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Users\serge\Downloads\"/>
    </mc:Choice>
  </mc:AlternateContent>
  <xr:revisionPtr revIDLastSave="0" documentId="13_ncr:1_{242668A3-F011-46A3-BD64-0CF42988B26E}" xr6:coauthVersionLast="46" xr6:coauthVersionMax="46" xr10:uidLastSave="{00000000-0000-0000-0000-000000000000}"/>
  <bookViews>
    <workbookView xWindow="-120" yWindow="-120" windowWidth="20730" windowHeight="11160" tabRatio="728" xr2:uid="{00000000-000D-0000-FFFF-FFFF00000000}"/>
  </bookViews>
  <sheets>
    <sheet name="Nota" sheetId="85" r:id="rId1"/>
    <sheet name="Cadencier.Annuel.Hors.d.Oeuvres" sheetId="77" r:id="rId2"/>
    <sheet name="Cadencier.Annuel.Plats" sheetId="79" r:id="rId3"/>
    <sheet name="Cadencier.Annuel.laitiers" sheetId="80" r:id="rId4"/>
    <sheet name="Cadencier.Annuel.Desserts" sheetId="76" r:id="rId5"/>
    <sheet name="Cadencier.Annuel.Protéines" sheetId="82" r:id="rId6"/>
    <sheet name="Cadencier.Annuel.Légumes" sheetId="83" r:id="rId7"/>
    <sheet name="Cadencier.Annuel.Crudités" sheetId="84" r:id="rId8"/>
    <sheet name="Fruits.Légumes.Assiette" sheetId="86" r:id="rId9"/>
    <sheet name="Fruits.Légumes.Diététique " sheetId="87" r:id="rId10"/>
    <sheet name="Contrôles" sheetId="71" r:id="rId11"/>
    <sheet name="Elise Raymond" sheetId="65" r:id="rId12"/>
    <sheet name="GEMRCN Repères" sheetId="47" r:id="rId13"/>
    <sheet name="petit calendrier" sheetId="11" r:id="rId14"/>
  </sheets>
  <externalReferences>
    <externalReference r:id="rId15"/>
    <externalReference r:id="rId16"/>
    <externalReference r:id="rId17"/>
    <externalReference r:id="rId18"/>
  </externalReferences>
  <definedNames>
    <definedName name="An">'[1]Calendrier Perpétuel'!$B$2</definedName>
    <definedName name="Année">#REF!</definedName>
    <definedName name="Aoû_Dim1">#N/A</definedName>
    <definedName name="Avr_Dim1">#N/A</definedName>
    <definedName name="ChoixAnnee">'[2]Vue Mensuelle'!$M$2</definedName>
    <definedName name="Déc_Dim1">#N/A</definedName>
    <definedName name="Feries">#REF!</definedName>
    <definedName name="Fériés">'[3]exemple.pointages.horaires'!$L$3:$L$15</definedName>
    <definedName name="Fév_Dim1">#N/A</definedName>
    <definedName name="Jan_Dim1">#N/A</definedName>
    <definedName name="Juil_Dim1">#N/A</definedName>
    <definedName name="Juin_Dim1">#N/A</definedName>
    <definedName name="Mai_Dim1">#N/A</definedName>
    <definedName name="Mar_Dim1">#N/A</definedName>
    <definedName name="Nov_Dim1">#N/A</definedName>
    <definedName name="Oct_Dim1">#N/A</definedName>
    <definedName name="Pâques">#REF!</definedName>
    <definedName name="Pentecôte">#REF!</definedName>
    <definedName name="Sep_Dim1">#N/A</definedName>
    <definedName name="TempDate">DATE(#REF!,COLUMN()-1,ROW()-2)</definedName>
    <definedName name="X_Werte">OFFSET('[4]Suivi d''activité'!$C$7,1,0,COUNTA('[4]Suivi d''activité'!$C$8:$C$20),1)</definedName>
    <definedName name="Y1_Werte">OFFSET('[4]Suivi d''activité'!$D$7,1,0,COUNT('[4]Suivi d''activité'!$D$8:$D$20),1)</definedName>
    <definedName name="Y2_Werte">OFFSET('[4]Suivi d''activité'!$E$7,1,0,COUNT('[4]Suivi d''activité'!$E$8:$E$20),1)</definedName>
    <definedName name="_xlnm.Print_Area" localSheetId="8">'Fruits.Légumes.Assiette'!$A$1:$T$100</definedName>
    <definedName name="_xlnm.Print_Area" localSheetId="9">'Fruits.Légumes.Diététique '!$A$1:$T$152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N10" i="71" l="1"/>
  <c r="DM10" i="71"/>
  <c r="DL10" i="71"/>
  <c r="DK10" i="71"/>
  <c r="DJ10" i="71"/>
  <c r="DH10" i="71"/>
  <c r="DE10" i="71"/>
  <c r="DB10" i="71"/>
  <c r="CY10" i="71"/>
  <c r="DN106" i="83"/>
  <c r="DM106" i="83"/>
  <c r="DL106" i="83"/>
  <c r="DK106" i="83"/>
  <c r="DJ106" i="83"/>
  <c r="DI106" i="83"/>
  <c r="DH106" i="83"/>
  <c r="DE106" i="83"/>
  <c r="DB106" i="83"/>
  <c r="CY106" i="83"/>
  <c r="DN366" i="76"/>
  <c r="DM366" i="76"/>
  <c r="DL366" i="76"/>
  <c r="DK366" i="76"/>
  <c r="DJ366" i="76"/>
  <c r="DI366" i="76"/>
  <c r="DH366" i="76"/>
  <c r="DE366" i="76"/>
  <c r="DB366" i="76"/>
  <c r="CY366" i="76"/>
  <c r="DN404" i="77"/>
  <c r="DM404" i="77"/>
  <c r="DL404" i="77"/>
  <c r="DK404" i="77"/>
  <c r="DJ404" i="77"/>
  <c r="DH404" i="77"/>
  <c r="DE404" i="77"/>
  <c r="DB404" i="77"/>
  <c r="CY404" i="77"/>
  <c r="DN563" i="79"/>
  <c r="DM563" i="79"/>
  <c r="DL563" i="79"/>
  <c r="DK563" i="79"/>
  <c r="DJ563" i="79"/>
  <c r="DH563" i="79"/>
  <c r="DE563" i="79"/>
  <c r="DB563" i="79"/>
  <c r="CY563" i="79"/>
  <c r="E4" i="84"/>
  <c r="G4" i="84"/>
  <c r="I4" i="84" s="1"/>
  <c r="K4" i="84" s="1"/>
  <c r="M4" i="84" s="1"/>
  <c r="O4" i="84" s="1"/>
  <c r="Q4" i="84" s="1"/>
  <c r="S4" i="84" s="1"/>
  <c r="U4" i="84" s="1"/>
  <c r="W4" i="84" s="1"/>
  <c r="Y4" i="84" s="1"/>
  <c r="AA4" i="84" s="1"/>
  <c r="AD4" i="84" s="1"/>
  <c r="AF4" i="84" s="1"/>
  <c r="AH4" i="84" s="1"/>
  <c r="AJ4" i="84" s="1"/>
  <c r="AL4" i="84" s="1"/>
  <c r="AN4" i="84" s="1"/>
  <c r="AP4" i="84" s="1"/>
  <c r="AR4" i="84" s="1"/>
  <c r="AT4" i="84" s="1"/>
  <c r="AV4" i="84" s="1"/>
  <c r="AX4" i="84" s="1"/>
  <c r="AZ4" i="84" s="1"/>
  <c r="BB4" i="84" s="1"/>
  <c r="BE4" i="84" s="1"/>
  <c r="BG4" i="84" s="1"/>
  <c r="BI4" i="84" s="1"/>
  <c r="BK4" i="84" s="1"/>
  <c r="BM4" i="84" s="1"/>
  <c r="BO4" i="84" s="1"/>
  <c r="BQ4" i="84" s="1"/>
  <c r="BS4" i="84" s="1"/>
  <c r="BU4" i="84" s="1"/>
  <c r="BW4" i="84" s="1"/>
  <c r="BY4" i="84" s="1"/>
  <c r="CA4" i="84" s="1"/>
  <c r="CC4" i="84" s="1"/>
  <c r="CF4" i="84" s="1"/>
  <c r="CH4" i="84" s="1"/>
  <c r="CJ4" i="84" s="1"/>
  <c r="CL4" i="84" s="1"/>
  <c r="CN4" i="84" s="1"/>
  <c r="CP4" i="84" s="1"/>
  <c r="CR4" i="84" s="1"/>
  <c r="CT4" i="84" s="1"/>
  <c r="CV4" i="84" s="1"/>
  <c r="CX4" i="84" s="1"/>
  <c r="CZ4" i="84" s="1"/>
  <c r="DB4" i="84" s="1"/>
  <c r="DD4" i="84" s="1"/>
  <c r="DF7" i="84"/>
  <c r="DG7" i="84" s="1"/>
  <c r="DH7" i="84"/>
  <c r="DI7" i="84" s="1"/>
  <c r="DF8" i="84"/>
  <c r="DG8" i="84" s="1"/>
  <c r="DH8" i="84"/>
  <c r="DI8" i="84" s="1"/>
  <c r="DF9" i="84"/>
  <c r="DG9" i="84" s="1"/>
  <c r="DH9" i="84"/>
  <c r="DI9" i="84" s="1"/>
  <c r="DF10" i="84"/>
  <c r="DG10" i="84" s="1"/>
  <c r="DH10" i="84"/>
  <c r="DI10" i="84" s="1"/>
  <c r="DF11" i="84"/>
  <c r="DG11" i="84" s="1"/>
  <c r="DH11" i="84"/>
  <c r="DI11" i="84" s="1"/>
  <c r="DF12" i="84"/>
  <c r="DH12" i="84"/>
  <c r="DI12" i="84" s="1"/>
  <c r="DF13" i="84"/>
  <c r="DG13" i="84" s="1"/>
  <c r="DH13" i="84"/>
  <c r="DI13" i="84" s="1"/>
  <c r="DF14" i="84"/>
  <c r="DG14" i="84" s="1"/>
  <c r="DH14" i="84"/>
  <c r="DI14" i="84" s="1"/>
  <c r="DF15" i="84"/>
  <c r="DG15" i="84" s="1"/>
  <c r="DH15" i="84"/>
  <c r="DI15" i="84" s="1"/>
  <c r="DF16" i="84"/>
  <c r="DH16" i="84"/>
  <c r="DI16" i="84" s="1"/>
  <c r="DF17" i="84"/>
  <c r="DH17" i="84"/>
  <c r="DI17" i="84" s="1"/>
  <c r="DF18" i="84"/>
  <c r="DG18" i="84" s="1"/>
  <c r="DH18" i="84"/>
  <c r="DI18" i="84" s="1"/>
  <c r="DF19" i="84"/>
  <c r="DH19" i="84"/>
  <c r="DI19" i="84" s="1"/>
  <c r="DF20" i="84"/>
  <c r="DG20" i="84" s="1"/>
  <c r="DH20" i="84"/>
  <c r="DI20" i="84" s="1"/>
  <c r="DF21" i="84"/>
  <c r="DG21" i="84" s="1"/>
  <c r="DH21" i="84"/>
  <c r="DI21" i="84" s="1"/>
  <c r="DF22" i="84"/>
  <c r="DG22" i="84" s="1"/>
  <c r="DH22" i="84"/>
  <c r="DI22" i="84" s="1"/>
  <c r="DF23" i="84"/>
  <c r="DG23" i="84" s="1"/>
  <c r="DH23" i="84"/>
  <c r="DI23" i="84" s="1"/>
  <c r="DF24" i="84"/>
  <c r="DG24" i="84" s="1"/>
  <c r="DH24" i="84"/>
  <c r="DI24" i="84" s="1"/>
  <c r="DF25" i="84"/>
  <c r="DG25" i="84" s="1"/>
  <c r="DH25" i="84"/>
  <c r="DI25" i="84" s="1"/>
  <c r="DF26" i="84"/>
  <c r="DG26" i="84" s="1"/>
  <c r="DH26" i="84"/>
  <c r="DI26" i="84" s="1"/>
  <c r="DF27" i="84"/>
  <c r="DG27" i="84" s="1"/>
  <c r="DH27" i="84"/>
  <c r="DI27" i="84" s="1"/>
  <c r="DF28" i="84"/>
  <c r="DG28" i="84" s="1"/>
  <c r="DH28" i="84"/>
  <c r="DI28" i="84" s="1"/>
  <c r="DF29" i="84"/>
  <c r="DH29" i="84"/>
  <c r="DF30" i="84"/>
  <c r="DG30" i="84" s="1"/>
  <c r="DH30" i="84"/>
  <c r="DI30" i="84" s="1"/>
  <c r="DF31" i="84"/>
  <c r="DG31" i="84" s="1"/>
  <c r="DH31" i="84"/>
  <c r="DI31" i="84" s="1"/>
  <c r="DF32" i="84"/>
  <c r="DH32" i="84"/>
  <c r="DF33" i="84"/>
  <c r="DG33" i="84" s="1"/>
  <c r="DH33" i="84"/>
  <c r="DI33" i="84" s="1"/>
  <c r="DP33" i="84"/>
  <c r="DF34" i="84"/>
  <c r="DG34" i="84"/>
  <c r="DH34" i="84"/>
  <c r="DI34" i="84"/>
  <c r="DF35" i="84"/>
  <c r="DG35" i="84"/>
  <c r="DH35" i="84"/>
  <c r="DI35" i="84"/>
  <c r="DO35" i="84"/>
  <c r="DF36" i="84"/>
  <c r="DG36" i="84" s="1"/>
  <c r="DH36" i="84"/>
  <c r="DI36" i="84" s="1"/>
  <c r="DF37" i="84"/>
  <c r="DG37" i="84" s="1"/>
  <c r="DH37" i="84"/>
  <c r="DI37" i="84" s="1"/>
  <c r="DF38" i="84"/>
  <c r="DG38" i="84" s="1"/>
  <c r="DH38" i="84"/>
  <c r="DI38" i="84" s="1"/>
  <c r="DF39" i="84"/>
  <c r="DG39" i="84" s="1"/>
  <c r="DH39" i="84"/>
  <c r="DI39" i="84" s="1"/>
  <c r="DF40" i="84"/>
  <c r="DG40" i="84" s="1"/>
  <c r="DH40" i="84"/>
  <c r="DI40" i="84" s="1"/>
  <c r="DF41" i="84"/>
  <c r="DG41" i="84" s="1"/>
  <c r="DH41" i="84"/>
  <c r="DI41" i="84" s="1"/>
  <c r="DF42" i="84"/>
  <c r="DG42" i="84" s="1"/>
  <c r="DH42" i="84"/>
  <c r="DI42" i="84" s="1"/>
  <c r="DF43" i="84"/>
  <c r="DG43" i="84" s="1"/>
  <c r="DH43" i="84"/>
  <c r="DI43" i="84" s="1"/>
  <c r="DF44" i="84"/>
  <c r="DG44" i="84" s="1"/>
  <c r="DH44" i="84"/>
  <c r="DI44" i="84" s="1"/>
  <c r="DF45" i="84"/>
  <c r="DG45" i="84" s="1"/>
  <c r="DH45" i="84"/>
  <c r="DI45" i="84" s="1"/>
  <c r="DF46" i="84"/>
  <c r="DG46" i="84" s="1"/>
  <c r="DH46" i="84"/>
  <c r="DI46" i="84" s="1"/>
  <c r="DF47" i="84"/>
  <c r="DG47" i="84" s="1"/>
  <c r="DH47" i="84"/>
  <c r="DI47" i="84" s="1"/>
  <c r="DF48" i="84"/>
  <c r="DG48" i="84" s="1"/>
  <c r="DH48" i="84"/>
  <c r="DI48" i="84" s="1"/>
  <c r="DF49" i="84"/>
  <c r="DG49" i="84" s="1"/>
  <c r="DH49" i="84"/>
  <c r="DI49" i="84" s="1"/>
  <c r="DF50" i="84"/>
  <c r="DG50" i="84" s="1"/>
  <c r="DH50" i="84"/>
  <c r="DI50" i="84" s="1"/>
  <c r="DF51" i="84"/>
  <c r="DG51" i="84" s="1"/>
  <c r="DH51" i="84"/>
  <c r="DI51" i="84" s="1"/>
  <c r="DF52" i="84"/>
  <c r="DG52" i="84" s="1"/>
  <c r="DH52" i="84"/>
  <c r="DI52" i="84" s="1"/>
  <c r="DF53" i="84"/>
  <c r="DG53" i="84" s="1"/>
  <c r="DH53" i="84"/>
  <c r="DI53" i="84" s="1"/>
  <c r="DF54" i="84"/>
  <c r="DG54" i="84" s="1"/>
  <c r="DH54" i="84"/>
  <c r="DI54" i="84" s="1"/>
  <c r="DF55" i="84"/>
  <c r="DG55" i="84" s="1"/>
  <c r="DH55" i="84"/>
  <c r="DI55" i="84" s="1"/>
  <c r="DF56" i="84"/>
  <c r="DG56" i="84" s="1"/>
  <c r="DH56" i="84"/>
  <c r="DI56" i="84" s="1"/>
  <c r="DF57" i="84"/>
  <c r="DG57" i="84" s="1"/>
  <c r="DH57" i="84"/>
  <c r="DI57" i="84" s="1"/>
  <c r="DF58" i="84"/>
  <c r="DG58" i="84" s="1"/>
  <c r="DH58" i="84"/>
  <c r="DI58" i="84" s="1"/>
  <c r="DF59" i="84"/>
  <c r="DG59" i="84" s="1"/>
  <c r="DH59" i="84"/>
  <c r="DI59" i="84" s="1"/>
  <c r="DF60" i="84"/>
  <c r="DG60" i="84" s="1"/>
  <c r="DH60" i="84"/>
  <c r="DI60" i="84" s="1"/>
  <c r="DF61" i="84"/>
  <c r="DG61" i="84" s="1"/>
  <c r="DH61" i="84"/>
  <c r="DI61" i="84" s="1"/>
  <c r="B62" i="84"/>
  <c r="C63" i="84"/>
  <c r="D63" i="84"/>
  <c r="E63" i="84"/>
  <c r="F63" i="84"/>
  <c r="G63" i="84"/>
  <c r="H63" i="84"/>
  <c r="I63" i="84"/>
  <c r="J63" i="84"/>
  <c r="K63" i="84"/>
  <c r="L63" i="84"/>
  <c r="M63" i="84"/>
  <c r="N63" i="84"/>
  <c r="O63" i="84"/>
  <c r="P63" i="84"/>
  <c r="Q63" i="84"/>
  <c r="R63" i="84"/>
  <c r="S63" i="84"/>
  <c r="T63" i="84"/>
  <c r="U63" i="84"/>
  <c r="V63" i="84"/>
  <c r="W63" i="84"/>
  <c r="X63" i="84"/>
  <c r="Y63" i="84"/>
  <c r="Z63" i="84"/>
  <c r="AA63" i="84"/>
  <c r="AB63" i="84"/>
  <c r="AD63" i="84"/>
  <c r="AE63" i="84"/>
  <c r="AF63" i="84"/>
  <c r="AG63" i="84"/>
  <c r="AH63" i="84"/>
  <c r="AI63" i="84"/>
  <c r="AJ63" i="84"/>
  <c r="AK63" i="84"/>
  <c r="AL63" i="84"/>
  <c r="AM63" i="84"/>
  <c r="AN63" i="84"/>
  <c r="AO63" i="84"/>
  <c r="AP63" i="84"/>
  <c r="AQ63" i="84"/>
  <c r="AR63" i="84"/>
  <c r="AS63" i="84"/>
  <c r="AT63" i="84"/>
  <c r="AU63" i="84"/>
  <c r="AV63" i="84"/>
  <c r="AW63" i="84"/>
  <c r="AX63" i="84"/>
  <c r="AY63" i="84"/>
  <c r="AZ63" i="84"/>
  <c r="BA63" i="84"/>
  <c r="BB63" i="84"/>
  <c r="BC63" i="84"/>
  <c r="BE63" i="84"/>
  <c r="BF63" i="84"/>
  <c r="BG63" i="84"/>
  <c r="BH63" i="84"/>
  <c r="BI63" i="84"/>
  <c r="BJ63" i="84"/>
  <c r="BK63" i="84"/>
  <c r="BL63" i="84"/>
  <c r="BM63" i="84"/>
  <c r="BN63" i="84"/>
  <c r="BO63" i="84"/>
  <c r="BP63" i="84"/>
  <c r="BQ63" i="84"/>
  <c r="BR63" i="84"/>
  <c r="BS63" i="84"/>
  <c r="BT63" i="84"/>
  <c r="BU63" i="84"/>
  <c r="BV63" i="84"/>
  <c r="BW63" i="84"/>
  <c r="BX63" i="84"/>
  <c r="BY63" i="84"/>
  <c r="BZ63" i="84"/>
  <c r="CA63" i="84"/>
  <c r="CB63" i="84"/>
  <c r="CC63" i="84"/>
  <c r="CD63" i="84"/>
  <c r="CF63" i="84"/>
  <c r="CG63" i="84"/>
  <c r="CH63" i="84"/>
  <c r="CI63" i="84"/>
  <c r="CJ63" i="84"/>
  <c r="CK63" i="84"/>
  <c r="CL63" i="84"/>
  <c r="CM63" i="84"/>
  <c r="CN63" i="84"/>
  <c r="CO63" i="84"/>
  <c r="CP63" i="84"/>
  <c r="CQ63" i="84"/>
  <c r="CR63" i="84"/>
  <c r="CS63" i="84"/>
  <c r="CT63" i="84"/>
  <c r="CU63" i="84"/>
  <c r="CV63" i="84"/>
  <c r="CW63" i="84"/>
  <c r="CX63" i="84"/>
  <c r="CY63" i="84"/>
  <c r="CZ63" i="84"/>
  <c r="DA63" i="84"/>
  <c r="DB63" i="84"/>
  <c r="DC63" i="84"/>
  <c r="DD63" i="84"/>
  <c r="DE63" i="84"/>
  <c r="C64" i="84"/>
  <c r="D64" i="84"/>
  <c r="E64" i="84"/>
  <c r="F64" i="84"/>
  <c r="G64" i="84"/>
  <c r="H64" i="84"/>
  <c r="G65" i="84" s="1"/>
  <c r="H65" i="84" s="1"/>
  <c r="I64" i="84"/>
  <c r="J64" i="84"/>
  <c r="K64" i="84"/>
  <c r="L64" i="84"/>
  <c r="M64" i="84"/>
  <c r="N64" i="84"/>
  <c r="O64" i="84"/>
  <c r="P64" i="84"/>
  <c r="O65" i="84" s="1"/>
  <c r="P65" i="84" s="1"/>
  <c r="Q64" i="84"/>
  <c r="R64" i="84"/>
  <c r="S64" i="84"/>
  <c r="T64" i="84"/>
  <c r="U64" i="84"/>
  <c r="V64" i="84"/>
  <c r="W64" i="84"/>
  <c r="X64" i="84"/>
  <c r="W65" i="84" s="1"/>
  <c r="X65" i="84" s="1"/>
  <c r="Y64" i="84"/>
  <c r="Z64" i="84"/>
  <c r="AA64" i="84"/>
  <c r="AB64" i="84"/>
  <c r="AD64" i="84"/>
  <c r="AE64" i="84"/>
  <c r="AF64" i="84"/>
  <c r="AG64" i="84"/>
  <c r="AF65" i="84" s="1"/>
  <c r="AG65" i="84" s="1"/>
  <c r="AH64" i="84"/>
  <c r="AI64" i="84"/>
  <c r="AJ64" i="84"/>
  <c r="AK64" i="84"/>
  <c r="AL64" i="84"/>
  <c r="AM64" i="84"/>
  <c r="AN64" i="84"/>
  <c r="AO64" i="84"/>
  <c r="AN65" i="84" s="1"/>
  <c r="AO65" i="84" s="1"/>
  <c r="AP64" i="84"/>
  <c r="AQ64" i="84"/>
  <c r="AR64" i="84"/>
  <c r="AS64" i="84"/>
  <c r="AT64" i="84"/>
  <c r="AU64" i="84"/>
  <c r="AV64" i="84"/>
  <c r="AW64" i="84"/>
  <c r="AV65" i="84" s="1"/>
  <c r="AW65" i="84" s="1"/>
  <c r="AX64" i="84"/>
  <c r="AY64" i="84"/>
  <c r="AZ64" i="84"/>
  <c r="BA64" i="84"/>
  <c r="BB64" i="84"/>
  <c r="BC64" i="84"/>
  <c r="BE64" i="84"/>
  <c r="BF64" i="84"/>
  <c r="BE65" i="84" s="1"/>
  <c r="BF65" i="84" s="1"/>
  <c r="BG64" i="84"/>
  <c r="BH64" i="84"/>
  <c r="BI64" i="84"/>
  <c r="BJ64" i="84"/>
  <c r="BK64" i="84"/>
  <c r="BL64" i="84"/>
  <c r="BM64" i="84"/>
  <c r="BN64" i="84"/>
  <c r="BM65" i="84" s="1"/>
  <c r="BN65" i="84" s="1"/>
  <c r="BO64" i="84"/>
  <c r="BP64" i="84"/>
  <c r="BQ64" i="84"/>
  <c r="BR64" i="84"/>
  <c r="BQ65" i="84" s="1"/>
  <c r="BR65" i="84" s="1"/>
  <c r="BS64" i="84"/>
  <c r="BT64" i="84"/>
  <c r="BU64" i="84"/>
  <c r="BV64" i="84"/>
  <c r="BW64" i="84"/>
  <c r="BX64" i="84"/>
  <c r="BY64" i="84"/>
  <c r="BZ64" i="84"/>
  <c r="CA64" i="84"/>
  <c r="CB64" i="84"/>
  <c r="CC64" i="84"/>
  <c r="CD64" i="84"/>
  <c r="CC65" i="84" s="1"/>
  <c r="CD65" i="84" s="1"/>
  <c r="CE64" i="84"/>
  <c r="CF64" i="84"/>
  <c r="CG64" i="84"/>
  <c r="CH64" i="84"/>
  <c r="CH65" i="84" s="1"/>
  <c r="CI65" i="84" s="1"/>
  <c r="CI64" i="84"/>
  <c r="CJ64" i="84"/>
  <c r="CK64" i="84"/>
  <c r="CL64" i="84"/>
  <c r="CL65" i="84" s="1"/>
  <c r="CM65" i="84" s="1"/>
  <c r="CM64" i="84"/>
  <c r="CN64" i="84"/>
  <c r="CO64" i="84"/>
  <c r="CP64" i="84"/>
  <c r="CP65" i="84" s="1"/>
  <c r="CQ65" i="84" s="1"/>
  <c r="CQ64" i="84"/>
  <c r="CR64" i="84"/>
  <c r="CS64" i="84"/>
  <c r="CT64" i="84"/>
  <c r="CT65" i="84" s="1"/>
  <c r="CU65" i="84" s="1"/>
  <c r="CU64" i="84"/>
  <c r="CV64" i="84"/>
  <c r="CW64" i="84"/>
  <c r="CX64" i="84"/>
  <c r="CX65" i="84" s="1"/>
  <c r="CY65" i="84" s="1"/>
  <c r="CY64" i="84"/>
  <c r="CZ64" i="84"/>
  <c r="DA64" i="84"/>
  <c r="DB64" i="84"/>
  <c r="DB65" i="84" s="1"/>
  <c r="DC65" i="84" s="1"/>
  <c r="DC64" i="84"/>
  <c r="DD64" i="84"/>
  <c r="DE64" i="84"/>
  <c r="C65" i="84"/>
  <c r="D65" i="84" s="1"/>
  <c r="E65" i="84"/>
  <c r="F65" i="84" s="1"/>
  <c r="I65" i="84"/>
  <c r="J65" i="84" s="1"/>
  <c r="K65" i="84"/>
  <c r="L65" i="84" s="1"/>
  <c r="M65" i="84"/>
  <c r="N65" i="84" s="1"/>
  <c r="Q65" i="84"/>
  <c r="R65" i="84" s="1"/>
  <c r="S65" i="84"/>
  <c r="T65" i="84" s="1"/>
  <c r="U65" i="84"/>
  <c r="V65" i="84" s="1"/>
  <c r="Y65" i="84"/>
  <c r="Z65" i="84" s="1"/>
  <c r="AA65" i="84"/>
  <c r="AB65" i="84" s="1"/>
  <c r="AD65" i="84"/>
  <c r="AE65" i="84" s="1"/>
  <c r="AH65" i="84"/>
  <c r="AI65" i="84" s="1"/>
  <c r="AJ65" i="84"/>
  <c r="AK65" i="84" s="1"/>
  <c r="AL65" i="84"/>
  <c r="AM65" i="84" s="1"/>
  <c r="AP65" i="84"/>
  <c r="AQ65" i="84" s="1"/>
  <c r="AR65" i="84"/>
  <c r="AS65" i="84" s="1"/>
  <c r="AT65" i="84"/>
  <c r="AU65" i="84" s="1"/>
  <c r="AX65" i="84"/>
  <c r="AY65" i="84" s="1"/>
  <c r="AZ65" i="84"/>
  <c r="BA65" i="84" s="1"/>
  <c r="BB65" i="84"/>
  <c r="BC65" i="84" s="1"/>
  <c r="BG65" i="84"/>
  <c r="BH65" i="84" s="1"/>
  <c r="BI65" i="84"/>
  <c r="BJ65" i="84" s="1"/>
  <c r="BK65" i="84"/>
  <c r="BL65" i="84" s="1"/>
  <c r="BO65" i="84"/>
  <c r="BP65" i="84" s="1"/>
  <c r="BS65" i="84"/>
  <c r="BT65" i="84"/>
  <c r="BU65" i="84"/>
  <c r="BV65" i="84" s="1"/>
  <c r="BW65" i="84"/>
  <c r="BX65" i="84" s="1"/>
  <c r="BY65" i="84"/>
  <c r="BZ65" i="84" s="1"/>
  <c r="CA65" i="84"/>
  <c r="CB65" i="84" s="1"/>
  <c r="CF65" i="84"/>
  <c r="CG65" i="84" s="1"/>
  <c r="CJ65" i="84"/>
  <c r="CK65" i="84" s="1"/>
  <c r="CN65" i="84"/>
  <c r="CO65" i="84" s="1"/>
  <c r="CR65" i="84"/>
  <c r="CS65" i="84" s="1"/>
  <c r="CV65" i="84"/>
  <c r="CW65" i="84" s="1"/>
  <c r="CZ65" i="84"/>
  <c r="DA65" i="84" s="1"/>
  <c r="DD65" i="84"/>
  <c r="DE65" i="84" s="1"/>
  <c r="DF66" i="84"/>
  <c r="H68" i="84"/>
  <c r="W68" i="84"/>
  <c r="AI68" i="84"/>
  <c r="E4" i="83"/>
  <c r="G4" i="83" s="1"/>
  <c r="I4" i="83" s="1"/>
  <c r="K4" i="83" s="1"/>
  <c r="M4" i="83" s="1"/>
  <c r="O4" i="83" s="1"/>
  <c r="Q4" i="83" s="1"/>
  <c r="S4" i="83" s="1"/>
  <c r="U4" i="83" s="1"/>
  <c r="W4" i="83" s="1"/>
  <c r="Y4" i="83" s="1"/>
  <c r="AA4" i="83" s="1"/>
  <c r="AD4" i="83" s="1"/>
  <c r="AF4" i="83" s="1"/>
  <c r="AH4" i="83" s="1"/>
  <c r="AJ4" i="83" s="1"/>
  <c r="AL4" i="83" s="1"/>
  <c r="AN4" i="83" s="1"/>
  <c r="AP4" i="83" s="1"/>
  <c r="AR4" i="83" s="1"/>
  <c r="AT4" i="83" s="1"/>
  <c r="AV4" i="83" s="1"/>
  <c r="AX4" i="83" s="1"/>
  <c r="AZ4" i="83" s="1"/>
  <c r="BB4" i="83" s="1"/>
  <c r="BE4" i="83" s="1"/>
  <c r="BG4" i="83" s="1"/>
  <c r="BI4" i="83" s="1"/>
  <c r="BK4" i="83" s="1"/>
  <c r="BM4" i="83" s="1"/>
  <c r="BO4" i="83" s="1"/>
  <c r="BQ4" i="83" s="1"/>
  <c r="BS4" i="83" s="1"/>
  <c r="BU4" i="83" s="1"/>
  <c r="BW4" i="83" s="1"/>
  <c r="BY4" i="83" s="1"/>
  <c r="CA4" i="83" s="1"/>
  <c r="CC4" i="83" s="1"/>
  <c r="CF4" i="83" s="1"/>
  <c r="CH4" i="83" s="1"/>
  <c r="CJ4" i="83" s="1"/>
  <c r="CL4" i="83" s="1"/>
  <c r="CN4" i="83" s="1"/>
  <c r="CP4" i="83" s="1"/>
  <c r="CR4" i="83" s="1"/>
  <c r="CT4" i="83" s="1"/>
  <c r="CV4" i="83" s="1"/>
  <c r="CX4" i="83" s="1"/>
  <c r="CZ4" i="83" s="1"/>
  <c r="DB4" i="83" s="1"/>
  <c r="DD4" i="83" s="1"/>
  <c r="CF7" i="83"/>
  <c r="DF9" i="83"/>
  <c r="DG9" i="83" s="1"/>
  <c r="DH9" i="83"/>
  <c r="DI9" i="83"/>
  <c r="DF10" i="83"/>
  <c r="DG10" i="83" s="1"/>
  <c r="DH10" i="83"/>
  <c r="DI10" i="83"/>
  <c r="DF11" i="83"/>
  <c r="DG11" i="83" s="1"/>
  <c r="DH11" i="83"/>
  <c r="DI11" i="83"/>
  <c r="DF12" i="83"/>
  <c r="DG12" i="83" s="1"/>
  <c r="DH12" i="83"/>
  <c r="DI12" i="83"/>
  <c r="DF13" i="83"/>
  <c r="DG13" i="83" s="1"/>
  <c r="DH13" i="83"/>
  <c r="DI13" i="83"/>
  <c r="DF14" i="83"/>
  <c r="DH14" i="83"/>
  <c r="DF15" i="83"/>
  <c r="DH15" i="83"/>
  <c r="DI15" i="83"/>
  <c r="DF16" i="83"/>
  <c r="DG16" i="83" s="1"/>
  <c r="DH16" i="83"/>
  <c r="DI16" i="83"/>
  <c r="DF17" i="83"/>
  <c r="DG17" i="83" s="1"/>
  <c r="DH17" i="83"/>
  <c r="DI17" i="83"/>
  <c r="DF18" i="83"/>
  <c r="DH18" i="83"/>
  <c r="DI18" i="83"/>
  <c r="DF19" i="83"/>
  <c r="DH19" i="83"/>
  <c r="DI19" i="83"/>
  <c r="DF20" i="83"/>
  <c r="DG20" i="83" s="1"/>
  <c r="DH20" i="83"/>
  <c r="DI20" i="83"/>
  <c r="DF21" i="83"/>
  <c r="DH21" i="83"/>
  <c r="DI21" i="83"/>
  <c r="DF22" i="83"/>
  <c r="DH22" i="83"/>
  <c r="DI22" i="83"/>
  <c r="DF23" i="83"/>
  <c r="DG23" i="83" s="1"/>
  <c r="DH23" i="83"/>
  <c r="DI23" i="83"/>
  <c r="DF24" i="83"/>
  <c r="DH24" i="83"/>
  <c r="DI24" i="83"/>
  <c r="DF25" i="83"/>
  <c r="DG25" i="83" s="1"/>
  <c r="DH25" i="83"/>
  <c r="DI25" i="83"/>
  <c r="DF26" i="83"/>
  <c r="DG26" i="83" s="1"/>
  <c r="DH26" i="83"/>
  <c r="DI26" i="83"/>
  <c r="DF27" i="83"/>
  <c r="DG27" i="83" s="1"/>
  <c r="DH27" i="83"/>
  <c r="DI27" i="83"/>
  <c r="DF28" i="83"/>
  <c r="DG28" i="83" s="1"/>
  <c r="DH28" i="83"/>
  <c r="DI28" i="83"/>
  <c r="DF29" i="83"/>
  <c r="DG29" i="83" s="1"/>
  <c r="DH29" i="83"/>
  <c r="DI29" i="83"/>
  <c r="DF30" i="83"/>
  <c r="DG30" i="83" s="1"/>
  <c r="DH30" i="83"/>
  <c r="DI30" i="83"/>
  <c r="DF31" i="83"/>
  <c r="DG31" i="83" s="1"/>
  <c r="DH31" i="83"/>
  <c r="DI31" i="83"/>
  <c r="DF32" i="83"/>
  <c r="DG32" i="83" s="1"/>
  <c r="DH32" i="83"/>
  <c r="DI32" i="83"/>
  <c r="DF33" i="83"/>
  <c r="DG33" i="83" s="1"/>
  <c r="DH33" i="83"/>
  <c r="DI33" i="83"/>
  <c r="DF34" i="83"/>
  <c r="DG34" i="83" s="1"/>
  <c r="DH34" i="83"/>
  <c r="DI34" i="83"/>
  <c r="DF35" i="83"/>
  <c r="DG35" i="83" s="1"/>
  <c r="DH35" i="83"/>
  <c r="DI35" i="83"/>
  <c r="DF36" i="83"/>
  <c r="DG36" i="83" s="1"/>
  <c r="DH36" i="83"/>
  <c r="DI36" i="83"/>
  <c r="DF37" i="83"/>
  <c r="DG37" i="83" s="1"/>
  <c r="DH37" i="83"/>
  <c r="DI37" i="83"/>
  <c r="DF38" i="83"/>
  <c r="DG38" i="83" s="1"/>
  <c r="DH38" i="83"/>
  <c r="DI38" i="83"/>
  <c r="DF39" i="83"/>
  <c r="DG39" i="83" s="1"/>
  <c r="DH39" i="83"/>
  <c r="DI39" i="83"/>
  <c r="DP39" i="83"/>
  <c r="DF40" i="83"/>
  <c r="DG40" i="83"/>
  <c r="DH40" i="83"/>
  <c r="DI40" i="83" s="1"/>
  <c r="DF41" i="83"/>
  <c r="DG41" i="83"/>
  <c r="DH41" i="83"/>
  <c r="DI41" i="83" s="1"/>
  <c r="DO41" i="83"/>
  <c r="DF42" i="83"/>
  <c r="DG42" i="83"/>
  <c r="DH42" i="83"/>
  <c r="DI42" i="83" s="1"/>
  <c r="E43" i="83"/>
  <c r="G43" i="83"/>
  <c r="I43" i="83" s="1"/>
  <c r="K43" i="83" s="1"/>
  <c r="M43" i="83" s="1"/>
  <c r="O43" i="83" s="1"/>
  <c r="Q43" i="83" s="1"/>
  <c r="S43" i="83" s="1"/>
  <c r="U43" i="83" s="1"/>
  <c r="W43" i="83" s="1"/>
  <c r="Y43" i="83" s="1"/>
  <c r="AA43" i="83" s="1"/>
  <c r="AD43" i="83" s="1"/>
  <c r="AF43" i="83" s="1"/>
  <c r="AH43" i="83" s="1"/>
  <c r="AJ43" i="83" s="1"/>
  <c r="AL43" i="83" s="1"/>
  <c r="AN43" i="83" s="1"/>
  <c r="AP43" i="83" s="1"/>
  <c r="AR43" i="83" s="1"/>
  <c r="AT43" i="83" s="1"/>
  <c r="AV43" i="83" s="1"/>
  <c r="AX43" i="83" s="1"/>
  <c r="AZ43" i="83" s="1"/>
  <c r="BB43" i="83" s="1"/>
  <c r="BE43" i="83" s="1"/>
  <c r="BG43" i="83" s="1"/>
  <c r="BI43" i="83" s="1"/>
  <c r="BK43" i="83" s="1"/>
  <c r="BM43" i="83" s="1"/>
  <c r="BO43" i="83" s="1"/>
  <c r="BQ43" i="83" s="1"/>
  <c r="BS43" i="83" s="1"/>
  <c r="BU43" i="83" s="1"/>
  <c r="BW43" i="83" s="1"/>
  <c r="BY43" i="83" s="1"/>
  <c r="CA43" i="83" s="1"/>
  <c r="CC43" i="83" s="1"/>
  <c r="CF43" i="83" s="1"/>
  <c r="CH43" i="83" s="1"/>
  <c r="CJ43" i="83" s="1"/>
  <c r="CL43" i="83" s="1"/>
  <c r="CN43" i="83" s="1"/>
  <c r="CP43" i="83" s="1"/>
  <c r="CR43" i="83" s="1"/>
  <c r="CT43" i="83" s="1"/>
  <c r="CV43" i="83" s="1"/>
  <c r="CX43" i="83" s="1"/>
  <c r="CZ43" i="83" s="1"/>
  <c r="DB43" i="83" s="1"/>
  <c r="DD43" i="83" s="1"/>
  <c r="B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A45" i="83"/>
  <c r="BB45" i="83"/>
  <c r="BC45" i="83"/>
  <c r="BE45" i="83"/>
  <c r="BF45" i="83"/>
  <c r="BG45" i="83"/>
  <c r="BH45" i="83"/>
  <c r="BI45" i="83"/>
  <c r="BJ45" i="83"/>
  <c r="BK45" i="83"/>
  <c r="BL45" i="83"/>
  <c r="BM45" i="83"/>
  <c r="BN45" i="83"/>
  <c r="BO45" i="83"/>
  <c r="BP45" i="83"/>
  <c r="BQ45" i="83"/>
  <c r="BR45" i="83"/>
  <c r="BS45" i="83"/>
  <c r="BT45" i="83"/>
  <c r="BU45" i="83"/>
  <c r="BV45" i="83"/>
  <c r="BW45" i="83"/>
  <c r="BX45" i="83"/>
  <c r="BY45" i="83"/>
  <c r="BZ45" i="83"/>
  <c r="CA45" i="83"/>
  <c r="CB45" i="83"/>
  <c r="CC45" i="83"/>
  <c r="CD45" i="83"/>
  <c r="CF45" i="83"/>
  <c r="CG45" i="83"/>
  <c r="CH45" i="83"/>
  <c r="CI45" i="83"/>
  <c r="CJ45" i="83"/>
  <c r="CK45" i="83"/>
  <c r="CL45" i="83"/>
  <c r="CM45" i="83"/>
  <c r="CN45" i="83"/>
  <c r="CO45" i="83"/>
  <c r="CP45" i="83"/>
  <c r="CQ45" i="83"/>
  <c r="CR45" i="83"/>
  <c r="CS45" i="83"/>
  <c r="CT45" i="83"/>
  <c r="CU45" i="83"/>
  <c r="CV45" i="83"/>
  <c r="CW45" i="83"/>
  <c r="CX45" i="83"/>
  <c r="CY45" i="83"/>
  <c r="CZ45" i="83"/>
  <c r="DA45" i="83"/>
  <c r="DB45" i="83"/>
  <c r="DC45" i="83"/>
  <c r="DD45" i="83"/>
  <c r="DE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A46" i="83"/>
  <c r="BB46" i="83"/>
  <c r="BC46" i="83"/>
  <c r="BE46" i="83"/>
  <c r="BF46" i="83"/>
  <c r="BG46" i="83"/>
  <c r="BH46" i="83"/>
  <c r="BI46" i="83"/>
  <c r="BJ46" i="83"/>
  <c r="BK46" i="83"/>
  <c r="BL46" i="83"/>
  <c r="BM46" i="83"/>
  <c r="BN46" i="83"/>
  <c r="BO46" i="83"/>
  <c r="BP46" i="83"/>
  <c r="BQ46" i="83"/>
  <c r="BR46" i="83"/>
  <c r="BS46" i="83"/>
  <c r="BT46" i="83"/>
  <c r="BU46" i="83"/>
  <c r="BV46" i="83"/>
  <c r="BW46" i="83"/>
  <c r="BX46" i="83"/>
  <c r="BY46" i="83"/>
  <c r="BZ46" i="83"/>
  <c r="CA46" i="83"/>
  <c r="CB46" i="83"/>
  <c r="CC46" i="83"/>
  <c r="CD46" i="83"/>
  <c r="CF46" i="83"/>
  <c r="CG46" i="83"/>
  <c r="CH46" i="83"/>
  <c r="CI46" i="83"/>
  <c r="CJ46" i="83"/>
  <c r="CK46" i="83"/>
  <c r="CL46" i="83"/>
  <c r="CM46" i="83"/>
  <c r="CN46" i="83"/>
  <c r="CO46" i="83"/>
  <c r="CP46" i="83"/>
  <c r="CQ46" i="83"/>
  <c r="CR46" i="83"/>
  <c r="CS46" i="83"/>
  <c r="CT46" i="83"/>
  <c r="CU46" i="83"/>
  <c r="CV46" i="83"/>
  <c r="CW46" i="83"/>
  <c r="CX46" i="83"/>
  <c r="CY46" i="83"/>
  <c r="CZ46" i="83"/>
  <c r="DA46" i="83"/>
  <c r="DB46" i="83"/>
  <c r="DC46" i="83"/>
  <c r="DD46" i="83"/>
  <c r="DE46" i="83"/>
  <c r="CF47" i="83"/>
  <c r="DF49" i="83"/>
  <c r="DG49" i="83" s="1"/>
  <c r="DH49" i="83"/>
  <c r="DI49" i="83"/>
  <c r="DF50" i="83"/>
  <c r="DG50" i="83" s="1"/>
  <c r="DH50" i="83"/>
  <c r="DI50" i="83"/>
  <c r="DF51" i="83"/>
  <c r="DG51" i="83" s="1"/>
  <c r="DH51" i="83"/>
  <c r="DI51" i="83"/>
  <c r="DF52" i="83"/>
  <c r="DG52" i="83" s="1"/>
  <c r="DH52" i="83"/>
  <c r="DI52" i="83"/>
  <c r="DF53" i="83"/>
  <c r="DG53" i="83" s="1"/>
  <c r="DH53" i="83"/>
  <c r="DI53" i="83"/>
  <c r="DF54" i="83"/>
  <c r="DG54" i="83" s="1"/>
  <c r="DH54" i="83"/>
  <c r="DI54" i="83"/>
  <c r="DF55" i="83"/>
  <c r="DG55" i="83" s="1"/>
  <c r="DH55" i="83"/>
  <c r="DI55" i="83"/>
  <c r="DF56" i="83"/>
  <c r="DG56" i="83" s="1"/>
  <c r="DH56" i="83"/>
  <c r="DI56" i="83"/>
  <c r="DF57" i="83"/>
  <c r="DG57" i="83" s="1"/>
  <c r="DH57" i="83"/>
  <c r="DI57" i="83"/>
  <c r="DF58" i="83"/>
  <c r="DG58" i="83" s="1"/>
  <c r="DH58" i="83"/>
  <c r="DI58" i="83"/>
  <c r="DF59" i="83"/>
  <c r="DH59" i="83"/>
  <c r="DF60" i="83"/>
  <c r="DG60" i="83" s="1"/>
  <c r="DH60" i="83"/>
  <c r="DI60" i="83"/>
  <c r="DF61" i="83"/>
  <c r="DG61" i="83" s="1"/>
  <c r="DH61" i="83"/>
  <c r="DI61" i="83"/>
  <c r="DF62" i="83"/>
  <c r="DG62" i="83" s="1"/>
  <c r="DH62" i="83"/>
  <c r="DI62" i="83"/>
  <c r="DF63" i="83"/>
  <c r="DH63" i="83"/>
  <c r="DF64" i="83"/>
  <c r="DG64" i="83" s="1"/>
  <c r="DH64" i="83"/>
  <c r="DI64" i="83" s="1"/>
  <c r="DF65" i="83"/>
  <c r="DG65" i="83" s="1"/>
  <c r="DH65" i="83"/>
  <c r="DI65" i="83" s="1"/>
  <c r="DF66" i="83"/>
  <c r="DG66" i="83" s="1"/>
  <c r="DH66" i="83"/>
  <c r="DI66" i="83" s="1"/>
  <c r="DF67" i="83"/>
  <c r="DG67" i="83" s="1"/>
  <c r="DH67" i="83"/>
  <c r="DI67" i="83" s="1"/>
  <c r="DF68" i="83"/>
  <c r="DG68" i="83" s="1"/>
  <c r="DH68" i="83"/>
  <c r="DI68" i="83" s="1"/>
  <c r="DF69" i="83"/>
  <c r="DG69" i="83" s="1"/>
  <c r="DH69" i="83"/>
  <c r="DI69" i="83" s="1"/>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A70" i="83"/>
  <c r="BB70" i="83"/>
  <c r="BC70" i="83"/>
  <c r="BE70" i="83"/>
  <c r="BF70" i="83"/>
  <c r="BG70" i="83"/>
  <c r="BH70" i="83"/>
  <c r="BI70" i="83"/>
  <c r="BJ70" i="83"/>
  <c r="BK70" i="83"/>
  <c r="BL70" i="83"/>
  <c r="BM70" i="83"/>
  <c r="BN70" i="83"/>
  <c r="BO70" i="83"/>
  <c r="BP70" i="83"/>
  <c r="BQ70" i="83"/>
  <c r="BR70" i="83"/>
  <c r="BS70" i="83"/>
  <c r="BT70" i="83"/>
  <c r="BU70" i="83"/>
  <c r="BV70" i="83"/>
  <c r="BW70" i="83"/>
  <c r="BX70" i="83"/>
  <c r="BY70" i="83"/>
  <c r="BZ70" i="83"/>
  <c r="CA70" i="83"/>
  <c r="CB70" i="83"/>
  <c r="CC70" i="83"/>
  <c r="CD70" i="83"/>
  <c r="CF70" i="83"/>
  <c r="CG70" i="83"/>
  <c r="CH70" i="83"/>
  <c r="CI70" i="83"/>
  <c r="CJ70" i="83"/>
  <c r="CK70" i="83"/>
  <c r="CL70" i="83"/>
  <c r="CM70" i="83"/>
  <c r="CN70" i="83"/>
  <c r="CO70" i="83"/>
  <c r="CP70" i="83"/>
  <c r="CQ70" i="83"/>
  <c r="CR70" i="83"/>
  <c r="CS70" i="83"/>
  <c r="CT70" i="83"/>
  <c r="CU70" i="83"/>
  <c r="CV70" i="83"/>
  <c r="CW70" i="83"/>
  <c r="CX70" i="83"/>
  <c r="CY70" i="83"/>
  <c r="CZ70" i="83"/>
  <c r="DA70" i="83"/>
  <c r="DB70" i="83"/>
  <c r="DC70" i="83"/>
  <c r="DD70" i="83"/>
  <c r="DE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A71" i="83"/>
  <c r="BB71" i="83"/>
  <c r="BC71" i="83"/>
  <c r="BE71" i="83"/>
  <c r="BF71" i="83"/>
  <c r="BG71" i="83"/>
  <c r="BH71" i="83"/>
  <c r="BI71" i="83"/>
  <c r="BJ71" i="83"/>
  <c r="BK71" i="83"/>
  <c r="BL71" i="83"/>
  <c r="BM71" i="83"/>
  <c r="BN71" i="83"/>
  <c r="BO71" i="83"/>
  <c r="BP71" i="83"/>
  <c r="BQ71" i="83"/>
  <c r="BR71" i="83"/>
  <c r="BS71" i="83"/>
  <c r="BT71" i="83"/>
  <c r="BU71" i="83"/>
  <c r="BV71" i="83"/>
  <c r="BW71" i="83"/>
  <c r="BX71" i="83"/>
  <c r="BY71" i="83"/>
  <c r="BZ71" i="83"/>
  <c r="CA71" i="83"/>
  <c r="CB71" i="83"/>
  <c r="CC71" i="83"/>
  <c r="CD71" i="83"/>
  <c r="CF71" i="83"/>
  <c r="CG71" i="83"/>
  <c r="CH71" i="83"/>
  <c r="CI71" i="83"/>
  <c r="CJ71" i="83"/>
  <c r="CK71" i="83"/>
  <c r="CL71" i="83"/>
  <c r="CM71" i="83"/>
  <c r="CN71" i="83"/>
  <c r="CO71" i="83"/>
  <c r="CP71" i="83"/>
  <c r="CQ71" i="83"/>
  <c r="CR71" i="83"/>
  <c r="CS71" i="83"/>
  <c r="CT71" i="83"/>
  <c r="CU71" i="83"/>
  <c r="CV71" i="83"/>
  <c r="CW71" i="83"/>
  <c r="CX71" i="83"/>
  <c r="CY71" i="83"/>
  <c r="CZ71" i="83"/>
  <c r="DA71" i="83"/>
  <c r="DB71" i="83"/>
  <c r="DC71" i="83"/>
  <c r="DD71" i="83"/>
  <c r="DE71" i="83"/>
  <c r="B72" i="83"/>
  <c r="C75" i="83"/>
  <c r="K75" i="83"/>
  <c r="AP75" i="83"/>
  <c r="BF75" i="83"/>
  <c r="BQ75" i="83"/>
  <c r="C76" i="83"/>
  <c r="K77" i="83"/>
  <c r="AP77" i="83"/>
  <c r="BF77" i="83"/>
  <c r="BQ77" i="83"/>
  <c r="AU79" i="83"/>
  <c r="BI79" i="83"/>
  <c r="BT88" i="83"/>
  <c r="BD90" i="83"/>
  <c r="BZ90" i="83"/>
  <c r="CC90" i="83" s="1"/>
  <c r="BD91" i="83"/>
  <c r="BD92" i="83"/>
  <c r="BD93" i="83"/>
  <c r="BD96" i="83" s="1"/>
  <c r="BZ93" i="83"/>
  <c r="CC93" i="83" s="1"/>
  <c r="BD94" i="83"/>
  <c r="BZ94" i="83"/>
  <c r="CC94" i="83" s="1"/>
  <c r="BD95" i="83"/>
  <c r="BZ96" i="83"/>
  <c r="BT87" i="83" s="1"/>
  <c r="CQ108" i="83"/>
  <c r="AE113" i="83"/>
  <c r="AH113" i="83" s="1"/>
  <c r="AM113" i="83"/>
  <c r="AP113" i="83" s="1"/>
  <c r="AU113" i="83"/>
  <c r="AX113" i="83" s="1"/>
  <c r="BC113" i="83"/>
  <c r="BF113" i="83" s="1"/>
  <c r="BK113" i="83"/>
  <c r="BN113" i="83" s="1"/>
  <c r="BS113" i="83"/>
  <c r="BV113" i="83" s="1"/>
  <c r="CA113" i="83"/>
  <c r="CD113" i="83"/>
  <c r="CI113" i="83"/>
  <c r="CL113" i="83" s="1"/>
  <c r="CQ113" i="83"/>
  <c r="CT113" i="83"/>
  <c r="AE114" i="83"/>
  <c r="AH114" i="83" s="1"/>
  <c r="AM114" i="83"/>
  <c r="AP114" i="83" s="1"/>
  <c r="AU114" i="83"/>
  <c r="AX114" i="83" s="1"/>
  <c r="BC114" i="83"/>
  <c r="BF114" i="83" s="1"/>
  <c r="BK114" i="83"/>
  <c r="BN114" i="83" s="1"/>
  <c r="BS114" i="83"/>
  <c r="BV114" i="83"/>
  <c r="CA114" i="83"/>
  <c r="CD114" i="83" s="1"/>
  <c r="CI114" i="83"/>
  <c r="CL114" i="83"/>
  <c r="CQ114" i="83"/>
  <c r="CT114" i="83" s="1"/>
  <c r="AE115" i="83"/>
  <c r="AH115" i="83"/>
  <c r="AM115" i="83"/>
  <c r="AP115" i="83"/>
  <c r="AU115" i="83"/>
  <c r="AX115" i="83" s="1"/>
  <c r="BC115" i="83"/>
  <c r="BF115" i="83"/>
  <c r="BK115" i="83"/>
  <c r="BN115" i="83" s="1"/>
  <c r="BS115" i="83"/>
  <c r="BV115" i="83" s="1"/>
  <c r="CA115" i="83"/>
  <c r="CD115" i="83" s="1"/>
  <c r="CI115" i="83"/>
  <c r="CL115" i="83" s="1"/>
  <c r="CQ115" i="83"/>
  <c r="CT115" i="83" s="1"/>
  <c r="CQ116" i="83"/>
  <c r="CT116" i="83" s="1"/>
  <c r="AE117" i="83"/>
  <c r="AH117" i="83" s="1"/>
  <c r="AM117" i="83"/>
  <c r="AP117" i="83"/>
  <c r="AU117" i="83"/>
  <c r="AX117" i="83" s="1"/>
  <c r="BC117" i="83"/>
  <c r="BF117" i="83"/>
  <c r="BK117" i="83"/>
  <c r="BN117" i="83" s="1"/>
  <c r="BS117" i="83"/>
  <c r="BV117" i="83" s="1"/>
  <c r="CA117" i="83"/>
  <c r="CD117" i="83" s="1"/>
  <c r="CI117" i="83"/>
  <c r="CL117" i="83" s="1"/>
  <c r="CQ117" i="83"/>
  <c r="CT117" i="83" s="1"/>
  <c r="BE42" i="82"/>
  <c r="X42" i="82"/>
  <c r="BE40" i="82"/>
  <c r="X40" i="82"/>
  <c r="BE38" i="82"/>
  <c r="X38" i="82"/>
  <c r="BE36" i="82"/>
  <c r="X36" i="82"/>
  <c r="BE34" i="82"/>
  <c r="X34" i="82"/>
  <c r="B31" i="82"/>
  <c r="DB30" i="82"/>
  <c r="DA30" i="82"/>
  <c r="CZ30" i="82"/>
  <c r="CY30" i="82"/>
  <c r="CX30" i="82"/>
  <c r="CW30" i="82"/>
  <c r="CV30" i="82"/>
  <c r="CU30" i="82"/>
  <c r="CT30" i="82"/>
  <c r="CS30" i="82"/>
  <c r="CR30" i="82"/>
  <c r="CQ30" i="82"/>
  <c r="CP30" i="82"/>
  <c r="CO30" i="82"/>
  <c r="CN30" i="82"/>
  <c r="CM30" i="82"/>
  <c r="CL30" i="82"/>
  <c r="CK30" i="82"/>
  <c r="CJ30" i="82"/>
  <c r="CI30" i="82"/>
  <c r="CH30" i="82"/>
  <c r="CG30" i="82"/>
  <c r="CF30" i="82"/>
  <c r="CE30" i="82"/>
  <c r="CD30" i="82"/>
  <c r="CC30" i="82"/>
  <c r="CB30" i="82"/>
  <c r="CA30" i="82"/>
  <c r="BZ30" i="82"/>
  <c r="BY30" i="82"/>
  <c r="BX30" i="82"/>
  <c r="BW30" i="82"/>
  <c r="BV30" i="82"/>
  <c r="BU30" i="82"/>
  <c r="BT30" i="82"/>
  <c r="BS30" i="82"/>
  <c r="BR30" i="82"/>
  <c r="BQ30" i="82"/>
  <c r="BP30" i="82"/>
  <c r="BO30" i="82"/>
  <c r="BN30" i="82"/>
  <c r="BM30" i="82"/>
  <c r="BL30" i="82"/>
  <c r="BK30" i="82"/>
  <c r="BJ30" i="82"/>
  <c r="BI30" i="82"/>
  <c r="BH30" i="82"/>
  <c r="BG30" i="82"/>
  <c r="BF30" i="82"/>
  <c r="BE30" i="82"/>
  <c r="BD30" i="82"/>
  <c r="BC30" i="82"/>
  <c r="BB30" i="82"/>
  <c r="BA30" i="82"/>
  <c r="AZ30" i="82"/>
  <c r="AY30" i="82"/>
  <c r="AX30" i="82"/>
  <c r="AW30" i="82"/>
  <c r="AV30" i="82"/>
  <c r="AU30" i="82"/>
  <c r="AT30" i="82"/>
  <c r="AS30" i="82"/>
  <c r="AR30" i="82"/>
  <c r="AQ30" i="82"/>
  <c r="AP30" i="82"/>
  <c r="AO30" i="82"/>
  <c r="AN30" i="82"/>
  <c r="AM30" i="82"/>
  <c r="AL30" i="82"/>
  <c r="AK30" i="82"/>
  <c r="AJ30" i="82"/>
  <c r="AI30" i="82"/>
  <c r="AH30" i="82"/>
  <c r="AG30" i="82"/>
  <c r="AF30" i="82"/>
  <c r="AE30" i="82"/>
  <c r="AD30" i="82"/>
  <c r="AC30" i="82"/>
  <c r="AB30" i="82"/>
  <c r="AA30" i="82"/>
  <c r="Z30" i="82"/>
  <c r="Y30" i="82"/>
  <c r="X30" i="82"/>
  <c r="W30" i="82"/>
  <c r="V30" i="82"/>
  <c r="U30" i="82"/>
  <c r="T30" i="82"/>
  <c r="S30" i="82"/>
  <c r="R30" i="82"/>
  <c r="Q30" i="82"/>
  <c r="P30" i="82"/>
  <c r="O30" i="82"/>
  <c r="N30" i="82"/>
  <c r="M30" i="82"/>
  <c r="L30" i="82"/>
  <c r="K30" i="82"/>
  <c r="J30" i="82"/>
  <c r="I30" i="82"/>
  <c r="H30" i="82"/>
  <c r="G30" i="82"/>
  <c r="F30" i="82"/>
  <c r="E30" i="82"/>
  <c r="D30" i="82"/>
  <c r="C30" i="82"/>
  <c r="DC29" i="82"/>
  <c r="DI29" i="82"/>
  <c r="DC28" i="82"/>
  <c r="DC27" i="82"/>
  <c r="DC26" i="82"/>
  <c r="DC25" i="82"/>
  <c r="DC24" i="82"/>
  <c r="DC23" i="82"/>
  <c r="DC22" i="82"/>
  <c r="DC21" i="82"/>
  <c r="DC20" i="82"/>
  <c r="DC19" i="82"/>
  <c r="DC18" i="82"/>
  <c r="DC17" i="82"/>
  <c r="DC16" i="82"/>
  <c r="DC15" i="82"/>
  <c r="DC14" i="82"/>
  <c r="DC13" i="82"/>
  <c r="DC12" i="82"/>
  <c r="DC11" i="82"/>
  <c r="DC10" i="82"/>
  <c r="DC9" i="82"/>
  <c r="DC8" i="82"/>
  <c r="DC7" i="82"/>
  <c r="E4" i="82"/>
  <c r="G4" i="82" s="1"/>
  <c r="I4" i="82" s="1"/>
  <c r="K4" i="82" s="1"/>
  <c r="M4" i="82" s="1"/>
  <c r="O4" i="82" s="1"/>
  <c r="Q4" i="82" s="1"/>
  <c r="S4" i="82" s="1"/>
  <c r="U4" i="82" s="1"/>
  <c r="W4" i="82" s="1"/>
  <c r="Y4" i="82" s="1"/>
  <c r="AA4" i="82" s="1"/>
  <c r="AC4" i="82" s="1"/>
  <c r="AE4" i="82" s="1"/>
  <c r="AG4" i="82" s="1"/>
  <c r="AI4" i="82" s="1"/>
  <c r="AK4" i="82" s="1"/>
  <c r="AM4" i="82" s="1"/>
  <c r="AO4" i="82" s="1"/>
  <c r="AQ4" i="82" s="1"/>
  <c r="AS4" i="82" s="1"/>
  <c r="AU4" i="82" s="1"/>
  <c r="AW4" i="82" s="1"/>
  <c r="AY4" i="82" s="1"/>
  <c r="BA4" i="82" s="1"/>
  <c r="BC4" i="82" s="1"/>
  <c r="BE4" i="82" s="1"/>
  <c r="BG4" i="82" s="1"/>
  <c r="BI4" i="82" s="1"/>
  <c r="BK4" i="82" s="1"/>
  <c r="BM4" i="82" s="1"/>
  <c r="BO4" i="82" s="1"/>
  <c r="BQ4" i="82" s="1"/>
  <c r="BS4" i="82" s="1"/>
  <c r="BU4" i="82" s="1"/>
  <c r="BW4" i="82" s="1"/>
  <c r="BY4" i="82" s="1"/>
  <c r="CA4" i="82" s="1"/>
  <c r="CC4" i="82" s="1"/>
  <c r="CE4" i="82" s="1"/>
  <c r="CG4" i="82" s="1"/>
  <c r="CI4" i="82" s="1"/>
  <c r="CK4" i="82" s="1"/>
  <c r="CM4" i="82" s="1"/>
  <c r="CO4" i="82" s="1"/>
  <c r="CQ4" i="82" s="1"/>
  <c r="CS4" i="82" s="1"/>
  <c r="CU4" i="82" s="1"/>
  <c r="CW4" i="82" s="1"/>
  <c r="CY4" i="82" s="1"/>
  <c r="DA4" i="82" s="1"/>
  <c r="DV624" i="80" a="1"/>
  <c r="DV624" i="80" s="1"/>
  <c r="DW622" i="80"/>
  <c r="BS502" i="80"/>
  <c r="BV502" i="80" s="1"/>
  <c r="CA500" i="80"/>
  <c r="CD500" i="80" s="1"/>
  <c r="CI499" i="80"/>
  <c r="CL499" i="80" s="1"/>
  <c r="BC499" i="80"/>
  <c r="BF499" i="80" s="1"/>
  <c r="CQ494" i="80"/>
  <c r="DM492" i="80"/>
  <c r="DL492" i="80"/>
  <c r="DK492" i="80"/>
  <c r="DJ492" i="80"/>
  <c r="DI492" i="80"/>
  <c r="DH492" i="80"/>
  <c r="DE492" i="80"/>
  <c r="DB492" i="80"/>
  <c r="CY492" i="80"/>
  <c r="DE484" i="80"/>
  <c r="B484" i="80"/>
  <c r="BZ473" i="80"/>
  <c r="BZ472" i="80" s="1"/>
  <c r="CC472" i="80" s="1"/>
  <c r="BD472" i="80"/>
  <c r="BZ471" i="80"/>
  <c r="CC471" i="80" s="1"/>
  <c r="BD471" i="80"/>
  <c r="BZ470" i="80"/>
  <c r="CC470" i="80" s="1"/>
  <c r="BD470" i="80"/>
  <c r="BD473" i="80" s="1"/>
  <c r="BT468" i="80"/>
  <c r="BG440" i="80"/>
  <c r="C440" i="80"/>
  <c r="DE433" i="80"/>
  <c r="B433" i="80"/>
  <c r="CL428" i="80"/>
  <c r="CX425" i="80" s="1"/>
  <c r="CX426" i="80" s="1"/>
  <c r="BK428" i="80"/>
  <c r="AJ428" i="80"/>
  <c r="I428" i="80"/>
  <c r="B427" i="80"/>
  <c r="DF427" i="80" s="1"/>
  <c r="CR425" i="80"/>
  <c r="CR426" i="80" s="1"/>
  <c r="CH425" i="80"/>
  <c r="CH426" i="80" s="1"/>
  <c r="AZ425" i="80"/>
  <c r="AZ426" i="80" s="1"/>
  <c r="AN425" i="80"/>
  <c r="AN426" i="80" s="1"/>
  <c r="AD425" i="80"/>
  <c r="AD426" i="80" s="1"/>
  <c r="G425" i="80"/>
  <c r="G426" i="80" s="1"/>
  <c r="DD424" i="80"/>
  <c r="DE424" i="80" s="1"/>
  <c r="CR424" i="80"/>
  <c r="CS424" i="80" s="1"/>
  <c r="CN424" i="80"/>
  <c r="CO424" i="80" s="1"/>
  <c r="CA424" i="80"/>
  <c r="CB424" i="80" s="1"/>
  <c r="BW424" i="80"/>
  <c r="BX424" i="80" s="1"/>
  <c r="BK424" i="80"/>
  <c r="BL424" i="80" s="1"/>
  <c r="AT424" i="80"/>
  <c r="AU424" i="80" s="1"/>
  <c r="AO424" i="80"/>
  <c r="AJ424" i="80"/>
  <c r="AK424" i="80" s="1"/>
  <c r="AD424" i="80"/>
  <c r="AE424" i="80" s="1"/>
  <c r="S424" i="80"/>
  <c r="T424" i="80" s="1"/>
  <c r="M424" i="80"/>
  <c r="N424" i="80" s="1"/>
  <c r="DE423" i="80"/>
  <c r="DD423" i="80"/>
  <c r="DC423" i="80"/>
  <c r="DB423" i="80"/>
  <c r="DB424" i="80" s="1"/>
  <c r="DC424" i="80" s="1"/>
  <c r="DA423" i="80"/>
  <c r="CZ423" i="80"/>
  <c r="CZ425" i="80" s="1"/>
  <c r="CZ426" i="80" s="1"/>
  <c r="CY423" i="80"/>
  <c r="CX423" i="80"/>
  <c r="CX424" i="80" s="1"/>
  <c r="CY424" i="80" s="1"/>
  <c r="CW423" i="80"/>
  <c r="CV423" i="80"/>
  <c r="CV424" i="80" s="1"/>
  <c r="CW424" i="80" s="1"/>
  <c r="CU423" i="80"/>
  <c r="CT423" i="80"/>
  <c r="CS423" i="80"/>
  <c r="CR423" i="80"/>
  <c r="CQ423" i="80"/>
  <c r="CP423" i="80"/>
  <c r="CO423" i="80"/>
  <c r="CN423" i="80"/>
  <c r="CM423" i="80"/>
  <c r="CL423" i="80"/>
  <c r="CL424" i="80" s="1"/>
  <c r="CM424" i="80" s="1"/>
  <c r="CK423" i="80"/>
  <c r="CJ423" i="80"/>
  <c r="CJ424" i="80" s="1"/>
  <c r="CK424" i="80" s="1"/>
  <c r="CI423" i="80"/>
  <c r="CH423" i="80"/>
  <c r="CH424" i="80" s="1"/>
  <c r="CI424" i="80" s="1"/>
  <c r="CG423" i="80"/>
  <c r="CF423" i="80"/>
  <c r="CD423" i="80"/>
  <c r="CC423" i="80"/>
  <c r="CC424" i="80" s="1"/>
  <c r="CD424" i="80" s="1"/>
  <c r="CB423" i="80"/>
  <c r="CA423" i="80"/>
  <c r="BZ423" i="80"/>
  <c r="BY423" i="80"/>
  <c r="BY424" i="80" s="1"/>
  <c r="BZ424" i="80" s="1"/>
  <c r="BX423" i="80"/>
  <c r="BW423" i="80"/>
  <c r="BV423" i="80"/>
  <c r="BU423" i="80"/>
  <c r="BU424" i="80" s="1"/>
  <c r="BV424" i="80" s="1"/>
  <c r="BT423" i="80"/>
  <c r="BS423" i="80"/>
  <c r="BS424" i="80" s="1"/>
  <c r="BT424" i="80" s="1"/>
  <c r="BR423" i="80"/>
  <c r="BQ423" i="80"/>
  <c r="BQ424" i="80" s="1"/>
  <c r="BR424" i="80" s="1"/>
  <c r="BP423" i="80"/>
  <c r="BO423" i="80"/>
  <c r="BO424" i="80" s="1"/>
  <c r="BP424" i="80" s="1"/>
  <c r="BN423" i="80"/>
  <c r="BM423" i="80"/>
  <c r="BM424" i="80" s="1"/>
  <c r="BN424" i="80" s="1"/>
  <c r="BL423" i="80"/>
  <c r="BK423" i="80"/>
  <c r="BJ423" i="80"/>
  <c r="BI423" i="80"/>
  <c r="BI424" i="80" s="1"/>
  <c r="BJ424" i="80" s="1"/>
  <c r="BH423" i="80"/>
  <c r="BG423" i="80"/>
  <c r="BG424" i="80" s="1"/>
  <c r="BH424" i="80" s="1"/>
  <c r="BF423" i="80"/>
  <c r="BE423" i="80"/>
  <c r="BC423" i="80"/>
  <c r="BB423" i="80"/>
  <c r="BB424" i="80" s="1"/>
  <c r="BC424" i="80" s="1"/>
  <c r="BA423" i="80"/>
  <c r="AZ423" i="80"/>
  <c r="AZ424" i="80" s="1"/>
  <c r="BA424" i="80" s="1"/>
  <c r="AY423" i="80"/>
  <c r="AX423" i="80"/>
  <c r="AX424" i="80" s="1"/>
  <c r="AY424" i="80" s="1"/>
  <c r="AW423" i="80"/>
  <c r="AV423" i="80"/>
  <c r="AU423" i="80"/>
  <c r="AT423" i="80"/>
  <c r="AS423" i="80"/>
  <c r="AR423" i="80"/>
  <c r="AQ423" i="80"/>
  <c r="AP423" i="80"/>
  <c r="AP424" i="80" s="1"/>
  <c r="AQ424" i="80" s="1"/>
  <c r="AO423" i="80"/>
  <c r="AN423" i="80"/>
  <c r="AN424" i="80" s="1"/>
  <c r="AM423" i="80"/>
  <c r="AL423" i="80"/>
  <c r="AL425" i="80" s="1"/>
  <c r="AL426" i="80" s="1"/>
  <c r="AK423" i="80"/>
  <c r="AJ423" i="80"/>
  <c r="AI423" i="80"/>
  <c r="AH423" i="80"/>
  <c r="AH424" i="80" s="1"/>
  <c r="AI424" i="80" s="1"/>
  <c r="AG423" i="80"/>
  <c r="AF423" i="80"/>
  <c r="AE423" i="80"/>
  <c r="AD423" i="80"/>
  <c r="AB423" i="80"/>
  <c r="AA423" i="80"/>
  <c r="Z423" i="80"/>
  <c r="Y423" i="80"/>
  <c r="Y424" i="80" s="1"/>
  <c r="Z424" i="80" s="1"/>
  <c r="X423" i="80"/>
  <c r="W423" i="80"/>
  <c r="V423" i="80"/>
  <c r="U423" i="80"/>
  <c r="U424" i="80" s="1"/>
  <c r="V424" i="80" s="1"/>
  <c r="T423" i="80"/>
  <c r="S423" i="80"/>
  <c r="S425" i="80" s="1"/>
  <c r="S426" i="80" s="1"/>
  <c r="R423" i="80"/>
  <c r="Q423" i="80"/>
  <c r="Q424" i="80" s="1"/>
  <c r="R424" i="80" s="1"/>
  <c r="P423" i="80"/>
  <c r="O423" i="80"/>
  <c r="N423" i="80"/>
  <c r="M423" i="80"/>
  <c r="M425" i="80" s="1"/>
  <c r="M426" i="80" s="1"/>
  <c r="L423" i="80"/>
  <c r="K423" i="80"/>
  <c r="J423" i="80"/>
  <c r="I423" i="80"/>
  <c r="I424" i="80" s="1"/>
  <c r="J424" i="80" s="1"/>
  <c r="H423" i="80"/>
  <c r="G423" i="80"/>
  <c r="G424" i="80" s="1"/>
  <c r="H424" i="80" s="1"/>
  <c r="F423" i="80"/>
  <c r="E423" i="80"/>
  <c r="E425" i="80" s="1"/>
  <c r="E426" i="80" s="1"/>
  <c r="D423" i="80"/>
  <c r="C423" i="80"/>
  <c r="DH419" i="80"/>
  <c r="DF419" i="80"/>
  <c r="B419" i="80"/>
  <c r="DI419" i="80" s="1"/>
  <c r="CL417" i="80"/>
  <c r="BK417" i="80"/>
  <c r="AJ417" i="80"/>
  <c r="I417" i="80"/>
  <c r="B416" i="80"/>
  <c r="DF416" i="80" s="1"/>
  <c r="BO415" i="80"/>
  <c r="AT415" i="80"/>
  <c r="CZ414" i="80"/>
  <c r="CZ415" i="80" s="1"/>
  <c r="CJ414" i="80"/>
  <c r="CJ415" i="80" s="1"/>
  <c r="BS414" i="80"/>
  <c r="BS415" i="80" s="1"/>
  <c r="BB414" i="80"/>
  <c r="BB415" i="80" s="1"/>
  <c r="AL414" i="80"/>
  <c r="AL415" i="80" s="1"/>
  <c r="U414" i="80"/>
  <c r="U415" i="80" s="1"/>
  <c r="E414" i="80"/>
  <c r="E415" i="80" s="1"/>
  <c r="CJ413" i="80"/>
  <c r="CK413" i="80" s="1"/>
  <c r="BS413" i="80"/>
  <c r="BT413" i="80" s="1"/>
  <c r="BB413" i="80"/>
  <c r="BC413" i="80" s="1"/>
  <c r="AQ413" i="80"/>
  <c r="AL413" i="80"/>
  <c r="AM413" i="80" s="1"/>
  <c r="U413" i="80"/>
  <c r="V413" i="80" s="1"/>
  <c r="E413" i="80"/>
  <c r="F413" i="80" s="1"/>
  <c r="DE412" i="80"/>
  <c r="DD412" i="80"/>
  <c r="DD414" i="80" s="1"/>
  <c r="DD415" i="80" s="1"/>
  <c r="DC412" i="80"/>
  <c r="DB414" i="80" s="1"/>
  <c r="DB415" i="80" s="1"/>
  <c r="DB412" i="80"/>
  <c r="DA412" i="80"/>
  <c r="CZ412" i="80"/>
  <c r="CZ413" i="80" s="1"/>
  <c r="DA413" i="80" s="1"/>
  <c r="CY412" i="80"/>
  <c r="CX412" i="80"/>
  <c r="CW412" i="80"/>
  <c r="CV412" i="80"/>
  <c r="CV414" i="80" s="1"/>
  <c r="CV415" i="80" s="1"/>
  <c r="CU412" i="80"/>
  <c r="CT412" i="80"/>
  <c r="CS412" i="80"/>
  <c r="CR412" i="80"/>
  <c r="CR414" i="80" s="1"/>
  <c r="CR415" i="80" s="1"/>
  <c r="CQ412" i="80"/>
  <c r="CP412" i="80"/>
  <c r="CO412" i="80"/>
  <c r="CN412" i="80"/>
  <c r="CN414" i="80" s="1"/>
  <c r="CN415" i="80" s="1"/>
  <c r="CM412" i="80"/>
  <c r="CL414" i="80" s="1"/>
  <c r="CL415" i="80" s="1"/>
  <c r="CL412" i="80"/>
  <c r="CK412" i="80"/>
  <c r="CJ412" i="80"/>
  <c r="CI412" i="80"/>
  <c r="CH412" i="80"/>
  <c r="CG412" i="80"/>
  <c r="CF412" i="80"/>
  <c r="CD412" i="80"/>
  <c r="CC412" i="80"/>
  <c r="CB412" i="80"/>
  <c r="CA412" i="80"/>
  <c r="CA414" i="80" s="1"/>
  <c r="CA415" i="80" s="1"/>
  <c r="BZ412" i="80"/>
  <c r="BY412" i="80"/>
  <c r="BX412" i="80"/>
  <c r="BW412" i="80"/>
  <c r="BW414" i="80" s="1"/>
  <c r="BW415" i="80" s="1"/>
  <c r="BV412" i="80"/>
  <c r="BU414" i="80" s="1"/>
  <c r="BU415" i="80" s="1"/>
  <c r="BU412" i="80"/>
  <c r="BT412" i="80"/>
  <c r="BS412" i="80"/>
  <c r="BR412" i="80"/>
  <c r="BQ412" i="80"/>
  <c r="BP412" i="80"/>
  <c r="BO412" i="80"/>
  <c r="BO414" i="80" s="1"/>
  <c r="BN412" i="80"/>
  <c r="BM412" i="80"/>
  <c r="BL412" i="80"/>
  <c r="BK412" i="80"/>
  <c r="BK414" i="80" s="1"/>
  <c r="BK415" i="80" s="1"/>
  <c r="BJ412" i="80"/>
  <c r="BI412" i="80"/>
  <c r="BH412" i="80"/>
  <c r="BG412" i="80"/>
  <c r="BG414" i="80" s="1"/>
  <c r="BG415" i="80" s="1"/>
  <c r="BF412" i="80"/>
  <c r="BE414" i="80" s="1"/>
  <c r="BE415" i="80" s="1"/>
  <c r="BE412" i="80"/>
  <c r="BC412" i="80"/>
  <c r="BB412" i="80"/>
  <c r="BA412" i="80"/>
  <c r="AZ412" i="80"/>
  <c r="AY412" i="80"/>
  <c r="AX412" i="80"/>
  <c r="AX413" i="80" s="1"/>
  <c r="AY413" i="80" s="1"/>
  <c r="AW412" i="80"/>
  <c r="AV412" i="80"/>
  <c r="AU412" i="80"/>
  <c r="AT412" i="80"/>
  <c r="AT414" i="80" s="1"/>
  <c r="AS412" i="80"/>
  <c r="AR412" i="80"/>
  <c r="AQ412" i="80"/>
  <c r="AP412" i="80"/>
  <c r="AP413" i="80" s="1"/>
  <c r="AO412" i="80"/>
  <c r="AN414" i="80" s="1"/>
  <c r="AN415" i="80" s="1"/>
  <c r="AN412" i="80"/>
  <c r="AM412" i="80"/>
  <c r="AL412" i="80"/>
  <c r="AK412" i="80"/>
  <c r="AJ412" i="80"/>
  <c r="AI412" i="80"/>
  <c r="AH412" i="80"/>
  <c r="AH413" i="80" s="1"/>
  <c r="AI413" i="80" s="1"/>
  <c r="AG412" i="80"/>
  <c r="AF412" i="80"/>
  <c r="AE412" i="80"/>
  <c r="AD412" i="80"/>
  <c r="AB412" i="80"/>
  <c r="AA412" i="80"/>
  <c r="Z412" i="80"/>
  <c r="Y412" i="80"/>
  <c r="Y413" i="80" s="1"/>
  <c r="Z413" i="80" s="1"/>
  <c r="X412" i="80"/>
  <c r="W414" i="80" s="1"/>
  <c r="W415" i="80" s="1"/>
  <c r="W412" i="80"/>
  <c r="V412" i="80"/>
  <c r="U412" i="80"/>
  <c r="T412" i="80"/>
  <c r="S412" i="80"/>
  <c r="R412" i="80"/>
  <c r="Q412" i="80"/>
  <c r="Q413" i="80" s="1"/>
  <c r="R413" i="80" s="1"/>
  <c r="P412" i="80"/>
  <c r="O412" i="80"/>
  <c r="N412" i="80"/>
  <c r="M412" i="80"/>
  <c r="M413" i="80" s="1"/>
  <c r="N413" i="80" s="1"/>
  <c r="L412" i="80"/>
  <c r="K412" i="80"/>
  <c r="J412" i="80"/>
  <c r="I412" i="80"/>
  <c r="I413" i="80" s="1"/>
  <c r="J413" i="80" s="1"/>
  <c r="H412" i="80"/>
  <c r="G412" i="80"/>
  <c r="F412" i="80"/>
  <c r="E412" i="80"/>
  <c r="D412" i="80"/>
  <c r="C412" i="80"/>
  <c r="DH408" i="80"/>
  <c r="DF408" i="80"/>
  <c r="C408" i="80"/>
  <c r="DI408" i="80" s="1"/>
  <c r="CL406" i="80"/>
  <c r="BK406" i="80"/>
  <c r="AJ406" i="80"/>
  <c r="I406" i="80"/>
  <c r="B405" i="80"/>
  <c r="DF405" i="80" s="1"/>
  <c r="BW404" i="80"/>
  <c r="AP404" i="80"/>
  <c r="CV403" i="80"/>
  <c r="CV404" i="80" s="1"/>
  <c r="CF403" i="80"/>
  <c r="CF404" i="80" s="1"/>
  <c r="BO403" i="80"/>
  <c r="BO404" i="80" s="1"/>
  <c r="AX403" i="80"/>
  <c r="AX404" i="80" s="1"/>
  <c r="AH403" i="80"/>
  <c r="AH404" i="80" s="1"/>
  <c r="Q403" i="80"/>
  <c r="Q404" i="80" s="1"/>
  <c r="CW402" i="80"/>
  <c r="CG402" i="80"/>
  <c r="BP402" i="80"/>
  <c r="AY402" i="80"/>
  <c r="K402" i="80"/>
  <c r="L402" i="80" s="1"/>
  <c r="DE401" i="80"/>
  <c r="DD403" i="80" s="1"/>
  <c r="DD404" i="80" s="1"/>
  <c r="DD401" i="80"/>
  <c r="DD402" i="80" s="1"/>
  <c r="DE402" i="80" s="1"/>
  <c r="DC401" i="80"/>
  <c r="DB401" i="80"/>
  <c r="DA401" i="80"/>
  <c r="CZ401" i="80"/>
  <c r="CZ402" i="80" s="1"/>
  <c r="DA402" i="80" s="1"/>
  <c r="CY401" i="80"/>
  <c r="CX401" i="80"/>
  <c r="CW401" i="80"/>
  <c r="CV401" i="80"/>
  <c r="CV402" i="80" s="1"/>
  <c r="CU401" i="80"/>
  <c r="CT401" i="80"/>
  <c r="CS401" i="80"/>
  <c r="CR401" i="80"/>
  <c r="CR402" i="80" s="1"/>
  <c r="CS402" i="80" s="1"/>
  <c r="CQ401" i="80"/>
  <c r="CP401" i="80"/>
  <c r="CO401" i="80"/>
  <c r="CN403" i="80" s="1"/>
  <c r="CN404" i="80" s="1"/>
  <c r="CN401" i="80"/>
  <c r="CN402" i="80" s="1"/>
  <c r="CO402" i="80" s="1"/>
  <c r="CM401" i="80"/>
  <c r="CL401" i="80"/>
  <c r="CK401" i="80"/>
  <c r="CJ401" i="80"/>
  <c r="CJ402" i="80" s="1"/>
  <c r="CK402" i="80" s="1"/>
  <c r="CI401" i="80"/>
  <c r="CH401" i="80"/>
  <c r="CG401" i="80"/>
  <c r="CF401" i="80"/>
  <c r="CF402" i="80" s="1"/>
  <c r="CD401" i="80"/>
  <c r="CC401" i="80"/>
  <c r="CB401" i="80"/>
  <c r="CA401" i="80"/>
  <c r="CA402" i="80" s="1"/>
  <c r="CB402" i="80" s="1"/>
  <c r="BZ401" i="80"/>
  <c r="BY401" i="80"/>
  <c r="BX401" i="80"/>
  <c r="BW403" i="80" s="1"/>
  <c r="BW401" i="80"/>
  <c r="BW402" i="80" s="1"/>
  <c r="BX402" i="80" s="1"/>
  <c r="BV401" i="80"/>
  <c r="BU401" i="80"/>
  <c r="BT401" i="80"/>
  <c r="BS401" i="80"/>
  <c r="BS402" i="80" s="1"/>
  <c r="BT402" i="80" s="1"/>
  <c r="BR401" i="80"/>
  <c r="BQ401" i="80"/>
  <c r="BP401" i="80"/>
  <c r="BO401" i="80"/>
  <c r="BO402" i="80" s="1"/>
  <c r="BN401" i="80"/>
  <c r="BM401" i="80"/>
  <c r="BL401" i="80"/>
  <c r="BK401" i="80"/>
  <c r="BK402" i="80" s="1"/>
  <c r="BL402" i="80" s="1"/>
  <c r="BJ401" i="80"/>
  <c r="BI401" i="80"/>
  <c r="BH401" i="80"/>
  <c r="BG403" i="80" s="1"/>
  <c r="BG404" i="80" s="1"/>
  <c r="BG401" i="80"/>
  <c r="BG402" i="80" s="1"/>
  <c r="BH402" i="80" s="1"/>
  <c r="BF401" i="80"/>
  <c r="BE401" i="80"/>
  <c r="BC401" i="80"/>
  <c r="BB401" i="80"/>
  <c r="BB402" i="80" s="1"/>
  <c r="BC402" i="80" s="1"/>
  <c r="BA401" i="80"/>
  <c r="AZ401" i="80"/>
  <c r="AY401" i="80"/>
  <c r="AX401" i="80"/>
  <c r="AX402" i="80" s="1"/>
  <c r="AW401" i="80"/>
  <c r="AV401" i="80"/>
  <c r="AU401" i="80"/>
  <c r="AT401" i="80"/>
  <c r="AT402" i="80" s="1"/>
  <c r="AU402" i="80" s="1"/>
  <c r="AS401" i="80"/>
  <c r="AR401" i="80"/>
  <c r="AQ401" i="80"/>
  <c r="AP403" i="80" s="1"/>
  <c r="AP401" i="80"/>
  <c r="AP402" i="80" s="1"/>
  <c r="AQ402" i="80" s="1"/>
  <c r="AO401" i="80"/>
  <c r="AN401" i="80"/>
  <c r="AM401" i="80"/>
  <c r="AL401" i="80"/>
  <c r="AL402" i="80" s="1"/>
  <c r="AM402" i="80" s="1"/>
  <c r="AK401" i="80"/>
  <c r="AJ401" i="80"/>
  <c r="AJ403" i="80" s="1"/>
  <c r="AJ404" i="80" s="1"/>
  <c r="AI401" i="80"/>
  <c r="AH401" i="80"/>
  <c r="AH402" i="80" s="1"/>
  <c r="AI402" i="80" s="1"/>
  <c r="AG401" i="80"/>
  <c r="AF401" i="80"/>
  <c r="AE401" i="80"/>
  <c r="AD401" i="80"/>
  <c r="AD402" i="80" s="1"/>
  <c r="AE402" i="80" s="1"/>
  <c r="AB401" i="80"/>
  <c r="AA401" i="80"/>
  <c r="AA403" i="80" s="1"/>
  <c r="AA404" i="80" s="1"/>
  <c r="Z401" i="80"/>
  <c r="Y403" i="80" s="1"/>
  <c r="Y404" i="80" s="1"/>
  <c r="Y401" i="80"/>
  <c r="Y402" i="80" s="1"/>
  <c r="Z402" i="80" s="1"/>
  <c r="X401" i="80"/>
  <c r="W401" i="80"/>
  <c r="V401" i="80"/>
  <c r="U401" i="80"/>
  <c r="U402" i="80" s="1"/>
  <c r="V402" i="80" s="1"/>
  <c r="T401" i="80"/>
  <c r="S401" i="80"/>
  <c r="S403" i="80" s="1"/>
  <c r="S404" i="80" s="1"/>
  <c r="R401" i="80"/>
  <c r="Q401" i="80"/>
  <c r="Q402" i="80" s="1"/>
  <c r="R402" i="80" s="1"/>
  <c r="P401" i="80"/>
  <c r="O401" i="80"/>
  <c r="N401" i="80"/>
  <c r="M401" i="80"/>
  <c r="M402" i="80" s="1"/>
  <c r="N402" i="80" s="1"/>
  <c r="L401" i="80"/>
  <c r="K401" i="80"/>
  <c r="K403" i="80" s="1"/>
  <c r="K404" i="80" s="1"/>
  <c r="J401" i="80"/>
  <c r="I403" i="80" s="1"/>
  <c r="I404" i="80" s="1"/>
  <c r="I401" i="80"/>
  <c r="I402" i="80" s="1"/>
  <c r="J402" i="80" s="1"/>
  <c r="H401" i="80"/>
  <c r="G401" i="80"/>
  <c r="F401" i="80"/>
  <c r="E401" i="80"/>
  <c r="E402" i="80" s="1"/>
  <c r="F402" i="80" s="1"/>
  <c r="D401" i="80"/>
  <c r="C401" i="80"/>
  <c r="DH397" i="80"/>
  <c r="DF397" i="80"/>
  <c r="C397" i="80"/>
  <c r="DI397" i="80" s="1"/>
  <c r="CL395" i="80"/>
  <c r="CZ392" i="80" s="1"/>
  <c r="CZ393" i="80" s="1"/>
  <c r="BK395" i="80"/>
  <c r="AJ395" i="80"/>
  <c r="I395" i="80"/>
  <c r="DF394" i="80"/>
  <c r="B394" i="80"/>
  <c r="AV393" i="80"/>
  <c r="AN393" i="80"/>
  <c r="DB392" i="80"/>
  <c r="DB393" i="80" s="1"/>
  <c r="CT392" i="80"/>
  <c r="CT393" i="80" s="1"/>
  <c r="CL392" i="80"/>
  <c r="CL393" i="80" s="1"/>
  <c r="CC392" i="80"/>
  <c r="CC393" i="80" s="1"/>
  <c r="BU392" i="80"/>
  <c r="BU393" i="80" s="1"/>
  <c r="BM392" i="80"/>
  <c r="BM393" i="80" s="1"/>
  <c r="BE392" i="80"/>
  <c r="BE393" i="80" s="1"/>
  <c r="AV392" i="80"/>
  <c r="AN392" i="80"/>
  <c r="AF392" i="80"/>
  <c r="AF393" i="80" s="1"/>
  <c r="DD391" i="80"/>
  <c r="DE391" i="80" s="1"/>
  <c r="CZ391" i="80"/>
  <c r="DA391" i="80" s="1"/>
  <c r="CV391" i="80"/>
  <c r="CW391" i="80" s="1"/>
  <c r="CN391" i="80"/>
  <c r="CO391" i="80" s="1"/>
  <c r="CJ391" i="80"/>
  <c r="CK391" i="80" s="1"/>
  <c r="CF391" i="80"/>
  <c r="CG391" i="80" s="1"/>
  <c r="BW391" i="80"/>
  <c r="BX391" i="80" s="1"/>
  <c r="BS391" i="80"/>
  <c r="BT391" i="80" s="1"/>
  <c r="BO391" i="80"/>
  <c r="BP391" i="80" s="1"/>
  <c r="BG391" i="80"/>
  <c r="BH391" i="80" s="1"/>
  <c r="BB391" i="80"/>
  <c r="BC391" i="80" s="1"/>
  <c r="AX391" i="80"/>
  <c r="AY391" i="80" s="1"/>
  <c r="AP391" i="80"/>
  <c r="AQ391" i="80" s="1"/>
  <c r="AL391" i="80"/>
  <c r="AM391" i="80" s="1"/>
  <c r="AH391" i="80"/>
  <c r="AI391" i="80" s="1"/>
  <c r="Y391" i="80"/>
  <c r="Z391" i="80" s="1"/>
  <c r="U391" i="80"/>
  <c r="V391" i="80" s="1"/>
  <c r="Q391" i="80"/>
  <c r="R391" i="80" s="1"/>
  <c r="I391" i="80"/>
  <c r="J391" i="80" s="1"/>
  <c r="E391" i="80"/>
  <c r="F391" i="80" s="1"/>
  <c r="DE390" i="80"/>
  <c r="DD390" i="80"/>
  <c r="DC390" i="80"/>
  <c r="DB390" i="80"/>
  <c r="DB391" i="80" s="1"/>
  <c r="DC391" i="80" s="1"/>
  <c r="DA390" i="80"/>
  <c r="CZ390" i="80"/>
  <c r="CY390" i="80"/>
  <c r="CX390" i="80"/>
  <c r="CX392" i="80" s="1"/>
  <c r="CX393" i="80" s="1"/>
  <c r="CW390" i="80"/>
  <c r="CV390" i="80"/>
  <c r="CU390" i="80"/>
  <c r="CT390" i="80"/>
  <c r="CT391" i="80" s="1"/>
  <c r="CU391" i="80" s="1"/>
  <c r="CS390" i="80"/>
  <c r="CR390" i="80"/>
  <c r="CR391" i="80" s="1"/>
  <c r="CS391" i="80" s="1"/>
  <c r="CQ390" i="80"/>
  <c r="CP390" i="80"/>
  <c r="CP392" i="80" s="1"/>
  <c r="CP393" i="80" s="1"/>
  <c r="CO390" i="80"/>
  <c r="CN390" i="80"/>
  <c r="CM390" i="80"/>
  <c r="CL390" i="80"/>
  <c r="CL391" i="80" s="1"/>
  <c r="CM391" i="80" s="1"/>
  <c r="CK390" i="80"/>
  <c r="CJ390" i="80"/>
  <c r="CI390" i="80"/>
  <c r="CH390" i="80"/>
  <c r="CH392" i="80" s="1"/>
  <c r="CH393" i="80" s="1"/>
  <c r="CG390" i="80"/>
  <c r="CF390" i="80"/>
  <c r="CR395" i="80" s="1"/>
  <c r="CD390" i="80"/>
  <c r="CC390" i="80"/>
  <c r="CC391" i="80" s="1"/>
  <c r="CD391" i="80" s="1"/>
  <c r="CB390" i="80"/>
  <c r="CA390" i="80"/>
  <c r="CA391" i="80" s="1"/>
  <c r="CB391" i="80" s="1"/>
  <c r="BZ390" i="80"/>
  <c r="BY390" i="80"/>
  <c r="BY391" i="80" s="1"/>
  <c r="BZ391" i="80" s="1"/>
  <c r="BX390" i="80"/>
  <c r="BW390" i="80"/>
  <c r="BV390" i="80"/>
  <c r="BU390" i="80"/>
  <c r="BU391" i="80" s="1"/>
  <c r="BV391" i="80" s="1"/>
  <c r="BT390" i="80"/>
  <c r="BS390" i="80"/>
  <c r="BR390" i="80"/>
  <c r="BQ390" i="80"/>
  <c r="BQ391" i="80" s="1"/>
  <c r="BR391" i="80" s="1"/>
  <c r="BP390" i="80"/>
  <c r="BO390" i="80"/>
  <c r="BN390" i="80"/>
  <c r="BM390" i="80"/>
  <c r="BM391" i="80" s="1"/>
  <c r="BN391" i="80" s="1"/>
  <c r="BL390" i="80"/>
  <c r="BK390" i="80"/>
  <c r="BK391" i="80" s="1"/>
  <c r="BL391" i="80" s="1"/>
  <c r="BJ390" i="80"/>
  <c r="BI390" i="80"/>
  <c r="BI391" i="80" s="1"/>
  <c r="BJ391" i="80" s="1"/>
  <c r="BH390" i="80"/>
  <c r="BG390" i="80"/>
  <c r="BF390" i="80"/>
  <c r="BE390" i="80"/>
  <c r="BC390" i="80"/>
  <c r="BB390" i="80"/>
  <c r="BA390" i="80"/>
  <c r="AZ390" i="80"/>
  <c r="AZ392" i="80" s="1"/>
  <c r="AZ393" i="80" s="1"/>
  <c r="AY390" i="80"/>
  <c r="AX390" i="80"/>
  <c r="AW390" i="80"/>
  <c r="AV390" i="80"/>
  <c r="AV391" i="80" s="1"/>
  <c r="AW391" i="80" s="1"/>
  <c r="AU390" i="80"/>
  <c r="AT390" i="80"/>
  <c r="AT391" i="80" s="1"/>
  <c r="AU391" i="80" s="1"/>
  <c r="AS390" i="80"/>
  <c r="AR390" i="80"/>
  <c r="AR392" i="80" s="1"/>
  <c r="AR393" i="80" s="1"/>
  <c r="AQ390" i="80"/>
  <c r="AP390" i="80"/>
  <c r="AO390" i="80"/>
  <c r="AN390" i="80"/>
  <c r="AN391" i="80" s="1"/>
  <c r="AO391" i="80" s="1"/>
  <c r="AM390" i="80"/>
  <c r="AL390" i="80"/>
  <c r="AK390" i="80"/>
  <c r="AJ390" i="80"/>
  <c r="AJ392" i="80" s="1"/>
  <c r="AJ393" i="80" s="1"/>
  <c r="AI390" i="80"/>
  <c r="AH390" i="80"/>
  <c r="AG390" i="80"/>
  <c r="AF390" i="80"/>
  <c r="AF391" i="80" s="1"/>
  <c r="AG391" i="80" s="1"/>
  <c r="AE390" i="80"/>
  <c r="AD390" i="80"/>
  <c r="AP395" i="80" s="1"/>
  <c r="AB390" i="80"/>
  <c r="AA390" i="80"/>
  <c r="AA391" i="80" s="1"/>
  <c r="AB391" i="80" s="1"/>
  <c r="Z390" i="80"/>
  <c r="Y390" i="80"/>
  <c r="X390" i="80"/>
  <c r="W390" i="80"/>
  <c r="W391" i="80" s="1"/>
  <c r="X391" i="80" s="1"/>
  <c r="V390" i="80"/>
  <c r="U390" i="80"/>
  <c r="T390" i="80"/>
  <c r="S390" i="80"/>
  <c r="S391" i="80" s="1"/>
  <c r="T391" i="80" s="1"/>
  <c r="R390" i="80"/>
  <c r="Q390" i="80"/>
  <c r="P390" i="80"/>
  <c r="O390" i="80"/>
  <c r="O391" i="80" s="1"/>
  <c r="P391" i="80" s="1"/>
  <c r="N390" i="80"/>
  <c r="M390" i="80"/>
  <c r="M391" i="80" s="1"/>
  <c r="N391" i="80" s="1"/>
  <c r="L390" i="80"/>
  <c r="K390" i="80"/>
  <c r="K391" i="80" s="1"/>
  <c r="L391" i="80" s="1"/>
  <c r="J390" i="80"/>
  <c r="I390" i="80"/>
  <c r="H390" i="80"/>
  <c r="G390" i="80"/>
  <c r="G391" i="80" s="1"/>
  <c r="H391" i="80" s="1"/>
  <c r="F390" i="80"/>
  <c r="E390" i="80"/>
  <c r="D390" i="80"/>
  <c r="C390" i="80"/>
  <c r="DH386" i="80"/>
  <c r="DF386" i="80"/>
  <c r="C386" i="80"/>
  <c r="DI386" i="80" s="1"/>
  <c r="CL384" i="80"/>
  <c r="BK384" i="80"/>
  <c r="AJ384" i="80"/>
  <c r="I384" i="80"/>
  <c r="B383" i="80"/>
  <c r="DF383" i="80" s="1"/>
  <c r="BY382" i="80"/>
  <c r="AR382" i="80"/>
  <c r="AZ381" i="80"/>
  <c r="AZ382" i="80" s="1"/>
  <c r="CV380" i="80"/>
  <c r="CW380" i="80" s="1"/>
  <c r="CP380" i="80"/>
  <c r="CQ380" i="80" s="1"/>
  <c r="CN380" i="80"/>
  <c r="CO380" i="80" s="1"/>
  <c r="CF380" i="80"/>
  <c r="CG380" i="80" s="1"/>
  <c r="BY380" i="80"/>
  <c r="BZ380" i="80" s="1"/>
  <c r="BW380" i="80"/>
  <c r="BX380" i="80" s="1"/>
  <c r="AZ380" i="80"/>
  <c r="BA380" i="80" s="1"/>
  <c r="AR380" i="80"/>
  <c r="AS380" i="80" s="1"/>
  <c r="S380" i="80"/>
  <c r="T380" i="80" s="1"/>
  <c r="DE379" i="80"/>
  <c r="DD379" i="80"/>
  <c r="DD380" i="80" s="1"/>
  <c r="DE380" i="80" s="1"/>
  <c r="DC379" i="80"/>
  <c r="DB379" i="80"/>
  <c r="DA379" i="80"/>
  <c r="CZ379" i="80"/>
  <c r="CZ380" i="80" s="1"/>
  <c r="DA380" i="80" s="1"/>
  <c r="CY379" i="80"/>
  <c r="CX379" i="80"/>
  <c r="CX381" i="80" s="1"/>
  <c r="CX382" i="80" s="1"/>
  <c r="CW379" i="80"/>
  <c r="CV379" i="80"/>
  <c r="CU379" i="80"/>
  <c r="CT379" i="80"/>
  <c r="CS379" i="80"/>
  <c r="CR379" i="80"/>
  <c r="CR380" i="80" s="1"/>
  <c r="CS380" i="80" s="1"/>
  <c r="CQ379" i="80"/>
  <c r="CP379" i="80"/>
  <c r="CP381" i="80" s="1"/>
  <c r="CP382" i="80" s="1"/>
  <c r="CO379" i="80"/>
  <c r="CN379" i="80"/>
  <c r="CM379" i="80"/>
  <c r="CL379" i="80"/>
  <c r="CK379" i="80"/>
  <c r="CJ379" i="80"/>
  <c r="CJ380" i="80" s="1"/>
  <c r="CK380" i="80" s="1"/>
  <c r="CI379" i="80"/>
  <c r="CH379" i="80"/>
  <c r="CH380" i="80" s="1"/>
  <c r="CI380" i="80" s="1"/>
  <c r="CG379" i="80"/>
  <c r="CF379" i="80"/>
  <c r="CD379" i="80"/>
  <c r="CC379" i="80"/>
  <c r="CB379" i="80"/>
  <c r="CA379" i="80"/>
  <c r="CA380" i="80" s="1"/>
  <c r="CB380" i="80" s="1"/>
  <c r="BZ379" i="80"/>
  <c r="BY379" i="80"/>
  <c r="BY381" i="80" s="1"/>
  <c r="BX379" i="80"/>
  <c r="BW379" i="80"/>
  <c r="BV379" i="80"/>
  <c r="BU379" i="80"/>
  <c r="BT379" i="80"/>
  <c r="BS379" i="80"/>
  <c r="BS380" i="80" s="1"/>
  <c r="BT380" i="80" s="1"/>
  <c r="BR379" i="80"/>
  <c r="BQ379" i="80"/>
  <c r="BQ381" i="80" s="1"/>
  <c r="BQ382" i="80" s="1"/>
  <c r="BP379" i="80"/>
  <c r="BO379" i="80"/>
  <c r="BO380" i="80" s="1"/>
  <c r="BP380" i="80" s="1"/>
  <c r="BN379" i="80"/>
  <c r="BM379" i="80"/>
  <c r="BL379" i="80"/>
  <c r="BK379" i="80"/>
  <c r="BK380" i="80" s="1"/>
  <c r="BL380" i="80" s="1"/>
  <c r="BJ379" i="80"/>
  <c r="BI379" i="80"/>
  <c r="BI381" i="80" s="1"/>
  <c r="BI382" i="80" s="1"/>
  <c r="BH379" i="80"/>
  <c r="BG379" i="80"/>
  <c r="BG380" i="80" s="1"/>
  <c r="BH380" i="80" s="1"/>
  <c r="BF379" i="80"/>
  <c r="BE379" i="80"/>
  <c r="BC379" i="80"/>
  <c r="BB379" i="80"/>
  <c r="BB380" i="80" s="1"/>
  <c r="BC380" i="80" s="1"/>
  <c r="BA379" i="80"/>
  <c r="AZ379" i="80"/>
  <c r="AY379" i="80"/>
  <c r="AX379" i="80"/>
  <c r="AX380" i="80" s="1"/>
  <c r="AY380" i="80" s="1"/>
  <c r="AW379" i="80"/>
  <c r="AV379" i="80"/>
  <c r="AU379" i="80"/>
  <c r="AT379" i="80"/>
  <c r="AT380" i="80" s="1"/>
  <c r="AU380" i="80" s="1"/>
  <c r="AS379" i="80"/>
  <c r="AR379" i="80"/>
  <c r="AR381" i="80" s="1"/>
  <c r="AQ379" i="80"/>
  <c r="AP379" i="80"/>
  <c r="AP380" i="80" s="1"/>
  <c r="AQ380" i="80" s="1"/>
  <c r="AO379" i="80"/>
  <c r="AN379" i="80"/>
  <c r="AM379" i="80"/>
  <c r="AL379" i="80"/>
  <c r="AL380" i="80" s="1"/>
  <c r="AM380" i="80" s="1"/>
  <c r="AK379" i="80"/>
  <c r="AJ379" i="80"/>
  <c r="AJ381" i="80" s="1"/>
  <c r="AJ382" i="80" s="1"/>
  <c r="AI379" i="80"/>
  <c r="AH379" i="80"/>
  <c r="AH380" i="80" s="1"/>
  <c r="AI380" i="80" s="1"/>
  <c r="AG379" i="80"/>
  <c r="AF379" i="80"/>
  <c r="AE379" i="80"/>
  <c r="AD379" i="80"/>
  <c r="AD380" i="80" s="1"/>
  <c r="AE380" i="80" s="1"/>
  <c r="AB379" i="80"/>
  <c r="AA379" i="80"/>
  <c r="AA381" i="80" s="1"/>
  <c r="AA382" i="80" s="1"/>
  <c r="Z379" i="80"/>
  <c r="Y379" i="80"/>
  <c r="Y380" i="80" s="1"/>
  <c r="Z380" i="80" s="1"/>
  <c r="X379" i="80"/>
  <c r="W379" i="80"/>
  <c r="V379" i="80"/>
  <c r="U379" i="80"/>
  <c r="U380" i="80" s="1"/>
  <c r="V380" i="80" s="1"/>
  <c r="T379" i="80"/>
  <c r="S379" i="80"/>
  <c r="S381" i="80" s="1"/>
  <c r="S382" i="80" s="1"/>
  <c r="R379" i="80"/>
  <c r="Q379" i="80"/>
  <c r="Q380" i="80" s="1"/>
  <c r="R380" i="80" s="1"/>
  <c r="P379" i="80"/>
  <c r="O379" i="80"/>
  <c r="N379" i="80"/>
  <c r="M379" i="80"/>
  <c r="M380" i="80" s="1"/>
  <c r="N380" i="80" s="1"/>
  <c r="L379" i="80"/>
  <c r="K379" i="80"/>
  <c r="K381" i="80" s="1"/>
  <c r="K382" i="80" s="1"/>
  <c r="J379" i="80"/>
  <c r="I379" i="80"/>
  <c r="I380" i="80" s="1"/>
  <c r="J380" i="80" s="1"/>
  <c r="H379" i="80"/>
  <c r="G379" i="80"/>
  <c r="F379" i="80"/>
  <c r="E379" i="80"/>
  <c r="E380" i="80" s="1"/>
  <c r="F380" i="80" s="1"/>
  <c r="D379" i="80"/>
  <c r="C379" i="80"/>
  <c r="DH375" i="80"/>
  <c r="DF375" i="80"/>
  <c r="C375" i="80"/>
  <c r="DI375" i="80" s="1"/>
  <c r="CL373" i="80"/>
  <c r="BK373" i="80"/>
  <c r="AJ373" i="80"/>
  <c r="AV370" i="80" s="1"/>
  <c r="AV371" i="80" s="1"/>
  <c r="I373" i="80"/>
  <c r="B372" i="80"/>
  <c r="DF372" i="80" s="1"/>
  <c r="BI371" i="80"/>
  <c r="O371" i="80"/>
  <c r="CX370" i="80"/>
  <c r="CX371" i="80" s="1"/>
  <c r="CL370" i="80"/>
  <c r="CL371" i="80" s="1"/>
  <c r="CA370" i="80"/>
  <c r="CA371" i="80" s="1"/>
  <c r="BQ370" i="80"/>
  <c r="BQ371" i="80" s="1"/>
  <c r="BE370" i="80"/>
  <c r="BE371" i="80" s="1"/>
  <c r="AJ370" i="80"/>
  <c r="AJ371" i="80" s="1"/>
  <c r="W370" i="80"/>
  <c r="W371" i="80" s="1"/>
  <c r="M370" i="80"/>
  <c r="M371" i="80" s="1"/>
  <c r="C370" i="80"/>
  <c r="C371" i="80" s="1"/>
  <c r="CZ369" i="80"/>
  <c r="DA369" i="80" s="1"/>
  <c r="CP369" i="80"/>
  <c r="CQ369" i="80" s="1"/>
  <c r="CD369" i="80"/>
  <c r="BY369" i="80"/>
  <c r="BZ369" i="80" s="1"/>
  <c r="DE368" i="80"/>
  <c r="DD368" i="80"/>
  <c r="DD369" i="80" s="1"/>
  <c r="DE369" i="80" s="1"/>
  <c r="DC368" i="80"/>
  <c r="DB368" i="80"/>
  <c r="DB370" i="80" s="1"/>
  <c r="DB371" i="80" s="1"/>
  <c r="DA368" i="80"/>
  <c r="CZ368" i="80"/>
  <c r="CY368" i="80"/>
  <c r="CX368" i="80"/>
  <c r="CX369" i="80" s="1"/>
  <c r="CY369" i="80" s="1"/>
  <c r="CW368" i="80"/>
  <c r="CV368" i="80"/>
  <c r="CV369" i="80" s="1"/>
  <c r="CW369" i="80" s="1"/>
  <c r="CU368" i="80"/>
  <c r="CT368" i="80"/>
  <c r="CT370" i="80" s="1"/>
  <c r="CT371" i="80" s="1"/>
  <c r="CS368" i="80"/>
  <c r="CR368" i="80"/>
  <c r="CR370" i="80" s="1"/>
  <c r="CR371" i="80" s="1"/>
  <c r="CQ368" i="80"/>
  <c r="CP368" i="80"/>
  <c r="CO368" i="80"/>
  <c r="CN368" i="80"/>
  <c r="CN369" i="80" s="1"/>
  <c r="CO369" i="80" s="1"/>
  <c r="CM368" i="80"/>
  <c r="CL368" i="80"/>
  <c r="CL369" i="80" s="1"/>
  <c r="CM369" i="80" s="1"/>
  <c r="CK368" i="80"/>
  <c r="CJ369" i="80" s="1"/>
  <c r="CK369" i="80" s="1"/>
  <c r="CJ368" i="80"/>
  <c r="CJ370" i="80" s="1"/>
  <c r="CJ371" i="80" s="1"/>
  <c r="CI368" i="80"/>
  <c r="CH368" i="80"/>
  <c r="CH370" i="80" s="1"/>
  <c r="CH371" i="80" s="1"/>
  <c r="CG368" i="80"/>
  <c r="CF368" i="80"/>
  <c r="CF369" i="80" s="1"/>
  <c r="CG369" i="80" s="1"/>
  <c r="CD368" i="80"/>
  <c r="CC368" i="80"/>
  <c r="CC369" i="80" s="1"/>
  <c r="CB368" i="80"/>
  <c r="CA368" i="80"/>
  <c r="CA369" i="80" s="1"/>
  <c r="CB369" i="80" s="1"/>
  <c r="BZ368" i="80"/>
  <c r="BY368" i="80"/>
  <c r="BY370" i="80" s="1"/>
  <c r="BY371" i="80" s="1"/>
  <c r="BX368" i="80"/>
  <c r="BW368" i="80"/>
  <c r="BW369" i="80" s="1"/>
  <c r="BX369" i="80" s="1"/>
  <c r="BV368" i="80"/>
  <c r="BU368" i="80"/>
  <c r="BU370" i="80" s="1"/>
  <c r="BU371" i="80" s="1"/>
  <c r="BT368" i="80"/>
  <c r="BS368" i="80"/>
  <c r="BS369" i="80" s="1"/>
  <c r="BT369" i="80" s="1"/>
  <c r="BR368" i="80"/>
  <c r="BQ368" i="80"/>
  <c r="BQ369" i="80" s="1"/>
  <c r="BR369" i="80" s="1"/>
  <c r="BP368" i="80"/>
  <c r="BO368" i="80"/>
  <c r="BO369" i="80" s="1"/>
  <c r="BP369" i="80" s="1"/>
  <c r="BN368" i="80"/>
  <c r="BM368" i="80"/>
  <c r="BM370" i="80" s="1"/>
  <c r="BM371" i="80" s="1"/>
  <c r="BL368" i="80"/>
  <c r="BK368" i="80"/>
  <c r="BK369" i="80" s="1"/>
  <c r="BL369" i="80" s="1"/>
  <c r="BJ368" i="80"/>
  <c r="BI368" i="80"/>
  <c r="BI370" i="80" s="1"/>
  <c r="BH368" i="80"/>
  <c r="BG368" i="80"/>
  <c r="BG369" i="80" s="1"/>
  <c r="BH369" i="80" s="1"/>
  <c r="BF368" i="80"/>
  <c r="BE368" i="80"/>
  <c r="BC368" i="80"/>
  <c r="BB368" i="80"/>
  <c r="BB370" i="80" s="1"/>
  <c r="BB371" i="80" s="1"/>
  <c r="BA368" i="80"/>
  <c r="AZ368" i="80"/>
  <c r="AZ370" i="80" s="1"/>
  <c r="AZ371" i="80" s="1"/>
  <c r="AY368" i="80"/>
  <c r="AX368" i="80"/>
  <c r="AX369" i="80" s="1"/>
  <c r="AY369" i="80" s="1"/>
  <c r="AW368" i="80"/>
  <c r="AV368" i="80"/>
  <c r="AV369" i="80" s="1"/>
  <c r="AW369" i="80" s="1"/>
  <c r="AU368" i="80"/>
  <c r="AT370" i="80" s="1"/>
  <c r="AT371" i="80" s="1"/>
  <c r="AT368" i="80"/>
  <c r="AT369" i="80" s="1"/>
  <c r="AU369" i="80" s="1"/>
  <c r="AS368" i="80"/>
  <c r="AR368" i="80"/>
  <c r="AR370" i="80" s="1"/>
  <c r="AR371" i="80" s="1"/>
  <c r="AQ368" i="80"/>
  <c r="AP368" i="80"/>
  <c r="AP369" i="80" s="1"/>
  <c r="AQ369" i="80" s="1"/>
  <c r="AO368" i="80"/>
  <c r="AN368" i="80"/>
  <c r="AN370" i="80" s="1"/>
  <c r="AN371" i="80" s="1"/>
  <c r="AM368" i="80"/>
  <c r="AL368" i="80"/>
  <c r="AL369" i="80" s="1"/>
  <c r="AM369" i="80" s="1"/>
  <c r="AK368" i="80"/>
  <c r="AJ368" i="80"/>
  <c r="AJ369" i="80" s="1"/>
  <c r="AK369" i="80" s="1"/>
  <c r="AI368" i="80"/>
  <c r="AH368" i="80"/>
  <c r="AH369" i="80" s="1"/>
  <c r="AI369" i="80" s="1"/>
  <c r="AG368" i="80"/>
  <c r="AF368" i="80"/>
  <c r="AF370" i="80" s="1"/>
  <c r="AF371" i="80" s="1"/>
  <c r="AE368" i="80"/>
  <c r="AD368" i="80"/>
  <c r="AD370" i="80" s="1"/>
  <c r="AD371" i="80" s="1"/>
  <c r="AB368" i="80"/>
  <c r="AA368" i="80"/>
  <c r="AA370" i="80" s="1"/>
  <c r="AA371" i="80" s="1"/>
  <c r="Z368" i="80"/>
  <c r="Y368" i="80"/>
  <c r="Y369" i="80" s="1"/>
  <c r="Z369" i="80" s="1"/>
  <c r="X368" i="80"/>
  <c r="W368" i="80"/>
  <c r="W369" i="80" s="1"/>
  <c r="X369" i="80" s="1"/>
  <c r="V368" i="80"/>
  <c r="U368" i="80"/>
  <c r="U370" i="80" s="1"/>
  <c r="U371" i="80" s="1"/>
  <c r="T368" i="80"/>
  <c r="S368" i="80"/>
  <c r="S370" i="80" s="1"/>
  <c r="S371" i="80" s="1"/>
  <c r="R368" i="80"/>
  <c r="Q368" i="80"/>
  <c r="Q369" i="80" s="1"/>
  <c r="R369" i="80" s="1"/>
  <c r="P368" i="80"/>
  <c r="O368" i="80"/>
  <c r="O370" i="80" s="1"/>
  <c r="N368" i="80"/>
  <c r="M368" i="80"/>
  <c r="M369" i="80" s="1"/>
  <c r="N369" i="80" s="1"/>
  <c r="L368" i="80"/>
  <c r="K368" i="80"/>
  <c r="K370" i="80" s="1"/>
  <c r="K371" i="80" s="1"/>
  <c r="J368" i="80"/>
  <c r="I368" i="80"/>
  <c r="I369" i="80" s="1"/>
  <c r="J369" i="80" s="1"/>
  <c r="H368" i="80"/>
  <c r="G368" i="80"/>
  <c r="G370" i="80" s="1"/>
  <c r="G371" i="80" s="1"/>
  <c r="F368" i="80"/>
  <c r="E368" i="80"/>
  <c r="E369" i="80" s="1"/>
  <c r="F369" i="80" s="1"/>
  <c r="D368" i="80"/>
  <c r="C368" i="80"/>
  <c r="DI364" i="80"/>
  <c r="DH364" i="80"/>
  <c r="DF364" i="80"/>
  <c r="C364" i="80"/>
  <c r="CL362" i="80"/>
  <c r="BK362" i="80"/>
  <c r="AJ362" i="80"/>
  <c r="I362" i="80"/>
  <c r="DF361" i="80"/>
  <c r="B361" i="80"/>
  <c r="CR360" i="80"/>
  <c r="CA360" i="80"/>
  <c r="BK360" i="80"/>
  <c r="AT360" i="80"/>
  <c r="AD360" i="80"/>
  <c r="M360" i="80"/>
  <c r="CZ359" i="80"/>
  <c r="CZ360" i="80" s="1"/>
  <c r="CR359" i="80"/>
  <c r="CJ359" i="80"/>
  <c r="CJ360" i="80" s="1"/>
  <c r="CA359" i="80"/>
  <c r="BS359" i="80"/>
  <c r="BS360" i="80" s="1"/>
  <c r="BK359" i="80"/>
  <c r="BB359" i="80"/>
  <c r="BB360" i="80" s="1"/>
  <c r="AT359" i="80"/>
  <c r="AL359" i="80"/>
  <c r="AL360" i="80" s="1"/>
  <c r="AD359" i="80"/>
  <c r="U359" i="80"/>
  <c r="U360" i="80" s="1"/>
  <c r="M359" i="80"/>
  <c r="E359" i="80"/>
  <c r="E360" i="80" s="1"/>
  <c r="DE357" i="80"/>
  <c r="DD357" i="80"/>
  <c r="DD359" i="80" s="1"/>
  <c r="DD360" i="80" s="1"/>
  <c r="DC357" i="80"/>
  <c r="DB357" i="80"/>
  <c r="DB358" i="80" s="1"/>
  <c r="DC358" i="80" s="1"/>
  <c r="DA357" i="80"/>
  <c r="CZ357" i="80"/>
  <c r="CZ358" i="80" s="1"/>
  <c r="DA358" i="80" s="1"/>
  <c r="CY357" i="80"/>
  <c r="CX357" i="80"/>
  <c r="CX359" i="80" s="1"/>
  <c r="CX360" i="80" s="1"/>
  <c r="CW357" i="80"/>
  <c r="CV357" i="80"/>
  <c r="CV359" i="80" s="1"/>
  <c r="CV360" i="80" s="1"/>
  <c r="CU357" i="80"/>
  <c r="CT357" i="80"/>
  <c r="CT358" i="80" s="1"/>
  <c r="CU358" i="80" s="1"/>
  <c r="CS357" i="80"/>
  <c r="CR357" i="80"/>
  <c r="CR358" i="80" s="1"/>
  <c r="CS358" i="80" s="1"/>
  <c r="CQ357" i="80"/>
  <c r="CP357" i="80"/>
  <c r="CP359" i="80" s="1"/>
  <c r="CP360" i="80" s="1"/>
  <c r="CO357" i="80"/>
  <c r="CN357" i="80"/>
  <c r="CN359" i="80" s="1"/>
  <c r="CN360" i="80" s="1"/>
  <c r="CM357" i="80"/>
  <c r="CL357" i="80"/>
  <c r="CL358" i="80" s="1"/>
  <c r="CM358" i="80" s="1"/>
  <c r="CK357" i="80"/>
  <c r="CJ357" i="80"/>
  <c r="CJ358" i="80" s="1"/>
  <c r="CK358" i="80" s="1"/>
  <c r="CI357" i="80"/>
  <c r="CH357" i="80"/>
  <c r="CH359" i="80" s="1"/>
  <c r="CH360" i="80" s="1"/>
  <c r="CG357" i="80"/>
  <c r="CF357" i="80"/>
  <c r="CR362" i="80" s="1"/>
  <c r="CW362" i="80" s="1"/>
  <c r="CD357" i="80"/>
  <c r="CC357" i="80"/>
  <c r="CC358" i="80" s="1"/>
  <c r="CD358" i="80" s="1"/>
  <c r="CB357" i="80"/>
  <c r="CA357" i="80"/>
  <c r="CA358" i="80" s="1"/>
  <c r="CB358" i="80" s="1"/>
  <c r="BZ357" i="80"/>
  <c r="BY357" i="80"/>
  <c r="BY359" i="80" s="1"/>
  <c r="BY360" i="80" s="1"/>
  <c r="BX357" i="80"/>
  <c r="BW357" i="80"/>
  <c r="BW359" i="80" s="1"/>
  <c r="BW360" i="80" s="1"/>
  <c r="BV357" i="80"/>
  <c r="BU357" i="80"/>
  <c r="BU358" i="80" s="1"/>
  <c r="BV358" i="80" s="1"/>
  <c r="BT357" i="80"/>
  <c r="BS357" i="80"/>
  <c r="BS358" i="80" s="1"/>
  <c r="BT358" i="80" s="1"/>
  <c r="BR357" i="80"/>
  <c r="BQ357" i="80"/>
  <c r="BQ359" i="80" s="1"/>
  <c r="BQ360" i="80" s="1"/>
  <c r="BP357" i="80"/>
  <c r="BO357" i="80"/>
  <c r="BO359" i="80" s="1"/>
  <c r="BO360" i="80" s="1"/>
  <c r="BN357" i="80"/>
  <c r="BM357" i="80"/>
  <c r="BM358" i="80" s="1"/>
  <c r="BN358" i="80" s="1"/>
  <c r="BL357" i="80"/>
  <c r="BK357" i="80"/>
  <c r="BK358" i="80" s="1"/>
  <c r="BL358" i="80" s="1"/>
  <c r="BJ357" i="80"/>
  <c r="BI357" i="80"/>
  <c r="BI359" i="80" s="1"/>
  <c r="BI360" i="80" s="1"/>
  <c r="BH357" i="80"/>
  <c r="BG357" i="80"/>
  <c r="BG359" i="80" s="1"/>
  <c r="BG360" i="80" s="1"/>
  <c r="BF357" i="80"/>
  <c r="BE357" i="80"/>
  <c r="BE358" i="80" s="1"/>
  <c r="BF358" i="80" s="1"/>
  <c r="BC357" i="80"/>
  <c r="BB357" i="80"/>
  <c r="BB358" i="80" s="1"/>
  <c r="BC358" i="80" s="1"/>
  <c r="BA357" i="80"/>
  <c r="AZ357" i="80"/>
  <c r="AZ359" i="80" s="1"/>
  <c r="AZ360" i="80" s="1"/>
  <c r="AY357" i="80"/>
  <c r="AX357" i="80"/>
  <c r="AX359" i="80" s="1"/>
  <c r="AX360" i="80" s="1"/>
  <c r="AW357" i="80"/>
  <c r="AV357" i="80"/>
  <c r="AV358" i="80" s="1"/>
  <c r="AW358" i="80" s="1"/>
  <c r="AU357" i="80"/>
  <c r="AT357" i="80"/>
  <c r="AT358" i="80" s="1"/>
  <c r="AU358" i="80" s="1"/>
  <c r="AS357" i="80"/>
  <c r="AR357" i="80"/>
  <c r="AR359" i="80" s="1"/>
  <c r="AR360" i="80" s="1"/>
  <c r="AQ357" i="80"/>
  <c r="AP357" i="80"/>
  <c r="AP359" i="80" s="1"/>
  <c r="AP360" i="80" s="1"/>
  <c r="AO357" i="80"/>
  <c r="AN357" i="80"/>
  <c r="AN358" i="80" s="1"/>
  <c r="AO358" i="80" s="1"/>
  <c r="AM357" i="80"/>
  <c r="AL357" i="80"/>
  <c r="AL358" i="80" s="1"/>
  <c r="AM358" i="80" s="1"/>
  <c r="AK357" i="80"/>
  <c r="AJ357" i="80"/>
  <c r="AJ359" i="80" s="1"/>
  <c r="AJ360" i="80" s="1"/>
  <c r="AI357" i="80"/>
  <c r="AH357" i="80"/>
  <c r="AH359" i="80" s="1"/>
  <c r="AH360" i="80" s="1"/>
  <c r="AG357" i="80"/>
  <c r="AF357" i="80"/>
  <c r="AF358" i="80" s="1"/>
  <c r="AG358" i="80" s="1"/>
  <c r="AE357" i="80"/>
  <c r="AD357" i="80"/>
  <c r="AP362" i="80" s="1"/>
  <c r="AU362" i="80" s="1"/>
  <c r="AB357" i="80"/>
  <c r="AA357" i="80"/>
  <c r="AA359" i="80" s="1"/>
  <c r="AA360" i="80" s="1"/>
  <c r="Z357" i="80"/>
  <c r="Y357" i="80"/>
  <c r="Y359" i="80" s="1"/>
  <c r="Y360" i="80" s="1"/>
  <c r="X357" i="80"/>
  <c r="W357" i="80"/>
  <c r="W358" i="80" s="1"/>
  <c r="X358" i="80" s="1"/>
  <c r="V357" i="80"/>
  <c r="U357" i="80"/>
  <c r="U358" i="80" s="1"/>
  <c r="V358" i="80" s="1"/>
  <c r="T357" i="80"/>
  <c r="S357" i="80"/>
  <c r="S359" i="80" s="1"/>
  <c r="S360" i="80" s="1"/>
  <c r="R357" i="80"/>
  <c r="Q357" i="80"/>
  <c r="Q359" i="80" s="1"/>
  <c r="Q360" i="80" s="1"/>
  <c r="P357" i="80"/>
  <c r="O357" i="80"/>
  <c r="O358" i="80" s="1"/>
  <c r="P358" i="80" s="1"/>
  <c r="N357" i="80"/>
  <c r="M357" i="80"/>
  <c r="M358" i="80" s="1"/>
  <c r="N358" i="80" s="1"/>
  <c r="L357" i="80"/>
  <c r="K357" i="80"/>
  <c r="K359" i="80" s="1"/>
  <c r="K360" i="80" s="1"/>
  <c r="J357" i="80"/>
  <c r="I357" i="80"/>
  <c r="I359" i="80" s="1"/>
  <c r="I360" i="80" s="1"/>
  <c r="H357" i="80"/>
  <c r="G357" i="80"/>
  <c r="G358" i="80" s="1"/>
  <c r="H358" i="80" s="1"/>
  <c r="F357" i="80"/>
  <c r="E357" i="80"/>
  <c r="E358" i="80" s="1"/>
  <c r="F358" i="80" s="1"/>
  <c r="D357" i="80"/>
  <c r="C357" i="80"/>
  <c r="C359" i="80" s="1"/>
  <c r="C360" i="80" s="1"/>
  <c r="DH353" i="80"/>
  <c r="DF353" i="80"/>
  <c r="C353" i="80"/>
  <c r="DI353" i="80" s="1"/>
  <c r="CR351" i="80"/>
  <c r="CL351" i="80"/>
  <c r="BK351" i="80"/>
  <c r="AJ351" i="80"/>
  <c r="I351" i="80"/>
  <c r="B350" i="80"/>
  <c r="DF350" i="80" s="1"/>
  <c r="CN348" i="80"/>
  <c r="CN349" i="80" s="1"/>
  <c r="DD347" i="80"/>
  <c r="DE347" i="80" s="1"/>
  <c r="CV347" i="80"/>
  <c r="CW347" i="80" s="1"/>
  <c r="CN347" i="80"/>
  <c r="CO347" i="80" s="1"/>
  <c r="CF347" i="80"/>
  <c r="CG347" i="80" s="1"/>
  <c r="BW347" i="80"/>
  <c r="BX347" i="80" s="1"/>
  <c r="BO347" i="80"/>
  <c r="BP347" i="80" s="1"/>
  <c r="BG347" i="80"/>
  <c r="BH347" i="80" s="1"/>
  <c r="AP347" i="80"/>
  <c r="AQ347" i="80" s="1"/>
  <c r="Y347" i="80"/>
  <c r="Z347" i="80" s="1"/>
  <c r="I347" i="80"/>
  <c r="J347" i="80" s="1"/>
  <c r="DE346" i="80"/>
  <c r="DD346" i="80"/>
  <c r="DD348" i="80" s="1"/>
  <c r="DD349" i="80" s="1"/>
  <c r="DC346" i="80"/>
  <c r="DB346" i="80"/>
  <c r="DB348" i="80" s="1"/>
  <c r="DB349" i="80" s="1"/>
  <c r="DA346" i="80"/>
  <c r="CZ346" i="80"/>
  <c r="CZ348" i="80" s="1"/>
  <c r="CZ349" i="80" s="1"/>
  <c r="CY346" i="80"/>
  <c r="CX346" i="80"/>
  <c r="CX348" i="80" s="1"/>
  <c r="CX349" i="80" s="1"/>
  <c r="CW346" i="80"/>
  <c r="CV346" i="80"/>
  <c r="CV348" i="80" s="1"/>
  <c r="CV349" i="80" s="1"/>
  <c r="CU346" i="80"/>
  <c r="CT346" i="80"/>
  <c r="CT348" i="80" s="1"/>
  <c r="CT349" i="80" s="1"/>
  <c r="CS346" i="80"/>
  <c r="CR346" i="80"/>
  <c r="CR348" i="80" s="1"/>
  <c r="CR349" i="80" s="1"/>
  <c r="CQ346" i="80"/>
  <c r="CP346" i="80"/>
  <c r="CP348" i="80" s="1"/>
  <c r="CP349" i="80" s="1"/>
  <c r="CO346" i="80"/>
  <c r="CN346" i="80"/>
  <c r="CM346" i="80"/>
  <c r="CL346" i="80"/>
  <c r="CL348" i="80" s="1"/>
  <c r="CL349" i="80" s="1"/>
  <c r="CK346" i="80"/>
  <c r="CJ346" i="80"/>
  <c r="CJ348" i="80" s="1"/>
  <c r="CJ349" i="80" s="1"/>
  <c r="CI346" i="80"/>
  <c r="CH346" i="80"/>
  <c r="CH348" i="80" s="1"/>
  <c r="CH349" i="80" s="1"/>
  <c r="CG346" i="80"/>
  <c r="CF346" i="80"/>
  <c r="CF348" i="80" s="1"/>
  <c r="CF349" i="80" s="1"/>
  <c r="CD346" i="80"/>
  <c r="CC346" i="80"/>
  <c r="CC348" i="80" s="1"/>
  <c r="CC349" i="80" s="1"/>
  <c r="CB346" i="80"/>
  <c r="CA346" i="80"/>
  <c r="CA348" i="80" s="1"/>
  <c r="CA349" i="80" s="1"/>
  <c r="BZ346" i="80"/>
  <c r="BY346" i="80"/>
  <c r="BY348" i="80" s="1"/>
  <c r="BY349" i="80" s="1"/>
  <c r="BX346" i="80"/>
  <c r="BW346" i="80"/>
  <c r="BW348" i="80" s="1"/>
  <c r="BW349" i="80" s="1"/>
  <c r="BV346" i="80"/>
  <c r="BU346" i="80"/>
  <c r="BU348" i="80" s="1"/>
  <c r="BU349" i="80" s="1"/>
  <c r="BT346" i="80"/>
  <c r="BS346" i="80"/>
  <c r="BS348" i="80" s="1"/>
  <c r="BS349" i="80" s="1"/>
  <c r="BR346" i="80"/>
  <c r="BQ346" i="80"/>
  <c r="BQ348" i="80" s="1"/>
  <c r="BQ349" i="80" s="1"/>
  <c r="BP346" i="80"/>
  <c r="BO346" i="80"/>
  <c r="BO348" i="80" s="1"/>
  <c r="BO349" i="80" s="1"/>
  <c r="BN346" i="80"/>
  <c r="BM346" i="80"/>
  <c r="BM348" i="80" s="1"/>
  <c r="BM349" i="80" s="1"/>
  <c r="BL346" i="80"/>
  <c r="BK346" i="80"/>
  <c r="BK348" i="80" s="1"/>
  <c r="BK349" i="80" s="1"/>
  <c r="BJ346" i="80"/>
  <c r="BI346" i="80"/>
  <c r="BH346" i="80"/>
  <c r="BG346" i="80"/>
  <c r="BG348" i="80" s="1"/>
  <c r="BG349" i="80" s="1"/>
  <c r="BF346" i="80"/>
  <c r="BE346" i="80"/>
  <c r="BC346" i="80"/>
  <c r="BB346" i="80"/>
  <c r="BB348" i="80" s="1"/>
  <c r="BB349" i="80" s="1"/>
  <c r="BA346" i="80"/>
  <c r="AZ346" i="80"/>
  <c r="AY346" i="80"/>
  <c r="AX346" i="80"/>
  <c r="AX348" i="80" s="1"/>
  <c r="AX349" i="80" s="1"/>
  <c r="AW346" i="80"/>
  <c r="AV346" i="80"/>
  <c r="AU346" i="80"/>
  <c r="AT346" i="80"/>
  <c r="AT348" i="80" s="1"/>
  <c r="AT349" i="80" s="1"/>
  <c r="AS346" i="80"/>
  <c r="AR346" i="80"/>
  <c r="AQ346" i="80"/>
  <c r="AP346" i="80"/>
  <c r="AP348" i="80" s="1"/>
  <c r="AP349" i="80" s="1"/>
  <c r="AO346" i="80"/>
  <c r="AN346" i="80"/>
  <c r="AM346" i="80"/>
  <c r="AL346" i="80"/>
  <c r="AL348" i="80" s="1"/>
  <c r="AL349" i="80" s="1"/>
  <c r="AK346" i="80"/>
  <c r="AJ346" i="80"/>
  <c r="AI346" i="80"/>
  <c r="AH346" i="80"/>
  <c r="AH348" i="80" s="1"/>
  <c r="AH349" i="80" s="1"/>
  <c r="AG346" i="80"/>
  <c r="AF346" i="80"/>
  <c r="AE346" i="80"/>
  <c r="AD346" i="80"/>
  <c r="AD348" i="80" s="1"/>
  <c r="AD349" i="80" s="1"/>
  <c r="AB346" i="80"/>
  <c r="AA346" i="80"/>
  <c r="Z346" i="80"/>
  <c r="Y346" i="80"/>
  <c r="Y348" i="80" s="1"/>
  <c r="Y349" i="80" s="1"/>
  <c r="X346" i="80"/>
  <c r="W346" i="80"/>
  <c r="V346" i="80"/>
  <c r="U346" i="80"/>
  <c r="U348" i="80" s="1"/>
  <c r="U349" i="80" s="1"/>
  <c r="T346" i="80"/>
  <c r="S346" i="80"/>
  <c r="R346" i="80"/>
  <c r="Q346" i="80"/>
  <c r="Q348" i="80" s="1"/>
  <c r="Q349" i="80" s="1"/>
  <c r="P346" i="80"/>
  <c r="O346" i="80"/>
  <c r="N346" i="80"/>
  <c r="M346" i="80"/>
  <c r="M348" i="80" s="1"/>
  <c r="M349" i="80" s="1"/>
  <c r="L346" i="80"/>
  <c r="K346" i="80"/>
  <c r="J346" i="80"/>
  <c r="I346" i="80"/>
  <c r="I348" i="80" s="1"/>
  <c r="I349" i="80" s="1"/>
  <c r="H346" i="80"/>
  <c r="G346" i="80"/>
  <c r="F346" i="80"/>
  <c r="E346" i="80"/>
  <c r="E348" i="80" s="1"/>
  <c r="E349" i="80" s="1"/>
  <c r="D346" i="80"/>
  <c r="C346" i="80"/>
  <c r="DH342" i="80"/>
  <c r="DF342" i="80"/>
  <c r="C342" i="80"/>
  <c r="DI342" i="80" s="1"/>
  <c r="CL340" i="80"/>
  <c r="BK340" i="80"/>
  <c r="AJ340" i="80"/>
  <c r="I340" i="80"/>
  <c r="B339" i="80"/>
  <c r="DF339" i="80" s="1"/>
  <c r="DB337" i="80"/>
  <c r="DB338" i="80" s="1"/>
  <c r="CP337" i="80"/>
  <c r="CP338" i="80" s="1"/>
  <c r="CL337" i="80"/>
  <c r="CL338" i="80" s="1"/>
  <c r="BU337" i="80"/>
  <c r="BU338" i="80" s="1"/>
  <c r="BE337" i="80"/>
  <c r="BE338" i="80" s="1"/>
  <c r="AR337" i="80"/>
  <c r="AR338" i="80" s="1"/>
  <c r="AN337" i="80"/>
  <c r="AN338" i="80" s="1"/>
  <c r="W337" i="80"/>
  <c r="W338" i="80" s="1"/>
  <c r="G337" i="80"/>
  <c r="G338" i="80" s="1"/>
  <c r="DB336" i="80"/>
  <c r="DC336" i="80" s="1"/>
  <c r="CZ336" i="80"/>
  <c r="DA336" i="80" s="1"/>
  <c r="CT336" i="80"/>
  <c r="CU336" i="80" s="1"/>
  <c r="CR336" i="80"/>
  <c r="CS336" i="80" s="1"/>
  <c r="CL336" i="80"/>
  <c r="CM336" i="80" s="1"/>
  <c r="CJ336" i="80"/>
  <c r="CK336" i="80" s="1"/>
  <c r="CC336" i="80"/>
  <c r="CD336" i="80" s="1"/>
  <c r="CA336" i="80"/>
  <c r="CB336" i="80" s="1"/>
  <c r="BU336" i="80"/>
  <c r="BV336" i="80" s="1"/>
  <c r="BS336" i="80"/>
  <c r="BT336" i="80" s="1"/>
  <c r="BM336" i="80"/>
  <c r="BN336" i="80" s="1"/>
  <c r="BK336" i="80"/>
  <c r="BL336" i="80" s="1"/>
  <c r="BE336" i="80"/>
  <c r="BF336" i="80" s="1"/>
  <c r="BB336" i="80"/>
  <c r="BC336" i="80" s="1"/>
  <c r="AV336" i="80"/>
  <c r="AW336" i="80" s="1"/>
  <c r="AT336" i="80"/>
  <c r="AU336" i="80" s="1"/>
  <c r="AN336" i="80"/>
  <c r="AO336" i="80" s="1"/>
  <c r="AL336" i="80"/>
  <c r="AM336" i="80" s="1"/>
  <c r="AF336" i="80"/>
  <c r="AG336" i="80" s="1"/>
  <c r="AD336" i="80"/>
  <c r="AE336" i="80" s="1"/>
  <c r="W336" i="80"/>
  <c r="X336" i="80" s="1"/>
  <c r="U336" i="80"/>
  <c r="V336" i="80" s="1"/>
  <c r="O336" i="80"/>
  <c r="P336" i="80" s="1"/>
  <c r="M336" i="80"/>
  <c r="N336" i="80" s="1"/>
  <c r="G336" i="80"/>
  <c r="H336" i="80" s="1"/>
  <c r="E336" i="80"/>
  <c r="F336" i="80" s="1"/>
  <c r="DE335" i="80"/>
  <c r="DD335" i="80"/>
  <c r="DD336" i="80" s="1"/>
  <c r="DE336" i="80" s="1"/>
  <c r="DC335" i="80"/>
  <c r="DB335" i="80"/>
  <c r="DA335" i="80"/>
  <c r="CZ335" i="80"/>
  <c r="CY335" i="80"/>
  <c r="CX335" i="80"/>
  <c r="CX336" i="80" s="1"/>
  <c r="CY336" i="80" s="1"/>
  <c r="CW335" i="80"/>
  <c r="CV335" i="80"/>
  <c r="CV336" i="80" s="1"/>
  <c r="CW336" i="80" s="1"/>
  <c r="CU335" i="80"/>
  <c r="CT335" i="80"/>
  <c r="CT337" i="80" s="1"/>
  <c r="CT338" i="80" s="1"/>
  <c r="CS335" i="80"/>
  <c r="CR335" i="80"/>
  <c r="CQ335" i="80"/>
  <c r="CP335" i="80"/>
  <c r="CP336" i="80" s="1"/>
  <c r="CQ336" i="80" s="1"/>
  <c r="CO335" i="80"/>
  <c r="CN335" i="80"/>
  <c r="CN336" i="80" s="1"/>
  <c r="CO336" i="80" s="1"/>
  <c r="CM335" i="80"/>
  <c r="CL335" i="80"/>
  <c r="CK335" i="80"/>
  <c r="CJ335" i="80"/>
  <c r="CI335" i="80"/>
  <c r="CH335" i="80"/>
  <c r="CH336" i="80" s="1"/>
  <c r="CI336" i="80" s="1"/>
  <c r="CG335" i="80"/>
  <c r="CF335" i="80"/>
  <c r="CR340" i="80" s="1"/>
  <c r="DB340" i="80" s="1"/>
  <c r="CD335" i="80"/>
  <c r="CC335" i="80"/>
  <c r="CB335" i="80"/>
  <c r="CA335" i="80"/>
  <c r="BZ335" i="80"/>
  <c r="BY335" i="80"/>
  <c r="BY336" i="80" s="1"/>
  <c r="BZ336" i="80" s="1"/>
  <c r="BX335" i="80"/>
  <c r="BW335" i="80"/>
  <c r="BW336" i="80" s="1"/>
  <c r="BX336" i="80" s="1"/>
  <c r="BV335" i="80"/>
  <c r="BU335" i="80"/>
  <c r="BT335" i="80"/>
  <c r="BS335" i="80"/>
  <c r="BR335" i="80"/>
  <c r="BQ335" i="80"/>
  <c r="BQ336" i="80" s="1"/>
  <c r="BR336" i="80" s="1"/>
  <c r="BP335" i="80"/>
  <c r="BO335" i="80"/>
  <c r="BO336" i="80" s="1"/>
  <c r="BP336" i="80" s="1"/>
  <c r="BN335" i="80"/>
  <c r="BM335" i="80"/>
  <c r="BL335" i="80"/>
  <c r="BK335" i="80"/>
  <c r="BJ335" i="80"/>
  <c r="BI335" i="80"/>
  <c r="BI336" i="80" s="1"/>
  <c r="BJ336" i="80" s="1"/>
  <c r="BH335" i="80"/>
  <c r="BG335" i="80"/>
  <c r="BG336" i="80" s="1"/>
  <c r="BH336" i="80" s="1"/>
  <c r="BF335" i="80"/>
  <c r="BE335" i="80"/>
  <c r="BC335" i="80"/>
  <c r="BB335" i="80"/>
  <c r="BA335" i="80"/>
  <c r="AZ335" i="80"/>
  <c r="AZ336" i="80" s="1"/>
  <c r="BA336" i="80" s="1"/>
  <c r="AY335" i="80"/>
  <c r="AX335" i="80"/>
  <c r="AX336" i="80" s="1"/>
  <c r="AY336" i="80" s="1"/>
  <c r="AW335" i="80"/>
  <c r="AV335" i="80"/>
  <c r="AV337" i="80" s="1"/>
  <c r="AV338" i="80" s="1"/>
  <c r="AU335" i="80"/>
  <c r="AT335" i="80"/>
  <c r="AS335" i="80"/>
  <c r="AR335" i="80"/>
  <c r="AR336" i="80" s="1"/>
  <c r="AS336" i="80" s="1"/>
  <c r="AQ335" i="80"/>
  <c r="AP335" i="80"/>
  <c r="AP336" i="80" s="1"/>
  <c r="AQ336" i="80" s="1"/>
  <c r="AO335" i="80"/>
  <c r="AN335" i="80"/>
  <c r="AM335" i="80"/>
  <c r="AL335" i="80"/>
  <c r="AK335" i="80"/>
  <c r="AJ335" i="80"/>
  <c r="AJ336" i="80" s="1"/>
  <c r="AK336" i="80" s="1"/>
  <c r="AI335" i="80"/>
  <c r="AH335" i="80"/>
  <c r="AH336" i="80" s="1"/>
  <c r="AI336" i="80" s="1"/>
  <c r="AG335" i="80"/>
  <c r="AF335" i="80"/>
  <c r="AF337" i="80" s="1"/>
  <c r="AF338" i="80" s="1"/>
  <c r="AE335" i="80"/>
  <c r="AD335" i="80"/>
  <c r="AP340" i="80" s="1"/>
  <c r="AZ340" i="80" s="1"/>
  <c r="AB335" i="80"/>
  <c r="AA335" i="80"/>
  <c r="AA336" i="80" s="1"/>
  <c r="AB336" i="80" s="1"/>
  <c r="Z335" i="80"/>
  <c r="Y335" i="80"/>
  <c r="Y336" i="80" s="1"/>
  <c r="Z336" i="80" s="1"/>
  <c r="X335" i="80"/>
  <c r="W335" i="80"/>
  <c r="V335" i="80"/>
  <c r="U335" i="80"/>
  <c r="T335" i="80"/>
  <c r="S335" i="80"/>
  <c r="S336" i="80" s="1"/>
  <c r="T336" i="80" s="1"/>
  <c r="R335" i="80"/>
  <c r="Q335" i="80"/>
  <c r="Q336" i="80" s="1"/>
  <c r="R336" i="80" s="1"/>
  <c r="P335" i="80"/>
  <c r="O335" i="80"/>
  <c r="N335" i="80"/>
  <c r="M335" i="80"/>
  <c r="L335" i="80"/>
  <c r="K335" i="80"/>
  <c r="K336" i="80" s="1"/>
  <c r="L336" i="80" s="1"/>
  <c r="J335" i="80"/>
  <c r="I335" i="80"/>
  <c r="I336" i="80" s="1"/>
  <c r="J336" i="80" s="1"/>
  <c r="H335" i="80"/>
  <c r="G335" i="80"/>
  <c r="F335" i="80"/>
  <c r="E335" i="80"/>
  <c r="D335" i="80"/>
  <c r="C335" i="80"/>
  <c r="DH331" i="80"/>
  <c r="DF331" i="80"/>
  <c r="C331" i="80"/>
  <c r="DI331" i="80" s="1"/>
  <c r="CL329" i="80"/>
  <c r="BK329" i="80"/>
  <c r="AJ329" i="80"/>
  <c r="I329" i="80"/>
  <c r="B328" i="80"/>
  <c r="DF328" i="80" s="1"/>
  <c r="BU326" i="80"/>
  <c r="BU327" i="80" s="1"/>
  <c r="G326" i="80"/>
  <c r="G327" i="80" s="1"/>
  <c r="CZ325" i="80"/>
  <c r="DA325" i="80" s="1"/>
  <c r="CR325" i="80"/>
  <c r="CS325" i="80" s="1"/>
  <c r="CJ325" i="80"/>
  <c r="CK325" i="80" s="1"/>
  <c r="CA325" i="80"/>
  <c r="CB325" i="80" s="1"/>
  <c r="BS325" i="80"/>
  <c r="BT325" i="80" s="1"/>
  <c r="BK325" i="80"/>
  <c r="BL325" i="80" s="1"/>
  <c r="BB325" i="80"/>
  <c r="BC325" i="80" s="1"/>
  <c r="AT325" i="80"/>
  <c r="AU325" i="80" s="1"/>
  <c r="AL325" i="80"/>
  <c r="AM325" i="80" s="1"/>
  <c r="AD325" i="80"/>
  <c r="AE325" i="80" s="1"/>
  <c r="U325" i="80"/>
  <c r="V325" i="80" s="1"/>
  <c r="N325" i="80"/>
  <c r="J325" i="80"/>
  <c r="DE324" i="80"/>
  <c r="DD324" i="80"/>
  <c r="DD325" i="80" s="1"/>
  <c r="DE325" i="80" s="1"/>
  <c r="DC324" i="80"/>
  <c r="DB324" i="80"/>
  <c r="DB325" i="80" s="1"/>
  <c r="DC325" i="80" s="1"/>
  <c r="DA324" i="80"/>
  <c r="CZ324" i="80"/>
  <c r="CY324" i="80"/>
  <c r="CX324" i="80"/>
  <c r="CW324" i="80"/>
  <c r="CV324" i="80"/>
  <c r="CV325" i="80" s="1"/>
  <c r="CW325" i="80" s="1"/>
  <c r="CU324" i="80"/>
  <c r="CT324" i="80"/>
  <c r="CS324" i="80"/>
  <c r="CR324" i="80"/>
  <c r="CQ324" i="80"/>
  <c r="CP324" i="80"/>
  <c r="CO324" i="80"/>
  <c r="CN324" i="80"/>
  <c r="CN325" i="80" s="1"/>
  <c r="CO325" i="80" s="1"/>
  <c r="CM324" i="80"/>
  <c r="CL324" i="80"/>
  <c r="CL325" i="80" s="1"/>
  <c r="CM325" i="80" s="1"/>
  <c r="CK324" i="80"/>
  <c r="CJ324" i="80"/>
  <c r="CI324" i="80"/>
  <c r="CH324" i="80"/>
  <c r="CG324" i="80"/>
  <c r="CF324" i="80"/>
  <c r="CE324" i="80"/>
  <c r="CD324" i="80"/>
  <c r="CC325" i="80" s="1"/>
  <c r="CD325" i="80" s="1"/>
  <c r="CC324" i="80"/>
  <c r="CB324" i="80"/>
  <c r="CA324" i="80"/>
  <c r="BZ324" i="80"/>
  <c r="BY324" i="80"/>
  <c r="BY325" i="80" s="1"/>
  <c r="BZ325" i="80" s="1"/>
  <c r="BX324" i="80"/>
  <c r="BW324" i="80"/>
  <c r="BW325" i="80" s="1"/>
  <c r="BX325" i="80" s="1"/>
  <c r="BV324" i="80"/>
  <c r="BU325" i="80" s="1"/>
  <c r="BV325" i="80" s="1"/>
  <c r="BU324" i="80"/>
  <c r="BT324" i="80"/>
  <c r="BS324" i="80"/>
  <c r="BR324" i="80"/>
  <c r="BQ324" i="80"/>
  <c r="BQ325" i="80" s="1"/>
  <c r="BR325" i="80" s="1"/>
  <c r="BP324" i="80"/>
  <c r="BO324" i="80"/>
  <c r="BO325" i="80" s="1"/>
  <c r="BP325" i="80" s="1"/>
  <c r="BN324" i="80"/>
  <c r="BM325" i="80" s="1"/>
  <c r="BN325" i="80" s="1"/>
  <c r="BM324" i="80"/>
  <c r="BL324" i="80"/>
  <c r="BK324" i="80"/>
  <c r="BJ324" i="80"/>
  <c r="BI324" i="80"/>
  <c r="BI325" i="80" s="1"/>
  <c r="BJ325" i="80" s="1"/>
  <c r="BH324" i="80"/>
  <c r="BG324" i="80"/>
  <c r="BG325" i="80" s="1"/>
  <c r="BH325" i="80" s="1"/>
  <c r="BF324" i="80"/>
  <c r="BE325" i="80" s="1"/>
  <c r="BF325" i="80" s="1"/>
  <c r="BE324" i="80"/>
  <c r="BC324" i="80"/>
  <c r="BB324" i="80"/>
  <c r="BA324" i="80"/>
  <c r="AZ324" i="80"/>
  <c r="AZ326" i="80" s="1"/>
  <c r="AZ327" i="80" s="1"/>
  <c r="AY324" i="80"/>
  <c r="AX324" i="80"/>
  <c r="AX325" i="80" s="1"/>
  <c r="AY325" i="80" s="1"/>
  <c r="AW324" i="80"/>
  <c r="AV325" i="80" s="1"/>
  <c r="AW325" i="80" s="1"/>
  <c r="AV324" i="80"/>
  <c r="AV326" i="80" s="1"/>
  <c r="AV327" i="80" s="1"/>
  <c r="AU324" i="80"/>
  <c r="AT324" i="80"/>
  <c r="AS324" i="80"/>
  <c r="AR326" i="80" s="1"/>
  <c r="AR327" i="80" s="1"/>
  <c r="AR324" i="80"/>
  <c r="AR325" i="80" s="1"/>
  <c r="AS325" i="80" s="1"/>
  <c r="AQ324" i="80"/>
  <c r="AP324" i="80"/>
  <c r="AP325" i="80" s="1"/>
  <c r="AQ325" i="80" s="1"/>
  <c r="AO324" i="80"/>
  <c r="AN325" i="80" s="1"/>
  <c r="AO325" i="80" s="1"/>
  <c r="AN324" i="80"/>
  <c r="AM324" i="80"/>
  <c r="AL324" i="80"/>
  <c r="AK324" i="80"/>
  <c r="AJ324" i="80"/>
  <c r="AJ326" i="80" s="1"/>
  <c r="AJ327" i="80" s="1"/>
  <c r="AI324" i="80"/>
  <c r="AH324" i="80"/>
  <c r="AH325" i="80" s="1"/>
  <c r="AI325" i="80" s="1"/>
  <c r="AG324" i="80"/>
  <c r="AF325" i="80" s="1"/>
  <c r="AG325" i="80" s="1"/>
  <c r="AF324" i="80"/>
  <c r="AF326" i="80" s="1"/>
  <c r="AF327" i="80" s="1"/>
  <c r="AE324" i="80"/>
  <c r="AD324" i="80"/>
  <c r="AB324" i="80"/>
  <c r="AA324" i="80"/>
  <c r="AA325" i="80" s="1"/>
  <c r="AB325" i="80" s="1"/>
  <c r="Z324" i="80"/>
  <c r="Y324" i="80"/>
  <c r="Y325" i="80" s="1"/>
  <c r="Z325" i="80" s="1"/>
  <c r="X324" i="80"/>
  <c r="W325" i="80" s="1"/>
  <c r="X325" i="80" s="1"/>
  <c r="W324" i="80"/>
  <c r="V324" i="80"/>
  <c r="U324" i="80"/>
  <c r="T324" i="80"/>
  <c r="S324" i="80"/>
  <c r="S325" i="80" s="1"/>
  <c r="T325" i="80" s="1"/>
  <c r="R324" i="80"/>
  <c r="Q324" i="80"/>
  <c r="Q325" i="80" s="1"/>
  <c r="R325" i="80" s="1"/>
  <c r="P324" i="80"/>
  <c r="O325" i="80" s="1"/>
  <c r="P325" i="80" s="1"/>
  <c r="O324" i="80"/>
  <c r="N324" i="80"/>
  <c r="M324" i="80"/>
  <c r="M325" i="80" s="1"/>
  <c r="L324" i="80"/>
  <c r="K325" i="80" s="1"/>
  <c r="L325" i="80" s="1"/>
  <c r="K324" i="80"/>
  <c r="J324" i="80"/>
  <c r="I324" i="80"/>
  <c r="I325" i="80" s="1"/>
  <c r="H324" i="80"/>
  <c r="G325" i="80" s="1"/>
  <c r="H325" i="80" s="1"/>
  <c r="G324" i="80"/>
  <c r="F324" i="80"/>
  <c r="E324" i="80"/>
  <c r="E325" i="80" s="1"/>
  <c r="F325" i="80" s="1"/>
  <c r="D324" i="80"/>
  <c r="C325" i="80" s="1"/>
  <c r="D325" i="80" s="1"/>
  <c r="C324" i="80"/>
  <c r="DQ323" i="80" a="1"/>
  <c r="DQ323" i="80" s="1"/>
  <c r="DQ324" i="80" s="1"/>
  <c r="DI320" i="80"/>
  <c r="DH320" i="80"/>
  <c r="DF320" i="80"/>
  <c r="C320" i="80"/>
  <c r="Y319" i="80"/>
  <c r="AA319" i="80" s="1"/>
  <c r="AD319" i="80" s="1"/>
  <c r="AF319" i="80" s="1"/>
  <c r="AH319" i="80" s="1"/>
  <c r="AJ319" i="80" s="1"/>
  <c r="AL319" i="80" s="1"/>
  <c r="AN319" i="80" s="1"/>
  <c r="AP319" i="80" s="1"/>
  <c r="AR319" i="80" s="1"/>
  <c r="AT319" i="80" s="1"/>
  <c r="AV319" i="80" s="1"/>
  <c r="AX319" i="80" s="1"/>
  <c r="AZ319" i="80" s="1"/>
  <c r="BB319" i="80" s="1"/>
  <c r="BE319" i="80" s="1"/>
  <c r="BG319" i="80" s="1"/>
  <c r="BI319" i="80" s="1"/>
  <c r="BK319" i="80" s="1"/>
  <c r="BM319" i="80" s="1"/>
  <c r="BO319" i="80" s="1"/>
  <c r="BQ319" i="80" s="1"/>
  <c r="BS319" i="80" s="1"/>
  <c r="BU319" i="80" s="1"/>
  <c r="BW319" i="80" s="1"/>
  <c r="BY319" i="80" s="1"/>
  <c r="CA319" i="80" s="1"/>
  <c r="CC319" i="80" s="1"/>
  <c r="CF319" i="80" s="1"/>
  <c r="CH319" i="80" s="1"/>
  <c r="CJ319" i="80" s="1"/>
  <c r="CL319" i="80" s="1"/>
  <c r="CN319" i="80" s="1"/>
  <c r="CP319" i="80" s="1"/>
  <c r="CR319" i="80" s="1"/>
  <c r="CT319" i="80" s="1"/>
  <c r="CV319" i="80" s="1"/>
  <c r="CX319" i="80" s="1"/>
  <c r="CZ319" i="80" s="1"/>
  <c r="DB319" i="80" s="1"/>
  <c r="DD319" i="80" s="1"/>
  <c r="Q319" i="80"/>
  <c r="S319" i="80" s="1"/>
  <c r="U319" i="80" s="1"/>
  <c r="W319" i="80" s="1"/>
  <c r="I319" i="80"/>
  <c r="K319" i="80" s="1"/>
  <c r="M319" i="80" s="1"/>
  <c r="O319" i="80" s="1"/>
  <c r="G319" i="80"/>
  <c r="E319" i="80"/>
  <c r="DF316" i="80"/>
  <c r="B316" i="80"/>
  <c r="BB310" i="80"/>
  <c r="W309" i="80"/>
  <c r="T309" i="80"/>
  <c r="Q306" i="80"/>
  <c r="DC302" i="80"/>
  <c r="CZ302" i="80"/>
  <c r="CS302" i="80"/>
  <c r="CP302" i="80"/>
  <c r="CI302" i="80"/>
  <c r="CF302" i="80"/>
  <c r="BW302" i="80"/>
  <c r="BT302" i="80"/>
  <c r="BM302" i="80"/>
  <c r="BJ302" i="80"/>
  <c r="BC302" i="80"/>
  <c r="AZ302" i="80"/>
  <c r="AQ302" i="80"/>
  <c r="AN302" i="80"/>
  <c r="AG302" i="80"/>
  <c r="AD302" i="80"/>
  <c r="W302" i="80"/>
  <c r="T302" i="80"/>
  <c r="CW299" i="80"/>
  <c r="CM299" i="80"/>
  <c r="CC299" i="80"/>
  <c r="BQ299" i="80"/>
  <c r="BG299" i="80"/>
  <c r="AW299" i="80"/>
  <c r="AK299" i="80"/>
  <c r="AA299" i="80"/>
  <c r="H298" i="80" s="1"/>
  <c r="Q299" i="80"/>
  <c r="DF295" i="80"/>
  <c r="B295" i="80"/>
  <c r="CZ293" i="80"/>
  <c r="CR293" i="80"/>
  <c r="CJ293" i="80"/>
  <c r="CA293" i="80"/>
  <c r="BS293" i="80"/>
  <c r="BK293" i="80"/>
  <c r="BB293" i="80"/>
  <c r="AT293" i="80"/>
  <c r="AL293" i="80"/>
  <c r="AD293" i="80"/>
  <c r="U293" i="80"/>
  <c r="M293" i="80"/>
  <c r="E293" i="80"/>
  <c r="DE292" i="80"/>
  <c r="DD292" i="80"/>
  <c r="DD293" i="80" s="1"/>
  <c r="DC292" i="80"/>
  <c r="DB293" i="80" s="1"/>
  <c r="DB292" i="80"/>
  <c r="DA292" i="80"/>
  <c r="CZ292" i="80"/>
  <c r="CY292" i="80"/>
  <c r="CX292" i="80"/>
  <c r="CW292" i="80"/>
  <c r="CV292" i="80"/>
  <c r="CV293" i="80" s="1"/>
  <c r="CU292" i="80"/>
  <c r="CT293" i="80" s="1"/>
  <c r="CT292" i="80"/>
  <c r="CS292" i="80"/>
  <c r="CR292" i="80"/>
  <c r="CQ292" i="80"/>
  <c r="CP292" i="80"/>
  <c r="CO292" i="80"/>
  <c r="CN292" i="80"/>
  <c r="CN293" i="80" s="1"/>
  <c r="CM292" i="80"/>
  <c r="CL293" i="80" s="1"/>
  <c r="CL292" i="80"/>
  <c r="CK292" i="80"/>
  <c r="CJ292" i="80"/>
  <c r="CI292" i="80"/>
  <c r="CH292" i="80"/>
  <c r="CG292" i="80"/>
  <c r="CF292" i="80"/>
  <c r="CF293" i="80" s="1"/>
  <c r="CD292" i="80"/>
  <c r="CC293" i="80" s="1"/>
  <c r="CC292" i="80"/>
  <c r="CB292" i="80"/>
  <c r="CA292" i="80"/>
  <c r="BZ292" i="80"/>
  <c r="BY292" i="80"/>
  <c r="BX292" i="80"/>
  <c r="BW292" i="80"/>
  <c r="BW293" i="80" s="1"/>
  <c r="BV292" i="80"/>
  <c r="BU293" i="80" s="1"/>
  <c r="BU292" i="80"/>
  <c r="BT292" i="80"/>
  <c r="BS292" i="80"/>
  <c r="BR292" i="80"/>
  <c r="BQ292" i="80"/>
  <c r="BP292" i="80"/>
  <c r="BO292" i="80"/>
  <c r="BO293" i="80" s="1"/>
  <c r="BN292" i="80"/>
  <c r="BM293" i="80" s="1"/>
  <c r="BM292" i="80"/>
  <c r="BL292" i="80"/>
  <c r="BK292" i="80"/>
  <c r="BJ292" i="80"/>
  <c r="BI292" i="80"/>
  <c r="BH292" i="80"/>
  <c r="BG292" i="80"/>
  <c r="BG293" i="80" s="1"/>
  <c r="BF292" i="80"/>
  <c r="BE293" i="80" s="1"/>
  <c r="BE292" i="80"/>
  <c r="BC292" i="80"/>
  <c r="BB292" i="80"/>
  <c r="BA292" i="80"/>
  <c r="AZ292" i="80"/>
  <c r="AY292" i="80"/>
  <c r="AX292" i="80"/>
  <c r="AX293" i="80" s="1"/>
  <c r="AW292" i="80"/>
  <c r="AV293" i="80" s="1"/>
  <c r="AV292" i="80"/>
  <c r="AU292" i="80"/>
  <c r="AT292" i="80"/>
  <c r="AS292" i="80"/>
  <c r="AR292" i="80"/>
  <c r="AQ292" i="80"/>
  <c r="AP292" i="80"/>
  <c r="AP293" i="80" s="1"/>
  <c r="AO292" i="80"/>
  <c r="AN293" i="80" s="1"/>
  <c r="AN292" i="80"/>
  <c r="AM292" i="80"/>
  <c r="AL292" i="80"/>
  <c r="AK292" i="80"/>
  <c r="AJ292" i="80"/>
  <c r="AI292" i="80"/>
  <c r="AH292" i="80"/>
  <c r="AH293" i="80" s="1"/>
  <c r="AG292" i="80"/>
  <c r="AF293" i="80" s="1"/>
  <c r="AF292" i="80"/>
  <c r="AE292" i="80"/>
  <c r="AD292" i="80"/>
  <c r="AB292" i="80"/>
  <c r="AA292" i="80"/>
  <c r="Z292" i="80"/>
  <c r="Y292" i="80"/>
  <c r="Y293" i="80" s="1"/>
  <c r="X292" i="80"/>
  <c r="W293" i="80" s="1"/>
  <c r="W292" i="80"/>
  <c r="V292" i="80"/>
  <c r="U292" i="80"/>
  <c r="T292" i="80"/>
  <c r="S292" i="80"/>
  <c r="R292" i="80"/>
  <c r="Q292" i="80"/>
  <c r="Q293" i="80" s="1"/>
  <c r="P292" i="80"/>
  <c r="O293" i="80" s="1"/>
  <c r="O292" i="80"/>
  <c r="N292" i="80"/>
  <c r="M292" i="80"/>
  <c r="L292" i="80"/>
  <c r="K292" i="80"/>
  <c r="J292" i="80"/>
  <c r="I292" i="80"/>
  <c r="I293" i="80" s="1"/>
  <c r="H292" i="80"/>
  <c r="G293" i="80" s="1"/>
  <c r="G292" i="80"/>
  <c r="F292" i="80"/>
  <c r="E292" i="80"/>
  <c r="D292" i="80"/>
  <c r="C292" i="80"/>
  <c r="DG291" i="80"/>
  <c r="G288" i="80"/>
  <c r="I288" i="80" s="1"/>
  <c r="K288" i="80" s="1"/>
  <c r="M288" i="80" s="1"/>
  <c r="O288" i="80" s="1"/>
  <c r="Q288" i="80" s="1"/>
  <c r="S288" i="80" s="1"/>
  <c r="U288" i="80" s="1"/>
  <c r="W288" i="80" s="1"/>
  <c r="Y288" i="80" s="1"/>
  <c r="AA288" i="80" s="1"/>
  <c r="AD288" i="80" s="1"/>
  <c r="AF288" i="80" s="1"/>
  <c r="AH288" i="80" s="1"/>
  <c r="AJ288" i="80" s="1"/>
  <c r="AL288" i="80" s="1"/>
  <c r="AN288" i="80" s="1"/>
  <c r="AP288" i="80" s="1"/>
  <c r="AR288" i="80" s="1"/>
  <c r="AT288" i="80" s="1"/>
  <c r="AV288" i="80" s="1"/>
  <c r="AX288" i="80" s="1"/>
  <c r="AZ288" i="80" s="1"/>
  <c r="BB288" i="80" s="1"/>
  <c r="BE288" i="80" s="1"/>
  <c r="BG288" i="80" s="1"/>
  <c r="BI288" i="80" s="1"/>
  <c r="BK288" i="80" s="1"/>
  <c r="BM288" i="80" s="1"/>
  <c r="BO288" i="80" s="1"/>
  <c r="BQ288" i="80" s="1"/>
  <c r="BS288" i="80" s="1"/>
  <c r="BU288" i="80" s="1"/>
  <c r="BW288" i="80" s="1"/>
  <c r="BY288" i="80" s="1"/>
  <c r="CA288" i="80" s="1"/>
  <c r="CC288" i="80" s="1"/>
  <c r="CF288" i="80" s="1"/>
  <c r="CH288" i="80" s="1"/>
  <c r="CJ288" i="80" s="1"/>
  <c r="CL288" i="80" s="1"/>
  <c r="CN288" i="80" s="1"/>
  <c r="CP288" i="80" s="1"/>
  <c r="CR288" i="80" s="1"/>
  <c r="CT288" i="80" s="1"/>
  <c r="CV288" i="80" s="1"/>
  <c r="CX288" i="80" s="1"/>
  <c r="CZ288" i="80" s="1"/>
  <c r="DB288" i="80" s="1"/>
  <c r="DD288" i="80" s="1"/>
  <c r="E288" i="80"/>
  <c r="DH287" i="80"/>
  <c r="DF287" i="80"/>
  <c r="DG287" i="80" s="1"/>
  <c r="DH286" i="80"/>
  <c r="DF286" i="80"/>
  <c r="DG286" i="80" s="1"/>
  <c r="DH285" i="80"/>
  <c r="DF285" i="80"/>
  <c r="DG285" i="80" s="1"/>
  <c r="DH284" i="80"/>
  <c r="DG284" i="80"/>
  <c r="DF284" i="80"/>
  <c r="DH283" i="80"/>
  <c r="DF283" i="80"/>
  <c r="DG283" i="80" s="1"/>
  <c r="DH282" i="80"/>
  <c r="DF282" i="80"/>
  <c r="DG282" i="80" s="1"/>
  <c r="DH281" i="80"/>
  <c r="DF281" i="80"/>
  <c r="DG281" i="80" s="1"/>
  <c r="DH280" i="80"/>
  <c r="DG280" i="80"/>
  <c r="DF280" i="80"/>
  <c r="DH279" i="80"/>
  <c r="DF279" i="80"/>
  <c r="DG279" i="80" s="1"/>
  <c r="DH278" i="80"/>
  <c r="DF278" i="80"/>
  <c r="DG278" i="80" s="1"/>
  <c r="DH277" i="80"/>
  <c r="DF277" i="80"/>
  <c r="DG277" i="80" s="1"/>
  <c r="DH276" i="80"/>
  <c r="DG276" i="80"/>
  <c r="DF276" i="80"/>
  <c r="DH275" i="80"/>
  <c r="DF275" i="80"/>
  <c r="DG275" i="80" s="1"/>
  <c r="DH274" i="80"/>
  <c r="DF274" i="80"/>
  <c r="DG274" i="80" s="1"/>
  <c r="DH273" i="80"/>
  <c r="DF273" i="80"/>
  <c r="DG273" i="80" s="1"/>
  <c r="DH272" i="80"/>
  <c r="DG272" i="80"/>
  <c r="DF272" i="80"/>
  <c r="DH271" i="80"/>
  <c r="DG271" i="80"/>
  <c r="DF271" i="80"/>
  <c r="DH270" i="80"/>
  <c r="DF270" i="80"/>
  <c r="DG270" i="80" s="1"/>
  <c r="DH269" i="80"/>
  <c r="DF269" i="80"/>
  <c r="DG269" i="80" s="1"/>
  <c r="DH268" i="80"/>
  <c r="DG268" i="80"/>
  <c r="DF268" i="80"/>
  <c r="DH267" i="80"/>
  <c r="DF267" i="80"/>
  <c r="DG267" i="80" s="1"/>
  <c r="DH266" i="80"/>
  <c r="DF266" i="80"/>
  <c r="DG266" i="80" s="1"/>
  <c r="DH265" i="80"/>
  <c r="DF265" i="80"/>
  <c r="DG265" i="80" s="1"/>
  <c r="DH264" i="80"/>
  <c r="DG264" i="80"/>
  <c r="DF264" i="80"/>
  <c r="DH263" i="80"/>
  <c r="DG263" i="80"/>
  <c r="DF263" i="80"/>
  <c r="DH262" i="80"/>
  <c r="DF262" i="80"/>
  <c r="DG262" i="80" s="1"/>
  <c r="DH261" i="80"/>
  <c r="DF261" i="80"/>
  <c r="DG261" i="80" s="1"/>
  <c r="DH260" i="80"/>
  <c r="DG260" i="80"/>
  <c r="DF260" i="80"/>
  <c r="DH259" i="80"/>
  <c r="DF259" i="80"/>
  <c r="DG259" i="80" s="1"/>
  <c r="DH258" i="80"/>
  <c r="DF258" i="80"/>
  <c r="DG258" i="80" s="1"/>
  <c r="DH257" i="80"/>
  <c r="DF257" i="80"/>
  <c r="DG257" i="80" s="1"/>
  <c r="DH256" i="80"/>
  <c r="DG256" i="80"/>
  <c r="DF256" i="80"/>
  <c r="DH255" i="80"/>
  <c r="DG255" i="80"/>
  <c r="DF255" i="80"/>
  <c r="DH254" i="80"/>
  <c r="DF254" i="80"/>
  <c r="DH253" i="80"/>
  <c r="DF253" i="80"/>
  <c r="DG253" i="80" s="1"/>
  <c r="G251" i="80"/>
  <c r="I251" i="80" s="1"/>
  <c r="K251" i="80" s="1"/>
  <c r="M251" i="80" s="1"/>
  <c r="O251" i="80" s="1"/>
  <c r="Q251" i="80" s="1"/>
  <c r="S251" i="80" s="1"/>
  <c r="U251" i="80" s="1"/>
  <c r="W251" i="80" s="1"/>
  <c r="Y251" i="80" s="1"/>
  <c r="AA251" i="80" s="1"/>
  <c r="AD251" i="80" s="1"/>
  <c r="AF251" i="80" s="1"/>
  <c r="AH251" i="80" s="1"/>
  <c r="AJ251" i="80" s="1"/>
  <c r="AL251" i="80" s="1"/>
  <c r="AN251" i="80" s="1"/>
  <c r="AP251" i="80" s="1"/>
  <c r="AR251" i="80" s="1"/>
  <c r="AT251" i="80" s="1"/>
  <c r="AV251" i="80" s="1"/>
  <c r="AX251" i="80" s="1"/>
  <c r="AZ251" i="80" s="1"/>
  <c r="BB251" i="80" s="1"/>
  <c r="BE251" i="80" s="1"/>
  <c r="BG251" i="80" s="1"/>
  <c r="BI251" i="80" s="1"/>
  <c r="BK251" i="80" s="1"/>
  <c r="BM251" i="80" s="1"/>
  <c r="BO251" i="80" s="1"/>
  <c r="BQ251" i="80" s="1"/>
  <c r="BS251" i="80" s="1"/>
  <c r="BU251" i="80" s="1"/>
  <c r="BW251" i="80" s="1"/>
  <c r="BY251" i="80" s="1"/>
  <c r="CA251" i="80" s="1"/>
  <c r="CC251" i="80" s="1"/>
  <c r="CF251" i="80" s="1"/>
  <c r="CH251" i="80" s="1"/>
  <c r="CJ251" i="80" s="1"/>
  <c r="CL251" i="80" s="1"/>
  <c r="CN251" i="80" s="1"/>
  <c r="CP251" i="80" s="1"/>
  <c r="CR251" i="80" s="1"/>
  <c r="CT251" i="80" s="1"/>
  <c r="CV251" i="80" s="1"/>
  <c r="CX251" i="80" s="1"/>
  <c r="CZ251" i="80" s="1"/>
  <c r="DB251" i="80" s="1"/>
  <c r="DD251" i="80" s="1"/>
  <c r="E251" i="80"/>
  <c r="CF249" i="80"/>
  <c r="DH247" i="80"/>
  <c r="DG247" i="80"/>
  <c r="DF247" i="80"/>
  <c r="DH246" i="80"/>
  <c r="DF246" i="80"/>
  <c r="DG246" i="80" s="1"/>
  <c r="DH245" i="80"/>
  <c r="DF245" i="80"/>
  <c r="DG245" i="80" s="1"/>
  <c r="DH244" i="80"/>
  <c r="DF244" i="80"/>
  <c r="DG244" i="80" s="1"/>
  <c r="DH243" i="80"/>
  <c r="DG243" i="80"/>
  <c r="DF243" i="80"/>
  <c r="DH242" i="80"/>
  <c r="DG242" i="80"/>
  <c r="DF242" i="80"/>
  <c r="DH241" i="80"/>
  <c r="DF241" i="80"/>
  <c r="DG241" i="80" s="1"/>
  <c r="DH240" i="80"/>
  <c r="DF240" i="80"/>
  <c r="DG240" i="80" s="1"/>
  <c r="DH239" i="80"/>
  <c r="DG239" i="80"/>
  <c r="DF239" i="80"/>
  <c r="DH238" i="80"/>
  <c r="DF238" i="80"/>
  <c r="DH237" i="80"/>
  <c r="DF237" i="80"/>
  <c r="DG237" i="80" s="1"/>
  <c r="DH236" i="80"/>
  <c r="DF236" i="80"/>
  <c r="DG236" i="80" s="1"/>
  <c r="DH235" i="80"/>
  <c r="DG235" i="80"/>
  <c r="DF235" i="80"/>
  <c r="DH234" i="80"/>
  <c r="DG234" i="80"/>
  <c r="DF234" i="80"/>
  <c r="DH233" i="80"/>
  <c r="DF233" i="80"/>
  <c r="DG233" i="80" s="1"/>
  <c r="DH232" i="80"/>
  <c r="DF232" i="80"/>
  <c r="DG232" i="80" s="1"/>
  <c r="DH231" i="80"/>
  <c r="DG231" i="80"/>
  <c r="DF231" i="80"/>
  <c r="DH230" i="80"/>
  <c r="DF230" i="80"/>
  <c r="DG230" i="80" s="1"/>
  <c r="DH229" i="80"/>
  <c r="DF229" i="80"/>
  <c r="DG229" i="80" s="1"/>
  <c r="DH228" i="80"/>
  <c r="DF228" i="80"/>
  <c r="DG228" i="80" s="1"/>
  <c r="DH227" i="80"/>
  <c r="DG227" i="80"/>
  <c r="DF227" i="80"/>
  <c r="DH226" i="80"/>
  <c r="DG226" i="80"/>
  <c r="DF226" i="80"/>
  <c r="DH225" i="80"/>
  <c r="DF225" i="80"/>
  <c r="DG225" i="80" s="1"/>
  <c r="DH224" i="80"/>
  <c r="DF224" i="80"/>
  <c r="DG224" i="80" s="1"/>
  <c r="DH223" i="80"/>
  <c r="DG223" i="80"/>
  <c r="DF223" i="80"/>
  <c r="DH222" i="80"/>
  <c r="DF222" i="80"/>
  <c r="DG222" i="80" s="1"/>
  <c r="DH221" i="80"/>
  <c r="DF221" i="80"/>
  <c r="DG221" i="80" s="1"/>
  <c r="DH220" i="80"/>
  <c r="DF220" i="80"/>
  <c r="DG220" i="80" s="1"/>
  <c r="DH219" i="80"/>
  <c r="DG219" i="80"/>
  <c r="DF219" i="80"/>
  <c r="DH218" i="80"/>
  <c r="DG218" i="80"/>
  <c r="DF218" i="80"/>
  <c r="DH217" i="80"/>
  <c r="DF217" i="80"/>
  <c r="DG217" i="80" s="1"/>
  <c r="DH216" i="80"/>
  <c r="DF216" i="80"/>
  <c r="DG216" i="80" s="1"/>
  <c r="DH215" i="80"/>
  <c r="DG215" i="80"/>
  <c r="DF215" i="80"/>
  <c r="DH214" i="80"/>
  <c r="DF214" i="80"/>
  <c r="DG214" i="80" s="1"/>
  <c r="DH213" i="80"/>
  <c r="DF213" i="80"/>
  <c r="DG213" i="80" s="1"/>
  <c r="DH212" i="80"/>
  <c r="DF212" i="80"/>
  <c r="DG212" i="80" s="1"/>
  <c r="DH211" i="80"/>
  <c r="DG211" i="80"/>
  <c r="DF211" i="80"/>
  <c r="DH210" i="80"/>
  <c r="DG210" i="80"/>
  <c r="DF210" i="80"/>
  <c r="DH209" i="80"/>
  <c r="DF209" i="80"/>
  <c r="DG209" i="80" s="1"/>
  <c r="DH208" i="80"/>
  <c r="DF208" i="80"/>
  <c r="DG208" i="80" s="1"/>
  <c r="DH207" i="80"/>
  <c r="DG207" i="80"/>
  <c r="DF207" i="80"/>
  <c r="DH206" i="80"/>
  <c r="DF206" i="80"/>
  <c r="DG206" i="80" s="1"/>
  <c r="DH205" i="80"/>
  <c r="DF205" i="80"/>
  <c r="DG205" i="80" s="1"/>
  <c r="DH204" i="80"/>
  <c r="DF204" i="80"/>
  <c r="DG204" i="80" s="1"/>
  <c r="I202" i="80"/>
  <c r="K202" i="80" s="1"/>
  <c r="M202" i="80" s="1"/>
  <c r="O202" i="80" s="1"/>
  <c r="Q202" i="80" s="1"/>
  <c r="S202" i="80" s="1"/>
  <c r="U202" i="80" s="1"/>
  <c r="W202" i="80" s="1"/>
  <c r="Y202" i="80" s="1"/>
  <c r="AA202" i="80" s="1"/>
  <c r="AD202" i="80" s="1"/>
  <c r="AF202" i="80" s="1"/>
  <c r="AH202" i="80" s="1"/>
  <c r="AJ202" i="80" s="1"/>
  <c r="AL202" i="80" s="1"/>
  <c r="AN202" i="80" s="1"/>
  <c r="AP202" i="80" s="1"/>
  <c r="AR202" i="80" s="1"/>
  <c r="AT202" i="80" s="1"/>
  <c r="AV202" i="80" s="1"/>
  <c r="AX202" i="80" s="1"/>
  <c r="AZ202" i="80" s="1"/>
  <c r="BB202" i="80" s="1"/>
  <c r="BE202" i="80" s="1"/>
  <c r="BG202" i="80" s="1"/>
  <c r="BI202" i="80" s="1"/>
  <c r="BK202" i="80" s="1"/>
  <c r="BM202" i="80" s="1"/>
  <c r="BO202" i="80" s="1"/>
  <c r="BQ202" i="80" s="1"/>
  <c r="BS202" i="80" s="1"/>
  <c r="BU202" i="80" s="1"/>
  <c r="BW202" i="80" s="1"/>
  <c r="BY202" i="80" s="1"/>
  <c r="CA202" i="80" s="1"/>
  <c r="CC202" i="80" s="1"/>
  <c r="CF202" i="80" s="1"/>
  <c r="CH202" i="80" s="1"/>
  <c r="CJ202" i="80" s="1"/>
  <c r="CL202" i="80" s="1"/>
  <c r="CN202" i="80" s="1"/>
  <c r="CP202" i="80" s="1"/>
  <c r="CR202" i="80" s="1"/>
  <c r="CT202" i="80" s="1"/>
  <c r="CV202" i="80" s="1"/>
  <c r="CX202" i="80" s="1"/>
  <c r="CZ202" i="80" s="1"/>
  <c r="DB202" i="80" s="1"/>
  <c r="DD202" i="80" s="1"/>
  <c r="G202" i="80"/>
  <c r="E202" i="80"/>
  <c r="CF200" i="80"/>
  <c r="DH198" i="80"/>
  <c r="DG198" i="80"/>
  <c r="DF198" i="80"/>
  <c r="DH197" i="80"/>
  <c r="DG197" i="80"/>
  <c r="DF197" i="80"/>
  <c r="DH196" i="80"/>
  <c r="DF196" i="80"/>
  <c r="DG196" i="80" s="1"/>
  <c r="DH195" i="80"/>
  <c r="DF195" i="80"/>
  <c r="DG195" i="80" s="1"/>
  <c r="DH194" i="80"/>
  <c r="DG194" i="80"/>
  <c r="DF194" i="80"/>
  <c r="DH193" i="80"/>
  <c r="DF193" i="80"/>
  <c r="DG193" i="80" s="1"/>
  <c r="DH192" i="80"/>
  <c r="DF192" i="80"/>
  <c r="DG192" i="80" s="1"/>
  <c r="DH191" i="80"/>
  <c r="DF191" i="80"/>
  <c r="DG191" i="80" s="1"/>
  <c r="DH190" i="80"/>
  <c r="DG190" i="80"/>
  <c r="DF190" i="80"/>
  <c r="DH189" i="80"/>
  <c r="DG189" i="80"/>
  <c r="DF189" i="80"/>
  <c r="DH188" i="80"/>
  <c r="DF188" i="80"/>
  <c r="DG188" i="80" s="1"/>
  <c r="DH187" i="80"/>
  <c r="DF187" i="80"/>
  <c r="DG187" i="80" s="1"/>
  <c r="DH186" i="80"/>
  <c r="DG186" i="80"/>
  <c r="DF186" i="80"/>
  <c r="DH185" i="80"/>
  <c r="DF185" i="80"/>
  <c r="DG185" i="80" s="1"/>
  <c r="DH184" i="80"/>
  <c r="DF184" i="80"/>
  <c r="DG184" i="80" s="1"/>
  <c r="DH183" i="80"/>
  <c r="DF183" i="80"/>
  <c r="DG183" i="80" s="1"/>
  <c r="DH182" i="80"/>
  <c r="DG182" i="80"/>
  <c r="DF182" i="80"/>
  <c r="DH181" i="80"/>
  <c r="DG181" i="80"/>
  <c r="DF181" i="80"/>
  <c r="DH180" i="80"/>
  <c r="DF180" i="80"/>
  <c r="DG180" i="80" s="1"/>
  <c r="DH179" i="80"/>
  <c r="DF179" i="80"/>
  <c r="DG179" i="80" s="1"/>
  <c r="DH178" i="80"/>
  <c r="DG178" i="80"/>
  <c r="DF178" i="80"/>
  <c r="DH177" i="80"/>
  <c r="DF177" i="80"/>
  <c r="DG177" i="80" s="1"/>
  <c r="DH176" i="80"/>
  <c r="DF176" i="80"/>
  <c r="DG176" i="80" s="1"/>
  <c r="DH175" i="80"/>
  <c r="DF175" i="80"/>
  <c r="DG175" i="80" s="1"/>
  <c r="DH174" i="80"/>
  <c r="DG174" i="80"/>
  <c r="DF174" i="80"/>
  <c r="DH173" i="80"/>
  <c r="DG173" i="80"/>
  <c r="DF173" i="80"/>
  <c r="DH172" i="80"/>
  <c r="DF172" i="80"/>
  <c r="DG172" i="80" s="1"/>
  <c r="DH171" i="80"/>
  <c r="DF171" i="80"/>
  <c r="DG171" i="80" s="1"/>
  <c r="DH170" i="80"/>
  <c r="DG170" i="80"/>
  <c r="DF170" i="80"/>
  <c r="DH169" i="80"/>
  <c r="DF169" i="80"/>
  <c r="DG169" i="80" s="1"/>
  <c r="DH168" i="80"/>
  <c r="DF168" i="80"/>
  <c r="DG168" i="80" s="1"/>
  <c r="DH167" i="80"/>
  <c r="DF167" i="80"/>
  <c r="DG167" i="80" s="1"/>
  <c r="DH166" i="80"/>
  <c r="DG166" i="80"/>
  <c r="DF166" i="80"/>
  <c r="DH165" i="80"/>
  <c r="DG165" i="80"/>
  <c r="DF165" i="80"/>
  <c r="DH164" i="80"/>
  <c r="DF164" i="80"/>
  <c r="I162" i="80"/>
  <c r="K162" i="80" s="1"/>
  <c r="M162" i="80" s="1"/>
  <c r="O162" i="80" s="1"/>
  <c r="Q162" i="80" s="1"/>
  <c r="S162" i="80" s="1"/>
  <c r="U162" i="80" s="1"/>
  <c r="W162" i="80" s="1"/>
  <c r="Y162" i="80" s="1"/>
  <c r="AA162" i="80" s="1"/>
  <c r="AD162" i="80" s="1"/>
  <c r="AF162" i="80" s="1"/>
  <c r="AH162" i="80" s="1"/>
  <c r="AJ162" i="80" s="1"/>
  <c r="AL162" i="80" s="1"/>
  <c r="AN162" i="80" s="1"/>
  <c r="AP162" i="80" s="1"/>
  <c r="AR162" i="80" s="1"/>
  <c r="AT162" i="80" s="1"/>
  <c r="AV162" i="80" s="1"/>
  <c r="AX162" i="80" s="1"/>
  <c r="AZ162" i="80" s="1"/>
  <c r="BB162" i="80" s="1"/>
  <c r="BE162" i="80" s="1"/>
  <c r="BG162" i="80" s="1"/>
  <c r="BI162" i="80" s="1"/>
  <c r="BK162" i="80" s="1"/>
  <c r="BM162" i="80" s="1"/>
  <c r="BO162" i="80" s="1"/>
  <c r="BQ162" i="80" s="1"/>
  <c r="BS162" i="80" s="1"/>
  <c r="BU162" i="80" s="1"/>
  <c r="BW162" i="80" s="1"/>
  <c r="BY162" i="80" s="1"/>
  <c r="CA162" i="80" s="1"/>
  <c r="CC162" i="80" s="1"/>
  <c r="CF162" i="80" s="1"/>
  <c r="CH162" i="80" s="1"/>
  <c r="CJ162" i="80" s="1"/>
  <c r="CL162" i="80" s="1"/>
  <c r="CN162" i="80" s="1"/>
  <c r="CP162" i="80" s="1"/>
  <c r="CR162" i="80" s="1"/>
  <c r="CT162" i="80" s="1"/>
  <c r="CV162" i="80" s="1"/>
  <c r="CX162" i="80" s="1"/>
  <c r="CZ162" i="80" s="1"/>
  <c r="DB162" i="80" s="1"/>
  <c r="DD162" i="80" s="1"/>
  <c r="E162" i="80"/>
  <c r="G162" i="80" s="1"/>
  <c r="CF160" i="80"/>
  <c r="DH158" i="80"/>
  <c r="DF158" i="80"/>
  <c r="DG158" i="80" s="1"/>
  <c r="DH157" i="80"/>
  <c r="DG157" i="80"/>
  <c r="DF157" i="80"/>
  <c r="DH156" i="80"/>
  <c r="DG156" i="80"/>
  <c r="DF156" i="80"/>
  <c r="DH155" i="80"/>
  <c r="DF155" i="80"/>
  <c r="DG155" i="80" s="1"/>
  <c r="DH154" i="80"/>
  <c r="DF154" i="80"/>
  <c r="DG154" i="80" s="1"/>
  <c r="DH153" i="80"/>
  <c r="DG153" i="80"/>
  <c r="DF153" i="80"/>
  <c r="DH152" i="80"/>
  <c r="DF152" i="80"/>
  <c r="DG152" i="80" s="1"/>
  <c r="DH151" i="80"/>
  <c r="DF151" i="80"/>
  <c r="DG151" i="80" s="1"/>
  <c r="DH150" i="80"/>
  <c r="DF150" i="80"/>
  <c r="DG150" i="80" s="1"/>
  <c r="DH149" i="80"/>
  <c r="DG149" i="80"/>
  <c r="DF149" i="80"/>
  <c r="DH148" i="80"/>
  <c r="DG148" i="80"/>
  <c r="DF148" i="80"/>
  <c r="DH147" i="80"/>
  <c r="DF147" i="80"/>
  <c r="DG147" i="80" s="1"/>
  <c r="DH146" i="80"/>
  <c r="DF146" i="80"/>
  <c r="DG146" i="80" s="1"/>
  <c r="DH145" i="80"/>
  <c r="DG145" i="80"/>
  <c r="DF145" i="80"/>
  <c r="DH144" i="80"/>
  <c r="DF144" i="80"/>
  <c r="DG144" i="80" s="1"/>
  <c r="DH143" i="80"/>
  <c r="DF143" i="80"/>
  <c r="DG143" i="80" s="1"/>
  <c r="DH142" i="80"/>
  <c r="DF142" i="80"/>
  <c r="DG142" i="80" s="1"/>
  <c r="DH141" i="80"/>
  <c r="DG141" i="80"/>
  <c r="DF141" i="80"/>
  <c r="DH140" i="80"/>
  <c r="DG140" i="80"/>
  <c r="DF140" i="80"/>
  <c r="DH139" i="80"/>
  <c r="DF139" i="80"/>
  <c r="DG139" i="80" s="1"/>
  <c r="DH138" i="80"/>
  <c r="DF138" i="80"/>
  <c r="DG138" i="80" s="1"/>
  <c r="DH137" i="80"/>
  <c r="DG137" i="80"/>
  <c r="DF137" i="80"/>
  <c r="DH136" i="80"/>
  <c r="DF136" i="80"/>
  <c r="DG136" i="80" s="1"/>
  <c r="DH135" i="80"/>
  <c r="DF135" i="80"/>
  <c r="DG135" i="80" s="1"/>
  <c r="E133" i="80"/>
  <c r="G133" i="80" s="1"/>
  <c r="I133" i="80" s="1"/>
  <c r="K133" i="80" s="1"/>
  <c r="M133" i="80" s="1"/>
  <c r="O133" i="80" s="1"/>
  <c r="Q133" i="80" s="1"/>
  <c r="S133" i="80" s="1"/>
  <c r="U133" i="80" s="1"/>
  <c r="W133" i="80" s="1"/>
  <c r="Y133" i="80" s="1"/>
  <c r="AA133" i="80" s="1"/>
  <c r="AD133" i="80" s="1"/>
  <c r="AF133" i="80" s="1"/>
  <c r="AH133" i="80" s="1"/>
  <c r="AJ133" i="80" s="1"/>
  <c r="AL133" i="80" s="1"/>
  <c r="AN133" i="80" s="1"/>
  <c r="AP133" i="80" s="1"/>
  <c r="AR133" i="80" s="1"/>
  <c r="AT133" i="80" s="1"/>
  <c r="AV133" i="80" s="1"/>
  <c r="AX133" i="80" s="1"/>
  <c r="AZ133" i="80" s="1"/>
  <c r="BB133" i="80" s="1"/>
  <c r="BE133" i="80" s="1"/>
  <c r="BG133" i="80" s="1"/>
  <c r="BI133" i="80" s="1"/>
  <c r="BK133" i="80" s="1"/>
  <c r="BM133" i="80" s="1"/>
  <c r="BO133" i="80" s="1"/>
  <c r="BQ133" i="80" s="1"/>
  <c r="BS133" i="80" s="1"/>
  <c r="BU133" i="80" s="1"/>
  <c r="BW133" i="80" s="1"/>
  <c r="BY133" i="80" s="1"/>
  <c r="CA133" i="80" s="1"/>
  <c r="CC133" i="80" s="1"/>
  <c r="CF133" i="80" s="1"/>
  <c r="CH133" i="80" s="1"/>
  <c r="CJ133" i="80" s="1"/>
  <c r="CL133" i="80" s="1"/>
  <c r="CN133" i="80" s="1"/>
  <c r="CP133" i="80" s="1"/>
  <c r="CR133" i="80" s="1"/>
  <c r="CT133" i="80" s="1"/>
  <c r="CV133" i="80" s="1"/>
  <c r="CX133" i="80" s="1"/>
  <c r="CZ133" i="80" s="1"/>
  <c r="DB133" i="80" s="1"/>
  <c r="DD133" i="80" s="1"/>
  <c r="CF131" i="80"/>
  <c r="DH129" i="80"/>
  <c r="DF129" i="80"/>
  <c r="DG129" i="80" s="1"/>
  <c r="DH128" i="80"/>
  <c r="DG128" i="80"/>
  <c r="DF128" i="80"/>
  <c r="DH127" i="80"/>
  <c r="DG127" i="80"/>
  <c r="DF127" i="80"/>
  <c r="DH126" i="80"/>
  <c r="DF126" i="80"/>
  <c r="DG126" i="80" s="1"/>
  <c r="DH125" i="80"/>
  <c r="DF125" i="80"/>
  <c r="DG125" i="80" s="1"/>
  <c r="DH124" i="80"/>
  <c r="DG124" i="80"/>
  <c r="DF124" i="80"/>
  <c r="DH123" i="80"/>
  <c r="DF123" i="80"/>
  <c r="DG123" i="80" s="1"/>
  <c r="DH122" i="80"/>
  <c r="DF122" i="80"/>
  <c r="DG122" i="80" s="1"/>
  <c r="DH121" i="80"/>
  <c r="DF121" i="80"/>
  <c r="DG121" i="80" s="1"/>
  <c r="DH120" i="80"/>
  <c r="DG120" i="80"/>
  <c r="DF120" i="80"/>
  <c r="DH119" i="80"/>
  <c r="DG119" i="80"/>
  <c r="DF119" i="80"/>
  <c r="DH118" i="80"/>
  <c r="DF118" i="80"/>
  <c r="DG118" i="80" s="1"/>
  <c r="DH117" i="80"/>
  <c r="DF117" i="80"/>
  <c r="DG117" i="80" s="1"/>
  <c r="G115" i="80"/>
  <c r="I115" i="80" s="1"/>
  <c r="K115" i="80" s="1"/>
  <c r="M115" i="80" s="1"/>
  <c r="O115" i="80" s="1"/>
  <c r="Q115" i="80" s="1"/>
  <c r="S115" i="80" s="1"/>
  <c r="U115" i="80" s="1"/>
  <c r="W115" i="80" s="1"/>
  <c r="Y115" i="80" s="1"/>
  <c r="AA115" i="80" s="1"/>
  <c r="AD115" i="80" s="1"/>
  <c r="AF115" i="80" s="1"/>
  <c r="AH115" i="80" s="1"/>
  <c r="AJ115" i="80" s="1"/>
  <c r="AL115" i="80" s="1"/>
  <c r="AN115" i="80" s="1"/>
  <c r="AP115" i="80" s="1"/>
  <c r="AR115" i="80" s="1"/>
  <c r="AT115" i="80" s="1"/>
  <c r="AV115" i="80" s="1"/>
  <c r="AX115" i="80" s="1"/>
  <c r="AZ115" i="80" s="1"/>
  <c r="BB115" i="80" s="1"/>
  <c r="BE115" i="80" s="1"/>
  <c r="BG115" i="80" s="1"/>
  <c r="BI115" i="80" s="1"/>
  <c r="BK115" i="80" s="1"/>
  <c r="BM115" i="80" s="1"/>
  <c r="BO115" i="80" s="1"/>
  <c r="BQ115" i="80" s="1"/>
  <c r="BS115" i="80" s="1"/>
  <c r="BU115" i="80" s="1"/>
  <c r="BW115" i="80" s="1"/>
  <c r="BY115" i="80" s="1"/>
  <c r="CA115" i="80" s="1"/>
  <c r="CC115" i="80" s="1"/>
  <c r="CF115" i="80" s="1"/>
  <c r="CH115" i="80" s="1"/>
  <c r="CJ115" i="80" s="1"/>
  <c r="CL115" i="80" s="1"/>
  <c r="CN115" i="80" s="1"/>
  <c r="CP115" i="80" s="1"/>
  <c r="CR115" i="80" s="1"/>
  <c r="CT115" i="80" s="1"/>
  <c r="CV115" i="80" s="1"/>
  <c r="CX115" i="80" s="1"/>
  <c r="CZ115" i="80" s="1"/>
  <c r="DB115" i="80" s="1"/>
  <c r="DD115" i="80" s="1"/>
  <c r="E115" i="80"/>
  <c r="CF113" i="80"/>
  <c r="DH111" i="80"/>
  <c r="DG111" i="80"/>
  <c r="DF111" i="80"/>
  <c r="DH110" i="80"/>
  <c r="DF110" i="80"/>
  <c r="DG110" i="80" s="1"/>
  <c r="DH109" i="80"/>
  <c r="DF109" i="80"/>
  <c r="DG109" i="80" s="1"/>
  <c r="DH108" i="80"/>
  <c r="DF108" i="80"/>
  <c r="DG108" i="80" s="1"/>
  <c r="DH107" i="80"/>
  <c r="DG107" i="80"/>
  <c r="DF107" i="80"/>
  <c r="DH106" i="80"/>
  <c r="DG106" i="80"/>
  <c r="DF106" i="80"/>
  <c r="DH105" i="80"/>
  <c r="DF105" i="80"/>
  <c r="DG105" i="80" s="1"/>
  <c r="DH104" i="80"/>
  <c r="DF104" i="80"/>
  <c r="DG104" i="80" s="1"/>
  <c r="DH103" i="80"/>
  <c r="DG103" i="80"/>
  <c r="DF103" i="80"/>
  <c r="DH102" i="80"/>
  <c r="DF102" i="80"/>
  <c r="DG102" i="80" s="1"/>
  <c r="DH101" i="80"/>
  <c r="DF101" i="80"/>
  <c r="DG101" i="80" s="1"/>
  <c r="DH100" i="80"/>
  <c r="DF100" i="80"/>
  <c r="DG100" i="80" s="1"/>
  <c r="DH99" i="80"/>
  <c r="DG99" i="80"/>
  <c r="DF99" i="80"/>
  <c r="DH98" i="80"/>
  <c r="DG98" i="80"/>
  <c r="DF98" i="80"/>
  <c r="DH97" i="80"/>
  <c r="DF97" i="80"/>
  <c r="DG97" i="80" s="1"/>
  <c r="I95" i="80"/>
  <c r="K95" i="80" s="1"/>
  <c r="M95" i="80" s="1"/>
  <c r="O95" i="80" s="1"/>
  <c r="Q95" i="80" s="1"/>
  <c r="S95" i="80" s="1"/>
  <c r="U95" i="80" s="1"/>
  <c r="W95" i="80" s="1"/>
  <c r="Y95" i="80" s="1"/>
  <c r="AA95" i="80" s="1"/>
  <c r="AD95" i="80" s="1"/>
  <c r="AF95" i="80" s="1"/>
  <c r="AH95" i="80" s="1"/>
  <c r="AJ95" i="80" s="1"/>
  <c r="AL95" i="80" s="1"/>
  <c r="AN95" i="80" s="1"/>
  <c r="AP95" i="80" s="1"/>
  <c r="AR95" i="80" s="1"/>
  <c r="AT95" i="80" s="1"/>
  <c r="AV95" i="80" s="1"/>
  <c r="AX95" i="80" s="1"/>
  <c r="AZ95" i="80" s="1"/>
  <c r="BB95" i="80" s="1"/>
  <c r="BE95" i="80" s="1"/>
  <c r="BG95" i="80" s="1"/>
  <c r="BI95" i="80" s="1"/>
  <c r="BK95" i="80" s="1"/>
  <c r="BM95" i="80" s="1"/>
  <c r="BO95" i="80" s="1"/>
  <c r="BQ95" i="80" s="1"/>
  <c r="BS95" i="80" s="1"/>
  <c r="BU95" i="80" s="1"/>
  <c r="BW95" i="80" s="1"/>
  <c r="BY95" i="80" s="1"/>
  <c r="CA95" i="80" s="1"/>
  <c r="CC95" i="80" s="1"/>
  <c r="CF95" i="80" s="1"/>
  <c r="CH95" i="80" s="1"/>
  <c r="CJ95" i="80" s="1"/>
  <c r="CL95" i="80" s="1"/>
  <c r="CN95" i="80" s="1"/>
  <c r="CP95" i="80" s="1"/>
  <c r="CR95" i="80" s="1"/>
  <c r="CT95" i="80" s="1"/>
  <c r="CV95" i="80" s="1"/>
  <c r="CX95" i="80" s="1"/>
  <c r="CZ95" i="80" s="1"/>
  <c r="DB95" i="80" s="1"/>
  <c r="DD95" i="80" s="1"/>
  <c r="E95" i="80"/>
  <c r="G95" i="80" s="1"/>
  <c r="CF93" i="80"/>
  <c r="DH91" i="80"/>
  <c r="DF91" i="80"/>
  <c r="DG91" i="80" s="1"/>
  <c r="DS90" i="80"/>
  <c r="DH90" i="80"/>
  <c r="DF90" i="80"/>
  <c r="DG90" i="80" s="1"/>
  <c r="DH89" i="80"/>
  <c r="DG89" i="80"/>
  <c r="DF89" i="80"/>
  <c r="DH88" i="80"/>
  <c r="DG88" i="80"/>
  <c r="DF88" i="80"/>
  <c r="DH87" i="80"/>
  <c r="DF87" i="80"/>
  <c r="DG87" i="80" s="1"/>
  <c r="DH86" i="80"/>
  <c r="DF86" i="80"/>
  <c r="DG86" i="80" s="1"/>
  <c r="DH85" i="80"/>
  <c r="DG85" i="80"/>
  <c r="DF85" i="80"/>
  <c r="DS84" i="80"/>
  <c r="DH84" i="80"/>
  <c r="DG84" i="80"/>
  <c r="DF84" i="80"/>
  <c r="DH83" i="80"/>
  <c r="DF83" i="80"/>
  <c r="DG83" i="80" s="1"/>
  <c r="DH82" i="80"/>
  <c r="DF82" i="80"/>
  <c r="DG82" i="80" s="1"/>
  <c r="DH81" i="80"/>
  <c r="DF81" i="80"/>
  <c r="DG81" i="80" s="1"/>
  <c r="DH80" i="80"/>
  <c r="DG80" i="80"/>
  <c r="DF80" i="80"/>
  <c r="DH79" i="80"/>
  <c r="DG79" i="80"/>
  <c r="DF79" i="80"/>
  <c r="DH78" i="80"/>
  <c r="DF78" i="80"/>
  <c r="DG78" i="80" s="1"/>
  <c r="DH77" i="80"/>
  <c r="DF77" i="80"/>
  <c r="DG77" i="80" s="1"/>
  <c r="DH76" i="80"/>
  <c r="DG76" i="80"/>
  <c r="DF76" i="80"/>
  <c r="DH75" i="80"/>
  <c r="DF75" i="80"/>
  <c r="DG75" i="80" s="1"/>
  <c r="DH74" i="80"/>
  <c r="DF74" i="80"/>
  <c r="DG74" i="80" s="1"/>
  <c r="DS73" i="80"/>
  <c r="DH73" i="80"/>
  <c r="DF73" i="80"/>
  <c r="DG73" i="80" s="1"/>
  <c r="DH72" i="80"/>
  <c r="DF72" i="80"/>
  <c r="DG72" i="80" s="1"/>
  <c r="DH71" i="80"/>
  <c r="DG71" i="80"/>
  <c r="DF71" i="80"/>
  <c r="E69" i="80"/>
  <c r="G69" i="80" s="1"/>
  <c r="I69" i="80" s="1"/>
  <c r="K69" i="80" s="1"/>
  <c r="M69" i="80" s="1"/>
  <c r="O69" i="80" s="1"/>
  <c r="Q69" i="80" s="1"/>
  <c r="S69" i="80" s="1"/>
  <c r="U69" i="80" s="1"/>
  <c r="W69" i="80" s="1"/>
  <c r="Y69" i="80" s="1"/>
  <c r="AA69" i="80" s="1"/>
  <c r="AD69" i="80" s="1"/>
  <c r="AF69" i="80" s="1"/>
  <c r="AH69" i="80" s="1"/>
  <c r="AJ69" i="80" s="1"/>
  <c r="AL69" i="80" s="1"/>
  <c r="AN69" i="80" s="1"/>
  <c r="AP69" i="80" s="1"/>
  <c r="AR69" i="80" s="1"/>
  <c r="AT69" i="80" s="1"/>
  <c r="AV69" i="80" s="1"/>
  <c r="AX69" i="80" s="1"/>
  <c r="AZ69" i="80" s="1"/>
  <c r="BB69" i="80" s="1"/>
  <c r="BE69" i="80" s="1"/>
  <c r="BG69" i="80" s="1"/>
  <c r="BI69" i="80" s="1"/>
  <c r="BK69" i="80" s="1"/>
  <c r="BM69" i="80" s="1"/>
  <c r="BO69" i="80" s="1"/>
  <c r="BQ69" i="80" s="1"/>
  <c r="BS69" i="80" s="1"/>
  <c r="BU69" i="80" s="1"/>
  <c r="BW69" i="80" s="1"/>
  <c r="BY69" i="80" s="1"/>
  <c r="CA69" i="80" s="1"/>
  <c r="CC69" i="80" s="1"/>
  <c r="CF69" i="80" s="1"/>
  <c r="CH69" i="80" s="1"/>
  <c r="CJ69" i="80" s="1"/>
  <c r="CL69" i="80" s="1"/>
  <c r="CN69" i="80" s="1"/>
  <c r="CP69" i="80" s="1"/>
  <c r="CR69" i="80" s="1"/>
  <c r="CT69" i="80" s="1"/>
  <c r="CV69" i="80" s="1"/>
  <c r="CX69" i="80" s="1"/>
  <c r="CZ69" i="80" s="1"/>
  <c r="DB69" i="80" s="1"/>
  <c r="DD69" i="80" s="1"/>
  <c r="CF67" i="80"/>
  <c r="DH65" i="80"/>
  <c r="DF65" i="80"/>
  <c r="DG65" i="80" s="1"/>
  <c r="DH64" i="80"/>
  <c r="DF64" i="80"/>
  <c r="DG64" i="80" s="1"/>
  <c r="DH63" i="80"/>
  <c r="DG63" i="80"/>
  <c r="DF63" i="80"/>
  <c r="DH62" i="80"/>
  <c r="DG62" i="80"/>
  <c r="DF62" i="80"/>
  <c r="DH61" i="80"/>
  <c r="DG61" i="80"/>
  <c r="DF61" i="80"/>
  <c r="DS60" i="80"/>
  <c r="DH60" i="80"/>
  <c r="DG60" i="80"/>
  <c r="DF60" i="80"/>
  <c r="DH59" i="80"/>
  <c r="DF59" i="80"/>
  <c r="DG59" i="80" s="1"/>
  <c r="DQ58" i="80"/>
  <c r="DO58" i="80"/>
  <c r="DN58" i="80"/>
  <c r="DM58" i="80"/>
  <c r="DH58" i="80"/>
  <c r="DG58" i="80"/>
  <c r="DF58" i="80"/>
  <c r="DH57" i="80"/>
  <c r="DG57" i="80"/>
  <c r="DF57" i="80"/>
  <c r="DH56" i="80"/>
  <c r="DG56" i="80"/>
  <c r="DF56" i="80"/>
  <c r="DH55" i="80"/>
  <c r="DF55" i="80"/>
  <c r="DG55" i="80" s="1"/>
  <c r="DS54" i="80"/>
  <c r="DR54" i="80"/>
  <c r="DQ54" i="80"/>
  <c r="DO54" i="80"/>
  <c r="DN54" i="80"/>
  <c r="DM54" i="80"/>
  <c r="DH54" i="80"/>
  <c r="DF54" i="80"/>
  <c r="DG54" i="80" s="1"/>
  <c r="DH53" i="80"/>
  <c r="DF53" i="80"/>
  <c r="DG53" i="80" s="1"/>
  <c r="I51" i="80"/>
  <c r="K51" i="80" s="1"/>
  <c r="M51" i="80" s="1"/>
  <c r="O51" i="80" s="1"/>
  <c r="Q51" i="80" s="1"/>
  <c r="S51" i="80" s="1"/>
  <c r="U51" i="80" s="1"/>
  <c r="W51" i="80" s="1"/>
  <c r="Y51" i="80" s="1"/>
  <c r="AA51" i="80" s="1"/>
  <c r="AD51" i="80" s="1"/>
  <c r="AF51" i="80" s="1"/>
  <c r="AH51" i="80" s="1"/>
  <c r="AJ51" i="80" s="1"/>
  <c r="AL51" i="80" s="1"/>
  <c r="AN51" i="80" s="1"/>
  <c r="AP51" i="80" s="1"/>
  <c r="AR51" i="80" s="1"/>
  <c r="AT51" i="80" s="1"/>
  <c r="AV51" i="80" s="1"/>
  <c r="AX51" i="80" s="1"/>
  <c r="AZ51" i="80" s="1"/>
  <c r="BB51" i="80" s="1"/>
  <c r="BE51" i="80" s="1"/>
  <c r="BG51" i="80" s="1"/>
  <c r="BI51" i="80" s="1"/>
  <c r="BK51" i="80" s="1"/>
  <c r="BM51" i="80" s="1"/>
  <c r="BO51" i="80" s="1"/>
  <c r="BQ51" i="80" s="1"/>
  <c r="BS51" i="80" s="1"/>
  <c r="BU51" i="80" s="1"/>
  <c r="BW51" i="80" s="1"/>
  <c r="BY51" i="80" s="1"/>
  <c r="CA51" i="80" s="1"/>
  <c r="CC51" i="80" s="1"/>
  <c r="CF51" i="80" s="1"/>
  <c r="CH51" i="80" s="1"/>
  <c r="CJ51" i="80" s="1"/>
  <c r="CL51" i="80" s="1"/>
  <c r="CN51" i="80" s="1"/>
  <c r="CP51" i="80" s="1"/>
  <c r="CR51" i="80" s="1"/>
  <c r="CT51" i="80" s="1"/>
  <c r="CV51" i="80" s="1"/>
  <c r="CX51" i="80" s="1"/>
  <c r="CZ51" i="80" s="1"/>
  <c r="DB51" i="80" s="1"/>
  <c r="DD51" i="80" s="1"/>
  <c r="G51" i="80"/>
  <c r="E51" i="80"/>
  <c r="CF49" i="80"/>
  <c r="DH47" i="80"/>
  <c r="DG47" i="80"/>
  <c r="DF47" i="80"/>
  <c r="DS46" i="80"/>
  <c r="DH46" i="80"/>
  <c r="DG46" i="80"/>
  <c r="DF46" i="80"/>
  <c r="DH45" i="80"/>
  <c r="DG45" i="80"/>
  <c r="DF45" i="80"/>
  <c r="DH44" i="80"/>
  <c r="DF44" i="80"/>
  <c r="DG44" i="80" s="1"/>
  <c r="DH43" i="80"/>
  <c r="DF43" i="80"/>
  <c r="DG43" i="80" s="1"/>
  <c r="DH42" i="80"/>
  <c r="DG42" i="80"/>
  <c r="DF42" i="80"/>
  <c r="DH41" i="80"/>
  <c r="DG41" i="80"/>
  <c r="DF41" i="80"/>
  <c r="DH40" i="80"/>
  <c r="DG40" i="80"/>
  <c r="DF40" i="80"/>
  <c r="DH39" i="80"/>
  <c r="DF39" i="80"/>
  <c r="DG39" i="80" s="1"/>
  <c r="DH38" i="80"/>
  <c r="DG38" i="80"/>
  <c r="DF38" i="80"/>
  <c r="DM37" i="80"/>
  <c r="DH37" i="80"/>
  <c r="DG37" i="80"/>
  <c r="DF37" i="80"/>
  <c r="DH36" i="80"/>
  <c r="DG36" i="80"/>
  <c r="DF36" i="80"/>
  <c r="DH35" i="80"/>
  <c r="DG35" i="80"/>
  <c r="DF35" i="80"/>
  <c r="M33" i="80"/>
  <c r="O33" i="80" s="1"/>
  <c r="Q33" i="80" s="1"/>
  <c r="S33" i="80" s="1"/>
  <c r="U33" i="80" s="1"/>
  <c r="W33" i="80" s="1"/>
  <c r="Y33" i="80" s="1"/>
  <c r="AA33" i="80" s="1"/>
  <c r="AD33" i="80" s="1"/>
  <c r="AF33" i="80" s="1"/>
  <c r="AH33" i="80" s="1"/>
  <c r="AJ33" i="80" s="1"/>
  <c r="AL33" i="80" s="1"/>
  <c r="AN33" i="80" s="1"/>
  <c r="AP33" i="80" s="1"/>
  <c r="AR33" i="80" s="1"/>
  <c r="AT33" i="80" s="1"/>
  <c r="AV33" i="80" s="1"/>
  <c r="AX33" i="80" s="1"/>
  <c r="AZ33" i="80" s="1"/>
  <c r="BB33" i="80" s="1"/>
  <c r="BE33" i="80" s="1"/>
  <c r="BG33" i="80" s="1"/>
  <c r="BI33" i="80" s="1"/>
  <c r="BK33" i="80" s="1"/>
  <c r="BM33" i="80" s="1"/>
  <c r="BO33" i="80" s="1"/>
  <c r="BQ33" i="80" s="1"/>
  <c r="BS33" i="80" s="1"/>
  <c r="BU33" i="80" s="1"/>
  <c r="BW33" i="80" s="1"/>
  <c r="BY33" i="80" s="1"/>
  <c r="CA33" i="80" s="1"/>
  <c r="CC33" i="80" s="1"/>
  <c r="CF33" i="80" s="1"/>
  <c r="CH33" i="80" s="1"/>
  <c r="CJ33" i="80" s="1"/>
  <c r="CL33" i="80" s="1"/>
  <c r="CN33" i="80" s="1"/>
  <c r="CP33" i="80" s="1"/>
  <c r="CR33" i="80" s="1"/>
  <c r="CT33" i="80" s="1"/>
  <c r="CV33" i="80" s="1"/>
  <c r="CX33" i="80" s="1"/>
  <c r="CZ33" i="80" s="1"/>
  <c r="DB33" i="80" s="1"/>
  <c r="DD33" i="80" s="1"/>
  <c r="K33" i="80"/>
  <c r="E33" i="80"/>
  <c r="G33" i="80" s="1"/>
  <c r="I33" i="80" s="1"/>
  <c r="CF31" i="80"/>
  <c r="DH29" i="80"/>
  <c r="DF29" i="80"/>
  <c r="DG29" i="80" s="1"/>
  <c r="DH28" i="80"/>
  <c r="DF28" i="80"/>
  <c r="DH27" i="80"/>
  <c r="DF27" i="80"/>
  <c r="DH26" i="80"/>
  <c r="DF26" i="80"/>
  <c r="DH25" i="80"/>
  <c r="DF25" i="80"/>
  <c r="DH24" i="80"/>
  <c r="DG24" i="80"/>
  <c r="DF24" i="80"/>
  <c r="DH23" i="80"/>
  <c r="DF23" i="80"/>
  <c r="DH22" i="80"/>
  <c r="DF22" i="80"/>
  <c r="DH21" i="80"/>
  <c r="DF21" i="80"/>
  <c r="DH20" i="80"/>
  <c r="DF20" i="80"/>
  <c r="DH19" i="80"/>
  <c r="DF19" i="80"/>
  <c r="DH18" i="80"/>
  <c r="DF18" i="80"/>
  <c r="DH17" i="80"/>
  <c r="DF17" i="80"/>
  <c r="DG17" i="80" s="1"/>
  <c r="DH16" i="80"/>
  <c r="DG16" i="80"/>
  <c r="DF16" i="80"/>
  <c r="DH15" i="80"/>
  <c r="DG15" i="80"/>
  <c r="DF15" i="80"/>
  <c r="DH14" i="80"/>
  <c r="DG14" i="80"/>
  <c r="DF14" i="80"/>
  <c r="DH13" i="80"/>
  <c r="DF13" i="80"/>
  <c r="DG13" i="80" s="1"/>
  <c r="DH12" i="80"/>
  <c r="DG12" i="80"/>
  <c r="DF12" i="80"/>
  <c r="DH11" i="80"/>
  <c r="H300" i="80" s="1"/>
  <c r="DG11" i="80"/>
  <c r="DF11" i="80"/>
  <c r="E9" i="80"/>
  <c r="G9" i="80" s="1"/>
  <c r="I9" i="80" s="1"/>
  <c r="K9" i="80" s="1"/>
  <c r="M9" i="80" s="1"/>
  <c r="O9" i="80" s="1"/>
  <c r="Q9" i="80" s="1"/>
  <c r="S9" i="80" s="1"/>
  <c r="U9" i="80" s="1"/>
  <c r="W9" i="80" s="1"/>
  <c r="Y9" i="80" s="1"/>
  <c r="AA9" i="80" s="1"/>
  <c r="AD9" i="80" s="1"/>
  <c r="AF9" i="80" s="1"/>
  <c r="AH9" i="80" s="1"/>
  <c r="AJ9" i="80" s="1"/>
  <c r="AL9" i="80" s="1"/>
  <c r="AN9" i="80" s="1"/>
  <c r="AP9" i="80" s="1"/>
  <c r="AR9" i="80" s="1"/>
  <c r="AT9" i="80" s="1"/>
  <c r="AV9" i="80" s="1"/>
  <c r="AX9" i="80" s="1"/>
  <c r="AZ9" i="80" s="1"/>
  <c r="BB9" i="80" s="1"/>
  <c r="BE9" i="80" s="1"/>
  <c r="BG9" i="80" s="1"/>
  <c r="BI9" i="80" s="1"/>
  <c r="BK9" i="80" s="1"/>
  <c r="BM9" i="80" s="1"/>
  <c r="BO9" i="80" s="1"/>
  <c r="BQ9" i="80" s="1"/>
  <c r="BS9" i="80" s="1"/>
  <c r="BU9" i="80" s="1"/>
  <c r="BW9" i="80" s="1"/>
  <c r="BY9" i="80" s="1"/>
  <c r="CA9" i="80" s="1"/>
  <c r="CC9" i="80" s="1"/>
  <c r="CF9" i="80" s="1"/>
  <c r="CH9" i="80" s="1"/>
  <c r="CJ9" i="80" s="1"/>
  <c r="CL9" i="80" s="1"/>
  <c r="CN9" i="80" s="1"/>
  <c r="CP9" i="80" s="1"/>
  <c r="CR9" i="80" s="1"/>
  <c r="CT9" i="80" s="1"/>
  <c r="CV9" i="80" s="1"/>
  <c r="CX9" i="80" s="1"/>
  <c r="CZ9" i="80" s="1"/>
  <c r="DB9" i="80" s="1"/>
  <c r="DD9" i="80" s="1"/>
  <c r="CF6" i="80"/>
  <c r="CP5" i="80"/>
  <c r="BY5" i="80"/>
  <c r="BI5" i="80"/>
  <c r="AR5" i="80"/>
  <c r="AA5" i="80"/>
  <c r="K5" i="80"/>
  <c r="DE4" i="80"/>
  <c r="DD5" i="80" s="1"/>
  <c r="DD4" i="80"/>
  <c r="DC4" i="80"/>
  <c r="DB4" i="80"/>
  <c r="DB5" i="80" s="1"/>
  <c r="DA4" i="80"/>
  <c r="CZ4" i="80"/>
  <c r="CY4" i="80"/>
  <c r="CX4" i="80"/>
  <c r="CX5" i="80" s="1"/>
  <c r="CW4" i="80"/>
  <c r="CV5" i="80" s="1"/>
  <c r="CV4" i="80"/>
  <c r="CU4" i="80"/>
  <c r="CT4" i="80"/>
  <c r="CT5" i="80" s="1"/>
  <c r="CS4" i="80"/>
  <c r="CR4" i="80"/>
  <c r="CQ4" i="80"/>
  <c r="CP4" i="80"/>
  <c r="CO4" i="80"/>
  <c r="CN5" i="80" s="1"/>
  <c r="CN4" i="80"/>
  <c r="CM4" i="80"/>
  <c r="CL4" i="80"/>
  <c r="CL5" i="80" s="1"/>
  <c r="CK4" i="80"/>
  <c r="CJ4" i="80"/>
  <c r="CI4" i="80"/>
  <c r="CH4" i="80"/>
  <c r="CH5" i="80" s="1"/>
  <c r="CG4" i="80"/>
  <c r="CF5" i="80" s="1"/>
  <c r="CF4" i="80"/>
  <c r="CD4" i="80"/>
  <c r="CC4" i="80"/>
  <c r="CC5" i="80" s="1"/>
  <c r="CB4" i="80"/>
  <c r="CA4" i="80"/>
  <c r="BZ4" i="80"/>
  <c r="BY4" i="80"/>
  <c r="BX4" i="80"/>
  <c r="BW5" i="80" s="1"/>
  <c r="BW4" i="80"/>
  <c r="BV4" i="80"/>
  <c r="BU4" i="80"/>
  <c r="BU5" i="80" s="1"/>
  <c r="BT4" i="80"/>
  <c r="BS4" i="80"/>
  <c r="BR4" i="80"/>
  <c r="BQ4" i="80"/>
  <c r="BQ5" i="80" s="1"/>
  <c r="BP4" i="80"/>
  <c r="BO5" i="80" s="1"/>
  <c r="BO4" i="80"/>
  <c r="BN4" i="80"/>
  <c r="BM4" i="80"/>
  <c r="BM5" i="80" s="1"/>
  <c r="BL4" i="80"/>
  <c r="BK4" i="80"/>
  <c r="BJ4" i="80"/>
  <c r="BI4" i="80"/>
  <c r="BH4" i="80"/>
  <c r="BG5" i="80" s="1"/>
  <c r="BG4" i="80"/>
  <c r="BF4" i="80"/>
  <c r="BE4" i="80"/>
  <c r="BE5" i="80" s="1"/>
  <c r="BC4" i="80"/>
  <c r="BB4" i="80"/>
  <c r="BA4" i="80"/>
  <c r="AZ4" i="80"/>
  <c r="AZ5" i="80" s="1"/>
  <c r="AY4" i="80"/>
  <c r="AX5" i="80" s="1"/>
  <c r="AX4" i="80"/>
  <c r="AW4" i="80"/>
  <c r="AV4" i="80"/>
  <c r="AV5" i="80" s="1"/>
  <c r="AU4" i="80"/>
  <c r="AT4" i="80"/>
  <c r="AS4" i="80"/>
  <c r="AR4" i="80"/>
  <c r="AQ4" i="80"/>
  <c r="AP5" i="80" s="1"/>
  <c r="AP4" i="80"/>
  <c r="AO4" i="80"/>
  <c r="AN4" i="80"/>
  <c r="AN5" i="80" s="1"/>
  <c r="AM4" i="80"/>
  <c r="AL4" i="80"/>
  <c r="AK4" i="80"/>
  <c r="AJ4" i="80"/>
  <c r="AJ5" i="80" s="1"/>
  <c r="AI4" i="80"/>
  <c r="AH5" i="80" s="1"/>
  <c r="AH4" i="80"/>
  <c r="AG4" i="80"/>
  <c r="AF4" i="80"/>
  <c r="AF5" i="80" s="1"/>
  <c r="AE4" i="80"/>
  <c r="AD4" i="80"/>
  <c r="AB4" i="80"/>
  <c r="AA4" i="80"/>
  <c r="Z4" i="80"/>
  <c r="Y5" i="80" s="1"/>
  <c r="Y4" i="80"/>
  <c r="X4" i="80"/>
  <c r="W4" i="80"/>
  <c r="W5" i="80" s="1"/>
  <c r="V4" i="80"/>
  <c r="U4" i="80"/>
  <c r="T4" i="80"/>
  <c r="S4" i="80"/>
  <c r="S5" i="80" s="1"/>
  <c r="R4" i="80"/>
  <c r="Q5" i="80" s="1"/>
  <c r="Q4" i="80"/>
  <c r="P4" i="80"/>
  <c r="O4" i="80"/>
  <c r="O5" i="80" s="1"/>
  <c r="N4" i="80"/>
  <c r="M4" i="80"/>
  <c r="L4" i="80"/>
  <c r="K4" i="80"/>
  <c r="J4" i="80"/>
  <c r="I5" i="80" s="1"/>
  <c r="I4" i="80"/>
  <c r="H4" i="80"/>
  <c r="G4" i="80"/>
  <c r="G5" i="80" s="1"/>
  <c r="F4" i="80"/>
  <c r="E4" i="80"/>
  <c r="D4" i="80"/>
  <c r="C4" i="80"/>
  <c r="C5" i="80" s="1"/>
  <c r="BS578" i="79"/>
  <c r="BV578" i="79" s="1"/>
  <c r="AM578" i="79"/>
  <c r="AP578" i="79" s="1"/>
  <c r="CD577" i="79"/>
  <c r="CA577" i="79"/>
  <c r="AU577" i="79"/>
  <c r="AX577" i="79" s="1"/>
  <c r="CI574" i="79"/>
  <c r="CL574" i="79" s="1"/>
  <c r="BC574" i="79"/>
  <c r="BF574" i="79" s="1"/>
  <c r="CQ571" i="79"/>
  <c r="CT571" i="79" s="1"/>
  <c r="BK571" i="79"/>
  <c r="BN571" i="79" s="1"/>
  <c r="AE571" i="79"/>
  <c r="AH571" i="79" s="1"/>
  <c r="BS570" i="79"/>
  <c r="BV570" i="79" s="1"/>
  <c r="AM570" i="79"/>
  <c r="AP570" i="79" s="1"/>
  <c r="CQ565" i="79"/>
  <c r="CI578" i="79" s="1"/>
  <c r="CL578" i="79" s="1"/>
  <c r="DE555" i="79"/>
  <c r="B555" i="79"/>
  <c r="BY536" i="79"/>
  <c r="CB533" i="79"/>
  <c r="BY533" i="79"/>
  <c r="BC533" i="79"/>
  <c r="BY532" i="79"/>
  <c r="CB532" i="79" s="1"/>
  <c r="BC532" i="79"/>
  <c r="BY531" i="79"/>
  <c r="CB531" i="79" s="1"/>
  <c r="BC531" i="79"/>
  <c r="CB530" i="79"/>
  <c r="BY530" i="79"/>
  <c r="BC530" i="79"/>
  <c r="CB529" i="79"/>
  <c r="BY529" i="79"/>
  <c r="BC529" i="79"/>
  <c r="CB528" i="79"/>
  <c r="BY528" i="79"/>
  <c r="BC528" i="79"/>
  <c r="BY527" i="79"/>
  <c r="CB527" i="79" s="1"/>
  <c r="BC527" i="79"/>
  <c r="BC536" i="79" s="1"/>
  <c r="BS525" i="79"/>
  <c r="BS524" i="79"/>
  <c r="BG491" i="79"/>
  <c r="C491" i="79"/>
  <c r="DE484" i="79"/>
  <c r="B484" i="79"/>
  <c r="CL479" i="79"/>
  <c r="BK479" i="79"/>
  <c r="AJ479" i="79"/>
  <c r="I479" i="79"/>
  <c r="CZ476" i="79"/>
  <c r="CZ477" i="79" s="1"/>
  <c r="CR476" i="79"/>
  <c r="CR477" i="79" s="1"/>
  <c r="CJ476" i="79"/>
  <c r="CJ477" i="79" s="1"/>
  <c r="CA476" i="79"/>
  <c r="CA477" i="79" s="1"/>
  <c r="BS476" i="79"/>
  <c r="BS477" i="79" s="1"/>
  <c r="BK476" i="79"/>
  <c r="BK477" i="79" s="1"/>
  <c r="BB476" i="79"/>
  <c r="BB477" i="79" s="1"/>
  <c r="AT476" i="79"/>
  <c r="AT477" i="79" s="1"/>
  <c r="AL476" i="79"/>
  <c r="AL477" i="79" s="1"/>
  <c r="AD476" i="79"/>
  <c r="AD477" i="79" s="1"/>
  <c r="U476" i="79"/>
  <c r="U477" i="79" s="1"/>
  <c r="M476" i="79"/>
  <c r="M477" i="79" s="1"/>
  <c r="E476" i="79"/>
  <c r="E477" i="79" s="1"/>
  <c r="DE474" i="79"/>
  <c r="DD474" i="79"/>
  <c r="DD476" i="79" s="1"/>
  <c r="DD477" i="79" s="1"/>
  <c r="DC474" i="79"/>
  <c r="DB474" i="79"/>
  <c r="DA474" i="79"/>
  <c r="CZ474" i="79"/>
  <c r="CZ475" i="79" s="1"/>
  <c r="DA475" i="79" s="1"/>
  <c r="CY474" i="79"/>
  <c r="CX474" i="79"/>
  <c r="CX475" i="79" s="1"/>
  <c r="CY475" i="79" s="1"/>
  <c r="CW474" i="79"/>
  <c r="CV474" i="79"/>
  <c r="CV476" i="79" s="1"/>
  <c r="CV477" i="79" s="1"/>
  <c r="CU474" i="79"/>
  <c r="CT474" i="79"/>
  <c r="CS474" i="79"/>
  <c r="CR474" i="79"/>
  <c r="CR475" i="79" s="1"/>
  <c r="CS475" i="79" s="1"/>
  <c r="CQ474" i="79"/>
  <c r="CP474" i="79"/>
  <c r="CP476" i="79" s="1"/>
  <c r="CP477" i="79" s="1"/>
  <c r="CO474" i="79"/>
  <c r="CN474" i="79"/>
  <c r="CN476" i="79" s="1"/>
  <c r="CN477" i="79" s="1"/>
  <c r="CM474" i="79"/>
  <c r="CL474" i="79"/>
  <c r="CK474" i="79"/>
  <c r="CJ474" i="79"/>
  <c r="CJ475" i="79" s="1"/>
  <c r="CK475" i="79" s="1"/>
  <c r="CI474" i="79"/>
  <c r="CH474" i="79"/>
  <c r="CH476" i="79" s="1"/>
  <c r="CH477" i="79" s="1"/>
  <c r="CG474" i="79"/>
  <c r="CF474" i="79"/>
  <c r="CD474" i="79"/>
  <c r="CC474" i="79"/>
  <c r="CB474" i="79"/>
  <c r="CA474" i="79"/>
  <c r="CA475" i="79" s="1"/>
  <c r="CB475" i="79" s="1"/>
  <c r="BZ474" i="79"/>
  <c r="BY474" i="79"/>
  <c r="BX474" i="79"/>
  <c r="BW474" i="79"/>
  <c r="BW476" i="79" s="1"/>
  <c r="BW477" i="79" s="1"/>
  <c r="BV474" i="79"/>
  <c r="BU474" i="79"/>
  <c r="BT474" i="79"/>
  <c r="BS474" i="79"/>
  <c r="BS475" i="79" s="1"/>
  <c r="BT475" i="79" s="1"/>
  <c r="BR474" i="79"/>
  <c r="BQ474" i="79"/>
  <c r="BP474" i="79"/>
  <c r="BO474" i="79"/>
  <c r="BO476" i="79" s="1"/>
  <c r="BO477" i="79" s="1"/>
  <c r="BN474" i="79"/>
  <c r="BM474" i="79"/>
  <c r="BL474" i="79"/>
  <c r="BK474" i="79"/>
  <c r="BK475" i="79" s="1"/>
  <c r="BL475" i="79" s="1"/>
  <c r="BJ474" i="79"/>
  <c r="BI474" i="79"/>
  <c r="BH474" i="79"/>
  <c r="BG474" i="79"/>
  <c r="BG476" i="79" s="1"/>
  <c r="BG477" i="79" s="1"/>
  <c r="BF474" i="79"/>
  <c r="BE474" i="79"/>
  <c r="BC474" i="79"/>
  <c r="BB474" i="79"/>
  <c r="BB475" i="79" s="1"/>
  <c r="BC475" i="79" s="1"/>
  <c r="BA474" i="79"/>
  <c r="AZ474" i="79"/>
  <c r="AZ476" i="79" s="1"/>
  <c r="AZ477" i="79" s="1"/>
  <c r="AY474" i="79"/>
  <c r="AX474" i="79"/>
  <c r="AX476" i="79" s="1"/>
  <c r="AX477" i="79" s="1"/>
  <c r="AW474" i="79"/>
  <c r="AV474" i="79"/>
  <c r="AU474" i="79"/>
  <c r="AT474" i="79"/>
  <c r="AT475" i="79" s="1"/>
  <c r="AU475" i="79" s="1"/>
  <c r="AS474" i="79"/>
  <c r="AR474" i="79"/>
  <c r="AQ474" i="79"/>
  <c r="AP474" i="79"/>
  <c r="AP476" i="79" s="1"/>
  <c r="AP477" i="79" s="1"/>
  <c r="AO474" i="79"/>
  <c r="AN474" i="79"/>
  <c r="AM474" i="79"/>
  <c r="AL474" i="79"/>
  <c r="AL475" i="79" s="1"/>
  <c r="AM475" i="79" s="1"/>
  <c r="AK474" i="79"/>
  <c r="AJ474" i="79"/>
  <c r="AI474" i="79"/>
  <c r="AH474" i="79"/>
  <c r="AH476" i="79" s="1"/>
  <c r="AH477" i="79" s="1"/>
  <c r="AG474" i="79"/>
  <c r="AF474" i="79"/>
  <c r="AE474" i="79"/>
  <c r="AD474" i="79"/>
  <c r="AB474" i="79"/>
  <c r="AA474" i="79"/>
  <c r="Z474" i="79"/>
  <c r="Y474" i="79"/>
  <c r="Y476" i="79" s="1"/>
  <c r="Y477" i="79" s="1"/>
  <c r="X474" i="79"/>
  <c r="W474" i="79"/>
  <c r="V474" i="79"/>
  <c r="U474" i="79"/>
  <c r="U475" i="79" s="1"/>
  <c r="V475" i="79" s="1"/>
  <c r="T474" i="79"/>
  <c r="S474" i="79"/>
  <c r="S476" i="79" s="1"/>
  <c r="S477" i="79" s="1"/>
  <c r="R474" i="79"/>
  <c r="Q474" i="79"/>
  <c r="Q476" i="79" s="1"/>
  <c r="Q477" i="79" s="1"/>
  <c r="P474" i="79"/>
  <c r="O474" i="79"/>
  <c r="N474" i="79"/>
  <c r="M474" i="79"/>
  <c r="M475" i="79" s="1"/>
  <c r="N475" i="79" s="1"/>
  <c r="L474" i="79"/>
  <c r="K474" i="79"/>
  <c r="J474" i="79"/>
  <c r="I474" i="79"/>
  <c r="I476" i="79" s="1"/>
  <c r="I477" i="79" s="1"/>
  <c r="H474" i="79"/>
  <c r="G474" i="79"/>
  <c r="F474" i="79"/>
  <c r="E474" i="79"/>
  <c r="E475" i="79" s="1"/>
  <c r="F475" i="79" s="1"/>
  <c r="D474" i="79"/>
  <c r="C474" i="79"/>
  <c r="DH470" i="79"/>
  <c r="DF470" i="79"/>
  <c r="B470" i="79"/>
  <c r="DI470" i="79" s="1"/>
  <c r="CL468" i="79"/>
  <c r="BK468" i="79"/>
  <c r="AJ468" i="79"/>
  <c r="I468" i="79"/>
  <c r="DD466" i="79"/>
  <c r="AP466" i="79"/>
  <c r="CF465" i="79"/>
  <c r="CF466" i="79" s="1"/>
  <c r="Q465" i="79"/>
  <c r="Q466" i="79" s="1"/>
  <c r="DE463" i="79"/>
  <c r="DD465" i="79" s="1"/>
  <c r="DD463" i="79"/>
  <c r="DC463" i="79"/>
  <c r="DB463" i="79"/>
  <c r="DA463" i="79"/>
  <c r="CZ465" i="79" s="1"/>
  <c r="CZ466" i="79" s="1"/>
  <c r="CZ463" i="79"/>
  <c r="CY463" i="79"/>
  <c r="CX463" i="79"/>
  <c r="CW463" i="79"/>
  <c r="CV465" i="79" s="1"/>
  <c r="CV466" i="79" s="1"/>
  <c r="CV463" i="79"/>
  <c r="CU463" i="79"/>
  <c r="CT463" i="79"/>
  <c r="CS463" i="79"/>
  <c r="CR465" i="79" s="1"/>
  <c r="CR466" i="79" s="1"/>
  <c r="CR463" i="79"/>
  <c r="CQ463" i="79"/>
  <c r="CP463" i="79"/>
  <c r="CO463" i="79"/>
  <c r="CN465" i="79" s="1"/>
  <c r="CN466" i="79" s="1"/>
  <c r="CN463" i="79"/>
  <c r="CM463" i="79"/>
  <c r="CL463" i="79"/>
  <c r="CK463" i="79"/>
  <c r="CJ465" i="79" s="1"/>
  <c r="CJ466" i="79" s="1"/>
  <c r="CJ463" i="79"/>
  <c r="CI463" i="79"/>
  <c r="CH463" i="79"/>
  <c r="CG463" i="79"/>
  <c r="CR468" i="79" s="1"/>
  <c r="CF463" i="79"/>
  <c r="CD463" i="79"/>
  <c r="CC463" i="79"/>
  <c r="CB463" i="79"/>
  <c r="CA465" i="79" s="1"/>
  <c r="CA466" i="79" s="1"/>
  <c r="CA463" i="79"/>
  <c r="BZ463" i="79"/>
  <c r="BY463" i="79"/>
  <c r="BX463" i="79"/>
  <c r="BW465" i="79" s="1"/>
  <c r="BW466" i="79" s="1"/>
  <c r="BW463" i="79"/>
  <c r="BV463" i="79"/>
  <c r="BU463" i="79"/>
  <c r="BT463" i="79"/>
  <c r="BS465" i="79" s="1"/>
  <c r="BS466" i="79" s="1"/>
  <c r="BS463" i="79"/>
  <c r="BR463" i="79"/>
  <c r="BQ463" i="79"/>
  <c r="BP463" i="79"/>
  <c r="BO465" i="79" s="1"/>
  <c r="BO466" i="79" s="1"/>
  <c r="BO463" i="79"/>
  <c r="BN463" i="79"/>
  <c r="BM463" i="79"/>
  <c r="BL463" i="79"/>
  <c r="BK465" i="79" s="1"/>
  <c r="BK466" i="79" s="1"/>
  <c r="BK463" i="79"/>
  <c r="BJ463" i="79"/>
  <c r="BI463" i="79"/>
  <c r="BH463" i="79"/>
  <c r="BG465" i="79" s="1"/>
  <c r="BG466" i="79" s="1"/>
  <c r="BG463" i="79"/>
  <c r="BF463" i="79"/>
  <c r="BE463" i="79"/>
  <c r="BC463" i="79"/>
  <c r="BB465" i="79" s="1"/>
  <c r="BB466" i="79" s="1"/>
  <c r="BB463" i="79"/>
  <c r="BA463" i="79"/>
  <c r="AZ463" i="79"/>
  <c r="AY463" i="79"/>
  <c r="AX465" i="79" s="1"/>
  <c r="AX466" i="79" s="1"/>
  <c r="AX463" i="79"/>
  <c r="AW463" i="79"/>
  <c r="AV463" i="79"/>
  <c r="AU463" i="79"/>
  <c r="AT465" i="79" s="1"/>
  <c r="AT466" i="79" s="1"/>
  <c r="AT463" i="79"/>
  <c r="AS463" i="79"/>
  <c r="AR463" i="79"/>
  <c r="AQ463" i="79"/>
  <c r="AP465" i="79" s="1"/>
  <c r="AP463" i="79"/>
  <c r="AO463" i="79"/>
  <c r="AN463" i="79"/>
  <c r="AM463" i="79"/>
  <c r="AL465" i="79" s="1"/>
  <c r="AL466" i="79" s="1"/>
  <c r="AL463" i="79"/>
  <c r="AK463" i="79"/>
  <c r="AJ463" i="79"/>
  <c r="AI463" i="79"/>
  <c r="AH465" i="79" s="1"/>
  <c r="AH466" i="79" s="1"/>
  <c r="AH463" i="79"/>
  <c r="AG463" i="79"/>
  <c r="AF463" i="79"/>
  <c r="AE463" i="79"/>
  <c r="AD463" i="79"/>
  <c r="AB463" i="79"/>
  <c r="AA463" i="79"/>
  <c r="Z463" i="79"/>
  <c r="Y465" i="79" s="1"/>
  <c r="Y466" i="79" s="1"/>
  <c r="Y463" i="79"/>
  <c r="X463" i="79"/>
  <c r="W463" i="79"/>
  <c r="V463" i="79"/>
  <c r="U465" i="79" s="1"/>
  <c r="U466" i="79" s="1"/>
  <c r="U463" i="79"/>
  <c r="T463" i="79"/>
  <c r="S463" i="79"/>
  <c r="R463" i="79"/>
  <c r="Q463" i="79"/>
  <c r="P463" i="79"/>
  <c r="O463" i="79"/>
  <c r="N463" i="79"/>
  <c r="M465" i="79" s="1"/>
  <c r="M466" i="79" s="1"/>
  <c r="M463" i="79"/>
  <c r="L463" i="79"/>
  <c r="K463" i="79"/>
  <c r="J463" i="79"/>
  <c r="I465" i="79" s="1"/>
  <c r="I466" i="79" s="1"/>
  <c r="I463" i="79"/>
  <c r="H463" i="79"/>
  <c r="G463" i="79"/>
  <c r="F463" i="79"/>
  <c r="E465" i="79" s="1"/>
  <c r="E466" i="79" s="1"/>
  <c r="E463" i="79"/>
  <c r="D463" i="79"/>
  <c r="C463" i="79"/>
  <c r="DI459" i="79"/>
  <c r="DH459" i="79"/>
  <c r="DF459" i="79"/>
  <c r="B459" i="79"/>
  <c r="CL457" i="79"/>
  <c r="CZ454" i="79" s="1"/>
  <c r="CZ455" i="79" s="1"/>
  <c r="BK457" i="79"/>
  <c r="AJ457" i="79"/>
  <c r="I457" i="79"/>
  <c r="CC454" i="79"/>
  <c r="CC455" i="79" s="1"/>
  <c r="BM454" i="79"/>
  <c r="BM455" i="79" s="1"/>
  <c r="AV454" i="79"/>
  <c r="AV455" i="79" s="1"/>
  <c r="U454" i="79"/>
  <c r="U455" i="79" s="1"/>
  <c r="I454" i="79"/>
  <c r="I455" i="79" s="1"/>
  <c r="E454" i="79"/>
  <c r="E455" i="79" s="1"/>
  <c r="CM453" i="79"/>
  <c r="CH453" i="79"/>
  <c r="CI453" i="79" s="1"/>
  <c r="BQ453" i="79"/>
  <c r="BR453" i="79" s="1"/>
  <c r="AZ453" i="79"/>
  <c r="BA453" i="79" s="1"/>
  <c r="N453" i="79"/>
  <c r="DE452" i="79"/>
  <c r="DD452" i="79"/>
  <c r="DD453" i="79" s="1"/>
  <c r="DE453" i="79" s="1"/>
  <c r="DC452" i="79"/>
  <c r="DB452" i="79"/>
  <c r="DB453" i="79" s="1"/>
  <c r="DC453" i="79" s="1"/>
  <c r="DA452" i="79"/>
  <c r="CZ453" i="79" s="1"/>
  <c r="DA453" i="79" s="1"/>
  <c r="CZ452" i="79"/>
  <c r="CY452" i="79"/>
  <c r="CX452" i="79"/>
  <c r="CX453" i="79" s="1"/>
  <c r="CY453" i="79" s="1"/>
  <c r="CW452" i="79"/>
  <c r="CV452" i="79"/>
  <c r="CV453" i="79" s="1"/>
  <c r="CW453" i="79" s="1"/>
  <c r="CU452" i="79"/>
  <c r="CT452" i="79"/>
  <c r="CT453" i="79" s="1"/>
  <c r="CU453" i="79" s="1"/>
  <c r="CS452" i="79"/>
  <c r="CR452" i="79"/>
  <c r="CQ452" i="79"/>
  <c r="CP452" i="79"/>
  <c r="CP453" i="79" s="1"/>
  <c r="CQ453" i="79" s="1"/>
  <c r="CO452" i="79"/>
  <c r="CN452" i="79"/>
  <c r="CM452" i="79"/>
  <c r="CL452" i="79"/>
  <c r="CL453" i="79" s="1"/>
  <c r="CK452" i="79"/>
  <c r="CJ452" i="79"/>
  <c r="CI452" i="79"/>
  <c r="CH452" i="79"/>
  <c r="CG452" i="79"/>
  <c r="CF452" i="79"/>
  <c r="CD452" i="79"/>
  <c r="CC452" i="79"/>
  <c r="CC453" i="79" s="1"/>
  <c r="CD453" i="79" s="1"/>
  <c r="CB452" i="79"/>
  <c r="CA452" i="79"/>
  <c r="BZ452" i="79"/>
  <c r="BY452" i="79"/>
  <c r="BY453" i="79" s="1"/>
  <c r="BZ453" i="79" s="1"/>
  <c r="BX452" i="79"/>
  <c r="BW452" i="79"/>
  <c r="BV452" i="79"/>
  <c r="BU452" i="79"/>
  <c r="BU454" i="79" s="1"/>
  <c r="BU455" i="79" s="1"/>
  <c r="BT452" i="79"/>
  <c r="BS452" i="79"/>
  <c r="BS454" i="79" s="1"/>
  <c r="BS455" i="79" s="1"/>
  <c r="BR452" i="79"/>
  <c r="BQ452" i="79"/>
  <c r="BP452" i="79"/>
  <c r="BO454" i="79" s="1"/>
  <c r="BO455" i="79" s="1"/>
  <c r="BO452" i="79"/>
  <c r="BN452" i="79"/>
  <c r="BM452" i="79"/>
  <c r="BM453" i="79" s="1"/>
  <c r="BN453" i="79" s="1"/>
  <c r="BL452" i="79"/>
  <c r="BK452" i="79"/>
  <c r="BJ452" i="79"/>
  <c r="BI452" i="79"/>
  <c r="BI453" i="79" s="1"/>
  <c r="BJ453" i="79" s="1"/>
  <c r="BH452" i="79"/>
  <c r="BG452" i="79"/>
  <c r="BF452" i="79"/>
  <c r="BE452" i="79"/>
  <c r="BQ457" i="79" s="1"/>
  <c r="BC452" i="79"/>
  <c r="BB452" i="79"/>
  <c r="BA452" i="79"/>
  <c r="AZ452" i="79"/>
  <c r="AY452" i="79"/>
  <c r="AX452" i="79"/>
  <c r="AW452" i="79"/>
  <c r="AV452" i="79"/>
  <c r="AV453" i="79" s="1"/>
  <c r="AW453" i="79" s="1"/>
  <c r="AU452" i="79"/>
  <c r="AT452" i="79"/>
  <c r="AT453" i="79" s="1"/>
  <c r="AU453" i="79" s="1"/>
  <c r="AS452" i="79"/>
  <c r="AR452" i="79"/>
  <c r="AR453" i="79" s="1"/>
  <c r="AS453" i="79" s="1"/>
  <c r="AQ452" i="79"/>
  <c r="AP452" i="79"/>
  <c r="AP453" i="79" s="1"/>
  <c r="AQ453" i="79" s="1"/>
  <c r="AO452" i="79"/>
  <c r="AN452" i="79"/>
  <c r="AN453" i="79" s="1"/>
  <c r="AO453" i="79" s="1"/>
  <c r="AM452" i="79"/>
  <c r="AL452" i="79"/>
  <c r="AL453" i="79" s="1"/>
  <c r="AM453" i="79" s="1"/>
  <c r="AK452" i="79"/>
  <c r="AJ452" i="79"/>
  <c r="AJ453" i="79" s="1"/>
  <c r="AK453" i="79" s="1"/>
  <c r="AI452" i="79"/>
  <c r="AH454" i="79" s="1"/>
  <c r="AH455" i="79" s="1"/>
  <c r="AH452" i="79"/>
  <c r="AH453" i="79" s="1"/>
  <c r="AI453" i="79" s="1"/>
  <c r="AG452" i="79"/>
  <c r="AF452" i="79"/>
  <c r="AF453" i="79" s="1"/>
  <c r="AG453" i="79" s="1"/>
  <c r="AE452" i="79"/>
  <c r="AD452" i="79"/>
  <c r="AC452" i="79"/>
  <c r="AB452" i="79"/>
  <c r="AA452" i="79"/>
  <c r="AA453" i="79" s="1"/>
  <c r="AB453" i="79" s="1"/>
  <c r="Z452" i="79"/>
  <c r="Y452" i="79"/>
  <c r="Y453" i="79" s="1"/>
  <c r="Z453" i="79" s="1"/>
  <c r="X452" i="79"/>
  <c r="W452" i="79"/>
  <c r="V452" i="79"/>
  <c r="U452" i="79"/>
  <c r="U453" i="79" s="1"/>
  <c r="V453" i="79" s="1"/>
  <c r="T452" i="79"/>
  <c r="S452" i="79"/>
  <c r="S453" i="79" s="1"/>
  <c r="T453" i="79" s="1"/>
  <c r="R452" i="79"/>
  <c r="Q452" i="79"/>
  <c r="Q453" i="79" s="1"/>
  <c r="R453" i="79" s="1"/>
  <c r="P452" i="79"/>
  <c r="O452" i="79"/>
  <c r="N452" i="79"/>
  <c r="M452" i="79"/>
  <c r="M453" i="79" s="1"/>
  <c r="L452" i="79"/>
  <c r="K452" i="79"/>
  <c r="K453" i="79" s="1"/>
  <c r="L453" i="79" s="1"/>
  <c r="J452" i="79"/>
  <c r="I452" i="79"/>
  <c r="I453" i="79" s="1"/>
  <c r="J453" i="79" s="1"/>
  <c r="H452" i="79"/>
  <c r="G452" i="79"/>
  <c r="G453" i="79" s="1"/>
  <c r="H453" i="79" s="1"/>
  <c r="F452" i="79"/>
  <c r="E452" i="79"/>
  <c r="E453" i="79" s="1"/>
  <c r="F453" i="79" s="1"/>
  <c r="D452" i="79"/>
  <c r="C452" i="79"/>
  <c r="DH448" i="79"/>
  <c r="DF448" i="79"/>
  <c r="B448" i="79"/>
  <c r="DI448" i="79" s="1"/>
  <c r="CL446" i="79"/>
  <c r="BK446" i="79"/>
  <c r="AJ446" i="79"/>
  <c r="AV443" i="79" s="1"/>
  <c r="AV444" i="79" s="1"/>
  <c r="I446" i="79"/>
  <c r="O443" i="79" s="1"/>
  <c r="O444" i="79" s="1"/>
  <c r="CT444" i="79"/>
  <c r="AF444" i="79"/>
  <c r="DB443" i="79"/>
  <c r="DB444" i="79" s="1"/>
  <c r="CT443" i="79"/>
  <c r="CL443" i="79"/>
  <c r="CL444" i="79" s="1"/>
  <c r="BU443" i="79"/>
  <c r="BU444" i="79" s="1"/>
  <c r="AN443" i="79"/>
  <c r="AN444" i="79" s="1"/>
  <c r="AF443" i="79"/>
  <c r="W443" i="79"/>
  <c r="W444" i="79" s="1"/>
  <c r="G443" i="79"/>
  <c r="G444" i="79" s="1"/>
  <c r="CA442" i="79"/>
  <c r="CB442" i="79" s="1"/>
  <c r="DE441" i="79"/>
  <c r="DD441" i="79"/>
  <c r="DD442" i="79" s="1"/>
  <c r="DE442" i="79" s="1"/>
  <c r="DC441" i="79"/>
  <c r="DB441" i="79"/>
  <c r="DB442" i="79" s="1"/>
  <c r="DC442" i="79" s="1"/>
  <c r="DA441" i="79"/>
  <c r="CZ441" i="79"/>
  <c r="CZ442" i="79" s="1"/>
  <c r="DA442" i="79" s="1"/>
  <c r="CY441" i="79"/>
  <c r="CX441" i="79"/>
  <c r="CX442" i="79" s="1"/>
  <c r="CY442" i="79" s="1"/>
  <c r="CW441" i="79"/>
  <c r="CV441" i="79"/>
  <c r="CV442" i="79" s="1"/>
  <c r="CW442" i="79" s="1"/>
  <c r="CU441" i="79"/>
  <c r="CT441" i="79"/>
  <c r="CT442" i="79" s="1"/>
  <c r="CU442" i="79" s="1"/>
  <c r="CS441" i="79"/>
  <c r="CR442" i="79" s="1"/>
  <c r="CS442" i="79" s="1"/>
  <c r="CR441" i="79"/>
  <c r="CQ441" i="79"/>
  <c r="CP441" i="79"/>
  <c r="CP442" i="79" s="1"/>
  <c r="CQ442" i="79" s="1"/>
  <c r="CO441" i="79"/>
  <c r="CN441" i="79"/>
  <c r="CN442" i="79" s="1"/>
  <c r="CO442" i="79" s="1"/>
  <c r="CM441" i="79"/>
  <c r="CL441" i="79"/>
  <c r="CL442" i="79" s="1"/>
  <c r="CM442" i="79" s="1"/>
  <c r="CK441" i="79"/>
  <c r="CJ441" i="79"/>
  <c r="CJ442" i="79" s="1"/>
  <c r="CK442" i="79" s="1"/>
  <c r="CI441" i="79"/>
  <c r="CH441" i="79"/>
  <c r="CH442" i="79" s="1"/>
  <c r="CI442" i="79" s="1"/>
  <c r="CG441" i="79"/>
  <c r="CF441" i="79"/>
  <c r="CF442" i="79" s="1"/>
  <c r="CG442" i="79" s="1"/>
  <c r="CD441" i="79"/>
  <c r="CC441" i="79"/>
  <c r="CC442" i="79" s="1"/>
  <c r="CD442" i="79" s="1"/>
  <c r="CB441" i="79"/>
  <c r="CA441" i="79"/>
  <c r="BZ441" i="79"/>
  <c r="BY441" i="79"/>
  <c r="BY442" i="79" s="1"/>
  <c r="BZ442" i="79" s="1"/>
  <c r="BX441" i="79"/>
  <c r="BW441" i="79"/>
  <c r="BW442" i="79" s="1"/>
  <c r="BX442" i="79" s="1"/>
  <c r="BV441" i="79"/>
  <c r="BU441" i="79"/>
  <c r="BU442" i="79" s="1"/>
  <c r="BV442" i="79" s="1"/>
  <c r="BT441" i="79"/>
  <c r="BS441" i="79"/>
  <c r="BS442" i="79" s="1"/>
  <c r="BT442" i="79" s="1"/>
  <c r="BR441" i="79"/>
  <c r="BQ441" i="79"/>
  <c r="BQ442" i="79" s="1"/>
  <c r="BR442" i="79" s="1"/>
  <c r="BP441" i="79"/>
  <c r="BO441" i="79"/>
  <c r="BO442" i="79" s="1"/>
  <c r="BP442" i="79" s="1"/>
  <c r="BN441" i="79"/>
  <c r="BM441" i="79"/>
  <c r="BM442" i="79" s="1"/>
  <c r="BN442" i="79" s="1"/>
  <c r="BL441" i="79"/>
  <c r="BK442" i="79" s="1"/>
  <c r="BL442" i="79" s="1"/>
  <c r="BK441" i="79"/>
  <c r="BJ441" i="79"/>
  <c r="BI441" i="79"/>
  <c r="BI442" i="79" s="1"/>
  <c r="BJ442" i="79" s="1"/>
  <c r="BH441" i="79"/>
  <c r="BG441" i="79"/>
  <c r="BF441" i="79"/>
  <c r="BE441" i="79"/>
  <c r="BE442" i="79" s="1"/>
  <c r="BF442" i="79" s="1"/>
  <c r="BC441" i="79"/>
  <c r="BB441" i="79"/>
  <c r="BB442" i="79" s="1"/>
  <c r="BC442" i="79" s="1"/>
  <c r="BA441" i="79"/>
  <c r="AZ441" i="79"/>
  <c r="AZ442" i="79" s="1"/>
  <c r="BA442" i="79" s="1"/>
  <c r="AY441" i="79"/>
  <c r="AX441" i="79"/>
  <c r="AX442" i="79" s="1"/>
  <c r="AY442" i="79" s="1"/>
  <c r="AW441" i="79"/>
  <c r="AV441" i="79"/>
  <c r="AV442" i="79" s="1"/>
  <c r="AW442" i="79" s="1"/>
  <c r="AU441" i="79"/>
  <c r="AT442" i="79" s="1"/>
  <c r="AU442" i="79" s="1"/>
  <c r="AT441" i="79"/>
  <c r="AS441" i="79"/>
  <c r="AR441" i="79"/>
  <c r="AR442" i="79" s="1"/>
  <c r="AS442" i="79" s="1"/>
  <c r="AQ441" i="79"/>
  <c r="AP441" i="79"/>
  <c r="AP442" i="79" s="1"/>
  <c r="AQ442" i="79" s="1"/>
  <c r="AO441" i="79"/>
  <c r="AN441" i="79"/>
  <c r="AN442" i="79" s="1"/>
  <c r="AO442" i="79" s="1"/>
  <c r="AM441" i="79"/>
  <c r="AL441" i="79"/>
  <c r="AL442" i="79" s="1"/>
  <c r="AM442" i="79" s="1"/>
  <c r="AK441" i="79"/>
  <c r="AJ441" i="79"/>
  <c r="AJ442" i="79" s="1"/>
  <c r="AK442" i="79" s="1"/>
  <c r="AI441" i="79"/>
  <c r="AH441" i="79"/>
  <c r="AH442" i="79" s="1"/>
  <c r="AI442" i="79" s="1"/>
  <c r="AG441" i="79"/>
  <c r="AF441" i="79"/>
  <c r="AF442" i="79" s="1"/>
  <c r="AG442" i="79" s="1"/>
  <c r="AE441" i="79"/>
  <c r="AD441" i="79"/>
  <c r="AD442" i="79" s="1"/>
  <c r="AE442" i="79" s="1"/>
  <c r="AB441" i="79"/>
  <c r="AA441" i="79"/>
  <c r="AA442" i="79" s="1"/>
  <c r="AB442" i="79" s="1"/>
  <c r="Z441" i="79"/>
  <c r="Y441" i="79"/>
  <c r="Y442" i="79" s="1"/>
  <c r="Z442" i="79" s="1"/>
  <c r="X441" i="79"/>
  <c r="W441" i="79"/>
  <c r="W442" i="79" s="1"/>
  <c r="X442" i="79" s="1"/>
  <c r="V441" i="79"/>
  <c r="U441" i="79"/>
  <c r="U442" i="79" s="1"/>
  <c r="V442" i="79" s="1"/>
  <c r="T441" i="79"/>
  <c r="S441" i="79"/>
  <c r="S442" i="79" s="1"/>
  <c r="T442" i="79" s="1"/>
  <c r="R441" i="79"/>
  <c r="Q441" i="79"/>
  <c r="Q442" i="79" s="1"/>
  <c r="R442" i="79" s="1"/>
  <c r="P441" i="79"/>
  <c r="O441" i="79"/>
  <c r="O442" i="79" s="1"/>
  <c r="P442" i="79" s="1"/>
  <c r="N441" i="79"/>
  <c r="M441" i="79"/>
  <c r="M442" i="79" s="1"/>
  <c r="N442" i="79" s="1"/>
  <c r="L441" i="79"/>
  <c r="K441" i="79"/>
  <c r="K442" i="79" s="1"/>
  <c r="L442" i="79" s="1"/>
  <c r="J441" i="79"/>
  <c r="I441" i="79"/>
  <c r="I442" i="79" s="1"/>
  <c r="J442" i="79" s="1"/>
  <c r="H441" i="79"/>
  <c r="G441" i="79"/>
  <c r="G442" i="79" s="1"/>
  <c r="H442" i="79" s="1"/>
  <c r="F441" i="79"/>
  <c r="E441" i="79"/>
  <c r="E442" i="79" s="1"/>
  <c r="F442" i="79" s="1"/>
  <c r="D441" i="79"/>
  <c r="C441" i="79"/>
  <c r="C442" i="79" s="1"/>
  <c r="D442" i="79" s="1"/>
  <c r="DI437" i="79"/>
  <c r="DH437" i="79"/>
  <c r="DF437" i="79"/>
  <c r="B437" i="79"/>
  <c r="CL435" i="79"/>
  <c r="BK435" i="79"/>
  <c r="AJ435" i="79"/>
  <c r="I435" i="79"/>
  <c r="CZ432" i="79"/>
  <c r="CZ433" i="79" s="1"/>
  <c r="AL432" i="79"/>
  <c r="AL433" i="79" s="1"/>
  <c r="CT431" i="79"/>
  <c r="CU431" i="79" s="1"/>
  <c r="CC431" i="79"/>
  <c r="CD431" i="79" s="1"/>
  <c r="BW431" i="79"/>
  <c r="BX431" i="79" s="1"/>
  <c r="BM431" i="79"/>
  <c r="BN431" i="79" s="1"/>
  <c r="AV431" i="79"/>
  <c r="AW431" i="79" s="1"/>
  <c r="AF431" i="79"/>
  <c r="AG431" i="79" s="1"/>
  <c r="O431" i="79"/>
  <c r="P431" i="79" s="1"/>
  <c r="I431" i="79"/>
  <c r="J431" i="79" s="1"/>
  <c r="DE430" i="79"/>
  <c r="DD430" i="79"/>
  <c r="DC430" i="79"/>
  <c r="DB431" i="79" s="1"/>
  <c r="DC431" i="79" s="1"/>
  <c r="DB430" i="79"/>
  <c r="DA430" i="79"/>
  <c r="CZ430" i="79"/>
  <c r="CZ431" i="79" s="1"/>
  <c r="DA431" i="79" s="1"/>
  <c r="CY430" i="79"/>
  <c r="CX431" i="79" s="1"/>
  <c r="CY431" i="79" s="1"/>
  <c r="CX430" i="79"/>
  <c r="CX432" i="79" s="1"/>
  <c r="CX433" i="79" s="1"/>
  <c r="CW430" i="79"/>
  <c r="CV430" i="79"/>
  <c r="CU430" i="79"/>
  <c r="CT430" i="79"/>
  <c r="CS430" i="79"/>
  <c r="CR430" i="79"/>
  <c r="CQ430" i="79"/>
  <c r="CP431" i="79" s="1"/>
  <c r="CQ431" i="79" s="1"/>
  <c r="CP430" i="79"/>
  <c r="CP432" i="79" s="1"/>
  <c r="CP433" i="79" s="1"/>
  <c r="CO430" i="79"/>
  <c r="CN430" i="79"/>
  <c r="CN432" i="79" s="1"/>
  <c r="CN433" i="79" s="1"/>
  <c r="CM430" i="79"/>
  <c r="CL430" i="79"/>
  <c r="CK430" i="79"/>
  <c r="CJ430" i="79"/>
  <c r="CJ431" i="79" s="1"/>
  <c r="CK431" i="79" s="1"/>
  <c r="CI430" i="79"/>
  <c r="CH431" i="79" s="1"/>
  <c r="CI431" i="79" s="1"/>
  <c r="CH430" i="79"/>
  <c r="CH432" i="79" s="1"/>
  <c r="CH433" i="79" s="1"/>
  <c r="CG430" i="79"/>
  <c r="CF430" i="79"/>
  <c r="CD430" i="79"/>
  <c r="CC430" i="79"/>
  <c r="CB430" i="79"/>
  <c r="CA430" i="79"/>
  <c r="BZ430" i="79"/>
  <c r="BY431" i="79" s="1"/>
  <c r="BZ431" i="79" s="1"/>
  <c r="BY430" i="79"/>
  <c r="BY432" i="79" s="1"/>
  <c r="BY433" i="79" s="1"/>
  <c r="BX430" i="79"/>
  <c r="BW430" i="79"/>
  <c r="BW432" i="79" s="1"/>
  <c r="BW433" i="79" s="1"/>
  <c r="BV430" i="79"/>
  <c r="BU430" i="79"/>
  <c r="BT430" i="79"/>
  <c r="BS430" i="79"/>
  <c r="BS431" i="79" s="1"/>
  <c r="BT431" i="79" s="1"/>
  <c r="BR430" i="79"/>
  <c r="BQ430" i="79"/>
  <c r="BQ432" i="79" s="1"/>
  <c r="BQ433" i="79" s="1"/>
  <c r="BP430" i="79"/>
  <c r="BO430" i="79"/>
  <c r="BN430" i="79"/>
  <c r="BM430" i="79"/>
  <c r="BL430" i="79"/>
  <c r="BK430" i="79"/>
  <c r="BJ430" i="79"/>
  <c r="BI430" i="79"/>
  <c r="BI432" i="79" s="1"/>
  <c r="BI433" i="79" s="1"/>
  <c r="BH430" i="79"/>
  <c r="BG430" i="79"/>
  <c r="BG432" i="79" s="1"/>
  <c r="BG433" i="79" s="1"/>
  <c r="BF430" i="79"/>
  <c r="BE430" i="79"/>
  <c r="BC430" i="79"/>
  <c r="BB430" i="79"/>
  <c r="BB431" i="79" s="1"/>
  <c r="BC431" i="79" s="1"/>
  <c r="BA430" i="79"/>
  <c r="AZ430" i="79"/>
  <c r="AZ432" i="79" s="1"/>
  <c r="AZ433" i="79" s="1"/>
  <c r="AY430" i="79"/>
  <c r="AX430" i="79"/>
  <c r="AW430" i="79"/>
  <c r="AV430" i="79"/>
  <c r="AU430" i="79"/>
  <c r="AT430" i="79"/>
  <c r="AS430" i="79"/>
  <c r="AR430" i="79"/>
  <c r="AR432" i="79" s="1"/>
  <c r="AR433" i="79" s="1"/>
  <c r="AQ430" i="79"/>
  <c r="AP430" i="79"/>
  <c r="AP432" i="79" s="1"/>
  <c r="AP433" i="79" s="1"/>
  <c r="AO430" i="79"/>
  <c r="AN430" i="79"/>
  <c r="AM430" i="79"/>
  <c r="AL430" i="79"/>
  <c r="AL431" i="79" s="1"/>
  <c r="AM431" i="79" s="1"/>
  <c r="AK430" i="79"/>
  <c r="AJ430" i="79"/>
  <c r="AJ432" i="79" s="1"/>
  <c r="AJ433" i="79" s="1"/>
  <c r="AI430" i="79"/>
  <c r="AH430" i="79"/>
  <c r="AG430" i="79"/>
  <c r="AF430" i="79"/>
  <c r="AE430" i="79"/>
  <c r="AD430" i="79"/>
  <c r="AB430" i="79"/>
  <c r="AA430" i="79"/>
  <c r="AA432" i="79" s="1"/>
  <c r="AA433" i="79" s="1"/>
  <c r="Z430" i="79"/>
  <c r="Y430" i="79"/>
  <c r="Y432" i="79" s="1"/>
  <c r="Y433" i="79" s="1"/>
  <c r="X430" i="79"/>
  <c r="W430" i="79"/>
  <c r="V430" i="79"/>
  <c r="U430" i="79"/>
  <c r="U431" i="79" s="1"/>
  <c r="V431" i="79" s="1"/>
  <c r="T430" i="79"/>
  <c r="S430" i="79"/>
  <c r="S432" i="79" s="1"/>
  <c r="S433" i="79" s="1"/>
  <c r="R430" i="79"/>
  <c r="Q430" i="79"/>
  <c r="P430" i="79"/>
  <c r="O430" i="79"/>
  <c r="N430" i="79"/>
  <c r="M430" i="79"/>
  <c r="L430" i="79"/>
  <c r="K430" i="79"/>
  <c r="K432" i="79" s="1"/>
  <c r="K433" i="79" s="1"/>
  <c r="J430" i="79"/>
  <c r="I430" i="79"/>
  <c r="I432" i="79" s="1"/>
  <c r="I433" i="79" s="1"/>
  <c r="H430" i="79"/>
  <c r="G430" i="79"/>
  <c r="F430" i="79"/>
  <c r="E430" i="79"/>
  <c r="E431" i="79" s="1"/>
  <c r="F431" i="79" s="1"/>
  <c r="D430" i="79"/>
  <c r="C430" i="79"/>
  <c r="DI426" i="79"/>
  <c r="DH426" i="79"/>
  <c r="DF426" i="79"/>
  <c r="B426" i="79"/>
  <c r="CL424" i="79"/>
  <c r="BK424" i="79"/>
  <c r="AJ424" i="79"/>
  <c r="T424" i="79"/>
  <c r="I424" i="79"/>
  <c r="CP422" i="79"/>
  <c r="AA422" i="79"/>
  <c r="CX421" i="79"/>
  <c r="CX422" i="79" s="1"/>
  <c r="CP421" i="79"/>
  <c r="BY421" i="79"/>
  <c r="BY422" i="79" s="1"/>
  <c r="BQ421" i="79"/>
  <c r="BQ422" i="79" s="1"/>
  <c r="AR421" i="79"/>
  <c r="AR422" i="79" s="1"/>
  <c r="AJ421" i="79"/>
  <c r="AJ422" i="79" s="1"/>
  <c r="C421" i="79"/>
  <c r="C422" i="79" s="1"/>
  <c r="DB420" i="79"/>
  <c r="DC420" i="79" s="1"/>
  <c r="CT420" i="79"/>
  <c r="CU420" i="79" s="1"/>
  <c r="CP420" i="79"/>
  <c r="CQ420" i="79" s="1"/>
  <c r="CL420" i="79"/>
  <c r="CM420" i="79" s="1"/>
  <c r="CC420" i="79"/>
  <c r="CD420" i="79" s="1"/>
  <c r="BY420" i="79"/>
  <c r="BZ420" i="79" s="1"/>
  <c r="BU420" i="79"/>
  <c r="BV420" i="79" s="1"/>
  <c r="BM420" i="79"/>
  <c r="BN420" i="79" s="1"/>
  <c r="BI420" i="79"/>
  <c r="BJ420" i="79" s="1"/>
  <c r="AV420" i="79"/>
  <c r="AW420" i="79" s="1"/>
  <c r="AR420" i="79"/>
  <c r="AS420" i="79" s="1"/>
  <c r="AF420" i="79"/>
  <c r="AG420" i="79" s="1"/>
  <c r="AA420" i="79"/>
  <c r="AB420" i="79" s="1"/>
  <c r="O420" i="79"/>
  <c r="P420" i="79" s="1"/>
  <c r="K420" i="79"/>
  <c r="L420" i="79" s="1"/>
  <c r="DE419" i="79"/>
  <c r="DD419" i="79"/>
  <c r="DD421" i="79" s="1"/>
  <c r="DD422" i="79" s="1"/>
  <c r="DC419" i="79"/>
  <c r="DB419" i="79"/>
  <c r="DB421" i="79" s="1"/>
  <c r="DB422" i="79" s="1"/>
  <c r="DA419" i="79"/>
  <c r="CZ419" i="79"/>
  <c r="CZ420" i="79" s="1"/>
  <c r="DA420" i="79" s="1"/>
  <c r="CY419" i="79"/>
  <c r="CX419" i="79"/>
  <c r="CX420" i="79" s="1"/>
  <c r="CY420" i="79" s="1"/>
  <c r="CW419" i="79"/>
  <c r="CV419" i="79"/>
  <c r="CV421" i="79" s="1"/>
  <c r="CV422" i="79" s="1"/>
  <c r="CU419" i="79"/>
  <c r="CT419" i="79"/>
  <c r="CT421" i="79" s="1"/>
  <c r="CT422" i="79" s="1"/>
  <c r="CS419" i="79"/>
  <c r="CR419" i="79"/>
  <c r="CR420" i="79" s="1"/>
  <c r="CS420" i="79" s="1"/>
  <c r="CQ419" i="79"/>
  <c r="CP419" i="79"/>
  <c r="CO419" i="79"/>
  <c r="CN419" i="79"/>
  <c r="CN421" i="79" s="1"/>
  <c r="CN422" i="79" s="1"/>
  <c r="CM419" i="79"/>
  <c r="CL419" i="79"/>
  <c r="CL421" i="79" s="1"/>
  <c r="CL422" i="79" s="1"/>
  <c r="CK419" i="79"/>
  <c r="CJ419" i="79"/>
  <c r="CJ420" i="79" s="1"/>
  <c r="CK420" i="79" s="1"/>
  <c r="CI419" i="79"/>
  <c r="CH419" i="79"/>
  <c r="CH421" i="79" s="1"/>
  <c r="CH422" i="79" s="1"/>
  <c r="CG419" i="79"/>
  <c r="CF419" i="79"/>
  <c r="CR424" i="79" s="1"/>
  <c r="CD419" i="79"/>
  <c r="CC419" i="79"/>
  <c r="CC421" i="79" s="1"/>
  <c r="CC422" i="79" s="1"/>
  <c r="CB419" i="79"/>
  <c r="CA419" i="79"/>
  <c r="CA420" i="79" s="1"/>
  <c r="CB420" i="79" s="1"/>
  <c r="BZ419" i="79"/>
  <c r="BY419" i="79"/>
  <c r="BX419" i="79"/>
  <c r="BW419" i="79"/>
  <c r="BW421" i="79" s="1"/>
  <c r="BW422" i="79" s="1"/>
  <c r="BV419" i="79"/>
  <c r="BU419" i="79"/>
  <c r="BU421" i="79" s="1"/>
  <c r="BU422" i="79" s="1"/>
  <c r="BT419" i="79"/>
  <c r="BS419" i="79"/>
  <c r="BS420" i="79" s="1"/>
  <c r="BT420" i="79" s="1"/>
  <c r="BR419" i="79"/>
  <c r="BQ419" i="79"/>
  <c r="BQ420" i="79" s="1"/>
  <c r="BR420" i="79" s="1"/>
  <c r="BP419" i="79"/>
  <c r="BO419" i="79"/>
  <c r="BO421" i="79" s="1"/>
  <c r="BO422" i="79" s="1"/>
  <c r="BN419" i="79"/>
  <c r="BM419" i="79"/>
  <c r="BM421" i="79" s="1"/>
  <c r="BM422" i="79" s="1"/>
  <c r="BL419" i="79"/>
  <c r="BK419" i="79"/>
  <c r="BK420" i="79" s="1"/>
  <c r="BL420" i="79" s="1"/>
  <c r="BJ419" i="79"/>
  <c r="BI419" i="79"/>
  <c r="BI421" i="79" s="1"/>
  <c r="BI422" i="79" s="1"/>
  <c r="BH419" i="79"/>
  <c r="BG419" i="79"/>
  <c r="BG421" i="79" s="1"/>
  <c r="BG422" i="79" s="1"/>
  <c r="BF419" i="79"/>
  <c r="BE419" i="79"/>
  <c r="BC419" i="79"/>
  <c r="BB419" i="79"/>
  <c r="BB420" i="79" s="1"/>
  <c r="BC420" i="79" s="1"/>
  <c r="BA419" i="79"/>
  <c r="AZ419" i="79"/>
  <c r="AZ421" i="79" s="1"/>
  <c r="AZ422" i="79" s="1"/>
  <c r="AY419" i="79"/>
  <c r="AX419" i="79"/>
  <c r="AX421" i="79" s="1"/>
  <c r="AX422" i="79" s="1"/>
  <c r="AW419" i="79"/>
  <c r="AV419" i="79"/>
  <c r="AV421" i="79" s="1"/>
  <c r="AV422" i="79" s="1"/>
  <c r="AU419" i="79"/>
  <c r="AT419" i="79"/>
  <c r="AT420" i="79" s="1"/>
  <c r="AU420" i="79" s="1"/>
  <c r="AS419" i="79"/>
  <c r="AR419" i="79"/>
  <c r="AQ419" i="79"/>
  <c r="AP419" i="79"/>
  <c r="AP421" i="79" s="1"/>
  <c r="AP422" i="79" s="1"/>
  <c r="AO419" i="79"/>
  <c r="AN419" i="79"/>
  <c r="AN421" i="79" s="1"/>
  <c r="AN422" i="79" s="1"/>
  <c r="AM419" i="79"/>
  <c r="AL419" i="79"/>
  <c r="AL420" i="79" s="1"/>
  <c r="AM420" i="79" s="1"/>
  <c r="AK419" i="79"/>
  <c r="AJ419" i="79"/>
  <c r="AJ420" i="79" s="1"/>
  <c r="AK420" i="79" s="1"/>
  <c r="AI419" i="79"/>
  <c r="AH419" i="79"/>
  <c r="AH421" i="79" s="1"/>
  <c r="AH422" i="79" s="1"/>
  <c r="AG419" i="79"/>
  <c r="AF419" i="79"/>
  <c r="AF421" i="79" s="1"/>
  <c r="AF422" i="79" s="1"/>
  <c r="AE419" i="79"/>
  <c r="AD419" i="79"/>
  <c r="AP424" i="79" s="1"/>
  <c r="AB419" i="79"/>
  <c r="AA419" i="79"/>
  <c r="AA421" i="79" s="1"/>
  <c r="Z419" i="79"/>
  <c r="Y419" i="79"/>
  <c r="Y421" i="79" s="1"/>
  <c r="Y422" i="79" s="1"/>
  <c r="X419" i="79"/>
  <c r="W419" i="79"/>
  <c r="W421" i="79" s="1"/>
  <c r="W422" i="79" s="1"/>
  <c r="V419" i="79"/>
  <c r="U419" i="79"/>
  <c r="U420" i="79" s="1"/>
  <c r="V420" i="79" s="1"/>
  <c r="T419" i="79"/>
  <c r="S419" i="79"/>
  <c r="S421" i="79" s="1"/>
  <c r="S422" i="79" s="1"/>
  <c r="R419" i="79"/>
  <c r="Q419" i="79"/>
  <c r="Q421" i="79" s="1"/>
  <c r="Q422" i="79" s="1"/>
  <c r="P419" i="79"/>
  <c r="O419" i="79"/>
  <c r="O421" i="79" s="1"/>
  <c r="O422" i="79" s="1"/>
  <c r="N419" i="79"/>
  <c r="M419" i="79"/>
  <c r="M420" i="79" s="1"/>
  <c r="N420" i="79" s="1"/>
  <c r="L419" i="79"/>
  <c r="K419" i="79"/>
  <c r="K421" i="79" s="1"/>
  <c r="K422" i="79" s="1"/>
  <c r="J419" i="79"/>
  <c r="I419" i="79"/>
  <c r="I421" i="79" s="1"/>
  <c r="I422" i="79" s="1"/>
  <c r="H419" i="79"/>
  <c r="G419" i="79"/>
  <c r="G421" i="79" s="1"/>
  <c r="G422" i="79" s="1"/>
  <c r="F419" i="79"/>
  <c r="E419" i="79"/>
  <c r="E420" i="79" s="1"/>
  <c r="F420" i="79" s="1"/>
  <c r="D419" i="79"/>
  <c r="C419" i="79"/>
  <c r="O424" i="79" s="1"/>
  <c r="Y424" i="79" s="1"/>
  <c r="DH415" i="79"/>
  <c r="DF415" i="79"/>
  <c r="B415" i="79"/>
  <c r="DI415" i="79" s="1"/>
  <c r="CL413" i="79"/>
  <c r="BK413" i="79"/>
  <c r="AJ413" i="79"/>
  <c r="I413" i="79"/>
  <c r="DF412" i="79"/>
  <c r="B412" i="79"/>
  <c r="CV409" i="79"/>
  <c r="CW409" i="79" s="1"/>
  <c r="CF409" i="79"/>
  <c r="CG409" i="79" s="1"/>
  <c r="BO409" i="79"/>
  <c r="BP409" i="79" s="1"/>
  <c r="AX409" i="79"/>
  <c r="AY409" i="79" s="1"/>
  <c r="AL409" i="79"/>
  <c r="AM409" i="79" s="1"/>
  <c r="AD409" i="79"/>
  <c r="AE409" i="79" s="1"/>
  <c r="U409" i="79"/>
  <c r="V409" i="79" s="1"/>
  <c r="M409" i="79"/>
  <c r="N409" i="79" s="1"/>
  <c r="DE408" i="79"/>
  <c r="DD408" i="79"/>
  <c r="DD409" i="79" s="1"/>
  <c r="DE409" i="79" s="1"/>
  <c r="DC408" i="79"/>
  <c r="DB408" i="79"/>
  <c r="DB409" i="79" s="1"/>
  <c r="DC409" i="79" s="1"/>
  <c r="DA408" i="79"/>
  <c r="CZ408" i="79"/>
  <c r="CZ409" i="79" s="1"/>
  <c r="DA409" i="79" s="1"/>
  <c r="CY408" i="79"/>
  <c r="CX408" i="79"/>
  <c r="CX409" i="79" s="1"/>
  <c r="CY409" i="79" s="1"/>
  <c r="CW408" i="79"/>
  <c r="CV408" i="79"/>
  <c r="CU408" i="79"/>
  <c r="CT408" i="79"/>
  <c r="CS408" i="79"/>
  <c r="CR408" i="79"/>
  <c r="CR409" i="79" s="1"/>
  <c r="CS409" i="79" s="1"/>
  <c r="CQ408" i="79"/>
  <c r="CP408" i="79"/>
  <c r="CP409" i="79" s="1"/>
  <c r="CQ409" i="79" s="1"/>
  <c r="CO408" i="79"/>
  <c r="CN408" i="79"/>
  <c r="CN409" i="79" s="1"/>
  <c r="CO409" i="79" s="1"/>
  <c r="CM408" i="79"/>
  <c r="CL408" i="79"/>
  <c r="CK408" i="79"/>
  <c r="CJ408" i="79"/>
  <c r="CJ409" i="79" s="1"/>
  <c r="CK409" i="79" s="1"/>
  <c r="CI408" i="79"/>
  <c r="CH408" i="79"/>
  <c r="CH409" i="79" s="1"/>
  <c r="CI409" i="79" s="1"/>
  <c r="CG408" i="79"/>
  <c r="CF408" i="79"/>
  <c r="CD408" i="79"/>
  <c r="CC408" i="79"/>
  <c r="CC409" i="79" s="1"/>
  <c r="CD409" i="79" s="1"/>
  <c r="CB408" i="79"/>
  <c r="CA408" i="79"/>
  <c r="CA409" i="79" s="1"/>
  <c r="CB409" i="79" s="1"/>
  <c r="BZ408" i="79"/>
  <c r="BY408" i="79"/>
  <c r="BY409" i="79" s="1"/>
  <c r="BZ409" i="79" s="1"/>
  <c r="BX408" i="79"/>
  <c r="BW408" i="79"/>
  <c r="BW409" i="79" s="1"/>
  <c r="BX409" i="79" s="1"/>
  <c r="BV408" i="79"/>
  <c r="BU408" i="79"/>
  <c r="BU409" i="79" s="1"/>
  <c r="BV409" i="79" s="1"/>
  <c r="BT408" i="79"/>
  <c r="BS408" i="79"/>
  <c r="BS409" i="79" s="1"/>
  <c r="BT409" i="79" s="1"/>
  <c r="BR408" i="79"/>
  <c r="BQ408" i="79"/>
  <c r="BQ409" i="79" s="1"/>
  <c r="BR409" i="79" s="1"/>
  <c r="BP408" i="79"/>
  <c r="BO408" i="79"/>
  <c r="BN408" i="79"/>
  <c r="BM408" i="79"/>
  <c r="BL408" i="79"/>
  <c r="BK408" i="79"/>
  <c r="BK409" i="79" s="1"/>
  <c r="BL409" i="79" s="1"/>
  <c r="BJ408" i="79"/>
  <c r="BI408" i="79"/>
  <c r="BI409" i="79" s="1"/>
  <c r="BJ409" i="79" s="1"/>
  <c r="BH408" i="79"/>
  <c r="BG408" i="79"/>
  <c r="BG409" i="79" s="1"/>
  <c r="BH409" i="79" s="1"/>
  <c r="BF408" i="79"/>
  <c r="BE408" i="79"/>
  <c r="BC408" i="79"/>
  <c r="BB408" i="79"/>
  <c r="BB409" i="79" s="1"/>
  <c r="BC409" i="79" s="1"/>
  <c r="BA408" i="79"/>
  <c r="AZ408" i="79"/>
  <c r="AZ409" i="79" s="1"/>
  <c r="BA409" i="79" s="1"/>
  <c r="AY408" i="79"/>
  <c r="AX408" i="79"/>
  <c r="AW408" i="79"/>
  <c r="AV408" i="79"/>
  <c r="AV409" i="79" s="1"/>
  <c r="AW409" i="79" s="1"/>
  <c r="AU408" i="79"/>
  <c r="AT408" i="79"/>
  <c r="AT409" i="79" s="1"/>
  <c r="AU409" i="79" s="1"/>
  <c r="AS408" i="79"/>
  <c r="AR408" i="79"/>
  <c r="AR409" i="79" s="1"/>
  <c r="AS409" i="79" s="1"/>
  <c r="AQ408" i="79"/>
  <c r="AP408" i="79"/>
  <c r="AP409" i="79" s="1"/>
  <c r="AQ409" i="79" s="1"/>
  <c r="AO408" i="79"/>
  <c r="AN408" i="79"/>
  <c r="AN409" i="79" s="1"/>
  <c r="AO409" i="79" s="1"/>
  <c r="AM408" i="79"/>
  <c r="AL408" i="79"/>
  <c r="AK408" i="79"/>
  <c r="AJ408" i="79"/>
  <c r="AJ409" i="79" s="1"/>
  <c r="AK409" i="79" s="1"/>
  <c r="AI408" i="79"/>
  <c r="AH408" i="79"/>
  <c r="AH409" i="79" s="1"/>
  <c r="AI409" i="79" s="1"/>
  <c r="AG408" i="79"/>
  <c r="AF408" i="79"/>
  <c r="AF409" i="79" s="1"/>
  <c r="AG409" i="79" s="1"/>
  <c r="AE408" i="79"/>
  <c r="AD408" i="79"/>
  <c r="AB408" i="79"/>
  <c r="AA408" i="79"/>
  <c r="AA409" i="79" s="1"/>
  <c r="AB409" i="79" s="1"/>
  <c r="Z408" i="79"/>
  <c r="Y408" i="79"/>
  <c r="Y409" i="79" s="1"/>
  <c r="Z409" i="79" s="1"/>
  <c r="X408" i="79"/>
  <c r="W408" i="79"/>
  <c r="V408" i="79"/>
  <c r="U408" i="79"/>
  <c r="T408" i="79"/>
  <c r="S408" i="79"/>
  <c r="S409" i="79" s="1"/>
  <c r="T409" i="79" s="1"/>
  <c r="R408" i="79"/>
  <c r="Q408" i="79"/>
  <c r="Q409" i="79" s="1"/>
  <c r="R409" i="79" s="1"/>
  <c r="P408" i="79"/>
  <c r="O408" i="79"/>
  <c r="N408" i="79"/>
  <c r="M408" i="79"/>
  <c r="L408" i="79"/>
  <c r="K408" i="79"/>
  <c r="K409" i="79" s="1"/>
  <c r="L409" i="79" s="1"/>
  <c r="J408" i="79"/>
  <c r="I408" i="79"/>
  <c r="I409" i="79" s="1"/>
  <c r="J409" i="79" s="1"/>
  <c r="H408" i="79"/>
  <c r="G408" i="79"/>
  <c r="F408" i="79"/>
  <c r="E408" i="79"/>
  <c r="E409" i="79" s="1"/>
  <c r="F409" i="79" s="1"/>
  <c r="D408" i="79"/>
  <c r="C408" i="79"/>
  <c r="O413" i="79" s="1"/>
  <c r="DH404" i="79"/>
  <c r="DF404" i="79"/>
  <c r="B404" i="79"/>
  <c r="DI404" i="79" s="1"/>
  <c r="CL402" i="79"/>
  <c r="BK402" i="79"/>
  <c r="BE399" i="79" s="1"/>
  <c r="BE400" i="79" s="1"/>
  <c r="AJ402" i="79"/>
  <c r="I402" i="79"/>
  <c r="BU400" i="79"/>
  <c r="W400" i="79"/>
  <c r="G400" i="79"/>
  <c r="CC399" i="79"/>
  <c r="CC400" i="79" s="1"/>
  <c r="BU399" i="79"/>
  <c r="BM399" i="79"/>
  <c r="BM400" i="79" s="1"/>
  <c r="AV399" i="79"/>
  <c r="AV400" i="79" s="1"/>
  <c r="AF399" i="79"/>
  <c r="AF400" i="79" s="1"/>
  <c r="W399" i="79"/>
  <c r="O399" i="79"/>
  <c r="O400" i="79" s="1"/>
  <c r="G399" i="79"/>
  <c r="DD398" i="79"/>
  <c r="DE398" i="79" s="1"/>
  <c r="CV398" i="79"/>
  <c r="CW398" i="79" s="1"/>
  <c r="CN398" i="79"/>
  <c r="CO398" i="79" s="1"/>
  <c r="CF398" i="79"/>
  <c r="CG398" i="79" s="1"/>
  <c r="BW398" i="79"/>
  <c r="BX398" i="79" s="1"/>
  <c r="BO398" i="79"/>
  <c r="BP398" i="79" s="1"/>
  <c r="BG398" i="79"/>
  <c r="BH398" i="79" s="1"/>
  <c r="AX398" i="79"/>
  <c r="AY398" i="79" s="1"/>
  <c r="AP398" i="79"/>
  <c r="AQ398" i="79" s="1"/>
  <c r="AH398" i="79"/>
  <c r="AI398" i="79" s="1"/>
  <c r="Y398" i="79"/>
  <c r="Z398" i="79" s="1"/>
  <c r="Q398" i="79"/>
  <c r="R398" i="79" s="1"/>
  <c r="I398" i="79"/>
  <c r="J398" i="79" s="1"/>
  <c r="DE397" i="79"/>
  <c r="DD397" i="79"/>
  <c r="DC397" i="79"/>
  <c r="DB397" i="79"/>
  <c r="DB398" i="79" s="1"/>
  <c r="DC398" i="79" s="1"/>
  <c r="DA397" i="79"/>
  <c r="CZ397" i="79"/>
  <c r="CZ398" i="79" s="1"/>
  <c r="DA398" i="79" s="1"/>
  <c r="CY397" i="79"/>
  <c r="CX397" i="79"/>
  <c r="CX398" i="79" s="1"/>
  <c r="CY398" i="79" s="1"/>
  <c r="CW397" i="79"/>
  <c r="CV397" i="79"/>
  <c r="CU397" i="79"/>
  <c r="CT397" i="79"/>
  <c r="CT398" i="79" s="1"/>
  <c r="CU398" i="79" s="1"/>
  <c r="CS397" i="79"/>
  <c r="CR397" i="79"/>
  <c r="CR398" i="79" s="1"/>
  <c r="CS398" i="79" s="1"/>
  <c r="CQ397" i="79"/>
  <c r="CP397" i="79"/>
  <c r="CP398" i="79" s="1"/>
  <c r="CQ398" i="79" s="1"/>
  <c r="CO397" i="79"/>
  <c r="CN397" i="79"/>
  <c r="CM397" i="79"/>
  <c r="CL397" i="79"/>
  <c r="CL398" i="79" s="1"/>
  <c r="CM398" i="79" s="1"/>
  <c r="CK397" i="79"/>
  <c r="CJ397" i="79"/>
  <c r="CJ398" i="79" s="1"/>
  <c r="CK398" i="79" s="1"/>
  <c r="CI397" i="79"/>
  <c r="CH397" i="79"/>
  <c r="CH398" i="79" s="1"/>
  <c r="CI398" i="79" s="1"/>
  <c r="CG397" i="79"/>
  <c r="CF397" i="79"/>
  <c r="CR402" i="79" s="1"/>
  <c r="CD397" i="79"/>
  <c r="CC397" i="79"/>
  <c r="CC398" i="79" s="1"/>
  <c r="CD398" i="79" s="1"/>
  <c r="CB397" i="79"/>
  <c r="CA397" i="79"/>
  <c r="CA398" i="79" s="1"/>
  <c r="CB398" i="79" s="1"/>
  <c r="BZ397" i="79"/>
  <c r="BY397" i="79"/>
  <c r="BY398" i="79" s="1"/>
  <c r="BZ398" i="79" s="1"/>
  <c r="BX397" i="79"/>
  <c r="BW397" i="79"/>
  <c r="BV397" i="79"/>
  <c r="BU397" i="79"/>
  <c r="BU398" i="79" s="1"/>
  <c r="BV398" i="79" s="1"/>
  <c r="BT397" i="79"/>
  <c r="BS397" i="79"/>
  <c r="BS398" i="79" s="1"/>
  <c r="BT398" i="79" s="1"/>
  <c r="BR397" i="79"/>
  <c r="BQ397" i="79"/>
  <c r="BQ398" i="79" s="1"/>
  <c r="BR398" i="79" s="1"/>
  <c r="BP397" i="79"/>
  <c r="BO397" i="79"/>
  <c r="BN397" i="79"/>
  <c r="BM397" i="79"/>
  <c r="BM398" i="79" s="1"/>
  <c r="BN398" i="79" s="1"/>
  <c r="BL397" i="79"/>
  <c r="BK397" i="79"/>
  <c r="BK398" i="79" s="1"/>
  <c r="BL398" i="79" s="1"/>
  <c r="BJ397" i="79"/>
  <c r="BI397" i="79"/>
  <c r="BI398" i="79" s="1"/>
  <c r="BJ398" i="79" s="1"/>
  <c r="BH397" i="79"/>
  <c r="BG397" i="79"/>
  <c r="BF397" i="79"/>
  <c r="BE397" i="79"/>
  <c r="BE398" i="79" s="1"/>
  <c r="BF398" i="79" s="1"/>
  <c r="BC397" i="79"/>
  <c r="BB397" i="79"/>
  <c r="BB398" i="79" s="1"/>
  <c r="BC398" i="79" s="1"/>
  <c r="BA397" i="79"/>
  <c r="AZ397" i="79"/>
  <c r="AZ398" i="79" s="1"/>
  <c r="BA398" i="79" s="1"/>
  <c r="AY397" i="79"/>
  <c r="AX397" i="79"/>
  <c r="AW397" i="79"/>
  <c r="AV397" i="79"/>
  <c r="AV398" i="79" s="1"/>
  <c r="AW398" i="79" s="1"/>
  <c r="AU397" i="79"/>
  <c r="AT397" i="79"/>
  <c r="AT398" i="79" s="1"/>
  <c r="AU398" i="79" s="1"/>
  <c r="AS397" i="79"/>
  <c r="AR397" i="79"/>
  <c r="AR398" i="79" s="1"/>
  <c r="AS398" i="79" s="1"/>
  <c r="AQ397" i="79"/>
  <c r="AP397" i="79"/>
  <c r="AO397" i="79"/>
  <c r="AN397" i="79"/>
  <c r="AN398" i="79" s="1"/>
  <c r="AO398" i="79" s="1"/>
  <c r="AM397" i="79"/>
  <c r="AL397" i="79"/>
  <c r="AL398" i="79" s="1"/>
  <c r="AM398" i="79" s="1"/>
  <c r="AK397" i="79"/>
  <c r="AJ397" i="79"/>
  <c r="AJ398" i="79" s="1"/>
  <c r="AK398" i="79" s="1"/>
  <c r="AI397" i="79"/>
  <c r="AH397" i="79"/>
  <c r="AG397" i="79"/>
  <c r="AF397" i="79"/>
  <c r="AF398" i="79" s="1"/>
  <c r="AG398" i="79" s="1"/>
  <c r="AE397" i="79"/>
  <c r="AD397" i="79"/>
  <c r="AP402" i="79" s="1"/>
  <c r="AB397" i="79"/>
  <c r="AA397" i="79"/>
  <c r="AA398" i="79" s="1"/>
  <c r="AB398" i="79" s="1"/>
  <c r="Z397" i="79"/>
  <c r="Y397" i="79"/>
  <c r="X397" i="79"/>
  <c r="W397" i="79"/>
  <c r="W398" i="79" s="1"/>
  <c r="X398" i="79" s="1"/>
  <c r="V397" i="79"/>
  <c r="U397" i="79"/>
  <c r="U398" i="79" s="1"/>
  <c r="V398" i="79" s="1"/>
  <c r="T397" i="79"/>
  <c r="S397" i="79"/>
  <c r="S398" i="79" s="1"/>
  <c r="T398" i="79" s="1"/>
  <c r="R397" i="79"/>
  <c r="Q397" i="79"/>
  <c r="P397" i="79"/>
  <c r="O397" i="79"/>
  <c r="O398" i="79" s="1"/>
  <c r="P398" i="79" s="1"/>
  <c r="N397" i="79"/>
  <c r="M397" i="79"/>
  <c r="M398" i="79" s="1"/>
  <c r="N398" i="79" s="1"/>
  <c r="L397" i="79"/>
  <c r="K397" i="79"/>
  <c r="K398" i="79" s="1"/>
  <c r="L398" i="79" s="1"/>
  <c r="J397" i="79"/>
  <c r="I397" i="79"/>
  <c r="H397" i="79"/>
  <c r="G397" i="79"/>
  <c r="G398" i="79" s="1"/>
  <c r="H398" i="79" s="1"/>
  <c r="F397" i="79"/>
  <c r="E397" i="79"/>
  <c r="E398" i="79" s="1"/>
  <c r="F398" i="79" s="1"/>
  <c r="D397" i="79"/>
  <c r="C397" i="79"/>
  <c r="C398" i="79" s="1"/>
  <c r="D398" i="79" s="1"/>
  <c r="DH393" i="79"/>
  <c r="DF393" i="79"/>
  <c r="B393" i="79"/>
  <c r="DI393" i="79" s="1"/>
  <c r="CL391" i="79"/>
  <c r="DD388" i="79" s="1"/>
  <c r="DD389" i="79" s="1"/>
  <c r="BK391" i="79"/>
  <c r="BW388" i="79" s="1"/>
  <c r="BW389" i="79" s="1"/>
  <c r="AJ391" i="79"/>
  <c r="AX388" i="79" s="1"/>
  <c r="AX389" i="79" s="1"/>
  <c r="I391" i="79"/>
  <c r="Y388" i="79" s="1"/>
  <c r="Y389" i="79" s="1"/>
  <c r="B390" i="79"/>
  <c r="DF390" i="79" s="1"/>
  <c r="CX389" i="79"/>
  <c r="AJ389" i="79"/>
  <c r="BY388" i="79"/>
  <c r="BY389" i="79" s="1"/>
  <c r="AR388" i="79"/>
  <c r="AR389" i="79" s="1"/>
  <c r="K388" i="79"/>
  <c r="K389" i="79" s="1"/>
  <c r="DB387" i="79"/>
  <c r="DC387" i="79" s="1"/>
  <c r="CT387" i="79"/>
  <c r="CU387" i="79" s="1"/>
  <c r="CC387" i="79"/>
  <c r="CD387" i="79" s="1"/>
  <c r="BM387" i="79"/>
  <c r="BN387" i="79" s="1"/>
  <c r="AV387" i="79"/>
  <c r="AW387" i="79" s="1"/>
  <c r="AF387" i="79"/>
  <c r="AG387" i="79" s="1"/>
  <c r="O387" i="79"/>
  <c r="P387" i="79" s="1"/>
  <c r="DE386" i="79"/>
  <c r="DD386" i="79"/>
  <c r="DD387" i="79" s="1"/>
  <c r="DE387" i="79" s="1"/>
  <c r="DC386" i="79"/>
  <c r="DB386" i="79"/>
  <c r="DB388" i="79" s="1"/>
  <c r="DB389" i="79" s="1"/>
  <c r="DA386" i="79"/>
  <c r="CZ386" i="79"/>
  <c r="CZ387" i="79" s="1"/>
  <c r="DA387" i="79" s="1"/>
  <c r="CY386" i="79"/>
  <c r="CX386" i="79"/>
  <c r="CX388" i="79" s="1"/>
  <c r="CW386" i="79"/>
  <c r="CV386" i="79"/>
  <c r="CV387" i="79" s="1"/>
  <c r="CW387" i="79" s="1"/>
  <c r="CU386" i="79"/>
  <c r="CT386" i="79"/>
  <c r="CT388" i="79" s="1"/>
  <c r="CT389" i="79" s="1"/>
  <c r="CS386" i="79"/>
  <c r="CR386" i="79"/>
  <c r="CR387" i="79" s="1"/>
  <c r="CS387" i="79" s="1"/>
  <c r="CQ386" i="79"/>
  <c r="CP386" i="79"/>
  <c r="CP387" i="79" s="1"/>
  <c r="CQ387" i="79" s="1"/>
  <c r="CO386" i="79"/>
  <c r="CN386" i="79"/>
  <c r="CN387" i="79" s="1"/>
  <c r="CO387" i="79" s="1"/>
  <c r="CM386" i="79"/>
  <c r="CL386" i="79"/>
  <c r="CL388" i="79" s="1"/>
  <c r="CL389" i="79" s="1"/>
  <c r="CK386" i="79"/>
  <c r="CJ386" i="79"/>
  <c r="CJ387" i="79" s="1"/>
  <c r="CK387" i="79" s="1"/>
  <c r="CI386" i="79"/>
  <c r="CH386" i="79"/>
  <c r="CH388" i="79" s="1"/>
  <c r="CH389" i="79" s="1"/>
  <c r="CG386" i="79"/>
  <c r="CF386" i="79"/>
  <c r="CD386" i="79"/>
  <c r="CC386" i="79"/>
  <c r="CC388" i="79" s="1"/>
  <c r="CC389" i="79" s="1"/>
  <c r="CB386" i="79"/>
  <c r="CA386" i="79"/>
  <c r="CA387" i="79" s="1"/>
  <c r="CB387" i="79" s="1"/>
  <c r="BZ386" i="79"/>
  <c r="BY386" i="79"/>
  <c r="BY387" i="79" s="1"/>
  <c r="BZ387" i="79" s="1"/>
  <c r="BX386" i="79"/>
  <c r="BW386" i="79"/>
  <c r="BW387" i="79" s="1"/>
  <c r="BX387" i="79" s="1"/>
  <c r="BV386" i="79"/>
  <c r="BU386" i="79"/>
  <c r="BU388" i="79" s="1"/>
  <c r="BU389" i="79" s="1"/>
  <c r="BT386" i="79"/>
  <c r="BS386" i="79"/>
  <c r="BS387" i="79" s="1"/>
  <c r="BT387" i="79" s="1"/>
  <c r="BR386" i="79"/>
  <c r="BQ386" i="79"/>
  <c r="BQ388" i="79" s="1"/>
  <c r="BQ389" i="79" s="1"/>
  <c r="BP386" i="79"/>
  <c r="BO386" i="79"/>
  <c r="BO387" i="79" s="1"/>
  <c r="BP387" i="79" s="1"/>
  <c r="BN386" i="79"/>
  <c r="BM386" i="79"/>
  <c r="BM388" i="79" s="1"/>
  <c r="BM389" i="79" s="1"/>
  <c r="BL386" i="79"/>
  <c r="BK386" i="79"/>
  <c r="BK387" i="79" s="1"/>
  <c r="BL387" i="79" s="1"/>
  <c r="BJ386" i="79"/>
  <c r="BI386" i="79"/>
  <c r="BI387" i="79" s="1"/>
  <c r="BJ387" i="79" s="1"/>
  <c r="BH386" i="79"/>
  <c r="BG386" i="79"/>
  <c r="BG387" i="79" s="1"/>
  <c r="BH387" i="79" s="1"/>
  <c r="BF386" i="79"/>
  <c r="BE386" i="79"/>
  <c r="BC386" i="79"/>
  <c r="BB386" i="79"/>
  <c r="BB387" i="79" s="1"/>
  <c r="BC387" i="79" s="1"/>
  <c r="BA386" i="79"/>
  <c r="AZ386" i="79"/>
  <c r="AZ388" i="79" s="1"/>
  <c r="AZ389" i="79" s="1"/>
  <c r="AY386" i="79"/>
  <c r="AX386" i="79"/>
  <c r="AX387" i="79" s="1"/>
  <c r="AY387" i="79" s="1"/>
  <c r="AW386" i="79"/>
  <c r="AV386" i="79"/>
  <c r="AV388" i="79" s="1"/>
  <c r="AV389" i="79" s="1"/>
  <c r="AU386" i="79"/>
  <c r="AT386" i="79"/>
  <c r="AT387" i="79" s="1"/>
  <c r="AU387" i="79" s="1"/>
  <c r="AS386" i="79"/>
  <c r="AR386" i="79"/>
  <c r="AR387" i="79" s="1"/>
  <c r="AS387" i="79" s="1"/>
  <c r="AQ386" i="79"/>
  <c r="AP386" i="79"/>
  <c r="AP387" i="79" s="1"/>
  <c r="AQ387" i="79" s="1"/>
  <c r="AO386" i="79"/>
  <c r="AN386" i="79"/>
  <c r="AN388" i="79" s="1"/>
  <c r="AN389" i="79" s="1"/>
  <c r="AM386" i="79"/>
  <c r="AL386" i="79"/>
  <c r="AL387" i="79" s="1"/>
  <c r="AM387" i="79" s="1"/>
  <c r="AK386" i="79"/>
  <c r="AJ386" i="79"/>
  <c r="AJ388" i="79" s="1"/>
  <c r="AI386" i="79"/>
  <c r="AH386" i="79"/>
  <c r="AH387" i="79" s="1"/>
  <c r="AI387" i="79" s="1"/>
  <c r="AG386" i="79"/>
  <c r="AF386" i="79"/>
  <c r="AF388" i="79" s="1"/>
  <c r="AF389" i="79" s="1"/>
  <c r="AE386" i="79"/>
  <c r="AD386" i="79"/>
  <c r="AB386" i="79"/>
  <c r="AA386" i="79"/>
  <c r="AA387" i="79" s="1"/>
  <c r="AB387" i="79" s="1"/>
  <c r="Z386" i="79"/>
  <c r="Y386" i="79"/>
  <c r="Y387" i="79" s="1"/>
  <c r="Z387" i="79" s="1"/>
  <c r="X386" i="79"/>
  <c r="W386" i="79"/>
  <c r="W388" i="79" s="1"/>
  <c r="W389" i="79" s="1"/>
  <c r="V386" i="79"/>
  <c r="U386" i="79"/>
  <c r="U387" i="79" s="1"/>
  <c r="V387" i="79" s="1"/>
  <c r="T386" i="79"/>
  <c r="S386" i="79"/>
  <c r="S388" i="79" s="1"/>
  <c r="S389" i="79" s="1"/>
  <c r="R386" i="79"/>
  <c r="Q386" i="79"/>
  <c r="Q387" i="79" s="1"/>
  <c r="R387" i="79" s="1"/>
  <c r="P386" i="79"/>
  <c r="O386" i="79"/>
  <c r="O388" i="79" s="1"/>
  <c r="O389" i="79" s="1"/>
  <c r="N386" i="79"/>
  <c r="M386" i="79"/>
  <c r="M387" i="79" s="1"/>
  <c r="N387" i="79" s="1"/>
  <c r="L386" i="79"/>
  <c r="K386" i="79"/>
  <c r="K387" i="79" s="1"/>
  <c r="L387" i="79" s="1"/>
  <c r="J386" i="79"/>
  <c r="I386" i="79"/>
  <c r="I387" i="79" s="1"/>
  <c r="J387" i="79" s="1"/>
  <c r="H386" i="79"/>
  <c r="G386" i="79"/>
  <c r="G388" i="79" s="1"/>
  <c r="G389" i="79" s="1"/>
  <c r="F386" i="79"/>
  <c r="E386" i="79"/>
  <c r="E387" i="79" s="1"/>
  <c r="F387" i="79" s="1"/>
  <c r="D386" i="79"/>
  <c r="C386" i="79"/>
  <c r="O391" i="79" s="1"/>
  <c r="Y391" i="79" s="1"/>
  <c r="DH382" i="79"/>
  <c r="DF382" i="79"/>
  <c r="B382" i="79"/>
  <c r="DI382" i="79" s="1"/>
  <c r="CL380" i="79"/>
  <c r="BK380" i="79"/>
  <c r="AJ380" i="79"/>
  <c r="I380" i="79"/>
  <c r="B379" i="79"/>
  <c r="DF379" i="79" s="1"/>
  <c r="AX378" i="79"/>
  <c r="AN378" i="79"/>
  <c r="W378" i="79"/>
  <c r="Q378" i="79"/>
  <c r="G378" i="79"/>
  <c r="DD377" i="79"/>
  <c r="DD378" i="79" s="1"/>
  <c r="CT377" i="79"/>
  <c r="CT378" i="79" s="1"/>
  <c r="CN377" i="79"/>
  <c r="CN378" i="79" s="1"/>
  <c r="BG377" i="79"/>
  <c r="BG378" i="79" s="1"/>
  <c r="AV377" i="79"/>
  <c r="AV378" i="79" s="1"/>
  <c r="AP377" i="79"/>
  <c r="AP378" i="79" s="1"/>
  <c r="AN377" i="79"/>
  <c r="AF377" i="79"/>
  <c r="AF378" i="79" s="1"/>
  <c r="Y377" i="79"/>
  <c r="Y378" i="79" s="1"/>
  <c r="W377" i="79"/>
  <c r="O377" i="79"/>
  <c r="O378" i="79" s="1"/>
  <c r="I377" i="79"/>
  <c r="I378" i="79" s="1"/>
  <c r="G377" i="79"/>
  <c r="DA376" i="79"/>
  <c r="BT376" i="79"/>
  <c r="AM376" i="79"/>
  <c r="F376" i="79"/>
  <c r="DE375" i="79"/>
  <c r="DD375" i="79"/>
  <c r="DD376" i="79" s="1"/>
  <c r="DE376" i="79" s="1"/>
  <c r="DC375" i="79"/>
  <c r="DB375" i="79"/>
  <c r="DB376" i="79" s="1"/>
  <c r="DC376" i="79" s="1"/>
  <c r="DA375" i="79"/>
  <c r="CZ375" i="79"/>
  <c r="CZ376" i="79" s="1"/>
  <c r="CY375" i="79"/>
  <c r="CX375" i="79"/>
  <c r="CX376" i="79" s="1"/>
  <c r="CY376" i="79" s="1"/>
  <c r="CW375" i="79"/>
  <c r="CV375" i="79"/>
  <c r="CV376" i="79" s="1"/>
  <c r="CW376" i="79" s="1"/>
  <c r="CU375" i="79"/>
  <c r="CT375" i="79"/>
  <c r="CT376" i="79" s="1"/>
  <c r="CU376" i="79" s="1"/>
  <c r="CS375" i="79"/>
  <c r="CR375" i="79"/>
  <c r="CR376" i="79" s="1"/>
  <c r="CS376" i="79" s="1"/>
  <c r="CQ375" i="79"/>
  <c r="CP375" i="79"/>
  <c r="CP376" i="79" s="1"/>
  <c r="CQ376" i="79" s="1"/>
  <c r="CO375" i="79"/>
  <c r="CN375" i="79"/>
  <c r="CN376" i="79" s="1"/>
  <c r="CO376" i="79" s="1"/>
  <c r="CM375" i="79"/>
  <c r="CL375" i="79"/>
  <c r="CL376" i="79" s="1"/>
  <c r="CM376" i="79" s="1"/>
  <c r="CK375" i="79"/>
  <c r="CJ375" i="79"/>
  <c r="CJ376" i="79" s="1"/>
  <c r="CK376" i="79" s="1"/>
  <c r="CI375" i="79"/>
  <c r="CH375" i="79"/>
  <c r="CH376" i="79" s="1"/>
  <c r="CI376" i="79" s="1"/>
  <c r="CG375" i="79"/>
  <c r="CF375" i="79"/>
  <c r="CR380" i="79" s="1"/>
  <c r="CD375" i="79"/>
  <c r="CC375" i="79"/>
  <c r="CC376" i="79" s="1"/>
  <c r="CD376" i="79" s="1"/>
  <c r="CB375" i="79"/>
  <c r="CA375" i="79"/>
  <c r="CA376" i="79" s="1"/>
  <c r="CB376" i="79" s="1"/>
  <c r="BZ375" i="79"/>
  <c r="BY375" i="79"/>
  <c r="BY376" i="79" s="1"/>
  <c r="BZ376" i="79" s="1"/>
  <c r="BX375" i="79"/>
  <c r="BW375" i="79"/>
  <c r="BW376" i="79" s="1"/>
  <c r="BX376" i="79" s="1"/>
  <c r="BV375" i="79"/>
  <c r="BU375" i="79"/>
  <c r="BU376" i="79" s="1"/>
  <c r="BV376" i="79" s="1"/>
  <c r="BT375" i="79"/>
  <c r="BS375" i="79"/>
  <c r="BS376" i="79" s="1"/>
  <c r="BR375" i="79"/>
  <c r="BQ375" i="79"/>
  <c r="BQ376" i="79" s="1"/>
  <c r="BR376" i="79" s="1"/>
  <c r="BP375" i="79"/>
  <c r="BO375" i="79"/>
  <c r="BO376" i="79" s="1"/>
  <c r="BP376" i="79" s="1"/>
  <c r="BN375" i="79"/>
  <c r="BM375" i="79"/>
  <c r="BM376" i="79" s="1"/>
  <c r="BN376" i="79" s="1"/>
  <c r="BL375" i="79"/>
  <c r="BK375" i="79"/>
  <c r="BK376" i="79" s="1"/>
  <c r="BL376" i="79" s="1"/>
  <c r="BJ375" i="79"/>
  <c r="BI375" i="79"/>
  <c r="BI376" i="79" s="1"/>
  <c r="BJ376" i="79" s="1"/>
  <c r="BH375" i="79"/>
  <c r="BG375" i="79"/>
  <c r="BG376" i="79" s="1"/>
  <c r="BH376" i="79" s="1"/>
  <c r="BF375" i="79"/>
  <c r="BE375" i="79"/>
  <c r="BE376" i="79" s="1"/>
  <c r="BF376" i="79" s="1"/>
  <c r="BC375" i="79"/>
  <c r="BB375" i="79"/>
  <c r="BB376" i="79" s="1"/>
  <c r="BC376" i="79" s="1"/>
  <c r="BA375" i="79"/>
  <c r="AZ375" i="79"/>
  <c r="AZ376" i="79" s="1"/>
  <c r="BA376" i="79" s="1"/>
  <c r="AY375" i="79"/>
  <c r="AX375" i="79"/>
  <c r="AX377" i="79" s="1"/>
  <c r="AW375" i="79"/>
  <c r="AV375" i="79"/>
  <c r="AV376" i="79" s="1"/>
  <c r="AW376" i="79" s="1"/>
  <c r="AU375" i="79"/>
  <c r="AT375" i="79"/>
  <c r="AT376" i="79" s="1"/>
  <c r="AU376" i="79" s="1"/>
  <c r="AS375" i="79"/>
  <c r="AR375" i="79"/>
  <c r="AR376" i="79" s="1"/>
  <c r="AS376" i="79" s="1"/>
  <c r="AQ375" i="79"/>
  <c r="AP375" i="79"/>
  <c r="AP376" i="79" s="1"/>
  <c r="AQ376" i="79" s="1"/>
  <c r="AO375" i="79"/>
  <c r="AN375" i="79"/>
  <c r="AN376" i="79" s="1"/>
  <c r="AO376" i="79" s="1"/>
  <c r="AM375" i="79"/>
  <c r="AL375" i="79"/>
  <c r="AL376" i="79" s="1"/>
  <c r="AK375" i="79"/>
  <c r="AJ375" i="79"/>
  <c r="AJ376" i="79" s="1"/>
  <c r="AK376" i="79" s="1"/>
  <c r="AI375" i="79"/>
  <c r="AH375" i="79"/>
  <c r="AH377" i="79" s="1"/>
  <c r="AH378" i="79" s="1"/>
  <c r="AG375" i="79"/>
  <c r="AF375" i="79"/>
  <c r="AF376" i="79" s="1"/>
  <c r="AG376" i="79" s="1"/>
  <c r="AE375" i="79"/>
  <c r="AD375" i="79"/>
  <c r="AP380" i="79" s="1"/>
  <c r="AB375" i="79"/>
  <c r="AA375" i="79"/>
  <c r="AA376" i="79" s="1"/>
  <c r="AB376" i="79" s="1"/>
  <c r="Z375" i="79"/>
  <c r="Y375" i="79"/>
  <c r="Y376" i="79" s="1"/>
  <c r="Z376" i="79" s="1"/>
  <c r="X375" i="79"/>
  <c r="W375" i="79"/>
  <c r="W376" i="79" s="1"/>
  <c r="X376" i="79" s="1"/>
  <c r="V375" i="79"/>
  <c r="U375" i="79"/>
  <c r="U376" i="79" s="1"/>
  <c r="V376" i="79" s="1"/>
  <c r="T375" i="79"/>
  <c r="S375" i="79"/>
  <c r="S376" i="79" s="1"/>
  <c r="T376" i="79" s="1"/>
  <c r="R375" i="79"/>
  <c r="Q375" i="79"/>
  <c r="Q377" i="79" s="1"/>
  <c r="P375" i="79"/>
  <c r="O375" i="79"/>
  <c r="O376" i="79" s="1"/>
  <c r="P376" i="79" s="1"/>
  <c r="N375" i="79"/>
  <c r="M375" i="79"/>
  <c r="M376" i="79" s="1"/>
  <c r="N376" i="79" s="1"/>
  <c r="L375" i="79"/>
  <c r="K375" i="79"/>
  <c r="K376" i="79" s="1"/>
  <c r="L376" i="79" s="1"/>
  <c r="J375" i="79"/>
  <c r="I375" i="79"/>
  <c r="I376" i="79" s="1"/>
  <c r="J376" i="79" s="1"/>
  <c r="H375" i="79"/>
  <c r="G375" i="79"/>
  <c r="G376" i="79" s="1"/>
  <c r="H376" i="79" s="1"/>
  <c r="F375" i="79"/>
  <c r="E375" i="79"/>
  <c r="E376" i="79" s="1"/>
  <c r="D375" i="79"/>
  <c r="C375" i="79"/>
  <c r="C376" i="79" s="1"/>
  <c r="D376" i="79" s="1"/>
  <c r="DI371" i="79"/>
  <c r="DH371" i="79"/>
  <c r="DF371" i="79"/>
  <c r="B371" i="79"/>
  <c r="CL369" i="79"/>
  <c r="BK369" i="79"/>
  <c r="AJ369" i="79"/>
  <c r="T369" i="79"/>
  <c r="I369" i="79"/>
  <c r="B368" i="79"/>
  <c r="DF368" i="79" s="1"/>
  <c r="CZ367" i="79"/>
  <c r="CJ367" i="79"/>
  <c r="BS367" i="79"/>
  <c r="BB367" i="79"/>
  <c r="AL367" i="79"/>
  <c r="U367" i="79"/>
  <c r="E367" i="79"/>
  <c r="CZ366" i="79"/>
  <c r="CR366" i="79"/>
  <c r="CR367" i="79" s="1"/>
  <c r="CJ366" i="79"/>
  <c r="CA366" i="79"/>
  <c r="CA367" i="79" s="1"/>
  <c r="BS366" i="79"/>
  <c r="BK366" i="79"/>
  <c r="BK367" i="79" s="1"/>
  <c r="BB366" i="79"/>
  <c r="AT366" i="79"/>
  <c r="AT367" i="79" s="1"/>
  <c r="AL366" i="79"/>
  <c r="AD366" i="79"/>
  <c r="AD367" i="79" s="1"/>
  <c r="U366" i="79"/>
  <c r="M366" i="79"/>
  <c r="M367" i="79" s="1"/>
  <c r="E366" i="79"/>
  <c r="DE364" i="79"/>
  <c r="DD364" i="79"/>
  <c r="DD366" i="79" s="1"/>
  <c r="DD367" i="79" s="1"/>
  <c r="DC364" i="79"/>
  <c r="DB364" i="79"/>
  <c r="DB366" i="79" s="1"/>
  <c r="DB367" i="79" s="1"/>
  <c r="DA364" i="79"/>
  <c r="CZ364" i="79"/>
  <c r="CZ365" i="79" s="1"/>
  <c r="DA365" i="79" s="1"/>
  <c r="CY364" i="79"/>
  <c r="CX364" i="79"/>
  <c r="CX366" i="79" s="1"/>
  <c r="CX367" i="79" s="1"/>
  <c r="CW364" i="79"/>
  <c r="CV364" i="79"/>
  <c r="CV366" i="79" s="1"/>
  <c r="CV367" i="79" s="1"/>
  <c r="CU364" i="79"/>
  <c r="CT364" i="79"/>
  <c r="CT366" i="79" s="1"/>
  <c r="CT367" i="79" s="1"/>
  <c r="CS364" i="79"/>
  <c r="CR364" i="79"/>
  <c r="CR365" i="79" s="1"/>
  <c r="CS365" i="79" s="1"/>
  <c r="CQ364" i="79"/>
  <c r="CP364" i="79"/>
  <c r="CP366" i="79" s="1"/>
  <c r="CP367" i="79" s="1"/>
  <c r="CO364" i="79"/>
  <c r="CN364" i="79"/>
  <c r="CN366" i="79" s="1"/>
  <c r="CN367" i="79" s="1"/>
  <c r="CM364" i="79"/>
  <c r="CL364" i="79"/>
  <c r="CL366" i="79" s="1"/>
  <c r="CL367" i="79" s="1"/>
  <c r="CK364" i="79"/>
  <c r="CJ364" i="79"/>
  <c r="CJ365" i="79" s="1"/>
  <c r="CK365" i="79" s="1"/>
  <c r="CI364" i="79"/>
  <c r="CH364" i="79"/>
  <c r="CH366" i="79" s="1"/>
  <c r="CH367" i="79" s="1"/>
  <c r="CG364" i="79"/>
  <c r="CF364" i="79"/>
  <c r="CD364" i="79"/>
  <c r="CC364" i="79"/>
  <c r="CC366" i="79" s="1"/>
  <c r="CC367" i="79" s="1"/>
  <c r="CB364" i="79"/>
  <c r="CA364" i="79"/>
  <c r="CA365" i="79" s="1"/>
  <c r="CB365" i="79" s="1"/>
  <c r="BZ364" i="79"/>
  <c r="BY364" i="79"/>
  <c r="BY366" i="79" s="1"/>
  <c r="BY367" i="79" s="1"/>
  <c r="BX364" i="79"/>
  <c r="BW364" i="79"/>
  <c r="BW366" i="79" s="1"/>
  <c r="BW367" i="79" s="1"/>
  <c r="BV364" i="79"/>
  <c r="BU364" i="79"/>
  <c r="BU366" i="79" s="1"/>
  <c r="BU367" i="79" s="1"/>
  <c r="BT364" i="79"/>
  <c r="BS364" i="79"/>
  <c r="BS365" i="79" s="1"/>
  <c r="BT365" i="79" s="1"/>
  <c r="BR364" i="79"/>
  <c r="BQ364" i="79"/>
  <c r="BQ366" i="79" s="1"/>
  <c r="BQ367" i="79" s="1"/>
  <c r="BP364" i="79"/>
  <c r="BO364" i="79"/>
  <c r="BO366" i="79" s="1"/>
  <c r="BO367" i="79" s="1"/>
  <c r="BN364" i="79"/>
  <c r="BM364" i="79"/>
  <c r="BM366" i="79" s="1"/>
  <c r="BM367" i="79" s="1"/>
  <c r="BL364" i="79"/>
  <c r="BK364" i="79"/>
  <c r="BK365" i="79" s="1"/>
  <c r="BL365" i="79" s="1"/>
  <c r="BJ364" i="79"/>
  <c r="BI364" i="79"/>
  <c r="BI366" i="79" s="1"/>
  <c r="BI367" i="79" s="1"/>
  <c r="BH364" i="79"/>
  <c r="BG364" i="79"/>
  <c r="BG366" i="79" s="1"/>
  <c r="BG367" i="79" s="1"/>
  <c r="BF364" i="79"/>
  <c r="BE364" i="79"/>
  <c r="BC364" i="79"/>
  <c r="BB364" i="79"/>
  <c r="BB365" i="79" s="1"/>
  <c r="BC365" i="79" s="1"/>
  <c r="BA364" i="79"/>
  <c r="AZ364" i="79"/>
  <c r="AZ366" i="79" s="1"/>
  <c r="AZ367" i="79" s="1"/>
  <c r="AY364" i="79"/>
  <c r="AX364" i="79"/>
  <c r="AX366" i="79" s="1"/>
  <c r="AX367" i="79" s="1"/>
  <c r="AW364" i="79"/>
  <c r="AV364" i="79"/>
  <c r="AV366" i="79" s="1"/>
  <c r="AV367" i="79" s="1"/>
  <c r="AU364" i="79"/>
  <c r="AT364" i="79"/>
  <c r="AT365" i="79" s="1"/>
  <c r="AU365" i="79" s="1"/>
  <c r="AS364" i="79"/>
  <c r="AR364" i="79"/>
  <c r="AR366" i="79" s="1"/>
  <c r="AR367" i="79" s="1"/>
  <c r="AQ364" i="79"/>
  <c r="AP364" i="79"/>
  <c r="AP366" i="79" s="1"/>
  <c r="AP367" i="79" s="1"/>
  <c r="AO364" i="79"/>
  <c r="AN364" i="79"/>
  <c r="AN366" i="79" s="1"/>
  <c r="AN367" i="79" s="1"/>
  <c r="AM364" i="79"/>
  <c r="AL364" i="79"/>
  <c r="AL365" i="79" s="1"/>
  <c r="AM365" i="79" s="1"/>
  <c r="AK364" i="79"/>
  <c r="AJ364" i="79"/>
  <c r="AJ366" i="79" s="1"/>
  <c r="AJ367" i="79" s="1"/>
  <c r="AI364" i="79"/>
  <c r="AH364" i="79"/>
  <c r="AH366" i="79" s="1"/>
  <c r="AH367" i="79" s="1"/>
  <c r="AG364" i="79"/>
  <c r="AF364" i="79"/>
  <c r="AF366" i="79" s="1"/>
  <c r="AF367" i="79" s="1"/>
  <c r="AE364" i="79"/>
  <c r="AD364" i="79"/>
  <c r="AB364" i="79"/>
  <c r="AA364" i="79"/>
  <c r="AA366" i="79" s="1"/>
  <c r="AA367" i="79" s="1"/>
  <c r="Z364" i="79"/>
  <c r="Y364" i="79"/>
  <c r="Y366" i="79" s="1"/>
  <c r="Y367" i="79" s="1"/>
  <c r="X364" i="79"/>
  <c r="W364" i="79"/>
  <c r="W366" i="79" s="1"/>
  <c r="W367" i="79" s="1"/>
  <c r="V364" i="79"/>
  <c r="U364" i="79"/>
  <c r="U365" i="79" s="1"/>
  <c r="V365" i="79" s="1"/>
  <c r="T364" i="79"/>
  <c r="S364" i="79"/>
  <c r="S366" i="79" s="1"/>
  <c r="S367" i="79" s="1"/>
  <c r="R364" i="79"/>
  <c r="Q364" i="79"/>
  <c r="Q366" i="79" s="1"/>
  <c r="Q367" i="79" s="1"/>
  <c r="P364" i="79"/>
  <c r="O364" i="79"/>
  <c r="O366" i="79" s="1"/>
  <c r="O367" i="79" s="1"/>
  <c r="N364" i="79"/>
  <c r="M364" i="79"/>
  <c r="M365" i="79" s="1"/>
  <c r="N365" i="79" s="1"/>
  <c r="L364" i="79"/>
  <c r="K364" i="79"/>
  <c r="K366" i="79" s="1"/>
  <c r="K367" i="79" s="1"/>
  <c r="J364" i="79"/>
  <c r="I364" i="79"/>
  <c r="I366" i="79" s="1"/>
  <c r="I367" i="79" s="1"/>
  <c r="H364" i="79"/>
  <c r="G364" i="79"/>
  <c r="G366" i="79" s="1"/>
  <c r="G367" i="79" s="1"/>
  <c r="F364" i="79"/>
  <c r="E364" i="79"/>
  <c r="E365" i="79" s="1"/>
  <c r="F365" i="79" s="1"/>
  <c r="D364" i="79"/>
  <c r="C364" i="79"/>
  <c r="O369" i="79" s="1"/>
  <c r="Y369" i="79" s="1"/>
  <c r="DH360" i="79"/>
  <c r="DF360" i="79"/>
  <c r="B360" i="79"/>
  <c r="DI360" i="79" s="1"/>
  <c r="CL358" i="79"/>
  <c r="BK358" i="79"/>
  <c r="AJ358" i="79"/>
  <c r="AH355" i="79" s="1"/>
  <c r="AH356" i="79" s="1"/>
  <c r="I358" i="79"/>
  <c r="B357" i="79"/>
  <c r="CC356" i="79"/>
  <c r="BM356" i="79"/>
  <c r="O356" i="79"/>
  <c r="CF355" i="79"/>
  <c r="CF356" i="79" s="1"/>
  <c r="CC355" i="79"/>
  <c r="BU355" i="79"/>
  <c r="BU356" i="79" s="1"/>
  <c r="BM355" i="79"/>
  <c r="BE355" i="79"/>
  <c r="BE356" i="79" s="1"/>
  <c r="AX355" i="79"/>
  <c r="AX356" i="79" s="1"/>
  <c r="W355" i="79"/>
  <c r="W356" i="79" s="1"/>
  <c r="O355" i="79"/>
  <c r="G355" i="79"/>
  <c r="G356" i="79" s="1"/>
  <c r="DE354" i="79"/>
  <c r="BX354" i="79"/>
  <c r="AQ354" i="79"/>
  <c r="J354" i="79"/>
  <c r="DE353" i="79"/>
  <c r="DD353" i="79"/>
  <c r="DD354" i="79" s="1"/>
  <c r="DC353" i="79"/>
  <c r="DB353" i="79"/>
  <c r="DB354" i="79" s="1"/>
  <c r="DC354" i="79" s="1"/>
  <c r="DA353" i="79"/>
  <c r="CZ354" i="79" s="1"/>
  <c r="DA354" i="79" s="1"/>
  <c r="CZ353" i="79"/>
  <c r="CY353" i="79"/>
  <c r="CX353" i="79"/>
  <c r="CX354" i="79" s="1"/>
  <c r="CY354" i="79" s="1"/>
  <c r="CW353" i="79"/>
  <c r="CV353" i="79"/>
  <c r="CV354" i="79" s="1"/>
  <c r="CW354" i="79" s="1"/>
  <c r="CU353" i="79"/>
  <c r="CT353" i="79"/>
  <c r="CT354" i="79" s="1"/>
  <c r="CU354" i="79" s="1"/>
  <c r="CS353" i="79"/>
  <c r="CR354" i="79" s="1"/>
  <c r="CS354" i="79" s="1"/>
  <c r="CR353" i="79"/>
  <c r="CQ353" i="79"/>
  <c r="CP353" i="79"/>
  <c r="CP354" i="79" s="1"/>
  <c r="CQ354" i="79" s="1"/>
  <c r="CO353" i="79"/>
  <c r="CN353" i="79"/>
  <c r="CN354" i="79" s="1"/>
  <c r="CO354" i="79" s="1"/>
  <c r="CM353" i="79"/>
  <c r="CL353" i="79"/>
  <c r="CL354" i="79" s="1"/>
  <c r="CM354" i="79" s="1"/>
  <c r="CK353" i="79"/>
  <c r="CJ354" i="79" s="1"/>
  <c r="CK354" i="79" s="1"/>
  <c r="CJ353" i="79"/>
  <c r="CI353" i="79"/>
  <c r="CH353" i="79"/>
  <c r="CH354" i="79" s="1"/>
  <c r="CI354" i="79" s="1"/>
  <c r="CG353" i="79"/>
  <c r="CF353" i="79"/>
  <c r="CF354" i="79" s="1"/>
  <c r="CG354" i="79" s="1"/>
  <c r="CD353" i="79"/>
  <c r="CC353" i="79"/>
  <c r="CC354" i="79" s="1"/>
  <c r="CD354" i="79" s="1"/>
  <c r="CB353" i="79"/>
  <c r="CA354" i="79" s="1"/>
  <c r="CB354" i="79" s="1"/>
  <c r="CA353" i="79"/>
  <c r="BZ353" i="79"/>
  <c r="BY353" i="79"/>
  <c r="BY354" i="79" s="1"/>
  <c r="BZ354" i="79" s="1"/>
  <c r="BX353" i="79"/>
  <c r="BW353" i="79"/>
  <c r="BW354" i="79" s="1"/>
  <c r="BV353" i="79"/>
  <c r="BU353" i="79"/>
  <c r="BU354" i="79" s="1"/>
  <c r="BV354" i="79" s="1"/>
  <c r="BT353" i="79"/>
  <c r="BS354" i="79" s="1"/>
  <c r="BT354" i="79" s="1"/>
  <c r="BS353" i="79"/>
  <c r="BR353" i="79"/>
  <c r="BQ353" i="79"/>
  <c r="BQ354" i="79" s="1"/>
  <c r="BR354" i="79" s="1"/>
  <c r="BP353" i="79"/>
  <c r="BO355" i="79" s="1"/>
  <c r="BO356" i="79" s="1"/>
  <c r="BO353" i="79"/>
  <c r="BO354" i="79" s="1"/>
  <c r="BP354" i="79" s="1"/>
  <c r="BN353" i="79"/>
  <c r="BM353" i="79"/>
  <c r="BM354" i="79" s="1"/>
  <c r="BN354" i="79" s="1"/>
  <c r="BL353" i="79"/>
  <c r="BK354" i="79" s="1"/>
  <c r="BL354" i="79" s="1"/>
  <c r="BK353" i="79"/>
  <c r="BJ353" i="79"/>
  <c r="BI353" i="79"/>
  <c r="BI354" i="79" s="1"/>
  <c r="BJ354" i="79" s="1"/>
  <c r="BH353" i="79"/>
  <c r="BG353" i="79"/>
  <c r="BQ358" i="79" s="1"/>
  <c r="BF353" i="79"/>
  <c r="BE353" i="79"/>
  <c r="BE354" i="79" s="1"/>
  <c r="BF354" i="79" s="1"/>
  <c r="BC353" i="79"/>
  <c r="BB354" i="79" s="1"/>
  <c r="BC354" i="79" s="1"/>
  <c r="BB353" i="79"/>
  <c r="BA353" i="79"/>
  <c r="AZ353" i="79"/>
  <c r="AZ354" i="79" s="1"/>
  <c r="BA354" i="79" s="1"/>
  <c r="AY353" i="79"/>
  <c r="AX353" i="79"/>
  <c r="AX354" i="79" s="1"/>
  <c r="AY354" i="79" s="1"/>
  <c r="AW353" i="79"/>
  <c r="AV353" i="79"/>
  <c r="AV354" i="79" s="1"/>
  <c r="AW354" i="79" s="1"/>
  <c r="AU353" i="79"/>
  <c r="AT354" i="79" s="1"/>
  <c r="AU354" i="79" s="1"/>
  <c r="AT353" i="79"/>
  <c r="AS353" i="79"/>
  <c r="AR353" i="79"/>
  <c r="AR354" i="79" s="1"/>
  <c r="AS354" i="79" s="1"/>
  <c r="AQ353" i="79"/>
  <c r="AP353" i="79"/>
  <c r="AP354" i="79" s="1"/>
  <c r="AO353" i="79"/>
  <c r="AN353" i="79"/>
  <c r="AN354" i="79" s="1"/>
  <c r="AO354" i="79" s="1"/>
  <c r="AM353" i="79"/>
  <c r="AL353" i="79"/>
  <c r="AL354" i="79" s="1"/>
  <c r="AM354" i="79" s="1"/>
  <c r="AK353" i="79"/>
  <c r="AJ353" i="79"/>
  <c r="AJ354" i="79" s="1"/>
  <c r="AK354" i="79" s="1"/>
  <c r="AI353" i="79"/>
  <c r="AH353" i="79"/>
  <c r="AH354" i="79" s="1"/>
  <c r="AI354" i="79" s="1"/>
  <c r="AG353" i="79"/>
  <c r="AF353" i="79"/>
  <c r="AF354" i="79" s="1"/>
  <c r="AG354" i="79" s="1"/>
  <c r="AE353" i="79"/>
  <c r="AD353" i="79"/>
  <c r="AP358" i="79" s="1"/>
  <c r="AB353" i="79"/>
  <c r="AA353" i="79"/>
  <c r="AA354" i="79" s="1"/>
  <c r="AB354" i="79" s="1"/>
  <c r="Z353" i="79"/>
  <c r="Y353" i="79"/>
  <c r="Y354" i="79" s="1"/>
  <c r="Z354" i="79" s="1"/>
  <c r="X353" i="79"/>
  <c r="W353" i="79"/>
  <c r="W354" i="79" s="1"/>
  <c r="X354" i="79" s="1"/>
  <c r="V353" i="79"/>
  <c r="U353" i="79"/>
  <c r="U354" i="79" s="1"/>
  <c r="V354" i="79" s="1"/>
  <c r="T353" i="79"/>
  <c r="S353" i="79"/>
  <c r="S354" i="79" s="1"/>
  <c r="T354" i="79" s="1"/>
  <c r="R353" i="79"/>
  <c r="Q355" i="79" s="1"/>
  <c r="Q356" i="79" s="1"/>
  <c r="Q353" i="79"/>
  <c r="Q354" i="79" s="1"/>
  <c r="R354" i="79" s="1"/>
  <c r="P353" i="79"/>
  <c r="O353" i="79"/>
  <c r="O354" i="79" s="1"/>
  <c r="P354" i="79" s="1"/>
  <c r="N353" i="79"/>
  <c r="M353" i="79"/>
  <c r="M354" i="79" s="1"/>
  <c r="N354" i="79" s="1"/>
  <c r="L353" i="79"/>
  <c r="K353" i="79"/>
  <c r="K354" i="79" s="1"/>
  <c r="L354" i="79" s="1"/>
  <c r="J353" i="79"/>
  <c r="I353" i="79"/>
  <c r="I354" i="79" s="1"/>
  <c r="H353" i="79"/>
  <c r="G353" i="79"/>
  <c r="G354" i="79" s="1"/>
  <c r="H354" i="79" s="1"/>
  <c r="F353" i="79"/>
  <c r="E353" i="79"/>
  <c r="O358" i="79" s="1"/>
  <c r="D353" i="79"/>
  <c r="C353" i="79"/>
  <c r="C354" i="79" s="1"/>
  <c r="D354" i="79" s="1"/>
  <c r="DI349" i="79"/>
  <c r="DH349" i="79"/>
  <c r="DF349" i="79"/>
  <c r="B349" i="79"/>
  <c r="CL347" i="79"/>
  <c r="BK347" i="79"/>
  <c r="BY344" i="79" s="1"/>
  <c r="BY345" i="79" s="1"/>
  <c r="AJ347" i="79"/>
  <c r="AN344" i="79" s="1"/>
  <c r="AN345" i="79" s="1"/>
  <c r="I347" i="79"/>
  <c r="U344" i="79" s="1"/>
  <c r="U345" i="79" s="1"/>
  <c r="DF346" i="79"/>
  <c r="B346" i="79"/>
  <c r="B467" i="79" s="1"/>
  <c r="DF467" i="79" s="1"/>
  <c r="CL345" i="79"/>
  <c r="W345" i="79"/>
  <c r="G345" i="79"/>
  <c r="DB344" i="79"/>
  <c r="DB345" i="79" s="1"/>
  <c r="CT344" i="79"/>
  <c r="CT345" i="79" s="1"/>
  <c r="CL344" i="79"/>
  <c r="CC344" i="79"/>
  <c r="CC345" i="79" s="1"/>
  <c r="BU344" i="79"/>
  <c r="BU345" i="79" s="1"/>
  <c r="BM344" i="79"/>
  <c r="BM345" i="79" s="1"/>
  <c r="BE344" i="79"/>
  <c r="BE345" i="79" s="1"/>
  <c r="AV344" i="79"/>
  <c r="AV345" i="79" s="1"/>
  <c r="AF344" i="79"/>
  <c r="AF345" i="79" s="1"/>
  <c r="W344" i="79"/>
  <c r="O344" i="79"/>
  <c r="O345" i="79" s="1"/>
  <c r="G344" i="79"/>
  <c r="DD343" i="79"/>
  <c r="DE343" i="79" s="1"/>
  <c r="CZ343" i="79"/>
  <c r="DA343" i="79" s="1"/>
  <c r="CV343" i="79"/>
  <c r="CW343" i="79" s="1"/>
  <c r="CN343" i="79"/>
  <c r="CO343" i="79" s="1"/>
  <c r="CJ343" i="79"/>
  <c r="CK343" i="79" s="1"/>
  <c r="CF343" i="79"/>
  <c r="CG343" i="79" s="1"/>
  <c r="BW343" i="79"/>
  <c r="BX343" i="79" s="1"/>
  <c r="BS343" i="79"/>
  <c r="BT343" i="79" s="1"/>
  <c r="BO343" i="79"/>
  <c r="BP343" i="79" s="1"/>
  <c r="BG343" i="79"/>
  <c r="BH343" i="79" s="1"/>
  <c r="BB343" i="79"/>
  <c r="BC343" i="79" s="1"/>
  <c r="AX343" i="79"/>
  <c r="AY343" i="79" s="1"/>
  <c r="AP343" i="79"/>
  <c r="AQ343" i="79" s="1"/>
  <c r="AL343" i="79"/>
  <c r="AM343" i="79" s="1"/>
  <c r="AH343" i="79"/>
  <c r="AI343" i="79" s="1"/>
  <c r="Y343" i="79"/>
  <c r="Z343" i="79" s="1"/>
  <c r="U343" i="79"/>
  <c r="V343" i="79" s="1"/>
  <c r="Q343" i="79"/>
  <c r="R343" i="79" s="1"/>
  <c r="I343" i="79"/>
  <c r="J343" i="79" s="1"/>
  <c r="DE342" i="79"/>
  <c r="DD342" i="79"/>
  <c r="DD344" i="79" s="1"/>
  <c r="DD345" i="79" s="1"/>
  <c r="DC342" i="79"/>
  <c r="DB342" i="79"/>
  <c r="DB343" i="79" s="1"/>
  <c r="DC343" i="79" s="1"/>
  <c r="DA342" i="79"/>
  <c r="CZ342" i="79"/>
  <c r="CZ344" i="79" s="1"/>
  <c r="CZ345" i="79" s="1"/>
  <c r="CY342" i="79"/>
  <c r="CX342" i="79"/>
  <c r="CX344" i="79" s="1"/>
  <c r="CX345" i="79" s="1"/>
  <c r="CW342" i="79"/>
  <c r="CV342" i="79"/>
  <c r="CV344" i="79" s="1"/>
  <c r="CV345" i="79" s="1"/>
  <c r="CU342" i="79"/>
  <c r="CT342" i="79"/>
  <c r="CT343" i="79" s="1"/>
  <c r="CU343" i="79" s="1"/>
  <c r="CS342" i="79"/>
  <c r="CR342" i="79"/>
  <c r="CR344" i="79" s="1"/>
  <c r="CR345" i="79" s="1"/>
  <c r="CQ342" i="79"/>
  <c r="CP342" i="79"/>
  <c r="CP344" i="79" s="1"/>
  <c r="CP345" i="79" s="1"/>
  <c r="CO342" i="79"/>
  <c r="CN342" i="79"/>
  <c r="CN344" i="79" s="1"/>
  <c r="CN345" i="79" s="1"/>
  <c r="CM342" i="79"/>
  <c r="CL342" i="79"/>
  <c r="CL343" i="79" s="1"/>
  <c r="CM343" i="79" s="1"/>
  <c r="CK342" i="79"/>
  <c r="CJ342" i="79"/>
  <c r="CJ344" i="79" s="1"/>
  <c r="CJ345" i="79" s="1"/>
  <c r="CI342" i="79"/>
  <c r="CH342" i="79"/>
  <c r="CH344" i="79" s="1"/>
  <c r="CH345" i="79" s="1"/>
  <c r="CG342" i="79"/>
  <c r="CF342" i="79"/>
  <c r="CD342" i="79"/>
  <c r="CC342" i="79"/>
  <c r="CC343" i="79" s="1"/>
  <c r="CD343" i="79" s="1"/>
  <c r="CB342" i="79"/>
  <c r="CA342" i="79"/>
  <c r="CA344" i="79" s="1"/>
  <c r="CA345" i="79" s="1"/>
  <c r="BZ342" i="79"/>
  <c r="BY342" i="79"/>
  <c r="BY343" i="79" s="1"/>
  <c r="BZ343" i="79" s="1"/>
  <c r="BX342" i="79"/>
  <c r="BW342" i="79"/>
  <c r="BW344" i="79" s="1"/>
  <c r="BW345" i="79" s="1"/>
  <c r="BV342" i="79"/>
  <c r="BU342" i="79"/>
  <c r="BU343" i="79" s="1"/>
  <c r="BV343" i="79" s="1"/>
  <c r="BT342" i="79"/>
  <c r="BS342" i="79"/>
  <c r="BS344" i="79" s="1"/>
  <c r="BS345" i="79" s="1"/>
  <c r="BR342" i="79"/>
  <c r="BQ342" i="79"/>
  <c r="BQ343" i="79" s="1"/>
  <c r="BR343" i="79" s="1"/>
  <c r="BP342" i="79"/>
  <c r="BO342" i="79"/>
  <c r="BO344" i="79" s="1"/>
  <c r="BO345" i="79" s="1"/>
  <c r="BN342" i="79"/>
  <c r="BM342" i="79"/>
  <c r="BM343" i="79" s="1"/>
  <c r="BN343" i="79" s="1"/>
  <c r="BL342" i="79"/>
  <c r="BK342" i="79"/>
  <c r="BK344" i="79" s="1"/>
  <c r="BK345" i="79" s="1"/>
  <c r="BJ342" i="79"/>
  <c r="BI342" i="79"/>
  <c r="BI343" i="79" s="1"/>
  <c r="BJ343" i="79" s="1"/>
  <c r="BH342" i="79"/>
  <c r="BG342" i="79"/>
  <c r="BG344" i="79" s="1"/>
  <c r="BG345" i="79" s="1"/>
  <c r="BF342" i="79"/>
  <c r="BE342" i="79"/>
  <c r="BC342" i="79"/>
  <c r="BB342" i="79"/>
  <c r="BA342" i="79"/>
  <c r="AZ342" i="79"/>
  <c r="AZ343" i="79" s="1"/>
  <c r="BA343" i="79" s="1"/>
  <c r="AY342" i="79"/>
  <c r="AX342" i="79"/>
  <c r="AW342" i="79"/>
  <c r="AV342" i="79"/>
  <c r="AV343" i="79" s="1"/>
  <c r="AW343" i="79" s="1"/>
  <c r="AU342" i="79"/>
  <c r="AT342" i="79"/>
  <c r="AT343" i="79" s="1"/>
  <c r="AU343" i="79" s="1"/>
  <c r="AS342" i="79"/>
  <c r="AR342" i="79"/>
  <c r="AR343" i="79" s="1"/>
  <c r="AS343" i="79" s="1"/>
  <c r="AQ342" i="79"/>
  <c r="AP342" i="79"/>
  <c r="AO342" i="79"/>
  <c r="AN342" i="79"/>
  <c r="AN343" i="79" s="1"/>
  <c r="AO343" i="79" s="1"/>
  <c r="AM342" i="79"/>
  <c r="AL342" i="79"/>
  <c r="AK342" i="79"/>
  <c r="AJ342" i="79"/>
  <c r="AJ343" i="79" s="1"/>
  <c r="AK343" i="79" s="1"/>
  <c r="AI342" i="79"/>
  <c r="AH342" i="79"/>
  <c r="AG342" i="79"/>
  <c r="AF342" i="79"/>
  <c r="AF343" i="79" s="1"/>
  <c r="AG343" i="79" s="1"/>
  <c r="AE342" i="79"/>
  <c r="AD342" i="79"/>
  <c r="AP347" i="79" s="1"/>
  <c r="AB342" i="79"/>
  <c r="AA342" i="79"/>
  <c r="AA343" i="79" s="1"/>
  <c r="AB343" i="79" s="1"/>
  <c r="Z342" i="79"/>
  <c r="Y342" i="79"/>
  <c r="Y344" i="79" s="1"/>
  <c r="Y345" i="79" s="1"/>
  <c r="X342" i="79"/>
  <c r="W342" i="79"/>
  <c r="W343" i="79" s="1"/>
  <c r="X343" i="79" s="1"/>
  <c r="V342" i="79"/>
  <c r="U342" i="79"/>
  <c r="T342" i="79"/>
  <c r="S342" i="79"/>
  <c r="S343" i="79" s="1"/>
  <c r="T343" i="79" s="1"/>
  <c r="R342" i="79"/>
  <c r="Q342" i="79"/>
  <c r="Q344" i="79" s="1"/>
  <c r="Q345" i="79" s="1"/>
  <c r="P342" i="79"/>
  <c r="O342" i="79"/>
  <c r="O343" i="79" s="1"/>
  <c r="P343" i="79" s="1"/>
  <c r="N342" i="79"/>
  <c r="M342" i="79"/>
  <c r="M343" i="79" s="1"/>
  <c r="N343" i="79" s="1"/>
  <c r="L342" i="79"/>
  <c r="K342" i="79"/>
  <c r="K343" i="79" s="1"/>
  <c r="L343" i="79" s="1"/>
  <c r="J342" i="79"/>
  <c r="I342" i="79"/>
  <c r="I344" i="79" s="1"/>
  <c r="I345" i="79" s="1"/>
  <c r="H342" i="79"/>
  <c r="G342" i="79"/>
  <c r="G343" i="79" s="1"/>
  <c r="H343" i="79" s="1"/>
  <c r="F342" i="79"/>
  <c r="E342" i="79"/>
  <c r="E343" i="79" s="1"/>
  <c r="F343" i="79" s="1"/>
  <c r="D342" i="79"/>
  <c r="C342" i="79"/>
  <c r="DI338" i="79"/>
  <c r="DH338" i="79"/>
  <c r="DF338" i="79"/>
  <c r="B338" i="79"/>
  <c r="CL336" i="79"/>
  <c r="BK336" i="79"/>
  <c r="AJ336" i="79"/>
  <c r="I336" i="79"/>
  <c r="B335" i="79"/>
  <c r="CR333" i="79"/>
  <c r="CR334" i="79" s="1"/>
  <c r="CA333" i="79"/>
  <c r="CA334" i="79" s="1"/>
  <c r="BK333" i="79"/>
  <c r="BK334" i="79" s="1"/>
  <c r="DB332" i="79"/>
  <c r="DC332" i="79" s="1"/>
  <c r="N332" i="79"/>
  <c r="DE331" i="79"/>
  <c r="DD333" i="79" s="1"/>
  <c r="DD334" i="79" s="1"/>
  <c r="DD331" i="79"/>
  <c r="DD332" i="79" s="1"/>
  <c r="DE332" i="79" s="1"/>
  <c r="DC331" i="79"/>
  <c r="DB331" i="79"/>
  <c r="DB333" i="79" s="1"/>
  <c r="DB334" i="79" s="1"/>
  <c r="DA331" i="79"/>
  <c r="CZ333" i="79" s="1"/>
  <c r="CZ334" i="79" s="1"/>
  <c r="CZ331" i="79"/>
  <c r="CZ332" i="79" s="1"/>
  <c r="DA332" i="79" s="1"/>
  <c r="CY331" i="79"/>
  <c r="CX331" i="79"/>
  <c r="CW331" i="79"/>
  <c r="CV333" i="79" s="1"/>
  <c r="CV334" i="79" s="1"/>
  <c r="CV331" i="79"/>
  <c r="CV332" i="79" s="1"/>
  <c r="CW332" i="79" s="1"/>
  <c r="CU331" i="79"/>
  <c r="CT331" i="79"/>
  <c r="CT333" i="79" s="1"/>
  <c r="CT334" i="79" s="1"/>
  <c r="CS331" i="79"/>
  <c r="CR331" i="79"/>
  <c r="CR332" i="79" s="1"/>
  <c r="CS332" i="79" s="1"/>
  <c r="CQ331" i="79"/>
  <c r="CP331" i="79"/>
  <c r="CP332" i="79" s="1"/>
  <c r="CQ332" i="79" s="1"/>
  <c r="CO331" i="79"/>
  <c r="CN333" i="79" s="1"/>
  <c r="CN334" i="79" s="1"/>
  <c r="CN331" i="79"/>
  <c r="CN332" i="79" s="1"/>
  <c r="CO332" i="79" s="1"/>
  <c r="CM331" i="79"/>
  <c r="CL331" i="79"/>
  <c r="CL333" i="79" s="1"/>
  <c r="CL334" i="79" s="1"/>
  <c r="CK331" i="79"/>
  <c r="CJ333" i="79" s="1"/>
  <c r="CJ334" i="79" s="1"/>
  <c r="CJ331" i="79"/>
  <c r="CJ332" i="79" s="1"/>
  <c r="CK332" i="79" s="1"/>
  <c r="CI331" i="79"/>
  <c r="CH331" i="79"/>
  <c r="CG331" i="79"/>
  <c r="CF331" i="79"/>
  <c r="CF332" i="79" s="1"/>
  <c r="CG332" i="79" s="1"/>
  <c r="CD331" i="79"/>
  <c r="CC331" i="79"/>
  <c r="CC333" i="79" s="1"/>
  <c r="CC334" i="79" s="1"/>
  <c r="CB331" i="79"/>
  <c r="CA331" i="79"/>
  <c r="CA332" i="79" s="1"/>
  <c r="CB332" i="79" s="1"/>
  <c r="BZ331" i="79"/>
  <c r="BY331" i="79"/>
  <c r="BY332" i="79" s="1"/>
  <c r="BZ332" i="79" s="1"/>
  <c r="BX331" i="79"/>
  <c r="BW333" i="79" s="1"/>
  <c r="BW334" i="79" s="1"/>
  <c r="BW331" i="79"/>
  <c r="BW332" i="79" s="1"/>
  <c r="BX332" i="79" s="1"/>
  <c r="BV331" i="79"/>
  <c r="BU331" i="79"/>
  <c r="BU333" i="79" s="1"/>
  <c r="BU334" i="79" s="1"/>
  <c r="BT331" i="79"/>
  <c r="BS333" i="79" s="1"/>
  <c r="BS334" i="79" s="1"/>
  <c r="BS331" i="79"/>
  <c r="BS332" i="79" s="1"/>
  <c r="BT332" i="79" s="1"/>
  <c r="BR331" i="79"/>
  <c r="BQ331" i="79"/>
  <c r="BP331" i="79"/>
  <c r="BO333" i="79" s="1"/>
  <c r="BO334" i="79" s="1"/>
  <c r="BO331" i="79"/>
  <c r="BO332" i="79" s="1"/>
  <c r="BP332" i="79" s="1"/>
  <c r="BN331" i="79"/>
  <c r="BM331" i="79"/>
  <c r="BM333" i="79" s="1"/>
  <c r="BM334" i="79" s="1"/>
  <c r="BL331" i="79"/>
  <c r="BK331" i="79"/>
  <c r="BK332" i="79" s="1"/>
  <c r="BL332" i="79" s="1"/>
  <c r="BJ331" i="79"/>
  <c r="BI331" i="79"/>
  <c r="BI332" i="79" s="1"/>
  <c r="BJ332" i="79" s="1"/>
  <c r="BH331" i="79"/>
  <c r="BG333" i="79" s="1"/>
  <c r="BG334" i="79" s="1"/>
  <c r="BG331" i="79"/>
  <c r="BG332" i="79" s="1"/>
  <c r="BH332" i="79" s="1"/>
  <c r="BF331" i="79"/>
  <c r="BE331" i="79"/>
  <c r="BC331" i="79"/>
  <c r="BB333" i="79" s="1"/>
  <c r="BB334" i="79" s="1"/>
  <c r="BB331" i="79"/>
  <c r="BB332" i="79" s="1"/>
  <c r="BC332" i="79" s="1"/>
  <c r="BA331" i="79"/>
  <c r="AZ331" i="79"/>
  <c r="AY331" i="79"/>
  <c r="AX333" i="79" s="1"/>
  <c r="AX334" i="79" s="1"/>
  <c r="AX331" i="79"/>
  <c r="AX332" i="79" s="1"/>
  <c r="AY332" i="79" s="1"/>
  <c r="AW331" i="79"/>
  <c r="AV331" i="79"/>
  <c r="AV333" i="79" s="1"/>
  <c r="AV334" i="79" s="1"/>
  <c r="AU331" i="79"/>
  <c r="AT333" i="79" s="1"/>
  <c r="AT334" i="79" s="1"/>
  <c r="AT331" i="79"/>
  <c r="AT332" i="79" s="1"/>
  <c r="AU332" i="79" s="1"/>
  <c r="AS331" i="79"/>
  <c r="AR331" i="79"/>
  <c r="AR332" i="79" s="1"/>
  <c r="AS332" i="79" s="1"/>
  <c r="AQ331" i="79"/>
  <c r="AP333" i="79" s="1"/>
  <c r="AP334" i="79" s="1"/>
  <c r="AP331" i="79"/>
  <c r="AP332" i="79" s="1"/>
  <c r="AQ332" i="79" s="1"/>
  <c r="AO331" i="79"/>
  <c r="AN331" i="79"/>
  <c r="AN333" i="79" s="1"/>
  <c r="AN334" i="79" s="1"/>
  <c r="AM331" i="79"/>
  <c r="AL333" i="79" s="1"/>
  <c r="AL334" i="79" s="1"/>
  <c r="AL331" i="79"/>
  <c r="AL332" i="79" s="1"/>
  <c r="AM332" i="79" s="1"/>
  <c r="AK331" i="79"/>
  <c r="AJ331" i="79"/>
  <c r="AI331" i="79"/>
  <c r="AH333" i="79" s="1"/>
  <c r="AH334" i="79" s="1"/>
  <c r="AH331" i="79"/>
  <c r="AH332" i="79" s="1"/>
  <c r="AI332" i="79" s="1"/>
  <c r="AG331" i="79"/>
  <c r="AF331" i="79"/>
  <c r="AF333" i="79" s="1"/>
  <c r="AF334" i="79" s="1"/>
  <c r="AE331" i="79"/>
  <c r="AD331" i="79"/>
  <c r="AD332" i="79" s="1"/>
  <c r="AE332" i="79" s="1"/>
  <c r="AB331" i="79"/>
  <c r="AA331" i="79"/>
  <c r="AA332" i="79" s="1"/>
  <c r="AB332" i="79" s="1"/>
  <c r="Z331" i="79"/>
  <c r="Y333" i="79" s="1"/>
  <c r="Y334" i="79" s="1"/>
  <c r="Y331" i="79"/>
  <c r="Y332" i="79" s="1"/>
  <c r="Z332" i="79" s="1"/>
  <c r="X331" i="79"/>
  <c r="W331" i="79"/>
  <c r="V331" i="79"/>
  <c r="U333" i="79" s="1"/>
  <c r="U334" i="79" s="1"/>
  <c r="U331" i="79"/>
  <c r="U332" i="79" s="1"/>
  <c r="V332" i="79" s="1"/>
  <c r="T331" i="79"/>
  <c r="S331" i="79"/>
  <c r="S333" i="79" s="1"/>
  <c r="S334" i="79" s="1"/>
  <c r="R331" i="79"/>
  <c r="Q333" i="79" s="1"/>
  <c r="Q334" i="79" s="1"/>
  <c r="Q331" i="79"/>
  <c r="Q332" i="79" s="1"/>
  <c r="R332" i="79" s="1"/>
  <c r="P331" i="79"/>
  <c r="O331" i="79"/>
  <c r="N331" i="79"/>
  <c r="M333" i="79" s="1"/>
  <c r="M334" i="79" s="1"/>
  <c r="M331" i="79"/>
  <c r="M332" i="79" s="1"/>
  <c r="L331" i="79"/>
  <c r="K331" i="79"/>
  <c r="K332" i="79" s="1"/>
  <c r="L332" i="79" s="1"/>
  <c r="J331" i="79"/>
  <c r="I333" i="79" s="1"/>
  <c r="I334" i="79" s="1"/>
  <c r="I331" i="79"/>
  <c r="I332" i="79" s="1"/>
  <c r="J332" i="79" s="1"/>
  <c r="H331" i="79"/>
  <c r="G331" i="79"/>
  <c r="F331" i="79"/>
  <c r="E333" i="79" s="1"/>
  <c r="E334" i="79" s="1"/>
  <c r="E331" i="79"/>
  <c r="E332" i="79" s="1"/>
  <c r="F332" i="79" s="1"/>
  <c r="D331" i="79"/>
  <c r="C331" i="79"/>
  <c r="DH327" i="79"/>
  <c r="DF327" i="79"/>
  <c r="B327" i="79"/>
  <c r="DI327" i="79" s="1"/>
  <c r="CL325" i="79"/>
  <c r="BK325" i="79"/>
  <c r="AJ325" i="79"/>
  <c r="I325" i="79"/>
  <c r="DF324" i="79"/>
  <c r="B324" i="79"/>
  <c r="CZ322" i="79"/>
  <c r="CZ323" i="79" s="1"/>
  <c r="CT322" i="79"/>
  <c r="CT323" i="79" s="1"/>
  <c r="CN322" i="79"/>
  <c r="CN323" i="79" s="1"/>
  <c r="CC322" i="79"/>
  <c r="CC323" i="79" s="1"/>
  <c r="BS322" i="79"/>
  <c r="BS323" i="79" s="1"/>
  <c r="BM322" i="79"/>
  <c r="BM323" i="79" s="1"/>
  <c r="BG322" i="79"/>
  <c r="BG323" i="79" s="1"/>
  <c r="AV322" i="79"/>
  <c r="AV323" i="79" s="1"/>
  <c r="AL322" i="79"/>
  <c r="AL323" i="79" s="1"/>
  <c r="AF322" i="79"/>
  <c r="AF323" i="79" s="1"/>
  <c r="Y322" i="79"/>
  <c r="Y323" i="79" s="1"/>
  <c r="O322" i="79"/>
  <c r="O323" i="79" s="1"/>
  <c r="E322" i="79"/>
  <c r="E323" i="79" s="1"/>
  <c r="CV321" i="79"/>
  <c r="CW321" i="79" s="1"/>
  <c r="CQ321" i="79"/>
  <c r="BZ321" i="79"/>
  <c r="BR321" i="79"/>
  <c r="BJ321" i="79"/>
  <c r="BA321" i="79"/>
  <c r="AS321" i="79"/>
  <c r="AK321" i="79"/>
  <c r="AB321" i="79"/>
  <c r="T321" i="79"/>
  <c r="DE320" i="79"/>
  <c r="DD320" i="79"/>
  <c r="DC320" i="79"/>
  <c r="DB322" i="79" s="1"/>
  <c r="DB323" i="79" s="1"/>
  <c r="DB320" i="79"/>
  <c r="DB321" i="79" s="1"/>
  <c r="DC321" i="79" s="1"/>
  <c r="DA320" i="79"/>
  <c r="CZ320" i="79"/>
  <c r="CZ321" i="79" s="1"/>
  <c r="DA321" i="79" s="1"/>
  <c r="CY320" i="79"/>
  <c r="CX320" i="79"/>
  <c r="CX321" i="79" s="1"/>
  <c r="CY321" i="79" s="1"/>
  <c r="CW320" i="79"/>
  <c r="CV320" i="79"/>
  <c r="CV322" i="79" s="1"/>
  <c r="CV323" i="79" s="1"/>
  <c r="CU320" i="79"/>
  <c r="CT320" i="79"/>
  <c r="CT321" i="79" s="1"/>
  <c r="CU321" i="79" s="1"/>
  <c r="CS320" i="79"/>
  <c r="CR320" i="79"/>
  <c r="CQ320" i="79"/>
  <c r="CP320" i="79"/>
  <c r="CP321" i="79" s="1"/>
  <c r="CO320" i="79"/>
  <c r="CN320" i="79"/>
  <c r="CN321" i="79" s="1"/>
  <c r="CO321" i="79" s="1"/>
  <c r="CM320" i="79"/>
  <c r="CL322" i="79" s="1"/>
  <c r="CL323" i="79" s="1"/>
  <c r="CL320" i="79"/>
  <c r="CL321" i="79" s="1"/>
  <c r="CM321" i="79" s="1"/>
  <c r="CK320" i="79"/>
  <c r="CJ320" i="79"/>
  <c r="CI320" i="79"/>
  <c r="CH320" i="79"/>
  <c r="CH321" i="79" s="1"/>
  <c r="CI321" i="79" s="1"/>
  <c r="CG320" i="79"/>
  <c r="CF320" i="79"/>
  <c r="CE320" i="79"/>
  <c r="CD320" i="79"/>
  <c r="CC320" i="79"/>
  <c r="CC321" i="79" s="1"/>
  <c r="CD321" i="79" s="1"/>
  <c r="CB320" i="79"/>
  <c r="CA320" i="79"/>
  <c r="CA321" i="79" s="1"/>
  <c r="CB321" i="79" s="1"/>
  <c r="BZ320" i="79"/>
  <c r="BY320" i="79"/>
  <c r="BY321" i="79" s="1"/>
  <c r="BX320" i="79"/>
  <c r="BW320" i="79"/>
  <c r="BV320" i="79"/>
  <c r="BU320" i="79"/>
  <c r="BU321" i="79" s="1"/>
  <c r="BV321" i="79" s="1"/>
  <c r="BT320" i="79"/>
  <c r="BS320" i="79"/>
  <c r="BS321" i="79" s="1"/>
  <c r="BT321" i="79" s="1"/>
  <c r="BR320" i="79"/>
  <c r="BQ320" i="79"/>
  <c r="BQ321" i="79" s="1"/>
  <c r="BP320" i="79"/>
  <c r="BO321" i="79" s="1"/>
  <c r="BP321" i="79" s="1"/>
  <c r="BO320" i="79"/>
  <c r="BN320" i="79"/>
  <c r="BM320" i="79"/>
  <c r="BM321" i="79" s="1"/>
  <c r="BN321" i="79" s="1"/>
  <c r="BL320" i="79"/>
  <c r="BK320" i="79"/>
  <c r="BK321" i="79" s="1"/>
  <c r="BL321" i="79" s="1"/>
  <c r="BJ320" i="79"/>
  <c r="BI320" i="79"/>
  <c r="BI321" i="79" s="1"/>
  <c r="BH320" i="79"/>
  <c r="BG321" i="79" s="1"/>
  <c r="BH321" i="79" s="1"/>
  <c r="BG320" i="79"/>
  <c r="BF320" i="79"/>
  <c r="BE320" i="79"/>
  <c r="BE321" i="79" s="1"/>
  <c r="BF321" i="79" s="1"/>
  <c r="BC320" i="79"/>
  <c r="BB322" i="79" s="1"/>
  <c r="BB323" i="79" s="1"/>
  <c r="BB320" i="79"/>
  <c r="BB321" i="79" s="1"/>
  <c r="BC321" i="79" s="1"/>
  <c r="BA320" i="79"/>
  <c r="AZ320" i="79"/>
  <c r="AZ321" i="79" s="1"/>
  <c r="AY320" i="79"/>
  <c r="AX321" i="79" s="1"/>
  <c r="AY321" i="79" s="1"/>
  <c r="AX320" i="79"/>
  <c r="AX322" i="79" s="1"/>
  <c r="AX323" i="79" s="1"/>
  <c r="AW320" i="79"/>
  <c r="AV320" i="79"/>
  <c r="AV321" i="79" s="1"/>
  <c r="AW321" i="79" s="1"/>
  <c r="AU320" i="79"/>
  <c r="AT320" i="79"/>
  <c r="AT321" i="79" s="1"/>
  <c r="AU321" i="79" s="1"/>
  <c r="AS320" i="79"/>
  <c r="AR320" i="79"/>
  <c r="AR321" i="79" s="1"/>
  <c r="AQ320" i="79"/>
  <c r="AP320" i="79"/>
  <c r="AO320" i="79"/>
  <c r="AN320" i="79"/>
  <c r="AN321" i="79" s="1"/>
  <c r="AO321" i="79" s="1"/>
  <c r="AM320" i="79"/>
  <c r="AL320" i="79"/>
  <c r="AL321" i="79" s="1"/>
  <c r="AM321" i="79" s="1"/>
  <c r="AK320" i="79"/>
  <c r="AJ320" i="79"/>
  <c r="AJ321" i="79" s="1"/>
  <c r="AI320" i="79"/>
  <c r="AH321" i="79" s="1"/>
  <c r="AI321" i="79" s="1"/>
  <c r="AH320" i="79"/>
  <c r="AH322" i="79" s="1"/>
  <c r="AH323" i="79" s="1"/>
  <c r="AG320" i="79"/>
  <c r="AF320" i="79"/>
  <c r="AF321" i="79" s="1"/>
  <c r="AG321" i="79" s="1"/>
  <c r="AE320" i="79"/>
  <c r="AP325" i="79" s="1"/>
  <c r="AD320" i="79"/>
  <c r="AD322" i="79" s="1"/>
  <c r="AD323" i="79" s="1"/>
  <c r="AB320" i="79"/>
  <c r="AA320" i="79"/>
  <c r="AA321" i="79" s="1"/>
  <c r="Z320" i="79"/>
  <c r="Y321" i="79" s="1"/>
  <c r="Z321" i="79" s="1"/>
  <c r="Y320" i="79"/>
  <c r="X320" i="79"/>
  <c r="W320" i="79"/>
  <c r="W321" i="79" s="1"/>
  <c r="X321" i="79" s="1"/>
  <c r="V320" i="79"/>
  <c r="U320" i="79"/>
  <c r="U321" i="79" s="1"/>
  <c r="V321" i="79" s="1"/>
  <c r="T320" i="79"/>
  <c r="S320" i="79"/>
  <c r="S321" i="79" s="1"/>
  <c r="R320" i="79"/>
  <c r="Q321" i="79" s="1"/>
  <c r="R321" i="79" s="1"/>
  <c r="Q320" i="79"/>
  <c r="P320" i="79"/>
  <c r="O320" i="79"/>
  <c r="N320" i="79"/>
  <c r="M320" i="79"/>
  <c r="M321" i="79" s="1"/>
  <c r="N321" i="79" s="1"/>
  <c r="L320" i="79"/>
  <c r="K320" i="79"/>
  <c r="J320" i="79"/>
  <c r="I321" i="79" s="1"/>
  <c r="J321" i="79" s="1"/>
  <c r="I320" i="79"/>
  <c r="H320" i="79"/>
  <c r="G320" i="79"/>
  <c r="F320" i="79"/>
  <c r="E320" i="79"/>
  <c r="E321" i="79" s="1"/>
  <c r="F321" i="79" s="1"/>
  <c r="D320" i="79"/>
  <c r="C320" i="79"/>
  <c r="DI316" i="79"/>
  <c r="DH316" i="79"/>
  <c r="DF316" i="79"/>
  <c r="B316" i="79"/>
  <c r="E315" i="79"/>
  <c r="G315" i="79" s="1"/>
  <c r="I315" i="79" s="1"/>
  <c r="K315" i="79" s="1"/>
  <c r="M315" i="79" s="1"/>
  <c r="O315" i="79" s="1"/>
  <c r="Q315" i="79" s="1"/>
  <c r="S315" i="79" s="1"/>
  <c r="U315" i="79" s="1"/>
  <c r="W315" i="79" s="1"/>
  <c r="Y315" i="79" s="1"/>
  <c r="AA315" i="79" s="1"/>
  <c r="AD315" i="79" s="1"/>
  <c r="AF315" i="79" s="1"/>
  <c r="AH315" i="79" s="1"/>
  <c r="AJ315" i="79" s="1"/>
  <c r="AL315" i="79" s="1"/>
  <c r="AN315" i="79" s="1"/>
  <c r="AP315" i="79" s="1"/>
  <c r="AR315" i="79" s="1"/>
  <c r="AT315" i="79" s="1"/>
  <c r="AV315" i="79" s="1"/>
  <c r="AX315" i="79" s="1"/>
  <c r="AZ315" i="79" s="1"/>
  <c r="BB315" i="79" s="1"/>
  <c r="BE315" i="79" s="1"/>
  <c r="BG315" i="79" s="1"/>
  <c r="BI315" i="79" s="1"/>
  <c r="BK315" i="79" s="1"/>
  <c r="BM315" i="79" s="1"/>
  <c r="BO315" i="79" s="1"/>
  <c r="BQ315" i="79" s="1"/>
  <c r="BS315" i="79" s="1"/>
  <c r="BU315" i="79" s="1"/>
  <c r="BW315" i="79" s="1"/>
  <c r="BY315" i="79" s="1"/>
  <c r="CA315" i="79" s="1"/>
  <c r="CC315" i="79" s="1"/>
  <c r="CF315" i="79" s="1"/>
  <c r="CH315" i="79" s="1"/>
  <c r="CJ315" i="79" s="1"/>
  <c r="CL315" i="79" s="1"/>
  <c r="CN315" i="79" s="1"/>
  <c r="CP315" i="79" s="1"/>
  <c r="CR315" i="79" s="1"/>
  <c r="CT315" i="79" s="1"/>
  <c r="CV315" i="79" s="1"/>
  <c r="CX315" i="79" s="1"/>
  <c r="CZ315" i="79" s="1"/>
  <c r="DB315" i="79" s="1"/>
  <c r="DD315" i="79" s="1"/>
  <c r="DF312" i="79"/>
  <c r="B312" i="79"/>
  <c r="AJ307" i="79"/>
  <c r="CQ298" i="79"/>
  <c r="CN298" i="79"/>
  <c r="CE298" i="79"/>
  <c r="CB298" i="79"/>
  <c r="BS298" i="79"/>
  <c r="BP298" i="79"/>
  <c r="BG298" i="79"/>
  <c r="BD298" i="79"/>
  <c r="AU298" i="79"/>
  <c r="AR298" i="79"/>
  <c r="AI298" i="79"/>
  <c r="AF298" i="79"/>
  <c r="W298" i="79"/>
  <c r="T298" i="79"/>
  <c r="L298" i="79"/>
  <c r="I298" i="79"/>
  <c r="CK295" i="79"/>
  <c r="BY295" i="79"/>
  <c r="BM295" i="79"/>
  <c r="BA295" i="79"/>
  <c r="AO295" i="79"/>
  <c r="AC295" i="79"/>
  <c r="Q295" i="79"/>
  <c r="F295" i="79"/>
  <c r="CQ292" i="79"/>
  <c r="CN292" i="79"/>
  <c r="CE292" i="79"/>
  <c r="CB292" i="79"/>
  <c r="BS292" i="79"/>
  <c r="BP292" i="79"/>
  <c r="BG292" i="79"/>
  <c r="BD292" i="79"/>
  <c r="AU292" i="79"/>
  <c r="AR292" i="79"/>
  <c r="AI292" i="79"/>
  <c r="AF292" i="79"/>
  <c r="W292" i="79"/>
  <c r="T292" i="79"/>
  <c r="H291" i="79"/>
  <c r="CK289" i="79"/>
  <c r="BY289" i="79"/>
  <c r="BM289" i="79"/>
  <c r="BA289" i="79"/>
  <c r="AO289" i="79"/>
  <c r="AC289" i="79"/>
  <c r="Q289" i="79"/>
  <c r="DB289" i="79" s="1"/>
  <c r="DF286" i="79"/>
  <c r="B286" i="79"/>
  <c r="B401" i="79" s="1"/>
  <c r="DF401" i="79" s="1"/>
  <c r="DD284" i="79"/>
  <c r="CZ284" i="79"/>
  <c r="CR284" i="79"/>
  <c r="DE283" i="79"/>
  <c r="DD283" i="79"/>
  <c r="DC283" i="79"/>
  <c r="DB283" i="79"/>
  <c r="DB284" i="79" s="1"/>
  <c r="DA283" i="79"/>
  <c r="CZ283" i="79"/>
  <c r="CY283" i="79"/>
  <c r="CX283" i="79"/>
  <c r="CX284" i="79" s="1"/>
  <c r="CW283" i="79"/>
  <c r="CV284" i="79" s="1"/>
  <c r="CV283" i="79"/>
  <c r="CU283" i="79"/>
  <c r="CT283" i="79"/>
  <c r="CT284" i="79" s="1"/>
  <c r="CS283" i="79"/>
  <c r="CR283" i="79"/>
  <c r="CQ283" i="79"/>
  <c r="CP283" i="79"/>
  <c r="CP284" i="79" s="1"/>
  <c r="CO283" i="79"/>
  <c r="CN283" i="79"/>
  <c r="CN284" i="79" s="1"/>
  <c r="CM283" i="79"/>
  <c r="CL283" i="79"/>
  <c r="CL284" i="79" s="1"/>
  <c r="CK283" i="79"/>
  <c r="CJ283" i="79"/>
  <c r="CJ284" i="79" s="1"/>
  <c r="CI283" i="79"/>
  <c r="CH283" i="79"/>
  <c r="CH284" i="79" s="1"/>
  <c r="CG283" i="79"/>
  <c r="CF283" i="79"/>
  <c r="CF284" i="79" s="1"/>
  <c r="CD283" i="79"/>
  <c r="CC283" i="79"/>
  <c r="CC284" i="79" s="1"/>
  <c r="CB283" i="79"/>
  <c r="CA283" i="79"/>
  <c r="CA284" i="79" s="1"/>
  <c r="BZ283" i="79"/>
  <c r="BY283" i="79"/>
  <c r="BY284" i="79" s="1"/>
  <c r="BX283" i="79"/>
  <c r="BW283" i="79"/>
  <c r="BW284" i="79" s="1"/>
  <c r="BV283" i="79"/>
  <c r="BU283" i="79"/>
  <c r="BU284" i="79" s="1"/>
  <c r="BT283" i="79"/>
  <c r="BS283" i="79"/>
  <c r="BS284" i="79" s="1"/>
  <c r="BR283" i="79"/>
  <c r="BQ283" i="79"/>
  <c r="BQ284" i="79" s="1"/>
  <c r="BP283" i="79"/>
  <c r="BO283" i="79"/>
  <c r="BO284" i="79" s="1"/>
  <c r="BN283" i="79"/>
  <c r="BM283" i="79"/>
  <c r="BM284" i="79" s="1"/>
  <c r="BL283" i="79"/>
  <c r="BK283" i="79"/>
  <c r="BK284" i="79" s="1"/>
  <c r="BJ283" i="79"/>
  <c r="BI283" i="79"/>
  <c r="BI284" i="79" s="1"/>
  <c r="BH283" i="79"/>
  <c r="BG283" i="79"/>
  <c r="BG284" i="79" s="1"/>
  <c r="BF283" i="79"/>
  <c r="BE283" i="79"/>
  <c r="BE284" i="79" s="1"/>
  <c r="BC283" i="79"/>
  <c r="BB283" i="79"/>
  <c r="BB284" i="79" s="1"/>
  <c r="BA283" i="79"/>
  <c r="AZ283" i="79"/>
  <c r="AZ284" i="79" s="1"/>
  <c r="AY283" i="79"/>
  <c r="AX283" i="79"/>
  <c r="AX284" i="79" s="1"/>
  <c r="AW283" i="79"/>
  <c r="AV283" i="79"/>
  <c r="AV284" i="79" s="1"/>
  <c r="AU283" i="79"/>
  <c r="AT283" i="79"/>
  <c r="AT284" i="79" s="1"/>
  <c r="AS283" i="79"/>
  <c r="AR283" i="79"/>
  <c r="AR284" i="79" s="1"/>
  <c r="AQ283" i="79"/>
  <c r="AP283" i="79"/>
  <c r="AP284" i="79" s="1"/>
  <c r="AO283" i="79"/>
  <c r="AN283" i="79"/>
  <c r="AN284" i="79" s="1"/>
  <c r="AM283" i="79"/>
  <c r="AL283" i="79"/>
  <c r="AL284" i="79" s="1"/>
  <c r="AK283" i="79"/>
  <c r="AJ283" i="79"/>
  <c r="AJ284" i="79" s="1"/>
  <c r="AI283" i="79"/>
  <c r="AH283" i="79"/>
  <c r="AH284" i="79" s="1"/>
  <c r="AG283" i="79"/>
  <c r="AF283" i="79"/>
  <c r="AF284" i="79" s="1"/>
  <c r="AE283" i="79"/>
  <c r="AD283" i="79"/>
  <c r="AD284" i="79" s="1"/>
  <c r="AB283" i="79"/>
  <c r="AA283" i="79"/>
  <c r="AA284" i="79" s="1"/>
  <c r="Z283" i="79"/>
  <c r="Y283" i="79"/>
  <c r="Y284" i="79" s="1"/>
  <c r="X283" i="79"/>
  <c r="W283" i="79"/>
  <c r="W284" i="79" s="1"/>
  <c r="V283" i="79"/>
  <c r="U283" i="79"/>
  <c r="U284" i="79" s="1"/>
  <c r="T283" i="79"/>
  <c r="S283" i="79"/>
  <c r="S284" i="79" s="1"/>
  <c r="R283" i="79"/>
  <c r="Q283" i="79"/>
  <c r="Q284" i="79" s="1"/>
  <c r="P283" i="79"/>
  <c r="O283" i="79"/>
  <c r="O284" i="79" s="1"/>
  <c r="N283" i="79"/>
  <c r="M283" i="79"/>
  <c r="M284" i="79" s="1"/>
  <c r="L283" i="79"/>
  <c r="K283" i="79"/>
  <c r="K284" i="79" s="1"/>
  <c r="J283" i="79"/>
  <c r="I283" i="79"/>
  <c r="I284" i="79" s="1"/>
  <c r="H283" i="79"/>
  <c r="G283" i="79"/>
  <c r="G284" i="79" s="1"/>
  <c r="F283" i="79"/>
  <c r="E283" i="79"/>
  <c r="E284" i="79" s="1"/>
  <c r="D283" i="79"/>
  <c r="C283" i="79"/>
  <c r="C284" i="79" s="1"/>
  <c r="DG282" i="79"/>
  <c r="E279" i="79"/>
  <c r="G279" i="79" s="1"/>
  <c r="I279" i="79" s="1"/>
  <c r="K279" i="79" s="1"/>
  <c r="M279" i="79" s="1"/>
  <c r="O279" i="79" s="1"/>
  <c r="Q279" i="79" s="1"/>
  <c r="S279" i="79" s="1"/>
  <c r="U279" i="79" s="1"/>
  <c r="W279" i="79" s="1"/>
  <c r="Y279" i="79" s="1"/>
  <c r="AA279" i="79" s="1"/>
  <c r="AD279" i="79" s="1"/>
  <c r="AF279" i="79" s="1"/>
  <c r="AH279" i="79" s="1"/>
  <c r="AJ279" i="79" s="1"/>
  <c r="AL279" i="79" s="1"/>
  <c r="AN279" i="79" s="1"/>
  <c r="AP279" i="79" s="1"/>
  <c r="AR279" i="79" s="1"/>
  <c r="AT279" i="79" s="1"/>
  <c r="AV279" i="79" s="1"/>
  <c r="AX279" i="79" s="1"/>
  <c r="AZ279" i="79" s="1"/>
  <c r="BB279" i="79" s="1"/>
  <c r="BE279" i="79" s="1"/>
  <c r="BG279" i="79" s="1"/>
  <c r="BI279" i="79" s="1"/>
  <c r="BK279" i="79" s="1"/>
  <c r="BM279" i="79" s="1"/>
  <c r="BO279" i="79" s="1"/>
  <c r="BQ279" i="79" s="1"/>
  <c r="BS279" i="79" s="1"/>
  <c r="BU279" i="79" s="1"/>
  <c r="BW279" i="79" s="1"/>
  <c r="BY279" i="79" s="1"/>
  <c r="CA279" i="79" s="1"/>
  <c r="CC279" i="79" s="1"/>
  <c r="CF279" i="79" s="1"/>
  <c r="CH279" i="79" s="1"/>
  <c r="CJ279" i="79" s="1"/>
  <c r="CL279" i="79" s="1"/>
  <c r="CN279" i="79" s="1"/>
  <c r="CP279" i="79" s="1"/>
  <c r="CR279" i="79" s="1"/>
  <c r="CT279" i="79" s="1"/>
  <c r="CV279" i="79" s="1"/>
  <c r="CX279" i="79" s="1"/>
  <c r="CZ279" i="79" s="1"/>
  <c r="DB279" i="79" s="1"/>
  <c r="DD279" i="79" s="1"/>
  <c r="DF278" i="79"/>
  <c r="DG278" i="79" s="1"/>
  <c r="DF277" i="79"/>
  <c r="DG277" i="79" s="1"/>
  <c r="DF276" i="79"/>
  <c r="DG276" i="79" s="1"/>
  <c r="DF275" i="79"/>
  <c r="DG275" i="79" s="1"/>
  <c r="DF274" i="79"/>
  <c r="DG274" i="79" s="1"/>
  <c r="DF273" i="79"/>
  <c r="DG273" i="79" s="1"/>
  <c r="DF272" i="79"/>
  <c r="DG272" i="79" s="1"/>
  <c r="DF271" i="79"/>
  <c r="DG271" i="79" s="1"/>
  <c r="DF270" i="79"/>
  <c r="DG270" i="79" s="1"/>
  <c r="DF269" i="79"/>
  <c r="DG269" i="79" s="1"/>
  <c r="DF268" i="79"/>
  <c r="DG268" i="79" s="1"/>
  <c r="DF267" i="79"/>
  <c r="DF266" i="79"/>
  <c r="DG266" i="79" s="1"/>
  <c r="DF265" i="79"/>
  <c r="DG265" i="79" s="1"/>
  <c r="DF264" i="79"/>
  <c r="DG264" i="79" s="1"/>
  <c r="DF263" i="79"/>
  <c r="DG263" i="79" s="1"/>
  <c r="DF262" i="79"/>
  <c r="DG262" i="79" s="1"/>
  <c r="DF261" i="79"/>
  <c r="DG261" i="79" s="1"/>
  <c r="DF260" i="79"/>
  <c r="DG260" i="79" s="1"/>
  <c r="G258" i="79"/>
  <c r="I258" i="79" s="1"/>
  <c r="K258" i="79" s="1"/>
  <c r="M258" i="79" s="1"/>
  <c r="O258" i="79" s="1"/>
  <c r="Q258" i="79" s="1"/>
  <c r="S258" i="79" s="1"/>
  <c r="U258" i="79" s="1"/>
  <c r="W258" i="79" s="1"/>
  <c r="Y258" i="79" s="1"/>
  <c r="AA258" i="79" s="1"/>
  <c r="AD258" i="79" s="1"/>
  <c r="AF258" i="79" s="1"/>
  <c r="AH258" i="79" s="1"/>
  <c r="AJ258" i="79" s="1"/>
  <c r="AL258" i="79" s="1"/>
  <c r="AN258" i="79" s="1"/>
  <c r="AP258" i="79" s="1"/>
  <c r="AR258" i="79" s="1"/>
  <c r="AT258" i="79" s="1"/>
  <c r="AV258" i="79" s="1"/>
  <c r="AX258" i="79" s="1"/>
  <c r="AZ258" i="79" s="1"/>
  <c r="BB258" i="79" s="1"/>
  <c r="BE258" i="79" s="1"/>
  <c r="BG258" i="79" s="1"/>
  <c r="BI258" i="79" s="1"/>
  <c r="BK258" i="79" s="1"/>
  <c r="BM258" i="79" s="1"/>
  <c r="BO258" i="79" s="1"/>
  <c r="BQ258" i="79" s="1"/>
  <c r="BS258" i="79" s="1"/>
  <c r="BU258" i="79" s="1"/>
  <c r="BW258" i="79" s="1"/>
  <c r="BY258" i="79" s="1"/>
  <c r="CA258" i="79" s="1"/>
  <c r="CC258" i="79" s="1"/>
  <c r="CF258" i="79" s="1"/>
  <c r="CH258" i="79" s="1"/>
  <c r="CJ258" i="79" s="1"/>
  <c r="CL258" i="79" s="1"/>
  <c r="CN258" i="79" s="1"/>
  <c r="CP258" i="79" s="1"/>
  <c r="CR258" i="79" s="1"/>
  <c r="CT258" i="79" s="1"/>
  <c r="CV258" i="79" s="1"/>
  <c r="CX258" i="79" s="1"/>
  <c r="CZ258" i="79" s="1"/>
  <c r="DB258" i="79" s="1"/>
  <c r="DD258" i="79" s="1"/>
  <c r="E258" i="79"/>
  <c r="CF256" i="79"/>
  <c r="DF254" i="79"/>
  <c r="DG254" i="79" s="1"/>
  <c r="DF253" i="79"/>
  <c r="DG253" i="79" s="1"/>
  <c r="DF252" i="79"/>
  <c r="DG252" i="79" s="1"/>
  <c r="DF251" i="79"/>
  <c r="DG251" i="79" s="1"/>
  <c r="DF250" i="79"/>
  <c r="DG250" i="79" s="1"/>
  <c r="DF249" i="79"/>
  <c r="DG249" i="79" s="1"/>
  <c r="DF248" i="79"/>
  <c r="DG248" i="79" s="1"/>
  <c r="DF247" i="79"/>
  <c r="K245" i="79"/>
  <c r="M245" i="79" s="1"/>
  <c r="O245" i="79" s="1"/>
  <c r="Q245" i="79" s="1"/>
  <c r="S245" i="79" s="1"/>
  <c r="U245" i="79" s="1"/>
  <c r="W245" i="79" s="1"/>
  <c r="Y245" i="79" s="1"/>
  <c r="AA245" i="79" s="1"/>
  <c r="AD245" i="79" s="1"/>
  <c r="AF245" i="79" s="1"/>
  <c r="AH245" i="79" s="1"/>
  <c r="AJ245" i="79" s="1"/>
  <c r="AL245" i="79" s="1"/>
  <c r="AN245" i="79" s="1"/>
  <c r="AP245" i="79" s="1"/>
  <c r="AR245" i="79" s="1"/>
  <c r="AT245" i="79" s="1"/>
  <c r="AV245" i="79" s="1"/>
  <c r="AX245" i="79" s="1"/>
  <c r="AZ245" i="79" s="1"/>
  <c r="BB245" i="79" s="1"/>
  <c r="BE245" i="79" s="1"/>
  <c r="BG245" i="79" s="1"/>
  <c r="BI245" i="79" s="1"/>
  <c r="BK245" i="79" s="1"/>
  <c r="BM245" i="79" s="1"/>
  <c r="BO245" i="79" s="1"/>
  <c r="BQ245" i="79" s="1"/>
  <c r="BS245" i="79" s="1"/>
  <c r="BU245" i="79" s="1"/>
  <c r="BW245" i="79" s="1"/>
  <c r="BY245" i="79" s="1"/>
  <c r="CA245" i="79" s="1"/>
  <c r="CC245" i="79" s="1"/>
  <c r="CF245" i="79" s="1"/>
  <c r="CH245" i="79" s="1"/>
  <c r="CJ245" i="79" s="1"/>
  <c r="CL245" i="79" s="1"/>
  <c r="CN245" i="79" s="1"/>
  <c r="CP245" i="79" s="1"/>
  <c r="CR245" i="79" s="1"/>
  <c r="CT245" i="79" s="1"/>
  <c r="CV245" i="79" s="1"/>
  <c r="CX245" i="79" s="1"/>
  <c r="CZ245" i="79" s="1"/>
  <c r="DB245" i="79" s="1"/>
  <c r="DD245" i="79" s="1"/>
  <c r="I245" i="79"/>
  <c r="G245" i="79"/>
  <c r="E245" i="79"/>
  <c r="CF243" i="79"/>
  <c r="DG241" i="79"/>
  <c r="DF241" i="79"/>
  <c r="DF240" i="79"/>
  <c r="DG240" i="79" s="1"/>
  <c r="DF239" i="79"/>
  <c r="DF238" i="79"/>
  <c r="DG238" i="79" s="1"/>
  <c r="DF237" i="79"/>
  <c r="DG237" i="79" s="1"/>
  <c r="DF236" i="79"/>
  <c r="DG236" i="79" s="1"/>
  <c r="DG235" i="79"/>
  <c r="DF235" i="79"/>
  <c r="DF234" i="79"/>
  <c r="DG234" i="79" s="1"/>
  <c r="DG233" i="79"/>
  <c r="DF233" i="79"/>
  <c r="E231" i="79"/>
  <c r="G231" i="79" s="1"/>
  <c r="I231" i="79" s="1"/>
  <c r="K231" i="79" s="1"/>
  <c r="M231" i="79" s="1"/>
  <c r="O231" i="79" s="1"/>
  <c r="Q231" i="79" s="1"/>
  <c r="S231" i="79" s="1"/>
  <c r="U231" i="79" s="1"/>
  <c r="W231" i="79" s="1"/>
  <c r="Y231" i="79" s="1"/>
  <c r="AA231" i="79" s="1"/>
  <c r="AD231" i="79" s="1"/>
  <c r="AF231" i="79" s="1"/>
  <c r="AH231" i="79" s="1"/>
  <c r="AJ231" i="79" s="1"/>
  <c r="AL231" i="79" s="1"/>
  <c r="AN231" i="79" s="1"/>
  <c r="AP231" i="79" s="1"/>
  <c r="AR231" i="79" s="1"/>
  <c r="AT231" i="79" s="1"/>
  <c r="AV231" i="79" s="1"/>
  <c r="AX231" i="79" s="1"/>
  <c r="AZ231" i="79" s="1"/>
  <c r="BB231" i="79" s="1"/>
  <c r="BE231" i="79" s="1"/>
  <c r="BG231" i="79" s="1"/>
  <c r="BI231" i="79" s="1"/>
  <c r="BK231" i="79" s="1"/>
  <c r="BM231" i="79" s="1"/>
  <c r="BO231" i="79" s="1"/>
  <c r="BQ231" i="79" s="1"/>
  <c r="BS231" i="79" s="1"/>
  <c r="BU231" i="79" s="1"/>
  <c r="BW231" i="79" s="1"/>
  <c r="BY231" i="79" s="1"/>
  <c r="CA231" i="79" s="1"/>
  <c r="CC231" i="79" s="1"/>
  <c r="CF231" i="79" s="1"/>
  <c r="CH231" i="79" s="1"/>
  <c r="CJ231" i="79" s="1"/>
  <c r="CL231" i="79" s="1"/>
  <c r="CN231" i="79" s="1"/>
  <c r="CP231" i="79" s="1"/>
  <c r="CR231" i="79" s="1"/>
  <c r="CT231" i="79" s="1"/>
  <c r="CV231" i="79" s="1"/>
  <c r="CX231" i="79" s="1"/>
  <c r="CZ231" i="79" s="1"/>
  <c r="DB231" i="79" s="1"/>
  <c r="DD231" i="79" s="1"/>
  <c r="CF229" i="79"/>
  <c r="DF227" i="79"/>
  <c r="DG227" i="79" s="1"/>
  <c r="DF226" i="79"/>
  <c r="DG226" i="79" s="1"/>
  <c r="DF225" i="79"/>
  <c r="DG225" i="79" s="1"/>
  <c r="DG224" i="79"/>
  <c r="DF224" i="79"/>
  <c r="DF223" i="79"/>
  <c r="DG223" i="79" s="1"/>
  <c r="DG222" i="79"/>
  <c r="DF222" i="79"/>
  <c r="DF221" i="79"/>
  <c r="I219" i="79"/>
  <c r="K219" i="79" s="1"/>
  <c r="M219" i="79" s="1"/>
  <c r="O219" i="79" s="1"/>
  <c r="Q219" i="79" s="1"/>
  <c r="S219" i="79" s="1"/>
  <c r="U219" i="79" s="1"/>
  <c r="W219" i="79" s="1"/>
  <c r="Y219" i="79" s="1"/>
  <c r="AA219" i="79" s="1"/>
  <c r="AD219" i="79" s="1"/>
  <c r="AF219" i="79" s="1"/>
  <c r="AH219" i="79" s="1"/>
  <c r="AJ219" i="79" s="1"/>
  <c r="AL219" i="79" s="1"/>
  <c r="AN219" i="79" s="1"/>
  <c r="AP219" i="79" s="1"/>
  <c r="AR219" i="79" s="1"/>
  <c r="AT219" i="79" s="1"/>
  <c r="AV219" i="79" s="1"/>
  <c r="AX219" i="79" s="1"/>
  <c r="AZ219" i="79" s="1"/>
  <c r="BB219" i="79" s="1"/>
  <c r="BE219" i="79" s="1"/>
  <c r="BG219" i="79" s="1"/>
  <c r="BI219" i="79" s="1"/>
  <c r="BK219" i="79" s="1"/>
  <c r="BM219" i="79" s="1"/>
  <c r="BO219" i="79" s="1"/>
  <c r="BQ219" i="79" s="1"/>
  <c r="BS219" i="79" s="1"/>
  <c r="BU219" i="79" s="1"/>
  <c r="BW219" i="79" s="1"/>
  <c r="BY219" i="79" s="1"/>
  <c r="CA219" i="79" s="1"/>
  <c r="CC219" i="79" s="1"/>
  <c r="CF219" i="79" s="1"/>
  <c r="CH219" i="79" s="1"/>
  <c r="CJ219" i="79" s="1"/>
  <c r="CL219" i="79" s="1"/>
  <c r="CN219" i="79" s="1"/>
  <c r="CP219" i="79" s="1"/>
  <c r="CR219" i="79" s="1"/>
  <c r="CT219" i="79" s="1"/>
  <c r="CV219" i="79" s="1"/>
  <c r="CX219" i="79" s="1"/>
  <c r="CZ219" i="79" s="1"/>
  <c r="DB219" i="79" s="1"/>
  <c r="DD219" i="79" s="1"/>
  <c r="G219" i="79"/>
  <c r="E219" i="79"/>
  <c r="CF217" i="79"/>
  <c r="DG215" i="79"/>
  <c r="DF215" i="79"/>
  <c r="DF214" i="79"/>
  <c r="DG214" i="79" s="1"/>
  <c r="DF213" i="79"/>
  <c r="DG213" i="79" s="1"/>
  <c r="DF212" i="79"/>
  <c r="DG212" i="79" s="1"/>
  <c r="DG211" i="79"/>
  <c r="DF211" i="79"/>
  <c r="DF210" i="79"/>
  <c r="DG210" i="79" s="1"/>
  <c r="DF209" i="79"/>
  <c r="DG209" i="79" s="1"/>
  <c r="DF208" i="79"/>
  <c r="DG208" i="79" s="1"/>
  <c r="DG207" i="79"/>
  <c r="DF207" i="79"/>
  <c r="DF206" i="79"/>
  <c r="DG206" i="79" s="1"/>
  <c r="DF205" i="79"/>
  <c r="DG205" i="79" s="1"/>
  <c r="DF204" i="79"/>
  <c r="DG204" i="79" s="1"/>
  <c r="DG203" i="79"/>
  <c r="DF203" i="79"/>
  <c r="G201" i="79"/>
  <c r="I201" i="79" s="1"/>
  <c r="K201" i="79" s="1"/>
  <c r="M201" i="79" s="1"/>
  <c r="O201" i="79" s="1"/>
  <c r="Q201" i="79" s="1"/>
  <c r="S201" i="79" s="1"/>
  <c r="U201" i="79" s="1"/>
  <c r="W201" i="79" s="1"/>
  <c r="Y201" i="79" s="1"/>
  <c r="AA201" i="79" s="1"/>
  <c r="AD201" i="79" s="1"/>
  <c r="AF201" i="79" s="1"/>
  <c r="AH201" i="79" s="1"/>
  <c r="AJ201" i="79" s="1"/>
  <c r="AL201" i="79" s="1"/>
  <c r="AN201" i="79" s="1"/>
  <c r="AP201" i="79" s="1"/>
  <c r="AR201" i="79" s="1"/>
  <c r="AT201" i="79" s="1"/>
  <c r="AV201" i="79" s="1"/>
  <c r="AX201" i="79" s="1"/>
  <c r="AZ201" i="79" s="1"/>
  <c r="BB201" i="79" s="1"/>
  <c r="BE201" i="79" s="1"/>
  <c r="BG201" i="79" s="1"/>
  <c r="BI201" i="79" s="1"/>
  <c r="BK201" i="79" s="1"/>
  <c r="BM201" i="79" s="1"/>
  <c r="BO201" i="79" s="1"/>
  <c r="BQ201" i="79" s="1"/>
  <c r="BS201" i="79" s="1"/>
  <c r="BU201" i="79" s="1"/>
  <c r="BW201" i="79" s="1"/>
  <c r="BY201" i="79" s="1"/>
  <c r="CA201" i="79" s="1"/>
  <c r="CC201" i="79" s="1"/>
  <c r="CF201" i="79" s="1"/>
  <c r="CH201" i="79" s="1"/>
  <c r="CJ201" i="79" s="1"/>
  <c r="CL201" i="79" s="1"/>
  <c r="CN201" i="79" s="1"/>
  <c r="CP201" i="79" s="1"/>
  <c r="CR201" i="79" s="1"/>
  <c r="CT201" i="79" s="1"/>
  <c r="CV201" i="79" s="1"/>
  <c r="CX201" i="79" s="1"/>
  <c r="CZ201" i="79" s="1"/>
  <c r="DB201" i="79" s="1"/>
  <c r="DD201" i="79" s="1"/>
  <c r="E201" i="79"/>
  <c r="CF199" i="79"/>
  <c r="DF197" i="79"/>
  <c r="DG197" i="79" s="1"/>
  <c r="DG196" i="79"/>
  <c r="DF196" i="79"/>
  <c r="DF195" i="79"/>
  <c r="DG195" i="79" s="1"/>
  <c r="DF194" i="79"/>
  <c r="DG194" i="79" s="1"/>
  <c r="DF193" i="79"/>
  <c r="DG193" i="79" s="1"/>
  <c r="DG192" i="79"/>
  <c r="DF192" i="79"/>
  <c r="DF191" i="79"/>
  <c r="DG191" i="79" s="1"/>
  <c r="DF190" i="79"/>
  <c r="DG190" i="79" s="1"/>
  <c r="DF189" i="79"/>
  <c r="DG189" i="79" s="1"/>
  <c r="DG188" i="79"/>
  <c r="DF188" i="79"/>
  <c r="DF187" i="79"/>
  <c r="DG187" i="79" s="1"/>
  <c r="DF186" i="79"/>
  <c r="DG186" i="79" s="1"/>
  <c r="DF185" i="79"/>
  <c r="DG185" i="79" s="1"/>
  <c r="DG184" i="79"/>
  <c r="DF184" i="79"/>
  <c r="G182" i="79"/>
  <c r="I182" i="79" s="1"/>
  <c r="K182" i="79" s="1"/>
  <c r="M182" i="79" s="1"/>
  <c r="O182" i="79" s="1"/>
  <c r="Q182" i="79" s="1"/>
  <c r="S182" i="79" s="1"/>
  <c r="U182" i="79" s="1"/>
  <c r="W182" i="79" s="1"/>
  <c r="Y182" i="79" s="1"/>
  <c r="AA182" i="79" s="1"/>
  <c r="AD182" i="79" s="1"/>
  <c r="AF182" i="79" s="1"/>
  <c r="AH182" i="79" s="1"/>
  <c r="AJ182" i="79" s="1"/>
  <c r="AL182" i="79" s="1"/>
  <c r="AN182" i="79" s="1"/>
  <c r="AP182" i="79" s="1"/>
  <c r="AR182" i="79" s="1"/>
  <c r="AT182" i="79" s="1"/>
  <c r="AV182" i="79" s="1"/>
  <c r="AX182" i="79" s="1"/>
  <c r="AZ182" i="79" s="1"/>
  <c r="BB182" i="79" s="1"/>
  <c r="BE182" i="79" s="1"/>
  <c r="BG182" i="79" s="1"/>
  <c r="BI182" i="79" s="1"/>
  <c r="BK182" i="79" s="1"/>
  <c r="BM182" i="79" s="1"/>
  <c r="BO182" i="79" s="1"/>
  <c r="BQ182" i="79" s="1"/>
  <c r="BS182" i="79" s="1"/>
  <c r="BU182" i="79" s="1"/>
  <c r="BW182" i="79" s="1"/>
  <c r="BY182" i="79" s="1"/>
  <c r="CA182" i="79" s="1"/>
  <c r="CC182" i="79" s="1"/>
  <c r="CF182" i="79" s="1"/>
  <c r="CH182" i="79" s="1"/>
  <c r="CJ182" i="79" s="1"/>
  <c r="CL182" i="79" s="1"/>
  <c r="CN182" i="79" s="1"/>
  <c r="CP182" i="79" s="1"/>
  <c r="CR182" i="79" s="1"/>
  <c r="CT182" i="79" s="1"/>
  <c r="CV182" i="79" s="1"/>
  <c r="CX182" i="79" s="1"/>
  <c r="CZ182" i="79" s="1"/>
  <c r="DB182" i="79" s="1"/>
  <c r="DD182" i="79" s="1"/>
  <c r="E182" i="79"/>
  <c r="CF180" i="79"/>
  <c r="DF178" i="79"/>
  <c r="DG178" i="79" s="1"/>
  <c r="DG177" i="79"/>
  <c r="DF177" i="79"/>
  <c r="DF176" i="79"/>
  <c r="DG176" i="79" s="1"/>
  <c r="DF175" i="79"/>
  <c r="DG175" i="79" s="1"/>
  <c r="DF174" i="79"/>
  <c r="DG174" i="79" s="1"/>
  <c r="DG173" i="79"/>
  <c r="DF173" i="79"/>
  <c r="DF172" i="79"/>
  <c r="DG172" i="79" s="1"/>
  <c r="DF171" i="79"/>
  <c r="DG171" i="79" s="1"/>
  <c r="DF170" i="79"/>
  <c r="DG170" i="79" s="1"/>
  <c r="DG169" i="79"/>
  <c r="DF169" i="79"/>
  <c r="DF168" i="79"/>
  <c r="DG168" i="79" s="1"/>
  <c r="DF167" i="79"/>
  <c r="DG167" i="79" s="1"/>
  <c r="DF166" i="79"/>
  <c r="DG166" i="79" s="1"/>
  <c r="DG165" i="79"/>
  <c r="DF165" i="79"/>
  <c r="DF164" i="79"/>
  <c r="DG164" i="79" s="1"/>
  <c r="DF163" i="79"/>
  <c r="DG163" i="79" s="1"/>
  <c r="DF162" i="79"/>
  <c r="DG162" i="79" s="1"/>
  <c r="DG161" i="79"/>
  <c r="DF161" i="79"/>
  <c r="DF160" i="79"/>
  <c r="DG160" i="79" s="1"/>
  <c r="DF159" i="79"/>
  <c r="DG159" i="79" s="1"/>
  <c r="DF158" i="79"/>
  <c r="DG158" i="79" s="1"/>
  <c r="DG157" i="79"/>
  <c r="DF157" i="79"/>
  <c r="DF156" i="79"/>
  <c r="DG156" i="79" s="1"/>
  <c r="DF155" i="79"/>
  <c r="DG155" i="79" s="1"/>
  <c r="DF154" i="79"/>
  <c r="DG154" i="79" s="1"/>
  <c r="DG153" i="79"/>
  <c r="DF153" i="79"/>
  <c r="DF152" i="79"/>
  <c r="E150" i="79"/>
  <c r="G150" i="79" s="1"/>
  <c r="I150" i="79" s="1"/>
  <c r="K150" i="79" s="1"/>
  <c r="M150" i="79" s="1"/>
  <c r="O150" i="79" s="1"/>
  <c r="Q150" i="79" s="1"/>
  <c r="S150" i="79" s="1"/>
  <c r="U150" i="79" s="1"/>
  <c r="W150" i="79" s="1"/>
  <c r="Y150" i="79" s="1"/>
  <c r="AA150" i="79" s="1"/>
  <c r="AD150" i="79" s="1"/>
  <c r="AF150" i="79" s="1"/>
  <c r="AH150" i="79" s="1"/>
  <c r="AJ150" i="79" s="1"/>
  <c r="AL150" i="79" s="1"/>
  <c r="AN150" i="79" s="1"/>
  <c r="AP150" i="79" s="1"/>
  <c r="AR150" i="79" s="1"/>
  <c r="AT150" i="79" s="1"/>
  <c r="AV150" i="79" s="1"/>
  <c r="AX150" i="79" s="1"/>
  <c r="AZ150" i="79" s="1"/>
  <c r="BB150" i="79" s="1"/>
  <c r="BE150" i="79" s="1"/>
  <c r="BG150" i="79" s="1"/>
  <c r="BI150" i="79" s="1"/>
  <c r="BK150" i="79" s="1"/>
  <c r="BM150" i="79" s="1"/>
  <c r="BO150" i="79" s="1"/>
  <c r="BQ150" i="79" s="1"/>
  <c r="BS150" i="79" s="1"/>
  <c r="BU150" i="79" s="1"/>
  <c r="BW150" i="79" s="1"/>
  <c r="BY150" i="79" s="1"/>
  <c r="CA150" i="79" s="1"/>
  <c r="CC150" i="79" s="1"/>
  <c r="CF150" i="79" s="1"/>
  <c r="CH150" i="79" s="1"/>
  <c r="CJ150" i="79" s="1"/>
  <c r="CL150" i="79" s="1"/>
  <c r="CN150" i="79" s="1"/>
  <c r="CP150" i="79" s="1"/>
  <c r="CR150" i="79" s="1"/>
  <c r="CT150" i="79" s="1"/>
  <c r="CV150" i="79" s="1"/>
  <c r="CX150" i="79" s="1"/>
  <c r="CZ150" i="79" s="1"/>
  <c r="DB150" i="79" s="1"/>
  <c r="DD150" i="79" s="1"/>
  <c r="CF148" i="79"/>
  <c r="DG146" i="79"/>
  <c r="DF146" i="79"/>
  <c r="DG145" i="79"/>
  <c r="DF145" i="79"/>
  <c r="DG144" i="79"/>
  <c r="DF144" i="79"/>
  <c r="DG143" i="79"/>
  <c r="DF143" i="79"/>
  <c r="DG142" i="79"/>
  <c r="DF142" i="79"/>
  <c r="DG141" i="79"/>
  <c r="DF141" i="79"/>
  <c r="DG140" i="79"/>
  <c r="DF140" i="79"/>
  <c r="DG139" i="79"/>
  <c r="DF139" i="79"/>
  <c r="DG138" i="79"/>
  <c r="DF138" i="79"/>
  <c r="DG137" i="79"/>
  <c r="DF137" i="79"/>
  <c r="DG136" i="79"/>
  <c r="DF136" i="79"/>
  <c r="DG135" i="79"/>
  <c r="DF135" i="79"/>
  <c r="F299" i="79" s="1"/>
  <c r="E133" i="79"/>
  <c r="G133" i="79" s="1"/>
  <c r="I133" i="79" s="1"/>
  <c r="K133" i="79" s="1"/>
  <c r="M133" i="79" s="1"/>
  <c r="O133" i="79" s="1"/>
  <c r="Q133" i="79" s="1"/>
  <c r="S133" i="79" s="1"/>
  <c r="U133" i="79" s="1"/>
  <c r="W133" i="79" s="1"/>
  <c r="Y133" i="79" s="1"/>
  <c r="AA133" i="79" s="1"/>
  <c r="AD133" i="79" s="1"/>
  <c r="AF133" i="79" s="1"/>
  <c r="AH133" i="79" s="1"/>
  <c r="AJ133" i="79" s="1"/>
  <c r="AL133" i="79" s="1"/>
  <c r="AN133" i="79" s="1"/>
  <c r="AP133" i="79" s="1"/>
  <c r="AR133" i="79" s="1"/>
  <c r="AT133" i="79" s="1"/>
  <c r="AV133" i="79" s="1"/>
  <c r="AX133" i="79" s="1"/>
  <c r="AZ133" i="79" s="1"/>
  <c r="BB133" i="79" s="1"/>
  <c r="BE133" i="79" s="1"/>
  <c r="BG133" i="79" s="1"/>
  <c r="BI133" i="79" s="1"/>
  <c r="BK133" i="79" s="1"/>
  <c r="BM133" i="79" s="1"/>
  <c r="BO133" i="79" s="1"/>
  <c r="BQ133" i="79" s="1"/>
  <c r="BS133" i="79" s="1"/>
  <c r="BU133" i="79" s="1"/>
  <c r="BW133" i="79" s="1"/>
  <c r="BY133" i="79" s="1"/>
  <c r="CA133" i="79" s="1"/>
  <c r="CC133" i="79" s="1"/>
  <c r="CF133" i="79" s="1"/>
  <c r="CH133" i="79" s="1"/>
  <c r="CJ133" i="79" s="1"/>
  <c r="CL133" i="79" s="1"/>
  <c r="CN133" i="79" s="1"/>
  <c r="CP133" i="79" s="1"/>
  <c r="CR133" i="79" s="1"/>
  <c r="CT133" i="79" s="1"/>
  <c r="CV133" i="79" s="1"/>
  <c r="CX133" i="79" s="1"/>
  <c r="CZ133" i="79" s="1"/>
  <c r="DB133" i="79" s="1"/>
  <c r="DD133" i="79" s="1"/>
  <c r="CF131" i="79"/>
  <c r="DG129" i="79"/>
  <c r="DF129" i="79"/>
  <c r="DG128" i="79"/>
  <c r="DF128" i="79"/>
  <c r="DG127" i="79"/>
  <c r="DF127" i="79"/>
  <c r="DG126" i="79"/>
  <c r="DF126" i="79"/>
  <c r="DG125" i="79"/>
  <c r="DF125" i="79"/>
  <c r="E123" i="79"/>
  <c r="G123" i="79" s="1"/>
  <c r="I123" i="79" s="1"/>
  <c r="K123" i="79" s="1"/>
  <c r="M123" i="79" s="1"/>
  <c r="O123" i="79" s="1"/>
  <c r="Q123" i="79" s="1"/>
  <c r="S123" i="79" s="1"/>
  <c r="U123" i="79" s="1"/>
  <c r="W123" i="79" s="1"/>
  <c r="Y123" i="79" s="1"/>
  <c r="AA123" i="79" s="1"/>
  <c r="AD123" i="79" s="1"/>
  <c r="AF123" i="79" s="1"/>
  <c r="AH123" i="79" s="1"/>
  <c r="AJ123" i="79" s="1"/>
  <c r="AL123" i="79" s="1"/>
  <c r="AN123" i="79" s="1"/>
  <c r="AP123" i="79" s="1"/>
  <c r="AR123" i="79" s="1"/>
  <c r="AT123" i="79" s="1"/>
  <c r="AV123" i="79" s="1"/>
  <c r="AX123" i="79" s="1"/>
  <c r="AZ123" i="79" s="1"/>
  <c r="BB123" i="79" s="1"/>
  <c r="BE123" i="79" s="1"/>
  <c r="BG123" i="79" s="1"/>
  <c r="BI123" i="79" s="1"/>
  <c r="BK123" i="79" s="1"/>
  <c r="BM123" i="79" s="1"/>
  <c r="BO123" i="79" s="1"/>
  <c r="BQ123" i="79" s="1"/>
  <c r="BS123" i="79" s="1"/>
  <c r="BU123" i="79" s="1"/>
  <c r="BW123" i="79" s="1"/>
  <c r="BY123" i="79" s="1"/>
  <c r="CA123" i="79" s="1"/>
  <c r="CC123" i="79" s="1"/>
  <c r="CF123" i="79" s="1"/>
  <c r="CH123" i="79" s="1"/>
  <c r="CJ123" i="79" s="1"/>
  <c r="CL123" i="79" s="1"/>
  <c r="CN123" i="79" s="1"/>
  <c r="CP123" i="79" s="1"/>
  <c r="CR123" i="79" s="1"/>
  <c r="CT123" i="79" s="1"/>
  <c r="CV123" i="79" s="1"/>
  <c r="CX123" i="79" s="1"/>
  <c r="CZ123" i="79" s="1"/>
  <c r="DB123" i="79" s="1"/>
  <c r="DD123" i="79" s="1"/>
  <c r="CF121" i="79"/>
  <c r="DG119" i="79"/>
  <c r="DF119" i="79"/>
  <c r="DG118" i="79"/>
  <c r="DF118" i="79"/>
  <c r="DG117" i="79"/>
  <c r="DF117" i="79"/>
  <c r="DG116" i="79"/>
  <c r="DF116" i="79"/>
  <c r="DG115" i="79"/>
  <c r="DF115" i="79"/>
  <c r="DG114" i="79"/>
  <c r="DF114" i="79"/>
  <c r="DG113" i="79"/>
  <c r="DF113" i="79"/>
  <c r="DG112" i="79"/>
  <c r="DF112" i="79"/>
  <c r="DG111" i="79"/>
  <c r="DF111" i="79"/>
  <c r="DG110" i="79"/>
  <c r="DF110" i="79"/>
  <c r="DG109" i="79"/>
  <c r="DF109" i="79"/>
  <c r="DG108" i="79"/>
  <c r="DF108" i="79"/>
  <c r="DG107" i="79"/>
  <c r="DF107" i="79"/>
  <c r="DG106" i="79"/>
  <c r="DF106" i="79"/>
  <c r="DG105" i="79"/>
  <c r="DF105" i="79"/>
  <c r="DG104" i="79"/>
  <c r="DF104" i="79"/>
  <c r="DG103" i="79"/>
  <c r="DF103" i="79"/>
  <c r="DG102" i="79"/>
  <c r="DF102" i="79"/>
  <c r="DG101" i="79"/>
  <c r="DF101" i="79"/>
  <c r="DG100" i="79"/>
  <c r="DF100" i="79"/>
  <c r="DG99" i="79"/>
  <c r="DF99" i="79"/>
  <c r="DF98" i="79"/>
  <c r="DG97" i="79"/>
  <c r="DF97" i="79"/>
  <c r="DG96" i="79"/>
  <c r="DF96" i="79"/>
  <c r="E94" i="79"/>
  <c r="G94" i="79" s="1"/>
  <c r="I94" i="79" s="1"/>
  <c r="K94" i="79" s="1"/>
  <c r="M94" i="79" s="1"/>
  <c r="O94" i="79" s="1"/>
  <c r="Q94" i="79" s="1"/>
  <c r="S94" i="79" s="1"/>
  <c r="U94" i="79" s="1"/>
  <c r="W94" i="79" s="1"/>
  <c r="Y94" i="79" s="1"/>
  <c r="AA94" i="79" s="1"/>
  <c r="AD94" i="79" s="1"/>
  <c r="AF94" i="79" s="1"/>
  <c r="AH94" i="79" s="1"/>
  <c r="AJ94" i="79" s="1"/>
  <c r="AL94" i="79" s="1"/>
  <c r="AN94" i="79" s="1"/>
  <c r="AP94" i="79" s="1"/>
  <c r="AR94" i="79" s="1"/>
  <c r="AT94" i="79" s="1"/>
  <c r="AV94" i="79" s="1"/>
  <c r="AX94" i="79" s="1"/>
  <c r="AZ94" i="79" s="1"/>
  <c r="BB94" i="79" s="1"/>
  <c r="BE94" i="79" s="1"/>
  <c r="BG94" i="79" s="1"/>
  <c r="BI94" i="79" s="1"/>
  <c r="BK94" i="79" s="1"/>
  <c r="BM94" i="79" s="1"/>
  <c r="BO94" i="79" s="1"/>
  <c r="BQ94" i="79" s="1"/>
  <c r="BS94" i="79" s="1"/>
  <c r="BU94" i="79" s="1"/>
  <c r="BW94" i="79" s="1"/>
  <c r="BY94" i="79" s="1"/>
  <c r="CA94" i="79" s="1"/>
  <c r="CC94" i="79" s="1"/>
  <c r="CF94" i="79" s="1"/>
  <c r="CH94" i="79" s="1"/>
  <c r="CJ94" i="79" s="1"/>
  <c r="CL94" i="79" s="1"/>
  <c r="CN94" i="79" s="1"/>
  <c r="CP94" i="79" s="1"/>
  <c r="CR94" i="79" s="1"/>
  <c r="CT94" i="79" s="1"/>
  <c r="CV94" i="79" s="1"/>
  <c r="CX94" i="79" s="1"/>
  <c r="CZ94" i="79" s="1"/>
  <c r="DB94" i="79" s="1"/>
  <c r="DD94" i="79" s="1"/>
  <c r="CF92" i="79"/>
  <c r="DS90" i="79"/>
  <c r="DF90" i="79"/>
  <c r="DG90" i="79" s="1"/>
  <c r="DF89" i="79"/>
  <c r="DG89" i="79" s="1"/>
  <c r="DF88" i="79"/>
  <c r="DG88" i="79" s="1"/>
  <c r="DF87" i="79"/>
  <c r="DG87" i="79" s="1"/>
  <c r="DF86" i="79"/>
  <c r="DG86" i="79" s="1"/>
  <c r="DF85" i="79"/>
  <c r="DG85" i="79" s="1"/>
  <c r="DS84" i="79"/>
  <c r="DG84" i="79"/>
  <c r="DF84" i="79"/>
  <c r="DG83" i="79"/>
  <c r="DF83" i="79"/>
  <c r="DG82" i="79"/>
  <c r="DF82" i="79"/>
  <c r="DG81" i="79"/>
  <c r="DF81" i="79"/>
  <c r="DG80" i="79"/>
  <c r="DF80" i="79"/>
  <c r="DG79" i="79"/>
  <c r="DF79" i="79"/>
  <c r="E77" i="79"/>
  <c r="G77" i="79" s="1"/>
  <c r="I77" i="79" s="1"/>
  <c r="K77" i="79" s="1"/>
  <c r="M77" i="79" s="1"/>
  <c r="O77" i="79" s="1"/>
  <c r="Q77" i="79" s="1"/>
  <c r="S77" i="79" s="1"/>
  <c r="U77" i="79" s="1"/>
  <c r="W77" i="79" s="1"/>
  <c r="Y77" i="79" s="1"/>
  <c r="AA77" i="79" s="1"/>
  <c r="AD77" i="79" s="1"/>
  <c r="AF77" i="79" s="1"/>
  <c r="AH77" i="79" s="1"/>
  <c r="AJ77" i="79" s="1"/>
  <c r="AL77" i="79" s="1"/>
  <c r="AN77" i="79" s="1"/>
  <c r="AP77" i="79" s="1"/>
  <c r="AR77" i="79" s="1"/>
  <c r="AT77" i="79" s="1"/>
  <c r="AV77" i="79" s="1"/>
  <c r="AX77" i="79" s="1"/>
  <c r="AZ77" i="79" s="1"/>
  <c r="BB77" i="79" s="1"/>
  <c r="BE77" i="79" s="1"/>
  <c r="BG77" i="79" s="1"/>
  <c r="BI77" i="79" s="1"/>
  <c r="BK77" i="79" s="1"/>
  <c r="BM77" i="79" s="1"/>
  <c r="BO77" i="79" s="1"/>
  <c r="BQ77" i="79" s="1"/>
  <c r="BS77" i="79" s="1"/>
  <c r="BU77" i="79" s="1"/>
  <c r="BW77" i="79" s="1"/>
  <c r="BY77" i="79" s="1"/>
  <c r="CA77" i="79" s="1"/>
  <c r="CC77" i="79" s="1"/>
  <c r="CF77" i="79" s="1"/>
  <c r="CH77" i="79" s="1"/>
  <c r="CJ77" i="79" s="1"/>
  <c r="CL77" i="79" s="1"/>
  <c r="CN77" i="79" s="1"/>
  <c r="CP77" i="79" s="1"/>
  <c r="CR77" i="79" s="1"/>
  <c r="CT77" i="79" s="1"/>
  <c r="CV77" i="79" s="1"/>
  <c r="CX77" i="79" s="1"/>
  <c r="CZ77" i="79" s="1"/>
  <c r="DB77" i="79" s="1"/>
  <c r="DD77" i="79" s="1"/>
  <c r="CF75" i="79"/>
  <c r="DS73" i="79"/>
  <c r="DF73" i="79"/>
  <c r="DG73" i="79" s="1"/>
  <c r="DF72" i="79"/>
  <c r="DG72" i="79" s="1"/>
  <c r="DF71" i="79"/>
  <c r="DG71" i="79" s="1"/>
  <c r="DF70" i="79"/>
  <c r="DG70" i="79" s="1"/>
  <c r="DF69" i="79"/>
  <c r="DF68" i="79"/>
  <c r="DG68" i="79" s="1"/>
  <c r="DF67" i="79"/>
  <c r="DG67" i="79" s="1"/>
  <c r="DF66" i="79"/>
  <c r="DG66" i="79" s="1"/>
  <c r="DF65" i="79"/>
  <c r="DG65" i="79" s="1"/>
  <c r="DF64" i="79"/>
  <c r="BA293" i="79" s="1"/>
  <c r="G62" i="79"/>
  <c r="I62" i="79" s="1"/>
  <c r="K62" i="79" s="1"/>
  <c r="M62" i="79" s="1"/>
  <c r="O62" i="79" s="1"/>
  <c r="Q62" i="79" s="1"/>
  <c r="S62" i="79" s="1"/>
  <c r="U62" i="79" s="1"/>
  <c r="W62" i="79" s="1"/>
  <c r="Y62" i="79" s="1"/>
  <c r="AA62" i="79" s="1"/>
  <c r="AD62" i="79" s="1"/>
  <c r="AF62" i="79" s="1"/>
  <c r="AH62" i="79" s="1"/>
  <c r="AJ62" i="79" s="1"/>
  <c r="AL62" i="79" s="1"/>
  <c r="AN62" i="79" s="1"/>
  <c r="AP62" i="79" s="1"/>
  <c r="AR62" i="79" s="1"/>
  <c r="AT62" i="79" s="1"/>
  <c r="AV62" i="79" s="1"/>
  <c r="AX62" i="79" s="1"/>
  <c r="AZ62" i="79" s="1"/>
  <c r="BB62" i="79" s="1"/>
  <c r="BE62" i="79" s="1"/>
  <c r="BG62" i="79" s="1"/>
  <c r="BI62" i="79" s="1"/>
  <c r="BK62" i="79" s="1"/>
  <c r="BM62" i="79" s="1"/>
  <c r="BO62" i="79" s="1"/>
  <c r="BQ62" i="79" s="1"/>
  <c r="BS62" i="79" s="1"/>
  <c r="BU62" i="79" s="1"/>
  <c r="BW62" i="79" s="1"/>
  <c r="BY62" i="79" s="1"/>
  <c r="CA62" i="79" s="1"/>
  <c r="CC62" i="79" s="1"/>
  <c r="CF62" i="79" s="1"/>
  <c r="CH62" i="79" s="1"/>
  <c r="CJ62" i="79" s="1"/>
  <c r="CL62" i="79" s="1"/>
  <c r="CN62" i="79" s="1"/>
  <c r="CP62" i="79" s="1"/>
  <c r="CR62" i="79" s="1"/>
  <c r="CT62" i="79" s="1"/>
  <c r="CV62" i="79" s="1"/>
  <c r="CX62" i="79" s="1"/>
  <c r="CZ62" i="79" s="1"/>
  <c r="DB62" i="79" s="1"/>
  <c r="DD62" i="79" s="1"/>
  <c r="E62" i="79"/>
  <c r="DS60" i="79"/>
  <c r="CF60" i="79"/>
  <c r="DS58" i="79"/>
  <c r="DR58" i="79"/>
  <c r="DQ58" i="79"/>
  <c r="DP58" i="79"/>
  <c r="DO58" i="79"/>
  <c r="DN58" i="79"/>
  <c r="DM58" i="79"/>
  <c r="DF58" i="79"/>
  <c r="DG58" i="79" s="1"/>
  <c r="DF57" i="79"/>
  <c r="DG57" i="79" s="1"/>
  <c r="DF56" i="79"/>
  <c r="DG56" i="79" s="1"/>
  <c r="DF55" i="79"/>
  <c r="DG55" i="79" s="1"/>
  <c r="DU54" i="79"/>
  <c r="DT54" i="79"/>
  <c r="DS54" i="79"/>
  <c r="DR54" i="79"/>
  <c r="DQ54" i="79"/>
  <c r="DP54" i="79"/>
  <c r="DO54" i="79"/>
  <c r="DN54" i="79"/>
  <c r="DM54" i="79"/>
  <c r="DG54" i="79"/>
  <c r="DF54" i="79"/>
  <c r="DG53" i="79"/>
  <c r="DF53" i="79"/>
  <c r="DG52" i="79"/>
  <c r="DF52" i="79"/>
  <c r="DG51" i="79"/>
  <c r="DF51" i="79"/>
  <c r="DG50" i="79"/>
  <c r="DF50" i="79"/>
  <c r="DG49" i="79"/>
  <c r="DF49" i="79"/>
  <c r="DG48" i="79"/>
  <c r="DF48" i="79"/>
  <c r="DG47" i="79"/>
  <c r="DF47" i="79"/>
  <c r="DS46" i="79"/>
  <c r="DF46" i="79"/>
  <c r="DG46" i="79" s="1"/>
  <c r="DF45" i="79"/>
  <c r="DG45" i="79" s="1"/>
  <c r="G43" i="79"/>
  <c r="I43" i="79" s="1"/>
  <c r="K43" i="79" s="1"/>
  <c r="M43" i="79" s="1"/>
  <c r="O43" i="79" s="1"/>
  <c r="Q43" i="79" s="1"/>
  <c r="S43" i="79" s="1"/>
  <c r="U43" i="79" s="1"/>
  <c r="W43" i="79" s="1"/>
  <c r="Y43" i="79" s="1"/>
  <c r="AA43" i="79" s="1"/>
  <c r="AD43" i="79" s="1"/>
  <c r="AF43" i="79" s="1"/>
  <c r="AH43" i="79" s="1"/>
  <c r="AJ43" i="79" s="1"/>
  <c r="AL43" i="79" s="1"/>
  <c r="AN43" i="79" s="1"/>
  <c r="AP43" i="79" s="1"/>
  <c r="AR43" i="79" s="1"/>
  <c r="AT43" i="79" s="1"/>
  <c r="AV43" i="79" s="1"/>
  <c r="AX43" i="79" s="1"/>
  <c r="AZ43" i="79" s="1"/>
  <c r="BB43" i="79" s="1"/>
  <c r="BE43" i="79" s="1"/>
  <c r="BG43" i="79" s="1"/>
  <c r="BI43" i="79" s="1"/>
  <c r="BK43" i="79" s="1"/>
  <c r="BM43" i="79" s="1"/>
  <c r="BO43" i="79" s="1"/>
  <c r="BQ43" i="79" s="1"/>
  <c r="BS43" i="79" s="1"/>
  <c r="BU43" i="79" s="1"/>
  <c r="BW43" i="79" s="1"/>
  <c r="BY43" i="79" s="1"/>
  <c r="CA43" i="79" s="1"/>
  <c r="CC43" i="79" s="1"/>
  <c r="CF43" i="79" s="1"/>
  <c r="CH43" i="79" s="1"/>
  <c r="CJ43" i="79" s="1"/>
  <c r="CL43" i="79" s="1"/>
  <c r="CN43" i="79" s="1"/>
  <c r="CP43" i="79" s="1"/>
  <c r="CR43" i="79" s="1"/>
  <c r="CT43" i="79" s="1"/>
  <c r="CV43" i="79" s="1"/>
  <c r="CX43" i="79" s="1"/>
  <c r="CZ43" i="79" s="1"/>
  <c r="DB43" i="79" s="1"/>
  <c r="DD43" i="79" s="1"/>
  <c r="E43" i="79"/>
  <c r="CF41" i="79"/>
  <c r="DL40" i="79"/>
  <c r="DG39" i="79"/>
  <c r="DF39" i="79"/>
  <c r="DG38" i="79"/>
  <c r="DF38" i="79"/>
  <c r="DM37" i="79"/>
  <c r="DF37" i="79"/>
  <c r="DG37" i="79" s="1"/>
  <c r="DF36" i="79"/>
  <c r="DG36" i="79" s="1"/>
  <c r="DF35" i="79"/>
  <c r="DG35" i="79" s="1"/>
  <c r="DF34" i="79"/>
  <c r="DG34" i="79" s="1"/>
  <c r="DF33" i="79"/>
  <c r="DG33" i="79" s="1"/>
  <c r="DF32" i="79"/>
  <c r="DG32" i="79" s="1"/>
  <c r="DF31" i="79"/>
  <c r="DG31" i="79" s="1"/>
  <c r="DF30" i="79"/>
  <c r="DG30" i="79" s="1"/>
  <c r="DF29" i="79"/>
  <c r="DG29" i="79" s="1"/>
  <c r="DF28" i="79"/>
  <c r="DG28" i="79" s="1"/>
  <c r="DF27" i="79"/>
  <c r="DG27" i="79" s="1"/>
  <c r="DF26" i="79"/>
  <c r="AC293" i="79" s="1"/>
  <c r="G24" i="79"/>
  <c r="I24" i="79" s="1"/>
  <c r="K24" i="79" s="1"/>
  <c r="M24" i="79" s="1"/>
  <c r="O24" i="79" s="1"/>
  <c r="Q24" i="79" s="1"/>
  <c r="S24" i="79" s="1"/>
  <c r="U24" i="79" s="1"/>
  <c r="W24" i="79" s="1"/>
  <c r="Y24" i="79" s="1"/>
  <c r="AA24" i="79" s="1"/>
  <c r="AD24" i="79" s="1"/>
  <c r="AF24" i="79" s="1"/>
  <c r="AH24" i="79" s="1"/>
  <c r="AJ24" i="79" s="1"/>
  <c r="AL24" i="79" s="1"/>
  <c r="AN24" i="79" s="1"/>
  <c r="AP24" i="79" s="1"/>
  <c r="AR24" i="79" s="1"/>
  <c r="AT24" i="79" s="1"/>
  <c r="AV24" i="79" s="1"/>
  <c r="AX24" i="79" s="1"/>
  <c r="AZ24" i="79" s="1"/>
  <c r="BB24" i="79" s="1"/>
  <c r="BE24" i="79" s="1"/>
  <c r="BG24" i="79" s="1"/>
  <c r="BI24" i="79" s="1"/>
  <c r="BK24" i="79" s="1"/>
  <c r="BM24" i="79" s="1"/>
  <c r="BO24" i="79" s="1"/>
  <c r="BQ24" i="79" s="1"/>
  <c r="BS24" i="79" s="1"/>
  <c r="BU24" i="79" s="1"/>
  <c r="BW24" i="79" s="1"/>
  <c r="BY24" i="79" s="1"/>
  <c r="CA24" i="79" s="1"/>
  <c r="CC24" i="79" s="1"/>
  <c r="CF24" i="79" s="1"/>
  <c r="CH24" i="79" s="1"/>
  <c r="CJ24" i="79" s="1"/>
  <c r="CL24" i="79" s="1"/>
  <c r="CN24" i="79" s="1"/>
  <c r="CP24" i="79" s="1"/>
  <c r="CR24" i="79" s="1"/>
  <c r="CT24" i="79" s="1"/>
  <c r="CV24" i="79" s="1"/>
  <c r="CX24" i="79" s="1"/>
  <c r="CZ24" i="79" s="1"/>
  <c r="DB24" i="79" s="1"/>
  <c r="DD24" i="79" s="1"/>
  <c r="E24" i="79"/>
  <c r="CF22" i="79"/>
  <c r="DF20" i="79"/>
  <c r="DG20" i="79" s="1"/>
  <c r="DF19" i="79"/>
  <c r="DG19" i="79" s="1"/>
  <c r="DF18" i="79"/>
  <c r="DG18" i="79" s="1"/>
  <c r="DF17" i="79"/>
  <c r="DF16" i="79"/>
  <c r="DG16" i="79" s="1"/>
  <c r="DF15" i="79"/>
  <c r="DG15" i="79" s="1"/>
  <c r="DF14" i="79"/>
  <c r="DG14" i="79" s="1"/>
  <c r="DF13" i="79"/>
  <c r="DG13" i="79" s="1"/>
  <c r="DF12" i="79"/>
  <c r="DF11" i="79"/>
  <c r="Q293" i="79" s="1"/>
  <c r="G9" i="79"/>
  <c r="I9" i="79" s="1"/>
  <c r="K9" i="79" s="1"/>
  <c r="M9" i="79" s="1"/>
  <c r="O9" i="79" s="1"/>
  <c r="Q9" i="79" s="1"/>
  <c r="S9" i="79" s="1"/>
  <c r="U9" i="79" s="1"/>
  <c r="W9" i="79" s="1"/>
  <c r="Y9" i="79" s="1"/>
  <c r="AA9" i="79" s="1"/>
  <c r="AD9" i="79" s="1"/>
  <c r="AF9" i="79" s="1"/>
  <c r="AH9" i="79" s="1"/>
  <c r="AJ9" i="79" s="1"/>
  <c r="AL9" i="79" s="1"/>
  <c r="AN9" i="79" s="1"/>
  <c r="AP9" i="79" s="1"/>
  <c r="AR9" i="79" s="1"/>
  <c r="AT9" i="79" s="1"/>
  <c r="AV9" i="79" s="1"/>
  <c r="AX9" i="79" s="1"/>
  <c r="AZ9" i="79" s="1"/>
  <c r="BB9" i="79" s="1"/>
  <c r="BE9" i="79" s="1"/>
  <c r="BG9" i="79" s="1"/>
  <c r="BI9" i="79" s="1"/>
  <c r="BK9" i="79" s="1"/>
  <c r="BM9" i="79" s="1"/>
  <c r="BO9" i="79" s="1"/>
  <c r="BQ9" i="79" s="1"/>
  <c r="BS9" i="79" s="1"/>
  <c r="BU9" i="79" s="1"/>
  <c r="BW9" i="79" s="1"/>
  <c r="BY9" i="79" s="1"/>
  <c r="CA9" i="79" s="1"/>
  <c r="CC9" i="79" s="1"/>
  <c r="CF9" i="79" s="1"/>
  <c r="CH9" i="79" s="1"/>
  <c r="CJ9" i="79" s="1"/>
  <c r="CL9" i="79" s="1"/>
  <c r="CN9" i="79" s="1"/>
  <c r="CP9" i="79" s="1"/>
  <c r="CR9" i="79" s="1"/>
  <c r="CT9" i="79" s="1"/>
  <c r="CV9" i="79" s="1"/>
  <c r="CX9" i="79" s="1"/>
  <c r="CZ9" i="79" s="1"/>
  <c r="DB9" i="79" s="1"/>
  <c r="DD9" i="79" s="1"/>
  <c r="E9" i="79"/>
  <c r="CF6" i="79"/>
  <c r="DB5" i="79"/>
  <c r="CT5" i="79"/>
  <c r="CL5" i="79"/>
  <c r="CC5" i="79"/>
  <c r="DE4" i="79"/>
  <c r="DD4" i="79"/>
  <c r="DD5" i="79" s="1"/>
  <c r="DC4" i="79"/>
  <c r="DB4" i="79"/>
  <c r="DA4" i="79"/>
  <c r="CZ4" i="79"/>
  <c r="CZ5" i="79" s="1"/>
  <c r="CY4" i="79"/>
  <c r="CX4" i="79"/>
  <c r="CX5" i="79" s="1"/>
  <c r="CW4" i="79"/>
  <c r="CV4" i="79"/>
  <c r="CV5" i="79" s="1"/>
  <c r="CU4" i="79"/>
  <c r="CT4" i="79"/>
  <c r="CS4" i="79"/>
  <c r="CR4" i="79"/>
  <c r="CR5" i="79" s="1"/>
  <c r="CQ4" i="79"/>
  <c r="CP4" i="79"/>
  <c r="CP5" i="79" s="1"/>
  <c r="CO4" i="79"/>
  <c r="CN4" i="79"/>
  <c r="CN5" i="79" s="1"/>
  <c r="CM4" i="79"/>
  <c r="CL4" i="79"/>
  <c r="CK4" i="79"/>
  <c r="CJ4" i="79"/>
  <c r="CJ5" i="79" s="1"/>
  <c r="CI4" i="79"/>
  <c r="CH4" i="79"/>
  <c r="CH5" i="79" s="1"/>
  <c r="CG4" i="79"/>
  <c r="CF4" i="79"/>
  <c r="CF5" i="79" s="1"/>
  <c r="CD4" i="79"/>
  <c r="CC4" i="79"/>
  <c r="CB4" i="79"/>
  <c r="CA4" i="79"/>
  <c r="CA5" i="79" s="1"/>
  <c r="BZ4" i="79"/>
  <c r="BY4" i="79"/>
  <c r="BY5" i="79" s="1"/>
  <c r="BX4" i="79"/>
  <c r="BW4" i="79"/>
  <c r="BW5" i="79" s="1"/>
  <c r="BV4" i="79"/>
  <c r="BU4" i="79"/>
  <c r="BU5" i="79" s="1"/>
  <c r="BT4" i="79"/>
  <c r="BS4" i="79"/>
  <c r="BS5" i="79" s="1"/>
  <c r="BR4" i="79"/>
  <c r="BQ4" i="79"/>
  <c r="BQ5" i="79" s="1"/>
  <c r="BP4" i="79"/>
  <c r="BO4" i="79"/>
  <c r="BO5" i="79" s="1"/>
  <c r="BN4" i="79"/>
  <c r="BM4" i="79"/>
  <c r="BM5" i="79" s="1"/>
  <c r="BL4" i="79"/>
  <c r="BK4" i="79"/>
  <c r="BK5" i="79" s="1"/>
  <c r="BJ4" i="79"/>
  <c r="BI4" i="79"/>
  <c r="BI5" i="79" s="1"/>
  <c r="BH4" i="79"/>
  <c r="BG4" i="79"/>
  <c r="BG5" i="79" s="1"/>
  <c r="BF4" i="79"/>
  <c r="BE4" i="79"/>
  <c r="BE5" i="79" s="1"/>
  <c r="BC4" i="79"/>
  <c r="BB4" i="79"/>
  <c r="BB5" i="79" s="1"/>
  <c r="BA4" i="79"/>
  <c r="AZ4" i="79"/>
  <c r="AZ5" i="79" s="1"/>
  <c r="AY4" i="79"/>
  <c r="AX4" i="79"/>
  <c r="AX5" i="79" s="1"/>
  <c r="AW4" i="79"/>
  <c r="AV4" i="79"/>
  <c r="AV5" i="79" s="1"/>
  <c r="AU4" i="79"/>
  <c r="AT4" i="79"/>
  <c r="AT5" i="79" s="1"/>
  <c r="AS4" i="79"/>
  <c r="AR4" i="79"/>
  <c r="AR5" i="79" s="1"/>
  <c r="AQ4" i="79"/>
  <c r="AP4" i="79"/>
  <c r="AP5" i="79" s="1"/>
  <c r="AO4" i="79"/>
  <c r="AN4" i="79"/>
  <c r="AN5" i="79" s="1"/>
  <c r="AM4" i="79"/>
  <c r="AL4" i="79"/>
  <c r="AL5" i="79" s="1"/>
  <c r="AK4" i="79"/>
  <c r="AJ4" i="79"/>
  <c r="AJ5" i="79" s="1"/>
  <c r="AI4" i="79"/>
  <c r="AH4" i="79"/>
  <c r="AH5" i="79" s="1"/>
  <c r="AG4" i="79"/>
  <c r="AF4" i="79"/>
  <c r="AF5" i="79" s="1"/>
  <c r="AE4" i="79"/>
  <c r="AD4" i="79"/>
  <c r="AD5" i="79" s="1"/>
  <c r="AB4" i="79"/>
  <c r="AA4" i="79"/>
  <c r="AA5" i="79" s="1"/>
  <c r="Z4" i="79"/>
  <c r="Y4" i="79"/>
  <c r="Y5" i="79" s="1"/>
  <c r="X4" i="79"/>
  <c r="W4" i="79"/>
  <c r="W5" i="79" s="1"/>
  <c r="V4" i="79"/>
  <c r="U4" i="79"/>
  <c r="U5" i="79" s="1"/>
  <c r="T4" i="79"/>
  <c r="S4" i="79"/>
  <c r="S5" i="79" s="1"/>
  <c r="R4" i="79"/>
  <c r="Q4" i="79"/>
  <c r="Q5" i="79" s="1"/>
  <c r="P4" i="79"/>
  <c r="O4" i="79"/>
  <c r="O5" i="79" s="1"/>
  <c r="N4" i="79"/>
  <c r="M4" i="79"/>
  <c r="M5" i="79" s="1"/>
  <c r="L4" i="79"/>
  <c r="K4" i="79"/>
  <c r="K5" i="79" s="1"/>
  <c r="J4" i="79"/>
  <c r="I4" i="79"/>
  <c r="I5" i="79" s="1"/>
  <c r="H4" i="79"/>
  <c r="G4" i="79"/>
  <c r="G5" i="79" s="1"/>
  <c r="F4" i="79"/>
  <c r="E4" i="79"/>
  <c r="E5" i="79" s="1"/>
  <c r="D4" i="79"/>
  <c r="C4" i="79"/>
  <c r="C5" i="79" s="1"/>
  <c r="DF5" i="79" s="1"/>
  <c r="DG5" i="79" s="1"/>
  <c r="C4" i="77"/>
  <c r="D4" i="77"/>
  <c r="E4" i="77"/>
  <c r="F4" i="77"/>
  <c r="G4" i="77"/>
  <c r="H4" i="77"/>
  <c r="I4" i="77"/>
  <c r="J4" i="77"/>
  <c r="I5" i="77" s="1"/>
  <c r="K4" i="77"/>
  <c r="L4" i="77"/>
  <c r="M4" i="77"/>
  <c r="N4" i="77"/>
  <c r="O4" i="77"/>
  <c r="P4" i="77"/>
  <c r="Q4" i="77"/>
  <c r="R4" i="77"/>
  <c r="S4" i="77"/>
  <c r="T4" i="77"/>
  <c r="U4" i="77"/>
  <c r="V4" i="77"/>
  <c r="W4" i="77"/>
  <c r="X4" i="77"/>
  <c r="Y4" i="77"/>
  <c r="Z4" i="77"/>
  <c r="AA4" i="77"/>
  <c r="AB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BE4" i="77"/>
  <c r="BF4" i="77"/>
  <c r="BG4" i="77"/>
  <c r="BH4" i="77"/>
  <c r="BI4" i="77"/>
  <c r="BJ4" i="77"/>
  <c r="BK4" i="77"/>
  <c r="BL4" i="77"/>
  <c r="BM4" i="77"/>
  <c r="BN4" i="77"/>
  <c r="BO4" i="77"/>
  <c r="BP4" i="77"/>
  <c r="BO5" i="77" s="1"/>
  <c r="BQ4" i="77"/>
  <c r="BR4" i="77"/>
  <c r="BS4" i="77"/>
  <c r="BT4" i="77"/>
  <c r="BU4" i="77"/>
  <c r="BV4" i="77"/>
  <c r="BW4" i="77"/>
  <c r="BX4" i="77"/>
  <c r="BW5" i="77" s="1"/>
  <c r="BY4" i="77"/>
  <c r="BZ4" i="77"/>
  <c r="CA4" i="77"/>
  <c r="CB4" i="77"/>
  <c r="CC4" i="77"/>
  <c r="CD4" i="77"/>
  <c r="CF4" i="77"/>
  <c r="CG4" i="77"/>
  <c r="CH4" i="77"/>
  <c r="CI4" i="77"/>
  <c r="CJ4" i="77"/>
  <c r="CK4" i="77"/>
  <c r="CL4" i="77"/>
  <c r="CM4" i="77"/>
  <c r="CN4" i="77"/>
  <c r="CO4" i="77"/>
  <c r="CP4" i="77"/>
  <c r="CQ4" i="77"/>
  <c r="CR4" i="77"/>
  <c r="CS4" i="77"/>
  <c r="CT4" i="77"/>
  <c r="CU4" i="77"/>
  <c r="CV4" i="77"/>
  <c r="CW4" i="77"/>
  <c r="CX4" i="77"/>
  <c r="CY4" i="77"/>
  <c r="CZ4" i="77"/>
  <c r="DA4" i="77"/>
  <c r="DB4" i="77"/>
  <c r="DC4" i="77"/>
  <c r="DD4" i="77"/>
  <c r="DE4" i="77"/>
  <c r="C5" i="77"/>
  <c r="G5" i="77"/>
  <c r="K5" i="77"/>
  <c r="O5" i="77"/>
  <c r="S5" i="77"/>
  <c r="W5" i="77"/>
  <c r="AA5" i="77"/>
  <c r="AF5" i="77"/>
  <c r="AJ5" i="77"/>
  <c r="AN5" i="77"/>
  <c r="AR5" i="77"/>
  <c r="AV5" i="77"/>
  <c r="AZ5" i="77"/>
  <c r="BE5" i="77"/>
  <c r="BI5" i="77"/>
  <c r="BM5" i="77"/>
  <c r="BQ5" i="77"/>
  <c r="BU5" i="77"/>
  <c r="BY5" i="77"/>
  <c r="CC5" i="77"/>
  <c r="CH5" i="77"/>
  <c r="CL5" i="77"/>
  <c r="CP5" i="77"/>
  <c r="CT5" i="77"/>
  <c r="CX5" i="77"/>
  <c r="DB5" i="77"/>
  <c r="CF6" i="77"/>
  <c r="E9" i="77"/>
  <c r="G9" i="77" s="1"/>
  <c r="I9" i="77" s="1"/>
  <c r="K9" i="77" s="1"/>
  <c r="M9" i="77" s="1"/>
  <c r="O9" i="77" s="1"/>
  <c r="Q9" i="77" s="1"/>
  <c r="S9" i="77" s="1"/>
  <c r="U9" i="77" s="1"/>
  <c r="W9" i="77" s="1"/>
  <c r="Y9" i="77" s="1"/>
  <c r="AA9" i="77" s="1"/>
  <c r="AD9" i="77" s="1"/>
  <c r="AF9" i="77" s="1"/>
  <c r="AH9" i="77" s="1"/>
  <c r="AJ9" i="77" s="1"/>
  <c r="AL9" i="77" s="1"/>
  <c r="AN9" i="77" s="1"/>
  <c r="AP9" i="77" s="1"/>
  <c r="AR9" i="77" s="1"/>
  <c r="AT9" i="77" s="1"/>
  <c r="AV9" i="77" s="1"/>
  <c r="AX9" i="77" s="1"/>
  <c r="AZ9" i="77" s="1"/>
  <c r="BB9" i="77" s="1"/>
  <c r="BE9" i="77" s="1"/>
  <c r="BG9" i="77" s="1"/>
  <c r="BI9" i="77" s="1"/>
  <c r="BK9" i="77" s="1"/>
  <c r="BM9" i="77" s="1"/>
  <c r="BO9" i="77" s="1"/>
  <c r="BQ9" i="77" s="1"/>
  <c r="BS9" i="77" s="1"/>
  <c r="BU9" i="77" s="1"/>
  <c r="BW9" i="77" s="1"/>
  <c r="BY9" i="77" s="1"/>
  <c r="CA9" i="77" s="1"/>
  <c r="CC9" i="77" s="1"/>
  <c r="CF9" i="77" s="1"/>
  <c r="CH9" i="77" s="1"/>
  <c r="CJ9" i="77" s="1"/>
  <c r="CL9" i="77" s="1"/>
  <c r="CN9" i="77" s="1"/>
  <c r="CP9" i="77" s="1"/>
  <c r="CR9" i="77" s="1"/>
  <c r="CT9" i="77" s="1"/>
  <c r="CV9" i="77" s="1"/>
  <c r="CX9" i="77" s="1"/>
  <c r="CZ9" i="77" s="1"/>
  <c r="DB9" i="77" s="1"/>
  <c r="DD9" i="77" s="1"/>
  <c r="DF11" i="77"/>
  <c r="DG11" i="77"/>
  <c r="DF12" i="77"/>
  <c r="DG12" i="77" s="1"/>
  <c r="DF13" i="77"/>
  <c r="DG13" i="77"/>
  <c r="DF14" i="77"/>
  <c r="DG14" i="77" s="1"/>
  <c r="DF15" i="77"/>
  <c r="DF16" i="77"/>
  <c r="DG16" i="77" s="1"/>
  <c r="DF17" i="77"/>
  <c r="DG17" i="77"/>
  <c r="DF18" i="77"/>
  <c r="DG18" i="77" s="1"/>
  <c r="DF19" i="77"/>
  <c r="DG19" i="77"/>
  <c r="DF20" i="77"/>
  <c r="DG20" i="77" s="1"/>
  <c r="DF21" i="77"/>
  <c r="DG21" i="77" s="1"/>
  <c r="DF22" i="77"/>
  <c r="DG22" i="77" s="1"/>
  <c r="DF23" i="77"/>
  <c r="DG23" i="77" s="1"/>
  <c r="DF24" i="77"/>
  <c r="DG24" i="77" s="1"/>
  <c r="DF25" i="77"/>
  <c r="DF26" i="77"/>
  <c r="DG26" i="77" s="1"/>
  <c r="DF27" i="77"/>
  <c r="DG27" i="77" s="1"/>
  <c r="DF28" i="77"/>
  <c r="DG28" i="77" s="1"/>
  <c r="DF29" i="77"/>
  <c r="DG29" i="77"/>
  <c r="DF30" i="77"/>
  <c r="DG30" i="77" s="1"/>
  <c r="DF31" i="77"/>
  <c r="DG31" i="77" s="1"/>
  <c r="DF32" i="77"/>
  <c r="DG32" i="77" s="1"/>
  <c r="DF33" i="77"/>
  <c r="DG33" i="77"/>
  <c r="DF34" i="77"/>
  <c r="DG34" i="77" s="1"/>
  <c r="DF35" i="77"/>
  <c r="DG35" i="77"/>
  <c r="DF36" i="77"/>
  <c r="DG36" i="77" s="1"/>
  <c r="DF37" i="77"/>
  <c r="DG37" i="77"/>
  <c r="DF38" i="77"/>
  <c r="DG38" i="77"/>
  <c r="DF39" i="77"/>
  <c r="DG39" i="77" s="1"/>
  <c r="DF40" i="77"/>
  <c r="DG40" i="77"/>
  <c r="DL40" i="77"/>
  <c r="DQ40" i="77"/>
  <c r="DF41" i="77"/>
  <c r="DG41" i="77"/>
  <c r="DL41" i="77"/>
  <c r="DP41" i="77"/>
  <c r="DF42" i="77"/>
  <c r="DG42" i="77"/>
  <c r="DF43" i="77"/>
  <c r="DG43" i="77" s="1"/>
  <c r="DF44" i="77"/>
  <c r="DG44" i="77" s="1"/>
  <c r="DF45" i="77"/>
  <c r="DG45" i="77" s="1"/>
  <c r="DS46" i="77"/>
  <c r="CF47" i="77"/>
  <c r="E49" i="77"/>
  <c r="G49" i="77" s="1"/>
  <c r="I49" i="77"/>
  <c r="K49" i="77"/>
  <c r="M49" i="77" s="1"/>
  <c r="O49" i="77" s="1"/>
  <c r="Q49" i="77" s="1"/>
  <c r="S49" i="77" s="1"/>
  <c r="U49" i="77" s="1"/>
  <c r="W49" i="77" s="1"/>
  <c r="Y49" i="77" s="1"/>
  <c r="AA49" i="77" s="1"/>
  <c r="AD49" i="77" s="1"/>
  <c r="AF49" i="77" s="1"/>
  <c r="AH49" i="77" s="1"/>
  <c r="AJ49" i="77" s="1"/>
  <c r="AL49" i="77" s="1"/>
  <c r="AN49" i="77" s="1"/>
  <c r="AP49" i="77" s="1"/>
  <c r="AR49" i="77" s="1"/>
  <c r="AT49" i="77" s="1"/>
  <c r="AV49" i="77" s="1"/>
  <c r="AX49" i="77" s="1"/>
  <c r="AZ49" i="77" s="1"/>
  <c r="BB49" i="77" s="1"/>
  <c r="BE49" i="77" s="1"/>
  <c r="BG49" i="77" s="1"/>
  <c r="BI49" i="77" s="1"/>
  <c r="BK49" i="77" s="1"/>
  <c r="BM49" i="77" s="1"/>
  <c r="BO49" i="77" s="1"/>
  <c r="BQ49" i="77" s="1"/>
  <c r="BS49" i="77" s="1"/>
  <c r="BU49" i="77" s="1"/>
  <c r="BW49" i="77" s="1"/>
  <c r="BY49" i="77" s="1"/>
  <c r="CA49" i="77" s="1"/>
  <c r="CC49" i="77" s="1"/>
  <c r="CF49" i="77" s="1"/>
  <c r="CH49" i="77" s="1"/>
  <c r="CJ49" i="77" s="1"/>
  <c r="CL49" i="77" s="1"/>
  <c r="CN49" i="77" s="1"/>
  <c r="CP49" i="77" s="1"/>
  <c r="CR49" i="77" s="1"/>
  <c r="CT49" i="77" s="1"/>
  <c r="CV49" i="77" s="1"/>
  <c r="CX49" i="77" s="1"/>
  <c r="CZ49" i="77" s="1"/>
  <c r="DB49" i="77" s="1"/>
  <c r="DD49" i="77" s="1"/>
  <c r="DF51" i="77"/>
  <c r="DF52" i="77"/>
  <c r="DG52" i="77"/>
  <c r="DF53" i="77"/>
  <c r="DG53" i="77" s="1"/>
  <c r="DM53" i="77"/>
  <c r="DN53" i="77"/>
  <c r="DO53" i="77"/>
  <c r="DP53" i="77"/>
  <c r="DQ53" i="77"/>
  <c r="DR53" i="77"/>
  <c r="DS53" i="77"/>
  <c r="DF54" i="77"/>
  <c r="DG54" i="77" s="1"/>
  <c r="DR54" i="77"/>
  <c r="DS54" i="77"/>
  <c r="DF55" i="77"/>
  <c r="DG55" i="77" s="1"/>
  <c r="DF56" i="77"/>
  <c r="DG56" i="77" s="1"/>
  <c r="DS56" i="77"/>
  <c r="DF57" i="77"/>
  <c r="DG57" i="77"/>
  <c r="DF58" i="77"/>
  <c r="DG58" i="77" s="1"/>
  <c r="DF59" i="77"/>
  <c r="DG59" i="77"/>
  <c r="DF60" i="77"/>
  <c r="DG60" i="77" s="1"/>
  <c r="DF61" i="77"/>
  <c r="DG61" i="77" s="1"/>
  <c r="DF62" i="77"/>
  <c r="DG62" i="77" s="1"/>
  <c r="DF63" i="77"/>
  <c r="DG63" i="77" s="1"/>
  <c r="DF64" i="77"/>
  <c r="DG64" i="77" s="1"/>
  <c r="DF65" i="77"/>
  <c r="DG65" i="77"/>
  <c r="DF66" i="77"/>
  <c r="DG66" i="77" s="1"/>
  <c r="DF67" i="77"/>
  <c r="DG67" i="77"/>
  <c r="DF68" i="77"/>
  <c r="DG68" i="77" s="1"/>
  <c r="DF69" i="77"/>
  <c r="DG69" i="77" s="1"/>
  <c r="DS69" i="77"/>
  <c r="CF71" i="77"/>
  <c r="E73" i="77"/>
  <c r="G73" i="77" s="1"/>
  <c r="I73" i="77" s="1"/>
  <c r="K73" i="77" s="1"/>
  <c r="M73" i="77" s="1"/>
  <c r="O73" i="77" s="1"/>
  <c r="Q73" i="77" s="1"/>
  <c r="S73" i="77" s="1"/>
  <c r="U73" i="77" s="1"/>
  <c r="W73" i="77" s="1"/>
  <c r="Y73" i="77" s="1"/>
  <c r="AA73" i="77" s="1"/>
  <c r="AD73" i="77" s="1"/>
  <c r="AF73" i="77" s="1"/>
  <c r="AH73" i="77" s="1"/>
  <c r="AJ73" i="77" s="1"/>
  <c r="AL73" i="77" s="1"/>
  <c r="AN73" i="77" s="1"/>
  <c r="AP73" i="77" s="1"/>
  <c r="AR73" i="77" s="1"/>
  <c r="AT73" i="77" s="1"/>
  <c r="AV73" i="77" s="1"/>
  <c r="AX73" i="77" s="1"/>
  <c r="AZ73" i="77" s="1"/>
  <c r="BB73" i="77" s="1"/>
  <c r="BE73" i="77" s="1"/>
  <c r="BG73" i="77" s="1"/>
  <c r="BI73" i="77" s="1"/>
  <c r="BK73" i="77" s="1"/>
  <c r="BM73" i="77" s="1"/>
  <c r="BO73" i="77" s="1"/>
  <c r="BQ73" i="77" s="1"/>
  <c r="BS73" i="77" s="1"/>
  <c r="BU73" i="77" s="1"/>
  <c r="BW73" i="77" s="1"/>
  <c r="BY73" i="77" s="1"/>
  <c r="CA73" i="77" s="1"/>
  <c r="CC73" i="77" s="1"/>
  <c r="CF73" i="77" s="1"/>
  <c r="CH73" i="77" s="1"/>
  <c r="CJ73" i="77" s="1"/>
  <c r="CL73" i="77" s="1"/>
  <c r="CN73" i="77" s="1"/>
  <c r="CP73" i="77" s="1"/>
  <c r="CR73" i="77" s="1"/>
  <c r="CT73" i="77" s="1"/>
  <c r="CV73" i="77" s="1"/>
  <c r="CX73" i="77" s="1"/>
  <c r="CZ73" i="77" s="1"/>
  <c r="DB73" i="77" s="1"/>
  <c r="DD73" i="77" s="1"/>
  <c r="DF75" i="77"/>
  <c r="DG75" i="77" s="1"/>
  <c r="DF76" i="77"/>
  <c r="DG76" i="77" s="1"/>
  <c r="DF77" i="77"/>
  <c r="DG77" i="77" s="1"/>
  <c r="DF78" i="77"/>
  <c r="DG78" i="77" s="1"/>
  <c r="DF79" i="77"/>
  <c r="DG79" i="77" s="1"/>
  <c r="DF80" i="77"/>
  <c r="DG80" i="77"/>
  <c r="DS80" i="77"/>
  <c r="DF81" i="77"/>
  <c r="DG81" i="77"/>
  <c r="DF82" i="77"/>
  <c r="DG82" i="77" s="1"/>
  <c r="DF83" i="77"/>
  <c r="DG83" i="77" s="1"/>
  <c r="DF84" i="77"/>
  <c r="DG84" i="77" s="1"/>
  <c r="DF85" i="77"/>
  <c r="DG85" i="77" s="1"/>
  <c r="DF86" i="77"/>
  <c r="DG86" i="77" s="1"/>
  <c r="DS86" i="77"/>
  <c r="DF87" i="77"/>
  <c r="DG87" i="77" s="1"/>
  <c r="DF88" i="77"/>
  <c r="DG88" i="77" s="1"/>
  <c r="DF89" i="77"/>
  <c r="DG89" i="77"/>
  <c r="DF90" i="77"/>
  <c r="DG90" i="77" s="1"/>
  <c r="DF91" i="77"/>
  <c r="DG91" i="77" s="1"/>
  <c r="DF92" i="77"/>
  <c r="DG92" i="77" s="1"/>
  <c r="DF93" i="77"/>
  <c r="DG93" i="77" s="1"/>
  <c r="DF94" i="77"/>
  <c r="DG94" i="77" s="1"/>
  <c r="CF96" i="77"/>
  <c r="E98" i="77"/>
  <c r="G98" i="77" s="1"/>
  <c r="I98" i="77" s="1"/>
  <c r="K98" i="77" s="1"/>
  <c r="M98" i="77" s="1"/>
  <c r="O98" i="77" s="1"/>
  <c r="Q98" i="77" s="1"/>
  <c r="S98" i="77" s="1"/>
  <c r="U98" i="77" s="1"/>
  <c r="W98" i="77" s="1"/>
  <c r="Y98" i="77" s="1"/>
  <c r="AA98" i="77" s="1"/>
  <c r="AD98" i="77"/>
  <c r="AF98" i="77" s="1"/>
  <c r="AH98" i="77" s="1"/>
  <c r="AJ98" i="77" s="1"/>
  <c r="AL98" i="77" s="1"/>
  <c r="AN98" i="77" s="1"/>
  <c r="AP98" i="77" s="1"/>
  <c r="AR98" i="77" s="1"/>
  <c r="AT98" i="77" s="1"/>
  <c r="AV98" i="77" s="1"/>
  <c r="AX98" i="77" s="1"/>
  <c r="AZ98" i="77" s="1"/>
  <c r="BB98" i="77" s="1"/>
  <c r="BE98" i="77" s="1"/>
  <c r="BG98" i="77" s="1"/>
  <c r="BI98" i="77" s="1"/>
  <c r="BK98" i="77" s="1"/>
  <c r="BM98" i="77" s="1"/>
  <c r="BO98" i="77" s="1"/>
  <c r="BQ98" i="77" s="1"/>
  <c r="BS98" i="77" s="1"/>
  <c r="BU98" i="77" s="1"/>
  <c r="BW98" i="77" s="1"/>
  <c r="BY98" i="77" s="1"/>
  <c r="CA98" i="77" s="1"/>
  <c r="CC98" i="77" s="1"/>
  <c r="CF98" i="77" s="1"/>
  <c r="CH98" i="77" s="1"/>
  <c r="CJ98" i="77" s="1"/>
  <c r="CL98" i="77" s="1"/>
  <c r="CN98" i="77" s="1"/>
  <c r="CP98" i="77" s="1"/>
  <c r="CR98" i="77" s="1"/>
  <c r="CT98" i="77" s="1"/>
  <c r="CV98" i="77" s="1"/>
  <c r="CX98" i="77" s="1"/>
  <c r="CZ98" i="77"/>
  <c r="DB98" i="77" s="1"/>
  <c r="DD98" i="77" s="1"/>
  <c r="DF100" i="77"/>
  <c r="DG100" i="77" s="1"/>
  <c r="DF101" i="77"/>
  <c r="DF102" i="77"/>
  <c r="DG102" i="77" s="1"/>
  <c r="DF103" i="77"/>
  <c r="DG103" i="77" s="1"/>
  <c r="DF104" i="77"/>
  <c r="DG104" i="77"/>
  <c r="DF105" i="77"/>
  <c r="DG105" i="77" s="1"/>
  <c r="DF106" i="77"/>
  <c r="DG106" i="77"/>
  <c r="DF107" i="77"/>
  <c r="DG107" i="77" s="1"/>
  <c r="DF108" i="77"/>
  <c r="DG108" i="77" s="1"/>
  <c r="DF109" i="77"/>
  <c r="DG109" i="77" s="1"/>
  <c r="DF110" i="77"/>
  <c r="DG110" i="77" s="1"/>
  <c r="DF111" i="77"/>
  <c r="DG111" i="77" s="1"/>
  <c r="DF112" i="77"/>
  <c r="DG112" i="77"/>
  <c r="DF113" i="77"/>
  <c r="DG113" i="77" s="1"/>
  <c r="DF114" i="77"/>
  <c r="DG114" i="77"/>
  <c r="DF115" i="77"/>
  <c r="DG115" i="77" s="1"/>
  <c r="DF116" i="77"/>
  <c r="DG116" i="77" s="1"/>
  <c r="DF117" i="77"/>
  <c r="DG117" i="77" s="1"/>
  <c r="CF119" i="77"/>
  <c r="E121" i="77"/>
  <c r="G121" i="77" s="1"/>
  <c r="I121" i="77" s="1"/>
  <c r="K121" i="77" s="1"/>
  <c r="M121" i="77" s="1"/>
  <c r="O121" i="77" s="1"/>
  <c r="Q121" i="77" s="1"/>
  <c r="S121" i="77" s="1"/>
  <c r="U121" i="77" s="1"/>
  <c r="W121" i="77" s="1"/>
  <c r="Y121" i="77" s="1"/>
  <c r="AA121" i="77" s="1"/>
  <c r="AD121" i="77" s="1"/>
  <c r="AF121" i="77" s="1"/>
  <c r="AH121" i="77" s="1"/>
  <c r="AJ121" i="77" s="1"/>
  <c r="AL121" i="77" s="1"/>
  <c r="AN121" i="77" s="1"/>
  <c r="AP121" i="77" s="1"/>
  <c r="AR121" i="77" s="1"/>
  <c r="AT121" i="77" s="1"/>
  <c r="AV121" i="77" s="1"/>
  <c r="AX121" i="77" s="1"/>
  <c r="AZ121" i="77" s="1"/>
  <c r="BB121" i="77" s="1"/>
  <c r="BE121" i="77" s="1"/>
  <c r="BG121" i="77" s="1"/>
  <c r="BI121" i="77" s="1"/>
  <c r="BK121" i="77" s="1"/>
  <c r="BM121" i="77" s="1"/>
  <c r="BO121" i="77" s="1"/>
  <c r="BQ121" i="77" s="1"/>
  <c r="BS121" i="77" s="1"/>
  <c r="BU121" i="77" s="1"/>
  <c r="BW121" i="77" s="1"/>
  <c r="BY121" i="77" s="1"/>
  <c r="CA121" i="77" s="1"/>
  <c r="CC121" i="77" s="1"/>
  <c r="CF121" i="77" s="1"/>
  <c r="CH121" i="77" s="1"/>
  <c r="CJ121" i="77" s="1"/>
  <c r="CL121" i="77" s="1"/>
  <c r="CN121" i="77" s="1"/>
  <c r="CP121" i="77" s="1"/>
  <c r="CR121" i="77" s="1"/>
  <c r="CT121" i="77" s="1"/>
  <c r="CV121" i="77" s="1"/>
  <c r="CX121" i="77" s="1"/>
  <c r="CZ121" i="77" s="1"/>
  <c r="DB121" i="77" s="1"/>
  <c r="DD121" i="77" s="1"/>
  <c r="DF123" i="77"/>
  <c r="DG123" i="77" s="1"/>
  <c r="DF124" i="77"/>
  <c r="DG124" i="77" s="1"/>
  <c r="DF125" i="77"/>
  <c r="DG125" i="77" s="1"/>
  <c r="DF126" i="77"/>
  <c r="DF127" i="77"/>
  <c r="DG127" i="77"/>
  <c r="DF128" i="77"/>
  <c r="DG128" i="77" s="1"/>
  <c r="DF129" i="77"/>
  <c r="DG129" i="77"/>
  <c r="DF130" i="77"/>
  <c r="DG130" i="77" s="1"/>
  <c r="DF131" i="77"/>
  <c r="DG131" i="77" s="1"/>
  <c r="DF132" i="77"/>
  <c r="DG132" i="77" s="1"/>
  <c r="DF133" i="77"/>
  <c r="DG133" i="77" s="1"/>
  <c r="DF134" i="77"/>
  <c r="DG134" i="77" s="1"/>
  <c r="DF135" i="77"/>
  <c r="DG135" i="77"/>
  <c r="DF136" i="77"/>
  <c r="DG136" i="77" s="1"/>
  <c r="CF138" i="77"/>
  <c r="E140" i="77"/>
  <c r="G140" i="77" s="1"/>
  <c r="I140" i="77" s="1"/>
  <c r="K140" i="77" s="1"/>
  <c r="M140" i="77" s="1"/>
  <c r="O140" i="77" s="1"/>
  <c r="Q140" i="77" s="1"/>
  <c r="S140" i="77" s="1"/>
  <c r="U140" i="77" s="1"/>
  <c r="W140" i="77" s="1"/>
  <c r="Y140" i="77" s="1"/>
  <c r="AA140" i="77" s="1"/>
  <c r="AD140" i="77" s="1"/>
  <c r="AF140" i="77" s="1"/>
  <c r="AH140" i="77" s="1"/>
  <c r="AJ140" i="77" s="1"/>
  <c r="AL140" i="77" s="1"/>
  <c r="AN140" i="77" s="1"/>
  <c r="AP140" i="77" s="1"/>
  <c r="AR140" i="77" s="1"/>
  <c r="AT140" i="77" s="1"/>
  <c r="AV140" i="77" s="1"/>
  <c r="AX140" i="77" s="1"/>
  <c r="AZ140" i="77" s="1"/>
  <c r="BB140" i="77" s="1"/>
  <c r="BE140" i="77" s="1"/>
  <c r="BG140" i="77" s="1"/>
  <c r="BI140" i="77" s="1"/>
  <c r="BK140" i="77" s="1"/>
  <c r="BM140" i="77" s="1"/>
  <c r="BO140" i="77" s="1"/>
  <c r="BQ140" i="77" s="1"/>
  <c r="BS140" i="77" s="1"/>
  <c r="BU140" i="77" s="1"/>
  <c r="BW140" i="77" s="1"/>
  <c r="BY140" i="77" s="1"/>
  <c r="CA140" i="77" s="1"/>
  <c r="CC140" i="77" s="1"/>
  <c r="CF140" i="77" s="1"/>
  <c r="CH140" i="77" s="1"/>
  <c r="CJ140" i="77" s="1"/>
  <c r="CL140" i="77" s="1"/>
  <c r="CN140" i="77" s="1"/>
  <c r="CP140" i="77" s="1"/>
  <c r="CR140" i="77" s="1"/>
  <c r="CT140" i="77" s="1"/>
  <c r="CV140" i="77" s="1"/>
  <c r="CX140" i="77" s="1"/>
  <c r="CZ140" i="77" s="1"/>
  <c r="DB140" i="77" s="1"/>
  <c r="DD140" i="77" s="1"/>
  <c r="DF142" i="77"/>
  <c r="DG142" i="77" s="1"/>
  <c r="DF143" i="77"/>
  <c r="DG143" i="77" s="1"/>
  <c r="DF144" i="77"/>
  <c r="DG144" i="77" s="1"/>
  <c r="DF145" i="77"/>
  <c r="DG145" i="77" s="1"/>
  <c r="DF146" i="77"/>
  <c r="DF147" i="77"/>
  <c r="DG147" i="77" s="1"/>
  <c r="DF148" i="77"/>
  <c r="DG148" i="77"/>
  <c r="DF149" i="77"/>
  <c r="DG149" i="77" s="1"/>
  <c r="DF150" i="77"/>
  <c r="DG150" i="77" s="1"/>
  <c r="DF151" i="77"/>
  <c r="DG151" i="77"/>
  <c r="DF152" i="77"/>
  <c r="DG152" i="77" s="1"/>
  <c r="CF154" i="77"/>
  <c r="E156" i="77"/>
  <c r="G156" i="77" s="1"/>
  <c r="I156" i="77" s="1"/>
  <c r="K156" i="77"/>
  <c r="M156" i="77" s="1"/>
  <c r="O156" i="77" s="1"/>
  <c r="Q156" i="77" s="1"/>
  <c r="S156" i="77" s="1"/>
  <c r="U156" i="77" s="1"/>
  <c r="W156" i="77" s="1"/>
  <c r="Y156" i="77" s="1"/>
  <c r="AA156" i="77" s="1"/>
  <c r="AD156" i="77" s="1"/>
  <c r="AF156" i="77" s="1"/>
  <c r="AH156" i="77" s="1"/>
  <c r="AJ156" i="77" s="1"/>
  <c r="AL156" i="77" s="1"/>
  <c r="AN156" i="77" s="1"/>
  <c r="AP156" i="77" s="1"/>
  <c r="AR156" i="77" s="1"/>
  <c r="AT156" i="77" s="1"/>
  <c r="AV156" i="77" s="1"/>
  <c r="AX156" i="77" s="1"/>
  <c r="AZ156" i="77" s="1"/>
  <c r="BB156" i="77" s="1"/>
  <c r="BE156" i="77" s="1"/>
  <c r="BG156" i="77" s="1"/>
  <c r="BI156" i="77" s="1"/>
  <c r="BK156" i="77" s="1"/>
  <c r="BM156" i="77" s="1"/>
  <c r="BO156" i="77" s="1"/>
  <c r="BQ156" i="77" s="1"/>
  <c r="BS156" i="77" s="1"/>
  <c r="BU156" i="77" s="1"/>
  <c r="BW156" i="77" s="1"/>
  <c r="BY156" i="77" s="1"/>
  <c r="CA156" i="77" s="1"/>
  <c r="CC156" i="77" s="1"/>
  <c r="CF156" i="77" s="1"/>
  <c r="CH156" i="77" s="1"/>
  <c r="CJ156" i="77" s="1"/>
  <c r="CL156" i="77" s="1"/>
  <c r="CN156" i="77" s="1"/>
  <c r="CP156" i="77" s="1"/>
  <c r="CR156" i="77" s="1"/>
  <c r="CT156" i="77" s="1"/>
  <c r="CV156" i="77" s="1"/>
  <c r="CX156" i="77" s="1"/>
  <c r="CZ156" i="77" s="1"/>
  <c r="DB156" i="77" s="1"/>
  <c r="DD156" i="77" s="1"/>
  <c r="DF158" i="77"/>
  <c r="DF159" i="77"/>
  <c r="DG159" i="77" s="1"/>
  <c r="DF160" i="77"/>
  <c r="DG160" i="77" s="1"/>
  <c r="DF161" i="77"/>
  <c r="DG161" i="77" s="1"/>
  <c r="DF162" i="77"/>
  <c r="DG162" i="77"/>
  <c r="DF163" i="77"/>
  <c r="DG163" i="77" s="1"/>
  <c r="DF164" i="77"/>
  <c r="DG164" i="77" s="1"/>
  <c r="DF165" i="77"/>
  <c r="DG165" i="77" s="1"/>
  <c r="DF166" i="77"/>
  <c r="DG166" i="77" s="1"/>
  <c r="DF167" i="77"/>
  <c r="DG167" i="77" s="1"/>
  <c r="DF168" i="77"/>
  <c r="DG168" i="77" s="1"/>
  <c r="DF169" i="77"/>
  <c r="DG169" i="77" s="1"/>
  <c r="DF170" i="77"/>
  <c r="DG170" i="77" s="1"/>
  <c r="DF171" i="77"/>
  <c r="DG171" i="77" s="1"/>
  <c r="CF173" i="77"/>
  <c r="E175" i="77"/>
  <c r="G175" i="77" s="1"/>
  <c r="I175" i="77" s="1"/>
  <c r="K175" i="77" s="1"/>
  <c r="M175" i="77" s="1"/>
  <c r="O175" i="77" s="1"/>
  <c r="Q175" i="77" s="1"/>
  <c r="S175" i="77" s="1"/>
  <c r="U175" i="77" s="1"/>
  <c r="W175" i="77" s="1"/>
  <c r="Y175" i="77" s="1"/>
  <c r="AA175" i="77" s="1"/>
  <c r="AD175" i="77" s="1"/>
  <c r="AF175" i="77" s="1"/>
  <c r="AH175" i="77" s="1"/>
  <c r="AJ175" i="77" s="1"/>
  <c r="AL175" i="77" s="1"/>
  <c r="AN175" i="77" s="1"/>
  <c r="AP175" i="77" s="1"/>
  <c r="AR175" i="77" s="1"/>
  <c r="AT175" i="77" s="1"/>
  <c r="AV175" i="77" s="1"/>
  <c r="AX175" i="77" s="1"/>
  <c r="AZ175" i="77" s="1"/>
  <c r="BB175" i="77" s="1"/>
  <c r="BE175" i="77" s="1"/>
  <c r="BG175" i="77" s="1"/>
  <c r="BI175" i="77" s="1"/>
  <c r="BK175" i="77" s="1"/>
  <c r="BM175" i="77" s="1"/>
  <c r="BO175" i="77" s="1"/>
  <c r="BQ175" i="77" s="1"/>
  <c r="BS175" i="77" s="1"/>
  <c r="BU175" i="77" s="1"/>
  <c r="BW175" i="77" s="1"/>
  <c r="BY175" i="77" s="1"/>
  <c r="CA175" i="77" s="1"/>
  <c r="CC175" i="77" s="1"/>
  <c r="CF175" i="77" s="1"/>
  <c r="CH175" i="77" s="1"/>
  <c r="CJ175" i="77" s="1"/>
  <c r="CL175" i="77" s="1"/>
  <c r="CN175" i="77" s="1"/>
  <c r="CP175" i="77" s="1"/>
  <c r="CR175" i="77" s="1"/>
  <c r="CT175" i="77" s="1"/>
  <c r="CV175" i="77" s="1"/>
  <c r="CX175" i="77" s="1"/>
  <c r="CZ175" i="77" s="1"/>
  <c r="DB175" i="77" s="1"/>
  <c r="DD175" i="77" s="1"/>
  <c r="DF177" i="77"/>
  <c r="DG177" i="77" s="1"/>
  <c r="DF178" i="77"/>
  <c r="DG178" i="77" s="1"/>
  <c r="DF179" i="77"/>
  <c r="DG179" i="77" s="1"/>
  <c r="DF180" i="77"/>
  <c r="DG180" i="77" s="1"/>
  <c r="DF181" i="77"/>
  <c r="DG181" i="77" s="1"/>
  <c r="DF182" i="77"/>
  <c r="DG182" i="77" s="1"/>
  <c r="DF183" i="77"/>
  <c r="CF185" i="77"/>
  <c r="E187" i="77"/>
  <c r="G187" i="77"/>
  <c r="I187" i="77" s="1"/>
  <c r="K187" i="77" s="1"/>
  <c r="M187" i="77" s="1"/>
  <c r="O187" i="77" s="1"/>
  <c r="Q187" i="77" s="1"/>
  <c r="S187" i="77" s="1"/>
  <c r="U187" i="77" s="1"/>
  <c r="W187" i="77" s="1"/>
  <c r="Y187" i="77" s="1"/>
  <c r="AA187" i="77" s="1"/>
  <c r="AD187" i="77" s="1"/>
  <c r="AF187" i="77" s="1"/>
  <c r="AH187" i="77" s="1"/>
  <c r="AJ187" i="77" s="1"/>
  <c r="AL187" i="77" s="1"/>
  <c r="AN187" i="77" s="1"/>
  <c r="AP187" i="77" s="1"/>
  <c r="AR187" i="77" s="1"/>
  <c r="AT187" i="77" s="1"/>
  <c r="AV187" i="77" s="1"/>
  <c r="AX187" i="77" s="1"/>
  <c r="AZ187" i="77" s="1"/>
  <c r="BB187" i="77" s="1"/>
  <c r="BE187" i="77" s="1"/>
  <c r="BG187" i="77" s="1"/>
  <c r="BI187" i="77" s="1"/>
  <c r="BK187" i="77" s="1"/>
  <c r="BM187" i="77" s="1"/>
  <c r="BO187" i="77" s="1"/>
  <c r="BQ187" i="77" s="1"/>
  <c r="BS187" i="77" s="1"/>
  <c r="BU187" i="77" s="1"/>
  <c r="BW187" i="77" s="1"/>
  <c r="BY187" i="77" s="1"/>
  <c r="CA187" i="77" s="1"/>
  <c r="CC187" i="77" s="1"/>
  <c r="CF187" i="77" s="1"/>
  <c r="CH187" i="77" s="1"/>
  <c r="CJ187" i="77" s="1"/>
  <c r="CL187" i="77" s="1"/>
  <c r="CN187" i="77" s="1"/>
  <c r="CP187" i="77" s="1"/>
  <c r="CR187" i="77" s="1"/>
  <c r="CT187" i="77" s="1"/>
  <c r="CV187" i="77" s="1"/>
  <c r="CX187" i="77" s="1"/>
  <c r="CZ187" i="77" s="1"/>
  <c r="DB187" i="77" s="1"/>
  <c r="DD187" i="77" s="1"/>
  <c r="DF189" i="77"/>
  <c r="DG189" i="77" s="1"/>
  <c r="DF190" i="77"/>
  <c r="DG190" i="77"/>
  <c r="DF191" i="77"/>
  <c r="DG191" i="77" s="1"/>
  <c r="DF192" i="77"/>
  <c r="DG192" i="77" s="1"/>
  <c r="DF193" i="77"/>
  <c r="DG193" i="77" s="1"/>
  <c r="DF194" i="77"/>
  <c r="DG194" i="77" s="1"/>
  <c r="DF195" i="77"/>
  <c r="DG195" i="77" s="1"/>
  <c r="DF196" i="77"/>
  <c r="DG196" i="77" s="1"/>
  <c r="DF197" i="77"/>
  <c r="DG197" i="77" s="1"/>
  <c r="DF198" i="77"/>
  <c r="DG198" i="77" s="1"/>
  <c r="DF199" i="77"/>
  <c r="DG199" i="77" s="1"/>
  <c r="DF200" i="77"/>
  <c r="DG200" i="77" s="1"/>
  <c r="DF201" i="77"/>
  <c r="DG201" i="77" s="1"/>
  <c r="DF202" i="77"/>
  <c r="DG202" i="77" s="1"/>
  <c r="DF203" i="77"/>
  <c r="DG203" i="77" s="1"/>
  <c r="DF204" i="77"/>
  <c r="DG204" i="77" s="1"/>
  <c r="DF205" i="77"/>
  <c r="DG205" i="77" s="1"/>
  <c r="DF206" i="77"/>
  <c r="DG206" i="77"/>
  <c r="E208" i="77"/>
  <c r="G208" i="77" s="1"/>
  <c r="I208" i="77" s="1"/>
  <c r="K208" i="77" s="1"/>
  <c r="M208" i="77" s="1"/>
  <c r="O208" i="77" s="1"/>
  <c r="Q208" i="77" s="1"/>
  <c r="S208" i="77" s="1"/>
  <c r="U208" i="77" s="1"/>
  <c r="W208" i="77" s="1"/>
  <c r="Y208" i="77" s="1"/>
  <c r="AA208" i="77" s="1"/>
  <c r="AD208" i="77" s="1"/>
  <c r="AF208" i="77" s="1"/>
  <c r="AH208" i="77" s="1"/>
  <c r="AJ208" i="77" s="1"/>
  <c r="AL208" i="77" s="1"/>
  <c r="AN208" i="77" s="1"/>
  <c r="AP208" i="77" s="1"/>
  <c r="AR208" i="77" s="1"/>
  <c r="AT208" i="77" s="1"/>
  <c r="AV208" i="77" s="1"/>
  <c r="AX208" i="77" s="1"/>
  <c r="AZ208" i="77" s="1"/>
  <c r="BB208" i="77" s="1"/>
  <c r="BE208" i="77" s="1"/>
  <c r="BG208" i="77" s="1"/>
  <c r="BI208" i="77" s="1"/>
  <c r="BK208" i="77" s="1"/>
  <c r="BM208" i="77" s="1"/>
  <c r="BO208" i="77" s="1"/>
  <c r="BQ208" i="77" s="1"/>
  <c r="BS208" i="77" s="1"/>
  <c r="BU208" i="77" s="1"/>
  <c r="BW208" i="77" s="1"/>
  <c r="BY208" i="77" s="1"/>
  <c r="CA208" i="77" s="1"/>
  <c r="CC208" i="77" s="1"/>
  <c r="CF208" i="77" s="1"/>
  <c r="CH208" i="77" s="1"/>
  <c r="CJ208" i="77" s="1"/>
  <c r="CL208" i="77" s="1"/>
  <c r="CN208" i="77" s="1"/>
  <c r="CP208" i="77" s="1"/>
  <c r="CR208" i="77" s="1"/>
  <c r="CT208" i="77" s="1"/>
  <c r="CV208" i="77" s="1"/>
  <c r="CX208" i="77" s="1"/>
  <c r="CZ208" i="77" s="1"/>
  <c r="DB208" i="77" s="1"/>
  <c r="DD208" i="77" s="1"/>
  <c r="DG211" i="77"/>
  <c r="C212" i="77"/>
  <c r="D212" i="77"/>
  <c r="E212" i="77"/>
  <c r="F212" i="77"/>
  <c r="G212" i="77"/>
  <c r="H212" i="77"/>
  <c r="I212" i="77"/>
  <c r="J212" i="77"/>
  <c r="K212" i="77"/>
  <c r="L212" i="77"/>
  <c r="M212" i="77"/>
  <c r="N212" i="77"/>
  <c r="O212" i="77"/>
  <c r="P212" i="77"/>
  <c r="Q212" i="77"/>
  <c r="R212" i="77"/>
  <c r="S212" i="77"/>
  <c r="T212" i="77"/>
  <c r="U212" i="77"/>
  <c r="V212" i="77"/>
  <c r="W212" i="77"/>
  <c r="X212" i="77"/>
  <c r="Y212" i="77"/>
  <c r="Z212" i="77"/>
  <c r="AA212" i="77"/>
  <c r="AB212" i="77"/>
  <c r="AC212" i="77"/>
  <c r="AD212" i="77"/>
  <c r="AE212" i="77"/>
  <c r="AF212" i="77"/>
  <c r="AG212" i="77"/>
  <c r="AH212" i="77"/>
  <c r="AH213" i="77" s="1"/>
  <c r="AI212" i="77"/>
  <c r="AJ212" i="77"/>
  <c r="AK212" i="77"/>
  <c r="AL212" i="77"/>
  <c r="AM212" i="77"/>
  <c r="AN212" i="77"/>
  <c r="AO212" i="77"/>
  <c r="AP212" i="77"/>
  <c r="AP213" i="77" s="1"/>
  <c r="AQ212" i="77"/>
  <c r="AR212" i="77"/>
  <c r="AS212" i="77"/>
  <c r="AT212" i="77"/>
  <c r="AU212" i="77"/>
  <c r="AV212" i="77"/>
  <c r="AW212" i="77"/>
  <c r="AX212" i="77"/>
  <c r="AX213" i="77" s="1"/>
  <c r="AY212" i="77"/>
  <c r="AZ212" i="77"/>
  <c r="BA212" i="77"/>
  <c r="BB212" i="77"/>
  <c r="BC212" i="77"/>
  <c r="BD212" i="77"/>
  <c r="BE212" i="77"/>
  <c r="BF212" i="77"/>
  <c r="BG212" i="77"/>
  <c r="BH212" i="77"/>
  <c r="BI212" i="77"/>
  <c r="BJ212" i="77"/>
  <c r="BK212" i="77"/>
  <c r="BL212" i="77"/>
  <c r="BM212" i="77"/>
  <c r="BN212" i="77"/>
  <c r="BO212" i="77"/>
  <c r="BP212" i="77"/>
  <c r="BQ212" i="77"/>
  <c r="BR212" i="77"/>
  <c r="BS212" i="77"/>
  <c r="BT212" i="77"/>
  <c r="BU212" i="77"/>
  <c r="BV212" i="77"/>
  <c r="BW212" i="77"/>
  <c r="BX212" i="77"/>
  <c r="BY212" i="77"/>
  <c r="BZ212" i="77"/>
  <c r="CA212" i="77"/>
  <c r="CB212" i="77"/>
  <c r="CC212" i="77"/>
  <c r="CD212" i="77"/>
  <c r="CF212" i="77"/>
  <c r="CF213" i="77" s="1"/>
  <c r="CG212" i="77"/>
  <c r="CH212" i="77"/>
  <c r="CI212" i="77"/>
  <c r="CJ212" i="77"/>
  <c r="CJ213" i="77" s="1"/>
  <c r="CK212" i="77"/>
  <c r="CL212" i="77"/>
  <c r="CM212" i="77"/>
  <c r="CN212" i="77"/>
  <c r="CO212" i="77"/>
  <c r="CP212" i="77"/>
  <c r="CQ212" i="77"/>
  <c r="CR212" i="77"/>
  <c r="CR213" i="77" s="1"/>
  <c r="CS212" i="77"/>
  <c r="CT212" i="77"/>
  <c r="CU212" i="77"/>
  <c r="CV212" i="77"/>
  <c r="CV213" i="77" s="1"/>
  <c r="CW212" i="77"/>
  <c r="CX212" i="77"/>
  <c r="CY212" i="77"/>
  <c r="CZ212" i="77"/>
  <c r="DA212" i="77"/>
  <c r="DB212" i="77"/>
  <c r="DC212" i="77"/>
  <c r="DD212" i="77"/>
  <c r="DD213" i="77" s="1"/>
  <c r="DE212" i="77"/>
  <c r="C213" i="77"/>
  <c r="E213" i="77"/>
  <c r="G213" i="77"/>
  <c r="K213" i="77"/>
  <c r="M213" i="77"/>
  <c r="O213" i="77"/>
  <c r="S213" i="77"/>
  <c r="W213" i="77"/>
  <c r="AA213" i="77"/>
  <c r="AD213" i="77"/>
  <c r="AL213" i="77"/>
  <c r="AR213" i="77"/>
  <c r="AT213" i="77"/>
  <c r="BB213" i="77"/>
  <c r="BG213" i="77"/>
  <c r="BI213" i="77"/>
  <c r="BK213" i="77"/>
  <c r="BO213" i="77"/>
  <c r="BQ213" i="77"/>
  <c r="BS213" i="77"/>
  <c r="BW213" i="77"/>
  <c r="BY213" i="77"/>
  <c r="CA213" i="77"/>
  <c r="CN213" i="77"/>
  <c r="CP213" i="77"/>
  <c r="CX213" i="77"/>
  <c r="CZ213" i="77"/>
  <c r="B215" i="77"/>
  <c r="DF215" i="77"/>
  <c r="DM37" i="77" s="1"/>
  <c r="Q218" i="77"/>
  <c r="DB218" i="77" s="1"/>
  <c r="AA218" i="77"/>
  <c r="AK218" i="77"/>
  <c r="DP40" i="77" s="1"/>
  <c r="AU218" i="77"/>
  <c r="BE218" i="77"/>
  <c r="H221" i="77"/>
  <c r="T221" i="77"/>
  <c r="DM43" i="77" s="1"/>
  <c r="W221" i="77"/>
  <c r="DO43" i="77" s="1"/>
  <c r="AD221" i="77"/>
  <c r="AG221" i="77"/>
  <c r="AN221" i="77"/>
  <c r="DQ43" i="77" s="1"/>
  <c r="AQ221" i="77"/>
  <c r="DS43" i="77" s="1"/>
  <c r="AX221" i="77"/>
  <c r="BA221" i="77"/>
  <c r="BH221" i="77"/>
  <c r="BK221" i="77"/>
  <c r="AK222" i="77"/>
  <c r="Q224" i="77"/>
  <c r="AA224" i="77"/>
  <c r="AK224" i="77"/>
  <c r="AU224" i="77"/>
  <c r="T227" i="77"/>
  <c r="W227" i="77"/>
  <c r="AD227" i="77"/>
  <c r="AG227" i="77"/>
  <c r="AN227" i="77"/>
  <c r="AQ227" i="77"/>
  <c r="AX227" i="77"/>
  <c r="BA227" i="77"/>
  <c r="B244" i="77"/>
  <c r="DO244" i="77"/>
  <c r="E247" i="77"/>
  <c r="G247" i="77" s="1"/>
  <c r="I247" i="77" s="1"/>
  <c r="K247" i="77" s="1"/>
  <c r="M247" i="77" s="1"/>
  <c r="O247" i="77" s="1"/>
  <c r="Q247" i="77" s="1"/>
  <c r="S247" i="77" s="1"/>
  <c r="U247" i="77" s="1"/>
  <c r="W247" i="77" s="1"/>
  <c r="Y247" i="77" s="1"/>
  <c r="AA247" i="77" s="1"/>
  <c r="AD247" i="77" s="1"/>
  <c r="AF247" i="77" s="1"/>
  <c r="AH247" i="77" s="1"/>
  <c r="AJ247" i="77" s="1"/>
  <c r="AL247" i="77" s="1"/>
  <c r="AN247" i="77" s="1"/>
  <c r="AP247" i="77" s="1"/>
  <c r="AR247" i="77" s="1"/>
  <c r="AT247" i="77" s="1"/>
  <c r="AV247" i="77" s="1"/>
  <c r="AX247" i="77" s="1"/>
  <c r="AZ247" i="77" s="1"/>
  <c r="BB247" i="77" s="1"/>
  <c r="BE247" i="77" s="1"/>
  <c r="BG247" i="77" s="1"/>
  <c r="BI247" i="77" s="1"/>
  <c r="BK247" i="77" s="1"/>
  <c r="BM247" i="77" s="1"/>
  <c r="BO247" i="77" s="1"/>
  <c r="BQ247" i="77" s="1"/>
  <c r="BS247" i="77" s="1"/>
  <c r="BU247" i="77" s="1"/>
  <c r="BW247" i="77" s="1"/>
  <c r="BY247" i="77" s="1"/>
  <c r="CA247" i="77" s="1"/>
  <c r="CC247" i="77" s="1"/>
  <c r="CF247" i="77" s="1"/>
  <c r="CH247" i="77" s="1"/>
  <c r="CJ247" i="77" s="1"/>
  <c r="CL247" i="77" s="1"/>
  <c r="CN247" i="77" s="1"/>
  <c r="CP247" i="77" s="1"/>
  <c r="CR247" i="77" s="1"/>
  <c r="CT247" i="77" s="1"/>
  <c r="CV247" i="77" s="1"/>
  <c r="CX247" i="77" s="1"/>
  <c r="CZ247" i="77" s="1"/>
  <c r="DB247" i="77" s="1"/>
  <c r="DD247" i="77" s="1"/>
  <c r="B248" i="77"/>
  <c r="DI248" i="77" s="1"/>
  <c r="DF248" i="77"/>
  <c r="DH248" i="77"/>
  <c r="C252" i="77"/>
  <c r="O257" i="77" s="1"/>
  <c r="T257" i="77" s="1"/>
  <c r="D252" i="77"/>
  <c r="E252" i="77"/>
  <c r="E253" i="77" s="1"/>
  <c r="F253" i="77" s="1"/>
  <c r="F252" i="77"/>
  <c r="G252" i="77"/>
  <c r="H252" i="77"/>
  <c r="I252" i="77"/>
  <c r="J252" i="77"/>
  <c r="K252" i="77"/>
  <c r="L252" i="77"/>
  <c r="M252" i="77"/>
  <c r="M253" i="77" s="1"/>
  <c r="N253" i="77" s="1"/>
  <c r="N252" i="77"/>
  <c r="O252" i="77"/>
  <c r="P252" i="77"/>
  <c r="Q252" i="77"/>
  <c r="Q253" i="77" s="1"/>
  <c r="R253" i="77" s="1"/>
  <c r="R252" i="77"/>
  <c r="S252" i="77"/>
  <c r="T252" i="77"/>
  <c r="U252" i="77"/>
  <c r="V252" i="77"/>
  <c r="W252" i="77"/>
  <c r="X252" i="77"/>
  <c r="Y252" i="77"/>
  <c r="Z252" i="77"/>
  <c r="AA252" i="77"/>
  <c r="AB252" i="77"/>
  <c r="AD252" i="77"/>
  <c r="AE252" i="77"/>
  <c r="AF252" i="77"/>
  <c r="AG252" i="77"/>
  <c r="AH252" i="77"/>
  <c r="AH253" i="77" s="1"/>
  <c r="AI253" i="77" s="1"/>
  <c r="AI252" i="77"/>
  <c r="AJ252" i="77"/>
  <c r="AK252" i="77"/>
  <c r="AL252" i="77"/>
  <c r="AM252" i="77"/>
  <c r="AN252" i="77"/>
  <c r="AO252" i="77"/>
  <c r="AP252" i="77"/>
  <c r="AQ252" i="77"/>
  <c r="AR252" i="77"/>
  <c r="AS252" i="77"/>
  <c r="AT252" i="77"/>
  <c r="AT253" i="77" s="1"/>
  <c r="AU253" i="77" s="1"/>
  <c r="AU252" i="77"/>
  <c r="AV252" i="77"/>
  <c r="AW252" i="77"/>
  <c r="AX252" i="77"/>
  <c r="AX253" i="77" s="1"/>
  <c r="AY253" i="77" s="1"/>
  <c r="AY252" i="77"/>
  <c r="AZ252" i="77"/>
  <c r="BA252" i="77"/>
  <c r="BB252" i="77"/>
  <c r="BC252" i="77"/>
  <c r="BE252" i="77"/>
  <c r="BF252" i="77"/>
  <c r="BG252" i="77"/>
  <c r="BG254" i="77" s="1"/>
  <c r="BG255" i="77" s="1"/>
  <c r="BH252" i="77"/>
  <c r="BI252" i="77"/>
  <c r="BJ252" i="77"/>
  <c r="BK252" i="77"/>
  <c r="BK253" i="77" s="1"/>
  <c r="BL253" i="77" s="1"/>
  <c r="BL252" i="77"/>
  <c r="BM252" i="77"/>
  <c r="BN252" i="77"/>
  <c r="BO252" i="77"/>
  <c r="BO253" i="77" s="1"/>
  <c r="BP253" i="77" s="1"/>
  <c r="BP252" i="77"/>
  <c r="BQ252" i="77"/>
  <c r="BR252" i="77"/>
  <c r="BS252" i="77"/>
  <c r="BS254" i="77" s="1"/>
  <c r="BS255" i="77" s="1"/>
  <c r="BT252" i="77"/>
  <c r="BU252" i="77"/>
  <c r="BV252" i="77"/>
  <c r="BW252" i="77"/>
  <c r="BW253" i="77" s="1"/>
  <c r="BX253" i="77" s="1"/>
  <c r="BX252" i="77"/>
  <c r="BY252" i="77"/>
  <c r="BZ252" i="77"/>
  <c r="CA252" i="77"/>
  <c r="CA253" i="77" s="1"/>
  <c r="CB253" i="77" s="1"/>
  <c r="CB252" i="77"/>
  <c r="CC252" i="77"/>
  <c r="CD252" i="77"/>
  <c r="CF252" i="77"/>
  <c r="CF253" i="77" s="1"/>
  <c r="CG253" i="77" s="1"/>
  <c r="CG252" i="77"/>
  <c r="CH252" i="77"/>
  <c r="CI252" i="77"/>
  <c r="CJ252" i="77"/>
  <c r="CK252" i="77"/>
  <c r="CL252" i="77"/>
  <c r="CM252" i="77"/>
  <c r="CL253" i="77" s="1"/>
  <c r="CN252" i="77"/>
  <c r="CO252" i="77"/>
  <c r="CP252" i="77"/>
  <c r="CQ252" i="77"/>
  <c r="CR252" i="77"/>
  <c r="CR253" i="77" s="1"/>
  <c r="CS253" i="77" s="1"/>
  <c r="CS252" i="77"/>
  <c r="CT252" i="77"/>
  <c r="CU252" i="77"/>
  <c r="CT253" i="77" s="1"/>
  <c r="CV252" i="77"/>
  <c r="CV253" i="77" s="1"/>
  <c r="CW253" i="77" s="1"/>
  <c r="CW252" i="77"/>
  <c r="CX252" i="77"/>
  <c r="CY252" i="77"/>
  <c r="CZ252" i="77"/>
  <c r="DA252" i="77"/>
  <c r="DB252" i="77"/>
  <c r="DC252" i="77"/>
  <c r="DB253" i="77" s="1"/>
  <c r="DD252" i="77"/>
  <c r="DD253" i="77" s="1"/>
  <c r="DE253" i="77" s="1"/>
  <c r="DE252" i="77"/>
  <c r="I253" i="77"/>
  <c r="J253" i="77"/>
  <c r="U253" i="77"/>
  <c r="V253" i="77" s="1"/>
  <c r="AD253" i="77"/>
  <c r="AE253" i="77" s="1"/>
  <c r="AP253" i="77"/>
  <c r="AQ253" i="77"/>
  <c r="BB253" i="77"/>
  <c r="BC253" i="77" s="1"/>
  <c r="BS253" i="77"/>
  <c r="BT253" i="77" s="1"/>
  <c r="CJ253" i="77"/>
  <c r="CK253" i="77" s="1"/>
  <c r="CM253" i="77"/>
  <c r="CU253" i="77"/>
  <c r="CZ253" i="77"/>
  <c r="DA253" i="77" s="1"/>
  <c r="DC253" i="77"/>
  <c r="AF254" i="77"/>
  <c r="AT254" i="77"/>
  <c r="AT255" i="77" s="1"/>
  <c r="BE254" i="77"/>
  <c r="BE255" i="77" s="1"/>
  <c r="BK254" i="77"/>
  <c r="BK255" i="77" s="1"/>
  <c r="BO254" i="77"/>
  <c r="BU254" i="77"/>
  <c r="BU255" i="77" s="1"/>
  <c r="BW254" i="77"/>
  <c r="CJ254" i="77"/>
  <c r="CJ255" i="77" s="1"/>
  <c r="AF255" i="77"/>
  <c r="BO255" i="77"/>
  <c r="BW255" i="77"/>
  <c r="B256" i="77"/>
  <c r="DF256" i="77"/>
  <c r="I257" i="77"/>
  <c r="AJ257" i="77"/>
  <c r="AV254" i="77" s="1"/>
  <c r="AV255" i="77" s="1"/>
  <c r="AP257" i="77"/>
  <c r="AU257" i="77" s="1"/>
  <c r="BK257" i="77"/>
  <c r="BQ257" i="77"/>
  <c r="CL257" i="77"/>
  <c r="CV254" i="77" s="1"/>
  <c r="CV255" i="77" s="1"/>
  <c r="CR257" i="77"/>
  <c r="B259" i="77"/>
  <c r="DI259" i="77" s="1"/>
  <c r="DF259" i="77"/>
  <c r="DH259" i="77"/>
  <c r="C263" i="77"/>
  <c r="D263" i="77"/>
  <c r="E263" i="77"/>
  <c r="F263" i="77"/>
  <c r="G263" i="77"/>
  <c r="H263" i="77"/>
  <c r="G264" i="77" s="1"/>
  <c r="I263" i="77"/>
  <c r="I264" i="77" s="1"/>
  <c r="J264" i="77" s="1"/>
  <c r="J263" i="77"/>
  <c r="K263" i="77"/>
  <c r="L263" i="77"/>
  <c r="M263" i="77"/>
  <c r="M264" i="77" s="1"/>
  <c r="N264" i="77" s="1"/>
  <c r="N263" i="77"/>
  <c r="O263" i="77"/>
  <c r="P263" i="77"/>
  <c r="O264" i="77" s="1"/>
  <c r="Q263" i="77"/>
  <c r="R263" i="77"/>
  <c r="S263" i="77"/>
  <c r="T263" i="77"/>
  <c r="U263" i="77"/>
  <c r="V263" i="77"/>
  <c r="W263" i="77"/>
  <c r="X263" i="77"/>
  <c r="W264" i="77" s="1"/>
  <c r="X264" i="77" s="1"/>
  <c r="Y263" i="77"/>
  <c r="Y264" i="77" s="1"/>
  <c r="Z264" i="77" s="1"/>
  <c r="Z263" i="77"/>
  <c r="AA263" i="77"/>
  <c r="AB263" i="77"/>
  <c r="AD263" i="77"/>
  <c r="AD264" i="77" s="1"/>
  <c r="AE264" i="77" s="1"/>
  <c r="AE263" i="77"/>
  <c r="AF263" i="77"/>
  <c r="AG263" i="77"/>
  <c r="AF264" i="77" s="1"/>
  <c r="AH263" i="77"/>
  <c r="AI263" i="77"/>
  <c r="AJ263" i="77"/>
  <c r="AK263" i="77"/>
  <c r="AL263" i="77"/>
  <c r="AM263" i="77"/>
  <c r="AN263" i="77"/>
  <c r="AO263" i="77"/>
  <c r="AN264" i="77" s="1"/>
  <c r="AO264" i="77" s="1"/>
  <c r="AP263" i="77"/>
  <c r="AP264" i="77" s="1"/>
  <c r="AQ264" i="77" s="1"/>
  <c r="AQ263" i="77"/>
  <c r="AR263" i="77"/>
  <c r="AS263" i="77"/>
  <c r="AT263" i="77"/>
  <c r="AT264" i="77" s="1"/>
  <c r="AU264" i="77" s="1"/>
  <c r="AU263" i="77"/>
  <c r="AV263" i="77"/>
  <c r="AW263" i="77"/>
  <c r="AV264" i="77" s="1"/>
  <c r="AW264" i="77" s="1"/>
  <c r="AX263" i="77"/>
  <c r="AY263" i="77"/>
  <c r="AZ263" i="77"/>
  <c r="BA263" i="77"/>
  <c r="BB263" i="77"/>
  <c r="BC263" i="77"/>
  <c r="BE263" i="77"/>
  <c r="BF263" i="77"/>
  <c r="BE264" i="77" s="1"/>
  <c r="BF264" i="77" s="1"/>
  <c r="BG263" i="77"/>
  <c r="BG264" i="77" s="1"/>
  <c r="BH264" i="77" s="1"/>
  <c r="BH263" i="77"/>
  <c r="BI263" i="77"/>
  <c r="BJ263" i="77"/>
  <c r="BK263" i="77"/>
  <c r="BK264" i="77" s="1"/>
  <c r="BL264" i="77" s="1"/>
  <c r="BL263" i="77"/>
  <c r="BM263" i="77"/>
  <c r="BN263" i="77"/>
  <c r="BM264" i="77" s="1"/>
  <c r="BO263" i="77"/>
  <c r="BP263" i="77"/>
  <c r="BQ263" i="77"/>
  <c r="BR263" i="77"/>
  <c r="BS263" i="77"/>
  <c r="BT263" i="77"/>
  <c r="BU263" i="77"/>
  <c r="BV263" i="77"/>
  <c r="BU264" i="77" s="1"/>
  <c r="BV264" i="77" s="1"/>
  <c r="BW263" i="77"/>
  <c r="BW264" i="77" s="1"/>
  <c r="BX264" i="77" s="1"/>
  <c r="BX263" i="77"/>
  <c r="BY263" i="77"/>
  <c r="BZ263" i="77"/>
  <c r="CA263" i="77"/>
  <c r="CB263" i="77"/>
  <c r="CC263" i="77"/>
  <c r="CD263" i="77"/>
  <c r="CC264" i="77" s="1"/>
  <c r="CD264" i="77" s="1"/>
  <c r="CF263" i="77"/>
  <c r="CG263" i="77"/>
  <c r="CH263" i="77"/>
  <c r="CI263" i="77"/>
  <c r="CJ263" i="77"/>
  <c r="CK263" i="77"/>
  <c r="CL263" i="77"/>
  <c r="CM263" i="77"/>
  <c r="CL264" i="77" s="1"/>
  <c r="CM264" i="77" s="1"/>
  <c r="CN263" i="77"/>
  <c r="CN264" i="77" s="1"/>
  <c r="CO264" i="77" s="1"/>
  <c r="CO263" i="77"/>
  <c r="CP263" i="77"/>
  <c r="CQ263" i="77"/>
  <c r="CR263" i="77"/>
  <c r="CS263" i="77"/>
  <c r="CT263" i="77"/>
  <c r="CU263" i="77"/>
  <c r="CT264" i="77" s="1"/>
  <c r="CV263" i="77"/>
  <c r="CW263" i="77"/>
  <c r="CX263" i="77"/>
  <c r="CY263" i="77"/>
  <c r="CZ263" i="77"/>
  <c r="DA263" i="77"/>
  <c r="DB263" i="77"/>
  <c r="DC263" i="77"/>
  <c r="DB264" i="77" s="1"/>
  <c r="DD263" i="77"/>
  <c r="DD264" i="77" s="1"/>
  <c r="DE264" i="77" s="1"/>
  <c r="DE263" i="77"/>
  <c r="H264" i="77"/>
  <c r="P264" i="77"/>
  <c r="AG264" i="77"/>
  <c r="BN264" i="77"/>
  <c r="CU264" i="77"/>
  <c r="DC264" i="77"/>
  <c r="AN265" i="77"/>
  <c r="AN266" i="77" s="1"/>
  <c r="BE265" i="77"/>
  <c r="BE266" i="77" s="1"/>
  <c r="B267" i="77"/>
  <c r="DF267" i="77"/>
  <c r="I268" i="77"/>
  <c r="AJ268" i="77"/>
  <c r="BK268" i="77"/>
  <c r="BU265" i="77" s="1"/>
  <c r="BU266" i="77" s="1"/>
  <c r="CL268" i="77"/>
  <c r="B270" i="77"/>
  <c r="DI270" i="77" s="1"/>
  <c r="DF270" i="77"/>
  <c r="DH270" i="77"/>
  <c r="C274" i="77"/>
  <c r="D274" i="77"/>
  <c r="E274" i="77"/>
  <c r="F274" i="77"/>
  <c r="E275" i="77" s="1"/>
  <c r="F275" i="77" s="1"/>
  <c r="G274" i="77"/>
  <c r="H274" i="77"/>
  <c r="I274" i="77"/>
  <c r="J274" i="77"/>
  <c r="I275" i="77" s="1"/>
  <c r="K274" i="77"/>
  <c r="L274" i="77"/>
  <c r="M274" i="77"/>
  <c r="N274" i="77"/>
  <c r="M275" i="77" s="1"/>
  <c r="N275" i="77" s="1"/>
  <c r="O274" i="77"/>
  <c r="O275" i="77" s="1"/>
  <c r="P275" i="77" s="1"/>
  <c r="P274" i="77"/>
  <c r="Q274" i="77"/>
  <c r="R274" i="77"/>
  <c r="Q275" i="77" s="1"/>
  <c r="R275" i="77" s="1"/>
  <c r="S274" i="77"/>
  <c r="T274" i="77"/>
  <c r="U274" i="77"/>
  <c r="V274" i="77"/>
  <c r="U275" i="77" s="1"/>
  <c r="V275" i="77" s="1"/>
  <c r="W274" i="77"/>
  <c r="X274" i="77"/>
  <c r="Y274" i="77"/>
  <c r="Z274" i="77"/>
  <c r="Y275" i="77" s="1"/>
  <c r="AA274" i="77"/>
  <c r="AB274" i="77"/>
  <c r="AD274" i="77"/>
  <c r="AE274" i="77"/>
  <c r="AD275" i="77" s="1"/>
  <c r="AE275" i="77" s="1"/>
  <c r="AF274" i="77"/>
  <c r="AG274" i="77"/>
  <c r="AH274" i="77"/>
  <c r="AI274" i="77"/>
  <c r="AH275" i="77" s="1"/>
  <c r="AI275" i="77" s="1"/>
  <c r="AJ274" i="77"/>
  <c r="AK274" i="77"/>
  <c r="AL274" i="77"/>
  <c r="AM274" i="77"/>
  <c r="AL275" i="77" s="1"/>
  <c r="AM275" i="77" s="1"/>
  <c r="AN274" i="77"/>
  <c r="AO274" i="77"/>
  <c r="AP274" i="77"/>
  <c r="AQ274" i="77"/>
  <c r="AP275" i="77" s="1"/>
  <c r="AQ275" i="77" s="1"/>
  <c r="AR274" i="77"/>
  <c r="AS274" i="77"/>
  <c r="AT274" i="77"/>
  <c r="AU274" i="77"/>
  <c r="AT275" i="77" s="1"/>
  <c r="AU275" i="77" s="1"/>
  <c r="AV274" i="77"/>
  <c r="AW274" i="77"/>
  <c r="AX274" i="77"/>
  <c r="AY274" i="77"/>
  <c r="AX275" i="77" s="1"/>
  <c r="AY275" i="77" s="1"/>
  <c r="AZ274" i="77"/>
  <c r="BA274" i="77"/>
  <c r="BB274" i="77"/>
  <c r="BC274" i="77"/>
  <c r="BB275" i="77" s="1"/>
  <c r="BE274" i="77"/>
  <c r="BF274" i="77"/>
  <c r="BG274" i="77"/>
  <c r="BH274" i="77"/>
  <c r="BG275" i="77" s="1"/>
  <c r="BI274" i="77"/>
  <c r="BJ274" i="77"/>
  <c r="BK274" i="77"/>
  <c r="BL274" i="77"/>
  <c r="BK275" i="77" s="1"/>
  <c r="BL275" i="77" s="1"/>
  <c r="BM274" i="77"/>
  <c r="BN274" i="77"/>
  <c r="BO274" i="77"/>
  <c r="BP274" i="77"/>
  <c r="BO275" i="77" s="1"/>
  <c r="BP275" i="77" s="1"/>
  <c r="BQ274" i="77"/>
  <c r="BR274" i="77"/>
  <c r="BS274" i="77"/>
  <c r="BT274" i="77"/>
  <c r="BS275" i="77" s="1"/>
  <c r="BT275" i="77" s="1"/>
  <c r="BU274" i="77"/>
  <c r="BV274" i="77"/>
  <c r="BW274" i="77"/>
  <c r="BX274" i="77"/>
  <c r="BW275" i="77" s="1"/>
  <c r="BY274" i="77"/>
  <c r="BZ274" i="77"/>
  <c r="CA274" i="77"/>
  <c r="CB274" i="77"/>
  <c r="CA275" i="77" s="1"/>
  <c r="CC274" i="77"/>
  <c r="CD274" i="77"/>
  <c r="CF274" i="77"/>
  <c r="CG274" i="77"/>
  <c r="CF275" i="77" s="1"/>
  <c r="CG275" i="77" s="1"/>
  <c r="CH274" i="77"/>
  <c r="CI274" i="77"/>
  <c r="CJ274" i="77"/>
  <c r="CK274" i="77"/>
  <c r="CJ275" i="77" s="1"/>
  <c r="CK275" i="77" s="1"/>
  <c r="CL274" i="77"/>
  <c r="CM274" i="77"/>
  <c r="CN274" i="77"/>
  <c r="CO274" i="77"/>
  <c r="CN275" i="77" s="1"/>
  <c r="CP274" i="77"/>
  <c r="CQ274" i="77"/>
  <c r="CR274" i="77"/>
  <c r="CS274" i="77"/>
  <c r="CR275" i="77" s="1"/>
  <c r="CT274" i="77"/>
  <c r="CU274" i="77"/>
  <c r="CV274" i="77"/>
  <c r="CW274" i="77"/>
  <c r="CV275" i="77" s="1"/>
  <c r="CW275" i="77" s="1"/>
  <c r="CX274" i="77"/>
  <c r="CY274" i="77"/>
  <c r="CZ274" i="77"/>
  <c r="DA274" i="77"/>
  <c r="CZ275" i="77" s="1"/>
  <c r="DA275" i="77" s="1"/>
  <c r="DB274" i="77"/>
  <c r="DC274" i="77"/>
  <c r="DD274" i="77"/>
  <c r="DE274" i="77"/>
  <c r="DD275" i="77" s="1"/>
  <c r="J275" i="77"/>
  <c r="Z275" i="77"/>
  <c r="BC275" i="77"/>
  <c r="BH275" i="77"/>
  <c r="BX275" i="77"/>
  <c r="CB275" i="77"/>
  <c r="CO275" i="77"/>
  <c r="CS275" i="77"/>
  <c r="DE275" i="77"/>
  <c r="Y276" i="77"/>
  <c r="Y277" i="77" s="1"/>
  <c r="CT276" i="77"/>
  <c r="CT277" i="77" s="1"/>
  <c r="B278" i="77"/>
  <c r="DF278" i="77"/>
  <c r="I279" i="77"/>
  <c r="E276" i="77" s="1"/>
  <c r="E277" i="77" s="1"/>
  <c r="AJ279" i="77"/>
  <c r="BK279" i="77"/>
  <c r="CL279" i="77"/>
  <c r="CV276" i="77" s="1"/>
  <c r="CV277" i="77" s="1"/>
  <c r="CR279" i="77"/>
  <c r="B281" i="77"/>
  <c r="DF281" i="77"/>
  <c r="DH281" i="77"/>
  <c r="DI281" i="77"/>
  <c r="C285" i="77"/>
  <c r="D285" i="77"/>
  <c r="C286" i="77" s="1"/>
  <c r="D286" i="77" s="1"/>
  <c r="E285" i="77"/>
  <c r="E286" i="77" s="1"/>
  <c r="F286" i="77" s="1"/>
  <c r="F285" i="77"/>
  <c r="G285" i="77"/>
  <c r="H285" i="77"/>
  <c r="G286" i="77" s="1"/>
  <c r="H286" i="77" s="1"/>
  <c r="I285" i="77"/>
  <c r="I286" i="77" s="1"/>
  <c r="J286" i="77" s="1"/>
  <c r="J285" i="77"/>
  <c r="K285" i="77"/>
  <c r="L285" i="77"/>
  <c r="K286" i="77" s="1"/>
  <c r="L286" i="77" s="1"/>
  <c r="M285" i="77"/>
  <c r="N285" i="77"/>
  <c r="M286" i="77" s="1"/>
  <c r="N286" i="77" s="1"/>
  <c r="O285" i="77"/>
  <c r="P285" i="77"/>
  <c r="O286" i="77" s="1"/>
  <c r="P286" i="77" s="1"/>
  <c r="Q285" i="77"/>
  <c r="R285" i="77"/>
  <c r="Q286" i="77" s="1"/>
  <c r="R286" i="77" s="1"/>
  <c r="S285" i="77"/>
  <c r="T285" i="77"/>
  <c r="S286" i="77" s="1"/>
  <c r="T286" i="77" s="1"/>
  <c r="U285" i="77"/>
  <c r="U286" i="77" s="1"/>
  <c r="V286" i="77" s="1"/>
  <c r="V285" i="77"/>
  <c r="W285" i="77"/>
  <c r="X285" i="77"/>
  <c r="W286" i="77" s="1"/>
  <c r="X286" i="77" s="1"/>
  <c r="Y285" i="77"/>
  <c r="Y286" i="77" s="1"/>
  <c r="Z286" i="77" s="1"/>
  <c r="Z285" i="77"/>
  <c r="AA285" i="77"/>
  <c r="AB285" i="77"/>
  <c r="AA286" i="77" s="1"/>
  <c r="AB286" i="77" s="1"/>
  <c r="AD285" i="77"/>
  <c r="AE285" i="77"/>
  <c r="AF285" i="77"/>
  <c r="AG285" i="77"/>
  <c r="AF286" i="77" s="1"/>
  <c r="AG286" i="77" s="1"/>
  <c r="AH285" i="77"/>
  <c r="AI285" i="77"/>
  <c r="AH286" i="77" s="1"/>
  <c r="AI286" i="77" s="1"/>
  <c r="AJ285" i="77"/>
  <c r="AK285" i="77"/>
  <c r="AJ286" i="77" s="1"/>
  <c r="AK286" i="77" s="1"/>
  <c r="AL285" i="77"/>
  <c r="AL286" i="77" s="1"/>
  <c r="AM286" i="77" s="1"/>
  <c r="AM285" i="77"/>
  <c r="AN285" i="77"/>
  <c r="AO285" i="77"/>
  <c r="AN286" i="77" s="1"/>
  <c r="AO286" i="77" s="1"/>
  <c r="AP285" i="77"/>
  <c r="AP286" i="77" s="1"/>
  <c r="AQ286" i="77" s="1"/>
  <c r="AQ285" i="77"/>
  <c r="AR285" i="77"/>
  <c r="AS285" i="77"/>
  <c r="AR286" i="77" s="1"/>
  <c r="AS286" i="77" s="1"/>
  <c r="AT285" i="77"/>
  <c r="AU285" i="77"/>
  <c r="AT286" i="77" s="1"/>
  <c r="AU286" i="77" s="1"/>
  <c r="AV285" i="77"/>
  <c r="AW285" i="77"/>
  <c r="AV286" i="77" s="1"/>
  <c r="AW286" i="77" s="1"/>
  <c r="AX285" i="77"/>
  <c r="AY285" i="77"/>
  <c r="AZ285" i="77"/>
  <c r="BA285" i="77"/>
  <c r="AZ286" i="77" s="1"/>
  <c r="BA286" i="77" s="1"/>
  <c r="BB285" i="77"/>
  <c r="BB286" i="77" s="1"/>
  <c r="BC286" i="77" s="1"/>
  <c r="BC285" i="77"/>
  <c r="BE285" i="77"/>
  <c r="BF285" i="77"/>
  <c r="BE286" i="77" s="1"/>
  <c r="BF286" i="77" s="1"/>
  <c r="BG285" i="77"/>
  <c r="BG286" i="77" s="1"/>
  <c r="BH286" i="77" s="1"/>
  <c r="BH285" i="77"/>
  <c r="BQ290" i="77" s="1"/>
  <c r="BV290" i="77" s="1"/>
  <c r="BI285" i="77"/>
  <c r="BJ285" i="77"/>
  <c r="BI286" i="77" s="1"/>
  <c r="BJ286" i="77" s="1"/>
  <c r="BK285" i="77"/>
  <c r="BL285" i="77"/>
  <c r="BK286" i="77" s="1"/>
  <c r="BL286" i="77" s="1"/>
  <c r="BM285" i="77"/>
  <c r="BN285" i="77"/>
  <c r="BM286" i="77" s="1"/>
  <c r="BN286" i="77" s="1"/>
  <c r="BO285" i="77"/>
  <c r="BP285" i="77"/>
  <c r="BQ285" i="77"/>
  <c r="BR285" i="77"/>
  <c r="BQ286" i="77" s="1"/>
  <c r="BR286" i="77" s="1"/>
  <c r="BS285" i="77"/>
  <c r="BS286" i="77" s="1"/>
  <c r="BT286" i="77" s="1"/>
  <c r="BT285" i="77"/>
  <c r="BU285" i="77"/>
  <c r="BV285" i="77"/>
  <c r="BU286" i="77" s="1"/>
  <c r="BV286" i="77" s="1"/>
  <c r="BW285" i="77"/>
  <c r="BW286" i="77" s="1"/>
  <c r="BX286" i="77" s="1"/>
  <c r="BX285" i="77"/>
  <c r="BY285" i="77"/>
  <c r="BZ285" i="77"/>
  <c r="BY286" i="77" s="1"/>
  <c r="BZ286" i="77" s="1"/>
  <c r="CA285" i="77"/>
  <c r="CB285" i="77"/>
  <c r="CA286" i="77" s="1"/>
  <c r="CB286" i="77" s="1"/>
  <c r="CC285" i="77"/>
  <c r="CD285" i="77"/>
  <c r="CC286" i="77" s="1"/>
  <c r="CD286" i="77" s="1"/>
  <c r="CF285" i="77"/>
  <c r="CG285" i="77"/>
  <c r="CF286" i="77" s="1"/>
  <c r="CG286" i="77" s="1"/>
  <c r="CH285" i="77"/>
  <c r="CI285" i="77"/>
  <c r="CH286" i="77" s="1"/>
  <c r="CI286" i="77" s="1"/>
  <c r="CJ285" i="77"/>
  <c r="CJ286" i="77" s="1"/>
  <c r="CK286" i="77" s="1"/>
  <c r="CK285" i="77"/>
  <c r="CL285" i="77"/>
  <c r="CM285" i="77"/>
  <c r="CL286" i="77" s="1"/>
  <c r="CM286" i="77" s="1"/>
  <c r="CN285" i="77"/>
  <c r="CN286" i="77" s="1"/>
  <c r="CO286" i="77" s="1"/>
  <c r="CO285" i="77"/>
  <c r="CP285" i="77"/>
  <c r="CQ285" i="77"/>
  <c r="CP286" i="77" s="1"/>
  <c r="CQ286" i="77" s="1"/>
  <c r="CR285" i="77"/>
  <c r="CS285" i="77"/>
  <c r="CR286" i="77" s="1"/>
  <c r="CS286" i="77" s="1"/>
  <c r="CT285" i="77"/>
  <c r="CU285" i="77"/>
  <c r="CT286" i="77" s="1"/>
  <c r="CU286" i="77" s="1"/>
  <c r="CV285" i="77"/>
  <c r="CW285" i="77"/>
  <c r="CV286" i="77" s="1"/>
  <c r="CW286" i="77" s="1"/>
  <c r="CX285" i="77"/>
  <c r="CY285" i="77"/>
  <c r="CX286" i="77" s="1"/>
  <c r="CY286" i="77" s="1"/>
  <c r="CZ285" i="77"/>
  <c r="CZ286" i="77" s="1"/>
  <c r="DA286" i="77" s="1"/>
  <c r="DA285" i="77"/>
  <c r="DB285" i="77"/>
  <c r="DC285" i="77"/>
  <c r="DB286" i="77" s="1"/>
  <c r="DC286" i="77" s="1"/>
  <c r="DD285" i="77"/>
  <c r="DD286" i="77" s="1"/>
  <c r="DE286" i="77" s="1"/>
  <c r="DE285" i="77"/>
  <c r="AX286" i="77"/>
  <c r="AY286" i="77" s="1"/>
  <c r="BO286" i="77"/>
  <c r="BP286" i="77" s="1"/>
  <c r="AF287" i="77"/>
  <c r="AF288" i="77" s="1"/>
  <c r="AV287" i="77"/>
  <c r="AV288" i="77" s="1"/>
  <c r="CC287" i="77"/>
  <c r="CC288" i="77" s="1"/>
  <c r="DB287" i="77"/>
  <c r="DB288" i="77"/>
  <c r="B289" i="77"/>
  <c r="DF289" i="77"/>
  <c r="I290" i="77"/>
  <c r="O287" i="77" s="1"/>
  <c r="O288" i="77" s="1"/>
  <c r="O290" i="77"/>
  <c r="T290" i="77" s="1"/>
  <c r="AJ290" i="77"/>
  <c r="AN287" i="77" s="1"/>
  <c r="AN288" i="77" s="1"/>
  <c r="BK290" i="77"/>
  <c r="BM287" i="77" s="1"/>
  <c r="BM288" i="77" s="1"/>
  <c r="CL290" i="77"/>
  <c r="CT287" i="77" s="1"/>
  <c r="CT288" i="77" s="1"/>
  <c r="B292" i="77"/>
  <c r="DI292" i="77" s="1"/>
  <c r="DF292" i="77"/>
  <c r="DH292" i="77"/>
  <c r="C296" i="77"/>
  <c r="O301" i="77" s="1"/>
  <c r="D296" i="77"/>
  <c r="E296" i="77"/>
  <c r="E297" i="77" s="1"/>
  <c r="F296" i="77"/>
  <c r="G296" i="77"/>
  <c r="H296" i="77"/>
  <c r="I296" i="77"/>
  <c r="I297" i="77" s="1"/>
  <c r="J297" i="77" s="1"/>
  <c r="J296" i="77"/>
  <c r="K296" i="77"/>
  <c r="L296" i="77"/>
  <c r="M296" i="77"/>
  <c r="M297" i="77" s="1"/>
  <c r="N296" i="77"/>
  <c r="O296" i="77"/>
  <c r="P296" i="77"/>
  <c r="Q296" i="77"/>
  <c r="Q297" i="77" s="1"/>
  <c r="R297" i="77" s="1"/>
  <c r="R296" i="77"/>
  <c r="S296" i="77"/>
  <c r="T296" i="77"/>
  <c r="U296" i="77"/>
  <c r="U297" i="77" s="1"/>
  <c r="V297" i="77" s="1"/>
  <c r="V296" i="77"/>
  <c r="W296" i="77"/>
  <c r="X296" i="77"/>
  <c r="Y296" i="77"/>
  <c r="Y297" i="77" s="1"/>
  <c r="Z297" i="77" s="1"/>
  <c r="Z296" i="77"/>
  <c r="AA296" i="77"/>
  <c r="AB296" i="77"/>
  <c r="AC296" i="77"/>
  <c r="AD296" i="77"/>
  <c r="AE296" i="77"/>
  <c r="AF296" i="77"/>
  <c r="AG296" i="77"/>
  <c r="AH296" i="77"/>
  <c r="AI296" i="77"/>
  <c r="AH297" i="77" s="1"/>
  <c r="AI297" i="77" s="1"/>
  <c r="AJ296" i="77"/>
  <c r="AK296" i="77"/>
  <c r="AL296" i="77"/>
  <c r="AM296" i="77"/>
  <c r="AN296" i="77"/>
  <c r="AN297" i="77" s="1"/>
  <c r="AO297" i="77" s="1"/>
  <c r="AO296" i="77"/>
  <c r="AP296" i="77"/>
  <c r="AQ296" i="77"/>
  <c r="AP297" i="77" s="1"/>
  <c r="AQ297" i="77" s="1"/>
  <c r="AR296" i="77"/>
  <c r="AS296" i="77"/>
  <c r="AR297" i="77" s="1"/>
  <c r="AS297" i="77" s="1"/>
  <c r="AT296" i="77"/>
  <c r="AU296" i="77"/>
  <c r="AT297" i="77" s="1"/>
  <c r="AU297" i="77" s="1"/>
  <c r="AV296" i="77"/>
  <c r="AW296" i="77"/>
  <c r="AV297" i="77" s="1"/>
  <c r="AW297" i="77" s="1"/>
  <c r="AX296" i="77"/>
  <c r="AY296" i="77"/>
  <c r="AX297" i="77" s="1"/>
  <c r="AY297" i="77" s="1"/>
  <c r="AZ296" i="77"/>
  <c r="BA296" i="77"/>
  <c r="BB296" i="77"/>
  <c r="BC296" i="77"/>
  <c r="BB297" i="77" s="1"/>
  <c r="BC297" i="77" s="1"/>
  <c r="BE296" i="77"/>
  <c r="BE297" i="77" s="1"/>
  <c r="BF297" i="77" s="1"/>
  <c r="BF296" i="77"/>
  <c r="BG296" i="77"/>
  <c r="BH296" i="77"/>
  <c r="BG297" i="77" s="1"/>
  <c r="BH297" i="77" s="1"/>
  <c r="BI296" i="77"/>
  <c r="BJ296" i="77"/>
  <c r="BI297" i="77" s="1"/>
  <c r="BJ297" i="77" s="1"/>
  <c r="BK296" i="77"/>
  <c r="BL296" i="77"/>
  <c r="BK297" i="77" s="1"/>
  <c r="BL297" i="77" s="1"/>
  <c r="BM296" i="77"/>
  <c r="BN296" i="77"/>
  <c r="BM297" i="77" s="1"/>
  <c r="BN297" i="77" s="1"/>
  <c r="BO296" i="77"/>
  <c r="BP296" i="77"/>
  <c r="BO297" i="77" s="1"/>
  <c r="BP297" i="77" s="1"/>
  <c r="BQ296" i="77"/>
  <c r="BR296" i="77"/>
  <c r="BS296" i="77"/>
  <c r="BT296" i="77"/>
  <c r="BS297" i="77" s="1"/>
  <c r="BT297" i="77" s="1"/>
  <c r="BU296" i="77"/>
  <c r="BU297" i="77" s="1"/>
  <c r="BV297" i="77" s="1"/>
  <c r="BV296" i="77"/>
  <c r="BW296" i="77"/>
  <c r="BX296" i="77"/>
  <c r="BW297" i="77" s="1"/>
  <c r="BX297" i="77" s="1"/>
  <c r="BY296" i="77"/>
  <c r="BZ296" i="77"/>
  <c r="BY297" i="77" s="1"/>
  <c r="BZ297" i="77" s="1"/>
  <c r="CA296" i="77"/>
  <c r="CB296" i="77"/>
  <c r="CA297" i="77" s="1"/>
  <c r="CB297" i="77" s="1"/>
  <c r="CC296" i="77"/>
  <c r="CD296" i="77"/>
  <c r="CC297" i="77" s="1"/>
  <c r="CD297" i="77" s="1"/>
  <c r="CF296" i="77"/>
  <c r="CG296" i="77"/>
  <c r="CF297" i="77" s="1"/>
  <c r="CG297" i="77" s="1"/>
  <c r="CH296" i="77"/>
  <c r="CI296" i="77"/>
  <c r="CH297" i="77" s="1"/>
  <c r="CI297" i="77" s="1"/>
  <c r="CJ296" i="77"/>
  <c r="CK296" i="77"/>
  <c r="CJ297" i="77" s="1"/>
  <c r="CK297" i="77" s="1"/>
  <c r="CL296" i="77"/>
  <c r="CL297" i="77" s="1"/>
  <c r="CM297" i="77" s="1"/>
  <c r="CM296" i="77"/>
  <c r="CN296" i="77"/>
  <c r="CO296" i="77"/>
  <c r="CN297" i="77" s="1"/>
  <c r="CO297" i="77" s="1"/>
  <c r="CP296" i="77"/>
  <c r="CQ296" i="77"/>
  <c r="CP297" i="77" s="1"/>
  <c r="CQ297" i="77" s="1"/>
  <c r="CR296" i="77"/>
  <c r="CS296" i="77"/>
  <c r="CR297" i="77" s="1"/>
  <c r="CS297" i="77" s="1"/>
  <c r="CT296" i="77"/>
  <c r="CU296" i="77"/>
  <c r="CT297" i="77" s="1"/>
  <c r="CU297" i="77" s="1"/>
  <c r="CV296" i="77"/>
  <c r="CW296" i="77"/>
  <c r="CV297" i="77" s="1"/>
  <c r="CW297" i="77" s="1"/>
  <c r="CX296" i="77"/>
  <c r="CY296" i="77"/>
  <c r="CZ296" i="77"/>
  <c r="DA296" i="77"/>
  <c r="CZ297" i="77" s="1"/>
  <c r="DA297" i="77" s="1"/>
  <c r="DB296" i="77"/>
  <c r="DC296" i="77"/>
  <c r="DD296" i="77"/>
  <c r="DE296" i="77"/>
  <c r="DD297" i="77" s="1"/>
  <c r="DE297" i="77" s="1"/>
  <c r="F297" i="77"/>
  <c r="N297" i="77"/>
  <c r="AJ297" i="77"/>
  <c r="AK297" i="77" s="1"/>
  <c r="AZ297" i="77"/>
  <c r="BA297" i="77" s="1"/>
  <c r="BQ297" i="77"/>
  <c r="BR297" i="77" s="1"/>
  <c r="CX297" i="77"/>
  <c r="CY297" i="77" s="1"/>
  <c r="CN298" i="77"/>
  <c r="CN299" i="77" s="1"/>
  <c r="B300" i="77"/>
  <c r="DF300" i="77" s="1"/>
  <c r="I301" i="77"/>
  <c r="AJ301" i="77"/>
  <c r="BK301" i="77"/>
  <c r="CL301" i="77"/>
  <c r="B303" i="77"/>
  <c r="DI303" i="77" s="1"/>
  <c r="DF303" i="77"/>
  <c r="DH303" i="77"/>
  <c r="C307" i="77"/>
  <c r="D307" i="77"/>
  <c r="O312" i="77" s="1"/>
  <c r="E307" i="77"/>
  <c r="F307" i="77"/>
  <c r="G307" i="77"/>
  <c r="H307" i="77"/>
  <c r="I307" i="77"/>
  <c r="J307" i="77"/>
  <c r="K307" i="77"/>
  <c r="L307" i="77"/>
  <c r="K308" i="77" s="1"/>
  <c r="L308" i="77" s="1"/>
  <c r="M307" i="77"/>
  <c r="N307" i="77"/>
  <c r="O307" i="77"/>
  <c r="P307" i="77"/>
  <c r="O308" i="77" s="1"/>
  <c r="P308" i="77" s="1"/>
  <c r="Q307" i="77"/>
  <c r="R307" i="77"/>
  <c r="S307" i="77"/>
  <c r="T307" i="77"/>
  <c r="S308" i="77" s="1"/>
  <c r="T308" i="77" s="1"/>
  <c r="U307" i="77"/>
  <c r="V307" i="77"/>
  <c r="W307" i="77"/>
  <c r="X307" i="77"/>
  <c r="Y307" i="77"/>
  <c r="Z307" i="77"/>
  <c r="AA307" i="77"/>
  <c r="AB307" i="77"/>
  <c r="AA308" i="77" s="1"/>
  <c r="AB308" i="77" s="1"/>
  <c r="AD307" i="77"/>
  <c r="AE307" i="77"/>
  <c r="AF307" i="77"/>
  <c r="AG307" i="77"/>
  <c r="AF308" i="77" s="1"/>
  <c r="AG308" i="77" s="1"/>
  <c r="AH307" i="77"/>
  <c r="AI307" i="77"/>
  <c r="AJ307" i="77"/>
  <c r="AK307" i="77"/>
  <c r="AJ308" i="77" s="1"/>
  <c r="AK308" i="77" s="1"/>
  <c r="AL307" i="77"/>
  <c r="AM307" i="77"/>
  <c r="AN307" i="77"/>
  <c r="AO307" i="77"/>
  <c r="AP307" i="77"/>
  <c r="AQ307" i="77"/>
  <c r="AR307" i="77"/>
  <c r="AS307" i="77"/>
  <c r="AR308" i="77" s="1"/>
  <c r="AS308" i="77" s="1"/>
  <c r="AT307" i="77"/>
  <c r="AU307" i="77"/>
  <c r="AV307" i="77"/>
  <c r="AW307" i="77"/>
  <c r="AV308" i="77" s="1"/>
  <c r="AW308" i="77" s="1"/>
  <c r="AX307" i="77"/>
  <c r="AY307" i="77"/>
  <c r="AZ307" i="77"/>
  <c r="BA307" i="77"/>
  <c r="AZ308" i="77" s="1"/>
  <c r="BA308" i="77" s="1"/>
  <c r="BB307" i="77"/>
  <c r="BC307" i="77"/>
  <c r="BD307" i="77"/>
  <c r="BE307" i="77"/>
  <c r="BF307" i="77"/>
  <c r="BG307" i="77"/>
  <c r="BH307" i="77"/>
  <c r="BI307" i="77"/>
  <c r="BI308" i="77" s="1"/>
  <c r="BJ308" i="77" s="1"/>
  <c r="BJ307" i="77"/>
  <c r="BK307" i="77"/>
  <c r="BL307" i="77"/>
  <c r="BM307" i="77"/>
  <c r="BN307" i="77"/>
  <c r="BO307" i="77"/>
  <c r="BP307" i="77"/>
  <c r="BQ307" i="77"/>
  <c r="BQ308" i="77" s="1"/>
  <c r="BR308" i="77" s="1"/>
  <c r="BR307" i="77"/>
  <c r="BS307" i="77"/>
  <c r="BT307" i="77"/>
  <c r="BU307" i="77"/>
  <c r="BU309" i="77" s="1"/>
  <c r="BU310" i="77" s="1"/>
  <c r="BV307" i="77"/>
  <c r="BW307" i="77"/>
  <c r="BX307" i="77"/>
  <c r="BY307" i="77"/>
  <c r="BZ307" i="77"/>
  <c r="CA307" i="77"/>
  <c r="CB307" i="77"/>
  <c r="CC307" i="77"/>
  <c r="CD307" i="77"/>
  <c r="CF307" i="77"/>
  <c r="CG307" i="77"/>
  <c r="CH307" i="77"/>
  <c r="CH308" i="77" s="1"/>
  <c r="CI308" i="77" s="1"/>
  <c r="CI307" i="77"/>
  <c r="CJ307" i="77"/>
  <c r="CK307" i="77"/>
  <c r="CL307" i="77"/>
  <c r="CL309" i="77" s="1"/>
  <c r="CL310" i="77" s="1"/>
  <c r="CM307" i="77"/>
  <c r="CN307" i="77"/>
  <c r="CO307" i="77"/>
  <c r="CP307" i="77"/>
  <c r="CQ307" i="77"/>
  <c r="CR307" i="77"/>
  <c r="CS307" i="77"/>
  <c r="CT307" i="77"/>
  <c r="CU307" i="77"/>
  <c r="CV307" i="77"/>
  <c r="CW307" i="77"/>
  <c r="CX307" i="77"/>
  <c r="CX308" i="77" s="1"/>
  <c r="CY308" i="77" s="1"/>
  <c r="CY307" i="77"/>
  <c r="CZ307" i="77"/>
  <c r="DA307" i="77"/>
  <c r="DB307" i="77"/>
  <c r="DB309" i="77" s="1"/>
  <c r="DB310" i="77" s="1"/>
  <c r="DC307" i="77"/>
  <c r="DD307" i="77"/>
  <c r="DE307" i="77"/>
  <c r="DD308" i="77" s="1"/>
  <c r="DE308" i="77" s="1"/>
  <c r="C308" i="77"/>
  <c r="D308" i="77" s="1"/>
  <c r="BY308" i="77"/>
  <c r="BZ308" i="77" s="1"/>
  <c r="I309" i="77"/>
  <c r="I310" i="77" s="1"/>
  <c r="S309" i="77"/>
  <c r="S310" i="77" s="1"/>
  <c r="AD309" i="77"/>
  <c r="AD310" i="77" s="1"/>
  <c r="AP309" i="77"/>
  <c r="AP310" i="77" s="1"/>
  <c r="BK309" i="77"/>
  <c r="BK310" i="77" s="1"/>
  <c r="BW309" i="77"/>
  <c r="BW310" i="77" s="1"/>
  <c r="CV309" i="77"/>
  <c r="CV310" i="77"/>
  <c r="B311" i="77"/>
  <c r="DF311" i="77" s="1"/>
  <c r="I312" i="77"/>
  <c r="AJ312" i="77"/>
  <c r="AH309" i="77" s="1"/>
  <c r="AH310" i="77" s="1"/>
  <c r="BK312" i="77"/>
  <c r="BO309" i="77" s="1"/>
  <c r="BO310" i="77" s="1"/>
  <c r="CL312" i="77"/>
  <c r="CJ309" i="77" s="1"/>
  <c r="CJ310" i="77" s="1"/>
  <c r="B314" i="77"/>
  <c r="DI314" i="77" s="1"/>
  <c r="DF314" i="77"/>
  <c r="DH314" i="77"/>
  <c r="C318" i="77"/>
  <c r="D318" i="77"/>
  <c r="C320" i="77" s="1"/>
  <c r="E318" i="77"/>
  <c r="F318" i="77"/>
  <c r="G318" i="77"/>
  <c r="H318" i="77"/>
  <c r="G319" i="77" s="1"/>
  <c r="H319" i="77" s="1"/>
  <c r="I318" i="77"/>
  <c r="J318" i="77"/>
  <c r="K318" i="77"/>
  <c r="L318" i="77"/>
  <c r="K319" i="77" s="1"/>
  <c r="L319" i="77" s="1"/>
  <c r="M318" i="77"/>
  <c r="N318" i="77"/>
  <c r="O318" i="77"/>
  <c r="P318" i="77"/>
  <c r="O319" i="77" s="1"/>
  <c r="P319" i="77" s="1"/>
  <c r="Q318" i="77"/>
  <c r="R318" i="77"/>
  <c r="S318" i="77"/>
  <c r="T318" i="77"/>
  <c r="U318" i="77"/>
  <c r="V318" i="77"/>
  <c r="W318" i="77"/>
  <c r="X318" i="77"/>
  <c r="W319" i="77" s="1"/>
  <c r="X319" i="77" s="1"/>
  <c r="Y318" i="77"/>
  <c r="Z318" i="77"/>
  <c r="AA318" i="77"/>
  <c r="AB318" i="77"/>
  <c r="AA319" i="77" s="1"/>
  <c r="AB319" i="77" s="1"/>
  <c r="AC318" i="77"/>
  <c r="AD318" i="77"/>
  <c r="AE318" i="77"/>
  <c r="AF318" i="77"/>
  <c r="AF319" i="77" s="1"/>
  <c r="AG319" i="77" s="1"/>
  <c r="AG318" i="77"/>
  <c r="AH318" i="77"/>
  <c r="AI318" i="77"/>
  <c r="AJ318" i="77"/>
  <c r="AJ319" i="77" s="1"/>
  <c r="AK319" i="77" s="1"/>
  <c r="AK318" i="77"/>
  <c r="AL318" i="77"/>
  <c r="AM318" i="77"/>
  <c r="AN318" i="77"/>
  <c r="AN319" i="77" s="1"/>
  <c r="AO319" i="77" s="1"/>
  <c r="AO318" i="77"/>
  <c r="AP318" i="77"/>
  <c r="AQ318" i="77"/>
  <c r="AR318" i="77"/>
  <c r="AR319" i="77" s="1"/>
  <c r="AS319" i="77" s="1"/>
  <c r="AS318" i="77"/>
  <c r="AT318" i="77"/>
  <c r="AU318" i="77"/>
  <c r="AV318" i="77"/>
  <c r="AV319" i="77" s="1"/>
  <c r="AW319" i="77" s="1"/>
  <c r="AW318" i="77"/>
  <c r="AX318" i="77"/>
  <c r="AY318" i="77"/>
  <c r="AZ318" i="77"/>
  <c r="AZ319" i="77" s="1"/>
  <c r="BA319" i="77" s="1"/>
  <c r="BA318" i="77"/>
  <c r="BB318" i="77"/>
  <c r="BC318" i="77"/>
  <c r="BD318" i="77"/>
  <c r="BE318" i="77"/>
  <c r="BF318" i="77"/>
  <c r="BE319" i="77" s="1"/>
  <c r="BF319" i="77" s="1"/>
  <c r="BG318" i="77"/>
  <c r="BH318" i="77"/>
  <c r="BG319" i="77" s="1"/>
  <c r="BH319" i="77" s="1"/>
  <c r="BI318" i="77"/>
  <c r="BJ318" i="77"/>
  <c r="BK318" i="77"/>
  <c r="BL318" i="77"/>
  <c r="BM318" i="77"/>
  <c r="BN318" i="77"/>
  <c r="BM319" i="77" s="1"/>
  <c r="BN319" i="77" s="1"/>
  <c r="BO318" i="77"/>
  <c r="BP318" i="77"/>
  <c r="BO319" i="77" s="1"/>
  <c r="BP319" i="77" s="1"/>
  <c r="BQ318" i="77"/>
  <c r="BR318" i="77"/>
  <c r="BS318" i="77"/>
  <c r="BT318" i="77"/>
  <c r="BU318" i="77"/>
  <c r="BV318" i="77"/>
  <c r="BU319" i="77" s="1"/>
  <c r="BV319" i="77" s="1"/>
  <c r="BW318" i="77"/>
  <c r="BX318" i="77"/>
  <c r="BW319" i="77" s="1"/>
  <c r="BX319" i="77" s="1"/>
  <c r="BY318" i="77"/>
  <c r="BZ318" i="77"/>
  <c r="CA318" i="77"/>
  <c r="CB318" i="77"/>
  <c r="CC318" i="77"/>
  <c r="CD318" i="77"/>
  <c r="CC319" i="77" s="1"/>
  <c r="CD319" i="77" s="1"/>
  <c r="CF318" i="77"/>
  <c r="CG318" i="77"/>
  <c r="CF319" i="77" s="1"/>
  <c r="CG319" i="77" s="1"/>
  <c r="CH318" i="77"/>
  <c r="CI318" i="77"/>
  <c r="CJ318" i="77"/>
  <c r="CK318" i="77"/>
  <c r="CL318" i="77"/>
  <c r="CM318" i="77"/>
  <c r="CL319" i="77" s="1"/>
  <c r="CM319" i="77" s="1"/>
  <c r="CN318" i="77"/>
  <c r="CO318" i="77"/>
  <c r="CN319" i="77" s="1"/>
  <c r="CO319" i="77" s="1"/>
  <c r="CP318" i="77"/>
  <c r="CQ318" i="77"/>
  <c r="CR318" i="77"/>
  <c r="CS318" i="77"/>
  <c r="CT318" i="77"/>
  <c r="CU318" i="77"/>
  <c r="CT319" i="77" s="1"/>
  <c r="CU319" i="77" s="1"/>
  <c r="CV318" i="77"/>
  <c r="CW318" i="77"/>
  <c r="CV319" i="77" s="1"/>
  <c r="CW319" i="77" s="1"/>
  <c r="CX318" i="77"/>
  <c r="CY318" i="77"/>
  <c r="CZ318" i="77"/>
  <c r="DA318" i="77"/>
  <c r="DB318" i="77"/>
  <c r="DC318" i="77"/>
  <c r="DB319" i="77" s="1"/>
  <c r="DC319" i="77" s="1"/>
  <c r="DD318" i="77"/>
  <c r="DE318" i="77"/>
  <c r="DD319" i="77" s="1"/>
  <c r="DE319" i="77" s="1"/>
  <c r="AD319" i="77"/>
  <c r="AE319" i="77" s="1"/>
  <c r="AH319" i="77"/>
  <c r="AI319" i="77" s="1"/>
  <c r="AL319" i="77"/>
  <c r="AM319" i="77" s="1"/>
  <c r="AP319" i="77"/>
  <c r="AQ319" i="77" s="1"/>
  <c r="AT319" i="77"/>
  <c r="AU319" i="77" s="1"/>
  <c r="AX319" i="77"/>
  <c r="AY319" i="77" s="1"/>
  <c r="BB319" i="77"/>
  <c r="BC319" i="77" s="1"/>
  <c r="BI319" i="77"/>
  <c r="BJ319" i="77" s="1"/>
  <c r="BK319" i="77"/>
  <c r="BL319" i="77" s="1"/>
  <c r="BQ319" i="77"/>
  <c r="BR319" i="77" s="1"/>
  <c r="BS319" i="77"/>
  <c r="BT319" i="77" s="1"/>
  <c r="BY319" i="77"/>
  <c r="BZ319" i="77" s="1"/>
  <c r="CA319" i="77"/>
  <c r="CB319" i="77" s="1"/>
  <c r="CH319" i="77"/>
  <c r="CI319" i="77" s="1"/>
  <c r="CJ319" i="77"/>
  <c r="CK319" i="77" s="1"/>
  <c r="CP319" i="77"/>
  <c r="CQ319" i="77" s="1"/>
  <c r="CR319" i="77"/>
  <c r="CS319" i="77" s="1"/>
  <c r="CX319" i="77"/>
  <c r="CY319" i="77" s="1"/>
  <c r="CZ319" i="77"/>
  <c r="DA319" i="77" s="1"/>
  <c r="AR320" i="77"/>
  <c r="AR321" i="77" s="1"/>
  <c r="CP320" i="77"/>
  <c r="CX320" i="77"/>
  <c r="C321" i="77"/>
  <c r="CP321" i="77"/>
  <c r="CX321" i="77"/>
  <c r="B322" i="77"/>
  <c r="DF322" i="77" s="1"/>
  <c r="I323" i="77"/>
  <c r="AJ323" i="77"/>
  <c r="AD320" i="77" s="1"/>
  <c r="AD321" i="77" s="1"/>
  <c r="BK323" i="77"/>
  <c r="CL323" i="77"/>
  <c r="B325" i="77"/>
  <c r="DI325" i="77" s="1"/>
  <c r="DF325" i="77"/>
  <c r="DH325" i="77"/>
  <c r="C329" i="77"/>
  <c r="D329" i="77"/>
  <c r="C330" i="77" s="1"/>
  <c r="D330" i="77" s="1"/>
  <c r="E329" i="77"/>
  <c r="F329" i="77"/>
  <c r="E330" i="77" s="1"/>
  <c r="F330" i="77" s="1"/>
  <c r="G329" i="77"/>
  <c r="H329" i="77"/>
  <c r="I329" i="77"/>
  <c r="J329" i="77"/>
  <c r="I330" i="77" s="1"/>
  <c r="J330" i="77" s="1"/>
  <c r="K329" i="77"/>
  <c r="L329" i="77"/>
  <c r="K330" i="77" s="1"/>
  <c r="L330" i="77" s="1"/>
  <c r="M329" i="77"/>
  <c r="N329" i="77"/>
  <c r="O329" i="77"/>
  <c r="P329" i="77"/>
  <c r="Q329" i="77"/>
  <c r="R329" i="77"/>
  <c r="S329" i="77"/>
  <c r="T329" i="77"/>
  <c r="S330" i="77" s="1"/>
  <c r="T330" i="77" s="1"/>
  <c r="U329" i="77"/>
  <c r="V329" i="77"/>
  <c r="U330" i="77" s="1"/>
  <c r="V330" i="77" s="1"/>
  <c r="W329" i="77"/>
  <c r="X329" i="77"/>
  <c r="Y329" i="77"/>
  <c r="Z329" i="77"/>
  <c r="AA329" i="77"/>
  <c r="AB329" i="77"/>
  <c r="AA330" i="77" s="1"/>
  <c r="AB330" i="77" s="1"/>
  <c r="AD329" i="77"/>
  <c r="AE329" i="77"/>
  <c r="AF329" i="77"/>
  <c r="AG329" i="77"/>
  <c r="AH329" i="77"/>
  <c r="AI329" i="77"/>
  <c r="AJ329" i="77"/>
  <c r="AK329" i="77"/>
  <c r="AJ330" i="77" s="1"/>
  <c r="AK330" i="77" s="1"/>
  <c r="AL329" i="77"/>
  <c r="AM329" i="77"/>
  <c r="AN329" i="77"/>
  <c r="AO329" i="77"/>
  <c r="AP329" i="77"/>
  <c r="AQ329" i="77"/>
  <c r="AP330" i="77" s="1"/>
  <c r="AQ330" i="77" s="1"/>
  <c r="AR329" i="77"/>
  <c r="AS329" i="77"/>
  <c r="AR330" i="77" s="1"/>
  <c r="AS330" i="77" s="1"/>
  <c r="AT329" i="77"/>
  <c r="AU329" i="77"/>
  <c r="AV329" i="77"/>
  <c r="AW329" i="77"/>
  <c r="AX329" i="77"/>
  <c r="AY329" i="77"/>
  <c r="AZ329" i="77"/>
  <c r="BA329" i="77"/>
  <c r="AZ330" i="77" s="1"/>
  <c r="BA330" i="77" s="1"/>
  <c r="BB329" i="77"/>
  <c r="BC329" i="77"/>
  <c r="BB330" i="77" s="1"/>
  <c r="BC330" i="77" s="1"/>
  <c r="BE329" i="77"/>
  <c r="BF329" i="77"/>
  <c r="BG329" i="77"/>
  <c r="BH329" i="77"/>
  <c r="BI329" i="77"/>
  <c r="BJ329" i="77"/>
  <c r="BI330" i="77" s="1"/>
  <c r="BJ330" i="77" s="1"/>
  <c r="BK329" i="77"/>
  <c r="BL329" i="77"/>
  <c r="BM329" i="77"/>
  <c r="BN329" i="77"/>
  <c r="BO329" i="77"/>
  <c r="BP329" i="77"/>
  <c r="BQ329" i="77"/>
  <c r="BR329" i="77"/>
  <c r="BQ330" i="77" s="1"/>
  <c r="BR330" i="77" s="1"/>
  <c r="BS329" i="77"/>
  <c r="BT329" i="77"/>
  <c r="BU329" i="77"/>
  <c r="BV329" i="77"/>
  <c r="BW329" i="77"/>
  <c r="BX329" i="77"/>
  <c r="BW330" i="77" s="1"/>
  <c r="BX330" i="77" s="1"/>
  <c r="BY329" i="77"/>
  <c r="BZ329" i="77"/>
  <c r="BY330" i="77" s="1"/>
  <c r="BZ330" i="77" s="1"/>
  <c r="CA329" i="77"/>
  <c r="CB329" i="77"/>
  <c r="CC329" i="77"/>
  <c r="CD329" i="77"/>
  <c r="CF329" i="77"/>
  <c r="CG329" i="77"/>
  <c r="CH329" i="77"/>
  <c r="CI329" i="77"/>
  <c r="CH330" i="77" s="1"/>
  <c r="CI330" i="77" s="1"/>
  <c r="CJ329" i="77"/>
  <c r="CK329" i="77"/>
  <c r="CJ330" i="77" s="1"/>
  <c r="CK330" i="77" s="1"/>
  <c r="CL329" i="77"/>
  <c r="CM329" i="77"/>
  <c r="CN329" i="77"/>
  <c r="CO329" i="77"/>
  <c r="CP329" i="77"/>
  <c r="CQ329" i="77"/>
  <c r="CP330" i="77" s="1"/>
  <c r="CQ330" i="77" s="1"/>
  <c r="CR329" i="77"/>
  <c r="CR330" i="77" s="1"/>
  <c r="CS330" i="77" s="1"/>
  <c r="CS329" i="77"/>
  <c r="CT329" i="77"/>
  <c r="CU329" i="77"/>
  <c r="CV329" i="77"/>
  <c r="CW329" i="77"/>
  <c r="CX329" i="77"/>
  <c r="CY329" i="77"/>
  <c r="CX330" i="77" s="1"/>
  <c r="CY330" i="77" s="1"/>
  <c r="CZ329" i="77"/>
  <c r="DA329" i="77"/>
  <c r="DB329" i="77"/>
  <c r="DC329" i="77"/>
  <c r="DD329" i="77"/>
  <c r="DE329" i="77"/>
  <c r="DD330" i="77" s="1"/>
  <c r="DE330" i="77" s="1"/>
  <c r="G330" i="77"/>
  <c r="H330" i="77" s="1"/>
  <c r="M330" i="77"/>
  <c r="N330" i="77" s="1"/>
  <c r="O330" i="77"/>
  <c r="P330" i="77" s="1"/>
  <c r="W330" i="77"/>
  <c r="X330" i="77" s="1"/>
  <c r="AF330" i="77"/>
  <c r="AG330" i="77" s="1"/>
  <c r="AH330" i="77"/>
  <c r="AI330" i="77" s="1"/>
  <c r="AN330" i="77"/>
  <c r="AO330" i="77" s="1"/>
  <c r="AT330" i="77"/>
  <c r="AU330" i="77" s="1"/>
  <c r="AV330" i="77"/>
  <c r="AW330" i="77" s="1"/>
  <c r="BE330" i="77"/>
  <c r="BF330" i="77" s="1"/>
  <c r="BM330" i="77"/>
  <c r="BN330" i="77" s="1"/>
  <c r="BO330" i="77"/>
  <c r="BP330" i="77" s="1"/>
  <c r="BU330" i="77"/>
  <c r="BV330" i="77" s="1"/>
  <c r="CA330" i="77"/>
  <c r="CB330" i="77" s="1"/>
  <c r="CC330" i="77"/>
  <c r="CD330" i="77" s="1"/>
  <c r="CL330" i="77"/>
  <c r="CM330" i="77" s="1"/>
  <c r="CT330" i="77"/>
  <c r="CU330" i="77" s="1"/>
  <c r="CV330" i="77"/>
  <c r="CW330" i="77" s="1"/>
  <c r="DB330" i="77"/>
  <c r="DC330" i="77" s="1"/>
  <c r="B333" i="77"/>
  <c r="DF333" i="77" s="1"/>
  <c r="I334" i="77"/>
  <c r="G331" i="77" s="1"/>
  <c r="G332" i="77" s="1"/>
  <c r="AJ334" i="77"/>
  <c r="AF331" i="77" s="1"/>
  <c r="AF332" i="77" s="1"/>
  <c r="BK334" i="77"/>
  <c r="BE331" i="77" s="1"/>
  <c r="BE332" i="77" s="1"/>
  <c r="CL334" i="77"/>
  <c r="B336" i="77"/>
  <c r="DI336" i="77" s="1"/>
  <c r="DF336" i="77"/>
  <c r="DH336" i="77"/>
  <c r="C340" i="77"/>
  <c r="D340" i="77"/>
  <c r="E340" i="77"/>
  <c r="F340" i="77"/>
  <c r="O345" i="77" s="1"/>
  <c r="T345" i="77" s="1"/>
  <c r="G340" i="77"/>
  <c r="H340" i="77"/>
  <c r="I340" i="77"/>
  <c r="J340" i="77"/>
  <c r="I342" i="77" s="1"/>
  <c r="I343" i="77" s="1"/>
  <c r="K340" i="77"/>
  <c r="L340" i="77"/>
  <c r="M340" i="77"/>
  <c r="N340" i="77"/>
  <c r="O340" i="77"/>
  <c r="P340" i="77"/>
  <c r="Q340" i="77"/>
  <c r="R340" i="77"/>
  <c r="S340" i="77"/>
  <c r="T340" i="77"/>
  <c r="U340" i="77"/>
  <c r="V340" i="77"/>
  <c r="W340" i="77"/>
  <c r="X340" i="77"/>
  <c r="Y340" i="77"/>
  <c r="Z340" i="77"/>
  <c r="AA340" i="77"/>
  <c r="AB340" i="77"/>
  <c r="AD340" i="77"/>
  <c r="AE340" i="77"/>
  <c r="AF340" i="77"/>
  <c r="AG340" i="77"/>
  <c r="AH340" i="77"/>
  <c r="AI340" i="77"/>
  <c r="AJ340" i="77"/>
  <c r="AK340" i="77"/>
  <c r="AL340" i="77"/>
  <c r="AM340" i="77"/>
  <c r="AN340" i="77"/>
  <c r="AO340" i="77"/>
  <c r="AP340" i="77"/>
  <c r="AQ340" i="77"/>
  <c r="AR340" i="77"/>
  <c r="AS340" i="77"/>
  <c r="AT340" i="77"/>
  <c r="AU340" i="77"/>
  <c r="AV340" i="77"/>
  <c r="AW340" i="77"/>
  <c r="AX340" i="77"/>
  <c r="AY340" i="77"/>
  <c r="AZ340" i="77"/>
  <c r="BA340" i="77"/>
  <c r="BB340" i="77"/>
  <c r="BC340" i="77"/>
  <c r="BE340" i="77"/>
  <c r="BF340" i="77"/>
  <c r="BG340" i="77"/>
  <c r="BH340" i="77"/>
  <c r="BI340" i="77"/>
  <c r="BJ340" i="77"/>
  <c r="BK340" i="77"/>
  <c r="BL340" i="77"/>
  <c r="BM340" i="77"/>
  <c r="BN340" i="77"/>
  <c r="BO340" i="77"/>
  <c r="BP340" i="77"/>
  <c r="BQ340" i="77"/>
  <c r="BR340" i="77"/>
  <c r="BS340" i="77"/>
  <c r="BT340" i="77"/>
  <c r="BU340" i="77"/>
  <c r="BV340" i="77"/>
  <c r="BW340" i="77"/>
  <c r="BX340" i="77"/>
  <c r="BY340" i="77"/>
  <c r="BZ340" i="77"/>
  <c r="CA340" i="77"/>
  <c r="CB340" i="77"/>
  <c r="CC340" i="77"/>
  <c r="CD340" i="77"/>
  <c r="CE340" i="77"/>
  <c r="CF340" i="77"/>
  <c r="CG340" i="77"/>
  <c r="CH340" i="77"/>
  <c r="CI340" i="77"/>
  <c r="CH341" i="77" s="1"/>
  <c r="CI341" i="77" s="1"/>
  <c r="CJ340" i="77"/>
  <c r="CK340" i="77"/>
  <c r="CL340" i="77"/>
  <c r="CM340" i="77"/>
  <c r="CL341" i="77" s="1"/>
  <c r="CM341" i="77" s="1"/>
  <c r="CN340" i="77"/>
  <c r="CO340" i="77"/>
  <c r="CP340" i="77"/>
  <c r="CQ340" i="77"/>
  <c r="CP341" i="77" s="1"/>
  <c r="CQ341" i="77" s="1"/>
  <c r="CR340" i="77"/>
  <c r="CS340" i="77"/>
  <c r="CT340" i="77"/>
  <c r="CU340" i="77"/>
  <c r="CT341" i="77" s="1"/>
  <c r="CU341" i="77" s="1"/>
  <c r="CV340" i="77"/>
  <c r="CW340" i="77"/>
  <c r="CX340" i="77"/>
  <c r="CY340" i="77"/>
  <c r="CX341" i="77" s="1"/>
  <c r="CY341" i="77" s="1"/>
  <c r="CZ340" i="77"/>
  <c r="DA340" i="77"/>
  <c r="DB340" i="77"/>
  <c r="DC340" i="77"/>
  <c r="DB341" i="77" s="1"/>
  <c r="DC341" i="77" s="1"/>
  <c r="DD340" i="77"/>
  <c r="DE340" i="77"/>
  <c r="M342" i="77"/>
  <c r="U342" i="77"/>
  <c r="U343" i="77" s="1"/>
  <c r="AP342" i="77"/>
  <c r="AP343" i="77" s="1"/>
  <c r="CN342" i="77"/>
  <c r="CN343" i="77" s="1"/>
  <c r="M343" i="77"/>
  <c r="B344" i="77"/>
  <c r="DF344" i="77" s="1"/>
  <c r="I345" i="77"/>
  <c r="AJ345" i="77"/>
  <c r="BK345" i="77"/>
  <c r="BO342" i="77" s="1"/>
  <c r="BO343" i="77" s="1"/>
  <c r="CL345" i="77"/>
  <c r="B350" i="77"/>
  <c r="DE350" i="77"/>
  <c r="C357" i="77"/>
  <c r="BG357" i="77"/>
  <c r="BT382" i="77"/>
  <c r="BD384" i="77"/>
  <c r="BD385" i="77"/>
  <c r="BD386" i="77"/>
  <c r="BZ386" i="77"/>
  <c r="CC386" i="77" s="1"/>
  <c r="BD387" i="77"/>
  <c r="BD388" i="77"/>
  <c r="BZ388" i="77"/>
  <c r="CC388" i="77" s="1"/>
  <c r="BD389" i="77"/>
  <c r="BZ389" i="77"/>
  <c r="BZ385" i="77" s="1"/>
  <c r="CC385" i="77" s="1"/>
  <c r="B396" i="77"/>
  <c r="DE396" i="77"/>
  <c r="CQ406" i="77"/>
  <c r="AE411" i="77" s="1"/>
  <c r="AH411" i="77" s="1"/>
  <c r="CA411" i="77"/>
  <c r="CD411" i="77"/>
  <c r="CQ411" i="77"/>
  <c r="CT411" i="77"/>
  <c r="BS413" i="77"/>
  <c r="BV413" i="77"/>
  <c r="CA413" i="77"/>
  <c r="CD413" i="77"/>
  <c r="CI413" i="77"/>
  <c r="CL413" i="77"/>
  <c r="CQ413" i="77"/>
  <c r="CT413" i="77"/>
  <c r="BS414" i="77"/>
  <c r="BV414" i="77"/>
  <c r="CI414" i="77"/>
  <c r="CL414" i="77"/>
  <c r="AE415" i="77"/>
  <c r="AH415" i="77"/>
  <c r="AM415" i="77"/>
  <c r="AP415" i="77"/>
  <c r="BC415" i="77"/>
  <c r="BF415" i="77"/>
  <c r="AE417" i="77"/>
  <c r="AH417" i="77"/>
  <c r="AM417" i="77"/>
  <c r="AP417" i="77"/>
  <c r="BC417" i="77"/>
  <c r="BF417" i="77"/>
  <c r="AM418" i="77"/>
  <c r="AP418" i="77"/>
  <c r="BC418" i="77"/>
  <c r="BF418" i="77"/>
  <c r="CA430" i="77"/>
  <c r="CD430" i="77"/>
  <c r="BS440" i="77"/>
  <c r="BV440" i="77"/>
  <c r="CA440" i="77"/>
  <c r="CD440" i="77"/>
  <c r="CI440" i="77"/>
  <c r="CL440" i="77"/>
  <c r="CQ440" i="77"/>
  <c r="CT440" i="77"/>
  <c r="CT380" i="76"/>
  <c r="CQ380" i="76"/>
  <c r="CL380" i="76"/>
  <c r="CI380" i="76"/>
  <c r="CD380" i="76"/>
  <c r="CA380" i="76"/>
  <c r="BV380" i="76"/>
  <c r="BS380" i="76"/>
  <c r="AU380" i="76"/>
  <c r="AX380" i="76" s="1"/>
  <c r="AE380" i="76"/>
  <c r="AH380" i="76" s="1"/>
  <c r="CI378" i="76"/>
  <c r="CL378" i="76" s="1"/>
  <c r="BS378" i="76"/>
  <c r="BV378" i="76" s="1"/>
  <c r="BC378" i="76"/>
  <c r="BF378" i="76" s="1"/>
  <c r="AM378" i="76"/>
  <c r="AP378" i="76" s="1"/>
  <c r="CQ376" i="76"/>
  <c r="CT376" i="76" s="1"/>
  <c r="CA376" i="76"/>
  <c r="CD376" i="76" s="1"/>
  <c r="BK376" i="76"/>
  <c r="BN376" i="76" s="1"/>
  <c r="AU376" i="76"/>
  <c r="AX376" i="76" s="1"/>
  <c r="AE376" i="76"/>
  <c r="AH376" i="76" s="1"/>
  <c r="CI375" i="76"/>
  <c r="CL375" i="76" s="1"/>
  <c r="BS375" i="76"/>
  <c r="BV375" i="76" s="1"/>
  <c r="BF375" i="76"/>
  <c r="BC375" i="76"/>
  <c r="AP375" i="76"/>
  <c r="AM375" i="76"/>
  <c r="AH375" i="76"/>
  <c r="AE375" i="76"/>
  <c r="CT374" i="76"/>
  <c r="CQ374" i="76"/>
  <c r="CL374" i="76"/>
  <c r="CI374" i="76"/>
  <c r="CD374" i="76"/>
  <c r="CA374" i="76"/>
  <c r="BV374" i="76"/>
  <c r="BS374" i="76"/>
  <c r="BK374" i="76"/>
  <c r="BN374" i="76" s="1"/>
  <c r="AU374" i="76"/>
  <c r="AX374" i="76" s="1"/>
  <c r="AE374" i="76"/>
  <c r="AH374" i="76" s="1"/>
  <c r="CI373" i="76"/>
  <c r="CL373" i="76" s="1"/>
  <c r="BS373" i="76"/>
  <c r="BV373" i="76" s="1"/>
  <c r="BC373" i="76"/>
  <c r="BF373" i="76" s="1"/>
  <c r="AM373" i="76"/>
  <c r="AP373" i="76" s="1"/>
  <c r="CQ368" i="76"/>
  <c r="BK380" i="76" s="1"/>
  <c r="BN380" i="76" s="1"/>
  <c r="DE358" i="76"/>
  <c r="B358" i="76"/>
  <c r="CM344" i="76"/>
  <c r="CP343" i="76"/>
  <c r="CM343" i="76"/>
  <c r="BQ343" i="76"/>
  <c r="CM342" i="76"/>
  <c r="CP342" i="76" s="1"/>
  <c r="BQ342" i="76"/>
  <c r="CM341" i="76"/>
  <c r="CP341" i="76" s="1"/>
  <c r="BQ341" i="76"/>
  <c r="CP340" i="76"/>
  <c r="CM340" i="76"/>
  <c r="BQ340" i="76"/>
  <c r="BQ344" i="76" s="1"/>
  <c r="CP339" i="76"/>
  <c r="CM339" i="76"/>
  <c r="BQ339" i="76"/>
  <c r="CG337" i="76"/>
  <c r="CG336" i="76"/>
  <c r="BS313" i="76"/>
  <c r="BI313" i="76"/>
  <c r="AX313" i="76"/>
  <c r="AM313" i="76"/>
  <c r="AB313" i="76"/>
  <c r="Q313" i="76"/>
  <c r="F313" i="76"/>
  <c r="BG302" i="76"/>
  <c r="C302" i="76"/>
  <c r="DE295" i="76"/>
  <c r="B295" i="76"/>
  <c r="CL290" i="76"/>
  <c r="BK290" i="76"/>
  <c r="AJ290" i="76"/>
  <c r="I290" i="76"/>
  <c r="B289" i="76"/>
  <c r="DF289" i="76" s="1"/>
  <c r="BG288" i="76"/>
  <c r="CV287" i="76"/>
  <c r="CV288" i="76" s="1"/>
  <c r="BW287" i="76"/>
  <c r="BW288" i="76" s="1"/>
  <c r="BO287" i="76"/>
  <c r="BO288" i="76" s="1"/>
  <c r="BG287" i="76"/>
  <c r="AH287" i="76"/>
  <c r="AH288" i="76" s="1"/>
  <c r="CB286" i="76"/>
  <c r="BX286" i="76"/>
  <c r="BL286" i="76"/>
  <c r="BH286" i="76"/>
  <c r="AQ286" i="76"/>
  <c r="Z286" i="76"/>
  <c r="DE285" i="76"/>
  <c r="DD287" i="76" s="1"/>
  <c r="DD288" i="76" s="1"/>
  <c r="DD285" i="76"/>
  <c r="DD286" i="76" s="1"/>
  <c r="DE286" i="76" s="1"/>
  <c r="DC285" i="76"/>
  <c r="DB285" i="76"/>
  <c r="DA285" i="76"/>
  <c r="CZ285" i="76"/>
  <c r="CZ286" i="76" s="1"/>
  <c r="DA286" i="76" s="1"/>
  <c r="CY285" i="76"/>
  <c r="CX285" i="76"/>
  <c r="CW285" i="76"/>
  <c r="CV285" i="76"/>
  <c r="CV286" i="76" s="1"/>
  <c r="CW286" i="76" s="1"/>
  <c r="CU285" i="76"/>
  <c r="CT285" i="76"/>
  <c r="CS285" i="76"/>
  <c r="CR285" i="76"/>
  <c r="CR286" i="76" s="1"/>
  <c r="CS286" i="76" s="1"/>
  <c r="CQ285" i="76"/>
  <c r="CP285" i="76"/>
  <c r="CO285" i="76"/>
  <c r="CN287" i="76" s="1"/>
  <c r="CN288" i="76" s="1"/>
  <c r="CN285" i="76"/>
  <c r="CN286" i="76" s="1"/>
  <c r="CO286" i="76" s="1"/>
  <c r="CM285" i="76"/>
  <c r="CL285" i="76"/>
  <c r="CK285" i="76"/>
  <c r="CJ285" i="76"/>
  <c r="CJ286" i="76" s="1"/>
  <c r="CK286" i="76" s="1"/>
  <c r="CI285" i="76"/>
  <c r="CH285" i="76"/>
  <c r="CG285" i="76"/>
  <c r="CR290" i="76" s="1"/>
  <c r="CF285" i="76"/>
  <c r="CF286" i="76" s="1"/>
  <c r="CG286" i="76" s="1"/>
  <c r="CE285" i="76"/>
  <c r="CD285" i="76"/>
  <c r="CC285" i="76"/>
  <c r="CB285" i="76"/>
  <c r="CA285" i="76"/>
  <c r="CA286" i="76" s="1"/>
  <c r="BZ285" i="76"/>
  <c r="BY285" i="76"/>
  <c r="BX285" i="76"/>
  <c r="BW285" i="76"/>
  <c r="BW286" i="76" s="1"/>
  <c r="BV285" i="76"/>
  <c r="BU285" i="76"/>
  <c r="BT285" i="76"/>
  <c r="BS285" i="76"/>
  <c r="BS286" i="76" s="1"/>
  <c r="BT286" i="76" s="1"/>
  <c r="BR285" i="76"/>
  <c r="BQ285" i="76"/>
  <c r="BP285" i="76"/>
  <c r="BO285" i="76"/>
  <c r="BO286" i="76" s="1"/>
  <c r="BP286" i="76" s="1"/>
  <c r="BN285" i="76"/>
  <c r="BM285" i="76"/>
  <c r="BL285" i="76"/>
  <c r="BK285" i="76"/>
  <c r="BK286" i="76" s="1"/>
  <c r="BJ285" i="76"/>
  <c r="BI285" i="76"/>
  <c r="BH285" i="76"/>
  <c r="BG285" i="76"/>
  <c r="BG286" i="76" s="1"/>
  <c r="BF285" i="76"/>
  <c r="BE285" i="76"/>
  <c r="BD285" i="76"/>
  <c r="BC285" i="76"/>
  <c r="BB285" i="76"/>
  <c r="BA285" i="76"/>
  <c r="AZ285" i="76"/>
  <c r="AY285" i="76"/>
  <c r="AX285" i="76"/>
  <c r="AX286" i="76" s="1"/>
  <c r="AY286" i="76" s="1"/>
  <c r="AW285" i="76"/>
  <c r="AV286" i="76" s="1"/>
  <c r="AW286" i="76" s="1"/>
  <c r="AV285" i="76"/>
  <c r="AV287" i="76" s="1"/>
  <c r="AV288" i="76" s="1"/>
  <c r="AU285" i="76"/>
  <c r="AT285" i="76"/>
  <c r="AS285" i="76"/>
  <c r="AR285" i="76"/>
  <c r="AQ285" i="76"/>
  <c r="AP285" i="76"/>
  <c r="AP286" i="76" s="1"/>
  <c r="AO285" i="76"/>
  <c r="AN286" i="76" s="1"/>
  <c r="AO286" i="76" s="1"/>
  <c r="AN285" i="76"/>
  <c r="AN287" i="76" s="1"/>
  <c r="AN288" i="76" s="1"/>
  <c r="AM285" i="76"/>
  <c r="AL285" i="76"/>
  <c r="AK285" i="76"/>
  <c r="AJ285" i="76"/>
  <c r="AI285" i="76"/>
  <c r="AH285" i="76"/>
  <c r="AH286" i="76" s="1"/>
  <c r="AI286" i="76" s="1"/>
  <c r="AG285" i="76"/>
  <c r="AF286" i="76" s="1"/>
  <c r="AG286" i="76" s="1"/>
  <c r="AF285" i="76"/>
  <c r="AF287" i="76" s="1"/>
  <c r="AF288" i="76" s="1"/>
  <c r="AE285" i="76"/>
  <c r="AD285" i="76"/>
  <c r="AC285" i="76"/>
  <c r="AB285" i="76"/>
  <c r="AA285" i="76"/>
  <c r="Z285" i="76"/>
  <c r="Y285" i="76"/>
  <c r="Y286" i="76" s="1"/>
  <c r="X285" i="76"/>
  <c r="W285" i="76"/>
  <c r="V285" i="76"/>
  <c r="U285" i="76"/>
  <c r="T285" i="76"/>
  <c r="S285" i="76"/>
  <c r="S287" i="76" s="1"/>
  <c r="S288" i="76" s="1"/>
  <c r="R285" i="76"/>
  <c r="Q285" i="76"/>
  <c r="Q286" i="76" s="1"/>
  <c r="R286" i="76" s="1"/>
  <c r="P285" i="76"/>
  <c r="O285" i="76"/>
  <c r="O287" i="76" s="1"/>
  <c r="O288" i="76" s="1"/>
  <c r="N285" i="76"/>
  <c r="M285" i="76"/>
  <c r="L285" i="76"/>
  <c r="K285" i="76"/>
  <c r="J285" i="76"/>
  <c r="I285" i="76"/>
  <c r="I286" i="76" s="1"/>
  <c r="J286" i="76" s="1"/>
  <c r="H285" i="76"/>
  <c r="G285" i="76"/>
  <c r="G287" i="76" s="1"/>
  <c r="G288" i="76" s="1"/>
  <c r="F285" i="76"/>
  <c r="E285" i="76"/>
  <c r="D285" i="76"/>
  <c r="C285" i="76"/>
  <c r="DI281" i="76"/>
  <c r="DH281" i="76"/>
  <c r="DF281" i="76"/>
  <c r="CL279" i="76"/>
  <c r="BK279" i="76"/>
  <c r="AJ279" i="76"/>
  <c r="I279" i="76"/>
  <c r="DF278" i="76"/>
  <c r="B278" i="76"/>
  <c r="S277" i="76"/>
  <c r="C277" i="76"/>
  <c r="CP276" i="76"/>
  <c r="CP277" i="76" s="1"/>
  <c r="BY276" i="76"/>
  <c r="BY277" i="76" s="1"/>
  <c r="BW276" i="76"/>
  <c r="BW277" i="76" s="1"/>
  <c r="BO276" i="76"/>
  <c r="BO277" i="76" s="1"/>
  <c r="BI276" i="76"/>
  <c r="BI277" i="76" s="1"/>
  <c r="BG276" i="76"/>
  <c r="BG277" i="76" s="1"/>
  <c r="AR276" i="76"/>
  <c r="AR277" i="76" s="1"/>
  <c r="AA276" i="76"/>
  <c r="AA277" i="76" s="1"/>
  <c r="S276" i="76"/>
  <c r="K276" i="76"/>
  <c r="K277" i="76" s="1"/>
  <c r="C276" i="76"/>
  <c r="DB275" i="76"/>
  <c r="DC275" i="76" s="1"/>
  <c r="CT275" i="76"/>
  <c r="CU275" i="76" s="1"/>
  <c r="CL275" i="76"/>
  <c r="CM275" i="76" s="1"/>
  <c r="CC275" i="76"/>
  <c r="CD275" i="76" s="1"/>
  <c r="BU275" i="76"/>
  <c r="BV275" i="76" s="1"/>
  <c r="BM275" i="76"/>
  <c r="BN275" i="76" s="1"/>
  <c r="BE275" i="76"/>
  <c r="BF275" i="76" s="1"/>
  <c r="AZ275" i="76"/>
  <c r="BA275" i="76" s="1"/>
  <c r="AV275" i="76"/>
  <c r="AW275" i="76" s="1"/>
  <c r="AR275" i="76"/>
  <c r="AS275" i="76" s="1"/>
  <c r="AN275" i="76"/>
  <c r="AO275" i="76" s="1"/>
  <c r="AJ275" i="76"/>
  <c r="AK275" i="76" s="1"/>
  <c r="AF275" i="76"/>
  <c r="AG275" i="76" s="1"/>
  <c r="AA275" i="76"/>
  <c r="AB275" i="76" s="1"/>
  <c r="W275" i="76"/>
  <c r="X275" i="76" s="1"/>
  <c r="S275" i="76"/>
  <c r="T275" i="76" s="1"/>
  <c r="O275" i="76"/>
  <c r="P275" i="76" s="1"/>
  <c r="K275" i="76"/>
  <c r="L275" i="76" s="1"/>
  <c r="G275" i="76"/>
  <c r="H275" i="76" s="1"/>
  <c r="C275" i="76"/>
  <c r="D275" i="76" s="1"/>
  <c r="DE274" i="76"/>
  <c r="DD276" i="76" s="1"/>
  <c r="DD277" i="76" s="1"/>
  <c r="DD274" i="76"/>
  <c r="DD275" i="76" s="1"/>
  <c r="DE275" i="76" s="1"/>
  <c r="DC274" i="76"/>
  <c r="DB274" i="76"/>
  <c r="DB276" i="76" s="1"/>
  <c r="DB277" i="76" s="1"/>
  <c r="DA274" i="76"/>
  <c r="CZ274" i="76"/>
  <c r="CZ275" i="76" s="1"/>
  <c r="DA275" i="76" s="1"/>
  <c r="CY274" i="76"/>
  <c r="CX274" i="76"/>
  <c r="CX276" i="76" s="1"/>
  <c r="CX277" i="76" s="1"/>
  <c r="CW274" i="76"/>
  <c r="CV276" i="76" s="1"/>
  <c r="CV277" i="76" s="1"/>
  <c r="CV274" i="76"/>
  <c r="CV275" i="76" s="1"/>
  <c r="CW275" i="76" s="1"/>
  <c r="CU274" i="76"/>
  <c r="CT274" i="76"/>
  <c r="CT276" i="76" s="1"/>
  <c r="CT277" i="76" s="1"/>
  <c r="CS274" i="76"/>
  <c r="CR274" i="76"/>
  <c r="CR275" i="76" s="1"/>
  <c r="CS275" i="76" s="1"/>
  <c r="CQ274" i="76"/>
  <c r="CP274" i="76"/>
  <c r="CP275" i="76" s="1"/>
  <c r="CQ275" i="76" s="1"/>
  <c r="CO274" i="76"/>
  <c r="CN276" i="76" s="1"/>
  <c r="CN277" i="76" s="1"/>
  <c r="CN274" i="76"/>
  <c r="CN275" i="76" s="1"/>
  <c r="CO275" i="76" s="1"/>
  <c r="CM274" i="76"/>
  <c r="CL274" i="76"/>
  <c r="CL276" i="76" s="1"/>
  <c r="CL277" i="76" s="1"/>
  <c r="CK274" i="76"/>
  <c r="CJ274" i="76"/>
  <c r="CJ275" i="76" s="1"/>
  <c r="CK275" i="76" s="1"/>
  <c r="CI274" i="76"/>
  <c r="CH274" i="76"/>
  <c r="CH276" i="76" s="1"/>
  <c r="CH277" i="76" s="1"/>
  <c r="CG274" i="76"/>
  <c r="CF276" i="76" s="1"/>
  <c r="CF277" i="76" s="1"/>
  <c r="CF274" i="76"/>
  <c r="CF275" i="76" s="1"/>
  <c r="CG275" i="76" s="1"/>
  <c r="CE274" i="76"/>
  <c r="CD274" i="76"/>
  <c r="CC274" i="76"/>
  <c r="CB274" i="76"/>
  <c r="CA274" i="76"/>
  <c r="CA275" i="76" s="1"/>
  <c r="CB275" i="76" s="1"/>
  <c r="BZ274" i="76"/>
  <c r="BY275" i="76" s="1"/>
  <c r="BZ275" i="76" s="1"/>
  <c r="BY274" i="76"/>
  <c r="BX274" i="76"/>
  <c r="BW274" i="76"/>
  <c r="BW275" i="76" s="1"/>
  <c r="BX275" i="76" s="1"/>
  <c r="BV274" i="76"/>
  <c r="BU274" i="76"/>
  <c r="BT274" i="76"/>
  <c r="BS274" i="76"/>
  <c r="BS275" i="76" s="1"/>
  <c r="BT275" i="76" s="1"/>
  <c r="BR274" i="76"/>
  <c r="BQ275" i="76" s="1"/>
  <c r="BR275" i="76" s="1"/>
  <c r="BQ274" i="76"/>
  <c r="BQ276" i="76" s="1"/>
  <c r="BQ277" i="76" s="1"/>
  <c r="BP274" i="76"/>
  <c r="BO274" i="76"/>
  <c r="BO275" i="76" s="1"/>
  <c r="BP275" i="76" s="1"/>
  <c r="BN274" i="76"/>
  <c r="BM274" i="76"/>
  <c r="BL274" i="76"/>
  <c r="BK274" i="76"/>
  <c r="BK275" i="76" s="1"/>
  <c r="BL275" i="76" s="1"/>
  <c r="BJ274" i="76"/>
  <c r="BI275" i="76" s="1"/>
  <c r="BJ275" i="76" s="1"/>
  <c r="BI274" i="76"/>
  <c r="BH274" i="76"/>
  <c r="BG274" i="76"/>
  <c r="BG275" i="76" s="1"/>
  <c r="BH275" i="76" s="1"/>
  <c r="BF274" i="76"/>
  <c r="BE274" i="76"/>
  <c r="BD274" i="76"/>
  <c r="BC274" i="76"/>
  <c r="BB274" i="76"/>
  <c r="BA274" i="76"/>
  <c r="AZ276" i="76" s="1"/>
  <c r="AZ277" i="76" s="1"/>
  <c r="AZ274" i="76"/>
  <c r="AY274" i="76"/>
  <c r="AX274" i="76"/>
  <c r="AX275" i="76" s="1"/>
  <c r="AY275" i="76" s="1"/>
  <c r="AW274" i="76"/>
  <c r="AV274" i="76"/>
  <c r="AV276" i="76" s="1"/>
  <c r="AV277" i="76" s="1"/>
  <c r="AU274" i="76"/>
  <c r="AT274" i="76"/>
  <c r="AS274" i="76"/>
  <c r="AR274" i="76"/>
  <c r="AQ274" i="76"/>
  <c r="AP274" i="76"/>
  <c r="AP275" i="76" s="1"/>
  <c r="AQ275" i="76" s="1"/>
  <c r="AO274" i="76"/>
  <c r="AN274" i="76"/>
  <c r="AN276" i="76" s="1"/>
  <c r="AN277" i="76" s="1"/>
  <c r="AM274" i="76"/>
  <c r="AL274" i="76"/>
  <c r="AK274" i="76"/>
  <c r="AJ276" i="76" s="1"/>
  <c r="AJ277" i="76" s="1"/>
  <c r="AJ274" i="76"/>
  <c r="AI274" i="76"/>
  <c r="AH274" i="76"/>
  <c r="AH275" i="76" s="1"/>
  <c r="AI275" i="76" s="1"/>
  <c r="AG274" i="76"/>
  <c r="AF274" i="76"/>
  <c r="AF276" i="76" s="1"/>
  <c r="AF277" i="76" s="1"/>
  <c r="AE274" i="76"/>
  <c r="AD274" i="76"/>
  <c r="AC274" i="76"/>
  <c r="AB274" i="76"/>
  <c r="AA274" i="76"/>
  <c r="Z274" i="76"/>
  <c r="Y274" i="76"/>
  <c r="X274" i="76"/>
  <c r="W274" i="76"/>
  <c r="W276" i="76" s="1"/>
  <c r="W277" i="76" s="1"/>
  <c r="V274" i="76"/>
  <c r="U274" i="76"/>
  <c r="T274" i="76"/>
  <c r="S274" i="76"/>
  <c r="R274" i="76"/>
  <c r="Q274" i="76"/>
  <c r="P274" i="76"/>
  <c r="O274" i="76"/>
  <c r="O276" i="76" s="1"/>
  <c r="O277" i="76" s="1"/>
  <c r="N274" i="76"/>
  <c r="M274" i="76"/>
  <c r="L274" i="76"/>
  <c r="K274" i="76"/>
  <c r="J274" i="76"/>
  <c r="I274" i="76"/>
  <c r="H274" i="76"/>
  <c r="G274" i="76"/>
  <c r="G276" i="76" s="1"/>
  <c r="G277" i="76" s="1"/>
  <c r="F274" i="76"/>
  <c r="E274" i="76"/>
  <c r="D274" i="76"/>
  <c r="C274" i="76"/>
  <c r="DI270" i="76"/>
  <c r="DH270" i="76"/>
  <c r="DF270" i="76"/>
  <c r="CL268" i="76"/>
  <c r="BK268" i="76"/>
  <c r="AJ268" i="76"/>
  <c r="I268" i="76"/>
  <c r="B267" i="76"/>
  <c r="DF267" i="76" s="1"/>
  <c r="CF266" i="76"/>
  <c r="AJ266" i="76"/>
  <c r="C266" i="76"/>
  <c r="BY265" i="76"/>
  <c r="BY266" i="76" s="1"/>
  <c r="AZ265" i="76"/>
  <c r="AZ266" i="76" s="1"/>
  <c r="AR265" i="76"/>
  <c r="AR266" i="76" s="1"/>
  <c r="AJ265" i="76"/>
  <c r="AA265" i="76"/>
  <c r="AA266" i="76" s="1"/>
  <c r="S265" i="76"/>
  <c r="S266" i="76" s="1"/>
  <c r="K265" i="76"/>
  <c r="K266" i="76" s="1"/>
  <c r="C265" i="76"/>
  <c r="CT264" i="76"/>
  <c r="CU264" i="76" s="1"/>
  <c r="CC264" i="76"/>
  <c r="CD264" i="76" s="1"/>
  <c r="BM264" i="76"/>
  <c r="BN264" i="76" s="1"/>
  <c r="AZ264" i="76"/>
  <c r="BA264" i="76" s="1"/>
  <c r="AV264" i="76"/>
  <c r="AW264" i="76" s="1"/>
  <c r="AR264" i="76"/>
  <c r="AS264" i="76" s="1"/>
  <c r="AN264" i="76"/>
  <c r="AO264" i="76" s="1"/>
  <c r="AJ264" i="76"/>
  <c r="AK264" i="76" s="1"/>
  <c r="AF264" i="76"/>
  <c r="AG264" i="76" s="1"/>
  <c r="AA264" i="76"/>
  <c r="AB264" i="76" s="1"/>
  <c r="W264" i="76"/>
  <c r="X264" i="76" s="1"/>
  <c r="S264" i="76"/>
  <c r="T264" i="76" s="1"/>
  <c r="O264" i="76"/>
  <c r="P264" i="76" s="1"/>
  <c r="K264" i="76"/>
  <c r="L264" i="76" s="1"/>
  <c r="G264" i="76"/>
  <c r="H264" i="76" s="1"/>
  <c r="C264" i="76"/>
  <c r="D264" i="76" s="1"/>
  <c r="DE263" i="76"/>
  <c r="DD263" i="76"/>
  <c r="DD265" i="76" s="1"/>
  <c r="DD266" i="76" s="1"/>
  <c r="DC263" i="76"/>
  <c r="DB263" i="76"/>
  <c r="DB265" i="76" s="1"/>
  <c r="DB266" i="76" s="1"/>
  <c r="DA263" i="76"/>
  <c r="CZ263" i="76"/>
  <c r="CZ264" i="76" s="1"/>
  <c r="DA264" i="76" s="1"/>
  <c r="CY263" i="76"/>
  <c r="CX263" i="76"/>
  <c r="CX265" i="76" s="1"/>
  <c r="CX266" i="76" s="1"/>
  <c r="CW263" i="76"/>
  <c r="CV263" i="76"/>
  <c r="CV265" i="76" s="1"/>
  <c r="CV266" i="76" s="1"/>
  <c r="CU263" i="76"/>
  <c r="CT263" i="76"/>
  <c r="CT265" i="76" s="1"/>
  <c r="CT266" i="76" s="1"/>
  <c r="CS263" i="76"/>
  <c r="CR263" i="76"/>
  <c r="CR264" i="76" s="1"/>
  <c r="CS264" i="76" s="1"/>
  <c r="CQ263" i="76"/>
  <c r="CP263" i="76"/>
  <c r="CP264" i="76" s="1"/>
  <c r="CQ264" i="76" s="1"/>
  <c r="CO263" i="76"/>
  <c r="CN263" i="76"/>
  <c r="CN265" i="76" s="1"/>
  <c r="CN266" i="76" s="1"/>
  <c r="CM263" i="76"/>
  <c r="CL263" i="76"/>
  <c r="CL265" i="76" s="1"/>
  <c r="CL266" i="76" s="1"/>
  <c r="CK263" i="76"/>
  <c r="CJ263" i="76"/>
  <c r="CJ264" i="76" s="1"/>
  <c r="CK264" i="76" s="1"/>
  <c r="CI263" i="76"/>
  <c r="CH263" i="76"/>
  <c r="CH265" i="76" s="1"/>
  <c r="CH266" i="76" s="1"/>
  <c r="CG263" i="76"/>
  <c r="CF263" i="76"/>
  <c r="CF265" i="76" s="1"/>
  <c r="CE263" i="76"/>
  <c r="CD263" i="76"/>
  <c r="CC263" i="76"/>
  <c r="CC265" i="76" s="1"/>
  <c r="CC266" i="76" s="1"/>
  <c r="CB263" i="76"/>
  <c r="CA264" i="76" s="1"/>
  <c r="CB264" i="76" s="1"/>
  <c r="CA263" i="76"/>
  <c r="CA265" i="76" s="1"/>
  <c r="CA266" i="76" s="1"/>
  <c r="BZ263" i="76"/>
  <c r="BY264" i="76" s="1"/>
  <c r="BZ264" i="76" s="1"/>
  <c r="BY263" i="76"/>
  <c r="BX263" i="76"/>
  <c r="BW264" i="76" s="1"/>
  <c r="BX264" i="76" s="1"/>
  <c r="BW263" i="76"/>
  <c r="BW265" i="76" s="1"/>
  <c r="BW266" i="76" s="1"/>
  <c r="BV263" i="76"/>
  <c r="BU264" i="76" s="1"/>
  <c r="BV264" i="76" s="1"/>
  <c r="BU263" i="76"/>
  <c r="BU265" i="76" s="1"/>
  <c r="BU266" i="76" s="1"/>
  <c r="BT263" i="76"/>
  <c r="BS264" i="76" s="1"/>
  <c r="BT264" i="76" s="1"/>
  <c r="BS263" i="76"/>
  <c r="BS265" i="76" s="1"/>
  <c r="BS266" i="76" s="1"/>
  <c r="BR263" i="76"/>
  <c r="BQ265" i="76" s="1"/>
  <c r="BQ266" i="76" s="1"/>
  <c r="BQ263" i="76"/>
  <c r="BP263" i="76"/>
  <c r="BO264" i="76" s="1"/>
  <c r="BP264" i="76" s="1"/>
  <c r="BO263" i="76"/>
  <c r="BO265" i="76" s="1"/>
  <c r="BO266" i="76" s="1"/>
  <c r="BN263" i="76"/>
  <c r="BM263" i="76"/>
  <c r="BM265" i="76" s="1"/>
  <c r="BM266" i="76" s="1"/>
  <c r="BL263" i="76"/>
  <c r="BK264" i="76" s="1"/>
  <c r="BL264" i="76" s="1"/>
  <c r="BK263" i="76"/>
  <c r="BK265" i="76" s="1"/>
  <c r="BK266" i="76" s="1"/>
  <c r="BJ263" i="76"/>
  <c r="BI264" i="76" s="1"/>
  <c r="BJ264" i="76" s="1"/>
  <c r="BI263" i="76"/>
  <c r="BH263" i="76"/>
  <c r="BG264" i="76" s="1"/>
  <c r="BH264" i="76" s="1"/>
  <c r="BG263" i="76"/>
  <c r="BG265" i="76" s="1"/>
  <c r="BG266" i="76" s="1"/>
  <c r="BF263" i="76"/>
  <c r="BE264" i="76" s="1"/>
  <c r="BF264" i="76" s="1"/>
  <c r="BE263" i="76"/>
  <c r="BQ268" i="76" s="1"/>
  <c r="BD263" i="76"/>
  <c r="BC263" i="76"/>
  <c r="BB263" i="76"/>
  <c r="BA263" i="76"/>
  <c r="AZ263" i="76"/>
  <c r="AY263" i="76"/>
  <c r="AX263" i="76"/>
  <c r="AW263" i="76"/>
  <c r="AV263" i="76"/>
  <c r="AV265" i="76" s="1"/>
  <c r="AV266" i="76" s="1"/>
  <c r="AU263" i="76"/>
  <c r="AT263" i="76"/>
  <c r="AS263" i="76"/>
  <c r="AR263" i="76"/>
  <c r="AQ263" i="76"/>
  <c r="AP263" i="76"/>
  <c r="AO263" i="76"/>
  <c r="AN263" i="76"/>
  <c r="AN265" i="76" s="1"/>
  <c r="AN266" i="76" s="1"/>
  <c r="AM263" i="76"/>
  <c r="AL263" i="76"/>
  <c r="AK263" i="76"/>
  <c r="AJ263" i="76"/>
  <c r="AI263" i="76"/>
  <c r="AH263" i="76"/>
  <c r="AG263" i="76"/>
  <c r="AF263" i="76"/>
  <c r="AF265" i="76" s="1"/>
  <c r="AF266" i="76" s="1"/>
  <c r="AE263" i="76"/>
  <c r="AD263" i="76"/>
  <c r="AC263" i="76"/>
  <c r="AB263" i="76"/>
  <c r="AA263" i="76"/>
  <c r="Z263" i="76"/>
  <c r="Y264" i="76" s="1"/>
  <c r="Z264" i="76" s="1"/>
  <c r="Y263" i="76"/>
  <c r="Y265" i="76" s="1"/>
  <c r="Y266" i="76" s="1"/>
  <c r="X263" i="76"/>
  <c r="W263" i="76"/>
  <c r="W265" i="76" s="1"/>
  <c r="W266" i="76" s="1"/>
  <c r="V263" i="76"/>
  <c r="U264" i="76" s="1"/>
  <c r="V264" i="76" s="1"/>
  <c r="U263" i="76"/>
  <c r="U265" i="76" s="1"/>
  <c r="U266" i="76" s="1"/>
  <c r="T263" i="76"/>
  <c r="S263" i="76"/>
  <c r="R263" i="76"/>
  <c r="Q264" i="76" s="1"/>
  <c r="R264" i="76" s="1"/>
  <c r="Q263" i="76"/>
  <c r="Q265" i="76" s="1"/>
  <c r="Q266" i="76" s="1"/>
  <c r="P263" i="76"/>
  <c r="O263" i="76"/>
  <c r="O265" i="76" s="1"/>
  <c r="O266" i="76" s="1"/>
  <c r="N263" i="76"/>
  <c r="M264" i="76" s="1"/>
  <c r="N264" i="76" s="1"/>
  <c r="M263" i="76"/>
  <c r="M265" i="76" s="1"/>
  <c r="M266" i="76" s="1"/>
  <c r="L263" i="76"/>
  <c r="K263" i="76"/>
  <c r="J263" i="76"/>
  <c r="I264" i="76" s="1"/>
  <c r="J264" i="76" s="1"/>
  <c r="I263" i="76"/>
  <c r="I265" i="76" s="1"/>
  <c r="I266" i="76" s="1"/>
  <c r="H263" i="76"/>
  <c r="G263" i="76"/>
  <c r="G265" i="76" s="1"/>
  <c r="G266" i="76" s="1"/>
  <c r="F263" i="76"/>
  <c r="E264" i="76" s="1"/>
  <c r="F264" i="76" s="1"/>
  <c r="E263" i="76"/>
  <c r="E265" i="76" s="1"/>
  <c r="E266" i="76" s="1"/>
  <c r="D263" i="76"/>
  <c r="C263" i="76"/>
  <c r="DI259" i="76"/>
  <c r="DH259" i="76"/>
  <c r="DF259" i="76"/>
  <c r="CL257" i="76"/>
  <c r="DD254" i="76" s="1"/>
  <c r="DD255" i="76" s="1"/>
  <c r="BK257" i="76"/>
  <c r="AJ257" i="76"/>
  <c r="I257" i="76"/>
  <c r="B256" i="76"/>
  <c r="DF256" i="76" s="1"/>
  <c r="CT254" i="76"/>
  <c r="CT255" i="76" s="1"/>
  <c r="CC254" i="76"/>
  <c r="CC255" i="76" s="1"/>
  <c r="AV254" i="76"/>
  <c r="AV255" i="76" s="1"/>
  <c r="AF254" i="76"/>
  <c r="AF255" i="76" s="1"/>
  <c r="O254" i="76"/>
  <c r="O255" i="76" s="1"/>
  <c r="DD253" i="76"/>
  <c r="DE253" i="76" s="1"/>
  <c r="CZ253" i="76"/>
  <c r="DA253" i="76" s="1"/>
  <c r="CV253" i="76"/>
  <c r="CW253" i="76" s="1"/>
  <c r="CR253" i="76"/>
  <c r="CS253" i="76" s="1"/>
  <c r="CN253" i="76"/>
  <c r="CO253" i="76" s="1"/>
  <c r="CJ253" i="76"/>
  <c r="CK253" i="76" s="1"/>
  <c r="CF253" i="76"/>
  <c r="CG253" i="76" s="1"/>
  <c r="BW253" i="76"/>
  <c r="BX253" i="76" s="1"/>
  <c r="BO253" i="76"/>
  <c r="BP253" i="76" s="1"/>
  <c r="BG253" i="76"/>
  <c r="BH253" i="76" s="1"/>
  <c r="AX253" i="76"/>
  <c r="AY253" i="76" s="1"/>
  <c r="AP253" i="76"/>
  <c r="AQ253" i="76" s="1"/>
  <c r="AH253" i="76"/>
  <c r="AI253" i="76" s="1"/>
  <c r="AA253" i="76"/>
  <c r="AB253" i="76" s="1"/>
  <c r="Y253" i="76"/>
  <c r="Z253" i="76" s="1"/>
  <c r="S253" i="76"/>
  <c r="T253" i="76" s="1"/>
  <c r="K253" i="76"/>
  <c r="L253" i="76" s="1"/>
  <c r="I253" i="76"/>
  <c r="J253" i="76" s="1"/>
  <c r="C253" i="76"/>
  <c r="D253" i="76" s="1"/>
  <c r="DE252" i="76"/>
  <c r="DD252" i="76"/>
  <c r="DC252" i="76"/>
  <c r="DB252" i="76"/>
  <c r="DB253" i="76" s="1"/>
  <c r="DC253" i="76" s="1"/>
  <c r="DA252" i="76"/>
  <c r="CZ252" i="76"/>
  <c r="CY252" i="76"/>
  <c r="CX252" i="76"/>
  <c r="CX254" i="76" s="1"/>
  <c r="CX255" i="76" s="1"/>
  <c r="CW252" i="76"/>
  <c r="CV252" i="76"/>
  <c r="CU252" i="76"/>
  <c r="CT252" i="76"/>
  <c r="CT253" i="76" s="1"/>
  <c r="CU253" i="76" s="1"/>
  <c r="CS252" i="76"/>
  <c r="CR252" i="76"/>
  <c r="CQ252" i="76"/>
  <c r="CP252" i="76"/>
  <c r="CP254" i="76" s="1"/>
  <c r="CP255" i="76" s="1"/>
  <c r="CO252" i="76"/>
  <c r="CN252" i="76"/>
  <c r="CM252" i="76"/>
  <c r="CL252" i="76"/>
  <c r="CL253" i="76" s="1"/>
  <c r="CM253" i="76" s="1"/>
  <c r="CK252" i="76"/>
  <c r="CJ252" i="76"/>
  <c r="CI252" i="76"/>
  <c r="CH252" i="76"/>
  <c r="CH254" i="76" s="1"/>
  <c r="CH255" i="76" s="1"/>
  <c r="CG252" i="76"/>
  <c r="CF252" i="76"/>
  <c r="CE252" i="76"/>
  <c r="CD252" i="76"/>
  <c r="CC253" i="76" s="1"/>
  <c r="CD253" i="76" s="1"/>
  <c r="CC252" i="76"/>
  <c r="CB252" i="76"/>
  <c r="CA252" i="76"/>
  <c r="CA253" i="76" s="1"/>
  <c r="CB253" i="76" s="1"/>
  <c r="BZ252" i="76"/>
  <c r="BY252" i="76"/>
  <c r="BX252" i="76"/>
  <c r="BW252" i="76"/>
  <c r="BV252" i="76"/>
  <c r="BU252" i="76"/>
  <c r="BT252" i="76"/>
  <c r="BS252" i="76"/>
  <c r="BS253" i="76" s="1"/>
  <c r="BT253" i="76" s="1"/>
  <c r="BR252" i="76"/>
  <c r="BQ252" i="76"/>
  <c r="BP252" i="76"/>
  <c r="BO252" i="76"/>
  <c r="BN252" i="76"/>
  <c r="BM252" i="76"/>
  <c r="BM253" i="76" s="1"/>
  <c r="BN253" i="76" s="1"/>
  <c r="BL252" i="76"/>
  <c r="BK252" i="76"/>
  <c r="BK253" i="76" s="1"/>
  <c r="BL253" i="76" s="1"/>
  <c r="BJ252" i="76"/>
  <c r="BI252" i="76"/>
  <c r="BH252" i="76"/>
  <c r="BG252" i="76"/>
  <c r="BF252" i="76"/>
  <c r="BE252" i="76"/>
  <c r="BD252" i="76"/>
  <c r="BC252" i="76"/>
  <c r="BB252" i="76"/>
  <c r="BB253" i="76" s="1"/>
  <c r="BC253" i="76" s="1"/>
  <c r="BA252" i="76"/>
  <c r="AZ252" i="76"/>
  <c r="AY252" i="76"/>
  <c r="AX252" i="76"/>
  <c r="AW252" i="76"/>
  <c r="AV252" i="76"/>
  <c r="AV253" i="76" s="1"/>
  <c r="AW253" i="76" s="1"/>
  <c r="AU252" i="76"/>
  <c r="AT252" i="76"/>
  <c r="AT253" i="76" s="1"/>
  <c r="AU253" i="76" s="1"/>
  <c r="AS252" i="76"/>
  <c r="AR253" i="76" s="1"/>
  <c r="AS253" i="76" s="1"/>
  <c r="AR252" i="76"/>
  <c r="AR254" i="76" s="1"/>
  <c r="AR255" i="76" s="1"/>
  <c r="AQ252" i="76"/>
  <c r="AP252" i="76"/>
  <c r="AO252" i="76"/>
  <c r="AN252" i="76"/>
  <c r="AN253" i="76" s="1"/>
  <c r="AO253" i="76" s="1"/>
  <c r="AM252" i="76"/>
  <c r="AL252" i="76"/>
  <c r="AL253" i="76" s="1"/>
  <c r="AM253" i="76" s="1"/>
  <c r="AK252" i="76"/>
  <c r="AJ252" i="76"/>
  <c r="AI252" i="76"/>
  <c r="AH252" i="76"/>
  <c r="AG252" i="76"/>
  <c r="AF252" i="76"/>
  <c r="AF253" i="76" s="1"/>
  <c r="AG253" i="76" s="1"/>
  <c r="AE252" i="76"/>
  <c r="AD252" i="76"/>
  <c r="AC252" i="76"/>
  <c r="AB252" i="76"/>
  <c r="AA252" i="76"/>
  <c r="AA254" i="76" s="1"/>
  <c r="AA255" i="76" s="1"/>
  <c r="Z252" i="76"/>
  <c r="Y252" i="76"/>
  <c r="X252" i="76"/>
  <c r="W252" i="76"/>
  <c r="W253" i="76" s="1"/>
  <c r="X253" i="76" s="1"/>
  <c r="V252" i="76"/>
  <c r="U252" i="76"/>
  <c r="U253" i="76" s="1"/>
  <c r="V253" i="76" s="1"/>
  <c r="T252" i="76"/>
  <c r="S252" i="76"/>
  <c r="S254" i="76" s="1"/>
  <c r="S255" i="76" s="1"/>
  <c r="R252" i="76"/>
  <c r="Q252" i="76"/>
  <c r="Q253" i="76" s="1"/>
  <c r="R253" i="76" s="1"/>
  <c r="P252" i="76"/>
  <c r="O252" i="76"/>
  <c r="O253" i="76" s="1"/>
  <c r="P253" i="76" s="1"/>
  <c r="N252" i="76"/>
  <c r="M252" i="76"/>
  <c r="M253" i="76" s="1"/>
  <c r="N253" i="76" s="1"/>
  <c r="L252" i="76"/>
  <c r="K252" i="76"/>
  <c r="K254" i="76" s="1"/>
  <c r="K255" i="76" s="1"/>
  <c r="J252" i="76"/>
  <c r="I252" i="76"/>
  <c r="H252" i="76"/>
  <c r="G252" i="76"/>
  <c r="G253" i="76" s="1"/>
  <c r="H253" i="76" s="1"/>
  <c r="F252" i="76"/>
  <c r="E252" i="76"/>
  <c r="E253" i="76" s="1"/>
  <c r="F253" i="76" s="1"/>
  <c r="D252" i="76"/>
  <c r="C252" i="76"/>
  <c r="C254" i="76" s="1"/>
  <c r="C255" i="76" s="1"/>
  <c r="DI248" i="76"/>
  <c r="DH248" i="76"/>
  <c r="DF248" i="76"/>
  <c r="CL246" i="76"/>
  <c r="BK246" i="76"/>
  <c r="AJ246" i="76"/>
  <c r="I246" i="76"/>
  <c r="B245" i="76"/>
  <c r="DF245" i="76" s="1"/>
  <c r="BW244" i="76"/>
  <c r="AP244" i="76"/>
  <c r="BW243" i="76"/>
  <c r="BO243" i="76"/>
  <c r="BO244" i="76" s="1"/>
  <c r="BG243" i="76"/>
  <c r="BG244" i="76" s="1"/>
  <c r="AX243" i="76"/>
  <c r="AX244" i="76" s="1"/>
  <c r="AP243" i="76"/>
  <c r="AH243" i="76"/>
  <c r="AH244" i="76" s="1"/>
  <c r="BT242" i="76"/>
  <c r="BP242" i="76"/>
  <c r="AY242" i="76"/>
  <c r="AI242" i="76"/>
  <c r="DE241" i="76"/>
  <c r="DD243" i="76" s="1"/>
  <c r="DD244" i="76" s="1"/>
  <c r="DD241" i="76"/>
  <c r="DC241" i="76"/>
  <c r="DB241" i="76"/>
  <c r="DB243" i="76" s="1"/>
  <c r="DB244" i="76" s="1"/>
  <c r="DA241" i="76"/>
  <c r="CZ241" i="76"/>
  <c r="CY241" i="76"/>
  <c r="CX241" i="76"/>
  <c r="CX243" i="76" s="1"/>
  <c r="CX244" i="76" s="1"/>
  <c r="CW241" i="76"/>
  <c r="CV243" i="76" s="1"/>
  <c r="CV244" i="76" s="1"/>
  <c r="CV241" i="76"/>
  <c r="CU241" i="76"/>
  <c r="CT241" i="76"/>
  <c r="CT243" i="76" s="1"/>
  <c r="CT244" i="76" s="1"/>
  <c r="CS241" i="76"/>
  <c r="CR241" i="76"/>
  <c r="CQ241" i="76"/>
  <c r="CP241" i="76"/>
  <c r="CP243" i="76" s="1"/>
  <c r="CP244" i="76" s="1"/>
  <c r="CO241" i="76"/>
  <c r="CN243" i="76" s="1"/>
  <c r="CN244" i="76" s="1"/>
  <c r="CN241" i="76"/>
  <c r="CM241" i="76"/>
  <c r="CL241" i="76"/>
  <c r="CL243" i="76" s="1"/>
  <c r="CL244" i="76" s="1"/>
  <c r="CK241" i="76"/>
  <c r="CJ241" i="76"/>
  <c r="CI241" i="76"/>
  <c r="CH241" i="76"/>
  <c r="CH243" i="76" s="1"/>
  <c r="CH244" i="76" s="1"/>
  <c r="CG241" i="76"/>
  <c r="CR246" i="76" s="1"/>
  <c r="CF241" i="76"/>
  <c r="CE241" i="76"/>
  <c r="CD241" i="76"/>
  <c r="CC241" i="76"/>
  <c r="CB241" i="76"/>
  <c r="CA241" i="76"/>
  <c r="CA242" i="76" s="1"/>
  <c r="CB242" i="76" s="1"/>
  <c r="BZ241" i="76"/>
  <c r="BY241" i="76"/>
  <c r="BX241" i="76"/>
  <c r="BW241" i="76"/>
  <c r="BW242" i="76" s="1"/>
  <c r="BX242" i="76" s="1"/>
  <c r="BV241" i="76"/>
  <c r="BU241" i="76"/>
  <c r="BT241" i="76"/>
  <c r="BS241" i="76"/>
  <c r="BS242" i="76" s="1"/>
  <c r="BR241" i="76"/>
  <c r="BQ241" i="76"/>
  <c r="BP241" i="76"/>
  <c r="BO241" i="76"/>
  <c r="BO242" i="76" s="1"/>
  <c r="BN241" i="76"/>
  <c r="BM241" i="76"/>
  <c r="BL241" i="76"/>
  <c r="BK241" i="76"/>
  <c r="BK242" i="76" s="1"/>
  <c r="BL242" i="76" s="1"/>
  <c r="BJ241" i="76"/>
  <c r="BI241" i="76"/>
  <c r="BH241" i="76"/>
  <c r="BG241" i="76"/>
  <c r="BG242" i="76" s="1"/>
  <c r="BH242" i="76" s="1"/>
  <c r="BF241" i="76"/>
  <c r="BE241" i="76"/>
  <c r="BD241" i="76"/>
  <c r="BC241" i="76"/>
  <c r="BB241" i="76"/>
  <c r="BB242" i="76" s="1"/>
  <c r="BC242" i="76" s="1"/>
  <c r="BA241" i="76"/>
  <c r="AZ242" i="76" s="1"/>
  <c r="BA242" i="76" s="1"/>
  <c r="AZ241" i="76"/>
  <c r="AY241" i="76"/>
  <c r="AX241" i="76"/>
  <c r="AX242" i="76" s="1"/>
  <c r="AW241" i="76"/>
  <c r="AV242" i="76" s="1"/>
  <c r="AW242" i="76" s="1"/>
  <c r="AV241" i="76"/>
  <c r="AU241" i="76"/>
  <c r="AT241" i="76"/>
  <c r="AT242" i="76" s="1"/>
  <c r="AU242" i="76" s="1"/>
  <c r="AS241" i="76"/>
  <c r="AR241" i="76"/>
  <c r="AQ241" i="76"/>
  <c r="AP241" i="76"/>
  <c r="AP242" i="76" s="1"/>
  <c r="AQ242" i="76" s="1"/>
  <c r="AO241" i="76"/>
  <c r="AN241" i="76"/>
  <c r="AM241" i="76"/>
  <c r="AL241" i="76"/>
  <c r="AL242" i="76" s="1"/>
  <c r="AM242" i="76" s="1"/>
  <c r="AK241" i="76"/>
  <c r="AJ241" i="76"/>
  <c r="AI241" i="76"/>
  <c r="AH241" i="76"/>
  <c r="AH242" i="76" s="1"/>
  <c r="AG241" i="76"/>
  <c r="AP246" i="76" s="1"/>
  <c r="AF241" i="76"/>
  <c r="AE241" i="76"/>
  <c r="AD241" i="76"/>
  <c r="AD242" i="76" s="1"/>
  <c r="AE242" i="76" s="1"/>
  <c r="AC241" i="76"/>
  <c r="AB241" i="76"/>
  <c r="AA241" i="76"/>
  <c r="AA243" i="76" s="1"/>
  <c r="AA244" i="76" s="1"/>
  <c r="Z241" i="76"/>
  <c r="Y241" i="76"/>
  <c r="Y242" i="76" s="1"/>
  <c r="Z242" i="76" s="1"/>
  <c r="X241" i="76"/>
  <c r="W241" i="76"/>
  <c r="W243" i="76" s="1"/>
  <c r="W244" i="76" s="1"/>
  <c r="V241" i="76"/>
  <c r="U241" i="76"/>
  <c r="T241" i="76"/>
  <c r="S241" i="76"/>
  <c r="S243" i="76" s="1"/>
  <c r="S244" i="76" s="1"/>
  <c r="R241" i="76"/>
  <c r="Q241" i="76"/>
  <c r="Q242" i="76" s="1"/>
  <c r="R242" i="76" s="1"/>
  <c r="P241" i="76"/>
  <c r="O241" i="76"/>
  <c r="O243" i="76" s="1"/>
  <c r="O244" i="76" s="1"/>
  <c r="N241" i="76"/>
  <c r="M241" i="76"/>
  <c r="L241" i="76"/>
  <c r="K241" i="76"/>
  <c r="K243" i="76" s="1"/>
  <c r="K244" i="76" s="1"/>
  <c r="J241" i="76"/>
  <c r="I241" i="76"/>
  <c r="I242" i="76" s="1"/>
  <c r="J242" i="76" s="1"/>
  <c r="H241" i="76"/>
  <c r="G241" i="76"/>
  <c r="G243" i="76" s="1"/>
  <c r="G244" i="76" s="1"/>
  <c r="F241" i="76"/>
  <c r="E241" i="76"/>
  <c r="D241" i="76"/>
  <c r="C241" i="76"/>
  <c r="C243" i="76" s="1"/>
  <c r="C244" i="76" s="1"/>
  <c r="DI237" i="76"/>
  <c r="DH237" i="76"/>
  <c r="DF237" i="76"/>
  <c r="CL235" i="76"/>
  <c r="BQ235" i="76"/>
  <c r="BK235" i="76"/>
  <c r="AJ235" i="76"/>
  <c r="I235" i="76"/>
  <c r="B234" i="76"/>
  <c r="DF234" i="76" s="1"/>
  <c r="BO233" i="76"/>
  <c r="AH233" i="76"/>
  <c r="DD232" i="76"/>
  <c r="DD233" i="76" s="1"/>
  <c r="BW232" i="76"/>
  <c r="BW233" i="76" s="1"/>
  <c r="BO232" i="76"/>
  <c r="BG232" i="76"/>
  <c r="BG233" i="76" s="1"/>
  <c r="AX232" i="76"/>
  <c r="AX233" i="76" s="1"/>
  <c r="AP232" i="76"/>
  <c r="AP233" i="76" s="1"/>
  <c r="AH232" i="76"/>
  <c r="CB231" i="76"/>
  <c r="BT231" i="76"/>
  <c r="BP231" i="76"/>
  <c r="BL231" i="76"/>
  <c r="AY231" i="76"/>
  <c r="AU231" i="76"/>
  <c r="AI231" i="76"/>
  <c r="AE231" i="76"/>
  <c r="DE230" i="76"/>
  <c r="DD230" i="76"/>
  <c r="DD231" i="76" s="1"/>
  <c r="DE231" i="76" s="1"/>
  <c r="DC230" i="76"/>
  <c r="DB230" i="76"/>
  <c r="DB232" i="76" s="1"/>
  <c r="DB233" i="76" s="1"/>
  <c r="DA230" i="76"/>
  <c r="CZ230" i="76"/>
  <c r="CZ231" i="76" s="1"/>
  <c r="DA231" i="76" s="1"/>
  <c r="CY230" i="76"/>
  <c r="CX230" i="76"/>
  <c r="CX232" i="76" s="1"/>
  <c r="CX233" i="76" s="1"/>
  <c r="CW230" i="76"/>
  <c r="CV232" i="76" s="1"/>
  <c r="CV233" i="76" s="1"/>
  <c r="CV230" i="76"/>
  <c r="CV231" i="76" s="1"/>
  <c r="CW231" i="76" s="1"/>
  <c r="CU230" i="76"/>
  <c r="CT230" i="76"/>
  <c r="CT232" i="76" s="1"/>
  <c r="CT233" i="76" s="1"/>
  <c r="CS230" i="76"/>
  <c r="CR230" i="76"/>
  <c r="CR231" i="76" s="1"/>
  <c r="CS231" i="76" s="1"/>
  <c r="CQ230" i="76"/>
  <c r="CP230" i="76"/>
  <c r="CP232" i="76" s="1"/>
  <c r="CP233" i="76" s="1"/>
  <c r="CO230" i="76"/>
  <c r="CN232" i="76" s="1"/>
  <c r="CN233" i="76" s="1"/>
  <c r="CN230" i="76"/>
  <c r="CN231" i="76" s="1"/>
  <c r="CO231" i="76" s="1"/>
  <c r="CM230" i="76"/>
  <c r="CL230" i="76"/>
  <c r="CL232" i="76" s="1"/>
  <c r="CL233" i="76" s="1"/>
  <c r="CK230" i="76"/>
  <c r="CJ230" i="76"/>
  <c r="CJ231" i="76" s="1"/>
  <c r="CK231" i="76" s="1"/>
  <c r="CI230" i="76"/>
  <c r="CH230" i="76"/>
  <c r="CH232" i="76" s="1"/>
  <c r="CH233" i="76" s="1"/>
  <c r="CG230" i="76"/>
  <c r="CR235" i="76" s="1"/>
  <c r="CF230" i="76"/>
  <c r="CF231" i="76" s="1"/>
  <c r="CG231" i="76" s="1"/>
  <c r="CE230" i="76"/>
  <c r="CD230" i="76"/>
  <c r="CC230" i="76"/>
  <c r="CB230" i="76"/>
  <c r="CA230" i="76"/>
  <c r="CA231" i="76" s="1"/>
  <c r="BZ230" i="76"/>
  <c r="BY230" i="76"/>
  <c r="BX230" i="76"/>
  <c r="BW230" i="76"/>
  <c r="BW231" i="76" s="1"/>
  <c r="BX231" i="76" s="1"/>
  <c r="BV230" i="76"/>
  <c r="BU230" i="76"/>
  <c r="BT230" i="76"/>
  <c r="BS230" i="76"/>
  <c r="BS231" i="76" s="1"/>
  <c r="BR230" i="76"/>
  <c r="BQ230" i="76"/>
  <c r="BP230" i="76"/>
  <c r="BO230" i="76"/>
  <c r="BO231" i="76" s="1"/>
  <c r="BN230" i="76"/>
  <c r="BM230" i="76"/>
  <c r="BL230" i="76"/>
  <c r="BK230" i="76"/>
  <c r="BK231" i="76" s="1"/>
  <c r="BJ230" i="76"/>
  <c r="BI230" i="76"/>
  <c r="BH230" i="76"/>
  <c r="BG230" i="76"/>
  <c r="BG231" i="76" s="1"/>
  <c r="BH231" i="76" s="1"/>
  <c r="BF230" i="76"/>
  <c r="BE230" i="76"/>
  <c r="BD230" i="76"/>
  <c r="BC230" i="76"/>
  <c r="BB230" i="76"/>
  <c r="BB231" i="76" s="1"/>
  <c r="BC231" i="76" s="1"/>
  <c r="BA230" i="76"/>
  <c r="AZ230" i="76"/>
  <c r="AZ232" i="76" s="1"/>
  <c r="AZ233" i="76" s="1"/>
  <c r="AY230" i="76"/>
  <c r="AX230" i="76"/>
  <c r="AX231" i="76" s="1"/>
  <c r="AW230" i="76"/>
  <c r="AV230" i="76"/>
  <c r="AV232" i="76" s="1"/>
  <c r="AV233" i="76" s="1"/>
  <c r="AU230" i="76"/>
  <c r="AT230" i="76"/>
  <c r="AT231" i="76" s="1"/>
  <c r="AS230" i="76"/>
  <c r="AR230" i="76"/>
  <c r="AR232" i="76" s="1"/>
  <c r="AR233" i="76" s="1"/>
  <c r="AQ230" i="76"/>
  <c r="AP230" i="76"/>
  <c r="AP231" i="76" s="1"/>
  <c r="AQ231" i="76" s="1"/>
  <c r="AO230" i="76"/>
  <c r="AN230" i="76"/>
  <c r="AN232" i="76" s="1"/>
  <c r="AN233" i="76" s="1"/>
  <c r="AM230" i="76"/>
  <c r="AL230" i="76"/>
  <c r="AL231" i="76" s="1"/>
  <c r="AM231" i="76" s="1"/>
  <c r="AK230" i="76"/>
  <c r="AJ230" i="76"/>
  <c r="AJ232" i="76" s="1"/>
  <c r="AJ233" i="76" s="1"/>
  <c r="AI230" i="76"/>
  <c r="AH230" i="76"/>
  <c r="AH231" i="76" s="1"/>
  <c r="AG230" i="76"/>
  <c r="AP235" i="76" s="1"/>
  <c r="AF230" i="76"/>
  <c r="AE230" i="76"/>
  <c r="AD230" i="76"/>
  <c r="AD231" i="76" s="1"/>
  <c r="AC230" i="76"/>
  <c r="AB230" i="76"/>
  <c r="AA230" i="76"/>
  <c r="AA232" i="76" s="1"/>
  <c r="AA233" i="76" s="1"/>
  <c r="Z230" i="76"/>
  <c r="Y230" i="76"/>
  <c r="X230" i="76"/>
  <c r="W230" i="76"/>
  <c r="W232" i="76" s="1"/>
  <c r="W233" i="76" s="1"/>
  <c r="V230" i="76"/>
  <c r="U230" i="76"/>
  <c r="T230" i="76"/>
  <c r="S230" i="76"/>
  <c r="S232" i="76" s="1"/>
  <c r="S233" i="76" s="1"/>
  <c r="R230" i="76"/>
  <c r="Q230" i="76"/>
  <c r="P230" i="76"/>
  <c r="O230" i="76"/>
  <c r="O232" i="76" s="1"/>
  <c r="O233" i="76" s="1"/>
  <c r="N230" i="76"/>
  <c r="M230" i="76"/>
  <c r="L230" i="76"/>
  <c r="K230" i="76"/>
  <c r="K232" i="76" s="1"/>
  <c r="K233" i="76" s="1"/>
  <c r="J230" i="76"/>
  <c r="I230" i="76"/>
  <c r="H230" i="76"/>
  <c r="G230" i="76"/>
  <c r="G232" i="76" s="1"/>
  <c r="G233" i="76" s="1"/>
  <c r="F230" i="76"/>
  <c r="E230" i="76"/>
  <c r="D230" i="76"/>
  <c r="C230" i="76"/>
  <c r="C232" i="76" s="1"/>
  <c r="C233" i="76" s="1"/>
  <c r="DI226" i="76"/>
  <c r="DH226" i="76"/>
  <c r="DF226" i="76"/>
  <c r="CL224" i="76"/>
  <c r="BK224" i="76"/>
  <c r="AJ224" i="76"/>
  <c r="I224" i="76"/>
  <c r="B223" i="76"/>
  <c r="DF223" i="76" s="1"/>
  <c r="I222" i="76"/>
  <c r="CP221" i="76"/>
  <c r="CP222" i="76" s="1"/>
  <c r="CC221" i="76"/>
  <c r="CC222" i="76" s="1"/>
  <c r="BU221" i="76"/>
  <c r="BU222" i="76" s="1"/>
  <c r="BM221" i="76"/>
  <c r="BM222" i="76" s="1"/>
  <c r="BE221" i="76"/>
  <c r="BE222" i="76" s="1"/>
  <c r="AV221" i="76"/>
  <c r="AV222" i="76" s="1"/>
  <c r="U221" i="76"/>
  <c r="U222" i="76" s="1"/>
  <c r="M221" i="76"/>
  <c r="M222" i="76" s="1"/>
  <c r="E221" i="76"/>
  <c r="E222" i="76" s="1"/>
  <c r="CD220" i="76"/>
  <c r="BV220" i="76"/>
  <c r="BN220" i="76"/>
  <c r="BF220" i="76"/>
  <c r="Y220" i="76"/>
  <c r="Z220" i="76" s="1"/>
  <c r="U220" i="76"/>
  <c r="V220" i="76" s="1"/>
  <c r="Q220" i="76"/>
  <c r="R220" i="76" s="1"/>
  <c r="M220" i="76"/>
  <c r="N220" i="76" s="1"/>
  <c r="I220" i="76"/>
  <c r="J220" i="76" s="1"/>
  <c r="E220" i="76"/>
  <c r="F220" i="76" s="1"/>
  <c r="DE219" i="76"/>
  <c r="DD219" i="76"/>
  <c r="DD221" i="76" s="1"/>
  <c r="DD222" i="76" s="1"/>
  <c r="DC219" i="76"/>
  <c r="DB221" i="76" s="1"/>
  <c r="DB222" i="76" s="1"/>
  <c r="DB219" i="76"/>
  <c r="DB220" i="76" s="1"/>
  <c r="DC220" i="76" s="1"/>
  <c r="DA219" i="76"/>
  <c r="CZ219" i="76"/>
  <c r="CZ221" i="76" s="1"/>
  <c r="CZ222" i="76" s="1"/>
  <c r="CY219" i="76"/>
  <c r="CX221" i="76" s="1"/>
  <c r="CX222" i="76" s="1"/>
  <c r="CX219" i="76"/>
  <c r="CX220" i="76" s="1"/>
  <c r="CY220" i="76" s="1"/>
  <c r="CW219" i="76"/>
  <c r="CV219" i="76"/>
  <c r="CV221" i="76" s="1"/>
  <c r="CV222" i="76" s="1"/>
  <c r="CU219" i="76"/>
  <c r="CT221" i="76" s="1"/>
  <c r="CT222" i="76" s="1"/>
  <c r="CT219" i="76"/>
  <c r="CT220" i="76" s="1"/>
  <c r="CU220" i="76" s="1"/>
  <c r="CS219" i="76"/>
  <c r="CR219" i="76"/>
  <c r="CR221" i="76" s="1"/>
  <c r="CR222" i="76" s="1"/>
  <c r="CQ219" i="76"/>
  <c r="CP219" i="76"/>
  <c r="CP220" i="76" s="1"/>
  <c r="CQ220" i="76" s="1"/>
  <c r="CO219" i="76"/>
  <c r="CN219" i="76"/>
  <c r="CN221" i="76" s="1"/>
  <c r="CN222" i="76" s="1"/>
  <c r="CM219" i="76"/>
  <c r="CL219" i="76"/>
  <c r="CL221" i="76" s="1"/>
  <c r="CL222" i="76" s="1"/>
  <c r="CK219" i="76"/>
  <c r="CJ219" i="76"/>
  <c r="CJ221" i="76" s="1"/>
  <c r="CJ222" i="76" s="1"/>
  <c r="CI219" i="76"/>
  <c r="CH221" i="76" s="1"/>
  <c r="CH222" i="76" s="1"/>
  <c r="CH219" i="76"/>
  <c r="CH220" i="76" s="1"/>
  <c r="CI220" i="76" s="1"/>
  <c r="CG219" i="76"/>
  <c r="CF219" i="76"/>
  <c r="CR224" i="76" s="1"/>
  <c r="CE219" i="76"/>
  <c r="CD219" i="76"/>
  <c r="CC219" i="76"/>
  <c r="CC220" i="76" s="1"/>
  <c r="CB219" i="76"/>
  <c r="CA219" i="76"/>
  <c r="BZ219" i="76"/>
  <c r="BY219" i="76"/>
  <c r="BY221" i="76" s="1"/>
  <c r="BY222" i="76" s="1"/>
  <c r="BX219" i="76"/>
  <c r="BW219" i="76"/>
  <c r="BV219" i="76"/>
  <c r="BU219" i="76"/>
  <c r="BU220" i="76" s="1"/>
  <c r="BT219" i="76"/>
  <c r="BS219" i="76"/>
  <c r="BR219" i="76"/>
  <c r="BQ219" i="76"/>
  <c r="BQ221" i="76" s="1"/>
  <c r="BQ222" i="76" s="1"/>
  <c r="BP219" i="76"/>
  <c r="BO219" i="76"/>
  <c r="BN219" i="76"/>
  <c r="BM219" i="76"/>
  <c r="BM220" i="76" s="1"/>
  <c r="BL219" i="76"/>
  <c r="BK219" i="76"/>
  <c r="BJ219" i="76"/>
  <c r="BI219" i="76"/>
  <c r="BI221" i="76" s="1"/>
  <c r="BI222" i="76" s="1"/>
  <c r="BH219" i="76"/>
  <c r="BG219" i="76"/>
  <c r="BF219" i="76"/>
  <c r="BE219" i="76"/>
  <c r="BE220" i="76" s="1"/>
  <c r="BD219" i="76"/>
  <c r="BC219" i="76"/>
  <c r="BB221" i="76" s="1"/>
  <c r="BB222" i="76" s="1"/>
  <c r="BB219" i="76"/>
  <c r="BA219" i="76"/>
  <c r="AZ219" i="76"/>
  <c r="AY219" i="76"/>
  <c r="AX221" i="76" s="1"/>
  <c r="AX222" i="76" s="1"/>
  <c r="AX219" i="76"/>
  <c r="AW219" i="76"/>
  <c r="AV219" i="76"/>
  <c r="AV220" i="76" s="1"/>
  <c r="AW220" i="76" s="1"/>
  <c r="AU219" i="76"/>
  <c r="AT221" i="76" s="1"/>
  <c r="AT222" i="76" s="1"/>
  <c r="AT219" i="76"/>
  <c r="AS219" i="76"/>
  <c r="AR219" i="76"/>
  <c r="AQ219" i="76"/>
  <c r="AP221" i="76" s="1"/>
  <c r="AP222" i="76" s="1"/>
  <c r="AP219" i="76"/>
  <c r="AO219" i="76"/>
  <c r="AN219" i="76"/>
  <c r="AN220" i="76" s="1"/>
  <c r="AO220" i="76" s="1"/>
  <c r="AM219" i="76"/>
  <c r="AL221" i="76" s="1"/>
  <c r="AL222" i="76" s="1"/>
  <c r="AL219" i="76"/>
  <c r="AK219" i="76"/>
  <c r="AJ219" i="76"/>
  <c r="AI219" i="76"/>
  <c r="AH221" i="76" s="1"/>
  <c r="AH222" i="76" s="1"/>
  <c r="AH219" i="76"/>
  <c r="AG219" i="76"/>
  <c r="AF219" i="76"/>
  <c r="AF220" i="76" s="1"/>
  <c r="AG220" i="76" s="1"/>
  <c r="AE219" i="76"/>
  <c r="AD221" i="76" s="1"/>
  <c r="AD222" i="76" s="1"/>
  <c r="AD219" i="76"/>
  <c r="AP224" i="76" s="1"/>
  <c r="AC219" i="76"/>
  <c r="AB219" i="76"/>
  <c r="AA219" i="76"/>
  <c r="Z219" i="76"/>
  <c r="Y219" i="76"/>
  <c r="Y221" i="76" s="1"/>
  <c r="Y222" i="76" s="1"/>
  <c r="X219" i="76"/>
  <c r="W219" i="76"/>
  <c r="V219" i="76"/>
  <c r="U219" i="76"/>
  <c r="T219" i="76"/>
  <c r="S219" i="76"/>
  <c r="R219" i="76"/>
  <c r="Q219" i="76"/>
  <c r="Q221" i="76" s="1"/>
  <c r="Q222" i="76" s="1"/>
  <c r="P219" i="76"/>
  <c r="O219" i="76"/>
  <c r="N219" i="76"/>
  <c r="M219" i="76"/>
  <c r="L219" i="76"/>
  <c r="K219" i="76"/>
  <c r="J219" i="76"/>
  <c r="I219" i="76"/>
  <c r="I221" i="76" s="1"/>
  <c r="H219" i="76"/>
  <c r="G219" i="76"/>
  <c r="F219" i="76"/>
  <c r="E219" i="76"/>
  <c r="D219" i="76"/>
  <c r="C219" i="76"/>
  <c r="DI215" i="76"/>
  <c r="DH215" i="76"/>
  <c r="DF215" i="76"/>
  <c r="S214" i="76"/>
  <c r="U214" i="76" s="1"/>
  <c r="W214" i="76" s="1"/>
  <c r="Y214" i="76" s="1"/>
  <c r="AA214" i="76" s="1"/>
  <c r="AD214" i="76" s="1"/>
  <c r="AF214" i="76" s="1"/>
  <c r="AH214" i="76" s="1"/>
  <c r="AJ214" i="76" s="1"/>
  <c r="AL214" i="76" s="1"/>
  <c r="AN214" i="76" s="1"/>
  <c r="AP214" i="76" s="1"/>
  <c r="AR214" i="76" s="1"/>
  <c r="AT214" i="76" s="1"/>
  <c r="AV214" i="76" s="1"/>
  <c r="AX214" i="76" s="1"/>
  <c r="AZ214" i="76" s="1"/>
  <c r="BB214" i="76" s="1"/>
  <c r="BE214" i="76" s="1"/>
  <c r="BG214" i="76" s="1"/>
  <c r="BI214" i="76" s="1"/>
  <c r="BK214" i="76" s="1"/>
  <c r="BM214" i="76" s="1"/>
  <c r="BO214" i="76" s="1"/>
  <c r="BQ214" i="76" s="1"/>
  <c r="BS214" i="76" s="1"/>
  <c r="BU214" i="76" s="1"/>
  <c r="BW214" i="76" s="1"/>
  <c r="BY214" i="76" s="1"/>
  <c r="CA214" i="76" s="1"/>
  <c r="CC214" i="76" s="1"/>
  <c r="CF214" i="76" s="1"/>
  <c r="CH214" i="76" s="1"/>
  <c r="CJ214" i="76" s="1"/>
  <c r="CL214" i="76" s="1"/>
  <c r="CN214" i="76" s="1"/>
  <c r="CP214" i="76" s="1"/>
  <c r="CR214" i="76" s="1"/>
  <c r="CT214" i="76" s="1"/>
  <c r="CV214" i="76" s="1"/>
  <c r="CX214" i="76" s="1"/>
  <c r="CZ214" i="76" s="1"/>
  <c r="DB214" i="76" s="1"/>
  <c r="DD214" i="76" s="1"/>
  <c r="E214" i="76"/>
  <c r="G214" i="76" s="1"/>
  <c r="I214" i="76" s="1"/>
  <c r="K214" i="76" s="1"/>
  <c r="M214" i="76" s="1"/>
  <c r="O214" i="76" s="1"/>
  <c r="Q214" i="76" s="1"/>
  <c r="DF211" i="76"/>
  <c r="B211" i="76"/>
  <c r="AJ206" i="76"/>
  <c r="CQ197" i="76"/>
  <c r="CN197" i="76"/>
  <c r="CE197" i="76"/>
  <c r="CB197" i="76"/>
  <c r="BS197" i="76"/>
  <c r="BP197" i="76"/>
  <c r="BG197" i="76"/>
  <c r="DS43" i="76" s="1"/>
  <c r="BD197" i="76"/>
  <c r="AU197" i="76"/>
  <c r="AR197" i="76"/>
  <c r="AI197" i="76"/>
  <c r="AF197" i="76"/>
  <c r="W197" i="76"/>
  <c r="T197" i="76"/>
  <c r="H196" i="76"/>
  <c r="CK194" i="76"/>
  <c r="BY194" i="76"/>
  <c r="BM194" i="76"/>
  <c r="BA194" i="76"/>
  <c r="AO194" i="76"/>
  <c r="AC194" i="76"/>
  <c r="Q194" i="76"/>
  <c r="DL40" i="76" s="1"/>
  <c r="DF191" i="76"/>
  <c r="B191" i="76"/>
  <c r="DE188" i="76"/>
  <c r="DD189" i="76" s="1"/>
  <c r="DD188" i="76"/>
  <c r="DC188" i="76"/>
  <c r="DB188" i="76"/>
  <c r="DB189" i="76" s="1"/>
  <c r="DA188" i="76"/>
  <c r="CZ189" i="76" s="1"/>
  <c r="CZ188" i="76"/>
  <c r="CY188" i="76"/>
  <c r="CX188" i="76"/>
  <c r="CX189" i="76" s="1"/>
  <c r="CW188" i="76"/>
  <c r="CV189" i="76" s="1"/>
  <c r="CV188" i="76"/>
  <c r="CU188" i="76"/>
  <c r="CT188" i="76"/>
  <c r="CT189" i="76" s="1"/>
  <c r="CS188" i="76"/>
  <c r="CR188" i="76"/>
  <c r="CQ188" i="76"/>
  <c r="CP188" i="76"/>
  <c r="CP189" i="76" s="1"/>
  <c r="CO188" i="76"/>
  <c r="CN189" i="76" s="1"/>
  <c r="CN188" i="76"/>
  <c r="CM188" i="76"/>
  <c r="CL188" i="76"/>
  <c r="CL189" i="76" s="1"/>
  <c r="CK188" i="76"/>
  <c r="CJ188" i="76"/>
  <c r="CI188" i="76"/>
  <c r="CH188" i="76"/>
  <c r="CH189" i="76" s="1"/>
  <c r="CG188" i="76"/>
  <c r="CF189" i="76" s="1"/>
  <c r="CF188" i="76"/>
  <c r="CD188" i="76"/>
  <c r="CC188" i="76"/>
  <c r="CC189" i="76" s="1"/>
  <c r="CB188" i="76"/>
  <c r="CA188" i="76"/>
  <c r="BZ188" i="76"/>
  <c r="BY188" i="76"/>
  <c r="BY189" i="76" s="1"/>
  <c r="BX188" i="76"/>
  <c r="BW189" i="76" s="1"/>
  <c r="BW188" i="76"/>
  <c r="BV188" i="76"/>
  <c r="BU188" i="76"/>
  <c r="BU189" i="76" s="1"/>
  <c r="BT188" i="76"/>
  <c r="BS188" i="76"/>
  <c r="BR188" i="76"/>
  <c r="BQ188" i="76"/>
  <c r="BQ189" i="76" s="1"/>
  <c r="BP188" i="76"/>
  <c r="BO189" i="76" s="1"/>
  <c r="BO188" i="76"/>
  <c r="BN188" i="76"/>
  <c r="BM188" i="76"/>
  <c r="BM189" i="76" s="1"/>
  <c r="BL188" i="76"/>
  <c r="BK188" i="76"/>
  <c r="BJ188" i="76"/>
  <c r="BI188" i="76"/>
  <c r="BI189" i="76" s="1"/>
  <c r="BH188" i="76"/>
  <c r="BG189" i="76" s="1"/>
  <c r="BG188" i="76"/>
  <c r="BF188" i="76"/>
  <c r="BE188" i="76"/>
  <c r="BE189" i="76" s="1"/>
  <c r="BC188" i="76"/>
  <c r="BB188" i="76"/>
  <c r="BA188" i="76"/>
  <c r="AZ188" i="76"/>
  <c r="AZ189" i="76" s="1"/>
  <c r="AY188" i="76"/>
  <c r="AX189" i="76" s="1"/>
  <c r="AX188" i="76"/>
  <c r="AW188" i="76"/>
  <c r="AV188" i="76"/>
  <c r="AV189" i="76" s="1"/>
  <c r="AU188" i="76"/>
  <c r="AT188" i="76"/>
  <c r="AS188" i="76"/>
  <c r="AR188" i="76"/>
  <c r="AR189" i="76" s="1"/>
  <c r="AQ188" i="76"/>
  <c r="AP189" i="76" s="1"/>
  <c r="AP188" i="76"/>
  <c r="AO188" i="76"/>
  <c r="AN188" i="76"/>
  <c r="AN189" i="76" s="1"/>
  <c r="AM188" i="76"/>
  <c r="AL188" i="76"/>
  <c r="AK188" i="76"/>
  <c r="AJ188" i="76"/>
  <c r="AJ189" i="76" s="1"/>
  <c r="AI188" i="76"/>
  <c r="AH189" i="76" s="1"/>
  <c r="AH188" i="76"/>
  <c r="AG188" i="76"/>
  <c r="AF188" i="76"/>
  <c r="AF189" i="76" s="1"/>
  <c r="AE188" i="76"/>
  <c r="AD188" i="76"/>
  <c r="AB188" i="76"/>
  <c r="AA188" i="76"/>
  <c r="AA189" i="76" s="1"/>
  <c r="Z188" i="76"/>
  <c r="Y189" i="76" s="1"/>
  <c r="Y188" i="76"/>
  <c r="X188" i="76"/>
  <c r="W188" i="76"/>
  <c r="W189" i="76" s="1"/>
  <c r="V188" i="76"/>
  <c r="U188" i="76"/>
  <c r="T188" i="76"/>
  <c r="S188" i="76"/>
  <c r="S189" i="76" s="1"/>
  <c r="R188" i="76"/>
  <c r="Q189" i="76" s="1"/>
  <c r="Q188" i="76"/>
  <c r="P188" i="76"/>
  <c r="O188" i="76"/>
  <c r="O189" i="76" s="1"/>
  <c r="N188" i="76"/>
  <c r="M188" i="76"/>
  <c r="L188" i="76"/>
  <c r="K188" i="76"/>
  <c r="K189" i="76" s="1"/>
  <c r="J188" i="76"/>
  <c r="I189" i="76" s="1"/>
  <c r="I188" i="76"/>
  <c r="H188" i="76"/>
  <c r="G188" i="76"/>
  <c r="G189" i="76" s="1"/>
  <c r="F188" i="76"/>
  <c r="E188" i="76"/>
  <c r="D188" i="76"/>
  <c r="C188" i="76"/>
  <c r="C189" i="76" s="1"/>
  <c r="DG187" i="76"/>
  <c r="AR184" i="76"/>
  <c r="AT184" i="76" s="1"/>
  <c r="AV184" i="76" s="1"/>
  <c r="AX184" i="76" s="1"/>
  <c r="AZ184" i="76" s="1"/>
  <c r="BB184" i="76" s="1"/>
  <c r="BE184" i="76" s="1"/>
  <c r="BG184" i="76" s="1"/>
  <c r="BI184" i="76" s="1"/>
  <c r="BK184" i="76" s="1"/>
  <c r="BM184" i="76" s="1"/>
  <c r="BO184" i="76" s="1"/>
  <c r="BQ184" i="76" s="1"/>
  <c r="BS184" i="76" s="1"/>
  <c r="BU184" i="76" s="1"/>
  <c r="BW184" i="76" s="1"/>
  <c r="BY184" i="76" s="1"/>
  <c r="CA184" i="76" s="1"/>
  <c r="CC184" i="76" s="1"/>
  <c r="CF184" i="76" s="1"/>
  <c r="CH184" i="76" s="1"/>
  <c r="CJ184" i="76" s="1"/>
  <c r="CL184" i="76" s="1"/>
  <c r="CN184" i="76" s="1"/>
  <c r="CP184" i="76" s="1"/>
  <c r="CR184" i="76" s="1"/>
  <c r="CT184" i="76" s="1"/>
  <c r="CV184" i="76" s="1"/>
  <c r="CX184" i="76" s="1"/>
  <c r="CZ184" i="76" s="1"/>
  <c r="DB184" i="76" s="1"/>
  <c r="DD184" i="76" s="1"/>
  <c r="AA184" i="76"/>
  <c r="AD184" i="76" s="1"/>
  <c r="AF184" i="76" s="1"/>
  <c r="AH184" i="76" s="1"/>
  <c r="AJ184" i="76" s="1"/>
  <c r="AL184" i="76" s="1"/>
  <c r="AN184" i="76" s="1"/>
  <c r="AP184" i="76" s="1"/>
  <c r="K184" i="76"/>
  <c r="M184" i="76" s="1"/>
  <c r="O184" i="76" s="1"/>
  <c r="Q184" i="76" s="1"/>
  <c r="S184" i="76" s="1"/>
  <c r="U184" i="76" s="1"/>
  <c r="W184" i="76" s="1"/>
  <c r="Y184" i="76" s="1"/>
  <c r="E184" i="76"/>
  <c r="G184" i="76" s="1"/>
  <c r="I184" i="76" s="1"/>
  <c r="DG183" i="76"/>
  <c r="DF183" i="76"/>
  <c r="DF182" i="76"/>
  <c r="DG181" i="76"/>
  <c r="DF181" i="76"/>
  <c r="DF180" i="76"/>
  <c r="DG180" i="76" s="1"/>
  <c r="DG179" i="76"/>
  <c r="DF179" i="76"/>
  <c r="DF178" i="76"/>
  <c r="DG178" i="76" s="1"/>
  <c r="DG177" i="76"/>
  <c r="DF177" i="76"/>
  <c r="DF176" i="76"/>
  <c r="DG176" i="76" s="1"/>
  <c r="DG175" i="76"/>
  <c r="DF175" i="76"/>
  <c r="DF174" i="76"/>
  <c r="DG174" i="76" s="1"/>
  <c r="DF173" i="76"/>
  <c r="DF172" i="76"/>
  <c r="DG172" i="76" s="1"/>
  <c r="DG171" i="76"/>
  <c r="DF171" i="76"/>
  <c r="DF170" i="76"/>
  <c r="DG170" i="76" s="1"/>
  <c r="DG169" i="76"/>
  <c r="DF169" i="76"/>
  <c r="DF168" i="76"/>
  <c r="DG168" i="76" s="1"/>
  <c r="DG167" i="76"/>
  <c r="DF167" i="76"/>
  <c r="DF166" i="76"/>
  <c r="DG166" i="76" s="1"/>
  <c r="E164" i="76"/>
  <c r="G164" i="76" s="1"/>
  <c r="I164" i="76" s="1"/>
  <c r="K164" i="76" s="1"/>
  <c r="M164" i="76" s="1"/>
  <c r="O164" i="76" s="1"/>
  <c r="Q164" i="76" s="1"/>
  <c r="S164" i="76" s="1"/>
  <c r="U164" i="76" s="1"/>
  <c r="W164" i="76" s="1"/>
  <c r="Y164" i="76" s="1"/>
  <c r="AA164" i="76" s="1"/>
  <c r="AD164" i="76" s="1"/>
  <c r="AF164" i="76" s="1"/>
  <c r="AH164" i="76" s="1"/>
  <c r="AJ164" i="76" s="1"/>
  <c r="AL164" i="76" s="1"/>
  <c r="AN164" i="76" s="1"/>
  <c r="AP164" i="76" s="1"/>
  <c r="AR164" i="76" s="1"/>
  <c r="AT164" i="76" s="1"/>
  <c r="AV164" i="76" s="1"/>
  <c r="AX164" i="76" s="1"/>
  <c r="AZ164" i="76" s="1"/>
  <c r="BB164" i="76" s="1"/>
  <c r="BE164" i="76" s="1"/>
  <c r="BG164" i="76" s="1"/>
  <c r="BI164" i="76" s="1"/>
  <c r="BK164" i="76" s="1"/>
  <c r="BM164" i="76" s="1"/>
  <c r="BO164" i="76" s="1"/>
  <c r="BQ164" i="76" s="1"/>
  <c r="BS164" i="76" s="1"/>
  <c r="BU164" i="76" s="1"/>
  <c r="BW164" i="76" s="1"/>
  <c r="BY164" i="76" s="1"/>
  <c r="CA164" i="76" s="1"/>
  <c r="CC164" i="76" s="1"/>
  <c r="CF164" i="76" s="1"/>
  <c r="CH164" i="76" s="1"/>
  <c r="CJ164" i="76" s="1"/>
  <c r="CL164" i="76" s="1"/>
  <c r="CN164" i="76" s="1"/>
  <c r="CP164" i="76" s="1"/>
  <c r="CR164" i="76" s="1"/>
  <c r="CT164" i="76" s="1"/>
  <c r="CV164" i="76" s="1"/>
  <c r="CX164" i="76" s="1"/>
  <c r="CZ164" i="76" s="1"/>
  <c r="DB164" i="76" s="1"/>
  <c r="DD164" i="76" s="1"/>
  <c r="CF162" i="76"/>
  <c r="DG160" i="76"/>
  <c r="DF160" i="76"/>
  <c r="DF159" i="76"/>
  <c r="DG159" i="76" s="1"/>
  <c r="DG158" i="76"/>
  <c r="DF158" i="76"/>
  <c r="DF157" i="76"/>
  <c r="DG157" i="76" s="1"/>
  <c r="DG156" i="76"/>
  <c r="DF156" i="76"/>
  <c r="DF155" i="76"/>
  <c r="DG155" i="76" s="1"/>
  <c r="DG154" i="76"/>
  <c r="DF154" i="76"/>
  <c r="DF153" i="76"/>
  <c r="DG153" i="76" s="1"/>
  <c r="DG152" i="76"/>
  <c r="DF152" i="76"/>
  <c r="DF151" i="76"/>
  <c r="DG151" i="76" s="1"/>
  <c r="DG150" i="76"/>
  <c r="DF150" i="76"/>
  <c r="DF149" i="76"/>
  <c r="DG148" i="76"/>
  <c r="DF148" i="76"/>
  <c r="G146" i="76"/>
  <c r="I146" i="76" s="1"/>
  <c r="K146" i="76" s="1"/>
  <c r="M146" i="76" s="1"/>
  <c r="O146" i="76" s="1"/>
  <c r="Q146" i="76" s="1"/>
  <c r="S146" i="76" s="1"/>
  <c r="U146" i="76" s="1"/>
  <c r="W146" i="76" s="1"/>
  <c r="Y146" i="76" s="1"/>
  <c r="AA146" i="76" s="1"/>
  <c r="AD146" i="76" s="1"/>
  <c r="AF146" i="76" s="1"/>
  <c r="AH146" i="76" s="1"/>
  <c r="AJ146" i="76" s="1"/>
  <c r="AL146" i="76" s="1"/>
  <c r="AN146" i="76" s="1"/>
  <c r="AP146" i="76" s="1"/>
  <c r="AR146" i="76" s="1"/>
  <c r="AT146" i="76" s="1"/>
  <c r="AV146" i="76" s="1"/>
  <c r="AX146" i="76" s="1"/>
  <c r="AZ146" i="76" s="1"/>
  <c r="BB146" i="76" s="1"/>
  <c r="BE146" i="76" s="1"/>
  <c r="BG146" i="76" s="1"/>
  <c r="BI146" i="76" s="1"/>
  <c r="BK146" i="76" s="1"/>
  <c r="BM146" i="76" s="1"/>
  <c r="BO146" i="76" s="1"/>
  <c r="BQ146" i="76" s="1"/>
  <c r="BS146" i="76" s="1"/>
  <c r="BU146" i="76" s="1"/>
  <c r="BW146" i="76" s="1"/>
  <c r="BY146" i="76" s="1"/>
  <c r="CA146" i="76" s="1"/>
  <c r="CC146" i="76" s="1"/>
  <c r="CF146" i="76" s="1"/>
  <c r="CH146" i="76" s="1"/>
  <c r="CJ146" i="76" s="1"/>
  <c r="CL146" i="76" s="1"/>
  <c r="CN146" i="76" s="1"/>
  <c r="CP146" i="76" s="1"/>
  <c r="CR146" i="76" s="1"/>
  <c r="CT146" i="76" s="1"/>
  <c r="CV146" i="76" s="1"/>
  <c r="CX146" i="76" s="1"/>
  <c r="CZ146" i="76" s="1"/>
  <c r="DB146" i="76" s="1"/>
  <c r="DD146" i="76" s="1"/>
  <c r="E146" i="76"/>
  <c r="CF144" i="76"/>
  <c r="DF142" i="76"/>
  <c r="DG142" i="76" s="1"/>
  <c r="DG141" i="76"/>
  <c r="DF141" i="76"/>
  <c r="DF140" i="76"/>
  <c r="DG140" i="76" s="1"/>
  <c r="DG139" i="76"/>
  <c r="DF139" i="76"/>
  <c r="DF138" i="76"/>
  <c r="DG138" i="76" s="1"/>
  <c r="DF137" i="76"/>
  <c r="DF136" i="76"/>
  <c r="DG136" i="76" s="1"/>
  <c r="DG135" i="76"/>
  <c r="DF135" i="76"/>
  <c r="DF134" i="76"/>
  <c r="DG134" i="76" s="1"/>
  <c r="DG133" i="76"/>
  <c r="DF133" i="76"/>
  <c r="DF132" i="76"/>
  <c r="DG132" i="76" s="1"/>
  <c r="DG131" i="76"/>
  <c r="DF131" i="76"/>
  <c r="DF130" i="76"/>
  <c r="DG130" i="76" s="1"/>
  <c r="DG129" i="76"/>
  <c r="DF129" i="76"/>
  <c r="DF128" i="76"/>
  <c r="DG128" i="76" s="1"/>
  <c r="DG127" i="76"/>
  <c r="DF127" i="76"/>
  <c r="DF126" i="76"/>
  <c r="DG126" i="76" s="1"/>
  <c r="DG125" i="76"/>
  <c r="DF125" i="76"/>
  <c r="DF124" i="76"/>
  <c r="DG124" i="76" s="1"/>
  <c r="DG123" i="76"/>
  <c r="DF123" i="76"/>
  <c r="DF122" i="76"/>
  <c r="DG122" i="76" s="1"/>
  <c r="DG121" i="76"/>
  <c r="DF121" i="76"/>
  <c r="DF120" i="76"/>
  <c r="DG120" i="76" s="1"/>
  <c r="DG119" i="76"/>
  <c r="DF119" i="76"/>
  <c r="DF118" i="76"/>
  <c r="DG118" i="76" s="1"/>
  <c r="DG117" i="76"/>
  <c r="DF117" i="76"/>
  <c r="DF116" i="76"/>
  <c r="DG116" i="76" s="1"/>
  <c r="DG115" i="76"/>
  <c r="DF115" i="76"/>
  <c r="DF114" i="76"/>
  <c r="DG114" i="76" s="1"/>
  <c r="DG113" i="76"/>
  <c r="DF113" i="76"/>
  <c r="DF112" i="76"/>
  <c r="DG112" i="76" s="1"/>
  <c r="DG111" i="76"/>
  <c r="DF111" i="76"/>
  <c r="DF110" i="76"/>
  <c r="DG110" i="76" s="1"/>
  <c r="Y108" i="76"/>
  <c r="AA108" i="76" s="1"/>
  <c r="AD108" i="76" s="1"/>
  <c r="AF108" i="76" s="1"/>
  <c r="AH108" i="76" s="1"/>
  <c r="AJ108" i="76" s="1"/>
  <c r="AL108" i="76" s="1"/>
  <c r="AN108" i="76" s="1"/>
  <c r="AP108" i="76" s="1"/>
  <c r="AR108" i="76" s="1"/>
  <c r="AT108" i="76" s="1"/>
  <c r="AV108" i="76" s="1"/>
  <c r="AX108" i="76" s="1"/>
  <c r="AZ108" i="76" s="1"/>
  <c r="BB108" i="76" s="1"/>
  <c r="BE108" i="76" s="1"/>
  <c r="BG108" i="76" s="1"/>
  <c r="BI108" i="76" s="1"/>
  <c r="BK108" i="76" s="1"/>
  <c r="BM108" i="76" s="1"/>
  <c r="BO108" i="76" s="1"/>
  <c r="BQ108" i="76" s="1"/>
  <c r="BS108" i="76" s="1"/>
  <c r="BU108" i="76" s="1"/>
  <c r="BW108" i="76" s="1"/>
  <c r="BY108" i="76" s="1"/>
  <c r="CA108" i="76" s="1"/>
  <c r="CC108" i="76" s="1"/>
  <c r="CF108" i="76" s="1"/>
  <c r="CH108" i="76" s="1"/>
  <c r="CJ108" i="76" s="1"/>
  <c r="CL108" i="76" s="1"/>
  <c r="CN108" i="76" s="1"/>
  <c r="CP108" i="76" s="1"/>
  <c r="CR108" i="76" s="1"/>
  <c r="CT108" i="76" s="1"/>
  <c r="CV108" i="76" s="1"/>
  <c r="CX108" i="76" s="1"/>
  <c r="CZ108" i="76" s="1"/>
  <c r="DB108" i="76" s="1"/>
  <c r="DD108" i="76" s="1"/>
  <c r="O108" i="76"/>
  <c r="Q108" i="76" s="1"/>
  <c r="S108" i="76" s="1"/>
  <c r="U108" i="76" s="1"/>
  <c r="W108" i="76" s="1"/>
  <c r="G108" i="76"/>
  <c r="I108" i="76" s="1"/>
  <c r="K108" i="76" s="1"/>
  <c r="M108" i="76" s="1"/>
  <c r="E108" i="76"/>
  <c r="CF106" i="76"/>
  <c r="DF104" i="76"/>
  <c r="DG104" i="76" s="1"/>
  <c r="DF103" i="76"/>
  <c r="DG103" i="76" s="1"/>
  <c r="DF102" i="76"/>
  <c r="DG102" i="76" s="1"/>
  <c r="DF101" i="76"/>
  <c r="DG101" i="76" s="1"/>
  <c r="DF100" i="76"/>
  <c r="DG100" i="76" s="1"/>
  <c r="DF99" i="76"/>
  <c r="DG99" i="76" s="1"/>
  <c r="DF98" i="76"/>
  <c r="DG98" i="76" s="1"/>
  <c r="DF97" i="76"/>
  <c r="DG97" i="76" s="1"/>
  <c r="DF96" i="76"/>
  <c r="DG96" i="76" s="1"/>
  <c r="DF95" i="76"/>
  <c r="DG95" i="76" s="1"/>
  <c r="DF94" i="76"/>
  <c r="DG94" i="76" s="1"/>
  <c r="DF93" i="76"/>
  <c r="DG93" i="76" s="1"/>
  <c r="DF92" i="76"/>
  <c r="DG92" i="76" s="1"/>
  <c r="DF91" i="76"/>
  <c r="DG91" i="76" s="1"/>
  <c r="DF90" i="76"/>
  <c r="DG90" i="76" s="1"/>
  <c r="DF89" i="76"/>
  <c r="DG89" i="76" s="1"/>
  <c r="DF88" i="76"/>
  <c r="DG88" i="76" s="1"/>
  <c r="DF87" i="76"/>
  <c r="DS86" i="76"/>
  <c r="DG86" i="76"/>
  <c r="DF86" i="76"/>
  <c r="DF85" i="76"/>
  <c r="E83" i="76"/>
  <c r="G83" i="76" s="1"/>
  <c r="I83" i="76" s="1"/>
  <c r="K83" i="76" s="1"/>
  <c r="M83" i="76" s="1"/>
  <c r="O83" i="76" s="1"/>
  <c r="Q83" i="76" s="1"/>
  <c r="S83" i="76" s="1"/>
  <c r="U83" i="76" s="1"/>
  <c r="W83" i="76" s="1"/>
  <c r="Y83" i="76" s="1"/>
  <c r="AA83" i="76" s="1"/>
  <c r="AD83" i="76" s="1"/>
  <c r="AF83" i="76" s="1"/>
  <c r="AH83" i="76" s="1"/>
  <c r="AJ83" i="76" s="1"/>
  <c r="AL83" i="76" s="1"/>
  <c r="AN83" i="76" s="1"/>
  <c r="AP83" i="76" s="1"/>
  <c r="AR83" i="76" s="1"/>
  <c r="AT83" i="76" s="1"/>
  <c r="AV83" i="76" s="1"/>
  <c r="AX83" i="76" s="1"/>
  <c r="AZ83" i="76" s="1"/>
  <c r="BB83" i="76" s="1"/>
  <c r="BE83" i="76" s="1"/>
  <c r="BG83" i="76" s="1"/>
  <c r="BI83" i="76" s="1"/>
  <c r="BK83" i="76" s="1"/>
  <c r="BM83" i="76" s="1"/>
  <c r="BO83" i="76" s="1"/>
  <c r="BQ83" i="76" s="1"/>
  <c r="BS83" i="76" s="1"/>
  <c r="BU83" i="76" s="1"/>
  <c r="BW83" i="76" s="1"/>
  <c r="BY83" i="76" s="1"/>
  <c r="CA83" i="76" s="1"/>
  <c r="CC83" i="76" s="1"/>
  <c r="CF83" i="76" s="1"/>
  <c r="CH83" i="76" s="1"/>
  <c r="CJ83" i="76" s="1"/>
  <c r="CL83" i="76" s="1"/>
  <c r="CN83" i="76" s="1"/>
  <c r="CP83" i="76" s="1"/>
  <c r="CR83" i="76" s="1"/>
  <c r="CT83" i="76" s="1"/>
  <c r="CV83" i="76" s="1"/>
  <c r="CX83" i="76" s="1"/>
  <c r="CZ83" i="76" s="1"/>
  <c r="DB83" i="76" s="1"/>
  <c r="DD83" i="76" s="1"/>
  <c r="CF81" i="76"/>
  <c r="DS80" i="76"/>
  <c r="DF79" i="76"/>
  <c r="DG79" i="76" s="1"/>
  <c r="DF78" i="76"/>
  <c r="DG78" i="76" s="1"/>
  <c r="DF77" i="76"/>
  <c r="DG77" i="76" s="1"/>
  <c r="DF76" i="76"/>
  <c r="DG76" i="76" s="1"/>
  <c r="DF75" i="76"/>
  <c r="DG75" i="76" s="1"/>
  <c r="DF74" i="76"/>
  <c r="DG74" i="76" s="1"/>
  <c r="DF73" i="76"/>
  <c r="DG73" i="76" s="1"/>
  <c r="DF72" i="76"/>
  <c r="DG72" i="76" s="1"/>
  <c r="DF71" i="76"/>
  <c r="DG71" i="76" s="1"/>
  <c r="DF70" i="76"/>
  <c r="DG70" i="76" s="1"/>
  <c r="DS69" i="76"/>
  <c r="DF69" i="76"/>
  <c r="DG69" i="76" s="1"/>
  <c r="DG68" i="76"/>
  <c r="DF68" i="76"/>
  <c r="DF67" i="76"/>
  <c r="DG67" i="76" s="1"/>
  <c r="DG66" i="76"/>
  <c r="DF66" i="76"/>
  <c r="DF65" i="76"/>
  <c r="DG64" i="76"/>
  <c r="DF64" i="76"/>
  <c r="DF63" i="76"/>
  <c r="DG63" i="76" s="1"/>
  <c r="I61" i="76"/>
  <c r="K61" i="76" s="1"/>
  <c r="M61" i="76" s="1"/>
  <c r="O61" i="76" s="1"/>
  <c r="Q61" i="76" s="1"/>
  <c r="S61" i="76" s="1"/>
  <c r="U61" i="76" s="1"/>
  <c r="W61" i="76" s="1"/>
  <c r="Y61" i="76" s="1"/>
  <c r="AA61" i="76" s="1"/>
  <c r="AD61" i="76" s="1"/>
  <c r="AF61" i="76" s="1"/>
  <c r="AH61" i="76" s="1"/>
  <c r="AJ61" i="76" s="1"/>
  <c r="AL61" i="76" s="1"/>
  <c r="AN61" i="76" s="1"/>
  <c r="AP61" i="76" s="1"/>
  <c r="AR61" i="76" s="1"/>
  <c r="AT61" i="76" s="1"/>
  <c r="AV61" i="76" s="1"/>
  <c r="AX61" i="76" s="1"/>
  <c r="AZ61" i="76" s="1"/>
  <c r="BB61" i="76" s="1"/>
  <c r="BE61" i="76" s="1"/>
  <c r="BG61" i="76" s="1"/>
  <c r="BI61" i="76" s="1"/>
  <c r="BK61" i="76" s="1"/>
  <c r="BM61" i="76" s="1"/>
  <c r="BO61" i="76" s="1"/>
  <c r="BQ61" i="76" s="1"/>
  <c r="BS61" i="76" s="1"/>
  <c r="BU61" i="76" s="1"/>
  <c r="BW61" i="76" s="1"/>
  <c r="BY61" i="76" s="1"/>
  <c r="CA61" i="76" s="1"/>
  <c r="CC61" i="76" s="1"/>
  <c r="CF61" i="76" s="1"/>
  <c r="CH61" i="76" s="1"/>
  <c r="CJ61" i="76" s="1"/>
  <c r="CL61" i="76" s="1"/>
  <c r="CN61" i="76" s="1"/>
  <c r="CP61" i="76" s="1"/>
  <c r="CR61" i="76" s="1"/>
  <c r="CT61" i="76" s="1"/>
  <c r="CV61" i="76" s="1"/>
  <c r="CX61" i="76" s="1"/>
  <c r="CZ61" i="76" s="1"/>
  <c r="DB61" i="76" s="1"/>
  <c r="DD61" i="76" s="1"/>
  <c r="E61" i="76"/>
  <c r="G61" i="76" s="1"/>
  <c r="CF59" i="76"/>
  <c r="DG57" i="76"/>
  <c r="DF57" i="76"/>
  <c r="DS56" i="76"/>
  <c r="DF56" i="76"/>
  <c r="DG56" i="76" s="1"/>
  <c r="DF55" i="76"/>
  <c r="DG55" i="76" s="1"/>
  <c r="DF54" i="76"/>
  <c r="DG54" i="76" s="1"/>
  <c r="DS53" i="76"/>
  <c r="DR53" i="76"/>
  <c r="DQ53" i="76"/>
  <c r="DP53" i="76"/>
  <c r="DO53" i="76"/>
  <c r="DN53" i="76"/>
  <c r="DM53" i="76"/>
  <c r="DG53" i="76"/>
  <c r="DF53" i="76"/>
  <c r="DF52" i="76"/>
  <c r="DG52" i="76" s="1"/>
  <c r="DG51" i="76"/>
  <c r="DF51" i="76"/>
  <c r="DF50" i="76"/>
  <c r="DG49" i="76"/>
  <c r="DF49" i="76"/>
  <c r="DF48" i="76"/>
  <c r="DS46" i="76"/>
  <c r="E46" i="76"/>
  <c r="G46" i="76" s="1"/>
  <c r="I46" i="76" s="1"/>
  <c r="K46" i="76" s="1"/>
  <c r="M46" i="76" s="1"/>
  <c r="O46" i="76" s="1"/>
  <c r="Q46" i="76" s="1"/>
  <c r="S46" i="76" s="1"/>
  <c r="U46" i="76" s="1"/>
  <c r="W46" i="76" s="1"/>
  <c r="Y46" i="76" s="1"/>
  <c r="AA46" i="76" s="1"/>
  <c r="AD46" i="76" s="1"/>
  <c r="AF46" i="76" s="1"/>
  <c r="AH46" i="76" s="1"/>
  <c r="AJ46" i="76" s="1"/>
  <c r="AL46" i="76" s="1"/>
  <c r="AN46" i="76" s="1"/>
  <c r="AP46" i="76" s="1"/>
  <c r="AR46" i="76" s="1"/>
  <c r="AT46" i="76" s="1"/>
  <c r="AV46" i="76" s="1"/>
  <c r="AX46" i="76" s="1"/>
  <c r="AZ46" i="76" s="1"/>
  <c r="BB46" i="76" s="1"/>
  <c r="BE46" i="76" s="1"/>
  <c r="BG46" i="76" s="1"/>
  <c r="BI46" i="76" s="1"/>
  <c r="BK46" i="76" s="1"/>
  <c r="BM46" i="76" s="1"/>
  <c r="BO46" i="76" s="1"/>
  <c r="BQ46" i="76" s="1"/>
  <c r="BS46" i="76" s="1"/>
  <c r="BU46" i="76" s="1"/>
  <c r="BW46" i="76" s="1"/>
  <c r="BY46" i="76" s="1"/>
  <c r="CA46" i="76" s="1"/>
  <c r="CC46" i="76" s="1"/>
  <c r="CF46" i="76" s="1"/>
  <c r="CH46" i="76" s="1"/>
  <c r="CJ46" i="76" s="1"/>
  <c r="CL46" i="76" s="1"/>
  <c r="CN46" i="76" s="1"/>
  <c r="CP46" i="76" s="1"/>
  <c r="CR46" i="76" s="1"/>
  <c r="CT46" i="76" s="1"/>
  <c r="CV46" i="76" s="1"/>
  <c r="CX46" i="76" s="1"/>
  <c r="CZ46" i="76" s="1"/>
  <c r="DB46" i="76" s="1"/>
  <c r="DD46" i="76" s="1"/>
  <c r="CF44" i="76"/>
  <c r="DQ43" i="76"/>
  <c r="DO43" i="76"/>
  <c r="DM43" i="76"/>
  <c r="DF42" i="76"/>
  <c r="DG42" i="76" s="1"/>
  <c r="DF41" i="76"/>
  <c r="DG41" i="76" s="1"/>
  <c r="DF40" i="76"/>
  <c r="DG40" i="76" s="1"/>
  <c r="DG39" i="76"/>
  <c r="DF39" i="76"/>
  <c r="DF38" i="76"/>
  <c r="DG38" i="76" s="1"/>
  <c r="DM37" i="76"/>
  <c r="DF37" i="76"/>
  <c r="DG37" i="76" s="1"/>
  <c r="DF36" i="76"/>
  <c r="DG36" i="76" s="1"/>
  <c r="DF35" i="76"/>
  <c r="DG35" i="76" s="1"/>
  <c r="DF34" i="76"/>
  <c r="DG34" i="76" s="1"/>
  <c r="DF33" i="76"/>
  <c r="DG33" i="76" s="1"/>
  <c r="DF32" i="76"/>
  <c r="DG32" i="76" s="1"/>
  <c r="DF31" i="76"/>
  <c r="DG31" i="76" s="1"/>
  <c r="DF30" i="76"/>
  <c r="DG30" i="76" s="1"/>
  <c r="DF29" i="76"/>
  <c r="DG29" i="76" s="1"/>
  <c r="DF28" i="76"/>
  <c r="DG28" i="76" s="1"/>
  <c r="DF27" i="76"/>
  <c r="DG27" i="76" s="1"/>
  <c r="DF26" i="76"/>
  <c r="DG26" i="76" s="1"/>
  <c r="DF25" i="76"/>
  <c r="DG25" i="76" s="1"/>
  <c r="DF24" i="76"/>
  <c r="DF23" i="76"/>
  <c r="DG23" i="76" s="1"/>
  <c r="DF22" i="76"/>
  <c r="DG22" i="76" s="1"/>
  <c r="DF21" i="76"/>
  <c r="DG21" i="76" s="1"/>
  <c r="DF20" i="76"/>
  <c r="DG20" i="76" s="1"/>
  <c r="DF19" i="76"/>
  <c r="DG19" i="76" s="1"/>
  <c r="DF18" i="76"/>
  <c r="DG18" i="76" s="1"/>
  <c r="DF17" i="76"/>
  <c r="DG17" i="76" s="1"/>
  <c r="DF16" i="76"/>
  <c r="DG16" i="76" s="1"/>
  <c r="DF15" i="76"/>
  <c r="DG15" i="76" s="1"/>
  <c r="DF14" i="76"/>
  <c r="DG14" i="76" s="1"/>
  <c r="DF13" i="76"/>
  <c r="DG13" i="76" s="1"/>
  <c r="DF12" i="76"/>
  <c r="DF11" i="76"/>
  <c r="DG11" i="76" s="1"/>
  <c r="G9" i="76"/>
  <c r="I9" i="76" s="1"/>
  <c r="K9" i="76" s="1"/>
  <c r="M9" i="76" s="1"/>
  <c r="O9" i="76" s="1"/>
  <c r="Q9" i="76" s="1"/>
  <c r="S9" i="76" s="1"/>
  <c r="U9" i="76" s="1"/>
  <c r="W9" i="76" s="1"/>
  <c r="Y9" i="76" s="1"/>
  <c r="AA9" i="76" s="1"/>
  <c r="AD9" i="76" s="1"/>
  <c r="AF9" i="76" s="1"/>
  <c r="AH9" i="76" s="1"/>
  <c r="AJ9" i="76" s="1"/>
  <c r="AL9" i="76" s="1"/>
  <c r="AN9" i="76" s="1"/>
  <c r="AP9" i="76" s="1"/>
  <c r="AR9" i="76" s="1"/>
  <c r="AT9" i="76" s="1"/>
  <c r="AV9" i="76" s="1"/>
  <c r="AX9" i="76" s="1"/>
  <c r="AZ9" i="76" s="1"/>
  <c r="BB9" i="76" s="1"/>
  <c r="BE9" i="76" s="1"/>
  <c r="BG9" i="76" s="1"/>
  <c r="BI9" i="76" s="1"/>
  <c r="BK9" i="76" s="1"/>
  <c r="BM9" i="76" s="1"/>
  <c r="BO9" i="76" s="1"/>
  <c r="BQ9" i="76" s="1"/>
  <c r="BS9" i="76" s="1"/>
  <c r="BU9" i="76" s="1"/>
  <c r="BW9" i="76" s="1"/>
  <c r="BY9" i="76" s="1"/>
  <c r="CA9" i="76" s="1"/>
  <c r="CC9" i="76" s="1"/>
  <c r="CF9" i="76" s="1"/>
  <c r="CH9" i="76" s="1"/>
  <c r="CJ9" i="76" s="1"/>
  <c r="CL9" i="76" s="1"/>
  <c r="CN9" i="76" s="1"/>
  <c r="CP9" i="76" s="1"/>
  <c r="CR9" i="76" s="1"/>
  <c r="CT9" i="76" s="1"/>
  <c r="CV9" i="76" s="1"/>
  <c r="CX9" i="76" s="1"/>
  <c r="CZ9" i="76" s="1"/>
  <c r="DB9" i="76" s="1"/>
  <c r="DD9" i="76" s="1"/>
  <c r="E9" i="76"/>
  <c r="CF6" i="76"/>
  <c r="CZ5" i="76"/>
  <c r="CR5" i="76"/>
  <c r="AZ5" i="76"/>
  <c r="AR5" i="76"/>
  <c r="AJ5" i="76"/>
  <c r="AA5" i="76"/>
  <c r="S5" i="76"/>
  <c r="K5" i="76"/>
  <c r="C5" i="76"/>
  <c r="DE4" i="76"/>
  <c r="DD4" i="76"/>
  <c r="DD5" i="76" s="1"/>
  <c r="DC4" i="76"/>
  <c r="DB4" i="76"/>
  <c r="DB5" i="76" s="1"/>
  <c r="DA4" i="76"/>
  <c r="CZ4" i="76"/>
  <c r="CY4" i="76"/>
  <c r="CX4" i="76"/>
  <c r="CX5" i="76" s="1"/>
  <c r="CW4" i="76"/>
  <c r="CV4" i="76"/>
  <c r="CV5" i="76" s="1"/>
  <c r="CU4" i="76"/>
  <c r="CT4" i="76"/>
  <c r="CT5" i="76" s="1"/>
  <c r="CS4" i="76"/>
  <c r="CR4" i="76"/>
  <c r="CQ4" i="76"/>
  <c r="CP4" i="76"/>
  <c r="CP5" i="76" s="1"/>
  <c r="CO4" i="76"/>
  <c r="CN4" i="76"/>
  <c r="CN5" i="76" s="1"/>
  <c r="CM4" i="76"/>
  <c r="CL4" i="76"/>
  <c r="CL5" i="76" s="1"/>
  <c r="CK4" i="76"/>
  <c r="CJ4" i="76"/>
  <c r="CJ5" i="76" s="1"/>
  <c r="CI4" i="76"/>
  <c r="CH4" i="76"/>
  <c r="CH5" i="76" s="1"/>
  <c r="CG4" i="76"/>
  <c r="CF4" i="76"/>
  <c r="CF5" i="76" s="1"/>
  <c r="CD4" i="76"/>
  <c r="CC5" i="76" s="1"/>
  <c r="CC4" i="76"/>
  <c r="CB4" i="76"/>
  <c r="CA4" i="76"/>
  <c r="CA5" i="76" s="1"/>
  <c r="BZ4" i="76"/>
  <c r="BY5" i="76" s="1"/>
  <c r="BY4" i="76"/>
  <c r="BX4" i="76"/>
  <c r="BW4" i="76"/>
  <c r="BW5" i="76" s="1"/>
  <c r="BV4" i="76"/>
  <c r="BU5" i="76" s="1"/>
  <c r="BU4" i="76"/>
  <c r="BT4" i="76"/>
  <c r="BS4" i="76"/>
  <c r="BS5" i="76" s="1"/>
  <c r="BR4" i="76"/>
  <c r="BQ5" i="76" s="1"/>
  <c r="BQ4" i="76"/>
  <c r="BP4" i="76"/>
  <c r="BO4" i="76"/>
  <c r="BO5" i="76" s="1"/>
  <c r="BN4" i="76"/>
  <c r="BM5" i="76" s="1"/>
  <c r="BM4" i="76"/>
  <c r="BL4" i="76"/>
  <c r="BK4" i="76"/>
  <c r="BK5" i="76" s="1"/>
  <c r="BJ4" i="76"/>
  <c r="BI5" i="76" s="1"/>
  <c r="BI4" i="76"/>
  <c r="BH4" i="76"/>
  <c r="BG4" i="76"/>
  <c r="BG5" i="76" s="1"/>
  <c r="BF4" i="76"/>
  <c r="BE5" i="76" s="1"/>
  <c r="BE4" i="76"/>
  <c r="BC4" i="76"/>
  <c r="BB4" i="76"/>
  <c r="BB5" i="76" s="1"/>
  <c r="BA4" i="76"/>
  <c r="AZ4" i="76"/>
  <c r="AY4" i="76"/>
  <c r="AX4" i="76"/>
  <c r="AX5" i="76" s="1"/>
  <c r="AW4" i="76"/>
  <c r="AV4" i="76"/>
  <c r="AV5" i="76" s="1"/>
  <c r="AU4" i="76"/>
  <c r="AT4" i="76"/>
  <c r="AT5" i="76" s="1"/>
  <c r="AS4" i="76"/>
  <c r="AR4" i="76"/>
  <c r="AQ4" i="76"/>
  <c r="AP4" i="76"/>
  <c r="AP5" i="76" s="1"/>
  <c r="AO4" i="76"/>
  <c r="AN4" i="76"/>
  <c r="AN5" i="76" s="1"/>
  <c r="AM4" i="76"/>
  <c r="AL4" i="76"/>
  <c r="AL5" i="76" s="1"/>
  <c r="AK4" i="76"/>
  <c r="AJ4" i="76"/>
  <c r="AI4" i="76"/>
  <c r="AH4" i="76"/>
  <c r="AH5" i="76" s="1"/>
  <c r="AG4" i="76"/>
  <c r="AF4" i="76"/>
  <c r="AF5" i="76" s="1"/>
  <c r="AE4" i="76"/>
  <c r="AD4" i="76"/>
  <c r="AD5" i="76" s="1"/>
  <c r="AB4" i="76"/>
  <c r="AA4" i="76"/>
  <c r="Z4" i="76"/>
  <c r="Y4" i="76"/>
  <c r="X4" i="76"/>
  <c r="W4" i="76"/>
  <c r="W5" i="76" s="1"/>
  <c r="V4" i="76"/>
  <c r="U5" i="76" s="1"/>
  <c r="U4" i="76"/>
  <c r="T4" i="76"/>
  <c r="S4" i="76"/>
  <c r="R4" i="76"/>
  <c r="Q4" i="76"/>
  <c r="P4" i="76"/>
  <c r="O4" i="76"/>
  <c r="O5" i="76" s="1"/>
  <c r="N4" i="76"/>
  <c r="M5" i="76" s="1"/>
  <c r="M4" i="76"/>
  <c r="L4" i="76"/>
  <c r="K4" i="76"/>
  <c r="J4" i="76"/>
  <c r="I4" i="76"/>
  <c r="H4" i="76"/>
  <c r="G4" i="76"/>
  <c r="G5" i="76" s="1"/>
  <c r="F4" i="76"/>
  <c r="E5" i="76" s="1"/>
  <c r="E4" i="76"/>
  <c r="D4" i="76"/>
  <c r="C4" i="76"/>
  <c r="CT46" i="71"/>
  <c r="CQ46" i="71"/>
  <c r="CL46" i="71"/>
  <c r="CI46" i="71"/>
  <c r="CD46" i="71"/>
  <c r="CA46" i="71"/>
  <c r="BV46" i="71"/>
  <c r="BS46" i="71"/>
  <c r="CD36" i="71"/>
  <c r="CA36" i="71"/>
  <c r="CQ26" i="71"/>
  <c r="CT26" i="71" s="1"/>
  <c r="BF24" i="71"/>
  <c r="BC24" i="71"/>
  <c r="AP24" i="71"/>
  <c r="AM24" i="71"/>
  <c r="CA23" i="71"/>
  <c r="CD23" i="71" s="1"/>
  <c r="BF23" i="71"/>
  <c r="BC23" i="71"/>
  <c r="AP23" i="71"/>
  <c r="AM23" i="71"/>
  <c r="AH23" i="71"/>
  <c r="AE23" i="71"/>
  <c r="CQ22" i="71"/>
  <c r="CT22" i="71" s="1"/>
  <c r="BF21" i="71"/>
  <c r="BC21" i="71"/>
  <c r="AP21" i="71"/>
  <c r="AM21" i="71"/>
  <c r="AH21" i="71"/>
  <c r="AE21" i="71"/>
  <c r="CL20" i="71"/>
  <c r="CI20" i="71"/>
  <c r="BV20" i="71"/>
  <c r="BS20" i="71"/>
  <c r="CT19" i="71"/>
  <c r="CQ19" i="71"/>
  <c r="CL19" i="71"/>
  <c r="CI19" i="71"/>
  <c r="CD19" i="71"/>
  <c r="CA19" i="71"/>
  <c r="BV19" i="71"/>
  <c r="BS19" i="71"/>
  <c r="BC18" i="71"/>
  <c r="BF18" i="71" s="1"/>
  <c r="CT17" i="71"/>
  <c r="CQ17" i="71"/>
  <c r="CD17" i="71"/>
  <c r="CA17" i="71"/>
  <c r="AU17" i="71"/>
  <c r="AX17" i="71" s="1"/>
  <c r="AE17" i="71"/>
  <c r="AH17" i="71" s="1"/>
  <c r="CQ12" i="71"/>
  <c r="BK46" i="71" s="1"/>
  <c r="BN46" i="71" s="1"/>
  <c r="DA32" i="82" l="1"/>
  <c r="AE19" i="71"/>
  <c r="AH19" i="71" s="1"/>
  <c r="BS24" i="71"/>
  <c r="BV24" i="71" s="1"/>
  <c r="BC27" i="71"/>
  <c r="BF27" i="71" s="1"/>
  <c r="AU19" i="71"/>
  <c r="AX19" i="71" s="1"/>
  <c r="AE26" i="71"/>
  <c r="AH26" i="71" s="1"/>
  <c r="CI27" i="71"/>
  <c r="CL27" i="71" s="1"/>
  <c r="AM18" i="71"/>
  <c r="AP18" i="71" s="1"/>
  <c r="BK26" i="71"/>
  <c r="BN26" i="71" s="1"/>
  <c r="AU28" i="71"/>
  <c r="AX28" i="71" s="1"/>
  <c r="T312" i="77"/>
  <c r="Y312" i="77"/>
  <c r="BK342" i="77"/>
  <c r="BK343" i="77" s="1"/>
  <c r="BK320" i="77"/>
  <c r="BK321" i="77" s="1"/>
  <c r="BI320" i="77"/>
  <c r="BI321" i="77" s="1"/>
  <c r="BQ320" i="77"/>
  <c r="BQ321" i="77" s="1"/>
  <c r="CC309" i="77"/>
  <c r="CC310" i="77" s="1"/>
  <c r="CC308" i="77"/>
  <c r="CD308" i="77" s="1"/>
  <c r="BM309" i="77"/>
  <c r="BM310" i="77" s="1"/>
  <c r="BM308" i="77"/>
  <c r="BN308" i="77" s="1"/>
  <c r="BE309" i="77"/>
  <c r="BE310" i="77" s="1"/>
  <c r="BE308" i="77"/>
  <c r="BF308" i="77" s="1"/>
  <c r="E298" i="77"/>
  <c r="E299" i="77" s="1"/>
  <c r="I298" i="77"/>
  <c r="I299" i="77" s="1"/>
  <c r="Q298" i="77"/>
  <c r="Q299" i="77" s="1"/>
  <c r="CJ331" i="77"/>
  <c r="CJ332" i="77" s="1"/>
  <c r="CF331" i="77"/>
  <c r="CF332" i="77" s="1"/>
  <c r="CA331" i="77"/>
  <c r="CA332" i="77" s="1"/>
  <c r="BW331" i="77"/>
  <c r="BW332" i="77" s="1"/>
  <c r="BS331" i="77"/>
  <c r="BS332" i="77" s="1"/>
  <c r="BO331" i="77"/>
  <c r="BO332" i="77" s="1"/>
  <c r="BK331" i="77"/>
  <c r="BK332" i="77" s="1"/>
  <c r="BG331" i="77"/>
  <c r="BG332" i="77" s="1"/>
  <c r="BB331" i="77"/>
  <c r="BB332" i="77" s="1"/>
  <c r="AX331" i="77"/>
  <c r="AX332" i="77" s="1"/>
  <c r="AT331" i="77"/>
  <c r="AT332" i="77" s="1"/>
  <c r="AP331" i="77"/>
  <c r="AP332" i="77" s="1"/>
  <c r="AL331" i="77"/>
  <c r="AL332" i="77" s="1"/>
  <c r="AH331" i="77"/>
  <c r="AH332" i="77" s="1"/>
  <c r="AP334" i="77"/>
  <c r="Y331" i="77"/>
  <c r="Y332" i="77" s="1"/>
  <c r="U331" i="77"/>
  <c r="U332" i="77" s="1"/>
  <c r="Q331" i="77"/>
  <c r="Q332" i="77" s="1"/>
  <c r="M331" i="77"/>
  <c r="M332" i="77" s="1"/>
  <c r="I331" i="77"/>
  <c r="I332" i="77" s="1"/>
  <c r="K320" i="77"/>
  <c r="K321" i="77" s="1"/>
  <c r="BQ312" i="77"/>
  <c r="AZ309" i="77"/>
  <c r="AZ310" i="77" s="1"/>
  <c r="CF330" i="77"/>
  <c r="CG330" i="77" s="1"/>
  <c r="BK330" i="77"/>
  <c r="BL330" i="77" s="1"/>
  <c r="AX330" i="77"/>
  <c r="AY330" i="77" s="1"/>
  <c r="K309" i="77"/>
  <c r="K310" i="77" s="1"/>
  <c r="CH309" i="77"/>
  <c r="CH310" i="77" s="1"/>
  <c r="BI298" i="77"/>
  <c r="BI299" i="77" s="1"/>
  <c r="BG298" i="77"/>
  <c r="BG299" i="77" s="1"/>
  <c r="BW298" i="77"/>
  <c r="BW299" i="77" s="1"/>
  <c r="CR301" i="77"/>
  <c r="AF297" i="77"/>
  <c r="AG297" i="77" s="1"/>
  <c r="AP301" i="77"/>
  <c r="O265" i="77"/>
  <c r="O266" i="77" s="1"/>
  <c r="G265" i="77"/>
  <c r="G266" i="77" s="1"/>
  <c r="Q265" i="77"/>
  <c r="Q266" i="77" s="1"/>
  <c r="W265" i="77"/>
  <c r="W266" i="77" s="1"/>
  <c r="CT309" i="77"/>
  <c r="CT310" i="77" s="1"/>
  <c r="CT308" i="77"/>
  <c r="CU308" i="77" s="1"/>
  <c r="CP309" i="77"/>
  <c r="CP310" i="77" s="1"/>
  <c r="CP308" i="77"/>
  <c r="CQ308" i="77" s="1"/>
  <c r="AH342" i="77"/>
  <c r="AH343" i="77" s="1"/>
  <c r="AX342" i="77"/>
  <c r="AX343" i="77" s="1"/>
  <c r="CA342" i="77"/>
  <c r="CA343" i="77" s="1"/>
  <c r="BG342" i="77"/>
  <c r="BG343" i="77" s="1"/>
  <c r="AL342" i="77"/>
  <c r="AL343" i="77" s="1"/>
  <c r="CR345" i="77"/>
  <c r="CW345" i="77" s="1"/>
  <c r="DD331" i="77"/>
  <c r="DD332" i="77" s="1"/>
  <c r="CZ331" i="77"/>
  <c r="CZ332" i="77" s="1"/>
  <c r="CV331" i="77"/>
  <c r="CV332" i="77" s="1"/>
  <c r="CR331" i="77"/>
  <c r="CR332" i="77" s="1"/>
  <c r="CN331" i="77"/>
  <c r="CN332" i="77" s="1"/>
  <c r="CF342" i="77"/>
  <c r="CF343" i="77" s="1"/>
  <c r="DD342" i="77"/>
  <c r="DD343" i="77" s="1"/>
  <c r="BW342" i="77"/>
  <c r="BW343" i="77" s="1"/>
  <c r="BB342" i="77"/>
  <c r="BB343" i="77" s="1"/>
  <c r="AD342" i="77"/>
  <c r="AD343" i="77" s="1"/>
  <c r="CA341" i="77"/>
  <c r="CB341" i="77" s="1"/>
  <c r="BW341" i="77"/>
  <c r="BX341" i="77" s="1"/>
  <c r="BS341" i="77"/>
  <c r="BT341" i="77" s="1"/>
  <c r="BO341" i="77"/>
  <c r="BP341" i="77" s="1"/>
  <c r="BK341" i="77"/>
  <c r="BL341" i="77" s="1"/>
  <c r="BG341" i="77"/>
  <c r="BH341" i="77" s="1"/>
  <c r="BB341" i="77"/>
  <c r="BC341" i="77" s="1"/>
  <c r="AX341" i="77"/>
  <c r="AY341" i="77" s="1"/>
  <c r="AT341" i="77"/>
  <c r="AU341" i="77" s="1"/>
  <c r="AP341" i="77"/>
  <c r="AQ341" i="77" s="1"/>
  <c r="AL341" i="77"/>
  <c r="AM341" i="77" s="1"/>
  <c r="AH341" i="77"/>
  <c r="AI341" i="77" s="1"/>
  <c r="AD341" i="77"/>
  <c r="AE341" i="77" s="1"/>
  <c r="AP345" i="77"/>
  <c r="AU345" i="77" s="1"/>
  <c r="Y341" i="77"/>
  <c r="Z341" i="77" s="1"/>
  <c r="U341" i="77"/>
  <c r="V341" i="77" s="1"/>
  <c r="Q341" i="77"/>
  <c r="R341" i="77" s="1"/>
  <c r="M341" i="77"/>
  <c r="N341" i="77" s="1"/>
  <c r="I341" i="77"/>
  <c r="J341" i="77" s="1"/>
  <c r="E341" i="77"/>
  <c r="F341" i="77" s="1"/>
  <c r="AD330" i="77"/>
  <c r="AE330" i="77" s="1"/>
  <c r="Q330" i="77"/>
  <c r="R330" i="77" s="1"/>
  <c r="BZ384" i="77"/>
  <c r="CC384" i="77" s="1"/>
  <c r="BQ345" i="77"/>
  <c r="BV345" i="77" s="1"/>
  <c r="Q342" i="77"/>
  <c r="Q343" i="77" s="1"/>
  <c r="CV342" i="77"/>
  <c r="CV343" i="77" s="1"/>
  <c r="BS342" i="77"/>
  <c r="BS343" i="77" s="1"/>
  <c r="AT342" i="77"/>
  <c r="AT343" i="77" s="1"/>
  <c r="Y342" i="77"/>
  <c r="Y343" i="77" s="1"/>
  <c r="E342" i="77"/>
  <c r="E343" i="77" s="1"/>
  <c r="DB342" i="77"/>
  <c r="DB343" i="77" s="1"/>
  <c r="CT342" i="77"/>
  <c r="CT343" i="77" s="1"/>
  <c r="CL342" i="77"/>
  <c r="CL343" i="77" s="1"/>
  <c r="CZ330" i="77"/>
  <c r="DA330" i="77" s="1"/>
  <c r="CN330" i="77"/>
  <c r="CO330" i="77" s="1"/>
  <c r="BS330" i="77"/>
  <c r="BT330" i="77" s="1"/>
  <c r="BG330" i="77"/>
  <c r="BH330" i="77" s="1"/>
  <c r="AL330" i="77"/>
  <c r="AM330" i="77" s="1"/>
  <c r="Y330" i="77"/>
  <c r="Z330" i="77" s="1"/>
  <c r="BY320" i="77"/>
  <c r="BY321" i="77" s="1"/>
  <c r="S319" i="77"/>
  <c r="T319" i="77" s="1"/>
  <c r="C319" i="77"/>
  <c r="D319" i="77" s="1"/>
  <c r="CR312" i="77"/>
  <c r="AP312" i="77"/>
  <c r="Y298" i="77"/>
  <c r="Y299" i="77" s="1"/>
  <c r="DB297" i="77"/>
  <c r="DC297" i="77" s="1"/>
  <c r="CR290" i="77"/>
  <c r="CW290" i="77" s="1"/>
  <c r="AP290" i="77"/>
  <c r="AU290" i="77" s="1"/>
  <c r="AD286" i="77"/>
  <c r="AE286" i="77" s="1"/>
  <c r="Q276" i="77"/>
  <c r="Q277" i="77" s="1"/>
  <c r="I276" i="77"/>
  <c r="I277" i="77" s="1"/>
  <c r="M276" i="77"/>
  <c r="M277" i="77" s="1"/>
  <c r="U276" i="77"/>
  <c r="U277" i="77" s="1"/>
  <c r="E331" i="77"/>
  <c r="E332" i="77" s="1"/>
  <c r="AJ320" i="77"/>
  <c r="AJ321" i="77" s="1"/>
  <c r="DD320" i="77"/>
  <c r="DD321" i="77" s="1"/>
  <c r="CZ320" i="77"/>
  <c r="CZ321" i="77" s="1"/>
  <c r="CV320" i="77"/>
  <c r="CV321" i="77" s="1"/>
  <c r="CR320" i="77"/>
  <c r="CR321" i="77" s="1"/>
  <c r="DD309" i="77"/>
  <c r="DD310" i="77" s="1"/>
  <c r="CR309" i="77"/>
  <c r="CR310" i="77" s="1"/>
  <c r="CF309" i="77"/>
  <c r="CF310" i="77" s="1"/>
  <c r="BS309" i="77"/>
  <c r="BS310" i="77" s="1"/>
  <c r="BI309" i="77"/>
  <c r="BI310" i="77" s="1"/>
  <c r="AX309" i="77"/>
  <c r="AX310" i="77" s="1"/>
  <c r="AL309" i="77"/>
  <c r="AL310" i="77" s="1"/>
  <c r="AA309" i="77"/>
  <c r="AA310" i="77" s="1"/>
  <c r="Q309" i="77"/>
  <c r="Q310" i="77" s="1"/>
  <c r="E309" i="77"/>
  <c r="E310" i="77" s="1"/>
  <c r="CZ308" i="77"/>
  <c r="DA308" i="77" s="1"/>
  <c r="CV308" i="77"/>
  <c r="CW308" i="77" s="1"/>
  <c r="CR308" i="77"/>
  <c r="CS308" i="77" s="1"/>
  <c r="CN308" i="77"/>
  <c r="CO308" i="77" s="1"/>
  <c r="CJ308" i="77"/>
  <c r="CK308" i="77" s="1"/>
  <c r="CF308" i="77"/>
  <c r="CG308" i="77" s="1"/>
  <c r="CA308" i="77"/>
  <c r="CB308" i="77" s="1"/>
  <c r="BW308" i="77"/>
  <c r="BX308" i="77" s="1"/>
  <c r="BS308" i="77"/>
  <c r="BT308" i="77" s="1"/>
  <c r="BO308" i="77"/>
  <c r="BP308" i="77" s="1"/>
  <c r="BK308" i="77"/>
  <c r="BL308" i="77" s="1"/>
  <c r="BG308" i="77"/>
  <c r="BH308" i="77" s="1"/>
  <c r="AV309" i="77"/>
  <c r="AV310" i="77" s="1"/>
  <c r="AN309" i="77"/>
  <c r="AN310" i="77" s="1"/>
  <c r="AF309" i="77"/>
  <c r="AF310" i="77" s="1"/>
  <c r="W309" i="77"/>
  <c r="W310" i="77" s="1"/>
  <c r="O309" i="77"/>
  <c r="O310" i="77" s="1"/>
  <c r="G309" i="77"/>
  <c r="G310" i="77" s="1"/>
  <c r="CJ276" i="77"/>
  <c r="CJ277" i="77" s="1"/>
  <c r="CL265" i="77"/>
  <c r="CL266" i="77" s="1"/>
  <c r="CF265" i="77"/>
  <c r="CF266" i="77" s="1"/>
  <c r="DB265" i="77"/>
  <c r="DB266" i="77" s="1"/>
  <c r="O254" i="77"/>
  <c r="O255" i="77" s="1"/>
  <c r="G254" i="77"/>
  <c r="G255" i="77" s="1"/>
  <c r="U254" i="77"/>
  <c r="U255" i="77" s="1"/>
  <c r="I254" i="77"/>
  <c r="I255" i="77" s="1"/>
  <c r="W254" i="77"/>
  <c r="W255" i="77" s="1"/>
  <c r="M254" i="77"/>
  <c r="M255" i="77" s="1"/>
  <c r="Q254" i="77"/>
  <c r="Q255" i="77" s="1"/>
  <c r="DB254" i="77"/>
  <c r="DB255" i="77" s="1"/>
  <c r="G320" i="77"/>
  <c r="G321" i="77" s="1"/>
  <c r="AA320" i="77"/>
  <c r="AA321" i="77" s="1"/>
  <c r="AX320" i="77"/>
  <c r="AX321" i="77" s="1"/>
  <c r="AP320" i="77"/>
  <c r="AP321" i="77" s="1"/>
  <c r="AH320" i="77"/>
  <c r="AH321" i="77" s="1"/>
  <c r="CZ309" i="77"/>
  <c r="CZ310" i="77" s="1"/>
  <c r="CN309" i="77"/>
  <c r="CN310" i="77" s="1"/>
  <c r="CA309" i="77"/>
  <c r="CA310" i="77" s="1"/>
  <c r="BQ309" i="77"/>
  <c r="BQ310" i="77" s="1"/>
  <c r="BG309" i="77"/>
  <c r="BG310" i="77" s="1"/>
  <c r="AT309" i="77"/>
  <c r="AT310" i="77" s="1"/>
  <c r="AJ309" i="77"/>
  <c r="AJ310" i="77" s="1"/>
  <c r="Y309" i="77"/>
  <c r="Y310" i="77" s="1"/>
  <c r="M309" i="77"/>
  <c r="M310" i="77" s="1"/>
  <c r="C309" i="77"/>
  <c r="C310" i="77" s="1"/>
  <c r="CH298" i="77"/>
  <c r="CH299" i="77" s="1"/>
  <c r="AJ298" i="77"/>
  <c r="AJ299" i="77" s="1"/>
  <c r="BB276" i="77"/>
  <c r="BB277" i="77" s="1"/>
  <c r="CC265" i="77"/>
  <c r="CC266" i="77" s="1"/>
  <c r="CW257" i="77"/>
  <c r="DB257" i="77"/>
  <c r="AZ257" i="77"/>
  <c r="DD341" i="77"/>
  <c r="DE341" i="77" s="1"/>
  <c r="CZ342" i="77"/>
  <c r="CZ343" i="77" s="1"/>
  <c r="CV341" i="77"/>
  <c r="CW341" i="77" s="1"/>
  <c r="CR342" i="77"/>
  <c r="CR343" i="77" s="1"/>
  <c r="CN341" i="77"/>
  <c r="CO341" i="77" s="1"/>
  <c r="CJ342" i="77"/>
  <c r="CJ343" i="77" s="1"/>
  <c r="CF341" i="77"/>
  <c r="CG341" i="77" s="1"/>
  <c r="CC341" i="77"/>
  <c r="CD341" i="77" s="1"/>
  <c r="BY341" i="77"/>
  <c r="BZ341" i="77" s="1"/>
  <c r="BU341" i="77"/>
  <c r="BV341" i="77" s="1"/>
  <c r="BQ341" i="77"/>
  <c r="BR341" i="77" s="1"/>
  <c r="BM341" i="77"/>
  <c r="BN341" i="77" s="1"/>
  <c r="BI341" i="77"/>
  <c r="BJ341" i="77" s="1"/>
  <c r="BE341" i="77"/>
  <c r="BF341" i="77" s="1"/>
  <c r="AZ341" i="77"/>
  <c r="BA341" i="77" s="1"/>
  <c r="AV341" i="77"/>
  <c r="AW341" i="77" s="1"/>
  <c r="AR341" i="77"/>
  <c r="AS341" i="77" s="1"/>
  <c r="AN341" i="77"/>
  <c r="AO341" i="77" s="1"/>
  <c r="AJ341" i="77"/>
  <c r="AK341" i="77" s="1"/>
  <c r="AF341" i="77"/>
  <c r="AG341" i="77" s="1"/>
  <c r="AA341" i="77"/>
  <c r="AB341" i="77" s="1"/>
  <c r="W341" i="77"/>
  <c r="X341" i="77" s="1"/>
  <c r="S341" i="77"/>
  <c r="T341" i="77" s="1"/>
  <c r="O341" i="77"/>
  <c r="P341" i="77" s="1"/>
  <c r="K341" i="77"/>
  <c r="L341" i="77" s="1"/>
  <c r="G341" i="77"/>
  <c r="H341" i="77" s="1"/>
  <c r="C341" i="77"/>
  <c r="D341" i="77" s="1"/>
  <c r="CT331" i="77"/>
  <c r="CT332" i="77" s="1"/>
  <c r="BQ334" i="77"/>
  <c r="O334" i="77"/>
  <c r="CJ320" i="77"/>
  <c r="CJ321" i="77" s="1"/>
  <c r="CH320" i="77"/>
  <c r="CH321" i="77" s="1"/>
  <c r="AZ320" i="77"/>
  <c r="AZ321" i="77" s="1"/>
  <c r="S320" i="77"/>
  <c r="S321" i="77" s="1"/>
  <c r="DB320" i="77"/>
  <c r="DB321" i="77" s="1"/>
  <c r="CT320" i="77"/>
  <c r="CT321" i="77" s="1"/>
  <c r="CL320" i="77"/>
  <c r="CL321" i="77" s="1"/>
  <c r="CR323" i="77"/>
  <c r="CC320" i="77"/>
  <c r="CC321" i="77" s="1"/>
  <c r="BU320" i="77"/>
  <c r="BU321" i="77" s="1"/>
  <c r="BM320" i="77"/>
  <c r="BM321" i="77" s="1"/>
  <c r="BE320" i="77"/>
  <c r="BE321" i="77" s="1"/>
  <c r="AV320" i="77"/>
  <c r="AV321" i="77" s="1"/>
  <c r="AN320" i="77"/>
  <c r="AN321" i="77" s="1"/>
  <c r="AF320" i="77"/>
  <c r="AF321" i="77" s="1"/>
  <c r="Y319" i="77"/>
  <c r="Z319" i="77" s="1"/>
  <c r="U320" i="77"/>
  <c r="U321" i="77" s="1"/>
  <c r="Q319" i="77"/>
  <c r="R319" i="77" s="1"/>
  <c r="M320" i="77"/>
  <c r="M321" i="77" s="1"/>
  <c r="I319" i="77"/>
  <c r="J319" i="77" s="1"/>
  <c r="E320" i="77"/>
  <c r="E321" i="77" s="1"/>
  <c r="CX309" i="77"/>
  <c r="CX310" i="77" s="1"/>
  <c r="BY309" i="77"/>
  <c r="BY310" i="77" s="1"/>
  <c r="BB309" i="77"/>
  <c r="BB310" i="77" s="1"/>
  <c r="AR309" i="77"/>
  <c r="AR310" i="77" s="1"/>
  <c r="U309" i="77"/>
  <c r="U310" i="77" s="1"/>
  <c r="AN308" i="77"/>
  <c r="AO308" i="77" s="1"/>
  <c r="W308" i="77"/>
  <c r="X308" i="77" s="1"/>
  <c r="G308" i="77"/>
  <c r="H308" i="77" s="1"/>
  <c r="BB308" i="77"/>
  <c r="BC308" i="77" s="1"/>
  <c r="AX308" i="77"/>
  <c r="AY308" i="77" s="1"/>
  <c r="AT308" i="77"/>
  <c r="AU308" i="77" s="1"/>
  <c r="AP308" i="77"/>
  <c r="AQ308" i="77" s="1"/>
  <c r="AL308" i="77"/>
  <c r="AM308" i="77" s="1"/>
  <c r="AH308" i="77"/>
  <c r="AI308" i="77" s="1"/>
  <c r="AD308" i="77"/>
  <c r="AE308" i="77" s="1"/>
  <c r="Y308" i="77"/>
  <c r="Z308" i="77" s="1"/>
  <c r="U308" i="77"/>
  <c r="V308" i="77" s="1"/>
  <c r="Q308" i="77"/>
  <c r="R308" i="77" s="1"/>
  <c r="M308" i="77"/>
  <c r="N308" i="77" s="1"/>
  <c r="I308" i="77"/>
  <c r="J308" i="77" s="1"/>
  <c r="E308" i="77"/>
  <c r="F308" i="77" s="1"/>
  <c r="BQ301" i="77"/>
  <c r="DD298" i="77"/>
  <c r="DD299" i="77" s="1"/>
  <c r="AP298" i="77"/>
  <c r="AP299" i="77" s="1"/>
  <c r="AD276" i="77"/>
  <c r="AD277" i="77" s="1"/>
  <c r="DD276" i="77"/>
  <c r="DD277" i="77" s="1"/>
  <c r="AP276" i="77"/>
  <c r="AP277" i="77" s="1"/>
  <c r="CR254" i="77"/>
  <c r="CR255" i="77" s="1"/>
  <c r="DD254" i="77"/>
  <c r="DD255" i="77" s="1"/>
  <c r="CF254" i="77"/>
  <c r="CF255" i="77" s="1"/>
  <c r="CT254" i="77"/>
  <c r="CT255" i="77" s="1"/>
  <c r="CL254" i="77"/>
  <c r="CL255" i="77" s="1"/>
  <c r="CZ254" i="77"/>
  <c r="CZ255" i="77" s="1"/>
  <c r="CN254" i="77"/>
  <c r="CN255" i="77" s="1"/>
  <c r="AL254" i="77"/>
  <c r="AL255" i="77" s="1"/>
  <c r="Y254" i="77"/>
  <c r="Y255" i="77" s="1"/>
  <c r="AP254" i="77"/>
  <c r="AP255" i="77" s="1"/>
  <c r="AD254" i="77"/>
  <c r="AD255" i="77" s="1"/>
  <c r="CC253" i="77"/>
  <c r="CD253" i="77" s="1"/>
  <c r="BU253" i="77"/>
  <c r="BV253" i="77" s="1"/>
  <c r="BM253" i="77"/>
  <c r="BN253" i="77" s="1"/>
  <c r="BE253" i="77"/>
  <c r="BF253" i="77" s="1"/>
  <c r="AV253" i="77"/>
  <c r="AW253" i="77" s="1"/>
  <c r="AN253" i="77"/>
  <c r="AO253" i="77" s="1"/>
  <c r="AF253" i="77"/>
  <c r="AG253" i="77" s="1"/>
  <c r="W253" i="77"/>
  <c r="X253" i="77" s="1"/>
  <c r="O253" i="77"/>
  <c r="P253" i="77" s="1"/>
  <c r="G253" i="77"/>
  <c r="H253" i="77" s="1"/>
  <c r="H219" i="77"/>
  <c r="AK236" i="77" s="1"/>
  <c r="AJ237" i="77" s="1"/>
  <c r="BB254" i="77"/>
  <c r="BB255" i="77" s="1"/>
  <c r="AN254" i="77"/>
  <c r="AN255" i="77" s="1"/>
  <c r="DB276" i="77"/>
  <c r="DB277" i="77" s="1"/>
  <c r="CL276" i="77"/>
  <c r="CL277" i="77" s="1"/>
  <c r="BM276" i="77"/>
  <c r="BM277" i="77" s="1"/>
  <c r="AV276" i="77"/>
  <c r="AV277" i="77" s="1"/>
  <c r="AJ275" i="77"/>
  <c r="AK275" i="77" s="1"/>
  <c r="S275" i="77"/>
  <c r="T275" i="77" s="1"/>
  <c r="O276" i="77"/>
  <c r="O277" i="77" s="1"/>
  <c r="G276" i="77"/>
  <c r="G277" i="77" s="1"/>
  <c r="AV265" i="77"/>
  <c r="AV266" i="77" s="1"/>
  <c r="AX265" i="77"/>
  <c r="AX266" i="77" s="1"/>
  <c r="CR265" i="77"/>
  <c r="CR266" i="77" s="1"/>
  <c r="CN265" i="77"/>
  <c r="CN266" i="77" s="1"/>
  <c r="CA265" i="77"/>
  <c r="CA266" i="77" s="1"/>
  <c r="BW265" i="77"/>
  <c r="BW266" i="77" s="1"/>
  <c r="BK265" i="77"/>
  <c r="BK266" i="77" s="1"/>
  <c r="AX264" i="77"/>
  <c r="AY264" i="77" s="1"/>
  <c r="AT265" i="77"/>
  <c r="AT266" i="77" s="1"/>
  <c r="AP265" i="77"/>
  <c r="AP266" i="77" s="1"/>
  <c r="AD265" i="77"/>
  <c r="AD266" i="77" s="1"/>
  <c r="Y265" i="77"/>
  <c r="Y266" i="77" s="1"/>
  <c r="Q264" i="77"/>
  <c r="R264" i="77" s="1"/>
  <c r="M265" i="77"/>
  <c r="M266" i="77" s="1"/>
  <c r="I265" i="77"/>
  <c r="I266" i="77" s="1"/>
  <c r="O268" i="77"/>
  <c r="CC254" i="77"/>
  <c r="CC255" i="77" s="1"/>
  <c r="CA254" i="77"/>
  <c r="CA255" i="77" s="1"/>
  <c r="BM254" i="77"/>
  <c r="BM255" i="77" s="1"/>
  <c r="AX254" i="77"/>
  <c r="AX255" i="77" s="1"/>
  <c r="AH254" i="77"/>
  <c r="AH255" i="77" s="1"/>
  <c r="AL253" i="77"/>
  <c r="AM253" i="77" s="1"/>
  <c r="Y253" i="77"/>
  <c r="Z253" i="77" s="1"/>
  <c r="CH213" i="77"/>
  <c r="AZ213" i="77"/>
  <c r="AV213" i="77"/>
  <c r="AN213" i="77"/>
  <c r="AJ213" i="77"/>
  <c r="AF213" i="77"/>
  <c r="U213" i="77"/>
  <c r="DG29" i="84"/>
  <c r="DG19" i="84"/>
  <c r="DG17" i="84"/>
  <c r="DI29" i="84"/>
  <c r="DH68" i="84"/>
  <c r="DI32" i="84" s="1"/>
  <c r="DG32" i="84"/>
  <c r="DG16" i="84"/>
  <c r="DG12" i="84"/>
  <c r="BZ95" i="83"/>
  <c r="CC95" i="83" s="1"/>
  <c r="BZ91" i="83"/>
  <c r="CC91" i="83" s="1"/>
  <c r="DH75" i="83"/>
  <c r="BZ92" i="83"/>
  <c r="CC92" i="83" s="1"/>
  <c r="C77" i="83"/>
  <c r="K76" i="83"/>
  <c r="DF73" i="83"/>
  <c r="DG63" i="83" s="1"/>
  <c r="CC303" i="80"/>
  <c r="U392" i="80"/>
  <c r="U393" i="80" s="1"/>
  <c r="M392" i="80"/>
  <c r="M393" i="80" s="1"/>
  <c r="E392" i="80"/>
  <c r="E393" i="80" s="1"/>
  <c r="AA392" i="80"/>
  <c r="AA393" i="80" s="1"/>
  <c r="S392" i="80"/>
  <c r="S393" i="80" s="1"/>
  <c r="K392" i="80"/>
  <c r="K393" i="80" s="1"/>
  <c r="C392" i="80"/>
  <c r="C393" i="80" s="1"/>
  <c r="Y392" i="80"/>
  <c r="Y393" i="80" s="1"/>
  <c r="Q392" i="80"/>
  <c r="Q393" i="80" s="1"/>
  <c r="I392" i="80"/>
  <c r="I393" i="80" s="1"/>
  <c r="O392" i="80"/>
  <c r="O393" i="80" s="1"/>
  <c r="G392" i="80"/>
  <c r="G393" i="80" s="1"/>
  <c r="W392" i="80"/>
  <c r="W393" i="80" s="1"/>
  <c r="CM303" i="80"/>
  <c r="DG164" i="80"/>
  <c r="DG254" i="80"/>
  <c r="Q310" i="80"/>
  <c r="Q303" i="80"/>
  <c r="CW303" i="80"/>
  <c r="CH326" i="80"/>
  <c r="CH327" i="80" s="1"/>
  <c r="CH325" i="80"/>
  <c r="CI325" i="80" s="1"/>
  <c r="CP325" i="80"/>
  <c r="CQ325" i="80" s="1"/>
  <c r="CP326" i="80"/>
  <c r="CP327" i="80" s="1"/>
  <c r="CT326" i="80"/>
  <c r="CT327" i="80" s="1"/>
  <c r="CT325" i="80"/>
  <c r="CU325" i="80" s="1"/>
  <c r="CX326" i="80"/>
  <c r="CX327" i="80" s="1"/>
  <c r="CX325" i="80"/>
  <c r="CY325" i="80" s="1"/>
  <c r="W326" i="80"/>
  <c r="W327" i="80" s="1"/>
  <c r="CL326" i="80"/>
  <c r="CL327" i="80" s="1"/>
  <c r="BW337" i="80"/>
  <c r="BW338" i="80" s="1"/>
  <c r="BO337" i="80"/>
  <c r="BO338" i="80" s="1"/>
  <c r="BG337" i="80"/>
  <c r="BG338" i="80" s="1"/>
  <c r="CA337" i="80"/>
  <c r="CA338" i="80" s="1"/>
  <c r="BS337" i="80"/>
  <c r="BS338" i="80" s="1"/>
  <c r="BK337" i="80"/>
  <c r="BK338" i="80" s="1"/>
  <c r="BQ337" i="80"/>
  <c r="BQ338" i="80" s="1"/>
  <c r="CC337" i="80"/>
  <c r="CC338" i="80" s="1"/>
  <c r="BM337" i="80"/>
  <c r="BM338" i="80" s="1"/>
  <c r="BY337" i="80"/>
  <c r="BY338" i="80" s="1"/>
  <c r="BI337" i="80"/>
  <c r="BI338" i="80" s="1"/>
  <c r="CA326" i="80"/>
  <c r="CA327" i="80" s="1"/>
  <c r="BS326" i="80"/>
  <c r="BS327" i="80" s="1"/>
  <c r="BK326" i="80"/>
  <c r="BK327" i="80" s="1"/>
  <c r="BW326" i="80"/>
  <c r="BW327" i="80" s="1"/>
  <c r="BO326" i="80"/>
  <c r="BO327" i="80" s="1"/>
  <c r="BG326" i="80"/>
  <c r="BG327" i="80" s="1"/>
  <c r="BQ326" i="80"/>
  <c r="BQ327" i="80" s="1"/>
  <c r="CC326" i="80"/>
  <c r="CC327" i="80" s="1"/>
  <c r="BM326" i="80"/>
  <c r="BM327" i="80" s="1"/>
  <c r="BY326" i="80"/>
  <c r="BY327" i="80" s="1"/>
  <c r="BI326" i="80"/>
  <c r="BI327" i="80" s="1"/>
  <c r="C293" i="80"/>
  <c r="K293" i="80"/>
  <c r="S293" i="80"/>
  <c r="AA293" i="80"/>
  <c r="AJ293" i="80"/>
  <c r="AR293" i="80"/>
  <c r="AZ293" i="80"/>
  <c r="BI293" i="80"/>
  <c r="BQ293" i="80"/>
  <c r="BY293" i="80"/>
  <c r="CH293" i="80"/>
  <c r="CP293" i="80"/>
  <c r="CX293" i="80"/>
  <c r="AK303" i="80"/>
  <c r="AN326" i="80"/>
  <c r="AN327" i="80" s="1"/>
  <c r="DB326" i="80"/>
  <c r="DB327" i="80" s="1"/>
  <c r="U326" i="80"/>
  <c r="U327" i="80" s="1"/>
  <c r="M326" i="80"/>
  <c r="M327" i="80" s="1"/>
  <c r="E326" i="80"/>
  <c r="E327" i="80" s="1"/>
  <c r="Y326" i="80"/>
  <c r="Y327" i="80" s="1"/>
  <c r="Q326" i="80"/>
  <c r="Q327" i="80" s="1"/>
  <c r="I326" i="80"/>
  <c r="I327" i="80" s="1"/>
  <c r="S326" i="80"/>
  <c r="S327" i="80" s="1"/>
  <c r="C326" i="80"/>
  <c r="C327" i="80" s="1"/>
  <c r="O326" i="80"/>
  <c r="O327" i="80" s="1"/>
  <c r="AA326" i="80"/>
  <c r="AA327" i="80" s="1"/>
  <c r="K326" i="80"/>
  <c r="K327" i="80" s="1"/>
  <c r="E5" i="80"/>
  <c r="DF5" i="80" s="1"/>
  <c r="DG5" i="80" s="1"/>
  <c r="M5" i="80"/>
  <c r="U5" i="80"/>
  <c r="AD5" i="80"/>
  <c r="AL5" i="80"/>
  <c r="AT5" i="80"/>
  <c r="BB5" i="80"/>
  <c r="BK5" i="80"/>
  <c r="BS5" i="80"/>
  <c r="CA5" i="80"/>
  <c r="CJ5" i="80"/>
  <c r="CR5" i="80"/>
  <c r="CZ5" i="80"/>
  <c r="AA303" i="80"/>
  <c r="AW303" i="80"/>
  <c r="BG303" i="80"/>
  <c r="BE326" i="80"/>
  <c r="BE327" i="80" s="1"/>
  <c r="Y337" i="80"/>
  <c r="Y338" i="80" s="1"/>
  <c r="Q337" i="80"/>
  <c r="Q338" i="80" s="1"/>
  <c r="I337" i="80"/>
  <c r="I338" i="80" s="1"/>
  <c r="U337" i="80"/>
  <c r="U338" i="80" s="1"/>
  <c r="M337" i="80"/>
  <c r="M338" i="80" s="1"/>
  <c r="E337" i="80"/>
  <c r="E338" i="80" s="1"/>
  <c r="S337" i="80"/>
  <c r="S338" i="80" s="1"/>
  <c r="C337" i="80"/>
  <c r="C338" i="80" s="1"/>
  <c r="O337" i="80"/>
  <c r="O338" i="80" s="1"/>
  <c r="AA337" i="80"/>
  <c r="AA338" i="80" s="1"/>
  <c r="K337" i="80"/>
  <c r="K338" i="80" s="1"/>
  <c r="AP329" i="80"/>
  <c r="M347" i="80"/>
  <c r="N347" i="80" s="1"/>
  <c r="AD347" i="80"/>
  <c r="AE347" i="80" s="1"/>
  <c r="AT347" i="80"/>
  <c r="AU347" i="80" s="1"/>
  <c r="BK347" i="80"/>
  <c r="BL347" i="80" s="1"/>
  <c r="CA347" i="80"/>
  <c r="CB347" i="80" s="1"/>
  <c r="CR347" i="80"/>
  <c r="CS347" i="80" s="1"/>
  <c r="BQ303" i="80"/>
  <c r="CR329" i="80"/>
  <c r="CF325" i="80"/>
  <c r="CG325" i="80" s="1"/>
  <c r="BB326" i="80"/>
  <c r="BB327" i="80" s="1"/>
  <c r="AT326" i="80"/>
  <c r="AT327" i="80" s="1"/>
  <c r="AL326" i="80"/>
  <c r="AL327" i="80" s="1"/>
  <c r="AD326" i="80"/>
  <c r="AD327" i="80" s="1"/>
  <c r="AX326" i="80"/>
  <c r="AX327" i="80" s="1"/>
  <c r="AP326" i="80"/>
  <c r="AP327" i="80" s="1"/>
  <c r="AH326" i="80"/>
  <c r="AH327" i="80" s="1"/>
  <c r="CZ326" i="80"/>
  <c r="CZ327" i="80" s="1"/>
  <c r="CR326" i="80"/>
  <c r="CR327" i="80" s="1"/>
  <c r="CJ326" i="80"/>
  <c r="CJ327" i="80" s="1"/>
  <c r="DD326" i="80"/>
  <c r="DD327" i="80" s="1"/>
  <c r="CV326" i="80"/>
  <c r="CV327" i="80" s="1"/>
  <c r="CN326" i="80"/>
  <c r="CN327" i="80" s="1"/>
  <c r="CF326" i="80"/>
  <c r="CF327" i="80" s="1"/>
  <c r="CF336" i="80"/>
  <c r="CG336" i="80" s="1"/>
  <c r="AX337" i="80"/>
  <c r="AX338" i="80" s="1"/>
  <c r="AP337" i="80"/>
  <c r="AP338" i="80" s="1"/>
  <c r="AH337" i="80"/>
  <c r="AH338" i="80" s="1"/>
  <c r="BB337" i="80"/>
  <c r="BB338" i="80" s="1"/>
  <c r="AT337" i="80"/>
  <c r="AT338" i="80" s="1"/>
  <c r="AL337" i="80"/>
  <c r="AL338" i="80" s="1"/>
  <c r="AD337" i="80"/>
  <c r="AD338" i="80" s="1"/>
  <c r="DD337" i="80"/>
  <c r="DD338" i="80" s="1"/>
  <c r="CV337" i="80"/>
  <c r="CV338" i="80" s="1"/>
  <c r="CN337" i="80"/>
  <c r="CN338" i="80" s="1"/>
  <c r="CF337" i="80"/>
  <c r="CF338" i="80" s="1"/>
  <c r="CZ337" i="80"/>
  <c r="CZ338" i="80" s="1"/>
  <c r="CR337" i="80"/>
  <c r="CR338" i="80" s="1"/>
  <c r="CJ337" i="80"/>
  <c r="CJ338" i="80" s="1"/>
  <c r="Q347" i="80"/>
  <c r="R347" i="80" s="1"/>
  <c r="AH347" i="80"/>
  <c r="AI347" i="80" s="1"/>
  <c r="AX347" i="80"/>
  <c r="AY347" i="80" s="1"/>
  <c r="DB351" i="80"/>
  <c r="CW351" i="80"/>
  <c r="O329" i="80"/>
  <c r="BQ329" i="80"/>
  <c r="AJ325" i="80"/>
  <c r="AK325" i="80" s="1"/>
  <c r="AZ325" i="80"/>
  <c r="BA325" i="80" s="1"/>
  <c r="O340" i="80"/>
  <c r="BQ340" i="80"/>
  <c r="C336" i="80"/>
  <c r="D336" i="80" s="1"/>
  <c r="AJ337" i="80"/>
  <c r="AJ338" i="80" s="1"/>
  <c r="AZ337" i="80"/>
  <c r="AZ338" i="80" s="1"/>
  <c r="CH337" i="80"/>
  <c r="CH338" i="80" s="1"/>
  <c r="CX337" i="80"/>
  <c r="CX338" i="80" s="1"/>
  <c r="AU340" i="80"/>
  <c r="CW340" i="80"/>
  <c r="O351" i="80"/>
  <c r="C348" i="80"/>
  <c r="C349" i="80" s="1"/>
  <c r="C347" i="80"/>
  <c r="D347" i="80" s="1"/>
  <c r="G348" i="80"/>
  <c r="G349" i="80" s="1"/>
  <c r="G347" i="80"/>
  <c r="H347" i="80" s="1"/>
  <c r="K347" i="80"/>
  <c r="L347" i="80" s="1"/>
  <c r="K348" i="80"/>
  <c r="K349" i="80" s="1"/>
  <c r="O348" i="80"/>
  <c r="O349" i="80" s="1"/>
  <c r="O347" i="80"/>
  <c r="P347" i="80" s="1"/>
  <c r="S348" i="80"/>
  <c r="S349" i="80" s="1"/>
  <c r="S347" i="80"/>
  <c r="T347" i="80" s="1"/>
  <c r="W348" i="80"/>
  <c r="W349" i="80" s="1"/>
  <c r="W347" i="80"/>
  <c r="X347" i="80" s="1"/>
  <c r="AA348" i="80"/>
  <c r="AA349" i="80" s="1"/>
  <c r="AA347" i="80"/>
  <c r="AB347" i="80" s="1"/>
  <c r="AF348" i="80"/>
  <c r="AF349" i="80" s="1"/>
  <c r="AF347" i="80"/>
  <c r="AG347" i="80" s="1"/>
  <c r="AJ348" i="80"/>
  <c r="AJ349" i="80" s="1"/>
  <c r="AJ347" i="80"/>
  <c r="AK347" i="80" s="1"/>
  <c r="AN348" i="80"/>
  <c r="AN349" i="80" s="1"/>
  <c r="AN347" i="80"/>
  <c r="AO347" i="80" s="1"/>
  <c r="AR348" i="80"/>
  <c r="AR349" i="80" s="1"/>
  <c r="AR347" i="80"/>
  <c r="AS347" i="80" s="1"/>
  <c r="AV348" i="80"/>
  <c r="AV349" i="80" s="1"/>
  <c r="AV347" i="80"/>
  <c r="AW347" i="80" s="1"/>
  <c r="AZ348" i="80"/>
  <c r="AZ349" i="80" s="1"/>
  <c r="AZ347" i="80"/>
  <c r="BA347" i="80" s="1"/>
  <c r="BE348" i="80"/>
  <c r="BE349" i="80" s="1"/>
  <c r="BQ351" i="80"/>
  <c r="BE347" i="80"/>
  <c r="BF347" i="80" s="1"/>
  <c r="BI348" i="80"/>
  <c r="BI349" i="80" s="1"/>
  <c r="BI347" i="80"/>
  <c r="BJ347" i="80" s="1"/>
  <c r="E347" i="80"/>
  <c r="F347" i="80" s="1"/>
  <c r="U347" i="80"/>
  <c r="V347" i="80" s="1"/>
  <c r="AL347" i="80"/>
  <c r="AM347" i="80" s="1"/>
  <c r="BB347" i="80"/>
  <c r="BC347" i="80" s="1"/>
  <c r="BS347" i="80"/>
  <c r="BT347" i="80" s="1"/>
  <c r="CJ347" i="80"/>
  <c r="CK347" i="80" s="1"/>
  <c r="CZ347" i="80"/>
  <c r="DA347" i="80" s="1"/>
  <c r="AP351" i="80"/>
  <c r="AZ362" i="80"/>
  <c r="DB362" i="80"/>
  <c r="CZ370" i="80"/>
  <c r="CZ371" i="80" s="1"/>
  <c r="AA380" i="80"/>
  <c r="AB380" i="80" s="1"/>
  <c r="BI380" i="80"/>
  <c r="BJ380" i="80" s="1"/>
  <c r="CH381" i="80"/>
  <c r="CH382" i="80" s="1"/>
  <c r="BM347" i="80"/>
  <c r="BN347" i="80" s="1"/>
  <c r="BQ347" i="80"/>
  <c r="BR347" i="80" s="1"/>
  <c r="BU347" i="80"/>
  <c r="BV347" i="80" s="1"/>
  <c r="BY347" i="80"/>
  <c r="BZ347" i="80" s="1"/>
  <c r="CC347" i="80"/>
  <c r="CD347" i="80" s="1"/>
  <c r="CH347" i="80"/>
  <c r="CI347" i="80" s="1"/>
  <c r="CL347" i="80"/>
  <c r="CM347" i="80" s="1"/>
  <c r="CP347" i="80"/>
  <c r="CQ347" i="80" s="1"/>
  <c r="CT347" i="80"/>
  <c r="CU347" i="80" s="1"/>
  <c r="CX347" i="80"/>
  <c r="CY347" i="80" s="1"/>
  <c r="DB347" i="80"/>
  <c r="DC347" i="80" s="1"/>
  <c r="O384" i="80"/>
  <c r="C381" i="80"/>
  <c r="C382" i="80" s="1"/>
  <c r="G381" i="80"/>
  <c r="G382" i="80" s="1"/>
  <c r="G380" i="80"/>
  <c r="H380" i="80" s="1"/>
  <c r="O381" i="80"/>
  <c r="O382" i="80" s="1"/>
  <c r="O380" i="80"/>
  <c r="P380" i="80" s="1"/>
  <c r="W381" i="80"/>
  <c r="W382" i="80" s="1"/>
  <c r="W380" i="80"/>
  <c r="X380" i="80" s="1"/>
  <c r="AF381" i="80"/>
  <c r="AF382" i="80" s="1"/>
  <c r="AF380" i="80"/>
  <c r="AG380" i="80" s="1"/>
  <c r="AN381" i="80"/>
  <c r="AN382" i="80" s="1"/>
  <c r="AN380" i="80"/>
  <c r="AO380" i="80" s="1"/>
  <c r="AV381" i="80"/>
  <c r="AV382" i="80" s="1"/>
  <c r="AV380" i="80"/>
  <c r="AW380" i="80" s="1"/>
  <c r="BQ384" i="80"/>
  <c r="BE381" i="80"/>
  <c r="BE382" i="80" s="1"/>
  <c r="BE380" i="80"/>
  <c r="BF380" i="80" s="1"/>
  <c r="BM381" i="80"/>
  <c r="BM382" i="80" s="1"/>
  <c r="BM380" i="80"/>
  <c r="BN380" i="80" s="1"/>
  <c r="BU381" i="80"/>
  <c r="BU382" i="80" s="1"/>
  <c r="BU380" i="80"/>
  <c r="BV380" i="80" s="1"/>
  <c r="CC381" i="80"/>
  <c r="CC382" i="80" s="1"/>
  <c r="CC380" i="80"/>
  <c r="CD380" i="80" s="1"/>
  <c r="CL381" i="80"/>
  <c r="CL382" i="80" s="1"/>
  <c r="CL380" i="80"/>
  <c r="CM380" i="80" s="1"/>
  <c r="CT381" i="80"/>
  <c r="CT382" i="80" s="1"/>
  <c r="CT380" i="80"/>
  <c r="CU380" i="80" s="1"/>
  <c r="DB381" i="80"/>
  <c r="DB382" i="80" s="1"/>
  <c r="DB380" i="80"/>
  <c r="DC380" i="80" s="1"/>
  <c r="C380" i="80"/>
  <c r="D380" i="80" s="1"/>
  <c r="AJ380" i="80"/>
  <c r="AK380" i="80" s="1"/>
  <c r="BQ380" i="80"/>
  <c r="BR380" i="80" s="1"/>
  <c r="CX380" i="80"/>
  <c r="CY380" i="80" s="1"/>
  <c r="K380" i="80"/>
  <c r="L380" i="80" s="1"/>
  <c r="I358" i="80"/>
  <c r="J358" i="80" s="1"/>
  <c r="Q358" i="80"/>
  <c r="R358" i="80" s="1"/>
  <c r="Y358" i="80"/>
  <c r="Z358" i="80" s="1"/>
  <c r="AD358" i="80"/>
  <c r="AE358" i="80" s="1"/>
  <c r="AH358" i="80"/>
  <c r="AI358" i="80" s="1"/>
  <c r="AP358" i="80"/>
  <c r="AQ358" i="80" s="1"/>
  <c r="AX358" i="80"/>
  <c r="AY358" i="80" s="1"/>
  <c r="BG358" i="80"/>
  <c r="BH358" i="80" s="1"/>
  <c r="BO358" i="80"/>
  <c r="BP358" i="80" s="1"/>
  <c r="BW358" i="80"/>
  <c r="BX358" i="80" s="1"/>
  <c r="CF358" i="80"/>
  <c r="CG358" i="80" s="1"/>
  <c r="CN358" i="80"/>
  <c r="CO358" i="80" s="1"/>
  <c r="CV358" i="80"/>
  <c r="CW358" i="80" s="1"/>
  <c r="DD358" i="80"/>
  <c r="DE358" i="80" s="1"/>
  <c r="G359" i="80"/>
  <c r="G360" i="80" s="1"/>
  <c r="O359" i="80"/>
  <c r="O360" i="80" s="1"/>
  <c r="W359" i="80"/>
  <c r="W360" i="80" s="1"/>
  <c r="AF359" i="80"/>
  <c r="AF360" i="80" s="1"/>
  <c r="AN359" i="80"/>
  <c r="AN360" i="80" s="1"/>
  <c r="AV359" i="80"/>
  <c r="AV360" i="80" s="1"/>
  <c r="BE359" i="80"/>
  <c r="BE360" i="80" s="1"/>
  <c r="BM359" i="80"/>
  <c r="BM360" i="80" s="1"/>
  <c r="BU359" i="80"/>
  <c r="BU360" i="80" s="1"/>
  <c r="CC359" i="80"/>
  <c r="CC360" i="80" s="1"/>
  <c r="CL359" i="80"/>
  <c r="CL360" i="80" s="1"/>
  <c r="CT359" i="80"/>
  <c r="CT360" i="80" s="1"/>
  <c r="DB359" i="80"/>
  <c r="DB360" i="80" s="1"/>
  <c r="O373" i="80"/>
  <c r="BQ373" i="80"/>
  <c r="C369" i="80"/>
  <c r="D369" i="80" s="1"/>
  <c r="G369" i="80"/>
  <c r="H369" i="80" s="1"/>
  <c r="K369" i="80"/>
  <c r="L369" i="80" s="1"/>
  <c r="O369" i="80"/>
  <c r="P369" i="80" s="1"/>
  <c r="S369" i="80"/>
  <c r="T369" i="80" s="1"/>
  <c r="AA369" i="80"/>
  <c r="AB369" i="80" s="1"/>
  <c r="AF369" i="80"/>
  <c r="AG369" i="80" s="1"/>
  <c r="AN369" i="80"/>
  <c r="AO369" i="80" s="1"/>
  <c r="AR369" i="80"/>
  <c r="AS369" i="80" s="1"/>
  <c r="AZ369" i="80"/>
  <c r="BA369" i="80" s="1"/>
  <c r="BE369" i="80"/>
  <c r="BF369" i="80" s="1"/>
  <c r="BI369" i="80"/>
  <c r="BJ369" i="80" s="1"/>
  <c r="BM369" i="80"/>
  <c r="BN369" i="80" s="1"/>
  <c r="BU369" i="80"/>
  <c r="BV369" i="80" s="1"/>
  <c r="DB369" i="80"/>
  <c r="DC369" i="80" s="1"/>
  <c r="E370" i="80"/>
  <c r="E371" i="80" s="1"/>
  <c r="AL370" i="80"/>
  <c r="AL371" i="80" s="1"/>
  <c r="BS370" i="80"/>
  <c r="BS371" i="80" s="1"/>
  <c r="CC370" i="80"/>
  <c r="CC371" i="80" s="1"/>
  <c r="CP370" i="80"/>
  <c r="CP371" i="80" s="1"/>
  <c r="Y370" i="80"/>
  <c r="Y371" i="80" s="1"/>
  <c r="Q370" i="80"/>
  <c r="Q371" i="80" s="1"/>
  <c r="I370" i="80"/>
  <c r="I371" i="80" s="1"/>
  <c r="BW370" i="80"/>
  <c r="BW371" i="80" s="1"/>
  <c r="BO370" i="80"/>
  <c r="BO371" i="80" s="1"/>
  <c r="BG370" i="80"/>
  <c r="BG371" i="80" s="1"/>
  <c r="Y381" i="80"/>
  <c r="Y382" i="80" s="1"/>
  <c r="BW381" i="80"/>
  <c r="BW382" i="80" s="1"/>
  <c r="BB392" i="80"/>
  <c r="BB393" i="80" s="1"/>
  <c r="S402" i="80"/>
  <c r="T402" i="80" s="1"/>
  <c r="BW425" i="80"/>
  <c r="BW426" i="80" s="1"/>
  <c r="BO425" i="80"/>
  <c r="BO426" i="80" s="1"/>
  <c r="BG425" i="80"/>
  <c r="BG426" i="80" s="1"/>
  <c r="CC425" i="80"/>
  <c r="CC426" i="80" s="1"/>
  <c r="BS425" i="80"/>
  <c r="BS426" i="80" s="1"/>
  <c r="BI425" i="80"/>
  <c r="BI426" i="80" s="1"/>
  <c r="CA425" i="80"/>
  <c r="CA426" i="80" s="1"/>
  <c r="BQ425" i="80"/>
  <c r="BQ426" i="80" s="1"/>
  <c r="BE425" i="80"/>
  <c r="BE426" i="80" s="1"/>
  <c r="BY425" i="80"/>
  <c r="BY426" i="80" s="1"/>
  <c r="BM425" i="80"/>
  <c r="BM426" i="80" s="1"/>
  <c r="BU425" i="80"/>
  <c r="BU426" i="80" s="1"/>
  <c r="BK425" i="80"/>
  <c r="BK426" i="80" s="1"/>
  <c r="CF359" i="80"/>
  <c r="CF360" i="80" s="1"/>
  <c r="O362" i="80"/>
  <c r="BQ362" i="80"/>
  <c r="CH369" i="80"/>
  <c r="CI369" i="80" s="1"/>
  <c r="CR369" i="80"/>
  <c r="CS369" i="80" s="1"/>
  <c r="BK370" i="80"/>
  <c r="BK371" i="80" s="1"/>
  <c r="AP384" i="80"/>
  <c r="CR384" i="80"/>
  <c r="AU395" i="80"/>
  <c r="AZ395" i="80"/>
  <c r="CW395" i="80"/>
  <c r="DB395" i="80"/>
  <c r="AD391" i="80"/>
  <c r="AE391" i="80" s="1"/>
  <c r="CA392" i="80"/>
  <c r="CA393" i="80" s="1"/>
  <c r="BS392" i="80"/>
  <c r="BS393" i="80" s="1"/>
  <c r="BK392" i="80"/>
  <c r="BK393" i="80" s="1"/>
  <c r="BY392" i="80"/>
  <c r="BY393" i="80" s="1"/>
  <c r="BQ392" i="80"/>
  <c r="BQ393" i="80" s="1"/>
  <c r="BI392" i="80"/>
  <c r="BI393" i="80" s="1"/>
  <c r="BW392" i="80"/>
  <c r="BW393" i="80" s="1"/>
  <c r="BO392" i="80"/>
  <c r="BO393" i="80" s="1"/>
  <c r="BG392" i="80"/>
  <c r="BG393" i="80" s="1"/>
  <c r="AP406" i="80"/>
  <c r="CR406" i="80"/>
  <c r="AA402" i="80"/>
  <c r="AB402" i="80" s="1"/>
  <c r="C358" i="80"/>
  <c r="D358" i="80" s="1"/>
  <c r="K358" i="80"/>
  <c r="L358" i="80" s="1"/>
  <c r="S358" i="80"/>
  <c r="T358" i="80" s="1"/>
  <c r="AA358" i="80"/>
  <c r="AB358" i="80" s="1"/>
  <c r="AJ358" i="80"/>
  <c r="AK358" i="80" s="1"/>
  <c r="AR358" i="80"/>
  <c r="AS358" i="80" s="1"/>
  <c r="AZ358" i="80"/>
  <c r="BA358" i="80" s="1"/>
  <c r="BI358" i="80"/>
  <c r="BJ358" i="80" s="1"/>
  <c r="BQ358" i="80"/>
  <c r="BR358" i="80" s="1"/>
  <c r="BY358" i="80"/>
  <c r="BZ358" i="80" s="1"/>
  <c r="CH358" i="80"/>
  <c r="CI358" i="80" s="1"/>
  <c r="CP358" i="80"/>
  <c r="CQ358" i="80" s="1"/>
  <c r="CX358" i="80"/>
  <c r="CY358" i="80" s="1"/>
  <c r="AP373" i="80"/>
  <c r="CR373" i="80"/>
  <c r="U369" i="80"/>
  <c r="V369" i="80" s="1"/>
  <c r="AD369" i="80"/>
  <c r="AE369" i="80" s="1"/>
  <c r="BB369" i="80"/>
  <c r="BC369" i="80" s="1"/>
  <c r="CT369" i="80"/>
  <c r="CU369" i="80" s="1"/>
  <c r="AX370" i="80"/>
  <c r="AX371" i="80" s="1"/>
  <c r="AP370" i="80"/>
  <c r="AP371" i="80" s="1"/>
  <c r="AH370" i="80"/>
  <c r="AH371" i="80" s="1"/>
  <c r="DD370" i="80"/>
  <c r="DD371" i="80" s="1"/>
  <c r="CV370" i="80"/>
  <c r="CV371" i="80" s="1"/>
  <c r="CN370" i="80"/>
  <c r="CN371" i="80" s="1"/>
  <c r="CF370" i="80"/>
  <c r="CF371" i="80" s="1"/>
  <c r="AX381" i="80"/>
  <c r="AX382" i="80" s="1"/>
  <c r="DD381" i="80"/>
  <c r="DD382" i="80" s="1"/>
  <c r="C403" i="80"/>
  <c r="C404" i="80" s="1"/>
  <c r="O406" i="80"/>
  <c r="G403" i="80"/>
  <c r="G404" i="80" s="1"/>
  <c r="G402" i="80"/>
  <c r="H402" i="80" s="1"/>
  <c r="O403" i="80"/>
  <c r="O404" i="80" s="1"/>
  <c r="O402" i="80"/>
  <c r="P402" i="80" s="1"/>
  <c r="W403" i="80"/>
  <c r="W404" i="80" s="1"/>
  <c r="W402" i="80"/>
  <c r="X402" i="80" s="1"/>
  <c r="AF403" i="80"/>
  <c r="AF404" i="80" s="1"/>
  <c r="AF402" i="80"/>
  <c r="AG402" i="80" s="1"/>
  <c r="AN403" i="80"/>
  <c r="AN404" i="80" s="1"/>
  <c r="AN402" i="80"/>
  <c r="AO402" i="80" s="1"/>
  <c r="AR403" i="80"/>
  <c r="AR404" i="80" s="1"/>
  <c r="AR402" i="80"/>
  <c r="AS402" i="80" s="1"/>
  <c r="AV403" i="80"/>
  <c r="AV404" i="80" s="1"/>
  <c r="AV402" i="80"/>
  <c r="AW402" i="80" s="1"/>
  <c r="AZ403" i="80"/>
  <c r="AZ404" i="80" s="1"/>
  <c r="AZ402" i="80"/>
  <c r="BA402" i="80" s="1"/>
  <c r="BE403" i="80"/>
  <c r="BE404" i="80" s="1"/>
  <c r="BE402" i="80"/>
  <c r="BF402" i="80" s="1"/>
  <c r="BQ406" i="80"/>
  <c r="BI403" i="80"/>
  <c r="BI404" i="80" s="1"/>
  <c r="BI402" i="80"/>
  <c r="BJ402" i="80" s="1"/>
  <c r="BM403" i="80"/>
  <c r="BM404" i="80" s="1"/>
  <c r="BM402" i="80"/>
  <c r="BN402" i="80" s="1"/>
  <c r="BQ403" i="80"/>
  <c r="BQ404" i="80" s="1"/>
  <c r="BQ402" i="80"/>
  <c r="BR402" i="80" s="1"/>
  <c r="BU403" i="80"/>
  <c r="BU404" i="80" s="1"/>
  <c r="BU402" i="80"/>
  <c r="BV402" i="80" s="1"/>
  <c r="BY403" i="80"/>
  <c r="BY404" i="80" s="1"/>
  <c r="BY402" i="80"/>
  <c r="BZ402" i="80" s="1"/>
  <c r="CC403" i="80"/>
  <c r="CC404" i="80" s="1"/>
  <c r="CC402" i="80"/>
  <c r="CD402" i="80" s="1"/>
  <c r="CH403" i="80"/>
  <c r="CH404" i="80" s="1"/>
  <c r="CH402" i="80"/>
  <c r="CI402" i="80" s="1"/>
  <c r="CL403" i="80"/>
  <c r="CL404" i="80" s="1"/>
  <c r="CL402" i="80"/>
  <c r="CM402" i="80" s="1"/>
  <c r="CP403" i="80"/>
  <c r="CP404" i="80" s="1"/>
  <c r="CP402" i="80"/>
  <c r="CQ402" i="80" s="1"/>
  <c r="CT403" i="80"/>
  <c r="CT404" i="80" s="1"/>
  <c r="CT402" i="80"/>
  <c r="CU402" i="80" s="1"/>
  <c r="CX403" i="80"/>
  <c r="CX404" i="80" s="1"/>
  <c r="CX402" i="80"/>
  <c r="CY402" i="80" s="1"/>
  <c r="DB403" i="80"/>
  <c r="DB404" i="80" s="1"/>
  <c r="DB402" i="80"/>
  <c r="DC402" i="80" s="1"/>
  <c r="C402" i="80"/>
  <c r="D402" i="80" s="1"/>
  <c r="AJ402" i="80"/>
  <c r="AK402" i="80" s="1"/>
  <c r="E381" i="80"/>
  <c r="E382" i="80" s="1"/>
  <c r="M381" i="80"/>
  <c r="M382" i="80" s="1"/>
  <c r="U381" i="80"/>
  <c r="U382" i="80" s="1"/>
  <c r="AD381" i="80"/>
  <c r="AD382" i="80" s="1"/>
  <c r="AL381" i="80"/>
  <c r="AL382" i="80" s="1"/>
  <c r="AT381" i="80"/>
  <c r="AT382" i="80" s="1"/>
  <c r="BB381" i="80"/>
  <c r="BB382" i="80" s="1"/>
  <c r="BK381" i="80"/>
  <c r="BK382" i="80" s="1"/>
  <c r="BS381" i="80"/>
  <c r="BS382" i="80" s="1"/>
  <c r="CA381" i="80"/>
  <c r="CA382" i="80" s="1"/>
  <c r="CJ381" i="80"/>
  <c r="CJ382" i="80" s="1"/>
  <c r="CR381" i="80"/>
  <c r="CR382" i="80" s="1"/>
  <c r="CZ381" i="80"/>
  <c r="CZ382" i="80" s="1"/>
  <c r="AH392" i="80"/>
  <c r="AH393" i="80" s="1"/>
  <c r="AP392" i="80"/>
  <c r="AP393" i="80" s="1"/>
  <c r="AX392" i="80"/>
  <c r="AX393" i="80" s="1"/>
  <c r="CF392" i="80"/>
  <c r="CF393" i="80" s="1"/>
  <c r="CN392" i="80"/>
  <c r="CN393" i="80" s="1"/>
  <c r="CV392" i="80"/>
  <c r="CV393" i="80" s="1"/>
  <c r="DD392" i="80"/>
  <c r="DD393" i="80" s="1"/>
  <c r="G414" i="80"/>
  <c r="G415" i="80" s="1"/>
  <c r="O395" i="80"/>
  <c r="BQ395" i="80"/>
  <c r="C391" i="80"/>
  <c r="D391" i="80" s="1"/>
  <c r="AJ391" i="80"/>
  <c r="AK391" i="80" s="1"/>
  <c r="AR391" i="80"/>
  <c r="AS391" i="80" s="1"/>
  <c r="AZ391" i="80"/>
  <c r="BA391" i="80" s="1"/>
  <c r="BE391" i="80"/>
  <c r="BF391" i="80" s="1"/>
  <c r="CH391" i="80"/>
  <c r="CI391" i="80" s="1"/>
  <c r="CP391" i="80"/>
  <c r="CQ391" i="80" s="1"/>
  <c r="CX391" i="80"/>
  <c r="CY391" i="80" s="1"/>
  <c r="I381" i="80"/>
  <c r="I382" i="80" s="1"/>
  <c r="Q381" i="80"/>
  <c r="Q382" i="80" s="1"/>
  <c r="AH381" i="80"/>
  <c r="AH382" i="80" s="1"/>
  <c r="AP381" i="80"/>
  <c r="AP382" i="80" s="1"/>
  <c r="BG381" i="80"/>
  <c r="BG382" i="80" s="1"/>
  <c r="BO381" i="80"/>
  <c r="BO382" i="80" s="1"/>
  <c r="CF381" i="80"/>
  <c r="CF382" i="80" s="1"/>
  <c r="CN381" i="80"/>
  <c r="CN382" i="80" s="1"/>
  <c r="CV381" i="80"/>
  <c r="CV382" i="80" s="1"/>
  <c r="AD392" i="80"/>
  <c r="AD393" i="80" s="1"/>
  <c r="AL392" i="80"/>
  <c r="AL393" i="80" s="1"/>
  <c r="AT392" i="80"/>
  <c r="AT393" i="80" s="1"/>
  <c r="CJ392" i="80"/>
  <c r="CJ393" i="80" s="1"/>
  <c r="CR392" i="80"/>
  <c r="CR393" i="80" s="1"/>
  <c r="BQ417" i="80"/>
  <c r="AP417" i="80"/>
  <c r="CR417" i="80"/>
  <c r="CF414" i="80"/>
  <c r="CF415" i="80" s="1"/>
  <c r="BO413" i="80"/>
  <c r="BP413" i="80" s="1"/>
  <c r="CF413" i="80"/>
  <c r="CG413" i="80" s="1"/>
  <c r="CR413" i="80"/>
  <c r="CS413" i="80" s="1"/>
  <c r="AA414" i="80"/>
  <c r="AA415" i="80" s="1"/>
  <c r="S414" i="80"/>
  <c r="S415" i="80" s="1"/>
  <c r="K414" i="80"/>
  <c r="K415" i="80" s="1"/>
  <c r="C414" i="80"/>
  <c r="C415" i="80" s="1"/>
  <c r="Y414" i="80"/>
  <c r="Y415" i="80" s="1"/>
  <c r="Q414" i="80"/>
  <c r="Q415" i="80" s="1"/>
  <c r="I414" i="80"/>
  <c r="I415" i="80" s="1"/>
  <c r="CX414" i="80"/>
  <c r="CX415" i="80" s="1"/>
  <c r="E403" i="80"/>
  <c r="E404" i="80" s="1"/>
  <c r="M403" i="80"/>
  <c r="M404" i="80" s="1"/>
  <c r="U403" i="80"/>
  <c r="U404" i="80" s="1"/>
  <c r="AD403" i="80"/>
  <c r="AD404" i="80" s="1"/>
  <c r="AL403" i="80"/>
  <c r="AL404" i="80" s="1"/>
  <c r="AT403" i="80"/>
  <c r="AT404" i="80" s="1"/>
  <c r="BB403" i="80"/>
  <c r="BB404" i="80" s="1"/>
  <c r="BK403" i="80"/>
  <c r="BK404" i="80" s="1"/>
  <c r="BS403" i="80"/>
  <c r="BS404" i="80" s="1"/>
  <c r="CA403" i="80"/>
  <c r="CA404" i="80" s="1"/>
  <c r="CJ403" i="80"/>
  <c r="CJ404" i="80" s="1"/>
  <c r="CR403" i="80"/>
  <c r="CR404" i="80" s="1"/>
  <c r="CZ403" i="80"/>
  <c r="CZ404" i="80" s="1"/>
  <c r="AD413" i="80"/>
  <c r="AE413" i="80" s="1"/>
  <c r="AT413" i="80"/>
  <c r="AU413" i="80" s="1"/>
  <c r="BK413" i="80"/>
  <c r="BL413" i="80" s="1"/>
  <c r="CA413" i="80"/>
  <c r="CB413" i="80" s="1"/>
  <c r="M414" i="80"/>
  <c r="M415" i="80" s="1"/>
  <c r="AD414" i="80"/>
  <c r="AD415" i="80" s="1"/>
  <c r="AZ414" i="80"/>
  <c r="AZ415" i="80" s="1"/>
  <c r="AR414" i="80"/>
  <c r="AR415" i="80" s="1"/>
  <c r="AJ414" i="80"/>
  <c r="AJ415" i="80" s="1"/>
  <c r="AX414" i="80"/>
  <c r="AX415" i="80" s="1"/>
  <c r="AP414" i="80"/>
  <c r="AP415" i="80" s="1"/>
  <c r="AH414" i="80"/>
  <c r="AH415" i="80" s="1"/>
  <c r="O428" i="80"/>
  <c r="C425" i="80"/>
  <c r="C426" i="80" s="1"/>
  <c r="K424" i="80"/>
  <c r="L424" i="80" s="1"/>
  <c r="K425" i="80"/>
  <c r="K426" i="80" s="1"/>
  <c r="O425" i="80"/>
  <c r="O426" i="80" s="1"/>
  <c r="O424" i="80"/>
  <c r="P424" i="80" s="1"/>
  <c r="W424" i="80"/>
  <c r="X424" i="80" s="1"/>
  <c r="W425" i="80"/>
  <c r="W426" i="80" s="1"/>
  <c r="AA425" i="80"/>
  <c r="AA426" i="80" s="1"/>
  <c r="AA424" i="80"/>
  <c r="AB424" i="80" s="1"/>
  <c r="AF425" i="80"/>
  <c r="AF426" i="80" s="1"/>
  <c r="AF424" i="80"/>
  <c r="AG424" i="80" s="1"/>
  <c r="AR424" i="80"/>
  <c r="AS424" i="80" s="1"/>
  <c r="AR425" i="80"/>
  <c r="AR426" i="80" s="1"/>
  <c r="AV425" i="80"/>
  <c r="AV426" i="80" s="1"/>
  <c r="AV424" i="80"/>
  <c r="AW424" i="80" s="1"/>
  <c r="BQ428" i="80"/>
  <c r="BE424" i="80"/>
  <c r="BF424" i="80" s="1"/>
  <c r="CP425" i="80"/>
  <c r="CP426" i="80" s="1"/>
  <c r="CP424" i="80"/>
  <c r="CQ424" i="80" s="1"/>
  <c r="CT425" i="80"/>
  <c r="CT426" i="80" s="1"/>
  <c r="CT424" i="80"/>
  <c r="CU424" i="80" s="1"/>
  <c r="C424" i="80"/>
  <c r="D424" i="80" s="1"/>
  <c r="DB425" i="80"/>
  <c r="DB426" i="80" s="1"/>
  <c r="C413" i="80"/>
  <c r="D413" i="80" s="1"/>
  <c r="O417" i="80"/>
  <c r="G413" i="80"/>
  <c r="H413" i="80" s="1"/>
  <c r="K413" i="80"/>
  <c r="L413" i="80" s="1"/>
  <c r="O413" i="80"/>
  <c r="P413" i="80" s="1"/>
  <c r="S413" i="80"/>
  <c r="T413" i="80" s="1"/>
  <c r="W413" i="80"/>
  <c r="X413" i="80" s="1"/>
  <c r="AA413" i="80"/>
  <c r="AB413" i="80" s="1"/>
  <c r="AF413" i="80"/>
  <c r="AG413" i="80" s="1"/>
  <c r="AJ413" i="80"/>
  <c r="AK413" i="80" s="1"/>
  <c r="AN413" i="80"/>
  <c r="AO413" i="80" s="1"/>
  <c r="AR413" i="80"/>
  <c r="AS413" i="80" s="1"/>
  <c r="AV413" i="80"/>
  <c r="AW413" i="80" s="1"/>
  <c r="AZ413" i="80"/>
  <c r="BA413" i="80" s="1"/>
  <c r="BE413" i="80"/>
  <c r="BF413" i="80" s="1"/>
  <c r="BI414" i="80"/>
  <c r="BI415" i="80" s="1"/>
  <c r="BI413" i="80"/>
  <c r="BJ413" i="80" s="1"/>
  <c r="BM413" i="80"/>
  <c r="BN413" i="80" s="1"/>
  <c r="BQ414" i="80"/>
  <c r="BQ415" i="80" s="1"/>
  <c r="BQ413" i="80"/>
  <c r="BR413" i="80" s="1"/>
  <c r="BU413" i="80"/>
  <c r="BV413" i="80" s="1"/>
  <c r="BY414" i="80"/>
  <c r="BY415" i="80" s="1"/>
  <c r="BY413" i="80"/>
  <c r="BZ413" i="80" s="1"/>
  <c r="CC413" i="80"/>
  <c r="CD413" i="80" s="1"/>
  <c r="CH413" i="80"/>
  <c r="CI413" i="80" s="1"/>
  <c r="CL413" i="80"/>
  <c r="CM413" i="80" s="1"/>
  <c r="CP413" i="80"/>
  <c r="CQ413" i="80" s="1"/>
  <c r="CT413" i="80"/>
  <c r="CU413" i="80" s="1"/>
  <c r="CX413" i="80"/>
  <c r="CY413" i="80" s="1"/>
  <c r="DB413" i="80"/>
  <c r="DC413" i="80" s="1"/>
  <c r="BG413" i="80"/>
  <c r="BH413" i="80" s="1"/>
  <c r="BW413" i="80"/>
  <c r="BX413" i="80" s="1"/>
  <c r="CN413" i="80"/>
  <c r="CO413" i="80" s="1"/>
  <c r="CV413" i="80"/>
  <c r="CW413" i="80" s="1"/>
  <c r="DD413" i="80"/>
  <c r="DE413" i="80" s="1"/>
  <c r="O414" i="80"/>
  <c r="O415" i="80" s="1"/>
  <c r="AF414" i="80"/>
  <c r="AF415" i="80" s="1"/>
  <c r="AV414" i="80"/>
  <c r="AV415" i="80" s="1"/>
  <c r="BM414" i="80"/>
  <c r="BM415" i="80" s="1"/>
  <c r="CC414" i="80"/>
  <c r="CC415" i="80" s="1"/>
  <c r="CT414" i="80"/>
  <c r="CT415" i="80" s="1"/>
  <c r="U425" i="80"/>
  <c r="U426" i="80" s="1"/>
  <c r="BB425" i="80"/>
  <c r="BB426" i="80" s="1"/>
  <c r="CJ425" i="80"/>
  <c r="CJ426" i="80" s="1"/>
  <c r="AX425" i="80"/>
  <c r="AX426" i="80" s="1"/>
  <c r="AP425" i="80"/>
  <c r="AP426" i="80" s="1"/>
  <c r="AH425" i="80"/>
  <c r="AH426" i="80" s="1"/>
  <c r="CQ502" i="80"/>
  <c r="CT502" i="80" s="1"/>
  <c r="CA502" i="80"/>
  <c r="CD502" i="80" s="1"/>
  <c r="BK502" i="80"/>
  <c r="BN502" i="80" s="1"/>
  <c r="AU502" i="80"/>
  <c r="AX502" i="80" s="1"/>
  <c r="AE502" i="80"/>
  <c r="AH502" i="80" s="1"/>
  <c r="CI500" i="80"/>
  <c r="CL500" i="80" s="1"/>
  <c r="BS500" i="80"/>
  <c r="BV500" i="80" s="1"/>
  <c r="BC500" i="80"/>
  <c r="BF500" i="80" s="1"/>
  <c r="AM500" i="80"/>
  <c r="AP500" i="80" s="1"/>
  <c r="CQ499" i="80"/>
  <c r="CT499" i="80" s="1"/>
  <c r="CA499" i="80"/>
  <c r="CD499" i="80" s="1"/>
  <c r="BK499" i="80"/>
  <c r="BN499" i="80" s="1"/>
  <c r="AU499" i="80"/>
  <c r="AX499" i="80" s="1"/>
  <c r="AE499" i="80"/>
  <c r="AH499" i="80" s="1"/>
  <c r="BS499" i="80"/>
  <c r="BV499" i="80" s="1"/>
  <c r="BK500" i="80"/>
  <c r="BN500" i="80" s="1"/>
  <c r="BC502" i="80"/>
  <c r="BF502" i="80" s="1"/>
  <c r="AP428" i="80"/>
  <c r="CR428" i="80"/>
  <c r="E424" i="80"/>
  <c r="F424" i="80" s="1"/>
  <c r="AL424" i="80"/>
  <c r="AM424" i="80" s="1"/>
  <c r="CZ424" i="80"/>
  <c r="DA424" i="80" s="1"/>
  <c r="AJ425" i="80"/>
  <c r="AJ426" i="80" s="1"/>
  <c r="AT425" i="80"/>
  <c r="AT426" i="80" s="1"/>
  <c r="CL425" i="80"/>
  <c r="CL426" i="80" s="1"/>
  <c r="Y425" i="80"/>
  <c r="Y426" i="80" s="1"/>
  <c r="Q425" i="80"/>
  <c r="Q426" i="80" s="1"/>
  <c r="I425" i="80"/>
  <c r="I426" i="80" s="1"/>
  <c r="BT467" i="80"/>
  <c r="AU500" i="80"/>
  <c r="AX500" i="80" s="1"/>
  <c r="AM502" i="80"/>
  <c r="AP502" i="80" s="1"/>
  <c r="CH414" i="80"/>
  <c r="CH415" i="80" s="1"/>
  <c r="CP414" i="80"/>
  <c r="CP415" i="80" s="1"/>
  <c r="CF424" i="80"/>
  <c r="CG424" i="80" s="1"/>
  <c r="DD425" i="80"/>
  <c r="DD426" i="80" s="1"/>
  <c r="CV425" i="80"/>
  <c r="CV426" i="80" s="1"/>
  <c r="CN425" i="80"/>
  <c r="CN426" i="80" s="1"/>
  <c r="CF425" i="80"/>
  <c r="CF426" i="80" s="1"/>
  <c r="AM499" i="80"/>
  <c r="AP499" i="80" s="1"/>
  <c r="AE500" i="80"/>
  <c r="AH500" i="80" s="1"/>
  <c r="CQ500" i="80"/>
  <c r="CT500" i="80" s="1"/>
  <c r="CI502" i="80"/>
  <c r="CL502" i="80" s="1"/>
  <c r="BY293" i="79"/>
  <c r="CK293" i="79"/>
  <c r="AC299" i="79"/>
  <c r="AO299" i="79"/>
  <c r="BA299" i="79"/>
  <c r="DG221" i="79"/>
  <c r="Q299" i="79"/>
  <c r="DG152" i="79"/>
  <c r="BM299" i="79"/>
  <c r="BY299" i="79"/>
  <c r="DG247" i="79"/>
  <c r="DG11" i="79"/>
  <c r="DG26" i="79"/>
  <c r="DG64" i="79"/>
  <c r="BM293" i="79"/>
  <c r="H293" i="79" s="1"/>
  <c r="AO293" i="79"/>
  <c r="DB287" i="79" s="1"/>
  <c r="CK299" i="79"/>
  <c r="DG267" i="79"/>
  <c r="AU325" i="79"/>
  <c r="AZ325" i="79"/>
  <c r="AP322" i="79"/>
  <c r="AP323" i="79" s="1"/>
  <c r="AP321" i="79"/>
  <c r="AQ321" i="79" s="1"/>
  <c r="BW322" i="79"/>
  <c r="BW323" i="79" s="1"/>
  <c r="BW321" i="79"/>
  <c r="BX321" i="79" s="1"/>
  <c r="CF322" i="79"/>
  <c r="CF323" i="79" s="1"/>
  <c r="CR325" i="79"/>
  <c r="CJ321" i="79"/>
  <c r="CK321" i="79" s="1"/>
  <c r="CJ322" i="79"/>
  <c r="CJ323" i="79" s="1"/>
  <c r="CR322" i="79"/>
  <c r="CR323" i="79" s="1"/>
  <c r="CR321" i="79"/>
  <c r="CS321" i="79" s="1"/>
  <c r="DD322" i="79"/>
  <c r="DD323" i="79" s="1"/>
  <c r="DD321" i="79"/>
  <c r="DE321" i="79" s="1"/>
  <c r="CF321" i="79"/>
  <c r="CG321" i="79" s="1"/>
  <c r="AF332" i="79"/>
  <c r="AG332" i="79" s="1"/>
  <c r="BM332" i="79"/>
  <c r="BN332" i="79" s="1"/>
  <c r="CT332" i="79"/>
  <c r="CU332" i="79" s="1"/>
  <c r="AR333" i="79"/>
  <c r="AR334" i="79" s="1"/>
  <c r="B434" i="79"/>
  <c r="DF434" i="79" s="1"/>
  <c r="B423" i="79"/>
  <c r="DF423" i="79" s="1"/>
  <c r="AN332" i="79"/>
  <c r="AO332" i="79" s="1"/>
  <c r="BU332" i="79"/>
  <c r="BV332" i="79" s="1"/>
  <c r="BI333" i="79"/>
  <c r="BI334" i="79" s="1"/>
  <c r="CP333" i="79"/>
  <c r="CP334" i="79" s="1"/>
  <c r="H289" i="79"/>
  <c r="AA322" i="79"/>
  <c r="AA323" i="79" s="1"/>
  <c r="S322" i="79"/>
  <c r="S323" i="79" s="1"/>
  <c r="K322" i="79"/>
  <c r="K323" i="79" s="1"/>
  <c r="C322" i="79"/>
  <c r="C323" i="79" s="1"/>
  <c r="Q322" i="79"/>
  <c r="Q323" i="79" s="1"/>
  <c r="G322" i="79"/>
  <c r="G323" i="79" s="1"/>
  <c r="W322" i="79"/>
  <c r="W323" i="79" s="1"/>
  <c r="M322" i="79"/>
  <c r="M323" i="79" s="1"/>
  <c r="U322" i="79"/>
  <c r="U323" i="79" s="1"/>
  <c r="I322" i="79"/>
  <c r="I323" i="79" s="1"/>
  <c r="S332" i="79"/>
  <c r="T332" i="79" s="1"/>
  <c r="AV332" i="79"/>
  <c r="AW332" i="79" s="1"/>
  <c r="CC332" i="79"/>
  <c r="CD332" i="79" s="1"/>
  <c r="K333" i="79"/>
  <c r="K334" i="79" s="1"/>
  <c r="O336" i="79"/>
  <c r="C333" i="79"/>
  <c r="C334" i="79" s="1"/>
  <c r="G333" i="79"/>
  <c r="G334" i="79" s="1"/>
  <c r="G332" i="79"/>
  <c r="H332" i="79" s="1"/>
  <c r="O333" i="79"/>
  <c r="O334" i="79" s="1"/>
  <c r="O332" i="79"/>
  <c r="P332" i="79" s="1"/>
  <c r="W333" i="79"/>
  <c r="W334" i="79" s="1"/>
  <c r="W332" i="79"/>
  <c r="X332" i="79" s="1"/>
  <c r="AJ333" i="79"/>
  <c r="AJ334" i="79" s="1"/>
  <c r="AJ332" i="79"/>
  <c r="AK332" i="79" s="1"/>
  <c r="AZ333" i="79"/>
  <c r="AZ334" i="79" s="1"/>
  <c r="AZ332" i="79"/>
  <c r="BA332" i="79" s="1"/>
  <c r="BQ336" i="79"/>
  <c r="BE333" i="79"/>
  <c r="BE334" i="79" s="1"/>
  <c r="BQ333" i="79"/>
  <c r="BQ334" i="79" s="1"/>
  <c r="BQ332" i="79"/>
  <c r="BR332" i="79" s="1"/>
  <c r="CH333" i="79"/>
  <c r="CH334" i="79" s="1"/>
  <c r="CH332" i="79"/>
  <c r="CI332" i="79" s="1"/>
  <c r="CX333" i="79"/>
  <c r="CX334" i="79" s="1"/>
  <c r="CX332" i="79"/>
  <c r="CY332" i="79" s="1"/>
  <c r="C332" i="79"/>
  <c r="D332" i="79" s="1"/>
  <c r="BE332" i="79"/>
  <c r="BF332" i="79" s="1"/>
  <c r="CL332" i="79"/>
  <c r="CM332" i="79" s="1"/>
  <c r="AA333" i="79"/>
  <c r="AA334" i="79" s="1"/>
  <c r="BY333" i="79"/>
  <c r="BY334" i="79" s="1"/>
  <c r="BY322" i="79"/>
  <c r="BY323" i="79" s="1"/>
  <c r="BQ322" i="79"/>
  <c r="BQ323" i="79" s="1"/>
  <c r="BI322" i="79"/>
  <c r="BI323" i="79" s="1"/>
  <c r="CZ355" i="79"/>
  <c r="CZ356" i="79" s="1"/>
  <c r="CR355" i="79"/>
  <c r="CR356" i="79" s="1"/>
  <c r="CJ355" i="79"/>
  <c r="CJ356" i="79" s="1"/>
  <c r="CX355" i="79"/>
  <c r="CX356" i="79" s="1"/>
  <c r="CP355" i="79"/>
  <c r="CP356" i="79" s="1"/>
  <c r="CH355" i="79"/>
  <c r="CH356" i="79" s="1"/>
  <c r="CT355" i="79"/>
  <c r="CT356" i="79" s="1"/>
  <c r="DD355" i="79"/>
  <c r="DD356" i="79" s="1"/>
  <c r="CN355" i="79"/>
  <c r="CN356" i="79" s="1"/>
  <c r="DB355" i="79"/>
  <c r="DB356" i="79" s="1"/>
  <c r="CL355" i="79"/>
  <c r="CL356" i="79" s="1"/>
  <c r="BB410" i="79"/>
  <c r="BB411" i="79" s="1"/>
  <c r="AT410" i="79"/>
  <c r="AT411" i="79" s="1"/>
  <c r="AL410" i="79"/>
  <c r="AL411" i="79" s="1"/>
  <c r="AD410" i="79"/>
  <c r="AD411" i="79" s="1"/>
  <c r="AZ410" i="79"/>
  <c r="AZ411" i="79" s="1"/>
  <c r="AR410" i="79"/>
  <c r="AR411" i="79" s="1"/>
  <c r="AJ410" i="79"/>
  <c r="AJ411" i="79" s="1"/>
  <c r="AX410" i="79"/>
  <c r="AX411" i="79" s="1"/>
  <c r="AP410" i="79"/>
  <c r="AP411" i="79" s="1"/>
  <c r="AH410" i="79"/>
  <c r="AH411" i="79" s="1"/>
  <c r="AN410" i="79"/>
  <c r="AN411" i="79" s="1"/>
  <c r="AF410" i="79"/>
  <c r="AF411" i="79" s="1"/>
  <c r="AV410" i="79"/>
  <c r="AV411" i="79" s="1"/>
  <c r="AZ424" i="79"/>
  <c r="AU424" i="79"/>
  <c r="DB424" i="79"/>
  <c r="CW424" i="79"/>
  <c r="AT322" i="79"/>
  <c r="AT323" i="79" s="1"/>
  <c r="BE322" i="79"/>
  <c r="BE323" i="79" s="1"/>
  <c r="BO322" i="79"/>
  <c r="BO323" i="79" s="1"/>
  <c r="CA322" i="79"/>
  <c r="CA323" i="79" s="1"/>
  <c r="AZ322" i="79"/>
  <c r="AZ323" i="79" s="1"/>
  <c r="AR322" i="79"/>
  <c r="AR323" i="79" s="1"/>
  <c r="AJ322" i="79"/>
  <c r="AJ323" i="79" s="1"/>
  <c r="BQ325" i="79"/>
  <c r="AP336" i="79"/>
  <c r="CR336" i="79"/>
  <c r="CF333" i="79"/>
  <c r="CF334" i="79" s="1"/>
  <c r="AZ347" i="79"/>
  <c r="AU347" i="79"/>
  <c r="CR347" i="79"/>
  <c r="CF344" i="79"/>
  <c r="CF345" i="79" s="1"/>
  <c r="AD343" i="79"/>
  <c r="AE343" i="79" s="1"/>
  <c r="BK343" i="79"/>
  <c r="BL343" i="79" s="1"/>
  <c r="CA343" i="79"/>
  <c r="CB343" i="79" s="1"/>
  <c r="CR343" i="79"/>
  <c r="CS343" i="79" s="1"/>
  <c r="CV355" i="79"/>
  <c r="CV356" i="79" s="1"/>
  <c r="B456" i="79"/>
  <c r="DF456" i="79" s="1"/>
  <c r="DF335" i="79"/>
  <c r="Y358" i="79"/>
  <c r="T358" i="79"/>
  <c r="AZ358" i="79"/>
  <c r="AU358" i="79"/>
  <c r="CA358" i="79"/>
  <c r="BV358" i="79"/>
  <c r="BB355" i="79"/>
  <c r="BB356" i="79" s="1"/>
  <c r="AT355" i="79"/>
  <c r="AT356" i="79" s="1"/>
  <c r="AL355" i="79"/>
  <c r="AL356" i="79" s="1"/>
  <c r="AD355" i="79"/>
  <c r="AD356" i="79" s="1"/>
  <c r="AZ355" i="79"/>
  <c r="AZ356" i="79" s="1"/>
  <c r="AR355" i="79"/>
  <c r="AR356" i="79" s="1"/>
  <c r="AJ355" i="79"/>
  <c r="AJ356" i="79" s="1"/>
  <c r="AV355" i="79"/>
  <c r="AV356" i="79" s="1"/>
  <c r="AF355" i="79"/>
  <c r="AF356" i="79" s="1"/>
  <c r="AP355" i="79"/>
  <c r="AP356" i="79" s="1"/>
  <c r="AN355" i="79"/>
  <c r="AN356" i="79" s="1"/>
  <c r="CA377" i="79"/>
  <c r="CA378" i="79" s="1"/>
  <c r="BS377" i="79"/>
  <c r="BS378" i="79" s="1"/>
  <c r="BK377" i="79"/>
  <c r="BK378" i="79" s="1"/>
  <c r="BY377" i="79"/>
  <c r="BY378" i="79" s="1"/>
  <c r="BQ377" i="79"/>
  <c r="BQ378" i="79" s="1"/>
  <c r="BI377" i="79"/>
  <c r="BI378" i="79" s="1"/>
  <c r="BU377" i="79"/>
  <c r="BU378" i="79" s="1"/>
  <c r="BE377" i="79"/>
  <c r="BE378" i="79" s="1"/>
  <c r="BO377" i="79"/>
  <c r="BO378" i="79" s="1"/>
  <c r="CC377" i="79"/>
  <c r="CC378" i="79" s="1"/>
  <c r="BM377" i="79"/>
  <c r="BM378" i="79" s="1"/>
  <c r="CZ399" i="79"/>
  <c r="CZ400" i="79" s="1"/>
  <c r="CR399" i="79"/>
  <c r="CR400" i="79" s="1"/>
  <c r="CJ399" i="79"/>
  <c r="CJ400" i="79" s="1"/>
  <c r="CX399" i="79"/>
  <c r="CX400" i="79" s="1"/>
  <c r="CP399" i="79"/>
  <c r="CP400" i="79" s="1"/>
  <c r="CH399" i="79"/>
  <c r="CH400" i="79" s="1"/>
  <c r="DD399" i="79"/>
  <c r="DD400" i="79" s="1"/>
  <c r="CV399" i="79"/>
  <c r="CV400" i="79" s="1"/>
  <c r="CN399" i="79"/>
  <c r="CN400" i="79" s="1"/>
  <c r="CF399" i="79"/>
  <c r="CF400" i="79" s="1"/>
  <c r="DB399" i="79"/>
  <c r="DB400" i="79" s="1"/>
  <c r="CT399" i="79"/>
  <c r="CT400" i="79" s="1"/>
  <c r="CL399" i="79"/>
  <c r="CL400" i="79" s="1"/>
  <c r="Y413" i="79"/>
  <c r="T413" i="79"/>
  <c r="G410" i="79"/>
  <c r="G411" i="79" s="1"/>
  <c r="G409" i="79"/>
  <c r="H409" i="79" s="1"/>
  <c r="O409" i="79"/>
  <c r="P409" i="79" s="1"/>
  <c r="O410" i="79"/>
  <c r="O411" i="79" s="1"/>
  <c r="W410" i="79"/>
  <c r="W411" i="79" s="1"/>
  <c r="W409" i="79"/>
  <c r="X409" i="79" s="1"/>
  <c r="BE409" i="79"/>
  <c r="BF409" i="79" s="1"/>
  <c r="BQ413" i="79"/>
  <c r="BE410" i="79"/>
  <c r="BE411" i="79" s="1"/>
  <c r="BM409" i="79"/>
  <c r="BN409" i="79" s="1"/>
  <c r="BM410" i="79"/>
  <c r="BM411" i="79" s="1"/>
  <c r="CL409" i="79"/>
  <c r="CM409" i="79" s="1"/>
  <c r="CL410" i="79"/>
  <c r="CL411" i="79" s="1"/>
  <c r="CT409" i="79"/>
  <c r="CU409" i="79" s="1"/>
  <c r="CT410" i="79"/>
  <c r="CT411" i="79" s="1"/>
  <c r="C409" i="79"/>
  <c r="D409" i="79" s="1"/>
  <c r="C321" i="79"/>
  <c r="D321" i="79" s="1"/>
  <c r="G321" i="79"/>
  <c r="H321" i="79" s="1"/>
  <c r="K321" i="79"/>
  <c r="L321" i="79" s="1"/>
  <c r="O321" i="79"/>
  <c r="P321" i="79" s="1"/>
  <c r="AD321" i="79"/>
  <c r="AE321" i="79" s="1"/>
  <c r="AN322" i="79"/>
  <c r="AN323" i="79" s="1"/>
  <c r="BK322" i="79"/>
  <c r="BK323" i="79" s="1"/>
  <c r="BU322" i="79"/>
  <c r="BU323" i="79" s="1"/>
  <c r="O325" i="79"/>
  <c r="CX322" i="79"/>
  <c r="CX323" i="79" s="1"/>
  <c r="CP322" i="79"/>
  <c r="CP323" i="79" s="1"/>
  <c r="CH322" i="79"/>
  <c r="CH323" i="79" s="1"/>
  <c r="AD333" i="79"/>
  <c r="AD334" i="79" s="1"/>
  <c r="BB344" i="79"/>
  <c r="BB345" i="79" s="1"/>
  <c r="AT344" i="79"/>
  <c r="AT345" i="79" s="1"/>
  <c r="AL344" i="79"/>
  <c r="AL345" i="79" s="1"/>
  <c r="AD344" i="79"/>
  <c r="AD345" i="79" s="1"/>
  <c r="AZ344" i="79"/>
  <c r="AZ345" i="79" s="1"/>
  <c r="AR344" i="79"/>
  <c r="AR345" i="79" s="1"/>
  <c r="AJ344" i="79"/>
  <c r="AJ345" i="79" s="1"/>
  <c r="AX344" i="79"/>
  <c r="AX345" i="79" s="1"/>
  <c r="AP344" i="79"/>
  <c r="AP345" i="79" s="1"/>
  <c r="AH344" i="79"/>
  <c r="AH345" i="79" s="1"/>
  <c r="BW377" i="79"/>
  <c r="BW378" i="79" s="1"/>
  <c r="CC410" i="79"/>
  <c r="CC411" i="79" s="1"/>
  <c r="E354" i="79"/>
  <c r="F354" i="79" s="1"/>
  <c r="AD354" i="79"/>
  <c r="AE354" i="79" s="1"/>
  <c r="CR358" i="79"/>
  <c r="BQ369" i="79"/>
  <c r="BE366" i="79"/>
  <c r="BE367" i="79" s="1"/>
  <c r="C365" i="79"/>
  <c r="D365" i="79" s="1"/>
  <c r="K365" i="79"/>
  <c r="L365" i="79" s="1"/>
  <c r="S365" i="79"/>
  <c r="T365" i="79" s="1"/>
  <c r="AA365" i="79"/>
  <c r="AB365" i="79" s="1"/>
  <c r="AJ365" i="79"/>
  <c r="AK365" i="79" s="1"/>
  <c r="AR365" i="79"/>
  <c r="AS365" i="79" s="1"/>
  <c r="AZ365" i="79"/>
  <c r="BA365" i="79" s="1"/>
  <c r="BI365" i="79"/>
  <c r="BJ365" i="79" s="1"/>
  <c r="BQ365" i="79"/>
  <c r="BR365" i="79" s="1"/>
  <c r="BY365" i="79"/>
  <c r="BZ365" i="79" s="1"/>
  <c r="CH365" i="79"/>
  <c r="CI365" i="79" s="1"/>
  <c r="CP365" i="79"/>
  <c r="CQ365" i="79" s="1"/>
  <c r="CX365" i="79"/>
  <c r="CY365" i="79" s="1"/>
  <c r="C366" i="79"/>
  <c r="C367" i="79" s="1"/>
  <c r="AZ380" i="79"/>
  <c r="AU380" i="79"/>
  <c r="DB380" i="79"/>
  <c r="CW380" i="79"/>
  <c r="Q376" i="79"/>
  <c r="R376" i="79" s="1"/>
  <c r="AH376" i="79"/>
  <c r="AI376" i="79" s="1"/>
  <c r="AX376" i="79"/>
  <c r="AY376" i="79" s="1"/>
  <c r="CF376" i="79"/>
  <c r="CG376" i="79" s="1"/>
  <c r="CZ377" i="79"/>
  <c r="CZ378" i="79" s="1"/>
  <c r="CR377" i="79"/>
  <c r="CR378" i="79" s="1"/>
  <c r="CJ377" i="79"/>
  <c r="CJ378" i="79" s="1"/>
  <c r="CX377" i="79"/>
  <c r="CX378" i="79" s="1"/>
  <c r="CP377" i="79"/>
  <c r="CP378" i="79" s="1"/>
  <c r="CH377" i="79"/>
  <c r="CH378" i="79" s="1"/>
  <c r="BQ391" i="79"/>
  <c r="BE388" i="79"/>
  <c r="BE389" i="79" s="1"/>
  <c r="C387" i="79"/>
  <c r="D387" i="79" s="1"/>
  <c r="S387" i="79"/>
  <c r="T387" i="79" s="1"/>
  <c r="AJ387" i="79"/>
  <c r="AK387" i="79" s="1"/>
  <c r="AZ387" i="79"/>
  <c r="BA387" i="79" s="1"/>
  <c r="BQ387" i="79"/>
  <c r="BR387" i="79" s="1"/>
  <c r="CH387" i="79"/>
  <c r="CI387" i="79" s="1"/>
  <c r="CX387" i="79"/>
  <c r="CY387" i="79" s="1"/>
  <c r="U399" i="79"/>
  <c r="U400" i="79" s="1"/>
  <c r="M399" i="79"/>
  <c r="M400" i="79" s="1"/>
  <c r="E399" i="79"/>
  <c r="E400" i="79" s="1"/>
  <c r="AA399" i="79"/>
  <c r="AA400" i="79" s="1"/>
  <c r="S399" i="79"/>
  <c r="S400" i="79" s="1"/>
  <c r="K399" i="79"/>
  <c r="K400" i="79" s="1"/>
  <c r="C399" i="79"/>
  <c r="C400" i="79" s="1"/>
  <c r="Y399" i="79"/>
  <c r="Y400" i="79" s="1"/>
  <c r="Q399" i="79"/>
  <c r="Q400" i="79" s="1"/>
  <c r="I399" i="79"/>
  <c r="I400" i="79" s="1"/>
  <c r="B445" i="79"/>
  <c r="DF445" i="79" s="1"/>
  <c r="O347" i="79"/>
  <c r="BQ347" i="79"/>
  <c r="C343" i="79"/>
  <c r="D343" i="79" s="1"/>
  <c r="BE343" i="79"/>
  <c r="BF343" i="79" s="1"/>
  <c r="CH343" i="79"/>
  <c r="CI343" i="79" s="1"/>
  <c r="CP343" i="79"/>
  <c r="CQ343" i="79" s="1"/>
  <c r="CX343" i="79"/>
  <c r="CY343" i="79" s="1"/>
  <c r="C344" i="79"/>
  <c r="C345" i="79" s="1"/>
  <c r="K344" i="79"/>
  <c r="K345" i="79" s="1"/>
  <c r="S344" i="79"/>
  <c r="S345" i="79" s="1"/>
  <c r="AA344" i="79"/>
  <c r="AA345" i="79" s="1"/>
  <c r="BI344" i="79"/>
  <c r="BI345" i="79" s="1"/>
  <c r="BQ344" i="79"/>
  <c r="BQ345" i="79" s="1"/>
  <c r="I355" i="79"/>
  <c r="I356" i="79" s="1"/>
  <c r="Y355" i="79"/>
  <c r="Y356" i="79" s="1"/>
  <c r="BG355" i="79"/>
  <c r="BG356" i="79" s="1"/>
  <c r="BW355" i="79"/>
  <c r="BW356" i="79" s="1"/>
  <c r="U355" i="79"/>
  <c r="U356" i="79" s="1"/>
  <c r="M355" i="79"/>
  <c r="M356" i="79" s="1"/>
  <c r="E355" i="79"/>
  <c r="E356" i="79" s="1"/>
  <c r="AA355" i="79"/>
  <c r="AA356" i="79" s="1"/>
  <c r="S355" i="79"/>
  <c r="S356" i="79" s="1"/>
  <c r="K355" i="79"/>
  <c r="K356" i="79" s="1"/>
  <c r="C355" i="79"/>
  <c r="C356" i="79" s="1"/>
  <c r="CA355" i="79"/>
  <c r="CA356" i="79" s="1"/>
  <c r="BS355" i="79"/>
  <c r="BS356" i="79" s="1"/>
  <c r="BK355" i="79"/>
  <c r="BK356" i="79" s="1"/>
  <c r="BY355" i="79"/>
  <c r="BY356" i="79" s="1"/>
  <c r="BQ355" i="79"/>
  <c r="BQ356" i="79" s="1"/>
  <c r="BI355" i="79"/>
  <c r="BI356" i="79" s="1"/>
  <c r="CF377" i="79"/>
  <c r="CF378" i="79" s="1"/>
  <c r="CV377" i="79"/>
  <c r="CV378" i="79" s="1"/>
  <c r="U377" i="79"/>
  <c r="U378" i="79" s="1"/>
  <c r="M377" i="79"/>
  <c r="M378" i="79" s="1"/>
  <c r="E377" i="79"/>
  <c r="E378" i="79" s="1"/>
  <c r="AA377" i="79"/>
  <c r="AA378" i="79" s="1"/>
  <c r="S377" i="79"/>
  <c r="S378" i="79" s="1"/>
  <c r="K377" i="79"/>
  <c r="K378" i="79" s="1"/>
  <c r="C377" i="79"/>
  <c r="C378" i="79" s="1"/>
  <c r="G387" i="79"/>
  <c r="H387" i="79" s="1"/>
  <c r="W387" i="79"/>
  <c r="X387" i="79" s="1"/>
  <c r="AN387" i="79"/>
  <c r="AO387" i="79" s="1"/>
  <c r="BE387" i="79"/>
  <c r="BF387" i="79" s="1"/>
  <c r="BU387" i="79"/>
  <c r="BV387" i="79" s="1"/>
  <c r="CL387" i="79"/>
  <c r="CM387" i="79" s="1"/>
  <c r="AA388" i="79"/>
  <c r="AA389" i="79" s="1"/>
  <c r="BI388" i="79"/>
  <c r="BI389" i="79" s="1"/>
  <c r="CP388" i="79"/>
  <c r="CP389" i="79" s="1"/>
  <c r="BB399" i="79"/>
  <c r="BB400" i="79" s="1"/>
  <c r="AT399" i="79"/>
  <c r="AT400" i="79" s="1"/>
  <c r="AL399" i="79"/>
  <c r="AL400" i="79" s="1"/>
  <c r="AD399" i="79"/>
  <c r="AD400" i="79" s="1"/>
  <c r="AZ399" i="79"/>
  <c r="AZ400" i="79" s="1"/>
  <c r="AR399" i="79"/>
  <c r="AR400" i="79" s="1"/>
  <c r="AJ399" i="79"/>
  <c r="AJ400" i="79" s="1"/>
  <c r="AX399" i="79"/>
  <c r="AX400" i="79" s="1"/>
  <c r="AP399" i="79"/>
  <c r="AP400" i="79" s="1"/>
  <c r="AH399" i="79"/>
  <c r="AH400" i="79" s="1"/>
  <c r="E344" i="79"/>
  <c r="E345" i="79" s="1"/>
  <c r="M344" i="79"/>
  <c r="M345" i="79" s="1"/>
  <c r="BG354" i="79"/>
  <c r="BH354" i="79" s="1"/>
  <c r="AP369" i="79"/>
  <c r="CR369" i="79"/>
  <c r="G365" i="79"/>
  <c r="H365" i="79" s="1"/>
  <c r="O365" i="79"/>
  <c r="P365" i="79" s="1"/>
  <c r="W365" i="79"/>
  <c r="X365" i="79" s="1"/>
  <c r="AF365" i="79"/>
  <c r="AG365" i="79" s="1"/>
  <c r="AN365" i="79"/>
  <c r="AO365" i="79" s="1"/>
  <c r="AV365" i="79"/>
  <c r="AW365" i="79" s="1"/>
  <c r="BE365" i="79"/>
  <c r="BF365" i="79" s="1"/>
  <c r="BM365" i="79"/>
  <c r="BN365" i="79" s="1"/>
  <c r="BU365" i="79"/>
  <c r="BV365" i="79" s="1"/>
  <c r="CC365" i="79"/>
  <c r="CD365" i="79" s="1"/>
  <c r="CL365" i="79"/>
  <c r="CM365" i="79" s="1"/>
  <c r="CT365" i="79"/>
  <c r="CU365" i="79" s="1"/>
  <c r="DB365" i="79"/>
  <c r="DC365" i="79" s="1"/>
  <c r="AD376" i="79"/>
  <c r="AE376" i="79" s="1"/>
  <c r="CL377" i="79"/>
  <c r="CL378" i="79" s="1"/>
  <c r="DB377" i="79"/>
  <c r="DB378" i="79" s="1"/>
  <c r="BB377" i="79"/>
  <c r="BB378" i="79" s="1"/>
  <c r="AT377" i="79"/>
  <c r="AT378" i="79" s="1"/>
  <c r="AL377" i="79"/>
  <c r="AL378" i="79" s="1"/>
  <c r="AD377" i="79"/>
  <c r="AD378" i="79" s="1"/>
  <c r="AZ377" i="79"/>
  <c r="AZ378" i="79" s="1"/>
  <c r="AR377" i="79"/>
  <c r="AR378" i="79" s="1"/>
  <c r="AJ377" i="79"/>
  <c r="AJ378" i="79" s="1"/>
  <c r="AP391" i="79"/>
  <c r="CR391" i="79"/>
  <c r="C388" i="79"/>
  <c r="C389" i="79" s="1"/>
  <c r="T391" i="79"/>
  <c r="AZ402" i="79"/>
  <c r="AU402" i="79"/>
  <c r="DB402" i="79"/>
  <c r="CW402" i="79"/>
  <c r="AD398" i="79"/>
  <c r="AE398" i="79" s="1"/>
  <c r="AN399" i="79"/>
  <c r="AN400" i="79" s="1"/>
  <c r="CA399" i="79"/>
  <c r="CA400" i="79" s="1"/>
  <c r="BS399" i="79"/>
  <c r="BS400" i="79" s="1"/>
  <c r="BK399" i="79"/>
  <c r="BK400" i="79" s="1"/>
  <c r="BY399" i="79"/>
  <c r="BY400" i="79" s="1"/>
  <c r="BQ399" i="79"/>
  <c r="BQ400" i="79" s="1"/>
  <c r="BI399" i="79"/>
  <c r="BI400" i="79" s="1"/>
  <c r="BW399" i="79"/>
  <c r="BW400" i="79" s="1"/>
  <c r="BO399" i="79"/>
  <c r="BO400" i="79" s="1"/>
  <c r="BG399" i="79"/>
  <c r="BG400" i="79" s="1"/>
  <c r="O380" i="79"/>
  <c r="BQ380" i="79"/>
  <c r="E388" i="79"/>
  <c r="E389" i="79" s="1"/>
  <c r="M388" i="79"/>
  <c r="M389" i="79" s="1"/>
  <c r="U388" i="79"/>
  <c r="U389" i="79" s="1"/>
  <c r="AD388" i="79"/>
  <c r="AD389" i="79" s="1"/>
  <c r="AL388" i="79"/>
  <c r="AL389" i="79" s="1"/>
  <c r="AT388" i="79"/>
  <c r="AT389" i="79" s="1"/>
  <c r="BB388" i="79"/>
  <c r="BB389" i="79" s="1"/>
  <c r="BK388" i="79"/>
  <c r="BK389" i="79" s="1"/>
  <c r="BS388" i="79"/>
  <c r="BS389" i="79" s="1"/>
  <c r="CA388" i="79"/>
  <c r="CA389" i="79" s="1"/>
  <c r="CJ388" i="79"/>
  <c r="CJ389" i="79" s="1"/>
  <c r="CR388" i="79"/>
  <c r="CR389" i="79" s="1"/>
  <c r="CZ388" i="79"/>
  <c r="CZ389" i="79" s="1"/>
  <c r="O402" i="79"/>
  <c r="BQ402" i="79"/>
  <c r="CA410" i="79"/>
  <c r="CA411" i="79" s="1"/>
  <c r="BS410" i="79"/>
  <c r="BS411" i="79" s="1"/>
  <c r="BK410" i="79"/>
  <c r="BK411" i="79" s="1"/>
  <c r="BY410" i="79"/>
  <c r="BY411" i="79" s="1"/>
  <c r="BQ410" i="79"/>
  <c r="BQ411" i="79" s="1"/>
  <c r="BI410" i="79"/>
  <c r="BI411" i="79" s="1"/>
  <c r="BW410" i="79"/>
  <c r="BW411" i="79" s="1"/>
  <c r="BO410" i="79"/>
  <c r="BO411" i="79" s="1"/>
  <c r="BG410" i="79"/>
  <c r="BG411" i="79" s="1"/>
  <c r="M431" i="79"/>
  <c r="N431" i="79" s="1"/>
  <c r="M432" i="79"/>
  <c r="M433" i="79" s="1"/>
  <c r="Q432" i="79"/>
  <c r="Q433" i="79" s="1"/>
  <c r="Q431" i="79"/>
  <c r="R431" i="79" s="1"/>
  <c r="AP435" i="79"/>
  <c r="AD431" i="79"/>
  <c r="AE431" i="79" s="1"/>
  <c r="AD432" i="79"/>
  <c r="AD433" i="79" s="1"/>
  <c r="AH432" i="79"/>
  <c r="AH433" i="79" s="1"/>
  <c r="AH431" i="79"/>
  <c r="AI431" i="79" s="1"/>
  <c r="AT431" i="79"/>
  <c r="AU431" i="79" s="1"/>
  <c r="AT432" i="79"/>
  <c r="AT433" i="79" s="1"/>
  <c r="AX432" i="79"/>
  <c r="AX433" i="79" s="1"/>
  <c r="AX431" i="79"/>
  <c r="AY431" i="79" s="1"/>
  <c r="BK431" i="79"/>
  <c r="BL431" i="79" s="1"/>
  <c r="BK432" i="79"/>
  <c r="BK433" i="79" s="1"/>
  <c r="BO432" i="79"/>
  <c r="BO433" i="79" s="1"/>
  <c r="BO431" i="79"/>
  <c r="BP431" i="79" s="1"/>
  <c r="CA431" i="79"/>
  <c r="CB431" i="79" s="1"/>
  <c r="CA432" i="79"/>
  <c r="CA433" i="79" s="1"/>
  <c r="CR435" i="79"/>
  <c r="CF432" i="79"/>
  <c r="CF433" i="79" s="1"/>
  <c r="CF431" i="79"/>
  <c r="CG431" i="79" s="1"/>
  <c r="CR431" i="79"/>
  <c r="CS431" i="79" s="1"/>
  <c r="CR432" i="79"/>
  <c r="CR433" i="79" s="1"/>
  <c r="CV432" i="79"/>
  <c r="CV433" i="79" s="1"/>
  <c r="CV431" i="79"/>
  <c r="CW431" i="79" s="1"/>
  <c r="DD432" i="79"/>
  <c r="DD433" i="79" s="1"/>
  <c r="DD431" i="79"/>
  <c r="DE431" i="79" s="1"/>
  <c r="BG431" i="79"/>
  <c r="BH431" i="79" s="1"/>
  <c r="BB432" i="79"/>
  <c r="BB433" i="79" s="1"/>
  <c r="B478" i="79"/>
  <c r="DF478" i="79" s="1"/>
  <c r="I365" i="79"/>
  <c r="J365" i="79" s="1"/>
  <c r="Q365" i="79"/>
  <c r="R365" i="79" s="1"/>
  <c r="Y365" i="79"/>
  <c r="Z365" i="79" s="1"/>
  <c r="AD365" i="79"/>
  <c r="AE365" i="79" s="1"/>
  <c r="AH365" i="79"/>
  <c r="AI365" i="79" s="1"/>
  <c r="AP365" i="79"/>
  <c r="AQ365" i="79" s="1"/>
  <c r="AX365" i="79"/>
  <c r="AY365" i="79" s="1"/>
  <c r="BG365" i="79"/>
  <c r="BH365" i="79" s="1"/>
  <c r="BO365" i="79"/>
  <c r="BP365" i="79" s="1"/>
  <c r="BW365" i="79"/>
  <c r="BX365" i="79" s="1"/>
  <c r="CF365" i="79"/>
  <c r="CG365" i="79" s="1"/>
  <c r="CN365" i="79"/>
  <c r="CO365" i="79" s="1"/>
  <c r="CV365" i="79"/>
  <c r="CW365" i="79" s="1"/>
  <c r="DD365" i="79"/>
  <c r="DE365" i="79" s="1"/>
  <c r="AD387" i="79"/>
  <c r="AE387" i="79" s="1"/>
  <c r="CF387" i="79"/>
  <c r="CG387" i="79" s="1"/>
  <c r="AP413" i="79"/>
  <c r="CR413" i="79"/>
  <c r="CZ410" i="79"/>
  <c r="CZ411" i="79" s="1"/>
  <c r="CR410" i="79"/>
  <c r="CR411" i="79" s="1"/>
  <c r="CJ410" i="79"/>
  <c r="CJ411" i="79" s="1"/>
  <c r="CX410" i="79"/>
  <c r="CX411" i="79" s="1"/>
  <c r="CP410" i="79"/>
  <c r="CP411" i="79" s="1"/>
  <c r="CH410" i="79"/>
  <c r="CH411" i="79" s="1"/>
  <c r="DD410" i="79"/>
  <c r="DD411" i="79" s="1"/>
  <c r="CV410" i="79"/>
  <c r="CV411" i="79" s="1"/>
  <c r="CN410" i="79"/>
  <c r="CN411" i="79" s="1"/>
  <c r="CF410" i="79"/>
  <c r="CF411" i="79" s="1"/>
  <c r="BQ424" i="79"/>
  <c r="BE421" i="79"/>
  <c r="BE422" i="79" s="1"/>
  <c r="C420" i="79"/>
  <c r="D420" i="79" s="1"/>
  <c r="S420" i="79"/>
  <c r="T420" i="79" s="1"/>
  <c r="AZ420" i="79"/>
  <c r="BA420" i="79" s="1"/>
  <c r="CH420" i="79"/>
  <c r="CI420" i="79" s="1"/>
  <c r="AP431" i="79"/>
  <c r="AQ431" i="79" s="1"/>
  <c r="E432" i="79"/>
  <c r="E433" i="79" s="1"/>
  <c r="BS432" i="79"/>
  <c r="BS433" i="79" s="1"/>
  <c r="DF357" i="79"/>
  <c r="CF366" i="79"/>
  <c r="CF367" i="79" s="1"/>
  <c r="I388" i="79"/>
  <c r="I389" i="79" s="1"/>
  <c r="Q388" i="79"/>
  <c r="Q389" i="79" s="1"/>
  <c r="AH388" i="79"/>
  <c r="AH389" i="79" s="1"/>
  <c r="AP388" i="79"/>
  <c r="AP389" i="79" s="1"/>
  <c r="BG388" i="79"/>
  <c r="BG389" i="79" s="1"/>
  <c r="BO388" i="79"/>
  <c r="BO389" i="79" s="1"/>
  <c r="CF388" i="79"/>
  <c r="CF389" i="79" s="1"/>
  <c r="CN388" i="79"/>
  <c r="CN389" i="79" s="1"/>
  <c r="CV388" i="79"/>
  <c r="CV389" i="79" s="1"/>
  <c r="BU410" i="79"/>
  <c r="BU411" i="79" s="1"/>
  <c r="DB410" i="79"/>
  <c r="DB411" i="79" s="1"/>
  <c r="U410" i="79"/>
  <c r="U411" i="79" s="1"/>
  <c r="M410" i="79"/>
  <c r="M411" i="79" s="1"/>
  <c r="E410" i="79"/>
  <c r="E411" i="79" s="1"/>
  <c r="AA410" i="79"/>
  <c r="AA411" i="79" s="1"/>
  <c r="S410" i="79"/>
  <c r="S411" i="79" s="1"/>
  <c r="K410" i="79"/>
  <c r="K411" i="79" s="1"/>
  <c r="C410" i="79"/>
  <c r="C411" i="79" s="1"/>
  <c r="Y410" i="79"/>
  <c r="Y411" i="79" s="1"/>
  <c r="Q410" i="79"/>
  <c r="Q411" i="79" s="1"/>
  <c r="I410" i="79"/>
  <c r="I411" i="79" s="1"/>
  <c r="G420" i="79"/>
  <c r="H420" i="79" s="1"/>
  <c r="W420" i="79"/>
  <c r="X420" i="79" s="1"/>
  <c r="AN420" i="79"/>
  <c r="AO420" i="79" s="1"/>
  <c r="BE420" i="79"/>
  <c r="BF420" i="79" s="1"/>
  <c r="Y431" i="79"/>
  <c r="Z431" i="79" s="1"/>
  <c r="CN431" i="79"/>
  <c r="CO431" i="79" s="1"/>
  <c r="U432" i="79"/>
  <c r="U433" i="79" s="1"/>
  <c r="CJ432" i="79"/>
  <c r="CJ433" i="79" s="1"/>
  <c r="CA443" i="79"/>
  <c r="CA444" i="79" s="1"/>
  <c r="BS443" i="79"/>
  <c r="BS444" i="79" s="1"/>
  <c r="BK443" i="79"/>
  <c r="BK444" i="79" s="1"/>
  <c r="BY443" i="79"/>
  <c r="BY444" i="79" s="1"/>
  <c r="BQ443" i="79"/>
  <c r="BQ444" i="79" s="1"/>
  <c r="BI443" i="79"/>
  <c r="BI444" i="79" s="1"/>
  <c r="BW443" i="79"/>
  <c r="BW444" i="79" s="1"/>
  <c r="BO443" i="79"/>
  <c r="BO444" i="79" s="1"/>
  <c r="BG443" i="79"/>
  <c r="BG444" i="79" s="1"/>
  <c r="BM443" i="79"/>
  <c r="BM444" i="79" s="1"/>
  <c r="BE443" i="79"/>
  <c r="BE444" i="79" s="1"/>
  <c r="CC443" i="79"/>
  <c r="CC444" i="79" s="1"/>
  <c r="E421" i="79"/>
  <c r="E422" i="79" s="1"/>
  <c r="M421" i="79"/>
  <c r="M422" i="79" s="1"/>
  <c r="U421" i="79"/>
  <c r="U422" i="79" s="1"/>
  <c r="AD421" i="79"/>
  <c r="AD422" i="79" s="1"/>
  <c r="AL421" i="79"/>
  <c r="AL422" i="79" s="1"/>
  <c r="AT421" i="79"/>
  <c r="AT422" i="79" s="1"/>
  <c r="BB421" i="79"/>
  <c r="BB422" i="79" s="1"/>
  <c r="BK421" i="79"/>
  <c r="BK422" i="79" s="1"/>
  <c r="BS421" i="79"/>
  <c r="BS422" i="79" s="1"/>
  <c r="CA421" i="79"/>
  <c r="CA422" i="79" s="1"/>
  <c r="CJ421" i="79"/>
  <c r="CJ422" i="79" s="1"/>
  <c r="CR421" i="79"/>
  <c r="CR422" i="79" s="1"/>
  <c r="CZ421" i="79"/>
  <c r="CZ422" i="79" s="1"/>
  <c r="K431" i="79"/>
  <c r="L431" i="79" s="1"/>
  <c r="AA431" i="79"/>
  <c r="AB431" i="79" s="1"/>
  <c r="AR431" i="79"/>
  <c r="AS431" i="79" s="1"/>
  <c r="BI431" i="79"/>
  <c r="BJ431" i="79" s="1"/>
  <c r="CZ443" i="79"/>
  <c r="CZ444" i="79" s="1"/>
  <c r="CR443" i="79"/>
  <c r="CR444" i="79" s="1"/>
  <c r="CJ443" i="79"/>
  <c r="CJ444" i="79" s="1"/>
  <c r="CX443" i="79"/>
  <c r="CX444" i="79" s="1"/>
  <c r="CP443" i="79"/>
  <c r="CP444" i="79" s="1"/>
  <c r="CH443" i="79"/>
  <c r="CH444" i="79" s="1"/>
  <c r="DD443" i="79"/>
  <c r="DD444" i="79" s="1"/>
  <c r="CV443" i="79"/>
  <c r="CV444" i="79" s="1"/>
  <c r="CN443" i="79"/>
  <c r="CN444" i="79" s="1"/>
  <c r="CF443" i="79"/>
  <c r="CF444" i="79" s="1"/>
  <c r="O457" i="79"/>
  <c r="C453" i="79"/>
  <c r="D453" i="79" s="1"/>
  <c r="O454" i="79"/>
  <c r="O455" i="79" s="1"/>
  <c r="O453" i="79"/>
  <c r="P453" i="79" s="1"/>
  <c r="W454" i="79"/>
  <c r="W455" i="79" s="1"/>
  <c r="W453" i="79"/>
  <c r="X453" i="79" s="1"/>
  <c r="AZ454" i="79"/>
  <c r="AZ455" i="79" s="1"/>
  <c r="AR454" i="79"/>
  <c r="AR455" i="79" s="1"/>
  <c r="AJ454" i="79"/>
  <c r="AJ455" i="79" s="1"/>
  <c r="AX454" i="79"/>
  <c r="AX455" i="79" s="1"/>
  <c r="AN454" i="79"/>
  <c r="AN455" i="79" s="1"/>
  <c r="AD454" i="79"/>
  <c r="AD455" i="79" s="1"/>
  <c r="AT454" i="79"/>
  <c r="AT455" i="79" s="1"/>
  <c r="AF454" i="79"/>
  <c r="AF455" i="79" s="1"/>
  <c r="AP454" i="79"/>
  <c r="AP455" i="79" s="1"/>
  <c r="BB454" i="79"/>
  <c r="BB455" i="79" s="1"/>
  <c r="AL454" i="79"/>
  <c r="AL455" i="79" s="1"/>
  <c r="I420" i="79"/>
  <c r="J420" i="79" s="1"/>
  <c r="Q420" i="79"/>
  <c r="R420" i="79" s="1"/>
  <c r="Y420" i="79"/>
  <c r="Z420" i="79" s="1"/>
  <c r="AD420" i="79"/>
  <c r="AE420" i="79" s="1"/>
  <c r="AH420" i="79"/>
  <c r="AI420" i="79" s="1"/>
  <c r="AP420" i="79"/>
  <c r="AQ420" i="79" s="1"/>
  <c r="AX420" i="79"/>
  <c r="AY420" i="79" s="1"/>
  <c r="BG420" i="79"/>
  <c r="BH420" i="79" s="1"/>
  <c r="BO420" i="79"/>
  <c r="BP420" i="79" s="1"/>
  <c r="BW420" i="79"/>
  <c r="BX420" i="79" s="1"/>
  <c r="CF420" i="79"/>
  <c r="CG420" i="79" s="1"/>
  <c r="CN420" i="79"/>
  <c r="CO420" i="79" s="1"/>
  <c r="CV420" i="79"/>
  <c r="CW420" i="79" s="1"/>
  <c r="DD420" i="79"/>
  <c r="DE420" i="79" s="1"/>
  <c r="O435" i="79"/>
  <c r="G432" i="79"/>
  <c r="G433" i="79" s="1"/>
  <c r="O432" i="79"/>
  <c r="O433" i="79" s="1"/>
  <c r="W432" i="79"/>
  <c r="W433" i="79" s="1"/>
  <c r="AF432" i="79"/>
  <c r="AF433" i="79" s="1"/>
  <c r="AN432" i="79"/>
  <c r="AN433" i="79" s="1"/>
  <c r="AV432" i="79"/>
  <c r="AV433" i="79" s="1"/>
  <c r="BQ435" i="79"/>
  <c r="BE432" i="79"/>
  <c r="BE433" i="79" s="1"/>
  <c r="BM432" i="79"/>
  <c r="BM433" i="79" s="1"/>
  <c r="BU432" i="79"/>
  <c r="BU433" i="79" s="1"/>
  <c r="CC432" i="79"/>
  <c r="CC433" i="79" s="1"/>
  <c r="CL432" i="79"/>
  <c r="CL433" i="79" s="1"/>
  <c r="CT432" i="79"/>
  <c r="CT433" i="79" s="1"/>
  <c r="DB432" i="79"/>
  <c r="DB433" i="79" s="1"/>
  <c r="C431" i="79"/>
  <c r="D431" i="79" s="1"/>
  <c r="G431" i="79"/>
  <c r="H431" i="79" s="1"/>
  <c r="W431" i="79"/>
  <c r="X431" i="79" s="1"/>
  <c r="AN431" i="79"/>
  <c r="AO431" i="79" s="1"/>
  <c r="BE431" i="79"/>
  <c r="BF431" i="79" s="1"/>
  <c r="BU431" i="79"/>
  <c r="BV431" i="79" s="1"/>
  <c r="CL431" i="79"/>
  <c r="CM431" i="79" s="1"/>
  <c r="U443" i="79"/>
  <c r="U444" i="79" s="1"/>
  <c r="M443" i="79"/>
  <c r="M444" i="79" s="1"/>
  <c r="E443" i="79"/>
  <c r="E444" i="79" s="1"/>
  <c r="AA443" i="79"/>
  <c r="AA444" i="79" s="1"/>
  <c r="S443" i="79"/>
  <c r="S444" i="79" s="1"/>
  <c r="K443" i="79"/>
  <c r="K444" i="79" s="1"/>
  <c r="C443" i="79"/>
  <c r="C444" i="79" s="1"/>
  <c r="Y443" i="79"/>
  <c r="Y444" i="79" s="1"/>
  <c r="Q443" i="79"/>
  <c r="Q444" i="79" s="1"/>
  <c r="I443" i="79"/>
  <c r="I444" i="79" s="1"/>
  <c r="BV457" i="79"/>
  <c r="CA457" i="79"/>
  <c r="CF421" i="79"/>
  <c r="CF422" i="79" s="1"/>
  <c r="S431" i="79"/>
  <c r="T431" i="79" s="1"/>
  <c r="AJ431" i="79"/>
  <c r="AK431" i="79" s="1"/>
  <c r="AZ431" i="79"/>
  <c r="BA431" i="79" s="1"/>
  <c r="BQ431" i="79"/>
  <c r="BR431" i="79" s="1"/>
  <c r="C432" i="79"/>
  <c r="C433" i="79" s="1"/>
  <c r="O446" i="79"/>
  <c r="AP446" i="79"/>
  <c r="BQ446" i="79"/>
  <c r="CR446" i="79"/>
  <c r="BG442" i="79"/>
  <c r="BH442" i="79" s="1"/>
  <c r="BB443" i="79"/>
  <c r="BB444" i="79" s="1"/>
  <c r="AT443" i="79"/>
  <c r="AT444" i="79" s="1"/>
  <c r="AL443" i="79"/>
  <c r="AL444" i="79" s="1"/>
  <c r="AD443" i="79"/>
  <c r="AD444" i="79" s="1"/>
  <c r="AZ443" i="79"/>
  <c r="AZ444" i="79" s="1"/>
  <c r="AR443" i="79"/>
  <c r="AR444" i="79" s="1"/>
  <c r="AJ443" i="79"/>
  <c r="AJ444" i="79" s="1"/>
  <c r="AX443" i="79"/>
  <c r="AX444" i="79" s="1"/>
  <c r="AP443" i="79"/>
  <c r="AP444" i="79" s="1"/>
  <c r="AH443" i="79"/>
  <c r="AH444" i="79" s="1"/>
  <c r="CX454" i="79"/>
  <c r="CX455" i="79" s="1"/>
  <c r="CP454" i="79"/>
  <c r="CP455" i="79" s="1"/>
  <c r="CH454" i="79"/>
  <c r="CH455" i="79" s="1"/>
  <c r="CV454" i="79"/>
  <c r="CV455" i="79" s="1"/>
  <c r="CL454" i="79"/>
  <c r="CL455" i="79" s="1"/>
  <c r="DB454" i="79"/>
  <c r="DB455" i="79" s="1"/>
  <c r="CR454" i="79"/>
  <c r="CR455" i="79" s="1"/>
  <c r="CF454" i="79"/>
  <c r="CF455" i="79" s="1"/>
  <c r="CT454" i="79"/>
  <c r="CT455" i="79" s="1"/>
  <c r="CN454" i="79"/>
  <c r="CN455" i="79" s="1"/>
  <c r="DD454" i="79"/>
  <c r="DD455" i="79" s="1"/>
  <c r="CJ454" i="79"/>
  <c r="CJ455" i="79" s="1"/>
  <c r="DB468" i="79"/>
  <c r="CW468" i="79"/>
  <c r="AD465" i="79"/>
  <c r="AD466" i="79" s="1"/>
  <c r="AP468" i="79"/>
  <c r="O479" i="79"/>
  <c r="C476" i="79"/>
  <c r="C477" i="79" s="1"/>
  <c r="C475" i="79"/>
  <c r="D475" i="79" s="1"/>
  <c r="G476" i="79"/>
  <c r="G477" i="79" s="1"/>
  <c r="G475" i="79"/>
  <c r="H475" i="79" s="1"/>
  <c r="K476" i="79"/>
  <c r="K477" i="79" s="1"/>
  <c r="K475" i="79"/>
  <c r="L475" i="79" s="1"/>
  <c r="O476" i="79"/>
  <c r="O477" i="79" s="1"/>
  <c r="O475" i="79"/>
  <c r="P475" i="79" s="1"/>
  <c r="W476" i="79"/>
  <c r="W477" i="79" s="1"/>
  <c r="W475" i="79"/>
  <c r="X475" i="79" s="1"/>
  <c r="AA476" i="79"/>
  <c r="AA477" i="79" s="1"/>
  <c r="AA475" i="79"/>
  <c r="AB475" i="79" s="1"/>
  <c r="AF476" i="79"/>
  <c r="AF477" i="79" s="1"/>
  <c r="AF475" i="79"/>
  <c r="AG475" i="79" s="1"/>
  <c r="AJ475" i="79"/>
  <c r="AK475" i="79" s="1"/>
  <c r="AJ476" i="79"/>
  <c r="AJ477" i="79" s="1"/>
  <c r="AN476" i="79"/>
  <c r="AN477" i="79" s="1"/>
  <c r="AN475" i="79"/>
  <c r="AO475" i="79" s="1"/>
  <c r="AR476" i="79"/>
  <c r="AR477" i="79" s="1"/>
  <c r="AR475" i="79"/>
  <c r="AS475" i="79" s="1"/>
  <c r="AV476" i="79"/>
  <c r="AV477" i="79" s="1"/>
  <c r="AV475" i="79"/>
  <c r="AW475" i="79" s="1"/>
  <c r="BQ479" i="79"/>
  <c r="BE476" i="79"/>
  <c r="BE477" i="79" s="1"/>
  <c r="BE475" i="79"/>
  <c r="BF475" i="79" s="1"/>
  <c r="BI476" i="79"/>
  <c r="BI477" i="79" s="1"/>
  <c r="BI475" i="79"/>
  <c r="BJ475" i="79" s="1"/>
  <c r="BM476" i="79"/>
  <c r="BM477" i="79" s="1"/>
  <c r="BM475" i="79"/>
  <c r="BN475" i="79" s="1"/>
  <c r="BQ476" i="79"/>
  <c r="BQ477" i="79" s="1"/>
  <c r="BQ475" i="79"/>
  <c r="BR475" i="79" s="1"/>
  <c r="BU476" i="79"/>
  <c r="BU477" i="79" s="1"/>
  <c r="BU475" i="79"/>
  <c r="BV475" i="79" s="1"/>
  <c r="BY476" i="79"/>
  <c r="BY477" i="79" s="1"/>
  <c r="BY475" i="79"/>
  <c r="BZ475" i="79" s="1"/>
  <c r="CC476" i="79"/>
  <c r="CC477" i="79" s="1"/>
  <c r="CC475" i="79"/>
  <c r="CD475" i="79" s="1"/>
  <c r="CL476" i="79"/>
  <c r="CL477" i="79" s="1"/>
  <c r="CL475" i="79"/>
  <c r="CM475" i="79" s="1"/>
  <c r="S475" i="79"/>
  <c r="T475" i="79" s="1"/>
  <c r="M454" i="79"/>
  <c r="M455" i="79" s="1"/>
  <c r="Y454" i="79"/>
  <c r="Y455" i="79" s="1"/>
  <c r="BE454" i="79"/>
  <c r="BE455" i="79" s="1"/>
  <c r="Q454" i="79"/>
  <c r="Q455" i="79" s="1"/>
  <c r="AZ475" i="79"/>
  <c r="BA475" i="79" s="1"/>
  <c r="AP457" i="79"/>
  <c r="AX453" i="79"/>
  <c r="AY453" i="79" s="1"/>
  <c r="BB453" i="79"/>
  <c r="BC453" i="79" s="1"/>
  <c r="BG453" i="79"/>
  <c r="BH453" i="79" s="1"/>
  <c r="BK454" i="79"/>
  <c r="BK455" i="79" s="1"/>
  <c r="BK453" i="79"/>
  <c r="BL453" i="79" s="1"/>
  <c r="BO453" i="79"/>
  <c r="BP453" i="79" s="1"/>
  <c r="BS453" i="79"/>
  <c r="BT453" i="79" s="1"/>
  <c r="BW453" i="79"/>
  <c r="BX453" i="79" s="1"/>
  <c r="CA454" i="79"/>
  <c r="CA455" i="79" s="1"/>
  <c r="CA453" i="79"/>
  <c r="CB453" i="79" s="1"/>
  <c r="CR457" i="79"/>
  <c r="CF453" i="79"/>
  <c r="CG453" i="79" s="1"/>
  <c r="CJ453" i="79"/>
  <c r="CK453" i="79" s="1"/>
  <c r="CN453" i="79"/>
  <c r="CO453" i="79" s="1"/>
  <c r="CR453" i="79"/>
  <c r="CS453" i="79" s="1"/>
  <c r="AD453" i="79"/>
  <c r="AE453" i="79" s="1"/>
  <c r="BE453" i="79"/>
  <c r="BF453" i="79" s="1"/>
  <c r="BU453" i="79"/>
  <c r="BV453" i="79" s="1"/>
  <c r="BG454" i="79"/>
  <c r="BG455" i="79" s="1"/>
  <c r="BW454" i="79"/>
  <c r="BW455" i="79" s="1"/>
  <c r="CC465" i="79"/>
  <c r="CC466" i="79" s="1"/>
  <c r="CH475" i="79"/>
  <c r="CI475" i="79" s="1"/>
  <c r="G454" i="79"/>
  <c r="G455" i="79" s="1"/>
  <c r="BY454" i="79"/>
  <c r="BY455" i="79" s="1"/>
  <c r="BQ454" i="79"/>
  <c r="BQ455" i="79" s="1"/>
  <c r="BI454" i="79"/>
  <c r="BI455" i="79" s="1"/>
  <c r="E464" i="79"/>
  <c r="F464" i="79" s="1"/>
  <c r="I464" i="79"/>
  <c r="J464" i="79" s="1"/>
  <c r="M464" i="79"/>
  <c r="N464" i="79" s="1"/>
  <c r="Q464" i="79"/>
  <c r="R464" i="79" s="1"/>
  <c r="U464" i="79"/>
  <c r="V464" i="79" s="1"/>
  <c r="Y464" i="79"/>
  <c r="Z464" i="79" s="1"/>
  <c r="AD464" i="79"/>
  <c r="AE464" i="79" s="1"/>
  <c r="AH464" i="79"/>
  <c r="AI464" i="79" s="1"/>
  <c r="AL464" i="79"/>
  <c r="AM464" i="79" s="1"/>
  <c r="AP464" i="79"/>
  <c r="AQ464" i="79" s="1"/>
  <c r="AT464" i="79"/>
  <c r="AU464" i="79" s="1"/>
  <c r="AX464" i="79"/>
  <c r="AY464" i="79" s="1"/>
  <c r="BB464" i="79"/>
  <c r="BC464" i="79" s="1"/>
  <c r="BG464" i="79"/>
  <c r="BH464" i="79" s="1"/>
  <c r="BK464" i="79"/>
  <c r="BL464" i="79" s="1"/>
  <c r="BO464" i="79"/>
  <c r="BP464" i="79" s="1"/>
  <c r="BS464" i="79"/>
  <c r="BT464" i="79" s="1"/>
  <c r="BW464" i="79"/>
  <c r="BX464" i="79" s="1"/>
  <c r="CA464" i="79"/>
  <c r="CB464" i="79" s="1"/>
  <c r="CF464" i="79"/>
  <c r="CG464" i="79" s="1"/>
  <c r="CJ464" i="79"/>
  <c r="CK464" i="79" s="1"/>
  <c r="CN464" i="79"/>
  <c r="CO464" i="79" s="1"/>
  <c r="CR464" i="79"/>
  <c r="CS464" i="79" s="1"/>
  <c r="CV464" i="79"/>
  <c r="CW464" i="79" s="1"/>
  <c r="CZ464" i="79"/>
  <c r="DA464" i="79" s="1"/>
  <c r="DD464" i="79"/>
  <c r="DE464" i="79" s="1"/>
  <c r="W465" i="79"/>
  <c r="W466" i="79" s="1"/>
  <c r="CP475" i="79"/>
  <c r="CQ475" i="79" s="1"/>
  <c r="CX476" i="79"/>
  <c r="CX477" i="79" s="1"/>
  <c r="CT476" i="79"/>
  <c r="CT477" i="79" s="1"/>
  <c r="CT475" i="79"/>
  <c r="CU475" i="79" s="1"/>
  <c r="DB476" i="79"/>
  <c r="DB477" i="79" s="1"/>
  <c r="DB475" i="79"/>
  <c r="DC475" i="79" s="1"/>
  <c r="AA454" i="79"/>
  <c r="AA455" i="79" s="1"/>
  <c r="S454" i="79"/>
  <c r="S455" i="79" s="1"/>
  <c r="K454" i="79"/>
  <c r="K455" i="79" s="1"/>
  <c r="C454" i="79"/>
  <c r="C455" i="79" s="1"/>
  <c r="O468" i="79"/>
  <c r="G464" i="79"/>
  <c r="H464" i="79" s="1"/>
  <c r="K465" i="79"/>
  <c r="K466" i="79" s="1"/>
  <c r="O464" i="79"/>
  <c r="P464" i="79" s="1"/>
  <c r="S465" i="79"/>
  <c r="S466" i="79" s="1"/>
  <c r="W464" i="79"/>
  <c r="X464" i="79" s="1"/>
  <c r="AA465" i="79"/>
  <c r="AA466" i="79" s="1"/>
  <c r="AF465" i="79"/>
  <c r="AF466" i="79" s="1"/>
  <c r="AJ465" i="79"/>
  <c r="AJ466" i="79" s="1"/>
  <c r="AN465" i="79"/>
  <c r="AN466" i="79" s="1"/>
  <c r="AR465" i="79"/>
  <c r="AR466" i="79" s="1"/>
  <c r="AV465" i="79"/>
  <c r="AV466" i="79" s="1"/>
  <c r="AZ465" i="79"/>
  <c r="AZ466" i="79" s="1"/>
  <c r="BQ468" i="79"/>
  <c r="BI465" i="79"/>
  <c r="BI466" i="79" s="1"/>
  <c r="BM464" i="79"/>
  <c r="BN464" i="79" s="1"/>
  <c r="BQ465" i="79"/>
  <c r="BQ466" i="79" s="1"/>
  <c r="BU464" i="79"/>
  <c r="BV464" i="79" s="1"/>
  <c r="BY465" i="79"/>
  <c r="BY466" i="79" s="1"/>
  <c r="CC464" i="79"/>
  <c r="CD464" i="79" s="1"/>
  <c r="CH465" i="79"/>
  <c r="CH466" i="79" s="1"/>
  <c r="CL465" i="79"/>
  <c r="CL466" i="79" s="1"/>
  <c r="CP465" i="79"/>
  <c r="CP466" i="79" s="1"/>
  <c r="CT465" i="79"/>
  <c r="CT466" i="79" s="1"/>
  <c r="CX465" i="79"/>
  <c r="CX466" i="79" s="1"/>
  <c r="DB465" i="79"/>
  <c r="DB466" i="79" s="1"/>
  <c r="C464" i="79"/>
  <c r="D464" i="79" s="1"/>
  <c r="K464" i="79"/>
  <c r="L464" i="79" s="1"/>
  <c r="S464" i="79"/>
  <c r="T464" i="79" s="1"/>
  <c r="AA464" i="79"/>
  <c r="AB464" i="79" s="1"/>
  <c r="AF464" i="79"/>
  <c r="AG464" i="79" s="1"/>
  <c r="AJ464" i="79"/>
  <c r="AK464" i="79" s="1"/>
  <c r="AN464" i="79"/>
  <c r="AO464" i="79" s="1"/>
  <c r="AR464" i="79"/>
  <c r="AS464" i="79" s="1"/>
  <c r="AV464" i="79"/>
  <c r="AW464" i="79" s="1"/>
  <c r="AZ464" i="79"/>
  <c r="BA464" i="79" s="1"/>
  <c r="BE464" i="79"/>
  <c r="BF464" i="79" s="1"/>
  <c r="BI464" i="79"/>
  <c r="BJ464" i="79" s="1"/>
  <c r="BQ464" i="79"/>
  <c r="BR464" i="79" s="1"/>
  <c r="BY464" i="79"/>
  <c r="BZ464" i="79" s="1"/>
  <c r="CH464" i="79"/>
  <c r="CI464" i="79" s="1"/>
  <c r="CL464" i="79"/>
  <c r="CM464" i="79" s="1"/>
  <c r="CP464" i="79"/>
  <c r="CQ464" i="79" s="1"/>
  <c r="CT464" i="79"/>
  <c r="CU464" i="79" s="1"/>
  <c r="CX464" i="79"/>
  <c r="CY464" i="79" s="1"/>
  <c r="DB464" i="79"/>
  <c r="DC464" i="79" s="1"/>
  <c r="C465" i="79"/>
  <c r="C466" i="79" s="1"/>
  <c r="AP479" i="79"/>
  <c r="CR479" i="79"/>
  <c r="BC570" i="79"/>
  <c r="BF570" i="79" s="1"/>
  <c r="CI570" i="79"/>
  <c r="CL570" i="79" s="1"/>
  <c r="AU571" i="79"/>
  <c r="AX571" i="79" s="1"/>
  <c r="CA571" i="79"/>
  <c r="CD571" i="79" s="1"/>
  <c r="AM574" i="79"/>
  <c r="AP574" i="79" s="1"/>
  <c r="BS574" i="79"/>
  <c r="BV574" i="79" s="1"/>
  <c r="AE577" i="79"/>
  <c r="AH577" i="79" s="1"/>
  <c r="BK577" i="79"/>
  <c r="BN577" i="79" s="1"/>
  <c r="CQ577" i="79"/>
  <c r="CT577" i="79" s="1"/>
  <c r="BC578" i="79"/>
  <c r="BF578" i="79" s="1"/>
  <c r="G465" i="79"/>
  <c r="G466" i="79" s="1"/>
  <c r="O465" i="79"/>
  <c r="O466" i="79" s="1"/>
  <c r="BE465" i="79"/>
  <c r="BE466" i="79" s="1"/>
  <c r="BM465" i="79"/>
  <c r="BM466" i="79" s="1"/>
  <c r="BU465" i="79"/>
  <c r="BU466" i="79" s="1"/>
  <c r="CQ578" i="79"/>
  <c r="CT578" i="79" s="1"/>
  <c r="CA578" i="79"/>
  <c r="CD578" i="79" s="1"/>
  <c r="BK578" i="79"/>
  <c r="BN578" i="79" s="1"/>
  <c r="AU578" i="79"/>
  <c r="AX578" i="79" s="1"/>
  <c r="AE578" i="79"/>
  <c r="AH578" i="79" s="1"/>
  <c r="CI577" i="79"/>
  <c r="CL577" i="79" s="1"/>
  <c r="BS577" i="79"/>
  <c r="BV577" i="79" s="1"/>
  <c r="BC577" i="79"/>
  <c r="BF577" i="79" s="1"/>
  <c r="AM577" i="79"/>
  <c r="AP577" i="79" s="1"/>
  <c r="CQ574" i="79"/>
  <c r="CT574" i="79" s="1"/>
  <c r="CA574" i="79"/>
  <c r="CD574" i="79" s="1"/>
  <c r="BK574" i="79"/>
  <c r="BN574" i="79" s="1"/>
  <c r="AU574" i="79"/>
  <c r="AX574" i="79" s="1"/>
  <c r="AE574" i="79"/>
  <c r="AH574" i="79" s="1"/>
  <c r="CI571" i="79"/>
  <c r="CL571" i="79" s="1"/>
  <c r="BS571" i="79"/>
  <c r="BV571" i="79" s="1"/>
  <c r="BC571" i="79"/>
  <c r="BF571" i="79" s="1"/>
  <c r="AM571" i="79"/>
  <c r="AP571" i="79" s="1"/>
  <c r="CQ570" i="79"/>
  <c r="CT570" i="79" s="1"/>
  <c r="CA570" i="79"/>
  <c r="CD570" i="79" s="1"/>
  <c r="BK570" i="79"/>
  <c r="BN570" i="79" s="1"/>
  <c r="AU570" i="79"/>
  <c r="AX570" i="79" s="1"/>
  <c r="AE570" i="79"/>
  <c r="AH570" i="79" s="1"/>
  <c r="I475" i="79"/>
  <c r="J475" i="79" s="1"/>
  <c r="Q475" i="79"/>
  <c r="R475" i="79" s="1"/>
  <c r="Y475" i="79"/>
  <c r="Z475" i="79" s="1"/>
  <c r="AD475" i="79"/>
  <c r="AE475" i="79" s="1"/>
  <c r="AH475" i="79"/>
  <c r="AI475" i="79" s="1"/>
  <c r="AP475" i="79"/>
  <c r="AQ475" i="79" s="1"/>
  <c r="AX475" i="79"/>
  <c r="AY475" i="79" s="1"/>
  <c r="BG475" i="79"/>
  <c r="BH475" i="79" s="1"/>
  <c r="BO475" i="79"/>
  <c r="BP475" i="79" s="1"/>
  <c r="BW475" i="79"/>
  <c r="BX475" i="79" s="1"/>
  <c r="CF475" i="79"/>
  <c r="CG475" i="79" s="1"/>
  <c r="CN475" i="79"/>
  <c r="CO475" i="79" s="1"/>
  <c r="CV475" i="79"/>
  <c r="CW475" i="79" s="1"/>
  <c r="DD475" i="79"/>
  <c r="DE475" i="79" s="1"/>
  <c r="CF476" i="79"/>
  <c r="CF477" i="79" s="1"/>
  <c r="AU334" i="77"/>
  <c r="AZ334" i="77"/>
  <c r="BV334" i="77"/>
  <c r="CA334" i="77"/>
  <c r="T334" i="77"/>
  <c r="Y334" i="77"/>
  <c r="DB323" i="77"/>
  <c r="CW323" i="77"/>
  <c r="CL331" i="77"/>
  <c r="CL332" i="77" s="1"/>
  <c r="BM331" i="77"/>
  <c r="BM332" i="77" s="1"/>
  <c r="AN331" i="77"/>
  <c r="AN332" i="77" s="1"/>
  <c r="O331" i="77"/>
  <c r="O332" i="77" s="1"/>
  <c r="CW301" i="77"/>
  <c r="DB301" i="77"/>
  <c r="BK440" i="77"/>
  <c r="BN440" i="77" s="1"/>
  <c r="AU440" i="77"/>
  <c r="AX440" i="77" s="1"/>
  <c r="AE440" i="77"/>
  <c r="AH440" i="77" s="1"/>
  <c r="CI438" i="77"/>
  <c r="CL438" i="77" s="1"/>
  <c r="BS438" i="77"/>
  <c r="BV438" i="77" s="1"/>
  <c r="BC438" i="77"/>
  <c r="BF438" i="77" s="1"/>
  <c r="AM438" i="77"/>
  <c r="AP438" i="77" s="1"/>
  <c r="CQ436" i="77"/>
  <c r="CT436" i="77" s="1"/>
  <c r="CA436" i="77"/>
  <c r="CD436" i="77" s="1"/>
  <c r="BK436" i="77"/>
  <c r="BN436" i="77" s="1"/>
  <c r="AU436" i="77"/>
  <c r="AX436" i="77" s="1"/>
  <c r="AE436" i="77"/>
  <c r="AH436" i="77" s="1"/>
  <c r="CI434" i="77"/>
  <c r="CL434" i="77" s="1"/>
  <c r="BS434" i="77"/>
  <c r="BV434" i="77" s="1"/>
  <c r="BC434" i="77"/>
  <c r="BF434" i="77" s="1"/>
  <c r="AM434" i="77"/>
  <c r="AP434" i="77" s="1"/>
  <c r="CQ433" i="77"/>
  <c r="CT433" i="77" s="1"/>
  <c r="CA433" i="77"/>
  <c r="CD433" i="77" s="1"/>
  <c r="BK433" i="77"/>
  <c r="BN433" i="77" s="1"/>
  <c r="AU433" i="77"/>
  <c r="AX433" i="77" s="1"/>
  <c r="AE433" i="77"/>
  <c r="AH433" i="77" s="1"/>
  <c r="CI431" i="77"/>
  <c r="CL431" i="77" s="1"/>
  <c r="BS431" i="77"/>
  <c r="BV431" i="77" s="1"/>
  <c r="BC431" i="77"/>
  <c r="BF431" i="77" s="1"/>
  <c r="AM431" i="77"/>
  <c r="AP431" i="77" s="1"/>
  <c r="CQ430" i="77"/>
  <c r="CT430" i="77" s="1"/>
  <c r="BK430" i="77"/>
  <c r="BN430" i="77" s="1"/>
  <c r="AU430" i="77"/>
  <c r="AX430" i="77" s="1"/>
  <c r="AE430" i="77"/>
  <c r="AH430" i="77" s="1"/>
  <c r="CI427" i="77"/>
  <c r="CL427" i="77" s="1"/>
  <c r="BS427" i="77"/>
  <c r="BV427" i="77" s="1"/>
  <c r="BC427" i="77"/>
  <c r="BF427" i="77" s="1"/>
  <c r="AM427" i="77"/>
  <c r="AP427" i="77" s="1"/>
  <c r="CQ425" i="77"/>
  <c r="CT425" i="77" s="1"/>
  <c r="CA425" i="77"/>
  <c r="CD425" i="77" s="1"/>
  <c r="BK425" i="77"/>
  <c r="BN425" i="77" s="1"/>
  <c r="AU425" i="77"/>
  <c r="AX425" i="77" s="1"/>
  <c r="AE425" i="77"/>
  <c r="AH425" i="77" s="1"/>
  <c r="CI422" i="77"/>
  <c r="CL422" i="77" s="1"/>
  <c r="BS422" i="77"/>
  <c r="BV422" i="77" s="1"/>
  <c r="BC422" i="77"/>
  <c r="BF422" i="77" s="1"/>
  <c r="AM422" i="77"/>
  <c r="AP422" i="77" s="1"/>
  <c r="CQ421" i="77"/>
  <c r="CT421" i="77" s="1"/>
  <c r="CA421" i="77"/>
  <c r="CD421" i="77" s="1"/>
  <c r="BK421" i="77"/>
  <c r="BN421" i="77" s="1"/>
  <c r="AU421" i="77"/>
  <c r="AX421" i="77" s="1"/>
  <c r="AE421" i="77"/>
  <c r="AH421" i="77" s="1"/>
  <c r="CI420" i="77"/>
  <c r="CL420" i="77" s="1"/>
  <c r="BS420" i="77"/>
  <c r="BV420" i="77" s="1"/>
  <c r="BC420" i="77"/>
  <c r="BF420" i="77" s="1"/>
  <c r="AM420" i="77"/>
  <c r="AP420" i="77" s="1"/>
  <c r="CQ418" i="77"/>
  <c r="CT418" i="77" s="1"/>
  <c r="CA418" i="77"/>
  <c r="CD418" i="77" s="1"/>
  <c r="BK418" i="77"/>
  <c r="BN418" i="77" s="1"/>
  <c r="AU418" i="77"/>
  <c r="AX418" i="77" s="1"/>
  <c r="AE418" i="77"/>
  <c r="AH418" i="77" s="1"/>
  <c r="CI417" i="77"/>
  <c r="CL417" i="77" s="1"/>
  <c r="BS417" i="77"/>
  <c r="BV417" i="77" s="1"/>
  <c r="CQ416" i="77"/>
  <c r="CT416" i="77" s="1"/>
  <c r="CI415" i="77"/>
  <c r="CL415" i="77" s="1"/>
  <c r="BS415" i="77"/>
  <c r="BV415" i="77" s="1"/>
  <c r="CQ414" i="77"/>
  <c r="CT414" i="77" s="1"/>
  <c r="CA414" i="77"/>
  <c r="CD414" i="77" s="1"/>
  <c r="BK414" i="77"/>
  <c r="BN414" i="77" s="1"/>
  <c r="AU414" i="77"/>
  <c r="AX414" i="77" s="1"/>
  <c r="AE414" i="77"/>
  <c r="AH414" i="77" s="1"/>
  <c r="BC413" i="77"/>
  <c r="BF413" i="77" s="1"/>
  <c r="AM413" i="77"/>
  <c r="AP413" i="77" s="1"/>
  <c r="CQ412" i="77"/>
  <c r="CT412" i="77" s="1"/>
  <c r="CA412" i="77"/>
  <c r="CD412" i="77" s="1"/>
  <c r="BK412" i="77"/>
  <c r="BN412" i="77" s="1"/>
  <c r="AU412" i="77"/>
  <c r="AX412" i="77" s="1"/>
  <c r="AE412" i="77"/>
  <c r="AH412" i="77" s="1"/>
  <c r="CI411" i="77"/>
  <c r="CL411" i="77" s="1"/>
  <c r="BS411" i="77"/>
  <c r="BV411" i="77" s="1"/>
  <c r="BC411" i="77"/>
  <c r="BF411" i="77" s="1"/>
  <c r="AM411" i="77"/>
  <c r="AP411" i="77" s="1"/>
  <c r="BZ387" i="77"/>
  <c r="CC387" i="77" s="1"/>
  <c r="BT381" i="77"/>
  <c r="CC342" i="77"/>
  <c r="CC343" i="77" s="1"/>
  <c r="BU342" i="77"/>
  <c r="BU343" i="77" s="1"/>
  <c r="BM342" i="77"/>
  <c r="BM343" i="77" s="1"/>
  <c r="BE342" i="77"/>
  <c r="BE343" i="77" s="1"/>
  <c r="AV342" i="77"/>
  <c r="AV343" i="77" s="1"/>
  <c r="AN342" i="77"/>
  <c r="AN343" i="77" s="1"/>
  <c r="AF342" i="77"/>
  <c r="AF343" i="77" s="1"/>
  <c r="W342" i="77"/>
  <c r="W343" i="77" s="1"/>
  <c r="O342" i="77"/>
  <c r="O343" i="77" s="1"/>
  <c r="G342" i="77"/>
  <c r="G343" i="77" s="1"/>
  <c r="CZ341" i="77"/>
  <c r="DA341" i="77" s="1"/>
  <c r="CR341" i="77"/>
  <c r="CS341" i="77" s="1"/>
  <c r="CJ341" i="77"/>
  <c r="CK341" i="77" s="1"/>
  <c r="AD331" i="77"/>
  <c r="AD332" i="77" s="1"/>
  <c r="BQ323" i="77"/>
  <c r="AP323" i="77"/>
  <c r="O323" i="77"/>
  <c r="CN320" i="77"/>
  <c r="CN321" i="77" s="1"/>
  <c r="CF320" i="77"/>
  <c r="CF321" i="77" s="1"/>
  <c r="BW320" i="77"/>
  <c r="BW321" i="77" s="1"/>
  <c r="BO320" i="77"/>
  <c r="BO321" i="77" s="1"/>
  <c r="BG320" i="77"/>
  <c r="BG321" i="77" s="1"/>
  <c r="Y320" i="77"/>
  <c r="Y321" i="77" s="1"/>
  <c r="Q320" i="77"/>
  <c r="Q321" i="77" s="1"/>
  <c r="I320" i="77"/>
  <c r="I321" i="77" s="1"/>
  <c r="DB308" i="77"/>
  <c r="DC308" i="77" s="1"/>
  <c r="CL308" i="77"/>
  <c r="CM308" i="77" s="1"/>
  <c r="BU308" i="77"/>
  <c r="BV308" i="77" s="1"/>
  <c r="CF298" i="77"/>
  <c r="CF299" i="77" s="1"/>
  <c r="AX298" i="77"/>
  <c r="AX299" i="77" s="1"/>
  <c r="BG287" i="77"/>
  <c r="BG288" i="77" s="1"/>
  <c r="BO287" i="77"/>
  <c r="BO288" i="77" s="1"/>
  <c r="BW287" i="77"/>
  <c r="BW288" i="77" s="1"/>
  <c r="BK287" i="77"/>
  <c r="BK288" i="77" s="1"/>
  <c r="BS287" i="77"/>
  <c r="BS288" i="77" s="1"/>
  <c r="CA287" i="77"/>
  <c r="CA288" i="77" s="1"/>
  <c r="I287" i="77"/>
  <c r="I288" i="77" s="1"/>
  <c r="Q287" i="77"/>
  <c r="Q288" i="77" s="1"/>
  <c r="Y287" i="77"/>
  <c r="Y288" i="77" s="1"/>
  <c r="E287" i="77"/>
  <c r="E288" i="77" s="1"/>
  <c r="M287" i="77"/>
  <c r="M288" i="77" s="1"/>
  <c r="U287" i="77"/>
  <c r="U288" i="77" s="1"/>
  <c r="BU287" i="77"/>
  <c r="BU288" i="77" s="1"/>
  <c r="G287" i="77"/>
  <c r="G288" i="77" s="1"/>
  <c r="T268" i="77"/>
  <c r="Y268" i="77"/>
  <c r="DB331" i="77"/>
  <c r="DB332" i="77" s="1"/>
  <c r="CC331" i="77"/>
  <c r="CC332" i="77" s="1"/>
  <c r="AV331" i="77"/>
  <c r="AV332" i="77" s="1"/>
  <c r="W331" i="77"/>
  <c r="W332" i="77" s="1"/>
  <c r="DB345" i="77"/>
  <c r="CA345" i="77"/>
  <c r="AZ345" i="77"/>
  <c r="Y345" i="77"/>
  <c r="CX331" i="77"/>
  <c r="CX332" i="77" s="1"/>
  <c r="CP331" i="77"/>
  <c r="CP332" i="77" s="1"/>
  <c r="CH331" i="77"/>
  <c r="CH332" i="77" s="1"/>
  <c r="BY331" i="77"/>
  <c r="BY332" i="77" s="1"/>
  <c r="BQ331" i="77"/>
  <c r="BQ332" i="77" s="1"/>
  <c r="BI331" i="77"/>
  <c r="BI332" i="77" s="1"/>
  <c r="AZ331" i="77"/>
  <c r="AZ332" i="77" s="1"/>
  <c r="AR331" i="77"/>
  <c r="AR332" i="77" s="1"/>
  <c r="AJ331" i="77"/>
  <c r="AJ332" i="77" s="1"/>
  <c r="AA331" i="77"/>
  <c r="AA332" i="77" s="1"/>
  <c r="S331" i="77"/>
  <c r="S332" i="77" s="1"/>
  <c r="K331" i="77"/>
  <c r="K332" i="77" s="1"/>
  <c r="C331" i="77"/>
  <c r="C332" i="77" s="1"/>
  <c r="W320" i="77"/>
  <c r="W321" i="77" s="1"/>
  <c r="O320" i="77"/>
  <c r="O321" i="77" s="1"/>
  <c r="U319" i="77"/>
  <c r="V319" i="77" s="1"/>
  <c r="M319" i="77"/>
  <c r="N319" i="77" s="1"/>
  <c r="E319" i="77"/>
  <c r="F319" i="77" s="1"/>
  <c r="BV301" i="77"/>
  <c r="CA301" i="77"/>
  <c r="T301" i="77"/>
  <c r="Y301" i="77"/>
  <c r="AL298" i="77"/>
  <c r="AL299" i="77" s="1"/>
  <c r="AL297" i="77"/>
  <c r="AM297" i="77" s="1"/>
  <c r="AD298" i="77"/>
  <c r="AD299" i="77" s="1"/>
  <c r="AD297" i="77"/>
  <c r="AE297" i="77" s="1"/>
  <c r="AA297" i="77"/>
  <c r="AB297" i="77" s="1"/>
  <c r="AA298" i="77"/>
  <c r="AA299" i="77" s="1"/>
  <c r="W297" i="77"/>
  <c r="X297" i="77" s="1"/>
  <c r="W298" i="77"/>
  <c r="W299" i="77" s="1"/>
  <c r="S297" i="77"/>
  <c r="T297" i="77" s="1"/>
  <c r="S298" i="77"/>
  <c r="S299" i="77" s="1"/>
  <c r="O297" i="77"/>
  <c r="P297" i="77" s="1"/>
  <c r="O298" i="77"/>
  <c r="O299" i="77" s="1"/>
  <c r="K297" i="77"/>
  <c r="L297" i="77" s="1"/>
  <c r="K298" i="77"/>
  <c r="K299" i="77" s="1"/>
  <c r="G297" i="77"/>
  <c r="H297" i="77" s="1"/>
  <c r="G298" i="77"/>
  <c r="G299" i="77" s="1"/>
  <c r="C297" i="77"/>
  <c r="D297" i="77" s="1"/>
  <c r="C298" i="77"/>
  <c r="C299" i="77" s="1"/>
  <c r="BO276" i="77"/>
  <c r="BO277" i="77" s="1"/>
  <c r="CA276" i="77"/>
  <c r="CA277" i="77" s="1"/>
  <c r="BG276" i="77"/>
  <c r="BG277" i="77" s="1"/>
  <c r="BS276" i="77"/>
  <c r="BS277" i="77" s="1"/>
  <c r="BK276" i="77"/>
  <c r="BK277" i="77" s="1"/>
  <c r="BW276" i="77"/>
  <c r="BW277" i="77" s="1"/>
  <c r="CC276" i="77"/>
  <c r="CC277" i="77" s="1"/>
  <c r="BU276" i="77"/>
  <c r="BU277" i="77" s="1"/>
  <c r="BE276" i="77"/>
  <c r="BE277" i="77" s="1"/>
  <c r="BQ279" i="77"/>
  <c r="AN276" i="77"/>
  <c r="AN277" i="77" s="1"/>
  <c r="AN275" i="77"/>
  <c r="AO275" i="77" s="1"/>
  <c r="AF276" i="77"/>
  <c r="AF277" i="77" s="1"/>
  <c r="AF275" i="77"/>
  <c r="AG275" i="77" s="1"/>
  <c r="AP279" i="77"/>
  <c r="W276" i="77"/>
  <c r="W277" i="77" s="1"/>
  <c r="W275" i="77"/>
  <c r="X275" i="77" s="1"/>
  <c r="C275" i="77"/>
  <c r="D275" i="77" s="1"/>
  <c r="O279" i="77"/>
  <c r="BU331" i="77"/>
  <c r="BU332" i="77" s="1"/>
  <c r="AU301" i="77"/>
  <c r="AZ301" i="77"/>
  <c r="CW279" i="77"/>
  <c r="DB279" i="77"/>
  <c r="Q228" i="77"/>
  <c r="BC440" i="77"/>
  <c r="BF440" i="77" s="1"/>
  <c r="AM440" i="77"/>
  <c r="AP440" i="77" s="1"/>
  <c r="CQ438" i="77"/>
  <c r="CT438" i="77" s="1"/>
  <c r="CA438" i="77"/>
  <c r="CD438" i="77" s="1"/>
  <c r="BK438" i="77"/>
  <c r="BN438" i="77" s="1"/>
  <c r="AU438" i="77"/>
  <c r="AX438" i="77" s="1"/>
  <c r="AE438" i="77"/>
  <c r="AH438" i="77" s="1"/>
  <c r="CI436" i="77"/>
  <c r="CL436" i="77" s="1"/>
  <c r="BS436" i="77"/>
  <c r="BV436" i="77" s="1"/>
  <c r="BC436" i="77"/>
  <c r="BF436" i="77" s="1"/>
  <c r="AM436" i="77"/>
  <c r="AP436" i="77" s="1"/>
  <c r="CQ434" i="77"/>
  <c r="CT434" i="77" s="1"/>
  <c r="CA434" i="77"/>
  <c r="CD434" i="77" s="1"/>
  <c r="BK434" i="77"/>
  <c r="BN434" i="77" s="1"/>
  <c r="AU434" i="77"/>
  <c r="AX434" i="77" s="1"/>
  <c r="AE434" i="77"/>
  <c r="AH434" i="77" s="1"/>
  <c r="CI433" i="77"/>
  <c r="CL433" i="77" s="1"/>
  <c r="BS433" i="77"/>
  <c r="BV433" i="77" s="1"/>
  <c r="BC433" i="77"/>
  <c r="BF433" i="77" s="1"/>
  <c r="AM433" i="77"/>
  <c r="AP433" i="77" s="1"/>
  <c r="CQ431" i="77"/>
  <c r="CT431" i="77" s="1"/>
  <c r="CA431" i="77"/>
  <c r="CD431" i="77" s="1"/>
  <c r="BK431" i="77"/>
  <c r="BN431" i="77" s="1"/>
  <c r="AU431" i="77"/>
  <c r="AX431" i="77" s="1"/>
  <c r="AE431" i="77"/>
  <c r="AH431" i="77" s="1"/>
  <c r="CI430" i="77"/>
  <c r="CL430" i="77" s="1"/>
  <c r="BS430" i="77"/>
  <c r="BV430" i="77" s="1"/>
  <c r="BC430" i="77"/>
  <c r="BF430" i="77" s="1"/>
  <c r="AM430" i="77"/>
  <c r="AP430" i="77" s="1"/>
  <c r="CQ427" i="77"/>
  <c r="CT427" i="77" s="1"/>
  <c r="CA427" i="77"/>
  <c r="CD427" i="77" s="1"/>
  <c r="BK427" i="77"/>
  <c r="BN427" i="77" s="1"/>
  <c r="AU427" i="77"/>
  <c r="AX427" i="77" s="1"/>
  <c r="AE427" i="77"/>
  <c r="AH427" i="77" s="1"/>
  <c r="CI425" i="77"/>
  <c r="CL425" i="77" s="1"/>
  <c r="BS425" i="77"/>
  <c r="BV425" i="77" s="1"/>
  <c r="BC425" i="77"/>
  <c r="BF425" i="77" s="1"/>
  <c r="AM425" i="77"/>
  <c r="AP425" i="77" s="1"/>
  <c r="CQ422" i="77"/>
  <c r="CT422" i="77" s="1"/>
  <c r="CA422" i="77"/>
  <c r="CD422" i="77" s="1"/>
  <c r="BK422" i="77"/>
  <c r="BN422" i="77" s="1"/>
  <c r="AU422" i="77"/>
  <c r="AX422" i="77" s="1"/>
  <c r="AE422" i="77"/>
  <c r="AH422" i="77" s="1"/>
  <c r="CI421" i="77"/>
  <c r="CL421" i="77" s="1"/>
  <c r="BS421" i="77"/>
  <c r="BV421" i="77" s="1"/>
  <c r="BC421" i="77"/>
  <c r="BF421" i="77" s="1"/>
  <c r="AM421" i="77"/>
  <c r="AP421" i="77" s="1"/>
  <c r="CQ420" i="77"/>
  <c r="CT420" i="77" s="1"/>
  <c r="CA420" i="77"/>
  <c r="CD420" i="77" s="1"/>
  <c r="BK420" i="77"/>
  <c r="BN420" i="77" s="1"/>
  <c r="AU420" i="77"/>
  <c r="AX420" i="77" s="1"/>
  <c r="AE420" i="77"/>
  <c r="AH420" i="77" s="1"/>
  <c r="CI418" i="77"/>
  <c r="CL418" i="77" s="1"/>
  <c r="BS418" i="77"/>
  <c r="BV418" i="77" s="1"/>
  <c r="CQ417" i="77"/>
  <c r="CT417" i="77" s="1"/>
  <c r="CA417" i="77"/>
  <c r="CD417" i="77" s="1"/>
  <c r="BK417" i="77"/>
  <c r="BN417" i="77" s="1"/>
  <c r="AU417" i="77"/>
  <c r="AX417" i="77" s="1"/>
  <c r="CQ415" i="77"/>
  <c r="CT415" i="77" s="1"/>
  <c r="CA415" i="77"/>
  <c r="CD415" i="77" s="1"/>
  <c r="BK415" i="77"/>
  <c r="BN415" i="77" s="1"/>
  <c r="AU415" i="77"/>
  <c r="AX415" i="77" s="1"/>
  <c r="BC414" i="77"/>
  <c r="BF414" i="77" s="1"/>
  <c r="AM414" i="77"/>
  <c r="AP414" i="77" s="1"/>
  <c r="BK413" i="77"/>
  <c r="BN413" i="77" s="1"/>
  <c r="AU413" i="77"/>
  <c r="AX413" i="77" s="1"/>
  <c r="AE413" i="77"/>
  <c r="AH413" i="77" s="1"/>
  <c r="CI412" i="77"/>
  <c r="CL412" i="77" s="1"/>
  <c r="BS412" i="77"/>
  <c r="BV412" i="77" s="1"/>
  <c r="BC412" i="77"/>
  <c r="BF412" i="77" s="1"/>
  <c r="AM412" i="77"/>
  <c r="AP412" i="77" s="1"/>
  <c r="BK411" i="77"/>
  <c r="BN411" i="77" s="1"/>
  <c r="AU411" i="77"/>
  <c r="AX411" i="77" s="1"/>
  <c r="CX342" i="77"/>
  <c r="CX343" i="77" s="1"/>
  <c r="CP342" i="77"/>
  <c r="CP343" i="77" s="1"/>
  <c r="CH342" i="77"/>
  <c r="CH343" i="77" s="1"/>
  <c r="BY342" i="77"/>
  <c r="BY343" i="77" s="1"/>
  <c r="BQ342" i="77"/>
  <c r="BQ343" i="77" s="1"/>
  <c r="BI342" i="77"/>
  <c r="BI343" i="77" s="1"/>
  <c r="AZ342" i="77"/>
  <c r="AZ343" i="77" s="1"/>
  <c r="AR342" i="77"/>
  <c r="AR343" i="77" s="1"/>
  <c r="AJ342" i="77"/>
  <c r="AJ343" i="77" s="1"/>
  <c r="AA342" i="77"/>
  <c r="AA343" i="77" s="1"/>
  <c r="S342" i="77"/>
  <c r="S343" i="77" s="1"/>
  <c r="K342" i="77"/>
  <c r="K343" i="77" s="1"/>
  <c r="C342" i="77"/>
  <c r="C343" i="77" s="1"/>
  <c r="CR334" i="77"/>
  <c r="CA320" i="77"/>
  <c r="CA321" i="77" s="1"/>
  <c r="BS320" i="77"/>
  <c r="BS321" i="77" s="1"/>
  <c r="BB320" i="77"/>
  <c r="BB321" i="77" s="1"/>
  <c r="AT320" i="77"/>
  <c r="AT321" i="77" s="1"/>
  <c r="AL320" i="77"/>
  <c r="AL321" i="77" s="1"/>
  <c r="CV298" i="77"/>
  <c r="CV299" i="77" s="1"/>
  <c r="BO298" i="77"/>
  <c r="BO299" i="77" s="1"/>
  <c r="AH298" i="77"/>
  <c r="AH299" i="77" s="1"/>
  <c r="CZ298" i="77"/>
  <c r="CZ299" i="77" s="1"/>
  <c r="CR298" i="77"/>
  <c r="CR299" i="77" s="1"/>
  <c r="CJ298" i="77"/>
  <c r="CJ299" i="77" s="1"/>
  <c r="CA298" i="77"/>
  <c r="CA299" i="77" s="1"/>
  <c r="BS298" i="77"/>
  <c r="BS299" i="77" s="1"/>
  <c r="BK298" i="77"/>
  <c r="BK299" i="77" s="1"/>
  <c r="BB298" i="77"/>
  <c r="BB299" i="77" s="1"/>
  <c r="AT298" i="77"/>
  <c r="AT299" i="77" s="1"/>
  <c r="CF287" i="77"/>
  <c r="CF288" i="77" s="1"/>
  <c r="CN287" i="77"/>
  <c r="CN288" i="77" s="1"/>
  <c r="CV287" i="77"/>
  <c r="CV288" i="77" s="1"/>
  <c r="DD287" i="77"/>
  <c r="DD288" i="77" s="1"/>
  <c r="CJ287" i="77"/>
  <c r="CJ288" i="77" s="1"/>
  <c r="CR287" i="77"/>
  <c r="CR288" i="77" s="1"/>
  <c r="CZ287" i="77"/>
  <c r="CZ288" i="77" s="1"/>
  <c r="AH287" i="77"/>
  <c r="AH288" i="77" s="1"/>
  <c r="AP287" i="77"/>
  <c r="AP288" i="77" s="1"/>
  <c r="AX287" i="77"/>
  <c r="AX288" i="77" s="1"/>
  <c r="AD287" i="77"/>
  <c r="AD288" i="77" s="1"/>
  <c r="AL287" i="77"/>
  <c r="AL288" i="77" s="1"/>
  <c r="AT287" i="77"/>
  <c r="AT288" i="77" s="1"/>
  <c r="BB287" i="77"/>
  <c r="BB288" i="77" s="1"/>
  <c r="CL287" i="77"/>
  <c r="CL288" i="77" s="1"/>
  <c r="BE287" i="77"/>
  <c r="BE288" i="77" s="1"/>
  <c r="W287" i="77"/>
  <c r="W288" i="77" s="1"/>
  <c r="G275" i="77"/>
  <c r="H275" i="77" s="1"/>
  <c r="DB298" i="77"/>
  <c r="DB299" i="77" s="1"/>
  <c r="CT298" i="77"/>
  <c r="CT299" i="77" s="1"/>
  <c r="CL298" i="77"/>
  <c r="CL299" i="77" s="1"/>
  <c r="CC298" i="77"/>
  <c r="CC299" i="77" s="1"/>
  <c r="BU298" i="77"/>
  <c r="BU299" i="77" s="1"/>
  <c r="BM298" i="77"/>
  <c r="BM299" i="77" s="1"/>
  <c r="BE298" i="77"/>
  <c r="BE299" i="77" s="1"/>
  <c r="AV298" i="77"/>
  <c r="AV299" i="77" s="1"/>
  <c r="AN298" i="77"/>
  <c r="AN299" i="77" s="1"/>
  <c r="AF298" i="77"/>
  <c r="AF299" i="77" s="1"/>
  <c r="DB290" i="77"/>
  <c r="CA290" i="77"/>
  <c r="AZ290" i="77"/>
  <c r="Y290" i="77"/>
  <c r="CR276" i="77"/>
  <c r="CR277" i="77" s="1"/>
  <c r="CF276" i="77"/>
  <c r="CF277" i="77" s="1"/>
  <c r="AX276" i="77"/>
  <c r="AX277" i="77" s="1"/>
  <c r="AL276" i="77"/>
  <c r="AL277" i="77" s="1"/>
  <c r="DB275" i="77"/>
  <c r="DC275" i="77" s="1"/>
  <c r="CX275" i="77"/>
  <c r="CY275" i="77" s="1"/>
  <c r="CT275" i="77"/>
  <c r="CU275" i="77" s="1"/>
  <c r="CP275" i="77"/>
  <c r="CQ275" i="77" s="1"/>
  <c r="CL275" i="77"/>
  <c r="CM275" i="77" s="1"/>
  <c r="CH275" i="77"/>
  <c r="CI275" i="77" s="1"/>
  <c r="CC275" i="77"/>
  <c r="CD275" i="77" s="1"/>
  <c r="BY275" i="77"/>
  <c r="BZ275" i="77" s="1"/>
  <c r="BU275" i="77"/>
  <c r="BV275" i="77" s="1"/>
  <c r="BQ275" i="77"/>
  <c r="BR275" i="77" s="1"/>
  <c r="BM275" i="77"/>
  <c r="BN275" i="77" s="1"/>
  <c r="BI275" i="77"/>
  <c r="BJ275" i="77" s="1"/>
  <c r="BE275" i="77"/>
  <c r="BF275" i="77" s="1"/>
  <c r="AZ275" i="77"/>
  <c r="BA275" i="77" s="1"/>
  <c r="AV275" i="77"/>
  <c r="AW275" i="77" s="1"/>
  <c r="AR275" i="77"/>
  <c r="AS275" i="77" s="1"/>
  <c r="AJ276" i="77"/>
  <c r="AJ277" i="77" s="1"/>
  <c r="AA275" i="77"/>
  <c r="AB275" i="77" s="1"/>
  <c r="S276" i="77"/>
  <c r="S277" i="77" s="1"/>
  <c r="K275" i="77"/>
  <c r="L275" i="77" s="1"/>
  <c r="C276" i="77"/>
  <c r="C277" i="77" s="1"/>
  <c r="CR264" i="77"/>
  <c r="CS264" i="77" s="1"/>
  <c r="CA264" i="77"/>
  <c r="CB264" i="77" s="1"/>
  <c r="U298" i="77"/>
  <c r="U299" i="77" s="1"/>
  <c r="M298" i="77"/>
  <c r="M299" i="77" s="1"/>
  <c r="CX287" i="77"/>
  <c r="CX288" i="77" s="1"/>
  <c r="CP287" i="77"/>
  <c r="CP288" i="77" s="1"/>
  <c r="CH287" i="77"/>
  <c r="CH288" i="77" s="1"/>
  <c r="BY287" i="77"/>
  <c r="BY288" i="77" s="1"/>
  <c r="BQ287" i="77"/>
  <c r="BQ288" i="77" s="1"/>
  <c r="BI287" i="77"/>
  <c r="BI288" i="77" s="1"/>
  <c r="AZ287" i="77"/>
  <c r="AZ288" i="77" s="1"/>
  <c r="AR287" i="77"/>
  <c r="AR288" i="77" s="1"/>
  <c r="AJ287" i="77"/>
  <c r="AJ288" i="77" s="1"/>
  <c r="AA287" i="77"/>
  <c r="AA288" i="77" s="1"/>
  <c r="S287" i="77"/>
  <c r="S288" i="77" s="1"/>
  <c r="K287" i="77"/>
  <c r="K288" i="77" s="1"/>
  <c r="C287" i="77"/>
  <c r="C288" i="77" s="1"/>
  <c r="CZ276" i="77"/>
  <c r="CZ277" i="77" s="1"/>
  <c r="CN276" i="77"/>
  <c r="CN277" i="77" s="1"/>
  <c r="AH276" i="77"/>
  <c r="AH277" i="77" s="1"/>
  <c r="BV257" i="77"/>
  <c r="CA257" i="77"/>
  <c r="CX298" i="77"/>
  <c r="CX299" i="77" s="1"/>
  <c r="CP298" i="77"/>
  <c r="CP299" i="77" s="1"/>
  <c r="BY298" i="77"/>
  <c r="BY299" i="77" s="1"/>
  <c r="BQ298" i="77"/>
  <c r="BQ299" i="77" s="1"/>
  <c r="AZ298" i="77"/>
  <c r="AZ299" i="77" s="1"/>
  <c r="AR298" i="77"/>
  <c r="AR299" i="77" s="1"/>
  <c r="AT276" i="77"/>
  <c r="AT277" i="77" s="1"/>
  <c r="CZ264" i="77"/>
  <c r="DA264" i="77" s="1"/>
  <c r="CZ265" i="77"/>
  <c r="CZ266" i="77" s="1"/>
  <c r="CV265" i="77"/>
  <c r="CV266" i="77" s="1"/>
  <c r="CV264" i="77"/>
  <c r="CW264" i="77" s="1"/>
  <c r="CJ265" i="77"/>
  <c r="CJ266" i="77" s="1"/>
  <c r="CJ264" i="77"/>
  <c r="CK264" i="77" s="1"/>
  <c r="CR268" i="77"/>
  <c r="CF264" i="77"/>
  <c r="CG264" i="77" s="1"/>
  <c r="BS264" i="77"/>
  <c r="BT264" i="77" s="1"/>
  <c r="BS265" i="77"/>
  <c r="BS266" i="77" s="1"/>
  <c r="BO265" i="77"/>
  <c r="BO266" i="77" s="1"/>
  <c r="BO264" i="77"/>
  <c r="BP264" i="77" s="1"/>
  <c r="BQ268" i="77"/>
  <c r="BG265" i="77"/>
  <c r="BG266" i="77" s="1"/>
  <c r="BB265" i="77"/>
  <c r="BB266" i="77" s="1"/>
  <c r="BB264" i="77"/>
  <c r="BC264" i="77" s="1"/>
  <c r="AL264" i="77"/>
  <c r="AM264" i="77" s="1"/>
  <c r="AL265" i="77"/>
  <c r="AL266" i="77" s="1"/>
  <c r="AH265" i="77"/>
  <c r="AH266" i="77" s="1"/>
  <c r="AH264" i="77"/>
  <c r="AI264" i="77" s="1"/>
  <c r="AP268" i="77"/>
  <c r="U265" i="77"/>
  <c r="U266" i="77" s="1"/>
  <c r="U264" i="77"/>
  <c r="V264" i="77" s="1"/>
  <c r="E264" i="77"/>
  <c r="F264" i="77" s="1"/>
  <c r="E265" i="77"/>
  <c r="E266" i="77" s="1"/>
  <c r="DG183" i="77"/>
  <c r="AK228" i="77"/>
  <c r="Y257" i="77"/>
  <c r="DG126" i="77"/>
  <c r="BE222" i="77"/>
  <c r="BK222" i="77" s="1"/>
  <c r="DG101" i="77"/>
  <c r="AU222" i="77"/>
  <c r="CX264" i="77"/>
  <c r="CY264" i="77" s="1"/>
  <c r="CX265" i="77"/>
  <c r="CX266" i="77" s="1"/>
  <c r="CP264" i="77"/>
  <c r="CQ264" i="77" s="1"/>
  <c r="CP265" i="77"/>
  <c r="CP266" i="77" s="1"/>
  <c r="CH264" i="77"/>
  <c r="CI264" i="77" s="1"/>
  <c r="CH265" i="77"/>
  <c r="CH266" i="77" s="1"/>
  <c r="BY264" i="77"/>
  <c r="BZ264" i="77" s="1"/>
  <c r="BY265" i="77"/>
  <c r="BY266" i="77" s="1"/>
  <c r="BQ264" i="77"/>
  <c r="BR264" i="77" s="1"/>
  <c r="BQ265" i="77"/>
  <c r="BQ266" i="77" s="1"/>
  <c r="BI264" i="77"/>
  <c r="BJ264" i="77" s="1"/>
  <c r="BI265" i="77"/>
  <c r="BI266" i="77" s="1"/>
  <c r="AZ264" i="77"/>
  <c r="BA264" i="77" s="1"/>
  <c r="AZ265" i="77"/>
  <c r="AZ266" i="77" s="1"/>
  <c r="AR264" i="77"/>
  <c r="AS264" i="77" s="1"/>
  <c r="AR265" i="77"/>
  <c r="AR266" i="77" s="1"/>
  <c r="AJ264" i="77"/>
  <c r="AK264" i="77" s="1"/>
  <c r="AJ265" i="77"/>
  <c r="AJ266" i="77" s="1"/>
  <c r="AA264" i="77"/>
  <c r="AB264" i="77" s="1"/>
  <c r="AA265" i="77"/>
  <c r="AA266" i="77" s="1"/>
  <c r="S264" i="77"/>
  <c r="T264" i="77" s="1"/>
  <c r="S265" i="77"/>
  <c r="S266" i="77" s="1"/>
  <c r="K264" i="77"/>
  <c r="L264" i="77" s="1"/>
  <c r="K265" i="77"/>
  <c r="K266" i="77" s="1"/>
  <c r="C264" i="77"/>
  <c r="D264" i="77" s="1"/>
  <c r="C265" i="77"/>
  <c r="C266" i="77" s="1"/>
  <c r="DG25" i="77"/>
  <c r="Q222" i="77"/>
  <c r="CX276" i="77"/>
  <c r="CX277" i="77" s="1"/>
  <c r="CP276" i="77"/>
  <c r="CP277" i="77" s="1"/>
  <c r="CH276" i="77"/>
  <c r="CH277" i="77" s="1"/>
  <c r="BY276" i="77"/>
  <c r="BY277" i="77" s="1"/>
  <c r="BQ276" i="77"/>
  <c r="BQ277" i="77" s="1"/>
  <c r="BI276" i="77"/>
  <c r="BI277" i="77" s="1"/>
  <c r="AZ276" i="77"/>
  <c r="AZ277" i="77" s="1"/>
  <c r="AR276" i="77"/>
  <c r="AR277" i="77" s="1"/>
  <c r="AA276" i="77"/>
  <c r="AA277" i="77" s="1"/>
  <c r="K276" i="77"/>
  <c r="K277" i="77" s="1"/>
  <c r="DD265" i="77"/>
  <c r="DD266" i="77" s="1"/>
  <c r="CT265" i="77"/>
  <c r="CT266" i="77" s="1"/>
  <c r="BM265" i="77"/>
  <c r="BM266" i="77" s="1"/>
  <c r="AF265" i="77"/>
  <c r="AF266" i="77" s="1"/>
  <c r="AA228" i="77"/>
  <c r="DG158" i="77"/>
  <c r="CN253" i="77"/>
  <c r="CO253" i="77" s="1"/>
  <c r="BG253" i="77"/>
  <c r="BH253" i="77" s="1"/>
  <c r="DP44" i="77"/>
  <c r="AU228" i="77"/>
  <c r="DD5" i="77"/>
  <c r="CV5" i="77"/>
  <c r="AP5" i="77"/>
  <c r="AH5" i="77"/>
  <c r="DB213" i="77"/>
  <c r="CT213" i="77"/>
  <c r="CL213" i="77"/>
  <c r="CC213" i="77"/>
  <c r="BU213" i="77"/>
  <c r="BM213" i="77"/>
  <c r="BE213" i="77"/>
  <c r="Y213" i="77"/>
  <c r="Q213" i="77"/>
  <c r="I213" i="77"/>
  <c r="E254" i="77"/>
  <c r="E255" i="77" s="1"/>
  <c r="CX253" i="77"/>
  <c r="CY253" i="77" s="1"/>
  <c r="CX254" i="77"/>
  <c r="CX255" i="77" s="1"/>
  <c r="CP253" i="77"/>
  <c r="CQ253" i="77" s="1"/>
  <c r="CP254" i="77"/>
  <c r="CP255" i="77" s="1"/>
  <c r="CH253" i="77"/>
  <c r="CI253" i="77" s="1"/>
  <c r="CH254" i="77"/>
  <c r="CH255" i="77" s="1"/>
  <c r="BY253" i="77"/>
  <c r="BZ253" i="77" s="1"/>
  <c r="BY254" i="77"/>
  <c r="BY255" i="77" s="1"/>
  <c r="BQ253" i="77"/>
  <c r="BR253" i="77" s="1"/>
  <c r="BQ254" i="77"/>
  <c r="BQ255" i="77" s="1"/>
  <c r="BI253" i="77"/>
  <c r="BJ253" i="77" s="1"/>
  <c r="BI254" i="77"/>
  <c r="BI255" i="77" s="1"/>
  <c r="AZ253" i="77"/>
  <c r="BA253" i="77" s="1"/>
  <c r="AZ254" i="77"/>
  <c r="AZ255" i="77" s="1"/>
  <c r="AR253" i="77"/>
  <c r="AS253" i="77" s="1"/>
  <c r="AR254" i="77"/>
  <c r="AR255" i="77" s="1"/>
  <c r="AJ253" i="77"/>
  <c r="AK253" i="77" s="1"/>
  <c r="AJ254" i="77"/>
  <c r="AJ255" i="77" s="1"/>
  <c r="AA253" i="77"/>
  <c r="AB253" i="77" s="1"/>
  <c r="AA254" i="77"/>
  <c r="AA255" i="77" s="1"/>
  <c r="S253" i="77"/>
  <c r="T253" i="77" s="1"/>
  <c r="S254" i="77"/>
  <c r="S255" i="77" s="1"/>
  <c r="K253" i="77"/>
  <c r="L253" i="77" s="1"/>
  <c r="K254" i="77"/>
  <c r="K255" i="77" s="1"/>
  <c r="C253" i="77"/>
  <c r="D253" i="77" s="1"/>
  <c r="C254" i="77"/>
  <c r="C255" i="77" s="1"/>
  <c r="DG51" i="77"/>
  <c r="AA222" i="77"/>
  <c r="CZ5" i="77"/>
  <c r="CR5" i="77"/>
  <c r="CN5" i="77"/>
  <c r="CJ5" i="77"/>
  <c r="CF5" i="77"/>
  <c r="CA5" i="77"/>
  <c r="BS5" i="77"/>
  <c r="BK5" i="77"/>
  <c r="BG5" i="77"/>
  <c r="BB5" i="77"/>
  <c r="AX5" i="77"/>
  <c r="AT5" i="77"/>
  <c r="AL5" i="77"/>
  <c r="AD5" i="77"/>
  <c r="Y5" i="77"/>
  <c r="U5" i="77"/>
  <c r="Q5" i="77"/>
  <c r="M5" i="77"/>
  <c r="E5" i="77"/>
  <c r="I5" i="76"/>
  <c r="DF5" i="76" s="1"/>
  <c r="Q5" i="76"/>
  <c r="Y5" i="76"/>
  <c r="AO198" i="76"/>
  <c r="CK198" i="76"/>
  <c r="AZ224" i="76"/>
  <c r="AU224" i="76"/>
  <c r="E231" i="76"/>
  <c r="F231" i="76" s="1"/>
  <c r="E232" i="76"/>
  <c r="E233" i="76" s="1"/>
  <c r="O235" i="76"/>
  <c r="I231" i="76"/>
  <c r="J231" i="76" s="1"/>
  <c r="I232" i="76"/>
  <c r="I233" i="76" s="1"/>
  <c r="M231" i="76"/>
  <c r="N231" i="76" s="1"/>
  <c r="M232" i="76"/>
  <c r="M233" i="76" s="1"/>
  <c r="Q231" i="76"/>
  <c r="R231" i="76" s="1"/>
  <c r="Q232" i="76"/>
  <c r="Q233" i="76" s="1"/>
  <c r="U231" i="76"/>
  <c r="V231" i="76" s="1"/>
  <c r="U232" i="76"/>
  <c r="U233" i="76" s="1"/>
  <c r="Y231" i="76"/>
  <c r="Z231" i="76" s="1"/>
  <c r="Y232" i="76"/>
  <c r="Y233" i="76" s="1"/>
  <c r="AZ235" i="76"/>
  <c r="AU235" i="76"/>
  <c r="DB235" i="76"/>
  <c r="CW235" i="76"/>
  <c r="AC198" i="76"/>
  <c r="BA198" i="76"/>
  <c r="BY198" i="76"/>
  <c r="H194" i="76"/>
  <c r="DB194" i="76"/>
  <c r="C221" i="76"/>
  <c r="C222" i="76" s="1"/>
  <c r="C220" i="76"/>
  <c r="D220" i="76" s="1"/>
  <c r="G220" i="76"/>
  <c r="H220" i="76" s="1"/>
  <c r="K221" i="76"/>
  <c r="K222" i="76" s="1"/>
  <c r="K220" i="76"/>
  <c r="L220" i="76" s="1"/>
  <c r="O220" i="76"/>
  <c r="P220" i="76" s="1"/>
  <c r="S221" i="76"/>
  <c r="S222" i="76" s="1"/>
  <c r="S220" i="76"/>
  <c r="T220" i="76" s="1"/>
  <c r="W220" i="76"/>
  <c r="X220" i="76" s="1"/>
  <c r="AA221" i="76"/>
  <c r="AA222" i="76" s="1"/>
  <c r="AA220" i="76"/>
  <c r="AB220" i="76" s="1"/>
  <c r="BG221" i="76"/>
  <c r="BG222" i="76" s="1"/>
  <c r="BK221" i="76"/>
  <c r="BK222" i="76" s="1"/>
  <c r="BO221" i="76"/>
  <c r="BO222" i="76" s="1"/>
  <c r="BS221" i="76"/>
  <c r="BS222" i="76" s="1"/>
  <c r="BW221" i="76"/>
  <c r="BW222" i="76" s="1"/>
  <c r="CA221" i="76"/>
  <c r="CA222" i="76" s="1"/>
  <c r="AD220" i="76"/>
  <c r="AE220" i="76" s="1"/>
  <c r="AL220" i="76"/>
  <c r="AM220" i="76" s="1"/>
  <c r="AT220" i="76"/>
  <c r="AU220" i="76" s="1"/>
  <c r="BB220" i="76"/>
  <c r="BC220" i="76" s="1"/>
  <c r="BK220" i="76"/>
  <c r="BL220" i="76" s="1"/>
  <c r="BS220" i="76"/>
  <c r="BT220" i="76" s="1"/>
  <c r="CA220" i="76"/>
  <c r="CB220" i="76" s="1"/>
  <c r="CJ220" i="76"/>
  <c r="CK220" i="76" s="1"/>
  <c r="CR220" i="76"/>
  <c r="CS220" i="76" s="1"/>
  <c r="CZ220" i="76"/>
  <c r="DA220" i="76" s="1"/>
  <c r="G221" i="76"/>
  <c r="G222" i="76" s="1"/>
  <c r="W221" i="76"/>
  <c r="W222" i="76" s="1"/>
  <c r="CF221" i="76"/>
  <c r="CF222" i="76" s="1"/>
  <c r="BQ224" i="76"/>
  <c r="AZ246" i="76"/>
  <c r="AU246" i="76"/>
  <c r="DB246" i="76"/>
  <c r="CW246" i="76"/>
  <c r="DG48" i="76"/>
  <c r="DG85" i="76"/>
  <c r="Q198" i="76"/>
  <c r="BM198" i="76"/>
  <c r="AJ221" i="76"/>
  <c r="AJ222" i="76" s="1"/>
  <c r="AJ220" i="76"/>
  <c r="AK220" i="76" s="1"/>
  <c r="AR221" i="76"/>
  <c r="AR222" i="76" s="1"/>
  <c r="AR220" i="76"/>
  <c r="AS220" i="76" s="1"/>
  <c r="AZ221" i="76"/>
  <c r="AZ222" i="76" s="1"/>
  <c r="AZ220" i="76"/>
  <c r="BA220" i="76" s="1"/>
  <c r="DB224" i="76"/>
  <c r="CW224" i="76"/>
  <c r="AF221" i="76"/>
  <c r="AF222" i="76" s="1"/>
  <c r="O224" i="76"/>
  <c r="E189" i="76"/>
  <c r="M189" i="76"/>
  <c r="U189" i="76"/>
  <c r="AD189" i="76"/>
  <c r="AL189" i="76"/>
  <c r="AT189" i="76"/>
  <c r="BB189" i="76"/>
  <c r="BK189" i="76"/>
  <c r="BS189" i="76"/>
  <c r="CA189" i="76"/>
  <c r="CJ189" i="76"/>
  <c r="CR189" i="76"/>
  <c r="AH220" i="76"/>
  <c r="AI220" i="76" s="1"/>
  <c r="AP220" i="76"/>
  <c r="AQ220" i="76" s="1"/>
  <c r="AX220" i="76"/>
  <c r="AY220" i="76" s="1"/>
  <c r="BG220" i="76"/>
  <c r="BH220" i="76" s="1"/>
  <c r="BO220" i="76"/>
  <c r="BP220" i="76" s="1"/>
  <c r="BW220" i="76"/>
  <c r="BX220" i="76" s="1"/>
  <c r="CF220" i="76"/>
  <c r="CG220" i="76" s="1"/>
  <c r="CN220" i="76"/>
  <c r="CO220" i="76" s="1"/>
  <c r="CV220" i="76"/>
  <c r="CW220" i="76" s="1"/>
  <c r="DD220" i="76"/>
  <c r="DE220" i="76" s="1"/>
  <c r="O221" i="76"/>
  <c r="O222" i="76" s="1"/>
  <c r="AN221" i="76"/>
  <c r="AN222" i="76" s="1"/>
  <c r="AF232" i="76"/>
  <c r="AF233" i="76" s="1"/>
  <c r="CA235" i="76"/>
  <c r="BV235" i="76"/>
  <c r="E242" i="76"/>
  <c r="F242" i="76" s="1"/>
  <c r="E243" i="76"/>
  <c r="E244" i="76" s="1"/>
  <c r="M242" i="76"/>
  <c r="N242" i="76" s="1"/>
  <c r="M243" i="76"/>
  <c r="M244" i="76" s="1"/>
  <c r="U242" i="76"/>
  <c r="V242" i="76" s="1"/>
  <c r="U243" i="76"/>
  <c r="U244" i="76" s="1"/>
  <c r="BE243" i="76"/>
  <c r="BE244" i="76" s="1"/>
  <c r="BE242" i="76"/>
  <c r="BF242" i="76" s="1"/>
  <c r="BI243" i="76"/>
  <c r="BI244" i="76" s="1"/>
  <c r="BI242" i="76"/>
  <c r="BJ242" i="76" s="1"/>
  <c r="BM243" i="76"/>
  <c r="BM244" i="76" s="1"/>
  <c r="BM242" i="76"/>
  <c r="BN242" i="76" s="1"/>
  <c r="BQ243" i="76"/>
  <c r="BQ244" i="76" s="1"/>
  <c r="BQ242" i="76"/>
  <c r="BR242" i="76" s="1"/>
  <c r="BU243" i="76"/>
  <c r="BU244" i="76" s="1"/>
  <c r="BU242" i="76"/>
  <c r="BV242" i="76" s="1"/>
  <c r="BY243" i="76"/>
  <c r="BY244" i="76" s="1"/>
  <c r="BY242" i="76"/>
  <c r="BZ242" i="76" s="1"/>
  <c r="CC243" i="76"/>
  <c r="CC244" i="76" s="1"/>
  <c r="CC242" i="76"/>
  <c r="CD242" i="76" s="1"/>
  <c r="Q243" i="76"/>
  <c r="Q244" i="76" s="1"/>
  <c r="CF243" i="76"/>
  <c r="CF244" i="76" s="1"/>
  <c r="BE232" i="76"/>
  <c r="BE233" i="76" s="1"/>
  <c r="BE231" i="76"/>
  <c r="BF231" i="76" s="1"/>
  <c r="BI232" i="76"/>
  <c r="BI233" i="76" s="1"/>
  <c r="BI231" i="76"/>
  <c r="BJ231" i="76" s="1"/>
  <c r="BM232" i="76"/>
  <c r="BM233" i="76" s="1"/>
  <c r="BM231" i="76"/>
  <c r="BN231" i="76" s="1"/>
  <c r="BQ232" i="76"/>
  <c r="BQ233" i="76" s="1"/>
  <c r="BQ231" i="76"/>
  <c r="BR231" i="76" s="1"/>
  <c r="BU232" i="76"/>
  <c r="BU233" i="76" s="1"/>
  <c r="BU231" i="76"/>
  <c r="BV231" i="76" s="1"/>
  <c r="BY232" i="76"/>
  <c r="BY233" i="76" s="1"/>
  <c r="BY231" i="76"/>
  <c r="BZ231" i="76" s="1"/>
  <c r="CC232" i="76"/>
  <c r="CC233" i="76" s="1"/>
  <c r="CC231" i="76"/>
  <c r="CD231" i="76" s="1"/>
  <c r="CF232" i="76"/>
  <c r="CF233" i="76" s="1"/>
  <c r="Y243" i="76"/>
  <c r="Y244" i="76" s="1"/>
  <c r="CA268" i="76"/>
  <c r="BV268" i="76"/>
  <c r="BI220" i="76"/>
  <c r="BJ220" i="76" s="1"/>
  <c r="BQ220" i="76"/>
  <c r="BR220" i="76" s="1"/>
  <c r="BY220" i="76"/>
  <c r="BZ220" i="76" s="1"/>
  <c r="CL220" i="76"/>
  <c r="CM220" i="76" s="1"/>
  <c r="AF243" i="76"/>
  <c r="AF244" i="76" s="1"/>
  <c r="AJ243" i="76"/>
  <c r="AJ244" i="76" s="1"/>
  <c r="AN243" i="76"/>
  <c r="AN244" i="76" s="1"/>
  <c r="AR243" i="76"/>
  <c r="AR244" i="76" s="1"/>
  <c r="AV243" i="76"/>
  <c r="AV244" i="76" s="1"/>
  <c r="AZ243" i="76"/>
  <c r="AZ244" i="76" s="1"/>
  <c r="CF242" i="76"/>
  <c r="CG242" i="76" s="1"/>
  <c r="CJ242" i="76"/>
  <c r="CK242" i="76" s="1"/>
  <c r="CN242" i="76"/>
  <c r="CO242" i="76" s="1"/>
  <c r="CR242" i="76"/>
  <c r="CS242" i="76" s="1"/>
  <c r="CV242" i="76"/>
  <c r="CW242" i="76" s="1"/>
  <c r="CZ242" i="76"/>
  <c r="DA242" i="76" s="1"/>
  <c r="DD242" i="76"/>
  <c r="DE242" i="76" s="1"/>
  <c r="I243" i="76"/>
  <c r="I244" i="76" s="1"/>
  <c r="O246" i="76"/>
  <c r="BQ246" i="76"/>
  <c r="AJ254" i="76"/>
  <c r="AJ255" i="76" s="1"/>
  <c r="AJ253" i="76"/>
  <c r="AK253" i="76" s="1"/>
  <c r="AZ254" i="76"/>
  <c r="AZ255" i="76" s="1"/>
  <c r="AZ253" i="76"/>
  <c r="BA253" i="76" s="1"/>
  <c r="BQ257" i="76"/>
  <c r="BE253" i="76"/>
  <c r="BF253" i="76" s="1"/>
  <c r="BE254" i="76"/>
  <c r="BE255" i="76" s="1"/>
  <c r="BI254" i="76"/>
  <c r="BI255" i="76" s="1"/>
  <c r="BI253" i="76"/>
  <c r="BJ253" i="76" s="1"/>
  <c r="BQ254" i="76"/>
  <c r="BQ255" i="76" s="1"/>
  <c r="BQ253" i="76"/>
  <c r="BR253" i="76" s="1"/>
  <c r="BU253" i="76"/>
  <c r="BV253" i="76" s="1"/>
  <c r="BU254" i="76"/>
  <c r="BU255" i="76" s="1"/>
  <c r="BY254" i="76"/>
  <c r="BY255" i="76" s="1"/>
  <c r="BY253" i="76"/>
  <c r="BZ253" i="76" s="1"/>
  <c r="BM254" i="76"/>
  <c r="BM255" i="76" s="1"/>
  <c r="C231" i="76"/>
  <c r="D231" i="76" s="1"/>
  <c r="G231" i="76"/>
  <c r="H231" i="76" s="1"/>
  <c r="K231" i="76"/>
  <c r="L231" i="76" s="1"/>
  <c r="O231" i="76"/>
  <c r="P231" i="76" s="1"/>
  <c r="S231" i="76"/>
  <c r="T231" i="76" s="1"/>
  <c r="W231" i="76"/>
  <c r="X231" i="76" s="1"/>
  <c r="AA231" i="76"/>
  <c r="AB231" i="76" s="1"/>
  <c r="AF231" i="76"/>
  <c r="AG231" i="76" s="1"/>
  <c r="AJ231" i="76"/>
  <c r="AK231" i="76" s="1"/>
  <c r="AN231" i="76"/>
  <c r="AO231" i="76" s="1"/>
  <c r="AR231" i="76"/>
  <c r="AS231" i="76" s="1"/>
  <c r="AV231" i="76"/>
  <c r="AW231" i="76" s="1"/>
  <c r="AZ231" i="76"/>
  <c r="BA231" i="76" s="1"/>
  <c r="CH231" i="76"/>
  <c r="CI231" i="76" s="1"/>
  <c r="CL231" i="76"/>
  <c r="CM231" i="76" s="1"/>
  <c r="CP231" i="76"/>
  <c r="CQ231" i="76" s="1"/>
  <c r="CT231" i="76"/>
  <c r="CU231" i="76" s="1"/>
  <c r="CX231" i="76"/>
  <c r="CY231" i="76" s="1"/>
  <c r="DB231" i="76"/>
  <c r="DC231" i="76" s="1"/>
  <c r="C242" i="76"/>
  <c r="D242" i="76" s="1"/>
  <c r="G242" i="76"/>
  <c r="H242" i="76" s="1"/>
  <c r="K242" i="76"/>
  <c r="L242" i="76" s="1"/>
  <c r="O242" i="76"/>
  <c r="P242" i="76" s="1"/>
  <c r="S242" i="76"/>
  <c r="T242" i="76" s="1"/>
  <c r="W242" i="76"/>
  <c r="X242" i="76" s="1"/>
  <c r="AA242" i="76"/>
  <c r="AB242" i="76" s="1"/>
  <c r="AF242" i="76"/>
  <c r="AG242" i="76" s="1"/>
  <c r="AJ242" i="76"/>
  <c r="AK242" i="76" s="1"/>
  <c r="AN242" i="76"/>
  <c r="AO242" i="76" s="1"/>
  <c r="AR242" i="76"/>
  <c r="AS242" i="76" s="1"/>
  <c r="CH242" i="76"/>
  <c r="CI242" i="76" s="1"/>
  <c r="CL242" i="76"/>
  <c r="CM242" i="76" s="1"/>
  <c r="CP242" i="76"/>
  <c r="CQ242" i="76" s="1"/>
  <c r="CT242" i="76"/>
  <c r="CU242" i="76" s="1"/>
  <c r="CX242" i="76"/>
  <c r="CY242" i="76" s="1"/>
  <c r="DB242" i="76"/>
  <c r="DC242" i="76" s="1"/>
  <c r="AP257" i="76"/>
  <c r="CH253" i="76"/>
  <c r="CI253" i="76" s="1"/>
  <c r="CP253" i="76"/>
  <c r="CQ253" i="76" s="1"/>
  <c r="CX253" i="76"/>
  <c r="CY253" i="76" s="1"/>
  <c r="AX254" i="76"/>
  <c r="AX255" i="76" s="1"/>
  <c r="AD264" i="76"/>
  <c r="AE264" i="76" s="1"/>
  <c r="AD265" i="76"/>
  <c r="AD266" i="76" s="1"/>
  <c r="AH265" i="76"/>
  <c r="AH266" i="76" s="1"/>
  <c r="AH264" i="76"/>
  <c r="AI264" i="76" s="1"/>
  <c r="AL264" i="76"/>
  <c r="AM264" i="76" s="1"/>
  <c r="AL265" i="76"/>
  <c r="AL266" i="76" s="1"/>
  <c r="AP265" i="76"/>
  <c r="AP266" i="76" s="1"/>
  <c r="AP264" i="76"/>
  <c r="AQ264" i="76" s="1"/>
  <c r="AT264" i="76"/>
  <c r="AU264" i="76" s="1"/>
  <c r="AT265" i="76"/>
  <c r="AT266" i="76" s="1"/>
  <c r="AX265" i="76"/>
  <c r="AX266" i="76" s="1"/>
  <c r="AX264" i="76"/>
  <c r="AY264" i="76" s="1"/>
  <c r="BB264" i="76"/>
  <c r="BC264" i="76" s="1"/>
  <c r="BB265" i="76"/>
  <c r="BB266" i="76" s="1"/>
  <c r="BQ264" i="76"/>
  <c r="BR264" i="76" s="1"/>
  <c r="CH264" i="76"/>
  <c r="CI264" i="76" s="1"/>
  <c r="CX264" i="76"/>
  <c r="CY264" i="76" s="1"/>
  <c r="AP268" i="76"/>
  <c r="DB290" i="76"/>
  <c r="CW290" i="76"/>
  <c r="AD232" i="76"/>
  <c r="AD233" i="76" s="1"/>
  <c r="AL232" i="76"/>
  <c r="AL233" i="76" s="1"/>
  <c r="AT232" i="76"/>
  <c r="AT233" i="76" s="1"/>
  <c r="BB232" i="76"/>
  <c r="BB233" i="76" s="1"/>
  <c r="BK232" i="76"/>
  <c r="BK233" i="76" s="1"/>
  <c r="BS232" i="76"/>
  <c r="BS233" i="76" s="1"/>
  <c r="CA232" i="76"/>
  <c r="CA233" i="76" s="1"/>
  <c r="CJ232" i="76"/>
  <c r="CJ233" i="76" s="1"/>
  <c r="CR232" i="76"/>
  <c r="CR233" i="76" s="1"/>
  <c r="CZ232" i="76"/>
  <c r="CZ233" i="76" s="1"/>
  <c r="AD243" i="76"/>
  <c r="AD244" i="76" s="1"/>
  <c r="AL243" i="76"/>
  <c r="AL244" i="76" s="1"/>
  <c r="AT243" i="76"/>
  <c r="AT244" i="76" s="1"/>
  <c r="BB243" i="76"/>
  <c r="BB244" i="76" s="1"/>
  <c r="BK243" i="76"/>
  <c r="BK244" i="76" s="1"/>
  <c r="BS243" i="76"/>
  <c r="BS244" i="76" s="1"/>
  <c r="CA243" i="76"/>
  <c r="CA244" i="76" s="1"/>
  <c r="CJ243" i="76"/>
  <c r="CJ244" i="76" s="1"/>
  <c r="CR243" i="76"/>
  <c r="CR244" i="76" s="1"/>
  <c r="CZ243" i="76"/>
  <c r="CZ244" i="76" s="1"/>
  <c r="O257" i="76"/>
  <c r="AD253" i="76"/>
  <c r="AE253" i="76" s="1"/>
  <c r="G254" i="76"/>
  <c r="G255" i="76" s="1"/>
  <c r="W254" i="76"/>
  <c r="W255" i="76" s="1"/>
  <c r="AN254" i="76"/>
  <c r="AN255" i="76" s="1"/>
  <c r="CL254" i="76"/>
  <c r="CL255" i="76" s="1"/>
  <c r="DB254" i="76"/>
  <c r="DB255" i="76" s="1"/>
  <c r="O268" i="76"/>
  <c r="CL264" i="76"/>
  <c r="CM264" i="76" s="1"/>
  <c r="DB264" i="76"/>
  <c r="DC264" i="76" s="1"/>
  <c r="BI265" i="76"/>
  <c r="BI266" i="76" s="1"/>
  <c r="CP265" i="76"/>
  <c r="CP266" i="76" s="1"/>
  <c r="CR257" i="76"/>
  <c r="Y254" i="76"/>
  <c r="Y255" i="76" s="1"/>
  <c r="BW254" i="76"/>
  <c r="BW255" i="76" s="1"/>
  <c r="E254" i="76"/>
  <c r="E255" i="76" s="1"/>
  <c r="M254" i="76"/>
  <c r="M255" i="76" s="1"/>
  <c r="U254" i="76"/>
  <c r="U255" i="76" s="1"/>
  <c r="AD254" i="76"/>
  <c r="AD255" i="76" s="1"/>
  <c r="AL254" i="76"/>
  <c r="AL255" i="76" s="1"/>
  <c r="AT254" i="76"/>
  <c r="AT255" i="76" s="1"/>
  <c r="BB254" i="76"/>
  <c r="BB255" i="76" s="1"/>
  <c r="BK254" i="76"/>
  <c r="BK255" i="76" s="1"/>
  <c r="BS254" i="76"/>
  <c r="BS255" i="76" s="1"/>
  <c r="CA254" i="76"/>
  <c r="CA255" i="76" s="1"/>
  <c r="CJ254" i="76"/>
  <c r="CJ255" i="76" s="1"/>
  <c r="CR254" i="76"/>
  <c r="CR255" i="76" s="1"/>
  <c r="CZ254" i="76"/>
  <c r="CZ255" i="76" s="1"/>
  <c r="CJ265" i="76"/>
  <c r="CJ266" i="76" s="1"/>
  <c r="CR265" i="76"/>
  <c r="CR266" i="76" s="1"/>
  <c r="CZ265" i="76"/>
  <c r="CZ266" i="76" s="1"/>
  <c r="E275" i="76"/>
  <c r="F275" i="76" s="1"/>
  <c r="E276" i="76"/>
  <c r="E277" i="76" s="1"/>
  <c r="I275" i="76"/>
  <c r="J275" i="76" s="1"/>
  <c r="M275" i="76"/>
  <c r="N275" i="76" s="1"/>
  <c r="M276" i="76"/>
  <c r="M277" i="76" s="1"/>
  <c r="Q275" i="76"/>
  <c r="R275" i="76" s="1"/>
  <c r="U275" i="76"/>
  <c r="V275" i="76" s="1"/>
  <c r="U276" i="76"/>
  <c r="U277" i="76" s="1"/>
  <c r="Y275" i="76"/>
  <c r="Z275" i="76" s="1"/>
  <c r="BE276" i="76"/>
  <c r="BE277" i="76" s="1"/>
  <c r="BQ279" i="76"/>
  <c r="BM276" i="76"/>
  <c r="BM277" i="76" s="1"/>
  <c r="BU276" i="76"/>
  <c r="BU277" i="76" s="1"/>
  <c r="CC276" i="76"/>
  <c r="CC277" i="76" s="1"/>
  <c r="Q276" i="76"/>
  <c r="Q277" i="76" s="1"/>
  <c r="AH276" i="76"/>
  <c r="AH277" i="76" s="1"/>
  <c r="AX276" i="76"/>
  <c r="AX277" i="76" s="1"/>
  <c r="G286" i="76"/>
  <c r="H286" i="76" s="1"/>
  <c r="CF264" i="76"/>
  <c r="CG264" i="76" s="1"/>
  <c r="CN264" i="76"/>
  <c r="CO264" i="76" s="1"/>
  <c r="CV264" i="76"/>
  <c r="CW264" i="76" s="1"/>
  <c r="DD264" i="76"/>
  <c r="DE264" i="76" s="1"/>
  <c r="BE265" i="76"/>
  <c r="BE266" i="76" s="1"/>
  <c r="CR268" i="76"/>
  <c r="AD275" i="76"/>
  <c r="AE275" i="76" s="1"/>
  <c r="AP279" i="76"/>
  <c r="AD276" i="76"/>
  <c r="AD277" i="76" s="1"/>
  <c r="AL275" i="76"/>
  <c r="AM275" i="76" s="1"/>
  <c r="AL276" i="76"/>
  <c r="AL277" i="76" s="1"/>
  <c r="AT275" i="76"/>
  <c r="AU275" i="76" s="1"/>
  <c r="AT276" i="76"/>
  <c r="AT277" i="76" s="1"/>
  <c r="BB275" i="76"/>
  <c r="BC275" i="76" s="1"/>
  <c r="BB276" i="76"/>
  <c r="BB277" i="76" s="1"/>
  <c r="CH275" i="76"/>
  <c r="CI275" i="76" s="1"/>
  <c r="CX275" i="76"/>
  <c r="CY275" i="76" s="1"/>
  <c r="C287" i="76"/>
  <c r="C288" i="76" s="1"/>
  <c r="C286" i="76"/>
  <c r="D286" i="76" s="1"/>
  <c r="O290" i="76"/>
  <c r="K287" i="76"/>
  <c r="K288" i="76" s="1"/>
  <c r="K286" i="76"/>
  <c r="L286" i="76" s="1"/>
  <c r="O286" i="76"/>
  <c r="P286" i="76" s="1"/>
  <c r="I254" i="76"/>
  <c r="I255" i="76" s="1"/>
  <c r="Q254" i="76"/>
  <c r="Q255" i="76" s="1"/>
  <c r="AH254" i="76"/>
  <c r="AH255" i="76" s="1"/>
  <c r="AP254" i="76"/>
  <c r="AP255" i="76" s="1"/>
  <c r="BG254" i="76"/>
  <c r="BG255" i="76" s="1"/>
  <c r="BO254" i="76"/>
  <c r="BO255" i="76" s="1"/>
  <c r="CF254" i="76"/>
  <c r="CF255" i="76" s="1"/>
  <c r="CN254" i="76"/>
  <c r="CN255" i="76" s="1"/>
  <c r="CV254" i="76"/>
  <c r="CV255" i="76" s="1"/>
  <c r="O279" i="76"/>
  <c r="I276" i="76"/>
  <c r="I277" i="76" s="1"/>
  <c r="Y276" i="76"/>
  <c r="Y277" i="76" s="1"/>
  <c r="AP276" i="76"/>
  <c r="AP277" i="76" s="1"/>
  <c r="BK276" i="76"/>
  <c r="BK277" i="76" s="1"/>
  <c r="BS276" i="76"/>
  <c r="BS277" i="76" s="1"/>
  <c r="CA276" i="76"/>
  <c r="CA277" i="76" s="1"/>
  <c r="CJ276" i="76"/>
  <c r="CJ277" i="76" s="1"/>
  <c r="CR276" i="76"/>
  <c r="CR277" i="76" s="1"/>
  <c r="CZ276" i="76"/>
  <c r="CZ277" i="76" s="1"/>
  <c r="CR279" i="76"/>
  <c r="E286" i="76"/>
  <c r="F286" i="76" s="1"/>
  <c r="E287" i="76"/>
  <c r="E288" i="76" s="1"/>
  <c r="M286" i="76"/>
  <c r="N286" i="76" s="1"/>
  <c r="M287" i="76"/>
  <c r="M288" i="76" s="1"/>
  <c r="U286" i="76"/>
  <c r="V286" i="76" s="1"/>
  <c r="U287" i="76"/>
  <c r="U288" i="76" s="1"/>
  <c r="AJ287" i="76"/>
  <c r="AJ288" i="76" s="1"/>
  <c r="AJ286" i="76"/>
  <c r="AK286" i="76" s="1"/>
  <c r="AR287" i="76"/>
  <c r="AR288" i="76" s="1"/>
  <c r="AR286" i="76"/>
  <c r="AS286" i="76" s="1"/>
  <c r="AZ287" i="76"/>
  <c r="AZ288" i="76" s="1"/>
  <c r="AZ286" i="76"/>
  <c r="BA286" i="76" s="1"/>
  <c r="BE287" i="76"/>
  <c r="BE288" i="76" s="1"/>
  <c r="BE286" i="76"/>
  <c r="BF286" i="76" s="1"/>
  <c r="BI287" i="76"/>
  <c r="BI288" i="76" s="1"/>
  <c r="BI286" i="76"/>
  <c r="BJ286" i="76" s="1"/>
  <c r="BM287" i="76"/>
  <c r="BM288" i="76" s="1"/>
  <c r="BM286" i="76"/>
  <c r="BN286" i="76" s="1"/>
  <c r="BQ287" i="76"/>
  <c r="BQ288" i="76" s="1"/>
  <c r="BQ286" i="76"/>
  <c r="BR286" i="76" s="1"/>
  <c r="BU287" i="76"/>
  <c r="BU288" i="76" s="1"/>
  <c r="BU286" i="76"/>
  <c r="BV286" i="76" s="1"/>
  <c r="BY287" i="76"/>
  <c r="BY288" i="76" s="1"/>
  <c r="BY286" i="76"/>
  <c r="BZ286" i="76" s="1"/>
  <c r="CC287" i="76"/>
  <c r="CC288" i="76" s="1"/>
  <c r="CC286" i="76"/>
  <c r="CD286" i="76" s="1"/>
  <c r="I287" i="76"/>
  <c r="I288" i="76" s="1"/>
  <c r="AP287" i="76"/>
  <c r="AP288" i="76" s="1"/>
  <c r="BQ290" i="76"/>
  <c r="AD286" i="76"/>
  <c r="AE286" i="76" s="1"/>
  <c r="AD287" i="76"/>
  <c r="AD288" i="76" s="1"/>
  <c r="AL286" i="76"/>
  <c r="AM286" i="76" s="1"/>
  <c r="AL287" i="76"/>
  <c r="AL288" i="76" s="1"/>
  <c r="AT286" i="76"/>
  <c r="AU286" i="76" s="1"/>
  <c r="AT287" i="76"/>
  <c r="AT288" i="76" s="1"/>
  <c r="BB286" i="76"/>
  <c r="BC286" i="76" s="1"/>
  <c r="BB287" i="76"/>
  <c r="BB288" i="76" s="1"/>
  <c r="CH287" i="76"/>
  <c r="CH288" i="76" s="1"/>
  <c r="CH286" i="76"/>
  <c r="CI286" i="76" s="1"/>
  <c r="CL287" i="76"/>
  <c r="CL288" i="76" s="1"/>
  <c r="CL286" i="76"/>
  <c r="CM286" i="76" s="1"/>
  <c r="CP287" i="76"/>
  <c r="CP288" i="76" s="1"/>
  <c r="CP286" i="76"/>
  <c r="CQ286" i="76" s="1"/>
  <c r="CT287" i="76"/>
  <c r="CT288" i="76" s="1"/>
  <c r="CT286" i="76"/>
  <c r="CU286" i="76" s="1"/>
  <c r="CX287" i="76"/>
  <c r="CX288" i="76" s="1"/>
  <c r="CX286" i="76"/>
  <c r="CY286" i="76" s="1"/>
  <c r="DB287" i="76"/>
  <c r="DB288" i="76" s="1"/>
  <c r="DB286" i="76"/>
  <c r="DC286" i="76" s="1"/>
  <c r="S286" i="76"/>
  <c r="T286" i="76" s="1"/>
  <c r="Q287" i="76"/>
  <c r="Q288" i="76" s="1"/>
  <c r="AX287" i="76"/>
  <c r="AX288" i="76" s="1"/>
  <c r="CF287" i="76"/>
  <c r="CF288" i="76" s="1"/>
  <c r="W287" i="76"/>
  <c r="W288" i="76" s="1"/>
  <c r="W286" i="76"/>
  <c r="X286" i="76" s="1"/>
  <c r="AA287" i="76"/>
  <c r="AA288" i="76" s="1"/>
  <c r="AA286" i="76"/>
  <c r="AB286" i="76" s="1"/>
  <c r="Y287" i="76"/>
  <c r="Y288" i="76" s="1"/>
  <c r="AP290" i="76"/>
  <c r="AE373" i="76"/>
  <c r="AH373" i="76" s="1"/>
  <c r="AU373" i="76"/>
  <c r="AX373" i="76" s="1"/>
  <c r="BK373" i="76"/>
  <c r="BN373" i="76" s="1"/>
  <c r="CA373" i="76"/>
  <c r="CD373" i="76" s="1"/>
  <c r="CQ373" i="76"/>
  <c r="CT373" i="76" s="1"/>
  <c r="AM374" i="76"/>
  <c r="AP374" i="76" s="1"/>
  <c r="BC374" i="76"/>
  <c r="BF374" i="76" s="1"/>
  <c r="AU375" i="76"/>
  <c r="AX375" i="76" s="1"/>
  <c r="BK375" i="76"/>
  <c r="BN375" i="76" s="1"/>
  <c r="CA375" i="76"/>
  <c r="CD375" i="76" s="1"/>
  <c r="CQ375" i="76"/>
  <c r="CT375" i="76" s="1"/>
  <c r="AM376" i="76"/>
  <c r="AP376" i="76" s="1"/>
  <c r="BC376" i="76"/>
  <c r="BF376" i="76" s="1"/>
  <c r="BS376" i="76"/>
  <c r="BV376" i="76" s="1"/>
  <c r="CI376" i="76"/>
  <c r="CL376" i="76" s="1"/>
  <c r="AE378" i="76"/>
  <c r="AH378" i="76" s="1"/>
  <c r="AU378" i="76"/>
  <c r="AX378" i="76" s="1"/>
  <c r="BK378" i="76"/>
  <c r="BN378" i="76" s="1"/>
  <c r="CA378" i="76"/>
  <c r="CD378" i="76" s="1"/>
  <c r="CQ378" i="76"/>
  <c r="CT378" i="76" s="1"/>
  <c r="AM380" i="76"/>
  <c r="AP380" i="76" s="1"/>
  <c r="BC380" i="76"/>
  <c r="BF380" i="76" s="1"/>
  <c r="BK287" i="76"/>
  <c r="BK288" i="76" s="1"/>
  <c r="BS287" i="76"/>
  <c r="BS288" i="76" s="1"/>
  <c r="CA287" i="76"/>
  <c r="CA288" i="76" s="1"/>
  <c r="CJ287" i="76"/>
  <c r="CJ288" i="76" s="1"/>
  <c r="CR287" i="76"/>
  <c r="CR288" i="76" s="1"/>
  <c r="CZ287" i="76"/>
  <c r="CZ288" i="76" s="1"/>
  <c r="CI18" i="71"/>
  <c r="CL18" i="71" s="1"/>
  <c r="BK19" i="71"/>
  <c r="BN19" i="71" s="1"/>
  <c r="BC20" i="71"/>
  <c r="BF20" i="71" s="1"/>
  <c r="CA21" i="71"/>
  <c r="CD21" i="71" s="1"/>
  <c r="AU23" i="71"/>
  <c r="AX23" i="71" s="1"/>
  <c r="BK23" i="71"/>
  <c r="BN23" i="71" s="1"/>
  <c r="CQ23" i="71"/>
  <c r="CT23" i="71" s="1"/>
  <c r="CI24" i="71"/>
  <c r="CL24" i="71" s="1"/>
  <c r="AU26" i="71"/>
  <c r="AX26" i="71" s="1"/>
  <c r="CA26" i="71"/>
  <c r="CD26" i="71" s="1"/>
  <c r="AM27" i="71"/>
  <c r="AP27" i="71" s="1"/>
  <c r="BS27" i="71"/>
  <c r="BV27" i="71" s="1"/>
  <c r="AE28" i="71"/>
  <c r="AH28" i="71" s="1"/>
  <c r="BK17" i="71"/>
  <c r="BN17" i="71" s="1"/>
  <c r="BS18" i="71"/>
  <c r="BV18" i="71" s="1"/>
  <c r="AM20" i="71"/>
  <c r="AP20" i="71" s="1"/>
  <c r="AU21" i="71"/>
  <c r="AX21" i="71" s="1"/>
  <c r="BK21" i="71"/>
  <c r="BN21" i="71" s="1"/>
  <c r="CQ21" i="71"/>
  <c r="CT21" i="71" s="1"/>
  <c r="BK28" i="71"/>
  <c r="BN28" i="71" s="1"/>
  <c r="CA28" i="71"/>
  <c r="CD28" i="71" s="1"/>
  <c r="CQ28" i="71"/>
  <c r="CT28" i="71" s="1"/>
  <c r="AM31" i="71"/>
  <c r="AP31" i="71" s="1"/>
  <c r="BC31" i="71"/>
  <c r="BF31" i="71" s="1"/>
  <c r="BS31" i="71"/>
  <c r="BV31" i="71" s="1"/>
  <c r="CI31" i="71"/>
  <c r="CL31" i="71" s="1"/>
  <c r="AE33" i="71"/>
  <c r="AH33" i="71" s="1"/>
  <c r="AU33" i="71"/>
  <c r="AX33" i="71" s="1"/>
  <c r="BK33" i="71"/>
  <c r="BN33" i="71" s="1"/>
  <c r="CA33" i="71"/>
  <c r="CD33" i="71" s="1"/>
  <c r="CQ33" i="71"/>
  <c r="CT33" i="71" s="1"/>
  <c r="AM36" i="71"/>
  <c r="AP36" i="71" s="1"/>
  <c r="BC36" i="71"/>
  <c r="BF36" i="71" s="1"/>
  <c r="BS36" i="71"/>
  <c r="BV36" i="71" s="1"/>
  <c r="CI36" i="71"/>
  <c r="CL36" i="71" s="1"/>
  <c r="AE37" i="71"/>
  <c r="AH37" i="71" s="1"/>
  <c r="AU37" i="71"/>
  <c r="AX37" i="71" s="1"/>
  <c r="BK37" i="71"/>
  <c r="BN37" i="71" s="1"/>
  <c r="CA37" i="71"/>
  <c r="CD37" i="71" s="1"/>
  <c r="CQ37" i="71"/>
  <c r="CT37" i="71" s="1"/>
  <c r="AM39" i="71"/>
  <c r="AP39" i="71" s="1"/>
  <c r="BC39" i="71"/>
  <c r="BF39" i="71" s="1"/>
  <c r="BS39" i="71"/>
  <c r="BV39" i="71" s="1"/>
  <c r="CI39" i="71"/>
  <c r="CL39" i="71" s="1"/>
  <c r="AE40" i="71"/>
  <c r="AH40" i="71" s="1"/>
  <c r="AU40" i="71"/>
  <c r="AX40" i="71" s="1"/>
  <c r="BK40" i="71"/>
  <c r="BN40" i="71" s="1"/>
  <c r="CA40" i="71"/>
  <c r="CD40" i="71" s="1"/>
  <c r="CQ40" i="71"/>
  <c r="CT40" i="71" s="1"/>
  <c r="AM42" i="71"/>
  <c r="AP42" i="71" s="1"/>
  <c r="BC42" i="71"/>
  <c r="BF42" i="71" s="1"/>
  <c r="BS42" i="71"/>
  <c r="BV42" i="71" s="1"/>
  <c r="CI42" i="71"/>
  <c r="CL42" i="71" s="1"/>
  <c r="AE44" i="71"/>
  <c r="AH44" i="71" s="1"/>
  <c r="AU44" i="71"/>
  <c r="AX44" i="71" s="1"/>
  <c r="BK44" i="71"/>
  <c r="BN44" i="71" s="1"/>
  <c r="CA44" i="71"/>
  <c r="CD44" i="71" s="1"/>
  <c r="CQ44" i="71"/>
  <c r="CT44" i="71" s="1"/>
  <c r="AM46" i="71"/>
  <c r="AP46" i="71" s="1"/>
  <c r="BC46" i="71"/>
  <c r="BF46" i="71" s="1"/>
  <c r="AM17" i="71"/>
  <c r="AP17" i="71" s="1"/>
  <c r="BC17" i="71"/>
  <c r="BF17" i="71" s="1"/>
  <c r="BS17" i="71"/>
  <c r="BV17" i="71" s="1"/>
  <c r="CI17" i="71"/>
  <c r="CL17" i="71" s="1"/>
  <c r="AE18" i="71"/>
  <c r="AH18" i="71" s="1"/>
  <c r="AU18" i="71"/>
  <c r="AX18" i="71" s="1"/>
  <c r="BK18" i="71"/>
  <c r="BN18" i="71" s="1"/>
  <c r="CA18" i="71"/>
  <c r="CD18" i="71" s="1"/>
  <c r="CQ18" i="71"/>
  <c r="CT18" i="71" s="1"/>
  <c r="AM19" i="71"/>
  <c r="AP19" i="71" s="1"/>
  <c r="BC19" i="71"/>
  <c r="BF19" i="71" s="1"/>
  <c r="AE20" i="71"/>
  <c r="AH20" i="71" s="1"/>
  <c r="AU20" i="71"/>
  <c r="AX20" i="71" s="1"/>
  <c r="BK20" i="71"/>
  <c r="BN20" i="71" s="1"/>
  <c r="CA20" i="71"/>
  <c r="CD20" i="71" s="1"/>
  <c r="CQ20" i="71"/>
  <c r="CT20" i="71" s="1"/>
  <c r="BS21" i="71"/>
  <c r="BV21" i="71" s="1"/>
  <c r="CI21" i="71"/>
  <c r="CL21" i="71" s="1"/>
  <c r="BS23" i="71"/>
  <c r="BV23" i="71" s="1"/>
  <c r="CI23" i="71"/>
  <c r="CL23" i="71" s="1"/>
  <c r="AE24" i="71"/>
  <c r="AH24" i="71" s="1"/>
  <c r="AU24" i="71"/>
  <c r="AX24" i="71" s="1"/>
  <c r="BK24" i="71"/>
  <c r="BN24" i="71" s="1"/>
  <c r="CA24" i="71"/>
  <c r="CD24" i="71" s="1"/>
  <c r="CQ24" i="71"/>
  <c r="CT24" i="71" s="1"/>
  <c r="AM26" i="71"/>
  <c r="AP26" i="71" s="1"/>
  <c r="BC26" i="71"/>
  <c r="BF26" i="71" s="1"/>
  <c r="BS26" i="71"/>
  <c r="BV26" i="71" s="1"/>
  <c r="CI26" i="71"/>
  <c r="CL26" i="71" s="1"/>
  <c r="AE27" i="71"/>
  <c r="AH27" i="71" s="1"/>
  <c r="AU27" i="71"/>
  <c r="AX27" i="71" s="1"/>
  <c r="BK27" i="71"/>
  <c r="BN27" i="71" s="1"/>
  <c r="CA27" i="71"/>
  <c r="CD27" i="71" s="1"/>
  <c r="CQ27" i="71"/>
  <c r="CT27" i="71" s="1"/>
  <c r="AM28" i="71"/>
  <c r="AP28" i="71" s="1"/>
  <c r="BC28" i="71"/>
  <c r="BF28" i="71" s="1"/>
  <c r="BS28" i="71"/>
  <c r="BV28" i="71" s="1"/>
  <c r="CI28" i="71"/>
  <c r="CL28" i="71" s="1"/>
  <c r="AE31" i="71"/>
  <c r="AH31" i="71" s="1"/>
  <c r="AU31" i="71"/>
  <c r="AX31" i="71" s="1"/>
  <c r="BK31" i="71"/>
  <c r="BN31" i="71" s="1"/>
  <c r="CA31" i="71"/>
  <c r="CD31" i="71" s="1"/>
  <c r="CQ31" i="71"/>
  <c r="CT31" i="71" s="1"/>
  <c r="AM33" i="71"/>
  <c r="AP33" i="71" s="1"/>
  <c r="BC33" i="71"/>
  <c r="BF33" i="71" s="1"/>
  <c r="BS33" i="71"/>
  <c r="BV33" i="71" s="1"/>
  <c r="CI33" i="71"/>
  <c r="CL33" i="71" s="1"/>
  <c r="AE36" i="71"/>
  <c r="AH36" i="71" s="1"/>
  <c r="AU36" i="71"/>
  <c r="AX36" i="71" s="1"/>
  <c r="BK36" i="71"/>
  <c r="BN36" i="71" s="1"/>
  <c r="CQ36" i="71"/>
  <c r="CT36" i="71" s="1"/>
  <c r="AM37" i="71"/>
  <c r="AP37" i="71" s="1"/>
  <c r="BC37" i="71"/>
  <c r="BF37" i="71" s="1"/>
  <c r="BS37" i="71"/>
  <c r="BV37" i="71" s="1"/>
  <c r="CI37" i="71"/>
  <c r="CL37" i="71" s="1"/>
  <c r="AE39" i="71"/>
  <c r="AH39" i="71" s="1"/>
  <c r="AU39" i="71"/>
  <c r="AX39" i="71" s="1"/>
  <c r="BK39" i="71"/>
  <c r="BN39" i="71" s="1"/>
  <c r="CA39" i="71"/>
  <c r="CD39" i="71" s="1"/>
  <c r="CQ39" i="71"/>
  <c r="CT39" i="71" s="1"/>
  <c r="AM40" i="71"/>
  <c r="AP40" i="71" s="1"/>
  <c r="BC40" i="71"/>
  <c r="BF40" i="71" s="1"/>
  <c r="BS40" i="71"/>
  <c r="BV40" i="71" s="1"/>
  <c r="CI40" i="71"/>
  <c r="CL40" i="71" s="1"/>
  <c r="AE42" i="71"/>
  <c r="AH42" i="71" s="1"/>
  <c r="AU42" i="71"/>
  <c r="AX42" i="71" s="1"/>
  <c r="BK42" i="71"/>
  <c r="BN42" i="71" s="1"/>
  <c r="CA42" i="71"/>
  <c r="CD42" i="71" s="1"/>
  <c r="CQ42" i="71"/>
  <c r="CT42" i="71" s="1"/>
  <c r="AM44" i="71"/>
  <c r="AP44" i="71" s="1"/>
  <c r="BC44" i="71"/>
  <c r="BF44" i="71" s="1"/>
  <c r="BS44" i="71"/>
  <c r="BV44" i="71" s="1"/>
  <c r="CI44" i="71"/>
  <c r="CL44" i="71" s="1"/>
  <c r="AE46" i="71"/>
  <c r="AH46" i="71" s="1"/>
  <c r="AU46" i="71"/>
  <c r="AX46" i="71" s="1"/>
  <c r="CW312" i="77" l="1"/>
  <c r="DB312" i="77"/>
  <c r="AU312" i="77"/>
  <c r="AZ312" i="77"/>
  <c r="BV312" i="77"/>
  <c r="CA312" i="77"/>
  <c r="DG14" i="83"/>
  <c r="DG15" i="83"/>
  <c r="DG21" i="83"/>
  <c r="DG19" i="83"/>
  <c r="DG18" i="83"/>
  <c r="DG24" i="83"/>
  <c r="DG59" i="83"/>
  <c r="DI59" i="83"/>
  <c r="DI14" i="83"/>
  <c r="DG22" i="83"/>
  <c r="DI63" i="83"/>
  <c r="Y373" i="80"/>
  <c r="T373" i="80"/>
  <c r="DB428" i="80"/>
  <c r="CW428" i="80"/>
  <c r="Y417" i="80"/>
  <c r="T417" i="80"/>
  <c r="AZ417" i="80"/>
  <c r="AU417" i="80"/>
  <c r="BV395" i="80"/>
  <c r="CA395" i="80"/>
  <c r="Y406" i="80"/>
  <c r="T406" i="80"/>
  <c r="AZ373" i="80"/>
  <c r="AU373" i="80"/>
  <c r="AZ406" i="80"/>
  <c r="AU406" i="80"/>
  <c r="AZ384" i="80"/>
  <c r="AU384" i="80"/>
  <c r="BV362" i="80"/>
  <c r="CA362" i="80"/>
  <c r="Y384" i="80"/>
  <c r="T384" i="80"/>
  <c r="DB296" i="80"/>
  <c r="H302" i="80"/>
  <c r="DB417" i="80"/>
  <c r="CW417" i="80"/>
  <c r="DB406" i="80"/>
  <c r="CW406" i="80"/>
  <c r="BX303" i="80"/>
  <c r="AZ428" i="80"/>
  <c r="AU428" i="80"/>
  <c r="CA428" i="80"/>
  <c r="BV428" i="80"/>
  <c r="T428" i="80"/>
  <c r="Y428" i="80"/>
  <c r="CA417" i="80"/>
  <c r="BV417" i="80"/>
  <c r="T395" i="80"/>
  <c r="Y395" i="80"/>
  <c r="CA406" i="80"/>
  <c r="BV406" i="80"/>
  <c r="T362" i="80"/>
  <c r="Y362" i="80"/>
  <c r="CA351" i="80"/>
  <c r="BV351" i="80"/>
  <c r="Y351" i="80"/>
  <c r="T351" i="80"/>
  <c r="CA340" i="80"/>
  <c r="BV340" i="80"/>
  <c r="CA329" i="80"/>
  <c r="BV329" i="80"/>
  <c r="X310" i="80"/>
  <c r="DB373" i="80"/>
  <c r="CW373" i="80"/>
  <c r="DB384" i="80"/>
  <c r="CW384" i="80"/>
  <c r="CA373" i="80"/>
  <c r="BV373" i="80"/>
  <c r="CA384" i="80"/>
  <c r="BV384" i="80"/>
  <c r="AZ351" i="80"/>
  <c r="AU351" i="80"/>
  <c r="Y340" i="80"/>
  <c r="T340" i="80"/>
  <c r="Y329" i="80"/>
  <c r="T329" i="80"/>
  <c r="DB329" i="80"/>
  <c r="CW329" i="80"/>
  <c r="AZ329" i="80"/>
  <c r="AU329" i="80"/>
  <c r="DG239" i="79"/>
  <c r="DG98" i="79"/>
  <c r="DG12" i="79"/>
  <c r="AJ293" i="79"/>
  <c r="DG17" i="79"/>
  <c r="BH293" i="79"/>
  <c r="DG69" i="79"/>
  <c r="W293" i="79"/>
  <c r="L299" i="79"/>
  <c r="DB479" i="79"/>
  <c r="CW479" i="79"/>
  <c r="Y468" i="79"/>
  <c r="T468" i="79"/>
  <c r="AU457" i="79"/>
  <c r="AZ457" i="79"/>
  <c r="AZ446" i="79"/>
  <c r="AU446" i="79"/>
  <c r="T457" i="79"/>
  <c r="Y457" i="79"/>
  <c r="CA402" i="79"/>
  <c r="BV402" i="79"/>
  <c r="Y380" i="79"/>
  <c r="T380" i="79"/>
  <c r="AU369" i="79"/>
  <c r="AZ369" i="79"/>
  <c r="CA347" i="79"/>
  <c r="BV347" i="79"/>
  <c r="DB358" i="79"/>
  <c r="CW358" i="79"/>
  <c r="CA413" i="79"/>
  <c r="BV413" i="79"/>
  <c r="AZ336" i="79"/>
  <c r="AU336" i="79"/>
  <c r="CA336" i="79"/>
  <c r="BV336" i="79"/>
  <c r="Y336" i="79"/>
  <c r="T336" i="79"/>
  <c r="BH299" i="79"/>
  <c r="CF293" i="79"/>
  <c r="AZ479" i="79"/>
  <c r="AU479" i="79"/>
  <c r="CW457" i="79"/>
  <c r="DB457" i="79"/>
  <c r="Y446" i="79"/>
  <c r="T446" i="79"/>
  <c r="Y435" i="79"/>
  <c r="T435" i="79"/>
  <c r="Y402" i="79"/>
  <c r="T402" i="79"/>
  <c r="Y347" i="79"/>
  <c r="T347" i="79"/>
  <c r="CA391" i="79"/>
  <c r="BV391" i="79"/>
  <c r="BV325" i="79"/>
  <c r="CA325" i="79"/>
  <c r="CW325" i="79"/>
  <c r="DB325" i="79"/>
  <c r="BT293" i="79"/>
  <c r="W299" i="79"/>
  <c r="AV299" i="79"/>
  <c r="T479" i="79"/>
  <c r="Y479" i="79"/>
  <c r="DB446" i="79"/>
  <c r="CW446" i="79"/>
  <c r="CA435" i="79"/>
  <c r="BV435" i="79"/>
  <c r="DB413" i="79"/>
  <c r="CW413" i="79"/>
  <c r="AZ435" i="79"/>
  <c r="AU435" i="79"/>
  <c r="DB391" i="79"/>
  <c r="CW391" i="79"/>
  <c r="CR299" i="79"/>
  <c r="CF299" i="79"/>
  <c r="AI299" i="79"/>
  <c r="CA468" i="79"/>
  <c r="BV468" i="79"/>
  <c r="CA479" i="79"/>
  <c r="BV479" i="79"/>
  <c r="AZ468" i="79"/>
  <c r="AU468" i="79"/>
  <c r="CA446" i="79"/>
  <c r="BV446" i="79"/>
  <c r="CA424" i="79"/>
  <c r="BV424" i="79"/>
  <c r="AZ413" i="79"/>
  <c r="AU413" i="79"/>
  <c r="CW435" i="79"/>
  <c r="DB435" i="79"/>
  <c r="CA380" i="79"/>
  <c r="BV380" i="79"/>
  <c r="AZ391" i="79"/>
  <c r="AU391" i="79"/>
  <c r="DB369" i="79"/>
  <c r="CW369" i="79"/>
  <c r="CA369" i="79"/>
  <c r="BV369" i="79"/>
  <c r="T325" i="79"/>
  <c r="Y325" i="79"/>
  <c r="CW347" i="79"/>
  <c r="DB347" i="79"/>
  <c r="DB336" i="79"/>
  <c r="CW336" i="79"/>
  <c r="AV293" i="79"/>
  <c r="BT299" i="79"/>
  <c r="CR293" i="79"/>
  <c r="AU268" i="77"/>
  <c r="AZ268" i="77"/>
  <c r="BV268" i="77"/>
  <c r="CA268" i="77"/>
  <c r="CW334" i="77"/>
  <c r="DB334" i="77"/>
  <c r="CA323" i="77"/>
  <c r="BV323" i="77"/>
  <c r="DL44" i="77"/>
  <c r="DB216" i="77"/>
  <c r="AH222" i="77" s="1"/>
  <c r="H223" i="77"/>
  <c r="T279" i="77"/>
  <c r="Y279" i="77"/>
  <c r="AU279" i="77"/>
  <c r="AZ279" i="77"/>
  <c r="Y323" i="77"/>
  <c r="T323" i="77"/>
  <c r="CW268" i="77"/>
  <c r="DB268" i="77"/>
  <c r="BV279" i="77"/>
  <c r="CA279" i="77"/>
  <c r="AZ323" i="77"/>
  <c r="AU323" i="77"/>
  <c r="T279" i="76"/>
  <c r="Y279" i="76"/>
  <c r="BV279" i="76"/>
  <c r="CA279" i="76"/>
  <c r="AZ268" i="76"/>
  <c r="AU268" i="76"/>
  <c r="Y246" i="76"/>
  <c r="T246" i="76"/>
  <c r="AV198" i="76"/>
  <c r="CA290" i="76"/>
  <c r="BV290" i="76"/>
  <c r="Y290" i="76"/>
  <c r="T290" i="76"/>
  <c r="AU279" i="76"/>
  <c r="AZ279" i="76"/>
  <c r="DB257" i="76"/>
  <c r="CW257" i="76"/>
  <c r="Y257" i="76"/>
  <c r="T257" i="76"/>
  <c r="CA224" i="76"/>
  <c r="BV224" i="76"/>
  <c r="CW279" i="76"/>
  <c r="DB279" i="76"/>
  <c r="Y268" i="76"/>
  <c r="T268" i="76"/>
  <c r="AZ257" i="76"/>
  <c r="AU257" i="76"/>
  <c r="CA257" i="76"/>
  <c r="BV257" i="76"/>
  <c r="DB192" i="76"/>
  <c r="CR198" i="76" s="1"/>
  <c r="H198" i="76"/>
  <c r="DL44" i="76"/>
  <c r="CF198" i="76"/>
  <c r="AZ290" i="76"/>
  <c r="AU290" i="76"/>
  <c r="DB268" i="76"/>
  <c r="CW268" i="76"/>
  <c r="CA246" i="76"/>
  <c r="BV246" i="76"/>
  <c r="Y224" i="76"/>
  <c r="T224" i="76"/>
  <c r="DP44" i="76"/>
  <c r="BH198" i="76"/>
  <c r="DR44" i="76" s="1"/>
  <c r="Y235" i="76"/>
  <c r="T235" i="76"/>
  <c r="X228" i="77" l="1"/>
  <c r="AH228" i="77"/>
  <c r="W222" i="77"/>
  <c r="DN44" i="77" s="1"/>
  <c r="AR228" i="77"/>
  <c r="DG28" i="80"/>
  <c r="DG20" i="80"/>
  <c r="DG27" i="80"/>
  <c r="DG18" i="80"/>
  <c r="DG19" i="80"/>
  <c r="DG26" i="80"/>
  <c r="DG23" i="80"/>
  <c r="DG22" i="80"/>
  <c r="DG21" i="80"/>
  <c r="DG25" i="80"/>
  <c r="DG238" i="80"/>
  <c r="DD303" i="80"/>
  <c r="AH303" i="80"/>
  <c r="CS303" i="80"/>
  <c r="AR303" i="80"/>
  <c r="BN303" i="80"/>
  <c r="BD303" i="80"/>
  <c r="W303" i="80"/>
  <c r="CI303" i="80"/>
  <c r="BA222" i="77"/>
  <c r="AR222" i="77"/>
  <c r="DR44" i="77" s="1"/>
  <c r="DG15" i="77"/>
  <c r="DG146" i="77"/>
  <c r="BA228" i="77"/>
  <c r="W198" i="76"/>
  <c r="DN44" i="76" s="1"/>
  <c r="BT198" i="76"/>
  <c r="DG173" i="76"/>
  <c r="DG137" i="76"/>
  <c r="DG12" i="76"/>
  <c r="DG87" i="76"/>
  <c r="DG24" i="76"/>
  <c r="DG149" i="76"/>
  <c r="DG182" i="76"/>
  <c r="DG50" i="76"/>
  <c r="DG65" i="76"/>
  <c r="AJ198" i="76"/>
  <c r="DG5" i="76"/>
  <c r="B12" i="47" l="1"/>
  <c r="C34" i="11" l="1"/>
  <c r="C5" i="11"/>
  <c r="C45" i="11" l="1"/>
  <c r="C44" i="11"/>
  <c r="C43" i="11"/>
  <c r="C42" i="11"/>
  <c r="C41" i="11"/>
  <c r="C37" i="11"/>
  <c r="C36" i="11"/>
  <c r="C35" i="11"/>
  <c r="C33" i="11"/>
  <c r="C27" i="11"/>
  <c r="C26" i="11"/>
  <c r="C25" i="11"/>
  <c r="C24" i="11"/>
  <c r="C23" i="11"/>
  <c r="C20" i="11"/>
  <c r="C19" i="11"/>
  <c r="C17" i="11"/>
  <c r="C22" i="11" s="1"/>
  <c r="C16" i="11"/>
  <c r="C15" i="11"/>
  <c r="C14" i="11"/>
  <c r="C13" i="11"/>
  <c r="C12" i="11"/>
  <c r="C11" i="11"/>
  <c r="C8" i="11"/>
  <c r="C7" i="11"/>
  <c r="C6" i="11"/>
  <c r="C10" i="11"/>
  <c r="C9" i="11"/>
  <c r="C4" i="11"/>
  <c r="C40" i="11"/>
  <c r="C38" i="11"/>
  <c r="C21" i="11" l="1"/>
  <c r="C18" i="11"/>
  <c r="B55" i="11"/>
  <c r="C3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syndicat cfdt</author>
  </authors>
  <commentList>
    <comment ref="B32" authorId="0" shapeId="0" xr:uid="{00000000-0006-0000-0400-000001000000}">
      <text>
        <r>
          <rPr>
            <b/>
            <sz val="10"/>
            <color indexed="81"/>
            <rFont val="Tahoma"/>
            <family val="2"/>
          </rPr>
          <t>Noter ici
 les 4 chiffres de l'année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<sst xmlns="http://schemas.openxmlformats.org/spreadsheetml/2006/main" count="18302" uniqueCount="1886">
  <si>
    <t>MENUS</t>
  </si>
  <si>
    <t>HORS D'ŒUVRES</t>
  </si>
  <si>
    <t>A</t>
  </si>
  <si>
    <t>B</t>
  </si>
  <si>
    <t>ATTENTION aux ponts - jours fériés et fêtes .Effectifs parfois en baisse la veille.Etre vigilant pour les approvisionnements et les délais de conservation - les temps de mise en place et de fabrication les jours de reprise.</t>
  </si>
  <si>
    <t>HACHIS farces diverses*</t>
  </si>
  <si>
    <t>LAPIN</t>
  </si>
  <si>
    <t>MOUTON</t>
  </si>
  <si>
    <t>ŒUFS durs-brouillés-omelettes</t>
  </si>
  <si>
    <t>PINTADE</t>
  </si>
  <si>
    <t>PLATS COMPLETS</t>
  </si>
  <si>
    <t>PLATS POPULAIRES et/ou hors sélection</t>
  </si>
  <si>
    <t>POISSON</t>
  </si>
  <si>
    <t>PORC</t>
  </si>
  <si>
    <t>VEAU</t>
  </si>
  <si>
    <t>LÉGUMES</t>
  </si>
  <si>
    <t>Raclette</t>
  </si>
  <si>
    <t>HIVER</t>
  </si>
  <si>
    <t>PRINTEMPS</t>
  </si>
  <si>
    <t>ÉTÉ</t>
  </si>
  <si>
    <t>AUTOMNE</t>
  </si>
  <si>
    <t>Hiver</t>
  </si>
  <si>
    <t>Printemps</t>
  </si>
  <si>
    <t>Été</t>
  </si>
  <si>
    <t>Automne</t>
  </si>
  <si>
    <t>CODE COULEURS DIÉTÉTIQUES</t>
  </si>
  <si>
    <t>Groupe d'aliments</t>
  </si>
  <si>
    <t>Stabilo pour surligner</t>
  </si>
  <si>
    <t>Crudités</t>
  </si>
  <si>
    <t>vert + bleu</t>
  </si>
  <si>
    <t>Cuidités</t>
  </si>
  <si>
    <t>vert + jaune</t>
  </si>
  <si>
    <t>Abats</t>
  </si>
  <si>
    <t>Coquillages</t>
  </si>
  <si>
    <t>Féculents</t>
  </si>
  <si>
    <t>vert + rouge</t>
  </si>
  <si>
    <t>Abattis</t>
  </si>
  <si>
    <t>Crustacés</t>
  </si>
  <si>
    <t>Protéines</t>
  </si>
  <si>
    <t>rouge</t>
  </si>
  <si>
    <t>Agneau</t>
  </si>
  <si>
    <t>Dinde</t>
  </si>
  <si>
    <t>Laitages</t>
  </si>
  <si>
    <t>bleu</t>
  </si>
  <si>
    <t>Bœuf</t>
  </si>
  <si>
    <t>Gibier à plumes</t>
  </si>
  <si>
    <t>Cailles</t>
  </si>
  <si>
    <t>Gibier à poil</t>
  </si>
  <si>
    <t>Canard</t>
  </si>
  <si>
    <t>Charcuteries</t>
  </si>
  <si>
    <t>SAISONS</t>
  </si>
  <si>
    <t>COMPOSES VERTS</t>
  </si>
  <si>
    <t>O</t>
  </si>
  <si>
    <t>muscle ou non transformé</t>
  </si>
  <si>
    <t>de la 1° à la 13° semaine</t>
  </si>
  <si>
    <t>Janvier-Février-Mars</t>
  </si>
  <si>
    <t>COMPOSES+ FECULENTS</t>
  </si>
  <si>
    <t>de la 14° à la 26° semaine</t>
  </si>
  <si>
    <t>Avril-Mai-Juin</t>
  </si>
  <si>
    <t>reconstitué ou structuré</t>
  </si>
  <si>
    <t>de la 27° à la 39° semaine</t>
  </si>
  <si>
    <t>Juillet-Aout-Septembre</t>
  </si>
  <si>
    <t>de la 40° à la 52° semaine</t>
  </si>
  <si>
    <t>Octobre-Novembre-Décembre</t>
  </si>
  <si>
    <t>farci</t>
  </si>
  <si>
    <t>pané</t>
  </si>
  <si>
    <t>M</t>
  </si>
  <si>
    <t>R</t>
  </si>
  <si>
    <t>Mode de cuisson</t>
  </si>
  <si>
    <t>Pochés ou "graissés" (pates-riz)</t>
  </si>
  <si>
    <t>à l'anglaise</t>
  </si>
  <si>
    <t>Cycle annuel de présentation du plat protéique principal</t>
  </si>
  <si>
    <t>ANNÉE</t>
  </si>
  <si>
    <t>Saisons</t>
  </si>
  <si>
    <t>*Farces diverses quenelles - raviolis - lasagnes - hachis Parmentier etc… / Plats complets : cassoulet - paëlla - couscous - choucroute etc..</t>
  </si>
  <si>
    <t>N</t>
  </si>
  <si>
    <t>F</t>
  </si>
  <si>
    <t>S</t>
  </si>
  <si>
    <t>P</t>
  </si>
  <si>
    <t>An</t>
  </si>
  <si>
    <t>Saisissez l'année</t>
  </si>
  <si>
    <t>Fériés</t>
  </si>
  <si>
    <t>Premier de l'an</t>
  </si>
  <si>
    <t>Pâques</t>
  </si>
  <si>
    <t>&lt;----</t>
  </si>
  <si>
    <t>Admirez la formule de calcul de Pâques de Jean-Paul Mesters</t>
  </si>
  <si>
    <t>Lundi de Pâques</t>
  </si>
  <si>
    <t>Fête du travail</t>
  </si>
  <si>
    <t>Victoire 1945</t>
  </si>
  <si>
    <t>Ascension</t>
  </si>
  <si>
    <t>Pentecôte</t>
  </si>
  <si>
    <t>Fête nat.</t>
  </si>
  <si>
    <t>Assomption</t>
  </si>
  <si>
    <t>Toussaint</t>
  </si>
  <si>
    <t>Armistice</t>
  </si>
  <si>
    <t>Noël</t>
  </si>
  <si>
    <t>Pentecôte (lundi)</t>
  </si>
  <si>
    <t>https://www.excel-downloads.com/threads/calcul-jour-ouvrable.2086/</t>
  </si>
  <si>
    <t>Jour de l'an</t>
  </si>
  <si>
    <t>L. de Pâques</t>
  </si>
  <si>
    <t>Fête du Travail</t>
  </si>
  <si>
    <t>Victoire 39-45</t>
  </si>
  <si>
    <t>L. de Pentec.</t>
  </si>
  <si>
    <t>Fête Nationale</t>
  </si>
  <si>
    <t>Armist. 14-18</t>
  </si>
  <si>
    <t>Nombre de jours ouvrés</t>
  </si>
  <si>
    <t>Commande saisissez la date</t>
  </si>
  <si>
    <t>Livraison saisissez la date</t>
  </si>
  <si>
    <t>Nb jrs ouvrés</t>
  </si>
  <si>
    <t>Couleur document : BLANC</t>
  </si>
  <si>
    <t>Adresse PC</t>
  </si>
  <si>
    <t>Version N° 1         Mise en forme : Joël LEBOUCHER</t>
  </si>
  <si>
    <t>Artichaut</t>
  </si>
  <si>
    <t>PROTÉINES</t>
  </si>
  <si>
    <t>CUIDITÉS</t>
  </si>
  <si>
    <t>CRUDITÉS</t>
  </si>
  <si>
    <t>FÉCULENTS</t>
  </si>
  <si>
    <t>Agrumes  Pomme Pample.)</t>
  </si>
  <si>
    <t>Blé</t>
  </si>
  <si>
    <t>Avocat</t>
  </si>
  <si>
    <t>Boulghour</t>
  </si>
  <si>
    <t>Asperges</t>
  </si>
  <si>
    <t>Betteraves</t>
  </si>
  <si>
    <t>Féves</t>
  </si>
  <si>
    <t>Carottes</t>
  </si>
  <si>
    <t>Févettes</t>
  </si>
  <si>
    <t>Céléri branche</t>
  </si>
  <si>
    <t>H. Cocos</t>
  </si>
  <si>
    <t>Céléri rave</t>
  </si>
  <si>
    <t>H. Flageolets</t>
  </si>
  <si>
    <t>Champignons</t>
  </si>
  <si>
    <t>H. Noirs</t>
  </si>
  <si>
    <t>Chou blanc</t>
  </si>
  <si>
    <t>H. Rouges</t>
  </si>
  <si>
    <t>Chou rouge</t>
  </si>
  <si>
    <t>H. Soisson</t>
  </si>
  <si>
    <t>Choux Brocolis</t>
  </si>
  <si>
    <t>Choux fleur</t>
  </si>
  <si>
    <t>Lentilles</t>
  </si>
  <si>
    <t>Choux Bruxelles</t>
  </si>
  <si>
    <t>Choux Romanesco</t>
  </si>
  <si>
    <t>Choux Chinois</t>
  </si>
  <si>
    <t>Concombres</t>
  </si>
  <si>
    <t>P.Terre</t>
  </si>
  <si>
    <t>Choux de Milan</t>
  </si>
  <si>
    <t>Courgettes</t>
  </si>
  <si>
    <t>Pâtes</t>
  </si>
  <si>
    <t>Endives</t>
  </si>
  <si>
    <t>Pois chiches</t>
  </si>
  <si>
    <t>Epinards</t>
  </si>
  <si>
    <t>Cœur de Palmier</t>
  </si>
  <si>
    <t>Fenouil</t>
  </si>
  <si>
    <t>Riz</t>
  </si>
  <si>
    <t>Navets</t>
  </si>
  <si>
    <t>Courge</t>
  </si>
  <si>
    <t>Poivrons jaunes</t>
  </si>
  <si>
    <t>Topinambour</t>
  </si>
  <si>
    <t>Crosne</t>
  </si>
  <si>
    <t>Poivrons rouges</t>
  </si>
  <si>
    <t>POULE - POULET</t>
  </si>
  <si>
    <t>Poivrons verts</t>
  </si>
  <si>
    <t>Radis noirs</t>
  </si>
  <si>
    <t>Radis roses</t>
  </si>
  <si>
    <t>Sal.Batavia</t>
  </si>
  <si>
    <t>Sal.Chicorée</t>
  </si>
  <si>
    <t>Patisson</t>
  </si>
  <si>
    <t>Sal.Cresson</t>
  </si>
  <si>
    <t>Sal.Feuille de chêne</t>
  </si>
  <si>
    <t>Sal.Frisée</t>
  </si>
  <si>
    <t>Sal.Iceberg</t>
  </si>
  <si>
    <t>Potiron</t>
  </si>
  <si>
    <t>Sal.Laitue</t>
  </si>
  <si>
    <t>Pousses de bambou</t>
  </si>
  <si>
    <t>Sal.Mâche</t>
  </si>
  <si>
    <t>Sal.Mesclun</t>
  </si>
  <si>
    <t>Sal.Pissenlit</t>
  </si>
  <si>
    <t>Salade</t>
  </si>
  <si>
    <t>Sal.Romaine</t>
  </si>
  <si>
    <t>Salsifis</t>
  </si>
  <si>
    <t>Sal.Scarole</t>
  </si>
  <si>
    <t>Soja</t>
  </si>
  <si>
    <t>Tomates cerises et olivettes</t>
  </si>
  <si>
    <t>Tomates Marmande et romaine</t>
  </si>
  <si>
    <t>Protéines (couleur diététique)</t>
  </si>
  <si>
    <t>DATE(C2;SI((((25-MOD((((11*MOD((C2-1900);19))+4)-ENT((((7*MOD((C2-1900);19))+1)/19)));29))-MOD(((((C2-1900)+ENT(((C2-1900)/4)))+31)-MOD((((11*MOD((C2-1900);19))+4)-ENT((((7*MOD((C2-1900);19))+1)/19)));29));7))&gt;0);4;3);SI((((25-MOD((((11*MOD((C2-1900);19))+4)-ENT((((7*MOD((C2-1900);19))+1)/19)));29))-MOD(((((C2-1900)+ENT(((C2-1900)/4)))+31)-MOD((((11*MOD((C2-1900);19))+4)-ENT((((7*MOD((C2-1900);19))+1)/19)));29));7))&gt;0);((25-MOD((((11*MOD((C2-1900);19))+4)-ENT((((7*MOD((C2-1900);19))+1)/19)));29))-MOD(((((C2-1900)+ENT(((C2-1900)/4)))+31)-MOD((((11*MOD((C2-1900);19))+4)-ENT((((7*MOD((C2-1900);19))+1)/19)));29));7));(31+((25-MOD((((11*MOD((C2-1900);19))+4)-ENT((((7*MOD((C2-1900);19))+1)/19)));29))-MOD(((((C2-1900)+ENT(((C2-1900)/4)))+31)-MOD((((11*MOD((C2-1900);19))+4)-ENT((((7*MOD((C2-1900);19))+1)/19)));29));7)))))</t>
  </si>
  <si>
    <t>&lt;----  saisissez la date</t>
  </si>
  <si>
    <t>NB.JOURS.OUVRES(B49;B52;C33:C45)</t>
  </si>
  <si>
    <t>Ce document pourquoi faire</t>
  </si>
  <si>
    <t>pour planifier les produits de la colonne B sur 52 semaines</t>
  </si>
  <si>
    <t>et collez les symboles choisis dans le tableau</t>
  </si>
  <si>
    <t>&gt;</t>
  </si>
  <si>
    <t xml:space="preserve">choix à déterminer </t>
  </si>
  <si>
    <t>?.</t>
  </si>
  <si>
    <t>Total Annuel</t>
  </si>
  <si>
    <t>Total par semaine</t>
  </si>
  <si>
    <t>1 colonne = 1 semaine</t>
  </si>
  <si>
    <t xml:space="preserve">sur 52 semaines combien de fois voulez vous proposez ce produit  </t>
  </si>
  <si>
    <t>vous faites 1 ou 2 services par jour ?</t>
  </si>
  <si>
    <t>Vous pouvez afficher ce document à Zoom 150%</t>
  </si>
  <si>
    <t>Commencez à planifier une saison ce sera + facile</t>
  </si>
  <si>
    <t>Combien de services faites vous par jour</t>
  </si>
  <si>
    <t>Vous êtes ouvert combien de jours par semaine</t>
  </si>
  <si>
    <t>Vous êtes ouvert combien de semaines</t>
  </si>
  <si>
    <t>Vous avez une liste de combien de plats</t>
  </si>
  <si>
    <t>fois</t>
  </si>
  <si>
    <t>M= Midi - S= Soir  &gt;</t>
  </si>
  <si>
    <t>Crudités (couleur diététique)</t>
  </si>
  <si>
    <t xml:space="preserve">Tomates </t>
  </si>
  <si>
    <t>Cycle annuel de présentation des Légumes - Cuidités - Féculents</t>
  </si>
  <si>
    <t>G</t>
  </si>
  <si>
    <t>au Gratin Braisés</t>
  </si>
  <si>
    <t>Sans sauce ou Nature &gt;</t>
  </si>
  <si>
    <t>Sans précision</t>
  </si>
  <si>
    <t>X</t>
  </si>
  <si>
    <t>H</t>
  </si>
  <si>
    <t>L</t>
  </si>
  <si>
    <t>Ou Servi en Hors d'Oeuvre</t>
  </si>
  <si>
    <t>Ou Servi en Légume</t>
  </si>
  <si>
    <t>(vous devez retrouver ce total colonne DC)</t>
  </si>
  <si>
    <t>1 ligne = 52 semaines service du Midi et/ou service du Soir</t>
  </si>
  <si>
    <t>Choisissez des symboles à partir de la ligne 34</t>
  </si>
  <si>
    <t>combien de menus par semaine (vous devez retrouver ce total ligne 30)</t>
  </si>
  <si>
    <t>indiquer le choix par un X ou un symbol</t>
  </si>
  <si>
    <t>Filet de Poisson 100%</t>
  </si>
  <si>
    <t>Desserts contenant plus de 15 % de lipides</t>
  </si>
  <si>
    <t>dessert fruits cuits et Autres desserts</t>
  </si>
  <si>
    <t>Fruits pressés riches en vitamine C, ou un jus d'agrumes (6) à teneur garantie en vitamine C (200ml)</t>
  </si>
  <si>
    <t>Rillettes</t>
  </si>
  <si>
    <t>Pâté en croûte</t>
  </si>
  <si>
    <t>Pizza</t>
  </si>
  <si>
    <t>Terrine de légumes</t>
  </si>
  <si>
    <t>Maquereau</t>
  </si>
  <si>
    <t>Nems</t>
  </si>
  <si>
    <t>http://www.minefe.gouv.fr/directions_services/daj/guide/gpem/nutrition/nutrition.htm</t>
  </si>
  <si>
    <t>R E P E R E S   D E    C O N S O M M A T I O N</t>
  </si>
  <si>
    <t>Fruits et légumes</t>
  </si>
  <si>
    <t>au moins 5 par jour</t>
  </si>
  <si>
    <r>
      <t xml:space="preserve">• </t>
    </r>
    <r>
      <rPr>
        <sz val="10.5"/>
        <rFont val="Times New Roman"/>
        <family val="1"/>
      </rPr>
      <t xml:space="preserve">à chaque repas et en cas de petit creux
</t>
    </r>
    <r>
      <rPr>
        <sz val="8.5"/>
        <rFont val="Arial"/>
        <family val="2"/>
      </rPr>
      <t xml:space="preserve">• </t>
    </r>
    <r>
      <rPr>
        <sz val="10.5"/>
        <rFont val="Times New Roman"/>
        <family val="1"/>
      </rPr>
      <t xml:space="preserve">crus, cuits, nature ou préparés
</t>
    </r>
    <r>
      <rPr>
        <sz val="8.5"/>
        <rFont val="Arial"/>
        <family val="2"/>
      </rPr>
      <t xml:space="preserve">• </t>
    </r>
    <r>
      <rPr>
        <sz val="10.5"/>
        <rFont val="Times New Roman"/>
        <family val="1"/>
      </rPr>
      <t>frais, surgelés ou en conserve</t>
    </r>
  </si>
  <si>
    <t>Pains, céréales, pommes de
terre et légumes secs</t>
  </si>
  <si>
    <t>à chaque repas et selon l’appétit</t>
  </si>
  <si>
    <r>
      <t xml:space="preserve">• </t>
    </r>
    <r>
      <rPr>
        <sz val="10.5"/>
        <rFont val="Times New Roman"/>
        <family val="1"/>
      </rPr>
      <t xml:space="preserve">favoriser les aliments céréaliers complets
</t>
    </r>
    <r>
      <rPr>
        <sz val="10.5"/>
        <rFont val="Times New Roman"/>
        <family val="1"/>
      </rPr>
      <t xml:space="preserve">ou le pain bis
</t>
    </r>
    <r>
      <rPr>
        <sz val="8.5"/>
        <rFont val="Arial"/>
        <family val="2"/>
      </rPr>
      <t xml:space="preserve">• </t>
    </r>
    <r>
      <rPr>
        <sz val="10.5"/>
        <rFont val="Times New Roman"/>
        <family val="1"/>
      </rPr>
      <t>privilégier la variété</t>
    </r>
  </si>
  <si>
    <t>Lait et produits laitiers
(yaourts, fromages)</t>
  </si>
  <si>
    <t>3 par jour</t>
  </si>
  <si>
    <r>
      <t xml:space="preserve">• </t>
    </r>
    <r>
      <rPr>
        <sz val="10.5"/>
        <rFont val="Times New Roman"/>
        <family val="1"/>
      </rPr>
      <t xml:space="preserve">privilégier la variété
</t>
    </r>
    <r>
      <rPr>
        <sz val="8.5"/>
        <rFont val="Arial"/>
        <family val="2"/>
      </rPr>
      <t xml:space="preserve">• </t>
    </r>
    <r>
      <rPr>
        <sz val="10.5"/>
        <rFont val="Times New Roman"/>
        <family val="1"/>
      </rPr>
      <t xml:space="preserve">privilégier les fromages les plus riches en
</t>
    </r>
    <r>
      <rPr>
        <sz val="10.5"/>
        <rFont val="Times New Roman"/>
        <family val="1"/>
      </rPr>
      <t>calcium, les moins gras et les moins salés</t>
    </r>
  </si>
  <si>
    <t>Viandes et volailles
Produits de la pêche et
oeufs</t>
  </si>
  <si>
    <t>1 à 2 fois par jour</t>
  </si>
  <si>
    <r>
      <t xml:space="preserve">• </t>
    </r>
    <r>
      <rPr>
        <sz val="10.5"/>
        <rFont val="Times New Roman"/>
        <family val="1"/>
      </rPr>
      <t xml:space="preserve">en quantité inférieure à l’accompagnement
</t>
    </r>
    <r>
      <rPr>
        <sz val="8.5"/>
        <rFont val="Arial"/>
        <family val="2"/>
      </rPr>
      <t xml:space="preserve">• </t>
    </r>
    <r>
      <rPr>
        <sz val="10.5"/>
        <rFont val="Times New Roman"/>
        <family val="1"/>
      </rPr>
      <t xml:space="preserve">viandes : privilégier la variété des espèces
</t>
    </r>
    <r>
      <rPr>
        <sz val="10.5"/>
        <rFont val="Times New Roman"/>
        <family val="1"/>
      </rPr>
      <t xml:space="preserve">et les morceaux les moins gras
</t>
    </r>
    <r>
      <rPr>
        <sz val="8.5"/>
        <rFont val="Arial"/>
        <family val="2"/>
      </rPr>
      <t xml:space="preserve">• </t>
    </r>
    <r>
      <rPr>
        <sz val="10.5"/>
        <rFont val="Times New Roman"/>
        <family val="1"/>
      </rPr>
      <t xml:space="preserve">poisson : au moins 2 fois par semaine,
</t>
    </r>
    <r>
      <rPr>
        <sz val="10.5"/>
        <rFont val="Times New Roman"/>
        <family val="1"/>
      </rPr>
      <t>dont 1 poisson gras</t>
    </r>
  </si>
  <si>
    <t>Matières grasses</t>
  </si>
  <si>
    <t>limiter la consommation</t>
  </si>
  <si>
    <r>
      <t xml:space="preserve">• </t>
    </r>
    <r>
      <rPr>
        <sz val="10.5"/>
        <rFont val="Times New Roman"/>
        <family val="1"/>
      </rPr>
      <t xml:space="preserve">privilégier les matières grasses végétales
</t>
    </r>
    <r>
      <rPr>
        <sz val="10.5"/>
        <rFont val="Times New Roman"/>
        <family val="1"/>
      </rPr>
      <t xml:space="preserve">(huiles d’olive, de colza…)
</t>
    </r>
    <r>
      <rPr>
        <sz val="8.5"/>
        <rFont val="Arial"/>
        <family val="2"/>
      </rPr>
      <t xml:space="preserve">• </t>
    </r>
    <r>
      <rPr>
        <sz val="10.5"/>
        <rFont val="Times New Roman"/>
        <family val="1"/>
      </rPr>
      <t xml:space="preserve">favoriser la variété
</t>
    </r>
    <r>
      <rPr>
        <sz val="8.5"/>
        <rFont val="Arial"/>
        <family val="2"/>
      </rPr>
      <t xml:space="preserve">• </t>
    </r>
    <r>
      <rPr>
        <sz val="10.5"/>
        <rFont val="Times New Roman"/>
        <family val="1"/>
      </rPr>
      <t xml:space="preserve">limiter les graisses d’origine animale
</t>
    </r>
    <r>
      <rPr>
        <sz val="10.5"/>
        <rFont val="Times New Roman"/>
        <family val="1"/>
      </rPr>
      <t>(beurre, crème, lard, etc.)</t>
    </r>
  </si>
  <si>
    <t>Produits sucrés</t>
  </si>
  <si>
    <r>
      <t xml:space="preserve">• </t>
    </r>
    <r>
      <rPr>
        <sz val="10.5"/>
        <rFont val="Times New Roman"/>
        <family val="1"/>
      </rPr>
      <t xml:space="preserve">attention aux boissons sucrées
</t>
    </r>
    <r>
      <rPr>
        <sz val="8.5"/>
        <rFont val="Arial"/>
        <family val="2"/>
      </rPr>
      <t xml:space="preserve">• </t>
    </r>
    <r>
      <rPr>
        <sz val="10.5"/>
        <rFont val="Times New Roman"/>
        <family val="1"/>
      </rPr>
      <t xml:space="preserve">attention aux aliments à la fois gras
</t>
    </r>
    <r>
      <rPr>
        <sz val="10.5"/>
        <rFont val="Times New Roman"/>
        <family val="1"/>
      </rPr>
      <t xml:space="preserve">et sucrés ( pâtisseries, crèmes desserts,
</t>
    </r>
    <r>
      <rPr>
        <sz val="10.5"/>
        <rFont val="Times New Roman"/>
        <family val="1"/>
      </rPr>
      <t>chocolat, glaces, etc.)</t>
    </r>
  </si>
  <si>
    <t>Boissons</t>
  </si>
  <si>
    <t>de l’eau à volonté</t>
  </si>
  <si>
    <r>
      <t xml:space="preserve">• </t>
    </r>
    <r>
      <rPr>
        <sz val="10.5"/>
        <rFont val="Times New Roman"/>
        <family val="1"/>
      </rPr>
      <t xml:space="preserve">au cours et en dehors des repas
</t>
    </r>
    <r>
      <rPr>
        <sz val="8.5"/>
        <rFont val="Arial"/>
        <family val="2"/>
      </rPr>
      <t xml:space="preserve">• </t>
    </r>
    <r>
      <rPr>
        <sz val="10.5"/>
        <rFont val="Times New Roman"/>
        <family val="1"/>
      </rPr>
      <t xml:space="preserve">limiter les boissons sucrées (privilégier les
</t>
    </r>
    <r>
      <rPr>
        <sz val="10.5"/>
        <rFont val="Times New Roman"/>
        <family val="1"/>
      </rPr>
      <t xml:space="preserve">boissons light)
</t>
    </r>
    <r>
      <rPr>
        <sz val="8.5"/>
        <rFont val="Arial"/>
        <family val="2"/>
      </rPr>
      <t xml:space="preserve">• </t>
    </r>
    <r>
      <rPr>
        <sz val="10.5"/>
        <rFont val="Times New Roman"/>
        <family val="1"/>
      </rPr>
      <t xml:space="preserve">boissons alcoolisées : ne pas dépasser, par
</t>
    </r>
    <r>
      <rPr>
        <sz val="10.5"/>
        <rFont val="Times New Roman"/>
        <family val="1"/>
      </rPr>
      <t xml:space="preserve">jour, 2 verres de vin (10 cl) pour les
</t>
    </r>
    <r>
      <rPr>
        <sz val="10.5"/>
        <rFont val="Times New Roman"/>
        <family val="1"/>
      </rPr>
      <t xml:space="preserve">femmes*, et 3 pour les hommes (2
</t>
    </r>
    <r>
      <rPr>
        <sz val="10.5"/>
        <rFont val="Times New Roman"/>
        <family val="1"/>
      </rPr>
      <t>verres de vin sont équivalents à 2 demi</t>
    </r>
  </si>
  <si>
    <t>Sel</t>
  </si>
  <si>
    <r>
      <t xml:space="preserve">• </t>
    </r>
    <r>
      <rPr>
        <sz val="10.5"/>
        <rFont val="Times New Roman"/>
        <family val="1"/>
      </rPr>
      <t xml:space="preserve">préférer le sel iodé
</t>
    </r>
    <r>
      <rPr>
        <sz val="8.5"/>
        <rFont val="Arial"/>
        <family val="2"/>
      </rPr>
      <t xml:space="preserve">• </t>
    </r>
    <r>
      <rPr>
        <sz val="10.5"/>
        <rFont val="Times New Roman"/>
        <family val="1"/>
      </rPr>
      <t xml:space="preserve">ne pas resaler avant de goûter
</t>
    </r>
    <r>
      <rPr>
        <sz val="8.5"/>
        <rFont val="Arial"/>
        <family val="2"/>
      </rPr>
      <t xml:space="preserve">• </t>
    </r>
    <r>
      <rPr>
        <sz val="10.5"/>
        <rFont val="Times New Roman"/>
        <family val="1"/>
      </rPr>
      <t xml:space="preserve">réduire l’ajout de sel dans les eaux de
</t>
    </r>
    <r>
      <rPr>
        <sz val="10.5"/>
        <rFont val="Times New Roman"/>
        <family val="1"/>
      </rPr>
      <t xml:space="preserve">cuisson
</t>
    </r>
    <r>
      <rPr>
        <sz val="8.5"/>
        <rFont val="Arial"/>
        <family val="2"/>
      </rPr>
      <t xml:space="preserve">• </t>
    </r>
    <r>
      <rPr>
        <sz val="10.5"/>
        <rFont val="Times New Roman"/>
        <family val="1"/>
      </rPr>
      <t xml:space="preserve">limiter les fromages et les charcuteries les
</t>
    </r>
    <r>
      <rPr>
        <sz val="10.5"/>
        <rFont val="Times New Roman"/>
        <family val="1"/>
      </rPr>
      <t>plus salés, et les produits apéritifs salés</t>
    </r>
  </si>
  <si>
    <r>
      <t xml:space="preserve">Activité physique
</t>
    </r>
    <r>
      <rPr>
        <sz val="12"/>
        <rFont val="Times New Roman"/>
        <family val="1"/>
      </rPr>
      <t>(qui doit accompagner la
consommation alimentaire)</t>
    </r>
  </si>
  <si>
    <r>
      <t xml:space="preserve">au moins l’équivalent d’une demi-
</t>
    </r>
    <r>
      <rPr>
        <i/>
        <sz val="10.5"/>
        <rFont val="Times New Roman"/>
        <family val="1"/>
      </rPr>
      <t>heure de marche rapide par jour.</t>
    </r>
  </si>
  <si>
    <r>
      <t xml:space="preserve">• </t>
    </r>
    <r>
      <rPr>
        <sz val="10.5"/>
        <rFont val="Times New Roman"/>
        <family val="1"/>
      </rPr>
      <t xml:space="preserve">à intégrer dans la vie quotidienne
</t>
    </r>
    <r>
      <rPr>
        <sz val="10.5"/>
        <rFont val="Times New Roman"/>
        <family val="1"/>
      </rPr>
      <t xml:space="preserve">(marcher, monter les escaliers, faire du
</t>
    </r>
    <r>
      <rPr>
        <sz val="10.5"/>
        <rFont val="Times New Roman"/>
        <family val="1"/>
      </rPr>
      <t>vélo, de la gymnastique, etc.)</t>
    </r>
  </si>
  <si>
    <t>Catégories</t>
  </si>
  <si>
    <t>Calcium (mg)</t>
  </si>
  <si>
    <t>Fer (mg)</t>
  </si>
  <si>
    <t>Vitamine C (mg)</t>
  </si>
  <si>
    <t>ANC</t>
  </si>
  <si>
    <t>BNM</t>
  </si>
  <si>
    <t>Enfant 1-3 ans</t>
  </si>
  <si>
    <t>Enfant 4-6 ans</t>
  </si>
  <si>
    <t>Enfant 7-9 ans</t>
  </si>
  <si>
    <t>Enfant 10-12 ans</t>
  </si>
  <si>
    <t>Adolescent 13-19 ans</t>
  </si>
  <si>
    <t>Adolescente 13-19 ans</t>
  </si>
  <si>
    <t>Homme adulte</t>
  </si>
  <si>
    <t>Femme adulte &lt; 55 ans</t>
  </si>
  <si>
    <t>Femme adulte &gt; 55 ans</t>
  </si>
  <si>
    <t>Personne âgée &gt; 65/75 ans</t>
  </si>
  <si>
    <t>20</t>
  </si>
  <si>
    <t>Compilation Claire Vitet et Elise Raymond</t>
  </si>
  <si>
    <t>FESTIVAL DES MENUS</t>
  </si>
  <si>
    <t>ME.00</t>
  </si>
  <si>
    <t>Date : 2008</t>
  </si>
  <si>
    <t xml:space="preserve">Lien &gt; </t>
  </si>
  <si>
    <t xml:space="preserve">http://ucformation.free.fr/poitou-charentes/missions-lycees/6-Mission-nutrition.pdf </t>
  </si>
  <si>
    <t>Guide municipal de la restauration scolaire Ville de Gradignan</t>
  </si>
  <si>
    <t>https://www.mangerbouger.fr/pro/IMG/pdf/guiderestauration_gradignan.pdf</t>
  </si>
  <si>
    <t>Quoi dans mon assiette</t>
  </si>
  <si>
    <t>https://quoidansmonassiette.fr/portions-proteines-vegetales-et-animales-reperes-sources-qualite-nutritionnelle/</t>
  </si>
  <si>
    <t>Objectifs Manger Bouger</t>
  </si>
  <si>
    <t>http://mangerbouger.be/-Professionnels-</t>
  </si>
  <si>
    <t>Plan alimentaire et plan menus  OBJECTIFS PÉDAGOGIQUES</t>
  </si>
  <si>
    <t>http://www.hotellerie-restauration.ac-versailles.fr/documents/uppia/laval_sciences.pdf</t>
  </si>
  <si>
    <t xml:space="preserve">Restauration collective -Outils méthodologiques </t>
  </si>
  <si>
    <t>https://www.optigede.ademe.fr/alimentation-durable-restauration-collective-outils-pratiques?fbclid=IwAR08ufNdc9TCPToDsRnlGWkDbqc6oonK1c6nTv5gSBqgNb_11QzoaehPsg4</t>
  </si>
  <si>
    <t>Fréquence sur 20 repas successifs</t>
  </si>
  <si>
    <t>(3) Contôle Annexe 3 - Pour enfants de plus de 3 ans, des adolescents, des adultes et des personnes agées en cas de portage à domicile</t>
  </si>
  <si>
    <t>(4A) Contôle Annexe 4 - Pour enfants moins de 18 MOINS en crèche, halte garderie ou stucture de soins</t>
  </si>
  <si>
    <t>(4B) Contôle Annexe 4 - Pour enfants en crèche PLUS de 18 mois, halte garderie ou stucture de soins</t>
  </si>
  <si>
    <t>(5A) Contôle Annexe 5 -  DEJEUNER pour les personnes agées en institution ou en structure de soins  2011…</t>
  </si>
  <si>
    <t>(5B) Contôle Annexe 5 -   DINER en institution ou en structure de soins (1)  2011………au moins 20 diners</t>
  </si>
  <si>
    <t>Toute entrée assaisonnée avec de la mayonnaise sera considérée comme une entrée riche en graisses, au même titre que les charcuteries et les pâtisseries (la mayonnaise reste donc à limiter). Exemple avocat mayonnaise, céléri remoulade etc..</t>
  </si>
  <si>
    <t>Complément d'infos</t>
  </si>
  <si>
    <t>( 3 )</t>
  </si>
  <si>
    <t>( 4A )</t>
  </si>
  <si>
    <t>( 4B )</t>
  </si>
  <si>
    <t>( 5A )</t>
  </si>
  <si>
    <t>( 5B )</t>
  </si>
  <si>
    <t>HO&gt; 15 % MG</t>
  </si>
  <si>
    <t xml:space="preserve">4 maxi </t>
  </si>
  <si>
    <t xml:space="preserve">0 ( 2 ) </t>
  </si>
  <si>
    <t xml:space="preserve">1  maxi </t>
  </si>
  <si>
    <t xml:space="preserve">8 maxi </t>
  </si>
  <si>
    <t xml:space="preserve">2  maxi </t>
  </si>
  <si>
    <t xml:space="preserve">fond jaune 27 </t>
  </si>
  <si>
    <t>l'encre correspond au groupe d'aliments (vert, rouge ou marron)</t>
  </si>
  <si>
    <t>HO  crudités</t>
  </si>
  <si>
    <t xml:space="preserve">10 maxi </t>
  </si>
  <si>
    <t>10 mini</t>
  </si>
  <si>
    <t>15 mini</t>
  </si>
  <si>
    <t>fond vert  10 et encre blanche</t>
  </si>
  <si>
    <t>Augmenter la consommation de fruits, de légumes crus</t>
  </si>
  <si>
    <t>HO crudités</t>
  </si>
  <si>
    <t>OU  fond blanc et encre vert  10</t>
  </si>
  <si>
    <t xml:space="preserve">HO cuidités </t>
  </si>
  <si>
    <t>10</t>
  </si>
  <si>
    <t>7 mini</t>
  </si>
  <si>
    <t>fond citron vert 43 et encre noire</t>
  </si>
  <si>
    <t>HO cuidités</t>
  </si>
  <si>
    <t xml:space="preserve">OU  fond blanc et encre citron vert 43 </t>
  </si>
  <si>
    <t>Frits ou pré-frits &gt; 15 % MG</t>
  </si>
  <si>
    <t>4 maxi</t>
  </si>
  <si>
    <t>fond jaune 27 et encre noire</t>
  </si>
  <si>
    <t>Charcuterie</t>
  </si>
  <si>
    <t>Patisserie</t>
  </si>
  <si>
    <t>à base de Viande</t>
  </si>
  <si>
    <t>à base de Poisson</t>
  </si>
  <si>
    <t>à base d'œufs</t>
  </si>
  <si>
    <t>avec sauce type vinaigrette,yaourt, fromage blanc…</t>
  </si>
  <si>
    <t>avec sauce type vinaigrette,yaourt,fromage blanc</t>
  </si>
  <si>
    <t>Tartines type Bruschetta</t>
  </si>
  <si>
    <t>Ballotine</t>
  </si>
  <si>
    <t>Cakes</t>
  </si>
  <si>
    <t>Blanc de volaille</t>
  </si>
  <si>
    <t>Coquille de poisson</t>
  </si>
  <si>
    <t>Œufs durs</t>
  </si>
  <si>
    <t>Potage de légumes secs</t>
  </si>
  <si>
    <t>Cervelas</t>
  </si>
  <si>
    <t>Crêpes garnies</t>
  </si>
  <si>
    <t>Bœuf en gelée</t>
  </si>
  <si>
    <t>Fruits de mer</t>
  </si>
  <si>
    <t>Œufs mimosa</t>
  </si>
  <si>
    <t>Betteraves cuites</t>
  </si>
  <si>
    <t>Galantine de volaille</t>
  </si>
  <si>
    <t>Croque monsieur</t>
  </si>
  <si>
    <t>Gésiers</t>
  </si>
  <si>
    <t>Hareng</t>
  </si>
  <si>
    <t>Œufs mollés</t>
  </si>
  <si>
    <t>Mousse de canard</t>
  </si>
  <si>
    <t>Feuilletés</t>
  </si>
  <si>
    <t>Jambon Blanc</t>
  </si>
  <si>
    <t>Mousse de foie</t>
  </si>
  <si>
    <t>Friands</t>
  </si>
  <si>
    <t>Paleron vinaigrette</t>
  </si>
  <si>
    <t>Pain de poisson</t>
  </si>
  <si>
    <t>Mortadelle</t>
  </si>
  <si>
    <t>Volaille en gelée</t>
  </si>
  <si>
    <t>Sardines</t>
  </si>
  <si>
    <t>H.Blancs</t>
  </si>
  <si>
    <t>Pâté de campagne</t>
  </si>
  <si>
    <t>Pizzas</t>
  </si>
  <si>
    <t>Saumon fumé</t>
  </si>
  <si>
    <t>Pâté de foie</t>
  </si>
  <si>
    <t>Quiches</t>
  </si>
  <si>
    <t>Soupe de poisson</t>
  </si>
  <si>
    <t>Haricots verts</t>
  </si>
  <si>
    <t>Tartes</t>
  </si>
  <si>
    <t>Terrine de poisson</t>
  </si>
  <si>
    <t>Macédoine de légumes</t>
  </si>
  <si>
    <t>Maïs</t>
  </si>
  <si>
    <t>Croissant au jambon</t>
  </si>
  <si>
    <t>Thon</t>
  </si>
  <si>
    <t>Mousse de légumes</t>
  </si>
  <si>
    <t>Salami</t>
  </si>
  <si>
    <t>Poireaux</t>
  </si>
  <si>
    <t>Saucisson sec</t>
  </si>
  <si>
    <t>Potage de légumes</t>
  </si>
  <si>
    <t>Saucisson à l'ail</t>
  </si>
  <si>
    <t>Pousses de soja</t>
  </si>
  <si>
    <t>Quinoa</t>
  </si>
  <si>
    <t>Terrine de campagne</t>
  </si>
  <si>
    <t>Taboulé</t>
  </si>
  <si>
    <t>Est considéré comme reconstitué tout produit industriel ou plat composé "maison" contenant MOINS de 70% de viande ou poisson par rapport aux grammages de viande ou poisson recommandés</t>
  </si>
  <si>
    <t>L'utilisation de viande hachée de bœuf ou de veau contenat une quantité de matière grasse INFÉRIEURE OU ÉGALE à 15% est recommandée afin de garantir au mieux la qualité nutritionnelle des plats et préparations</t>
  </si>
  <si>
    <t>Exemple : steack haché,égrené,boulettes,bolognaise</t>
  </si>
  <si>
    <t>Cordons bleus, aliments panés</t>
  </si>
  <si>
    <t xml:space="preserve">Plats  P/L&lt; ou = à 1 </t>
  </si>
  <si>
    <t>fond or 44</t>
  </si>
  <si>
    <t>Plats protidiques ayant un rapport P/L&lt; ou = à 1 (le critère P/L ne s’applique pas aux plats aux œufs)  fond or 44  encre appropriée au groupe d'aliments (rouge ou marron ou vert foncé)</t>
  </si>
  <si>
    <t>Plats  P/L&lt; ou = à 1</t>
  </si>
  <si>
    <t>encre appropriée au groupe d'aliments (rouge ou marron ou vert foncé)</t>
  </si>
  <si>
    <t xml:space="preserve">Les plats composés à 100% d’oeuf ne sont pas concernés, du fait de leur action bénéfique dans le rééquilibrage des apports en acides gras essentiels, et la qualité de leurs protéines. </t>
  </si>
  <si>
    <t>fond prune 54 encre blanche</t>
  </si>
  <si>
    <t xml:space="preserve"> 70 % de poisson, et ayant un P/L&gt; ou = 2</t>
  </si>
  <si>
    <t>4 mini</t>
  </si>
  <si>
    <t>2 mini</t>
  </si>
  <si>
    <t>fond rose saumon 38  - encre noire</t>
  </si>
  <si>
    <t xml:space="preserve">Darne, filets, dés, émiettés eventuellement reconstitués de cabillaud, merlan, truite, thon, saumon,..Recettes type brandade, paella, gratin ou poisson meunière </t>
  </si>
  <si>
    <t xml:space="preserve">OU fond blanc encre rouge </t>
  </si>
  <si>
    <t>Viandes non hachées</t>
  </si>
  <si>
    <t>fond rose saumon 38  encre noire italique</t>
  </si>
  <si>
    <t>Viandes non hachées de boeuf, veau ou agneau, ou d’abats de boucherie</t>
  </si>
  <si>
    <t>OU fond blanc encre rouge italique</t>
  </si>
  <si>
    <t xml:space="preserve">Viande hachée &gt; 10% de lipides </t>
  </si>
  <si>
    <t>6 mini</t>
  </si>
  <si>
    <t>fond or 44  encre noire</t>
  </si>
  <si>
    <t xml:space="preserve">Plat moins de 70 % protidique </t>
  </si>
  <si>
    <t>fond corail 38  encre noire italique</t>
  </si>
  <si>
    <t xml:space="preserve">OU fond blanc encre rose italique </t>
  </si>
  <si>
    <t xml:space="preserve">Pizzas, , quiches, croque-monsieur, hachis parmentier, brandades, moussakas, cannellonis, raviolis, légumes farcis, nuggets, panés, gratins de viande , </t>
  </si>
  <si>
    <t>Poissons gras tels que thon, sardine, saumon, maquereau bar (loup), roussette (saumonette) ou truite,  etc. (=rééquilibrage des apports en acides gras essentiels)</t>
  </si>
  <si>
    <t>AGNEAU</t>
  </si>
  <si>
    <t>BŒUF</t>
  </si>
  <si>
    <t>ABATS boucherie B.</t>
  </si>
  <si>
    <t>VOLAILLE</t>
  </si>
  <si>
    <t>ŒUFS</t>
  </si>
  <si>
    <t>Poisson et produits de la mer</t>
  </si>
  <si>
    <t>Produits reconstitués</t>
  </si>
  <si>
    <t>Préparations patissières</t>
  </si>
  <si>
    <t>Frits ou pré-frits + 15 % lipides</t>
  </si>
  <si>
    <t xml:space="preserve">Agneau Brochette </t>
  </si>
  <si>
    <t xml:space="preserve">Bœuf Steack </t>
  </si>
  <si>
    <t xml:space="preserve">Veau Axoa </t>
  </si>
  <si>
    <t>Abats B. cœur</t>
  </si>
  <si>
    <t>Porc côte</t>
  </si>
  <si>
    <t>Volaille dinde</t>
  </si>
  <si>
    <t>Poisson cabillaud</t>
  </si>
  <si>
    <t>Poisson brandade</t>
  </si>
  <si>
    <t>Andouillette</t>
  </si>
  <si>
    <t>Brandade</t>
  </si>
  <si>
    <t>Bouchée à la reine</t>
  </si>
  <si>
    <t>Beignets</t>
  </si>
  <si>
    <t xml:space="preserve"> Agneau Colombo</t>
  </si>
  <si>
    <t xml:space="preserve">Bœuf Bourguignon </t>
  </si>
  <si>
    <t>Veau blanquette</t>
  </si>
  <si>
    <t>Abats B. foie génisse</t>
  </si>
  <si>
    <t>Porc échine</t>
  </si>
  <si>
    <t>Volaille didonneau</t>
  </si>
  <si>
    <t>Œufs mollets</t>
  </si>
  <si>
    <t>Poisson calamars</t>
  </si>
  <si>
    <t>Poisson brochette</t>
  </si>
  <si>
    <t>Boudin blanc</t>
  </si>
  <si>
    <t>Hachis parmentier</t>
  </si>
  <si>
    <t>Cordon bleu</t>
  </si>
  <si>
    <t xml:space="preserve"> Agneau Côte</t>
  </si>
  <si>
    <t xml:space="preserve">Bœuf Braisé </t>
  </si>
  <si>
    <t>Veau brochette</t>
  </si>
  <si>
    <t>Abats B. foie veau</t>
  </si>
  <si>
    <t>Porc joue</t>
  </si>
  <si>
    <t>Volaille canard</t>
  </si>
  <si>
    <t>Œufs omelette+garniture</t>
  </si>
  <si>
    <t>Poisson colin</t>
  </si>
  <si>
    <t>Poisson cassolette</t>
  </si>
  <si>
    <t>Boudin noir</t>
  </si>
  <si>
    <t>lasagnes</t>
  </si>
  <si>
    <t>Feuilleté garni</t>
  </si>
  <si>
    <t>Nuggets</t>
  </si>
  <si>
    <t xml:space="preserve"> Agneau Curry  </t>
  </si>
  <si>
    <t xml:space="preserve">Bœuf Brochette </t>
  </si>
  <si>
    <t>Veau carbonade</t>
  </si>
  <si>
    <t>Abats B. hampe</t>
  </si>
  <si>
    <t>Porc longe</t>
  </si>
  <si>
    <t>Volaille canette</t>
  </si>
  <si>
    <t>Poisson daurade</t>
  </si>
  <si>
    <t>Poisson curry</t>
  </si>
  <si>
    <t>Moussaka</t>
  </si>
  <si>
    <t>Flammekueche</t>
  </si>
  <si>
    <t>Poisson pané</t>
  </si>
  <si>
    <t xml:space="preserve"> Agneau Gigot </t>
  </si>
  <si>
    <t xml:space="preserve">Bœuf Carbonade </t>
  </si>
  <si>
    <t>Veau chasseur</t>
  </si>
  <si>
    <t>Abats B. joue</t>
  </si>
  <si>
    <t>Porc palette</t>
  </si>
  <si>
    <t>Volaille coq</t>
  </si>
  <si>
    <t>Poisson eglefin</t>
  </si>
  <si>
    <t>Poisson émincé</t>
  </si>
  <si>
    <t>Chipolatas</t>
  </si>
  <si>
    <t>Quenelle</t>
  </si>
  <si>
    <t>Quiche</t>
  </si>
  <si>
    <t>Rissolette</t>
  </si>
  <si>
    <t xml:space="preserve"> Agneau Navarin </t>
  </si>
  <si>
    <t xml:space="preserve">Bœuf Daube </t>
  </si>
  <si>
    <t>Veau côte</t>
  </si>
  <si>
    <t>Abats B. langue</t>
  </si>
  <si>
    <t>Porc rôti</t>
  </si>
  <si>
    <t>Volaille gésiers</t>
  </si>
  <si>
    <t>Poisson flétan</t>
  </si>
  <si>
    <t>Poisson gratin</t>
  </si>
  <si>
    <t>Farce</t>
  </si>
  <si>
    <t>Raviolis</t>
  </si>
  <si>
    <t xml:space="preserve"> Agneau Ragout </t>
  </si>
  <si>
    <t xml:space="preserve">Bœuf Estouffade </t>
  </si>
  <si>
    <t>Veau escalope</t>
  </si>
  <si>
    <t>Abats B. onglet</t>
  </si>
  <si>
    <t>Porc brochette</t>
  </si>
  <si>
    <t>Volaille lapin</t>
  </si>
  <si>
    <t>Poisson hoki</t>
  </si>
  <si>
    <t>Poisson lasagnes</t>
  </si>
  <si>
    <t>Jambon braisé</t>
  </si>
  <si>
    <t>Tarte</t>
  </si>
  <si>
    <t xml:space="preserve"> Agneau Sauté </t>
  </si>
  <si>
    <t xml:space="preserve">Bœuf Flamande </t>
  </si>
  <si>
    <t>Veau orloff</t>
  </si>
  <si>
    <t>Abats B. rognons</t>
  </si>
  <si>
    <t>Porc colombo</t>
  </si>
  <si>
    <t>Volaille pintade</t>
  </si>
  <si>
    <t>Poisson julienne</t>
  </si>
  <si>
    <t>Poisson meunière</t>
  </si>
  <si>
    <t>Merguez</t>
  </si>
  <si>
    <t>Tourte</t>
  </si>
  <si>
    <t xml:space="preserve"> Agneau Tajine </t>
  </si>
  <si>
    <t xml:space="preserve">Bœuf Goulash </t>
  </si>
  <si>
    <t>Veau osso bucco</t>
  </si>
  <si>
    <t>Abats B. tripes</t>
  </si>
  <si>
    <t>Porc grillade</t>
  </si>
  <si>
    <t>Volaille pintadeau</t>
  </si>
  <si>
    <t>Poisson lieu</t>
  </si>
  <si>
    <t>Poisson paella</t>
  </si>
  <si>
    <t>Lardons</t>
  </si>
  <si>
    <t xml:space="preserve">Bœuf Mijoté </t>
  </si>
  <si>
    <t>Veau marengo</t>
  </si>
  <si>
    <t>Porc petit salé</t>
  </si>
  <si>
    <t>Volaille poule</t>
  </si>
  <si>
    <t>Poisson lotte</t>
  </si>
  <si>
    <t>Poisson papillotte</t>
  </si>
  <si>
    <t>Paupiette</t>
  </si>
  <si>
    <t xml:space="preserve">Bœuf Pot au feu </t>
  </si>
  <si>
    <t>Veau rôti</t>
  </si>
  <si>
    <t>Porc sauté</t>
  </si>
  <si>
    <t>Volaille poulet</t>
  </si>
  <si>
    <t>Poisson maquereau</t>
  </si>
  <si>
    <t>Poisson rizotto</t>
  </si>
  <si>
    <t>Poitrine</t>
  </si>
  <si>
    <t xml:space="preserve">Bœuf Rôti </t>
  </si>
  <si>
    <t>Veau rougail</t>
  </si>
  <si>
    <t>Volaille blanquette</t>
  </si>
  <si>
    <t>Poisson moules</t>
  </si>
  <si>
    <t>Poisson rougail</t>
  </si>
  <si>
    <t>Saucisse</t>
  </si>
  <si>
    <t xml:space="preserve">Bœuf Sauté </t>
  </si>
  <si>
    <t>Veau sauté</t>
  </si>
  <si>
    <t>Volaille brochette</t>
  </si>
  <si>
    <t>Poisson merlu</t>
  </si>
  <si>
    <t>Poisson tajine</t>
  </si>
  <si>
    <t>Volaille curry</t>
  </si>
  <si>
    <t>Poisson raie</t>
  </si>
  <si>
    <t>Volaille émincé</t>
  </si>
  <si>
    <t>Poisson saumon</t>
  </si>
  <si>
    <t>Volaille escalope</t>
  </si>
  <si>
    <t>Poisson saumonette</t>
  </si>
  <si>
    <t>Volaille fricassée</t>
  </si>
  <si>
    <t>Poisson sole</t>
  </si>
  <si>
    <t>Volaille poule au pot</t>
  </si>
  <si>
    <t>Poisson thon</t>
  </si>
  <si>
    <t>Volaille rôti</t>
  </si>
  <si>
    <t>Poisson truite</t>
  </si>
  <si>
    <t>Volaille sauté</t>
  </si>
  <si>
    <t>Poisson blanquette</t>
  </si>
  <si>
    <t>Volaille sot l'y laisse</t>
  </si>
  <si>
    <t>Poisson darne</t>
  </si>
  <si>
    <t>Volaille suprême</t>
  </si>
  <si>
    <t>Poisson dos</t>
  </si>
  <si>
    <t>Volaille tajine</t>
  </si>
  <si>
    <t>Poisson filet</t>
  </si>
  <si>
    <t>Poisson pavé</t>
  </si>
  <si>
    <t>Poisson steack</t>
  </si>
  <si>
    <t>fond vert marin 50 et encre blanche</t>
  </si>
  <si>
    <t>fond BRUN 40  - encre noire</t>
  </si>
  <si>
    <t>en"Mélange" avec + de 50% de féculments</t>
  </si>
  <si>
    <t>Couscous</t>
  </si>
  <si>
    <t>Pot au feu</t>
  </si>
  <si>
    <t>Choucroute</t>
  </si>
  <si>
    <t>Produits laitiers : dénomination et exemples   Liste non exhaustive</t>
  </si>
  <si>
    <t xml:space="preserve">Fromages =&gt; 150mg de calcium </t>
  </si>
  <si>
    <t>8 mini</t>
  </si>
  <si>
    <t>1à/20 mini</t>
  </si>
  <si>
    <t>1à /20 mini</t>
  </si>
  <si>
    <t>fond BLEU CLAIR 41  - encre blanche</t>
  </si>
  <si>
    <t>Pâtes pressées cuites (emmenthal, comté…) Pâtes pressées non cuites (reblochon, cantal…) Pâtes persillées (bleu des Causses, roquefort…) Pâtes molles (vacherin, camenbert à 40% MG…)</t>
  </si>
  <si>
    <t>OU fond blanc encre bleu 5</t>
  </si>
  <si>
    <t xml:space="preserve">Fromages calcium entre 100mg et moins de 150mg </t>
  </si>
  <si>
    <t>fond BLEU MOYEN 37  - encre noire</t>
  </si>
  <si>
    <t>Pâtes molles à croûte fleurie (camenbert à 45% MG, brie…) Pâtes molles à croûte lavée (munster, livarot…) Pâtes persillées (bleu de Bresse) Fromages fondus, Fromage de Brebis (perail ossau-iraty)</t>
  </si>
  <si>
    <t xml:space="preserve">OU fond blanc encre indigo 55 </t>
  </si>
  <si>
    <t>Laitages/desserts lactés + de 100mg calcium moins 5g lipides</t>
  </si>
  <si>
    <t>fond VERT D'EAU 42  - encre noire</t>
  </si>
  <si>
    <t>Augmenter les apports calciques</t>
  </si>
  <si>
    <t xml:space="preserve">OU fond blanc encre vert d'eau 42 </t>
  </si>
  <si>
    <t xml:space="preserve">Yaourts, fromages blancs (faiselle, fromage blanc nature,…) Fromage frais (petits-suisse) Desserts lactés (entremets, riz au lait, laits gélifiés, crèmes dessert... </t>
  </si>
  <si>
    <t>Fromages par portion &lt; 100 mg de calcium</t>
  </si>
  <si>
    <t>Fromages par portions entre 100 et 150 mg de calcium</t>
  </si>
  <si>
    <t>Fromages par portions ≥ 150 mg de calcium</t>
  </si>
  <si>
    <t>LAITAGE par portion</t>
  </si>
  <si>
    <t>20 g Maternelles</t>
  </si>
  <si>
    <t>30 g Primaires</t>
  </si>
  <si>
    <t>30 (à 40) g Ados-Adultes</t>
  </si>
  <si>
    <t>+ de 100g de calcium et- de 5g de lipides</t>
  </si>
  <si>
    <t>Les portions servies permettent la classification des fromages selon leur teneur en calcium. En entrée, le respect des grammages de ces portions par type de convives est impératif.</t>
  </si>
  <si>
    <t>Les portions servies permettent la classification des fromages selon leur teneur en calcium. En entrée, le respect des grammages par portion et par type de convives est impératif.</t>
  </si>
  <si>
    <t>Pour les laitages notamment, il convient de se référer aux valeurs nutritionnelles des produits et des préparations (cf, fiches techniques).</t>
  </si>
  <si>
    <t>Il est également recommandé de ne pas excéder 20 g de sucres simples par portion,soit 4 cuillères à café rases.</t>
  </si>
  <si>
    <t>Brie</t>
  </si>
  <si>
    <t>Bleus</t>
  </si>
  <si>
    <t>Camembert 45 %</t>
  </si>
  <si>
    <t>Camembert 45 % (si 35 g)</t>
  </si>
  <si>
    <t>Morbier</t>
  </si>
  <si>
    <t>Ossau-lraty</t>
  </si>
  <si>
    <t>Mini Babybel emmental ®</t>
  </si>
  <si>
    <t>Entremet/Flan "maison" ou à reconstituer(100ml)</t>
  </si>
  <si>
    <r>
      <t>Boursiin Ail&amp;FH</t>
    </r>
    <r>
      <rPr>
        <b/>
        <sz val="11"/>
        <rFont val="Calibri"/>
        <family val="2"/>
      </rPr>
      <t>®</t>
    </r>
  </si>
  <si>
    <r>
      <t>Boursiin Ail&amp;FH</t>
    </r>
    <r>
      <rPr>
        <b/>
        <sz val="11"/>
        <color theme="0"/>
        <rFont val="Calibri"/>
        <family val="2"/>
      </rPr>
      <t>®</t>
    </r>
  </si>
  <si>
    <t>Camembert 40 à 60 %</t>
  </si>
  <si>
    <t>Camembert 50 %</t>
  </si>
  <si>
    <t>Camembert 50 % (si 35 g)</t>
  </si>
  <si>
    <t>Mimolette</t>
  </si>
  <si>
    <t>Camembert 40 %</t>
  </si>
  <si>
    <t>Parmesan</t>
  </si>
  <si>
    <t>Mini Bonbel (unité 22 g) ®</t>
  </si>
  <si>
    <t>Faisselle ≤ 20% Mg</t>
  </si>
  <si>
    <r>
      <t>Boursiin nature</t>
    </r>
    <r>
      <rPr>
        <b/>
        <sz val="11"/>
        <color theme="0"/>
        <rFont val="Calibri"/>
        <family val="2"/>
      </rPr>
      <t>®</t>
    </r>
  </si>
  <si>
    <t>Cantafrais (unité 156 g) ®</t>
  </si>
  <si>
    <t>Cantafrais (unité 166 g) ®</t>
  </si>
  <si>
    <t>Leerdammer ®</t>
  </si>
  <si>
    <t>Fourme d'Ambert</t>
  </si>
  <si>
    <t>Port-Salut ®</t>
  </si>
  <si>
    <t>Camembert 45 % (si 40 g)</t>
  </si>
  <si>
    <t>Fromage blanc ≤ 20% Mg(aromatisé,aux fruits)</t>
  </si>
  <si>
    <r>
      <t>Carré frais</t>
    </r>
    <r>
      <rPr>
        <b/>
        <sz val="11"/>
        <color theme="0"/>
        <rFont val="Calibri"/>
        <family val="2"/>
      </rPr>
      <t>®</t>
    </r>
  </si>
  <si>
    <t>Cantadoux (unité 16,6 g)</t>
  </si>
  <si>
    <t>Cheddar</t>
  </si>
  <si>
    <t>Pyrennées</t>
  </si>
  <si>
    <t>Camembert 50 % (si 40 g)</t>
  </si>
  <si>
    <t>Mozzarella</t>
  </si>
  <si>
    <r>
      <t>Carré de l'Est</t>
    </r>
    <r>
      <rPr>
        <b/>
        <sz val="11"/>
        <color theme="0"/>
        <rFont val="Calibri"/>
        <family val="2"/>
      </rPr>
      <t>®</t>
    </r>
  </si>
  <si>
    <t xml:space="preserve">Chanteneige® (unité 16.6 g) </t>
  </si>
  <si>
    <t>Chabichou</t>
  </si>
  <si>
    <t>Chanteneige (unité 25 g) ®</t>
  </si>
  <si>
    <t>Munster</t>
  </si>
  <si>
    <t>Lait 1/2 écrémé au verre (nature,sucré,aromatisé)</t>
  </si>
  <si>
    <t>Chèvre</t>
  </si>
  <si>
    <t>Feta 45 % Mg</t>
  </si>
  <si>
    <t>Chaource (si 35 g)</t>
  </si>
  <si>
    <t>Gouda</t>
  </si>
  <si>
    <t>Reblochon</t>
  </si>
  <si>
    <t>Ossau-lraly</t>
  </si>
  <si>
    <t>Petit suisse 20 Mg (que si 2 unités de 60g)</t>
  </si>
  <si>
    <t>Chaource</t>
  </si>
  <si>
    <t>Coulommiers</t>
  </si>
  <si>
    <t xml:space="preserve">Kiri crème® </t>
  </si>
  <si>
    <t xml:space="preserve">Chanteneige® (unité 16,5 g) </t>
  </si>
  <si>
    <t>Cantal</t>
  </si>
  <si>
    <t>Roquefort</t>
  </si>
  <si>
    <t>Yaourt au lait 1/2écrémé (nature,sucré,aromatisé)</t>
  </si>
  <si>
    <r>
      <t>Kiri au chèvre doux</t>
    </r>
    <r>
      <rPr>
        <b/>
        <sz val="11"/>
        <color theme="0"/>
        <rFont val="Calibri"/>
        <family val="2"/>
      </rPr>
      <t>®</t>
    </r>
  </si>
  <si>
    <r>
      <t>Kiri crème</t>
    </r>
    <r>
      <rPr>
        <b/>
        <sz val="11"/>
        <color theme="0"/>
        <rFont val="Calibri"/>
        <family val="2"/>
      </rPr>
      <t>®</t>
    </r>
  </si>
  <si>
    <t>Maasdam</t>
  </si>
  <si>
    <t>Kiri crème ®</t>
  </si>
  <si>
    <t>Beaufort</t>
  </si>
  <si>
    <t>Rouy</t>
  </si>
  <si>
    <t>Pavé d'Affinois (si 40 g) ®</t>
  </si>
  <si>
    <t>Yaourt au lait 1/2écrémé (aux fruits,brassé)</t>
  </si>
  <si>
    <t>Saint Marcelin</t>
  </si>
  <si>
    <t xml:space="preserve">Mini Babybel chèvre®  </t>
  </si>
  <si>
    <t>Mini Babybel chèvre ®</t>
  </si>
  <si>
    <t>Emmental</t>
  </si>
  <si>
    <t>Samos ®</t>
  </si>
  <si>
    <t>Pont l'Eveque</t>
  </si>
  <si>
    <t>Yaourt au lait entier (nature,sucré,aromatisé)</t>
  </si>
  <si>
    <t>Féta 45 %</t>
  </si>
  <si>
    <t>Saint Maure</t>
  </si>
  <si>
    <t>Mini Babybel chèvre®</t>
  </si>
  <si>
    <t>Pavé d'Affinois (si 35 g)®</t>
  </si>
  <si>
    <t>Comté</t>
  </si>
  <si>
    <t xml:space="preserve">Saint-Bricet (unité 25 g)® </t>
  </si>
  <si>
    <t>Yaourt au lait entier (aux fruits,brassé)</t>
  </si>
  <si>
    <r>
      <t>Saint Morët</t>
    </r>
    <r>
      <rPr>
        <b/>
        <sz val="11"/>
        <color theme="0"/>
        <rFont val="Calibri"/>
        <family val="2"/>
      </rPr>
      <t>®</t>
    </r>
  </si>
  <si>
    <t xml:space="preserve">Pavé d'Affinois® </t>
  </si>
  <si>
    <t>Tomme (si 35 g)</t>
  </si>
  <si>
    <t>Edam</t>
  </si>
  <si>
    <t>Saint-Nectaire</t>
  </si>
  <si>
    <t>Pont l'Evèque</t>
  </si>
  <si>
    <t>Gruyère</t>
  </si>
  <si>
    <t>Saint-Paulin</t>
  </si>
  <si>
    <r>
      <t>Pavé d'Affinois</t>
    </r>
    <r>
      <rPr>
        <b/>
        <sz val="11"/>
        <color theme="0"/>
        <rFont val="Calibri"/>
        <family val="2"/>
      </rPr>
      <t>®</t>
    </r>
  </si>
  <si>
    <t xml:space="preserve">Port-Salut® </t>
  </si>
  <si>
    <t>Tomme</t>
  </si>
  <si>
    <t>Maroilles</t>
  </si>
  <si>
    <t>Klri à la crème de lait</t>
  </si>
  <si>
    <t>Pont l'Évèque</t>
  </si>
  <si>
    <t>La Vache qui rit ®</t>
  </si>
  <si>
    <t xml:space="preserve">La Vache qui rit® </t>
  </si>
  <si>
    <t>Feta 45 %</t>
  </si>
  <si>
    <t>Mini Babybel rouge (unité 22 g) ®</t>
  </si>
  <si>
    <t>Chaource (si 40 g)</t>
  </si>
  <si>
    <t>Rouy ®</t>
  </si>
  <si>
    <t>Mini BabybeL emmental</t>
  </si>
  <si>
    <t>Kiri a 'a crème de lait®</t>
  </si>
  <si>
    <t>La Vache qui rit</t>
  </si>
  <si>
    <t>Saint-Brice (unité 25 g) ®</t>
  </si>
  <si>
    <t xml:space="preserve">Rouy® </t>
  </si>
  <si>
    <t>Kiri a a crème de lait ®</t>
  </si>
  <si>
    <t>St-Nectaire</t>
  </si>
  <si>
    <t>Minl Babybel emmental ®</t>
  </si>
  <si>
    <t xml:space="preserve">Mini Bonbel (unité 22 g)® </t>
  </si>
  <si>
    <t>Tomme (si 40 g)</t>
  </si>
  <si>
    <t>Saint-Bricet (unité 25 g) ®</t>
  </si>
  <si>
    <t xml:space="preserve">Minii Babybel rouge (unité 22 g)® </t>
  </si>
  <si>
    <t xml:space="preserve">3 maxi </t>
  </si>
  <si>
    <t xml:space="preserve">1 maxi </t>
  </si>
  <si>
    <t>Desserts contenant plus de 15 % de lipides fond jaune 27 l'encre correspond au groupe d'aliments (vert, rouge ou marron)</t>
  </si>
  <si>
    <t>Desserts ou laitages + 20g glucides et moins 15% lipides</t>
  </si>
  <si>
    <t>fond lavande 39 encre noire</t>
  </si>
  <si>
    <t>Desserts contenant moins de 15 % de lipides et plus de 20 g de glucides simples totaux par portion fond lavande 39 encre noire fond blanc encre lavande 41</t>
  </si>
  <si>
    <t>fond blanc encre lavande 39</t>
  </si>
  <si>
    <t>Tous types de fruits crus courants riches en vitamine C sont par exemple les agrumes, le kiwi,la fraise, le melon, la nectarine, l’ananas</t>
  </si>
  <si>
    <t xml:space="preserve">OU  fond blanc et encre vert 10 </t>
  </si>
  <si>
    <t>Desserts moins  15% MG, et + de 20g glucides</t>
  </si>
  <si>
    <t xml:space="preserve">Entremets, crèmes desserts, flans,  laits gélifiés aromatisés ,  chocolats viennois,  cafés liégeois,  îles flottantes,  mousses, </t>
  </si>
  <si>
    <t>fond vert brillant 4  encre noire</t>
  </si>
  <si>
    <t>Dessert sucré</t>
  </si>
  <si>
    <t>Biscuits</t>
  </si>
  <si>
    <t>Fruit cru</t>
  </si>
  <si>
    <t>Fruit cuit</t>
  </si>
  <si>
    <t>moins de 20 g de sucres par portion</t>
  </si>
  <si>
    <t>Féculent</t>
  </si>
  <si>
    <t>contenant par portion moins de 20 g de sucres</t>
  </si>
  <si>
    <t>selon les indications nutritionnelles de la fiche technique du produit ou de la recette</t>
  </si>
  <si>
    <t>en limitant la quantité de sucre par portion a 20 g de sucres maxi (cf desserts maison)</t>
  </si>
  <si>
    <t>Afin de limiter la consommation de sucres simples, il est important de réduire leur présence au sein des desserts.</t>
  </si>
  <si>
    <t>Ainsi les desserts faits maison, sucrés ou à base de féculents, ne devront pas contenir plus de 20 g de sucres simples, par portion (cf grammages recommandés par type de convive).</t>
  </si>
  <si>
    <t>Exemples riz au lait, crème pâtissière, crème anglaise, oeufs au lait, gâteau de semoule, panacotta, crème caramel...</t>
  </si>
  <si>
    <t>Dessert crudité</t>
  </si>
  <si>
    <t>Dessert Cuidité</t>
  </si>
  <si>
    <t>Dessert Féculent</t>
  </si>
  <si>
    <t>Dessert Patisserie</t>
  </si>
  <si>
    <t>Dessert Biscuit</t>
  </si>
  <si>
    <t>Cocktail de fruit</t>
  </si>
  <si>
    <t>Bouillie (maïzena)</t>
  </si>
  <si>
    <t>Baba</t>
  </si>
  <si>
    <t>Boudoirs</t>
  </si>
  <si>
    <t>Ananas</t>
  </si>
  <si>
    <t>Compote</t>
  </si>
  <si>
    <t>Clafoutis</t>
  </si>
  <si>
    <t>Bavarois</t>
  </si>
  <si>
    <t>Beignet</t>
  </si>
  <si>
    <t>Broyé du Poitou</t>
  </si>
  <si>
    <t>Abricot</t>
  </si>
  <si>
    <t>Fruit au sirop</t>
  </si>
  <si>
    <t>Crème pâtissière</t>
  </si>
  <si>
    <t>Crème au caramel</t>
  </si>
  <si>
    <t>Biscuit roulé</t>
  </si>
  <si>
    <t>Cigarette russe</t>
  </si>
  <si>
    <t>Banane</t>
  </si>
  <si>
    <t>Fruit cuit au four</t>
  </si>
  <si>
    <t>Crème persane (tapioca)</t>
  </si>
  <si>
    <t>Crème aux œufs</t>
  </si>
  <si>
    <t>Brioche</t>
  </si>
  <si>
    <t>Crêpe sucrée (1 unité)</t>
  </si>
  <si>
    <t>Brugnon</t>
  </si>
  <si>
    <t>Oreillons de fruit</t>
  </si>
  <si>
    <t>Far breton</t>
  </si>
  <si>
    <t>Crème anglaise</t>
  </si>
  <si>
    <t>Brownie</t>
  </si>
  <si>
    <t>Galette bretonne</t>
  </si>
  <si>
    <t>Cerise</t>
  </si>
  <si>
    <t>Pruneau</t>
  </si>
  <si>
    <t>Flan pâtissier (sans pâte)</t>
  </si>
  <si>
    <t>Crème brûlée</t>
  </si>
  <si>
    <t>Cake</t>
  </si>
  <si>
    <t>Madeleine</t>
  </si>
  <si>
    <t>Clémentine</t>
  </si>
  <si>
    <t>Rhubarbe</t>
  </si>
  <si>
    <t>Gâteau de riz! de semoule</t>
  </si>
  <si>
    <t>Crème Danette ®</t>
  </si>
  <si>
    <t>Chausson</t>
  </si>
  <si>
    <t>Palmito ®</t>
  </si>
  <si>
    <t>Fraise</t>
  </si>
  <si>
    <t>Pain perdu</t>
  </si>
  <si>
    <t>Crème Monl•Banc ®</t>
  </si>
  <si>
    <t>Chouquettes</t>
  </si>
  <si>
    <t>Petit.beurre</t>
  </si>
  <si>
    <t>Framboise</t>
  </si>
  <si>
    <t>Pudding</t>
  </si>
  <si>
    <t>Crème renversée</t>
  </si>
  <si>
    <t>Cookie</t>
  </si>
  <si>
    <t>Spéculoos ®</t>
  </si>
  <si>
    <t>Kiwi</t>
  </si>
  <si>
    <t>Riz / Semoule au lait</t>
  </si>
  <si>
    <t>Crème Yabon ®</t>
  </si>
  <si>
    <t>Crumble</t>
  </si>
  <si>
    <t>Litchi</t>
  </si>
  <si>
    <t>Taboulé sucré aux fruits</t>
  </si>
  <si>
    <t>Flan gélifié</t>
  </si>
  <si>
    <t>Donuts</t>
  </si>
  <si>
    <t>Mangue</t>
  </si>
  <si>
    <t>Tapioca au coulis</t>
  </si>
  <si>
    <t>Glaces</t>
  </si>
  <si>
    <t>Eclair</t>
  </si>
  <si>
    <t>Melon</t>
  </si>
  <si>
    <t xml:space="preserve">Tourteau fromager </t>
  </si>
  <si>
    <t>Ile flottante</t>
  </si>
  <si>
    <t>Feuilleté</t>
  </si>
  <si>
    <t>Mûre</t>
  </si>
  <si>
    <t>Liégeois</t>
  </si>
  <si>
    <t>Flan pâtissier</t>
  </si>
  <si>
    <t>Myrtille</t>
  </si>
  <si>
    <t>Mousse</t>
  </si>
  <si>
    <t>Fondant au chocolat</t>
  </si>
  <si>
    <t>Nectarine</t>
  </si>
  <si>
    <t>Panacotta</t>
  </si>
  <si>
    <t>Frangipane</t>
  </si>
  <si>
    <t>Orange</t>
  </si>
  <si>
    <t>CEufs au lait</t>
  </si>
  <si>
    <t xml:space="preserve">Gâteau au chocolat </t>
  </si>
  <si>
    <t>Pamplemousse</t>
  </si>
  <si>
    <t>Viennois</t>
  </si>
  <si>
    <t>Gâteau basque</t>
  </si>
  <si>
    <t>Pastèque</t>
  </si>
  <si>
    <t>Gaufre</t>
  </si>
  <si>
    <t>Pêche</t>
  </si>
  <si>
    <t>Génoise</t>
  </si>
  <si>
    <t>Poire</t>
  </si>
  <si>
    <t>Moelleux au chocolat</t>
  </si>
  <si>
    <t>Pomme</t>
  </si>
  <si>
    <t>Milefeuilles</t>
  </si>
  <si>
    <t>Prune</t>
  </si>
  <si>
    <t>Muffin</t>
  </si>
  <si>
    <t>Raisin</t>
  </si>
  <si>
    <t xml:space="preserve">Paris•Brest </t>
  </si>
  <si>
    <t>Smoothie</t>
  </si>
  <si>
    <t xml:space="preserve">Quatre•quart </t>
  </si>
  <si>
    <t xml:space="preserve">Tarte au chocolat </t>
  </si>
  <si>
    <t xml:space="preserve">Tarte aux fruits </t>
  </si>
  <si>
    <t>Entier de saison</t>
  </si>
  <si>
    <t>Tarte bourdaloue</t>
  </si>
  <si>
    <t>Salade de fruits frais</t>
  </si>
  <si>
    <t>Tarte tatin</t>
  </si>
  <si>
    <t>Tiramisu</t>
  </si>
  <si>
    <t>Fin du document</t>
  </si>
  <si>
    <t>N° de semaines &gt;</t>
  </si>
  <si>
    <t>CADENCIER</t>
  </si>
  <si>
    <t>Vous avez une liste de combien de légumes</t>
  </si>
  <si>
    <t xml:space="preserve">Au choix : indiquer le choix par un X </t>
  </si>
  <si>
    <t>DIVERS</t>
  </si>
  <si>
    <t>Cycle annuel de présentation des Hors d'Œuvres</t>
  </si>
  <si>
    <t>Cycle annuel de présentation des Légumes - Crudités</t>
  </si>
  <si>
    <t>PLATS</t>
  </si>
  <si>
    <t>Vous avez une liste de combien de Hors d'Œuvres</t>
  </si>
  <si>
    <t>Patisseries</t>
  </si>
  <si>
    <t>Nb de produits sélectionnés &gt;</t>
  </si>
  <si>
    <t>Nb de service semaine M/S &gt;</t>
  </si>
  <si>
    <t>service du midi - service du soir</t>
  </si>
  <si>
    <t>Vous pourriez présenter chaque produit</t>
  </si>
  <si>
    <t>Pour chaque produit utilisé saisissez le nombre de service par semaine</t>
  </si>
  <si>
    <t>7 dans chaque colonne du Midi + 7 dans chaque colonne du Soir</t>
  </si>
  <si>
    <t>et cela dans chaque cellule de la ligne "Pain" des 52 semaines</t>
  </si>
  <si>
    <t>Exemple extrème :  pour le pain servi à chaque repas à l'hopital pour un menu sans régime</t>
  </si>
  <si>
    <t xml:space="preserve">Il ne s'agit pas de comptabiliser le nombre de repas servis </t>
  </si>
  <si>
    <t>mais de comptabiliser le nombre de fois que le produit à été proposé dans l'année</t>
  </si>
  <si>
    <t>services</t>
  </si>
  <si>
    <t>Légende</t>
  </si>
  <si>
    <t>Nb de produits sélectionnés par semaine Midi /Soir</t>
  </si>
  <si>
    <t>*Farces diverses</t>
  </si>
  <si>
    <t xml:space="preserve">*Farces diverses liens &gt;  </t>
  </si>
  <si>
    <t>https://www.pinterest.fr/danyhebras/hors-d-oeuvre/</t>
  </si>
  <si>
    <t>http://www.je-passe-mon-cap-cuisine.com/wp-content/uploads/2017/08/Technologie_Hors-oeuvre.pdf</t>
  </si>
  <si>
    <t>Cliquez sur les liens internet</t>
  </si>
  <si>
    <t>http://www.je-passe-mon-cap-cuisine.com/</t>
  </si>
  <si>
    <t>AIDE A LA DÉCISION</t>
  </si>
  <si>
    <t>fois/An</t>
  </si>
  <si>
    <t xml:space="preserve">Légumes sur le net liens &gt;  </t>
  </si>
  <si>
    <t>https://www.cuisineaz.com/guide-des-aliments/les-legumes-p183</t>
  </si>
  <si>
    <t>https://www.pinterest.fr/pauldaniels9250/l%C3%A9gumes-cuisin%C3%A9s/</t>
  </si>
  <si>
    <t xml:space="preserve">Crudités sur le net liens &gt;  </t>
  </si>
  <si>
    <t>https://chefsimon.com/recettes/tag/crudit%C3%A9s</t>
  </si>
  <si>
    <t>http://www.lesfoodies.com/recettes/crudites</t>
  </si>
  <si>
    <t>https://recettes.de/crudites/a-z/2</t>
  </si>
  <si>
    <t>PLATS "TERROIR"</t>
  </si>
  <si>
    <t>Lasagnes</t>
  </si>
  <si>
    <t>Galettes farcies</t>
  </si>
  <si>
    <t>Hachis Parmentier</t>
  </si>
  <si>
    <t>Tartiflette</t>
  </si>
  <si>
    <t>Cassoulet</t>
  </si>
  <si>
    <t>Spaghettis Bolognaise</t>
  </si>
  <si>
    <t>Paella</t>
  </si>
  <si>
    <t>Baeckeoffe</t>
  </si>
  <si>
    <t>Chili con carne</t>
  </si>
  <si>
    <t>Tajine</t>
  </si>
  <si>
    <t>Kig ha farz</t>
  </si>
  <si>
    <t>Potée</t>
  </si>
  <si>
    <t>Vous avez une liste de combien de Plats</t>
  </si>
  <si>
    <t>indiquer le choix par un X ou un symbol H ou L ou par un nombre de services</t>
  </si>
  <si>
    <t>Nb de service semaine M/S &gt; lorsque vous saisissez un nombre en place des symbols</t>
  </si>
  <si>
    <t>Ou saisissez un nombre de services par semaine</t>
  </si>
  <si>
    <t>Cycle annuel de présentation des Légumes - Cuidités - Féculents ( à vous de modifier ou compléter la liste)</t>
  </si>
  <si>
    <t>indiquer le choix par un X ou avec un symbol - ou par un nombre de services</t>
  </si>
  <si>
    <t>Cycle annuel de présentation des Légumes - Crudités ( à vous de modifier ou compléter la liste)</t>
  </si>
  <si>
    <t>Cycle annuel de présentation des Hors d'Œuvres ( à vous de modifier ou compléter la liste)</t>
  </si>
  <si>
    <t>Cycle annuel de présentation des Plats  ( à vous de modifier ou compléter la liste)</t>
  </si>
  <si>
    <t>①</t>
  </si>
  <si>
    <t>②</t>
  </si>
  <si>
    <t>Total des produits sélectionnés pour l'année</t>
  </si>
  <si>
    <t>Nombre de fois que le produit à été selectionné dans l'année en utilisant les symboles</t>
  </si>
  <si>
    <t>Nombre de fois que le produit à été sevi dans l'année en saisissant des nombres</t>
  </si>
  <si>
    <t>&lt; ② NBVAL</t>
  </si>
  <si>
    <t>&lt; ①  SOMME</t>
  </si>
  <si>
    <t>①  Total des produits sélectionnés pour l'année en utilisant les symboles</t>
  </si>
  <si>
    <t>②  Total de services pour l'année en saisissant des nombres</t>
  </si>
  <si>
    <t>Symbole</t>
  </si>
  <si>
    <t xml:space="preserve">ATTENTION SUR CE DOCUMENT VOUS AVEZ UN CHOIX A FAIRE </t>
  </si>
  <si>
    <t>soit vous saisissez un nombre pour chaque produit utilisé pour un total colonne ②</t>
  </si>
  <si>
    <t>Total services</t>
  </si>
  <si>
    <t>Nombre de fois que le produit à été selectionné dans l'année en utilisant les symboles - Fonction utilisée colonne DF - NBVAL</t>
  </si>
  <si>
    <t>Nombre de fois que le produit à été sevi dans l'année en saisissant des nombres - Fonction utilisée colonne DH - SOMME</t>
  </si>
  <si>
    <t>&lt; Midi/Soir</t>
  </si>
  <si>
    <t>Plats protéiques : COULEURS PLAN ALIMENTAIRE</t>
  </si>
  <si>
    <t xml:space="preserve">Préparations de type légumes farcis,boulettes de viandes, bolognaises réalisés avec du steak à 20 % ou plus de matière grasse ; les bouchées à la reine,quiches, quenelles, omelettes garnies (fromage, lardons, pommes de terre rissolées), </t>
  </si>
  <si>
    <t>saucisses, de volaille, cordons bleus, steaks du cervelas, beignets fromager ; les viandes hachées de bœuf ou de veau, ou de l’égrené de bœuf à 20 % de MG.</t>
  </si>
  <si>
    <t xml:space="preserve">Préparations ou plats prêts à consommer à base de viande,de poisson, d’œuf et/ou de fromage, contenant moins de 70 % du grammage recommandé pour la denrée protidique des plats composés  </t>
  </si>
  <si>
    <t xml:space="preserve">fond corail 38  encre noire italique  OU fond blanc encre rose italique </t>
  </si>
  <si>
    <t>Pour simplifier le tableau de saisie j'ai un peu modifié les couleurs</t>
  </si>
  <si>
    <t xml:space="preserve">Charcuteries telles rillettes, pâté de campagne, terrines de canard, pâté de lapin… et aussi les préparations chaudes telles que feuilletés, friands, la quiche lorraine, croissants au jambon… </t>
  </si>
  <si>
    <t>et encore entrées froides comme le guacamole, céleri rémoulade,macédoine de légumes avec mayonnaise, salade piémontaise…</t>
  </si>
  <si>
    <t>COULEURS UTILISÉES DANS LE TABLEAU DE SAISIE</t>
  </si>
  <si>
    <t>Hors d'Oeuvres : COULEURS PLAN ALIMENTAIRE</t>
  </si>
  <si>
    <t>J'ai choisi une coloration simplifiée . Libre à vous de faire un choix différent en adoptant les couleurs du plan alimentaire</t>
  </si>
  <si>
    <t>Pour fluidifier le défilement vertical des documents; j'ai saisi des zéro dans les cellules vides</t>
  </si>
  <si>
    <t>Excel n'aime pas les cellules vides dans sa plage de calcul</t>
  </si>
  <si>
    <t>vous pouvez décocher : afficher un zéro dans les cellules qui ont une valeur nulles dans Options</t>
  </si>
  <si>
    <t>&lt; Semaine</t>
  </si>
  <si>
    <t>PRODUITS LAITIERS</t>
  </si>
  <si>
    <t>Cycle annuel de présentation  des Produits laitiers : dénomination et exemples   Liste non exhaustive ( à vous de modifier ou compléter la liste)</t>
  </si>
  <si>
    <t>Cycle annuel de présentation des PRODUITS LAITIERS</t>
  </si>
  <si>
    <t>52 X par 2 Midi/Soir = 104 colonnes</t>
  </si>
  <si>
    <r>
      <t>Cantadoux(unité 16.6g)</t>
    </r>
    <r>
      <rPr>
        <b/>
        <sz val="11"/>
        <color theme="0"/>
        <rFont val="Calibri"/>
        <family val="2"/>
      </rPr>
      <t>®</t>
    </r>
  </si>
  <si>
    <r>
      <t>Cantafrais(unité 16.6g)</t>
    </r>
    <r>
      <rPr>
        <b/>
        <sz val="11"/>
        <color theme="0"/>
        <rFont val="Calibri"/>
        <family val="2"/>
      </rPr>
      <t>®</t>
    </r>
  </si>
  <si>
    <r>
      <t>Chanteneige(unité 16.6g)</t>
    </r>
    <r>
      <rPr>
        <b/>
        <sz val="11"/>
        <color theme="0"/>
        <rFont val="Calibri"/>
        <family val="2"/>
      </rPr>
      <t>®</t>
    </r>
  </si>
  <si>
    <t>Liste des produits avec quelques doublons</t>
  </si>
  <si>
    <t>Pour fluidifier le défilement vertical des documents; j'ai saisi des zéro dans un maximum de cellules vides</t>
  </si>
  <si>
    <t>Date : 2018</t>
  </si>
  <si>
    <t>Plan alimentaireElise Raymond</t>
  </si>
  <si>
    <t>http://www.uprt.fr/mesimages/articles/fichiers-uprt/me-menus/me.plan.alimentaire.elise.raymond.dieteticienne.pdf</t>
  </si>
  <si>
    <t>avec doublons</t>
  </si>
  <si>
    <t>sans doublons</t>
  </si>
  <si>
    <t>Comment compter les valeurs uniques (dénombrement sans doublon) sur Excel</t>
  </si>
  <si>
    <t>https://www.youtube.com/watch?v=HHJC5khxFOk</t>
  </si>
  <si>
    <t>1 ligne = 52 semaines X par 2 Midi/Soir = 104 colonnes</t>
  </si>
  <si>
    <t>X par 2 Midi/Soir = 104 colonnes</t>
  </si>
  <si>
    <t>https://www.deux-sevres.fr/sites/default/files/2020-01/Interview-1.mp4</t>
  </si>
  <si>
    <t>https://www.deux-sevres.fr/emission-radio-79-mon-departement-college-moncoutant</t>
  </si>
  <si>
    <t>https://solidarites-sante.gouv.fr/IMG/pdf/poitou_PNNS1.pdf</t>
  </si>
  <si>
    <t>https://www.yumpu.com/fr/document/read/36455864/la-mission-nutrition-et-alimentation-poitou-charentes</t>
  </si>
  <si>
    <t>https://www.deux-sevres.gouv.fr/index.php/content/download/16632/140636/file/27%2010%202015%20Cessation%20de%20l'exercice%20des%20compétences%20du%20Syndicat%20Mission,%20Nutrition%20et%20Alimentation%20Poitou-Charentes.pdf</t>
  </si>
  <si>
    <t>goûters chocolatés fourrés, gaufrettes fourrées, madeleines,biscuits secs feuilletés type palmier et cookies au chocolat, ainsi que d’autres desserts comme les tiramisus , crèmes brûlées et nougats glacés</t>
  </si>
  <si>
    <t>Pâtisseries comme les beignets, les viennoiseries, gaufres, crêpes fourrées au chocolat, gâteaux à la crème, gâteaux au chocolat, brownies au chocolat et aux noix, quatre quart, gâteaux moelleux chocolatés, biscuits secs chocolatés, galettes ou sablés,</t>
  </si>
  <si>
    <t>Vous avez une liste de combien de Desserts</t>
  </si>
  <si>
    <t>* sucres= glucose - fructose - saccharose.etc</t>
  </si>
  <si>
    <t>Desserts sucrés</t>
  </si>
  <si>
    <t>Cycle annuel de présentation des Desserts ( à vous de modifier ou compléter la liste)</t>
  </si>
  <si>
    <t>DESSERTS</t>
  </si>
  <si>
    <t>sélections</t>
  </si>
  <si>
    <t>PROTÉINES Patisseries</t>
  </si>
  <si>
    <t>PROTÉINES Charcuteries</t>
  </si>
  <si>
    <t>https://www.economie.gouv.fr/files/directions_services/daj/marches_publics/oeap/gem/nutrition/nutrition.pdf</t>
  </si>
  <si>
    <t>https://www.economie.gouv.fr/daj/liste-des-guides-gem#RCN</t>
  </si>
  <si>
    <t>OECP - Liste des guides GEM &gt;</t>
  </si>
  <si>
    <t>Vers un nouveau cadre juridique</t>
  </si>
  <si>
    <t>https://www.neorestauration.com/article/vers-un-nouveau-cadre-juridique,22570</t>
  </si>
  <si>
    <t>A servir</t>
  </si>
  <si>
    <t xml:space="preserve">1 tous les </t>
  </si>
  <si>
    <t>Quantité limitée des matières grasses</t>
  </si>
  <si>
    <t>Consommation suffisante de Fruits et légumes</t>
  </si>
  <si>
    <t>Place des poissons et consommation suffisante de viandes sources de fer</t>
  </si>
  <si>
    <t>Objectifs nutritionnels</t>
  </si>
  <si>
    <t>(3) Contôle Annexe 3 - Pour enfants de plus de 3 ans, des ADOLESCENTS, des ADULTES et des PERSONNES AGÉES en cas de portage à domicile</t>
  </si>
  <si>
    <t>QUE FAUT-IL SAISIR</t>
  </si>
  <si>
    <t>❶ Nb repas de référence</t>
  </si>
  <si>
    <t>❷ Saisir vos Fréquencezs</t>
  </si>
  <si>
    <t>Bonne utilisation, à vous d'améliorer</t>
  </si>
  <si>
    <t>Joël Leboucher</t>
  </si>
  <si>
    <t>❷ Fréquences</t>
  </si>
  <si>
    <t>si vous le souhaitez, vous pouvez décocher : afficher un zéro dans les cellules qui ont une valeur nulles dans Options</t>
  </si>
  <si>
    <t>Charte graphique</t>
  </si>
  <si>
    <t>DÉJEUNER  Fréquence pour</t>
  </si>
  <si>
    <t>❸ Nb de jours de service</t>
  </si>
  <si>
    <t>❹ Nb de repas/Jour</t>
  </si>
  <si>
    <t>sur</t>
  </si>
  <si>
    <t>❸ Nombre de jours de services</t>
  </si>
  <si>
    <t>❹ Nombre de repas par jour</t>
  </si>
  <si>
    <t>Total :</t>
  </si>
  <si>
    <t>❺ Nombe de repas à servir</t>
  </si>
  <si>
    <t>PROTÉINES à base de V.P.O</t>
  </si>
  <si>
    <t>fond rouge encre blanche</t>
  </si>
  <si>
    <t>V.P.O sources de fer</t>
  </si>
  <si>
    <t>Repas</t>
  </si>
  <si>
    <t>Nombres personnalisés - 0" jours" - 0" repas"</t>
  </si>
  <si>
    <t>Contôle Annexe 3 - 4 - 5 - et 6 sur le même document</t>
  </si>
  <si>
    <t>(3) Contôle Annexe 3 - Pour enfants de plus de 3 ans, des ADOLESCENTS, des ADULTES et des personnes agées en cas de portage à domicile</t>
  </si>
  <si>
    <t>❶ Vérifier ou compléter les fréquences colonne CY et +</t>
  </si>
  <si>
    <t xml:space="preserve">seules les cellules en jaune clair sont formatées </t>
  </si>
  <si>
    <t>❷ NB de repas par jour</t>
  </si>
  <si>
    <t>(6 A et B) Résumé des fréquences utilisées pour les personnes en institution A : Déjeuner - B : Diner sur 20 repas successifs et sur 28 repas successifs</t>
  </si>
  <si>
    <t>❸ Nombre de jours</t>
  </si>
  <si>
    <t>pour le total de repas prévus ❹</t>
  </si>
  <si>
    <t>Hauteurs de lignes</t>
  </si>
  <si>
    <t>Récap : Aliments/préparations</t>
  </si>
  <si>
    <t>❹ Total repas à servir</t>
  </si>
  <si>
    <t>❶  Fréquence sur 20 repas successifs</t>
  </si>
  <si>
    <t>❶ 'Fréquence sur 28 repas successifs</t>
  </si>
  <si>
    <t>❶ Vérifier ou compléter les fréquences</t>
  </si>
  <si>
    <t>Police personnalisée  0" Maxi" ou 0" Mini"</t>
  </si>
  <si>
    <t>( 6 A )</t>
  </si>
  <si>
    <t>( 6 B )</t>
  </si>
  <si>
    <t>Crudités de  légumes ou de fruits(entrées ou garnitures contenant au moins 50% de légumes ou de fruits)</t>
  </si>
  <si>
    <t>libre</t>
  </si>
  <si>
    <t>Desserts de fruits crus 100% de fruits crus (sans sucre ajouté) ou contenant au moins 80g de fruits crus</t>
  </si>
  <si>
    <t>Fruits pressés riches en vitamineC ou jus d'agrumes à teneur garantie en vitamine C</t>
  </si>
  <si>
    <t>Chaque jour</t>
  </si>
  <si>
    <t>A servir : Nombre de repas à servir</t>
  </si>
  <si>
    <t>Entrée de légumes cuits, ou potage de légumes à base de 40% de légumes</t>
  </si>
  <si>
    <t xml:space="preserve">1 tous les  = 1 repas tous les </t>
  </si>
  <si>
    <t>Légumes cuits, autres que secs seuls ou en mélange (garnitures contenant au moins 50% de légumes)</t>
  </si>
  <si>
    <t>Police personnalisée  0" Repas"</t>
  </si>
  <si>
    <t>dessert de fruits cuits et Autres desserts</t>
  </si>
  <si>
    <t>Légumes secs, pommes de terre ou céréales (garniture en contenant au moins 50% – féculents</t>
  </si>
  <si>
    <t>Variété des Féculents</t>
  </si>
  <si>
    <t>Entrées contenant plus de 15% DE LIPIDES</t>
  </si>
  <si>
    <t xml:space="preserve">Produits frits -pré-frits ou à frire à teneur en matière grasse (lipides) &gt; 15 % </t>
  </si>
  <si>
    <t>Plats protidiques contenant autant ou plus de matières grasses que de protéines (Protéines/lipides ≤ 1) le critère P/L ne s’applique pas aux plats aux œufs</t>
  </si>
  <si>
    <t>Desserts constitués de produits à teneur en matière grasse &gt; 15%</t>
  </si>
  <si>
    <t>Poissons ou préparations à base de poisson contenant au moins 70 % de poisson, et contenant au moins 2 fois plus de protéines que de matières grasses Protéines/lipides ≥ 2</t>
  </si>
  <si>
    <t>Viandes non hachées de bœuf, veau, agneau ou d’abats de boucherie</t>
  </si>
  <si>
    <t>Préparations ou plats prêts à consommer à base de viande,de poisson, d’œuf et/ou de fromage, contenant moins de 70 % du grammage recommandé pour la denrée protidique des plats composés</t>
  </si>
  <si>
    <t xml:space="preserve"> Fromages contenant au moins 150 mg de  calcium par portion</t>
  </si>
  <si>
    <t>Consommation suffisante de produits laitiers variés</t>
  </si>
  <si>
    <t>Fromages dont la teneur en calcium laitier est comprise entre 100mg et moins de 150mg par portion</t>
  </si>
  <si>
    <t>Laitages/desserts lactés + de 100mg calcium moins 5g lipides par portion</t>
  </si>
  <si>
    <t>Desserts contenant plus de 20g de sucres simples totaux par portion et contenant moins de 15 % de matières grasses (lipides)</t>
  </si>
  <si>
    <t>Quantité limitée des sucres ajoutés</t>
  </si>
  <si>
    <t>Desserts sucrés contenant moins de 15 % de lipides et plus de 20 g de glucides simples totaux par portion</t>
  </si>
  <si>
    <t>pas de limitation</t>
  </si>
  <si>
    <t>Desserts féculents contenant moins de 15 % de lipides et plus de 20 g de glucides simples totaux par portion</t>
  </si>
  <si>
    <t xml:space="preserve">Déjeuner </t>
  </si>
  <si>
    <t>Diner</t>
  </si>
  <si>
    <t>Déjeuner  / 20 jours</t>
  </si>
  <si>
    <t>Diner / 20 jours</t>
  </si>
  <si>
    <t>Déjeuner / 28 jours</t>
  </si>
  <si>
    <t>Diner / 28 jours</t>
  </si>
  <si>
    <t xml:space="preserve">Poissons gras tels que thon, sardine, saumon, maquereau bar (loup), roussette (saumonette) ou truite,  etc. </t>
  </si>
  <si>
    <t>(=rééquilibrage des apports en acides gras essentiels)</t>
  </si>
  <si>
    <t>Produits laitiers : COULEURS PLAN ALIMENTAIRE</t>
  </si>
  <si>
    <t>Récap : DESSERTS</t>
  </si>
  <si>
    <t>Desserts : COULEURS PLAN ALIMENTAIRE</t>
  </si>
  <si>
    <t>Desserts: COULEURS PLAN ALIMENTAIRE</t>
  </si>
  <si>
    <t>Consommation suffisante de Fruits</t>
  </si>
  <si>
    <t>largeurs de colonnes &gt;</t>
  </si>
  <si>
    <t>Récap : LÉGUMES</t>
  </si>
  <si>
    <t>Récap : PLATS</t>
  </si>
  <si>
    <t>DESSERTS  Fréquence pour</t>
  </si>
  <si>
    <t>LÉGUMES  Fréquence pour</t>
  </si>
  <si>
    <t>Plats Légumes : COULEURS PLAN ALIMENTAIRE</t>
  </si>
  <si>
    <t>HORS D'OEUVRES  Fréquence pour</t>
  </si>
  <si>
    <t>LAITAGES  Fréquence pour</t>
  </si>
  <si>
    <t>colonnes Midi &gt; M et/ou colonnes Soir &gt; S dans les cellules colorées des tableaux</t>
  </si>
  <si>
    <t>service du midi = M - service du soir = S</t>
  </si>
  <si>
    <t>1 ligne = 52 semaines service du Midi = M et/ou service du Soir = S</t>
  </si>
  <si>
    <t>52 X par Midi/Soir = 104 colonnes</t>
  </si>
  <si>
    <t>Formule &gt;</t>
  </si>
  <si>
    <t>.</t>
  </si>
  <si>
    <t>Par colonne et par famille de produits dans les tableaux de couleur</t>
  </si>
  <si>
    <t xml:space="preserve"> saisissez le nombre de fois que vous souhaitez servir un ou des produits par semaine</t>
  </si>
  <si>
    <t>vous pouvez servir un même produit plusieurs fois par semaine s'il est apprécié des convives</t>
  </si>
  <si>
    <t>① fréquence conseillée  - A VOUS D'ACTUALISER LES FRÉQUENCES en fonction de vos convives</t>
  </si>
  <si>
    <t>Fréquence</t>
  </si>
  <si>
    <t>repas     sur</t>
  </si>
  <si>
    <t>repas consécutifs</t>
  </si>
  <si>
    <t>&lt; ① fréquence conseillée  - A VOUS D'ACTUALISER LES FRÉQUENCES en fonction de vos convives</t>
  </si>
  <si>
    <t>② Nombre de fois que le ou les produit(s) a (ont) été saisis Midi/soir</t>
  </si>
  <si>
    <t>&lt; ② Nombre de fois que le ou les produit(s) a (ont) été saisis Midi/soir</t>
  </si>
  <si>
    <t>③ Résultat du contrôle : Si égal OU inférieur à la Fréquence autorisée par semaine  OK  . Sinon Trop</t>
  </si>
  <si>
    <t>&lt; ③ Résultat du contrôle : Si égal OU inférieur à la Fréquence autorisée par semaine  OK  . Sinon Trop</t>
  </si>
  <si>
    <t>④ Si égal OU  inférieur à la  Fréquence autorisée par semaine alors ne rien afficher  . Sinon afficher la valeur en Trop</t>
  </si>
  <si>
    <t>&lt; ④ Si égal OU  inférieur à la  Fréquence autorisée par semaine alors ne rien afficher  . Sinon afficher la valeur en Trop</t>
  </si>
  <si>
    <t>❶ Total repas à servir pour la saison</t>
  </si>
  <si>
    <t>❷ Fréquence autorisée pour la saison</t>
  </si>
  <si>
    <t>❸ Total de ce que vous avez saisi pour la saison</t>
  </si>
  <si>
    <t>❹ Si égal OU inférieur  à la fréquence prévue OK  . Sinon Trop</t>
  </si>
  <si>
    <t>dans la liste</t>
  </si>
  <si>
    <t>Compteurs par saison ( périodes de 13 semaines )</t>
  </si>
  <si>
    <t>&lt; Compteurs par saison ( périodes de 13 semaines )</t>
  </si>
  <si>
    <t>Vérifiez ou saisissez les fréquences en fonction de vos convives</t>
  </si>
  <si>
    <t>et les périodes de référence vérifiez sur 20 ou 28 repas</t>
  </si>
  <si>
    <t>&lt; N° de Semaine</t>
  </si>
  <si>
    <t>Fréquence conseillée</t>
  </si>
  <si>
    <t>Trop</t>
  </si>
  <si>
    <t>Le ou Les produit(s) ont été saisis 6 fois dans la semaine. La fréquence conseillée était de 4 fois .Résultat il faudrait supprimer 2 saisies en Trop</t>
  </si>
  <si>
    <t>Faites des tests</t>
  </si>
  <si>
    <t>saisissez vos valeurs dans les cellules fond jaune</t>
  </si>
  <si>
    <t>Bonus : utilisation d'une formule qui dénombre sans doublon ligne 427</t>
  </si>
  <si>
    <t>COMPTEURS GÉNÉRAUX</t>
  </si>
  <si>
    <t>CLIQUEZ SUR LES LIENS DU NET</t>
  </si>
  <si>
    <t>❶ Vérifier ou compléter les fréquences colonne CY et + le format des cellules est formaté 0" Mini" - 0" Maxi"</t>
  </si>
  <si>
    <t>Lignes (B8:B41)</t>
  </si>
  <si>
    <t>COULEURS PLAN ALIMENTAIRE</t>
  </si>
  <si>
    <t>Cycle annuel de présentation des Desserts</t>
  </si>
  <si>
    <t>Total produits saisis chaque semaine</t>
  </si>
  <si>
    <t>Total saisi</t>
  </si>
  <si>
    <t>CRUDITÉS Fruit cru</t>
  </si>
  <si>
    <t>① - Ce document pourquoi faire</t>
  </si>
  <si>
    <t>Brochette de Fuits frais</t>
  </si>
  <si>
    <t xml:space="preserve">② - DANS LES TABLEAUX DE SAISIES colonnes C à DE </t>
  </si>
  <si>
    <t>Je vous rappelle qu'une colonne représente 1 semaine de la ligne 11 à la ligne 183</t>
  </si>
  <si>
    <t>1 semaine est composée du repas du Midi et du repas du Soir si vous servez un diner</t>
  </si>
  <si>
    <t>③ - Ligne</t>
  </si>
  <si>
    <t>vous avez des COMPTEURS GÉNÉRAUX</t>
  </si>
  <si>
    <t>Lignes &gt;</t>
  </si>
  <si>
    <t>à</t>
  </si>
  <si>
    <t>CUIDITÉS  Fruit cuit</t>
  </si>
  <si>
    <t>④ - des COMPTEURS HEBDOMADAIRES ET SAISONNIERS</t>
  </si>
  <si>
    <t>Ligne</t>
  </si>
  <si>
    <t xml:space="preserve"> lignes  &gt; </t>
  </si>
  <si>
    <t>⑤ - COMMENT LIRE UN COMPTEUR A LA SEMAINE</t>
  </si>
  <si>
    <t>FÉCULENTS  moins de 20 g de sucres par portion</t>
  </si>
  <si>
    <t>⑥ - COMMENT LIRE UN COMPTEUR POUR UNE SAISON</t>
  </si>
  <si>
    <t>⑦ - Vous avez des Explications du Plan Alimentaire</t>
  </si>
  <si>
    <t>Dessert sucré  moins de 20 g de sucres par portion</t>
  </si>
  <si>
    <t>Compilation de Claire Vitet et d'Elise Raymond</t>
  </si>
  <si>
    <t>⑧ - VOUS AVEZ UN TABLEAU DE Contôle Annexe 3 - 4 - 5 - et 6 sur le même document</t>
  </si>
  <si>
    <t>⑨  Vous pouvez afficher ce document à Zoom 150%</t>
  </si>
  <si>
    <t>Patisserie  Féculent</t>
  </si>
  <si>
    <t>Vous pouvez utiliser ce document en l'état mais vous pouvez aussi le simplifier ou l'améliorer</t>
  </si>
  <si>
    <t>Tous les documents Excel ont été créés pour vous donner l'envie de faire les vôtres</t>
  </si>
  <si>
    <t>C'est simple : coupez - copiez - collez ….détournez des formats et des fonction utilisées ici pour votre usage</t>
  </si>
  <si>
    <t>Le plus important : n'oubliez pas de transmettre vos savoirs faire aux plus jeunes</t>
  </si>
  <si>
    <t>Joël Leboucher. UPRT - Restau'Co - Acehf - Afpa</t>
  </si>
  <si>
    <t>http://www.hotellerie-restauration.ac-versailles.fr/spip.php?article3464</t>
  </si>
  <si>
    <t>Biscuits  Féculent</t>
  </si>
  <si>
    <t>Maximum de Produit pour la semaine&gt;</t>
  </si>
  <si>
    <t>ligne</t>
  </si>
  <si>
    <t>&lt;sur cette ligne Combien de produits souhaitez vous servir chaque semaine  - A VOUS de saisir un nombre chaque semaine  en fonction de vos menus ou services</t>
  </si>
  <si>
    <t>Total produits saisis pour chaque semaine</t>
  </si>
  <si>
    <t>Totaux des saisies pour chaque semaine - 1 semaine = 1 colonne</t>
  </si>
  <si>
    <t>en principe 1 dessert par service..combien de services faites vous par semaine</t>
  </si>
  <si>
    <t>si vous saisissez plus de services ou produits que vous avez prévu ligne 187 les cellules de la ligne 188 s'affichent en rouge avec une MFC (mise en forme conditionnelle)</t>
  </si>
  <si>
    <t>Total produits listés</t>
  </si>
  <si>
    <t>produits</t>
  </si>
  <si>
    <t>Desserts</t>
  </si>
  <si>
    <t>Pour l'année vous avez fait</t>
  </si>
  <si>
    <t>saisies</t>
  </si>
  <si>
    <t>et vous avez planifié</t>
  </si>
  <si>
    <t>Total produits listés dans la colonne B</t>
  </si>
  <si>
    <t>Saisies : Nombre de fois que vous avez saisi une valeur Fonction NBVAL</t>
  </si>
  <si>
    <t>Services : Nb de produits sélectionnés  Midi /Soir Fonction Somme</t>
  </si>
  <si>
    <t>COMPTEURS HEBDOMADAIRES ET SAISONNIERS</t>
  </si>
  <si>
    <t>CRUDITÉS    Fruits crus</t>
  </si>
  <si>
    <t>Totaux du Tableau de saisie des Lignes</t>
  </si>
  <si>
    <t>&lt; Compteurs par saison ( périodes de 13 semaines ) Saisissez vos nombres de repas ❶ pour chaque saison</t>
  </si>
  <si>
    <t>CUIDITÉS  Fruits cuits</t>
  </si>
  <si>
    <t>Explications du Plan Alimentaire</t>
  </si>
  <si>
    <t>DESSERTS : COULEURS PLAN ALIMENTAIRE</t>
  </si>
  <si>
    <t>PROTÉINES base d'œufs</t>
  </si>
  <si>
    <t>PROTÉINES base Poisson</t>
  </si>
  <si>
    <t>PROTÉINES base Viande</t>
  </si>
  <si>
    <t>légumes et Fruit crus</t>
  </si>
  <si>
    <t>Hors d'Œuvres</t>
  </si>
  <si>
    <t>si vous saisissez plus de services ou produits que vous avez prévu ligne 211 les cellules de la ligne 212 s'affichent en rouge avec une MFC (mise en forme conditionnelle)</t>
  </si>
  <si>
    <t>PROTÉINES   à base d'œufs</t>
  </si>
  <si>
    <t>PROTÉINES   à base de Poisson</t>
  </si>
  <si>
    <t>PROTÉINES   à base de Viande</t>
  </si>
  <si>
    <t>PROTÉINES   Patisserie</t>
  </si>
  <si>
    <t>PROTÉINES   Charcuterie</t>
  </si>
  <si>
    <t>Salades composée fec</t>
  </si>
  <si>
    <t>FÉCULENTS  avec sauce type vinaigrette,yaourt,fromage blanc</t>
  </si>
  <si>
    <t>EXEMPLE</t>
  </si>
  <si>
    <t>CUIDITÉS  avec sauce type vinaigrette,yaourt, fromage blanc…</t>
  </si>
  <si>
    <t>CRUDITÉS  (couleur diététique)</t>
  </si>
  <si>
    <t>Cycle annuel de présentation des PLATS</t>
  </si>
  <si>
    <t>PROTÉINES  AGNEAU</t>
  </si>
  <si>
    <t>PROTÉINES  BŒUF</t>
  </si>
  <si>
    <t>ABATS</t>
  </si>
  <si>
    <t>Préparations  patissières</t>
  </si>
  <si>
    <t>PROTÉINES  VEAU</t>
  </si>
  <si>
    <t xml:space="preserve"> boucherie B.</t>
  </si>
  <si>
    <t>base Poisson</t>
  </si>
  <si>
    <t>100% Poisson</t>
  </si>
  <si>
    <t>Produits de la mer</t>
  </si>
  <si>
    <t>PROTÉINES  ABATS boucherie B.</t>
  </si>
  <si>
    <t>PROTÉINES  PORC</t>
  </si>
  <si>
    <t>PROTÉINES  VOLAILLE</t>
  </si>
  <si>
    <t>PROTÉINES  ŒUFS</t>
  </si>
  <si>
    <t>PROTÉINES  à base de Poisson</t>
  </si>
  <si>
    <t>PROTÉINES 100% Poisson</t>
  </si>
  <si>
    <t>PROTÉINES  Poisson et produits de la mer</t>
  </si>
  <si>
    <t>PROTÉINES  Charcuterie</t>
  </si>
  <si>
    <t>PROTÉINES  Produits reconstitués</t>
  </si>
  <si>
    <t>PROTÉINES  Préparations patissières</t>
  </si>
  <si>
    <t>PROTÉINES  Frits ou pré-frits + 15 % lipides</t>
  </si>
  <si>
    <t>en principe 1 plat par service..combien de services faites vous par semaine</t>
  </si>
  <si>
    <t>si vous saisissez plus de services ou produits que vous avez prévu ligne 282 les cellules de la ligne 283 s'affichent en rouge avec une MFC (mise en forme conditionnelle)</t>
  </si>
  <si>
    <t>Plats</t>
  </si>
  <si>
    <t xml:space="preserve">Poisson </t>
  </si>
  <si>
    <t xml:space="preserve"> Charcuterie</t>
  </si>
  <si>
    <t>Produits</t>
  </si>
  <si>
    <t>Préparations</t>
  </si>
  <si>
    <t xml:space="preserve">Frits ou pré-frits </t>
  </si>
  <si>
    <t xml:space="preserve"> à base de Poisson</t>
  </si>
  <si>
    <t xml:space="preserve"> et produits de la mer</t>
  </si>
  <si>
    <t xml:space="preserve"> reconstitués</t>
  </si>
  <si>
    <t>patissières</t>
  </si>
  <si>
    <t>+ 15 % lipides</t>
  </si>
  <si>
    <t xml:space="preserve"> "TERROIR"</t>
  </si>
  <si>
    <t>Cycle annuel de présentation des Plats</t>
  </si>
  <si>
    <t>Je vous rappelle qu'une colonne représente 1 semaine de la ligne 11 à la ligne 278</t>
  </si>
  <si>
    <t>Fromages par portion &lt; 100 mg de calcium   20 g Maternelles</t>
  </si>
  <si>
    <t>Fromages par portion &lt; 100 mg de calcium   30 g Primaires</t>
  </si>
  <si>
    <t>IMPORTANT : Vérifiez ou saisissez les fréquences en fonction de vos convives</t>
  </si>
  <si>
    <t>Fromages par portion &lt; 100 mg de calcium  30 (à 40) g Ados-Adultes</t>
  </si>
  <si>
    <t>Fromages par portions entre 100 et 150 mg de calcium    20 g Maternelles</t>
  </si>
  <si>
    <t>Fromages par portions entre 100 et 150 mg de calcium    30 g Primaires</t>
  </si>
  <si>
    <t>Fromages par portions entre 100 et 150 mg de calcium    30 (à 40) g Ados-Adultes</t>
  </si>
  <si>
    <t>Liste des produits avec doublons et +</t>
  </si>
  <si>
    <t>Liste des produits Sans doublons</t>
  </si>
  <si>
    <t>Fromages par portions ≥ 150 mg de calcium     20 g Maternelles</t>
  </si>
  <si>
    <t>Fromages par portions ≥ 150 mg de calcium     30 g Primaires</t>
  </si>
  <si>
    <t>Pavé d'Affinois®</t>
  </si>
  <si>
    <t>Fromages par portions ≥ 150 mg de calcium     35 (à 40) g Ados-Adultes</t>
  </si>
  <si>
    <t>LAITAGE par portion    '+ de 100g de calcium et- de 5g de lipides</t>
  </si>
  <si>
    <t xml:space="preserve">&lt;sur cette ligne Combien de produits souhaitez vous servir chaque semaine  - A VOUS de saisir un nombre chaque semaine  </t>
  </si>
  <si>
    <t>en fonction de vos menus ou services en principe 1 laitage par service..combien de services faites vous par semaine</t>
  </si>
  <si>
    <t xml:space="preserve">si vous saisissez plus de services ou produits que vous avez prévu ligne 291 les cellules de la ligne 292 </t>
  </si>
  <si>
    <t>s'affichent en rouge avec une MFC (mise en forme conditionnelle)</t>
  </si>
  <si>
    <t>Total produits listés avec doublons et plus</t>
  </si>
  <si>
    <t>Voir liste des produits colonne DU</t>
  </si>
  <si>
    <t>Marternelles 20g</t>
  </si>
  <si>
    <t>doublons</t>
  </si>
  <si>
    <t>SOMMEPROD(SI(DQ130:DQ321&lt;&gt;"";1/NB.SI(DQ130:DQ321;DQ130:DQ321)))</t>
  </si>
  <si>
    <t>Lien&gt;</t>
  </si>
  <si>
    <t>&lt; ① IMPORTANT :  A VOUS D'ACTUALISER LES FRÉQUENCES en fonction de vos convives</t>
  </si>
  <si>
    <t>Primaires 30g</t>
  </si>
  <si>
    <t>Ados-Adultes</t>
  </si>
  <si>
    <t>Cycle annuel de présentation des Produits laitiers</t>
  </si>
  <si>
    <t>① Nb de produits sélectionnés &gt;</t>
  </si>
  <si>
    <t>&lt; NBVAL①</t>
  </si>
  <si>
    <t>&lt; ② SOMME :Nombre de fois que le ou les produit(s) a (ont) été saisis Midi/soir</t>
  </si>
  <si>
    <t>Dans ce tableau vous pouvez saisir au choix : un "X" - un "H" - un "L"     ou indiquer le nombre de services par un nombre</t>
  </si>
  <si>
    <t>①  NBVAL : Total des produits sélectionnés pour l'année en utilisant les symboles</t>
  </si>
  <si>
    <t>② SOMME : Total de services pour l'année en saisissant des nombres</t>
  </si>
  <si>
    <t>Vous pouvez présenter chaque plat</t>
  </si>
  <si>
    <t>W</t>
  </si>
  <si>
    <t>BD</t>
  </si>
  <si>
    <t xml:space="preserve"> Planifiez au choix : ① par Texture</t>
  </si>
  <si>
    <t xml:space="preserve"> ② - OU par mode de cuisson</t>
  </si>
  <si>
    <t>Sans sauce &gt; Nature,grillé,frit,</t>
  </si>
  <si>
    <t>Pour planifier les produits de la colonne B sur 52 semaines</t>
  </si>
  <si>
    <t xml:space="preserve">Choisissez des symboles dans les colonnes W ou BD </t>
  </si>
  <si>
    <t>Déglaçage &gt; Roti,poélé</t>
  </si>
  <si>
    <t>Sauce courte &gt; pièces Sautées</t>
  </si>
  <si>
    <t>Sauce longue &gt; Braisés,ragoûts</t>
  </si>
  <si>
    <t>Bouillon &gt; Pochés,plats complets</t>
  </si>
  <si>
    <t>OU Servi en Légume</t>
  </si>
  <si>
    <t>Servi en Hors d'Œuvre</t>
  </si>
  <si>
    <t>Au jus ou en sauce</t>
  </si>
  <si>
    <t>choisissez l'option ②</t>
  </si>
  <si>
    <t>s'il vous arrive de proposer le même produit plusieurs fois dans une même semaine</t>
  </si>
  <si>
    <t>avec des totaux lignes 45 - 46 et 70 - 71</t>
  </si>
  <si>
    <t>soit vous collez les symboles des lignes 75 - 77 - 79 dans le tableau pour un total colonne ①</t>
  </si>
  <si>
    <t>colonne &gt;</t>
  </si>
  <si>
    <t>Cliquez sur les liens suivants</t>
  </si>
  <si>
    <t>Ces documents sont les fruits :</t>
  </si>
  <si>
    <t>de mon expérience et des utilitaires de la restauration collective</t>
  </si>
  <si>
    <t>de documents mis sur le net par des passionnés</t>
  </si>
  <si>
    <t>Annule ou complète les versions précédentes</t>
  </si>
  <si>
    <t>Je les mets à disposition des professionnels et des jeunes cuisiniers en formation .</t>
  </si>
  <si>
    <t>A chacun de faire évoluer ces documents et de les modifier pour son utilisation.......</t>
  </si>
  <si>
    <t>CONTENU DU CLASSEUR</t>
  </si>
  <si>
    <t>A chacun de choisir et d'adapter le document qui lui convient</t>
  </si>
  <si>
    <t>Je vous en souhaite une bonne utilisation           Joël Leboucher</t>
  </si>
  <si>
    <t>UPRT  La Restauration collective</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</si>
  <si>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</si>
  <si>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</si>
  <si>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</si>
  <si>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</si>
  <si>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</si>
  <si>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</si>
  <si>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</si>
  <si>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</si>
  <si>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</si>
  <si>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</si>
  <si>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</si>
  <si>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</si>
  <si>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</si>
  <si>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</si>
  <si>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</si>
  <si>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</si>
  <si>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</si>
  <si>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</si>
  <si>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</si>
  <si>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</si>
  <si>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</si>
  <si>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</si>
  <si>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</si>
  <si>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</si>
  <si>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</si>
  <si>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</si>
  <si>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</si>
  <si>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❷</t>
  </si>
  <si>
    <t>❸</t>
  </si>
  <si>
    <t>❹</t>
  </si>
  <si>
    <t>❺</t>
  </si>
  <si>
    <t>❻</t>
  </si>
  <si>
    <t>❼</t>
  </si>
  <si>
    <t>❽</t>
  </si>
  <si>
    <t>❾</t>
  </si>
  <si>
    <t>❿</t>
  </si>
  <si>
    <t>⓫</t>
  </si>
  <si>
    <t>⓬</t>
  </si>
  <si>
    <t>⓭</t>
  </si>
  <si>
    <t>⓮</t>
  </si>
  <si>
    <t>⓯</t>
  </si>
  <si>
    <t>⓰</t>
  </si>
  <si>
    <t>⓱</t>
  </si>
  <si>
    <t>⓲</t>
  </si>
  <si>
    <t>⓳</t>
  </si>
  <si>
    <t>⓴</t>
  </si>
  <si>
    <t>2</t>
  </si>
  <si>
    <t>3</t>
  </si>
  <si>
    <t>4</t>
  </si>
  <si>
    <t>5</t>
  </si>
  <si>
    <t>6</t>
  </si>
  <si>
    <t>7</t>
  </si>
  <si>
    <t>8</t>
  </si>
  <si>
    <t>9</t>
  </si>
  <si>
    <t>11</t>
  </si>
  <si>
    <t>12</t>
  </si>
  <si>
    <t>13</t>
  </si>
  <si>
    <t>14</t>
  </si>
  <si>
    <t>15</t>
  </si>
  <si>
    <t>16</t>
  </si>
  <si>
    <t>17</t>
  </si>
  <si>
    <t>18</t>
  </si>
  <si>
    <t>19</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</si>
  <si>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</si>
  <si>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</si>
  <si>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</si>
  <si>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</si>
  <si>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des caractères spéciaux</t>
  </si>
  <si>
    <t>!</t>
  </si>
  <si>
    <t>"</t>
  </si>
  <si>
    <t>#</t>
  </si>
  <si>
    <t>$</t>
  </si>
  <si>
    <t>%</t>
  </si>
  <si>
    <t>&amp;</t>
  </si>
  <si>
    <t>@</t>
  </si>
  <si>
    <t>‰</t>
  </si>
  <si>
    <t>≈</t>
  </si>
  <si>
    <t>±</t>
  </si>
  <si>
    <t>»</t>
  </si>
  <si>
    <t>¼</t>
  </si>
  <si>
    <t>½</t>
  </si>
  <si>
    <t>¾</t>
  </si>
  <si>
    <t>ø</t>
  </si>
  <si>
    <t>►</t>
  </si>
  <si>
    <t>◄</t>
  </si>
  <si>
    <t>▲</t>
  </si>
  <si>
    <t>▼</t>
  </si>
  <si>
    <t>Φ</t>
  </si>
  <si>
    <t>0.00\ " cm³"</t>
  </si>
  <si>
    <t>Format | cellule | personnalisé | 0" cm³"</t>
  </si>
  <si>
    <t>ou copier-coller</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</si>
  <si>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</si>
  <si>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</si>
  <si>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</si>
  <si>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</si>
  <si>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</si>
  <si>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</si>
  <si>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</si>
  <si>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</si>
  <si>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</si>
  <si>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</si>
  <si>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</si>
  <si>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</si>
  <si>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</si>
  <si>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</si>
  <si>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</si>
  <si>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</si>
  <si>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lien &gt;</t>
  </si>
  <si>
    <t>Les unités pifométriques</t>
  </si>
  <si>
    <t>Je remercie chaleureusement les internautes passionnés qui élaborent et proposent des formules et fonctions imbriquées</t>
  </si>
  <si>
    <t>Quelques sites Excel pour vous aider à créer vos documents</t>
  </si>
  <si>
    <t>liens &gt;</t>
  </si>
  <si>
    <t xml:space="preserve">https://www.excel-exercice.com/ </t>
  </si>
  <si>
    <t xml:space="preserve">Frédéric LE GUEN -  </t>
  </si>
  <si>
    <t>https://www.youtube.com/user/ExcelExercice/videos</t>
  </si>
  <si>
    <t>https://www.youtube.com/watch?v=e2kzRDcW5iI</t>
  </si>
  <si>
    <t xml:space="preserve">Formation informatique avec Cedric - </t>
  </si>
  <si>
    <t>https://www.youtube.com/c/K%C3%A9vinBrundu/videos</t>
  </si>
  <si>
    <t xml:space="preserve">Kévin Brundu - </t>
  </si>
  <si>
    <t>https://support.microsoft.com/fr-fr/excel</t>
  </si>
  <si>
    <t xml:space="preserve">Aide &amp; apprentissage d'Excel - </t>
  </si>
  <si>
    <t>https://www.youtube.com/c/TutoDeRien/playlists</t>
  </si>
  <si>
    <t xml:space="preserve">Tuto De Rien - </t>
  </si>
  <si>
    <t>https://www.excel-exercice.com/somme-si-ens/</t>
  </si>
  <si>
    <t>Fonction SOMME.SI.ENS</t>
  </si>
  <si>
    <t>https://www.youtube.com/channel/UCK4qfUuh9kpBByJFIMBPTtA/playlists</t>
  </si>
  <si>
    <t xml:space="preserve">prof couillon - </t>
  </si>
  <si>
    <t>Traduire dans plusieurs langues le contenu de vos cellules Excel</t>
  </si>
  <si>
    <t>https://www.excel-exercice.com/traduire-le-contenu-des-cellules/</t>
  </si>
  <si>
    <t xml:space="preserve">Exporter l’arborescence complète d’un répertoire </t>
  </si>
  <si>
    <t>https://www.excel-exercice.com/exporter-larborescence-complete-dun-repertoire/</t>
  </si>
  <si>
    <t>Différence entre un fichier XLS et XLSX (ou XLSM)</t>
  </si>
  <si>
    <t>supprimer les #N/A et les #DIV/0! d'un tableau Excel</t>
  </si>
  <si>
    <t>https://www.youtube.com/watch?v=YfGrccEQGKk</t>
  </si>
  <si>
    <t>https://www.youtube.com/watch?v=li4XNespLxg</t>
  </si>
  <si>
    <t>Trouver les liens externes d’un classeur</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</si>
  <si>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</si>
  <si>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</si>
  <si>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</si>
  <si>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</si>
  <si>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</si>
  <si>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</si>
  <si>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</si>
  <si>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</si>
  <si>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</si>
  <si>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</si>
  <si>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</si>
  <si>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http://www.mdf-xlpages.com/modules/publisher/item.php?itemid=91</t>
  </si>
  <si>
    <t>EXCEL - Supprimer la protection</t>
  </si>
  <si>
    <t>Bienvenue sur wikiHow, le site de tutoriels le plus reconnu d'internet</t>
  </si>
  <si>
    <t>EXCELCORPO CONSULTING</t>
  </si>
  <si>
    <t>Formation Excel gratuite</t>
  </si>
  <si>
    <t>Pour tout savoir faire sur Excel !</t>
  </si>
  <si>
    <t>Outils Excel-Malin.com</t>
  </si>
  <si>
    <t>Tous les secrets dʼExcel et de la Business Intelligence</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</si>
  <si>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</si>
  <si>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</si>
  <si>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</si>
  <si>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</si>
  <si>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</si>
  <si>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</si>
  <si>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</si>
  <si>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</si>
  <si>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AIDE AUX MENUS CADENCIERS ANNUELS</t>
  </si>
  <si>
    <t>Cadencier.Annuel.Hors.d'Œuvres</t>
  </si>
  <si>
    <t>Cadencier.Annuel.Plats</t>
  </si>
  <si>
    <t>Cadencier.Annuel.Laitiers</t>
  </si>
  <si>
    <t>Cadencier.Annuel.Desserts</t>
  </si>
  <si>
    <t>saisissez le nombre de fois que vous souhaitez servir un ou des produits par semaine</t>
  </si>
  <si>
    <t>des COMPTEURS HEBDOMADAIRES ET SAISONNIERS</t>
  </si>
  <si>
    <t>des Explications du Plan Alimentaire</t>
  </si>
  <si>
    <t xml:space="preserve"> et UN TABLEAU DE Contôle Annexe</t>
  </si>
  <si>
    <t>Pour planifier les produits de la colonne sur 52 semaines</t>
  </si>
  <si>
    <t>Choisissez des symboles et collez les symboles choisis dans le tableau</t>
  </si>
  <si>
    <t>② soit vous saisissez un nombre pour chaque produit utilisé</t>
  </si>
  <si>
    <t xml:space="preserve">① soit vous collez des symboles dans le tableau </t>
  </si>
  <si>
    <t xml:space="preserve">Dans ce tableau vous pouvez saisir au choix : </t>
  </si>
  <si>
    <t>Servi en Hors d'Œuvre "H"</t>
  </si>
  <si>
    <t>Ou Servi en Légume  "L"</t>
  </si>
  <si>
    <t xml:space="preserve">un "X" - un "H" - un "L"     </t>
  </si>
  <si>
    <t>ou indiquer le nombre de services par un nombre</t>
  </si>
  <si>
    <t>Pour tous ces documents :</t>
  </si>
  <si>
    <t>une colonne représente 1 semaine</t>
  </si>
  <si>
    <t>et 1 semaine est composée du repas du Midi et du repas du Soir si vous servez un diner</t>
  </si>
  <si>
    <t>en charge de la qualité alimentaire et nutritionnelle des repas servis dans les collèges publics.</t>
  </si>
  <si>
    <t>Documents d'Elise Raymond, Diététicienne au Département des Deux Sèvres</t>
  </si>
  <si>
    <r>
      <t>Documents d'Elise Raymond, Diététicienne au Département des Deux Sèvres, </t>
    </r>
    <r>
      <rPr>
        <b/>
        <sz val="14"/>
        <color rgb="FF7A7A7A"/>
        <rFont val="Arial"/>
        <family val="2"/>
      </rPr>
      <t>en charge de la qualité alimentaire et nutritionnelle des repas servis dans les collèges publics.</t>
    </r>
  </si>
  <si>
    <t xml:space="preserve">Les circuits courts alimentaires en Deux-Sèvres  Elise Raymond page 73  </t>
  </si>
  <si>
    <t>http://www.proximites-obs.fr/wp-content/uploads/sites/4/2016/02/Memoire-E.-COCURAL.pdf</t>
  </si>
  <si>
    <t>Frontenay-Rohan-Rohan. Sensibilisation à l’alimentation au collège Albert-Camus  Elise Raymond, nutritionniste chargée de la démarche qualité alimentaire et nutritionnelle au Conseil départemental, intervient sur ce thème en partenariat avec Sébastien Denis, chef de cuisine et son équipe.</t>
  </si>
  <si>
    <t>https://www.ouest-france.fr/nouvelle-aquitaine/frontenay-rohan-rohan-79270/sensibilisation-a-lalimentation-au-college-albert-camus-3bcc5019-11d1-41df-a467-bbdc5f815d29?fbclid=IwAR2v0Sl-HnIxf085ep2lEw9f-i0b0QILnVAbEuCG1iRa2Ggv2yabZHmJCuE</t>
  </si>
  <si>
    <t>Cliquez sur les liens du net</t>
  </si>
  <si>
    <t>GEMRCN Repères de consommation</t>
  </si>
  <si>
    <t>et quelques liens du Net</t>
  </si>
  <si>
    <t>Petit calendrier</t>
  </si>
  <si>
    <t>pour vous familiariser avec les dates et vous aider à créer le vôtre</t>
  </si>
  <si>
    <t xml:space="preserve">Je vous rappelle qu'une colonne représente 1 semaine </t>
  </si>
  <si>
    <t>de la première ligne de saisie du tableau à la dernière ligne de saisie</t>
  </si>
  <si>
    <t xml:space="preserve">Actualisation des repères du PNNS : </t>
  </si>
  <si>
    <t>https://e-communautes.cnfpt.fr/sites/default/files/documents_refs/avis_anses_actua_reperes_du_pnns_01-2017.pdf</t>
  </si>
  <si>
    <t>révision des repères de consommations alimentaires  Avis de l’Anses Rapport d’expertise collective</t>
  </si>
  <si>
    <t>LÉGUMES  de couleur visuelle blanc/Jaune</t>
  </si>
  <si>
    <t>* couleur visuelle = couleur dans l'assiette</t>
  </si>
  <si>
    <t>Légumes et condiments dits "verts" couleur DIÉTÉTIQUE</t>
  </si>
  <si>
    <t xml:space="preserve"> Crudités</t>
  </si>
  <si>
    <t>SAISONS &gt;</t>
  </si>
  <si>
    <t>HIVER  de la 1° à la 13° semaine</t>
  </si>
  <si>
    <t>PRINTEMPS de la 14° à la 26° semaine</t>
  </si>
  <si>
    <t>ÉTÉ de la 27° à la 39° semaine</t>
  </si>
  <si>
    <t>AUTOMNE de la 40° à la 52° semaine</t>
  </si>
  <si>
    <t>Aide mémoire</t>
  </si>
  <si>
    <t>Fiches produits Liens du Net</t>
  </si>
  <si>
    <t>Janvier</t>
  </si>
  <si>
    <t>Février</t>
  </si>
  <si>
    <t>Mars</t>
  </si>
  <si>
    <t>Avril</t>
  </si>
  <si>
    <t>Mai</t>
  </si>
  <si>
    <t>Juin</t>
  </si>
  <si>
    <t>Juillet</t>
  </si>
  <si>
    <t>Août</t>
  </si>
  <si>
    <t>Septembre</t>
  </si>
  <si>
    <t>Octobre</t>
  </si>
  <si>
    <t>Novembre</t>
  </si>
  <si>
    <t>Décembre</t>
  </si>
  <si>
    <r>
      <t xml:space="preserve">Couleur dans l'assiette </t>
    </r>
    <r>
      <rPr>
        <u/>
        <sz val="8"/>
        <color rgb="FF008000"/>
        <rFont val="Calibri"/>
        <family val="2"/>
        <scheme val="minor"/>
      </rPr>
      <t>H</t>
    </r>
    <r>
      <rPr>
        <sz val="8"/>
        <color indexed="17"/>
        <rFont val="Calibri"/>
        <family val="2"/>
        <scheme val="minor"/>
      </rPr>
      <t>ex</t>
    </r>
  </si>
  <si>
    <t>Dernière date de fabrication</t>
  </si>
  <si>
    <t>Total servi dans l'année</t>
  </si>
  <si>
    <t>J</t>
  </si>
  <si>
    <t>D</t>
  </si>
  <si>
    <t>ail</t>
  </si>
  <si>
    <t>https://www.saisons-fruits-legumes.fr/condiments/ail</t>
  </si>
  <si>
    <t>#FFFFFF</t>
  </si>
  <si>
    <t>asperges blanches</t>
  </si>
  <si>
    <t>https://www.saisons-fruits-legumes.fr/legumes/asperge-blanche</t>
  </si>
  <si>
    <t>#FEF8A4</t>
  </si>
  <si>
    <t>bambou pousses</t>
  </si>
  <si>
    <t>https://www.conseils-coaching-jardinage.fr/2013/06/mangez-vos-pousses-de-bambous/#:~:text=Chaque%20ann%C3%A9e%20%C3%A0%20la%20fin,au%20verger%20ou%20potager%20!).</t>
  </si>
  <si>
    <t>céléri rave</t>
  </si>
  <si>
    <t>https://www.gerbeaud.com/jardin/fiches/celeri-rave-semis-culture-recolte.php</t>
  </si>
  <si>
    <t>#FEFBD2</t>
  </si>
  <si>
    <t>https://www.saisons-fruits-legumes.fr/legumes/c%C3%A9leri-rave</t>
  </si>
  <si>
    <t>champignons Paris</t>
  </si>
  <si>
    <t>https://www.saisons-fruits-legumes.fr/champignons/champignon-de-Paris</t>
  </si>
  <si>
    <t>choucroute</t>
  </si>
  <si>
    <t>https://abonnes.terrevivante.org/uploads/Externe/1a/ARC_FICHIER_1650_1224664535.pdf</t>
  </si>
  <si>
    <t>fin de saison</t>
  </si>
  <si>
    <t>choux fleur</t>
  </si>
  <si>
    <t>https://www.saisons-fruits-legumes.fr/legumes/chou-fleur</t>
  </si>
  <si>
    <t>choux pommé</t>
  </si>
  <si>
    <t>https://www.rustica.fr/legumes-et-potager/chou-pomme,482.html#:~:text=de%20mars%20%C3%A0%20septembre.&amp;text=Les%20choux%20pomm%C3%A9s%20sont%20les,feuilles%20ne%20commen%C3%A7ent%20%C3%A0%20jaunir.</t>
  </si>
  <si>
    <t>#D7F9DA</t>
  </si>
  <si>
    <t>cœur de palmier</t>
  </si>
  <si>
    <t>présent</t>
  </si>
  <si>
    <t>échalotes</t>
  </si>
  <si>
    <t>https://www.gerbeaud.com/jardin/fiches/echalote-plantation-culture-recolte.php</t>
  </si>
  <si>
    <t>#FEECFB</t>
  </si>
  <si>
    <t>https://www.saisons-fruits-legumes.fr/legumes/echalote</t>
  </si>
  <si>
    <t>endives</t>
  </si>
  <si>
    <t>https://www.saisons-fruits-legumes.fr/legumes/endive</t>
  </si>
  <si>
    <t>haricots beurre</t>
  </si>
  <si>
    <t>https://www.saisons-fruits-legumes.fr/legumes/haricot-blanc</t>
  </si>
  <si>
    <t>navets</t>
  </si>
  <si>
    <t>https://www.gerbeaud.com/jardin/fiches/navet-semis-culture-recolte.php</t>
  </si>
  <si>
    <t xml:space="preserve">oignons </t>
  </si>
  <si>
    <t>https://www.gerbeaud.com/jardin/fiches/oignon.php3</t>
  </si>
  <si>
    <t>#FEFCDE</t>
  </si>
  <si>
    <t>https://www.saisons-fruits-legumes.fr/condiments/oignon</t>
  </si>
  <si>
    <t>oignons blancs</t>
  </si>
  <si>
    <t>https://www.saisons-fruits-legumes.fr/condiments/petit-oignon-blanc</t>
  </si>
  <si>
    <t>exclusivité</t>
  </si>
  <si>
    <t>panais</t>
  </si>
  <si>
    <t>https://www.saisons-fruits-legumes.fr/legumes/panais</t>
  </si>
  <si>
    <t>poireau blanc</t>
  </si>
  <si>
    <t>https://www.saisons-fruits-legumes.fr/legumes/poireau</t>
  </si>
  <si>
    <t>poivrons jaunes</t>
  </si>
  <si>
    <t>https://www.gerbeaud.com/jardin/fiches/poivron-semis-culture-recolte.php</t>
  </si>
  <si>
    <t>#EDFF0C</t>
  </si>
  <si>
    <t>https://www.saisons-fruits-legumes.fr/legumes/poivron</t>
  </si>
  <si>
    <t>salsifis</t>
  </si>
  <si>
    <t>https://www.saisons-fruits-legumes.fr/legumes/salsifis</t>
  </si>
  <si>
    <t>soja</t>
  </si>
  <si>
    <t>https://jardinage.ooreka.fr/plante/voir/888/soja</t>
  </si>
  <si>
    <t>https://www.rustica.fr/legumes-et-potager/recolter-conserver-soja,5794.html</t>
  </si>
  <si>
    <t>tomates jaunes</t>
  </si>
  <si>
    <t>https://www.jardindupicvert.com/potager/3515-tomate-cerise-jaune-en-poire.html</t>
  </si>
  <si>
    <t>présent aussi toute l'année - secs et parfois surgelés</t>
  </si>
  <si>
    <t>Autres couleurs dans l'assiette</t>
  </si>
  <si>
    <t>choux blanc</t>
  </si>
  <si>
    <t>https://www.terrevivante.org/398-le-chou-blanc.htm#:~:text=Les%20choux%20blancs%20se%20r%C3%A9coltent,pour%20un%20semis%20de%20mai.</t>
  </si>
  <si>
    <t>https://www.saisons-fruits-legumes.fr/legumes/chou-blanc</t>
  </si>
  <si>
    <t>cardon-bettes ou blettes côtes</t>
  </si>
  <si>
    <t>https://www.gerbeaud.com/jardin/fiches/cardon-semis-culture-recolte.php</t>
  </si>
  <si>
    <t>#1FA055</t>
  </si>
  <si>
    <t>radis</t>
  </si>
  <si>
    <t>https://www.saisons-fruits-legumes.fr/legumes/radis</t>
  </si>
  <si>
    <t>#FFE5EE</t>
  </si>
  <si>
    <t>salades</t>
  </si>
  <si>
    <t>https://www.gerbeaud.com/jardin/fiches/salade-semis-culture-recolte.php</t>
  </si>
  <si>
    <t>#C2EFB7</t>
  </si>
  <si>
    <t>https://www.gerbeaud.com/jardin/fiches/salades-automne-hiver.php</t>
  </si>
  <si>
    <t>#3A9D23</t>
  </si>
  <si>
    <t>FRUITS  de couleur visuelle blanc/Jaune</t>
  </si>
  <si>
    <t>Fruits dits "verts" couleur DIÉTÉTIQUE</t>
  </si>
  <si>
    <t>ananas</t>
  </si>
  <si>
    <t>https://www.saisons-fruits-legumes.fr/fruits/ananas</t>
  </si>
  <si>
    <t>citrons</t>
  </si>
  <si>
    <t>https://www.saisons-fruits-legumes.fr/fruits/citron</t>
  </si>
  <si>
    <t>mangues</t>
  </si>
  <si>
    <t>https://www.saisons-fruits-legumes.fr/fruits/mangue</t>
  </si>
  <si>
    <t>#FFD700</t>
  </si>
  <si>
    <t>mirabelles</t>
  </si>
  <si>
    <t>https://www.saisons-fruits-legumes.fr/fruits/mirabelle</t>
  </si>
  <si>
    <t>#FFE436</t>
  </si>
  <si>
    <t>noix</t>
  </si>
  <si>
    <t>https://www.saisons-fruits-legumes.fr/fruits/noix</t>
  </si>
  <si>
    <t>#DFAF2C</t>
  </si>
  <si>
    <t>pêches</t>
  </si>
  <si>
    <t>https://www.saisons-fruits-legumes.fr/fruits/p%C3%Aache</t>
  </si>
  <si>
    <t>#EFD807</t>
  </si>
  <si>
    <t>poires</t>
  </si>
  <si>
    <t>http://www.pommiers.com/poirier/poire.htm</t>
  </si>
  <si>
    <t>poire beurré hardy</t>
  </si>
  <si>
    <t>https://www.chapeaudepaille.fr/fruits-legumes-fleurs-cueillettes-chapeau-de-paille/poires.html</t>
  </si>
  <si>
    <t>#FFDE75</t>
  </si>
  <si>
    <t>https://www.saisons-fruits-legumes.fr/fruits/pamplemousse</t>
  </si>
  <si>
    <t>pommes Royal Gala</t>
  </si>
  <si>
    <t>http://www.quenovel.be/Horticole/hortiimages/p40/tableau.pdf</t>
  </si>
  <si>
    <t>#F7230C</t>
  </si>
  <si>
    <t>pommes Granny Smith</t>
  </si>
  <si>
    <t>https://jardinage.ooreka.fr/astuce/voir/501907/granny-smith</t>
  </si>
  <si>
    <t>#7FDD4C</t>
  </si>
  <si>
    <t>pommes golden</t>
  </si>
  <si>
    <t>https://www.potagercity.fr/produits/tout-savoir-sur-la-pomme-golden/296</t>
  </si>
  <si>
    <t>raisin chasselas</t>
  </si>
  <si>
    <t>http://www.raisin-de-table.fr/1.cfm?p=428-le-raisin-de-table-francais-fruits-et-legumes-de-saison</t>
  </si>
  <si>
    <t>Légumes  FÉCULENTS de couleur visuelle blanc/Jaune</t>
  </si>
  <si>
    <t>blé</t>
  </si>
  <si>
    <t>https://www.saisons-fruits-legumes.fr/cereales/bl%C3%A9</t>
  </si>
  <si>
    <t>#FFE9A3</t>
  </si>
  <si>
    <t>boulgour</t>
  </si>
  <si>
    <t>https://www.saisons-fruits-legumes.fr/cereales/boulghour</t>
  </si>
  <si>
    <t>cocos blancs</t>
  </si>
  <si>
    <t>https://www.gerbeaud.com/fruit-legume-de-saison/haricot-blanc-sec.php#:~:text=R%C3%A9colte,jours%20qui%20suivent%20la%20r%C3%A9colte.</t>
  </si>
  <si>
    <t>haricots à écosser</t>
  </si>
  <si>
    <t>https://jardinage.lemonde.fr/dossier-447-haricot-grains.html</t>
  </si>
  <si>
    <t xml:space="preserve">haricots blancs </t>
  </si>
  <si>
    <t>haricots secs divers</t>
  </si>
  <si>
    <t>maïs blanc</t>
  </si>
  <si>
    <t>https://www.saisons-fruits-legumes.fr/cereales/ma%C3%Afs</t>
  </si>
  <si>
    <t>maïs doux</t>
  </si>
  <si>
    <t>https://jardinage.lemonde.fr/dossier-446-doux-zea-mays-gout-sucre-salades-composees.html</t>
  </si>
  <si>
    <t>#FDF373</t>
  </si>
  <si>
    <t>pâtes diverses</t>
  </si>
  <si>
    <t>pois chiche</t>
  </si>
  <si>
    <t>https://www.gerbeaud.com/jardin/fiches/pois-chiche-culture-entretien-recolte,2152.html</t>
  </si>
  <si>
    <t>#F3E203</t>
  </si>
  <si>
    <t>polenta</t>
  </si>
  <si>
    <t>pommes de terre</t>
  </si>
  <si>
    <t>https://www.jardiner-malin.fr/fiche/pomme-de-terre.html</t>
  </si>
  <si>
    <t>riz</t>
  </si>
  <si>
    <t>semoule</t>
  </si>
  <si>
    <t>topinanbours</t>
  </si>
  <si>
    <t>Fruits  féculents de couleur visuelle blanc/Jaune</t>
  </si>
  <si>
    <t>bananes</t>
  </si>
  <si>
    <t>https://www.saisons-fruits-legumes.fr/fruits/banane</t>
  </si>
  <si>
    <t>LÉGUMES / FRUITS de couleur visuelle rouge ou orange</t>
  </si>
  <si>
    <t>Légumes dits "verts" diététique. Crudités/cuidités</t>
  </si>
  <si>
    <t>betteraves</t>
  </si>
  <si>
    <t>https://www.truffaut.com/betterave-plantation-culture-recolte.html</t>
  </si>
  <si>
    <t>#960018</t>
  </si>
  <si>
    <t>https://www.saisons-fruits-legumes.fr/legumes/betterave-rouge</t>
  </si>
  <si>
    <t>carottes</t>
  </si>
  <si>
    <t>https://www.rustica.fr/legumes-et-potager/recolter-conserver-carotte,5648.html#:~:text=Les%20carottes%20d'%C3%A9t%C3%A9%20se,180%20jours%20apr%C3%A8s%20la%20plantation.</t>
  </si>
  <si>
    <t>#ED7F10</t>
  </si>
  <si>
    <t>choux rouges</t>
  </si>
  <si>
    <t>http://www.homejardin.com/chou_rouge/brassica_oleracea_variete_capitata_rubra.html</t>
  </si>
  <si>
    <t>#9933FF</t>
  </si>
  <si>
    <t>https://www.jardiniers-professionnels.fr/juin-semis-choux-rouge-conseils-de-plantation-et-dentretien/</t>
  </si>
  <si>
    <t>courge</t>
  </si>
  <si>
    <t>https://www.graines-semences.com/blog/potiron-potimarron-courges-butternut-potager-recolte-cueillette-conservation-conseils-vente-graines-n66</t>
  </si>
  <si>
    <t>poivrons rouges</t>
  </si>
  <si>
    <t>https://www.rustica.fr/legumes-et-potager/poivron-culture-recolte-conservation-recettes,1389.html</t>
  </si>
  <si>
    <t>#FF0000</t>
  </si>
  <si>
    <t>https://jardinerfacile.fr/poivron-reussir-sa-culture-pas-a-pas/#:~:text=Les%20poivrons%20se%20r%C3%A9coltent%20un,ils%20prendront%20de%20la%20couleur.</t>
  </si>
  <si>
    <t>potiron</t>
  </si>
  <si>
    <t>https://www.jardiner-malin.fr/fiche/culture-potiron.html#:~:text=P%C3%A9riode%20id%C3%A9ale%20de%20r%C3%A9colte%20du,d%C3%A9but%20du%20mois%20d'octobre.</t>
  </si>
  <si>
    <t>tomates</t>
  </si>
  <si>
    <t>https://www.rustica.fr/legumes-et-potager/quand-cueillir-tomates,4773.html</t>
  </si>
  <si>
    <t>https://www.jardiner-malin.fr/fiche/culture-tomate.html</t>
  </si>
  <si>
    <t>Fruits dits "verts" diététique. Crudités/cuidités</t>
  </si>
  <si>
    <t>abricots</t>
  </si>
  <si>
    <t>https://www.saisons-fruits-legumes.fr/fruits/abricot</t>
  </si>
  <si>
    <t>arbouses</t>
  </si>
  <si>
    <t>https://blog.oleomac.fr/wp-content/uploads/2016/12/arbousier.pdf</t>
  </si>
  <si>
    <t>#E9383F</t>
  </si>
  <si>
    <t>bigarreaux</t>
  </si>
  <si>
    <t>https://www.rustica.fr/fruits-et-verger/cerisier,8943.html</t>
  </si>
  <si>
    <t>#FF6A6A</t>
  </si>
  <si>
    <t>brugnons</t>
  </si>
  <si>
    <t>https://www.saisons-fruits-legumes.fr/fruits/brugnon</t>
  </si>
  <si>
    <t>#FFCC66</t>
  </si>
  <si>
    <t>cassis</t>
  </si>
  <si>
    <t>https://www.saisons-fruits-legumes.fr/fruits/cassis</t>
  </si>
  <si>
    <t>#660099</t>
  </si>
  <si>
    <t>cerises</t>
  </si>
  <si>
    <t>https://www.saisons-fruits-legumes.fr/fruits/cerise</t>
  </si>
  <si>
    <t>#ED0000</t>
  </si>
  <si>
    <t>clémentines</t>
  </si>
  <si>
    <t>https://www.saisons-fruits-legumes.fr/fruits/cl%C3%A9mentine</t>
  </si>
  <si>
    <t>fraises</t>
  </si>
  <si>
    <t>https://www.saisons-fruits-legumes.fr/fruits/fraise</t>
  </si>
  <si>
    <t>#FF3300</t>
  </si>
  <si>
    <t>framboises</t>
  </si>
  <si>
    <t>https://www.saisons-fruits-legumes.fr/fruits/framboise</t>
  </si>
  <si>
    <t>#FF0066</t>
  </si>
  <si>
    <t>groseilles</t>
  </si>
  <si>
    <t>https://www.saisons-fruits-legumes.fr/fruits/groseille</t>
  </si>
  <si>
    <t>#CE1313</t>
  </si>
  <si>
    <t>kaki</t>
  </si>
  <si>
    <t>http://www.fruitiers-rares.info/articles69a74/article70-Kakis-recolte-consommation-conservation-Diospyros-kaki.html</t>
  </si>
  <si>
    <t>mandarines</t>
  </si>
  <si>
    <t>https://www.saisons-fruits-legumes.fr/fruits/mandarine</t>
  </si>
  <si>
    <t>fc7019</t>
  </si>
  <si>
    <t>http://www.vedura.fr/guide/fruits/mangue</t>
  </si>
  <si>
    <t>fde924</t>
  </si>
  <si>
    <t>melons</t>
  </si>
  <si>
    <t>https://jardinage.lemonde.fr/dossier-272-melon.html</t>
  </si>
  <si>
    <t>f67b28</t>
  </si>
  <si>
    <t>mûres</t>
  </si>
  <si>
    <t>https://www.rosenoisettes.com/2014/08/tout-sur-la-cueillette-des-mures.html</t>
  </si>
  <si>
    <t>7c5277</t>
  </si>
  <si>
    <t>nectarines</t>
  </si>
  <si>
    <t>https://alimentation.ooreka.fr/astuce/voir/431027/nectarine#:~:text=La%20r%C3%A9colte%20des%20nectarines%20se,fruits%20%C3%A0%20des%20p%C3%A9riodes%20diff%C3%A9rentes.</t>
  </si>
  <si>
    <t>#E74433</t>
  </si>
  <si>
    <t>oranges</t>
  </si>
  <si>
    <t>https://www.saisons-fruits-legumes.fr/fruits/orange</t>
  </si>
  <si>
    <t>pamplemousse</t>
  </si>
  <si>
    <t>pastèque</t>
  </si>
  <si>
    <t>https://jaime-jardiner.ouest-france.fr/pasteque/</t>
  </si>
  <si>
    <t>#E85652</t>
  </si>
  <si>
    <t>#FADC28</t>
  </si>
  <si>
    <t>pommes melrose</t>
  </si>
  <si>
    <t>https://www.jardindupicvert.com/fruitiers-et-petits-fruits/13433-pommier-melrose-.html</t>
  </si>
  <si>
    <t>e77581</t>
  </si>
  <si>
    <t>prunes</t>
  </si>
  <si>
    <t>http://www.vedura.fr/guide/fruits/prune</t>
  </si>
  <si>
    <t>#A10684</t>
  </si>
  <si>
    <t>raisin noir</t>
  </si>
  <si>
    <t>#990099</t>
  </si>
  <si>
    <t>Légumes  féculents  de couleur visuelle rouge ou orange</t>
  </si>
  <si>
    <t>haricots rouges</t>
  </si>
  <si>
    <t>https://jardinage.ooreka.fr/astuce/voir/531303/haricot-rouge</t>
  </si>
  <si>
    <t>#A91101</t>
  </si>
  <si>
    <t>Académie du Goût : ingrédients</t>
  </si>
  <si>
    <t>Interfel : les fruits et légumes par type de famille</t>
  </si>
  <si>
    <t>Saisons fruits et légumes</t>
  </si>
  <si>
    <t xml:space="preserve">Fruits et légumes de saison </t>
  </si>
  <si>
    <t>Vedura.guide legumes de saison</t>
  </si>
  <si>
    <t>https://www.lesfruitsetlegumesfrais.com/fruits-legumes</t>
  </si>
  <si>
    <t>https://www.aprifel.com/fr/de-a-a-z/</t>
  </si>
  <si>
    <t>Que disent les couleurs des légumes et des fruits sur leurs atouts santé ? Cliquez ICI</t>
  </si>
  <si>
    <t>Les légumes secs</t>
  </si>
  <si>
    <t>Rustica : Récolte et conservation des légumes cultivés au potager</t>
  </si>
  <si>
    <t>Terre Vivante : cultiver légumes et condimentaires</t>
  </si>
  <si>
    <t>Jardiner avec Binette et Jardin : Fuits et légumes du potager</t>
  </si>
  <si>
    <t>Jardiner malin Potager et légumes</t>
  </si>
  <si>
    <t>Gerbeaud: légumes</t>
  </si>
  <si>
    <t>OOREKA : Trouver une plante</t>
  </si>
  <si>
    <t xml:space="preserve">le jardin du Pic Vert le Potager plus de 300 variétés de graines  </t>
  </si>
  <si>
    <t>wikiHow Culture de fruits et légumes</t>
  </si>
  <si>
    <t>Home jardin Légumes leurs secrets - bien choisir et utiliser</t>
  </si>
  <si>
    <t> le calendrier des récoltes Chapeau de Paille.</t>
  </si>
  <si>
    <t>https://www.mealcanteen.fr/calendrier-fruits-legumes-saison/</t>
  </si>
  <si>
    <t>https://www.greenpeace.fr/guetteur/calendrier</t>
  </si>
  <si>
    <t>http://www.mescoursespourlaplanete.com/Calendrier_des_fruits_et_legumes_de_saison.html</t>
  </si>
  <si>
    <t>https://www.equiterre.org/sites/fichiers/calendrier-des-disponibilites-des-fruits-et-legumes_0.pdf</t>
  </si>
  <si>
    <t>https://www.terrafemina.com/forme/nutrition/outils/1523-calendrier-des-legumes-de-saison.html</t>
  </si>
  <si>
    <t>Qu’est-ce qu’un cultivar?</t>
  </si>
  <si>
    <t>Comment obtenir le code couleur de n'importe quel pixel sur le web ?</t>
  </si>
  <si>
    <t>ColorZilla pour Chrome</t>
  </si>
  <si>
    <t>Code couleurs #B Excel cliquer ICI</t>
  </si>
  <si>
    <t>[EXCEL] Comment imprimer sur une seule page ?</t>
  </si>
  <si>
    <t>LÉGUMES - Condiments  ET FRUITS DE SAISON</t>
  </si>
  <si>
    <t>Légumes dits "verts" couleur DIÉTÉTIQUE</t>
  </si>
  <si>
    <t>céléri branche</t>
  </si>
  <si>
    <t>https://www.saisons-fruits-legumes.fr/legumes/celeri-branche</t>
  </si>
  <si>
    <t>#A4DE00</t>
  </si>
  <si>
    <t>concombres</t>
  </si>
  <si>
    <t>https://www.saisons-fruits-legumes.fr/fruits/concombre</t>
  </si>
  <si>
    <t>#9FE855</t>
  </si>
  <si>
    <t>fèves</t>
  </si>
  <si>
    <t>http://papillesestomaquees.fr/les-legumes-de-a-a-z/feves-gourganes/</t>
  </si>
  <si>
    <t>#B3EE3A</t>
  </si>
  <si>
    <t>persil</t>
  </si>
  <si>
    <t>https://www.saisons-fruits-legumes.fr/legumes/persil</t>
  </si>
  <si>
    <t>#008000</t>
  </si>
  <si>
    <t>poivrons verts</t>
  </si>
  <si>
    <t>salade cresson</t>
  </si>
  <si>
    <t>https://www.saisons-fruits-legumes.fr/legumes/cresson</t>
  </si>
  <si>
    <t>salade frisée</t>
  </si>
  <si>
    <t>https://www.academiedugout.fr/ingredients/chicoree-frisee_810</t>
  </si>
  <si>
    <t>salade laitue</t>
  </si>
  <si>
    <t>https://www.lesfruitsetlegumesfrais.com/fruits-legumes/salades/laitue</t>
  </si>
  <si>
    <t>salade mâche</t>
  </si>
  <si>
    <t>https://www.saisons-fruits-legumes.fr/legumes/m%C3%A2che</t>
  </si>
  <si>
    <t>salade scarole</t>
  </si>
  <si>
    <t>https://www.rustica.fr/legumes-et-potager/planter-scarole-automne,5018.html</t>
  </si>
  <si>
    <t>pour certains : présent aussi toute l'année - secs et parfois surgelés</t>
  </si>
  <si>
    <t>artichauts</t>
  </si>
  <si>
    <t>https://www.saisons-fruits-legumes.fr/legumes/artichaut</t>
  </si>
  <si>
    <t>#82B000</t>
  </si>
  <si>
    <t>asperges vertes</t>
  </si>
  <si>
    <t>https://www.saisons-fruits-legumes.fr/legumes/asperge-verte</t>
  </si>
  <si>
    <t>aubergines</t>
  </si>
  <si>
    <t>https://www.saisons-fruits-legumes.fr/legumes/aubergine</t>
  </si>
  <si>
    <t>#FFCC00</t>
  </si>
  <si>
    <t>blettes feuilles</t>
  </si>
  <si>
    <t>https://www.saisons-fruits-legumes.fr/legumes/bette</t>
  </si>
  <si>
    <t>brocolis</t>
  </si>
  <si>
    <t>https://www.saisons-fruits-legumes.fr/legumes/brocoli</t>
  </si>
  <si>
    <t>choux bruxelles</t>
  </si>
  <si>
    <t>https://www.saisons-fruits-legumes.fr/legumes/chou-de-Bruxelles</t>
  </si>
  <si>
    <t>#096A09</t>
  </si>
  <si>
    <t>choux verts</t>
  </si>
  <si>
    <t>https://www.saisons-fruits-legumes.fr/legumes/chou-frise</t>
  </si>
  <si>
    <t>courgettes</t>
  </si>
  <si>
    <t>https://www.saisons-fruits-legumes.fr/legumes/courgette</t>
  </si>
  <si>
    <t>épinards</t>
  </si>
  <si>
    <t>https://www.saisons-fruits-legumes.fr/legumes/epinard</t>
  </si>
  <si>
    <t>#8DB600</t>
  </si>
  <si>
    <t>fenouil</t>
  </si>
  <si>
    <t>https://www.saisons-fruits-legumes.fr/legumes/fenouil</t>
  </si>
  <si>
    <t>haricots plats</t>
  </si>
  <si>
    <t>https://www.academiedugout.fr/ingredients/haricot-plat_398</t>
  </si>
  <si>
    <t>haricots verts</t>
  </si>
  <si>
    <t>https://www.saisons-fruits-legumes.fr/legumes/haricot-vert</t>
  </si>
  <si>
    <t>patissons</t>
  </si>
  <si>
    <t>https://www.saisons-fruits-legumes.fr/legumes/p%C3%A2tisson</t>
  </si>
  <si>
    <t>#B6EC98</t>
  </si>
  <si>
    <t>petits pois frais</t>
  </si>
  <si>
    <t>https://unpotagernature.fr/culture-du-petit-pois/</t>
  </si>
  <si>
    <t>poireau vert</t>
  </si>
  <si>
    <t>avocat</t>
  </si>
  <si>
    <t>http://www.vedura.fr/guide/legumes/avocat</t>
  </si>
  <si>
    <t>dattes</t>
  </si>
  <si>
    <t>https://www.saisons-fruits-legumes.fr/fruits/datte</t>
  </si>
  <si>
    <t>#DE9816</t>
  </si>
  <si>
    <t>figues</t>
  </si>
  <si>
    <t>http://www.vedura.fr/guide/fruits/figue</t>
  </si>
  <si>
    <t>#723E64</t>
  </si>
  <si>
    <t>kiwis</t>
  </si>
  <si>
    <t>http://www.vedura.fr/guide/fruits/kiwi</t>
  </si>
  <si>
    <t>poire passe crassane</t>
  </si>
  <si>
    <t>https://jardinage.lemonde.fr/dossier-2140-poire-recolte-conservation-utilisation-poires.html</t>
  </si>
  <si>
    <t>#FFD03B</t>
  </si>
  <si>
    <t>pommes Early Gold</t>
  </si>
  <si>
    <t>http://www.produire-bio.fr/wp-content/uploads/2017/03/Calendrier_pomme_poire_2017_web.pdf</t>
  </si>
  <si>
    <t>pommes Gala</t>
  </si>
  <si>
    <t>#FB563B</t>
  </si>
  <si>
    <t>pommes Rubinette/rafzubin</t>
  </si>
  <si>
    <t>#EB4B53</t>
  </si>
  <si>
    <t>pommes starkrimson smith</t>
  </si>
  <si>
    <t>pommes granny smith</t>
  </si>
  <si>
    <t>#16B84E</t>
  </si>
  <si>
    <t>Légumes  féculents  couleur DIÉTÉTIQUE</t>
  </si>
  <si>
    <t>chevriers</t>
  </si>
  <si>
    <t>https://www.jardindupicvert.com/potager/17129-haricot-nain-a-ecosser-flageolet-chevrier-.html</t>
  </si>
  <si>
    <t>flageolets</t>
  </si>
  <si>
    <t>https://www.passeportsante.net/fr/Nutrition/EncyclopedieAliments/Fiche.aspx?doc=flageolet_nu</t>
  </si>
  <si>
    <t>haricots noirs</t>
  </si>
  <si>
    <t>https://www.qooq.com/ingredients/haricots-noirs</t>
  </si>
  <si>
    <t>#333333</t>
  </si>
  <si>
    <t>haricots roses</t>
  </si>
  <si>
    <t>https://montagnes.grainesdelpais.com/haricot_nain_coco_rose_de_vallouise_4-F7-E29-V1172.php</t>
  </si>
  <si>
    <t>#FD6C9E</t>
  </si>
  <si>
    <t>lentilles</t>
  </si>
  <si>
    <t>https://www.jardiner-malin.fr/fiche/lentille.html</t>
  </si>
  <si>
    <t>#87591A</t>
  </si>
  <si>
    <t>marrons</t>
  </si>
  <si>
    <t>https://www.saisons-fruits-legumes.fr/fruits/ch%C3%A2taigne</t>
  </si>
  <si>
    <t>pois cassés</t>
  </si>
  <si>
    <t>https://jardinage.lemonde.fr/dossier-3645-cultiver-recolter-pois-casses.html#:~:text=Les%20petits%20pois%20se%20r%C3%A9coltent,pr%C3%AAts%20%C3%A0%20r%C3%A9colter%20en%20%C3%A9t%C3%A9.</t>
  </si>
  <si>
    <t>#C7CF00</t>
  </si>
  <si>
    <t xml:space="preserve">Le marron qui se mange est une version modifiée de la châtaigne sauvage. Le "marron" comestible est issu d'une variété de châtaignier greffé pour la culture. Ses bogues ne contiennent qu'un seul fruit, </t>
  </si>
  <si>
    <t>alors que la châtaigne a une bogue qui renferme généralement plusieurs fruits cloisonnés</t>
  </si>
  <si>
    <t>Fruit  féculent  couleur DIÉTÉTIQUE</t>
  </si>
  <si>
    <t>* couleur dans l'assiette = couleur visuelle</t>
  </si>
  <si>
    <t>Cadencier Annuel Protéines</t>
  </si>
  <si>
    <t>Cadencier Annuel Légumes</t>
  </si>
  <si>
    <t>Cadencier Annuel Crudités</t>
  </si>
  <si>
    <t>Fruits.Légumes.Diététique :</t>
  </si>
  <si>
    <t xml:space="preserve"> liste de légumes et fruits par couleurs diététiques par saison avec des liens internet </t>
  </si>
  <si>
    <t>et une colonne Aide mémoire pour saisir la dernière date de fabrication ou du service</t>
  </si>
  <si>
    <t xml:space="preserve">Fruits.Légumes.Assiette : </t>
  </si>
  <si>
    <t xml:space="preserve">liste de légumes et fruits  de couleur visuelle </t>
  </si>
  <si>
    <t>blanc/Jaune  et rouge ou orange</t>
  </si>
  <si>
    <t>Tableau de contrôles</t>
  </si>
  <si>
    <t>Quatre Cadenciers Annuels au fonctionnement identique</t>
  </si>
  <si>
    <t>Mise à jour du 23 Mai 2021</t>
  </si>
  <si>
    <t>repas  sur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</si>
</sst>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164" formatCode="dddd\ dd\-mmm\-yyyy;@"/>
    <numFmt numFmtId="165" formatCode="&quot;Les fériés en &quot;0000"/>
    <numFmt numFmtId="166" formatCode="dddd\ dd\ mmm"/>
    <numFmt numFmtId="167" formatCode="dd\-mm\-yyyy"/>
    <numFmt numFmtId="168" formatCode="0.0"/>
    <numFmt numFmtId="169" formatCode="dddd\.dd\-mmmm\ hh&quot;H&quot;mm"/>
    <numFmt numFmtId="170" formatCode="0&quot; Produits&quot;"/>
    <numFmt numFmtId="171" formatCode="0&quot; Plats&quot;"/>
    <numFmt numFmtId="172" formatCode="0&quot; repas&quot;"/>
    <numFmt numFmtId="173" formatCode="0.0%"/>
    <numFmt numFmtId="174" formatCode="0.0&quot; Repas&quot;"/>
    <numFmt numFmtId="175" formatCode="0.0&quot; semaines&quot;"/>
    <numFmt numFmtId="176" formatCode="0.0&quot; R.&quot;"/>
    <numFmt numFmtId="177" formatCode="0&quot; jours&quot;"/>
    <numFmt numFmtId="178" formatCode="0&quot; Maxi&quot;"/>
    <numFmt numFmtId="179" formatCode="0&quot; Mini&quot;"/>
    <numFmt numFmtId="180" formatCode="0&quot; sur &quot;"/>
    <numFmt numFmtId="181" formatCode="0.000&quot; Kg&quot;"/>
    <numFmt numFmtId="182" formatCode="0.0&quot; %&quot;"/>
    <numFmt numFmtId="183" formatCode="#,##0.00\ &quot;€&quot;"/>
    <numFmt numFmtId="184" formatCode="0.00\ &quot; cm³&quot;"/>
    <numFmt numFmtId="185" formatCode="&quot;Poids portion&quot;\ 0.000&quot; Kg&quot;"/>
  </numFmts>
  <fonts count="334">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8"/>
      <name val="Arial"/>
      <family val="2"/>
    </font>
    <font>
      <sz val="10"/>
      <name val="Courier"/>
      <family val="3"/>
    </font>
    <font>
      <sz val="10"/>
      <name val="MS Sans Serif"/>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0"/>
      <color indexed="81"/>
      <name val="Tahoma"/>
      <family val="2"/>
    </font>
    <font>
      <sz val="8"/>
      <name val="Calibri"/>
      <family val="2"/>
      <scheme val="minor"/>
    </font>
    <font>
      <b/>
      <sz val="14"/>
      <color rgb="FFC00000"/>
      <name val="Calibri"/>
      <family val="2"/>
      <scheme val="minor"/>
    </font>
    <font>
      <b/>
      <sz val="18"/>
      <name val="Calibri"/>
      <family val="2"/>
      <scheme val="minor"/>
    </font>
    <font>
      <b/>
      <sz val="16"/>
      <name val="Calibri"/>
      <family val="2"/>
      <scheme val="minor"/>
    </font>
    <font>
      <sz val="10"/>
      <name val="Calibri"/>
      <family val="2"/>
      <scheme val="minor"/>
    </font>
    <font>
      <b/>
      <sz val="11"/>
      <name val="Calibri"/>
      <family val="2"/>
      <scheme val="minor"/>
    </font>
    <font>
      <sz val="11"/>
      <name val="Calibri"/>
      <family val="2"/>
      <scheme val="minor"/>
    </font>
    <font>
      <sz val="7"/>
      <name val="Calibri"/>
      <family val="2"/>
      <scheme val="minor"/>
    </font>
    <font>
      <b/>
      <sz val="12"/>
      <name val="Calibri"/>
      <family val="2"/>
      <scheme val="minor"/>
    </font>
    <font>
      <sz val="8"/>
      <color indexed="53"/>
      <name val="Arial"/>
      <family val="2"/>
    </font>
    <font>
      <b/>
      <sz val="9"/>
      <color theme="0"/>
      <name val="Calibri"/>
      <family val="2"/>
      <scheme val="minor"/>
    </font>
    <font>
      <b/>
      <sz val="9"/>
      <name val="Calibri"/>
      <family val="2"/>
      <scheme val="minor"/>
    </font>
    <font>
      <sz val="9"/>
      <name val="Calibri"/>
      <family val="2"/>
      <scheme val="minor"/>
    </font>
    <font>
      <b/>
      <sz val="14"/>
      <name val="Calibri"/>
      <family val="2"/>
      <scheme val="minor"/>
    </font>
    <font>
      <b/>
      <sz val="11"/>
      <color theme="0"/>
      <name val="Calibri"/>
      <family val="2"/>
      <scheme val="minor"/>
    </font>
    <font>
      <b/>
      <sz val="10"/>
      <name val="Calibri"/>
      <family val="2"/>
      <scheme val="minor"/>
    </font>
    <font>
      <b/>
      <sz val="16"/>
      <color rgb="FFC00000"/>
      <name val="Calibri"/>
      <family val="2"/>
      <scheme val="minor"/>
    </font>
    <font>
      <b/>
      <sz val="10"/>
      <color theme="0"/>
      <name val="Calibri"/>
      <family val="2"/>
      <scheme val="minor"/>
    </font>
    <font>
      <sz val="12"/>
      <name val="Calibri"/>
      <family val="2"/>
      <scheme val="minor"/>
    </font>
    <font>
      <b/>
      <sz val="10"/>
      <color indexed="10"/>
      <name val="Calibri"/>
      <family val="2"/>
      <scheme val="minor"/>
    </font>
    <font>
      <sz val="10"/>
      <color indexed="17"/>
      <name val="Calibri"/>
      <family val="2"/>
      <scheme val="minor"/>
    </font>
    <font>
      <b/>
      <sz val="12"/>
      <color theme="0"/>
      <name val="Calibri"/>
      <family val="2"/>
      <scheme val="minor"/>
    </font>
    <font>
      <sz val="10"/>
      <color indexed="10"/>
      <name val="Calibri"/>
      <family val="2"/>
      <scheme val="minor"/>
    </font>
    <font>
      <b/>
      <sz val="12"/>
      <color rgb="FF0070C0"/>
      <name val="Calibri"/>
      <family val="2"/>
      <scheme val="minor"/>
    </font>
    <font>
      <b/>
      <sz val="11"/>
      <color rgb="FF0000FF"/>
      <name val="Calibri"/>
      <family val="2"/>
      <scheme val="minor"/>
    </font>
    <font>
      <b/>
      <sz val="12"/>
      <color rgb="FF008000"/>
      <name val="Calibri"/>
      <family val="2"/>
      <scheme val="minor"/>
    </font>
    <font>
      <b/>
      <sz val="16"/>
      <color theme="0"/>
      <name val="Calibri"/>
      <family val="2"/>
      <scheme val="minor"/>
    </font>
    <font>
      <sz val="26"/>
      <color indexed="10"/>
      <name val="Calibri"/>
      <family val="2"/>
      <scheme val="minor"/>
    </font>
    <font>
      <b/>
      <sz val="18"/>
      <color indexed="10"/>
      <name val="Calibri"/>
      <family val="2"/>
      <scheme val="minor"/>
    </font>
    <font>
      <sz val="8"/>
      <color indexed="12"/>
      <name val="Calibri"/>
      <family val="2"/>
      <scheme val="minor"/>
    </font>
    <font>
      <b/>
      <sz val="16"/>
      <color indexed="12"/>
      <name val="Calibri"/>
      <family val="2"/>
      <scheme val="minor"/>
    </font>
    <font>
      <b/>
      <sz val="12"/>
      <color indexed="48"/>
      <name val="Calibri"/>
      <family val="2"/>
      <scheme val="minor"/>
    </font>
    <font>
      <b/>
      <sz val="12"/>
      <color indexed="12"/>
      <name val="Calibri"/>
      <family val="2"/>
      <scheme val="minor"/>
    </font>
    <font>
      <b/>
      <sz val="11"/>
      <color indexed="10"/>
      <name val="Calibri"/>
      <family val="2"/>
      <scheme val="minor"/>
    </font>
    <font>
      <sz val="10"/>
      <color indexed="8"/>
      <name val="Calibri"/>
      <family val="2"/>
      <scheme val="minor"/>
    </font>
    <font>
      <b/>
      <sz val="10"/>
      <color indexed="12"/>
      <name val="Calibri"/>
      <family val="2"/>
      <scheme val="minor"/>
    </font>
    <font>
      <b/>
      <sz val="12"/>
      <color rgb="FF0000FF"/>
      <name val="Calibri"/>
      <family val="2"/>
      <scheme val="minor"/>
    </font>
    <font>
      <sz val="10"/>
      <color indexed="9"/>
      <name val="Calibri"/>
      <family val="2"/>
      <scheme val="minor"/>
    </font>
    <font>
      <sz val="11"/>
      <color indexed="8"/>
      <name val="Calibri"/>
      <family val="2"/>
      <scheme val="minor"/>
    </font>
    <font>
      <b/>
      <sz val="12"/>
      <color indexed="8"/>
      <name val="Calibri"/>
      <family val="2"/>
      <scheme val="minor"/>
    </font>
    <font>
      <b/>
      <sz val="12"/>
      <color rgb="FFFF0000"/>
      <name val="Calibri"/>
      <family val="2"/>
      <scheme val="minor"/>
    </font>
    <font>
      <sz val="10"/>
      <color rgb="FF0070C0"/>
      <name val="Calibri"/>
      <family val="2"/>
      <scheme val="minor"/>
    </font>
    <font>
      <b/>
      <sz val="12"/>
      <color theme="6" tint="-0.249977111117893"/>
      <name val="Calibri"/>
      <family val="2"/>
      <scheme val="minor"/>
    </font>
    <font>
      <b/>
      <sz val="12"/>
      <color rgb="FFC00000"/>
      <name val="Calibri"/>
      <family val="2"/>
      <scheme val="minor"/>
    </font>
    <font>
      <i/>
      <sz val="14"/>
      <name val="Calibri"/>
      <family val="2"/>
      <scheme val="minor"/>
    </font>
    <font>
      <b/>
      <sz val="14"/>
      <color rgb="FF0000FF"/>
      <name val="Calibri"/>
      <family val="2"/>
      <scheme val="minor"/>
    </font>
    <font>
      <b/>
      <sz val="14"/>
      <color rgb="FFFF0000"/>
      <name val="Calibri"/>
      <family val="2"/>
      <scheme val="minor"/>
    </font>
    <font>
      <b/>
      <sz val="10"/>
      <color rgb="FF008000"/>
      <name val="Calibri"/>
      <family val="2"/>
      <scheme val="minor"/>
    </font>
    <font>
      <sz val="11"/>
      <color theme="0"/>
      <name val="Calibri"/>
      <family val="2"/>
      <scheme val="minor"/>
    </font>
    <font>
      <sz val="10"/>
      <color theme="0"/>
      <name val="Calibri"/>
      <family val="2"/>
      <scheme val="minor"/>
    </font>
    <font>
      <sz val="8"/>
      <color theme="0"/>
      <name val="Calibri"/>
      <family val="2"/>
      <scheme val="minor"/>
    </font>
    <font>
      <sz val="11"/>
      <color theme="1"/>
      <name val="Calibri"/>
      <family val="2"/>
      <scheme val="minor"/>
    </font>
    <font>
      <sz val="12"/>
      <name val="Times New Roman"/>
      <family val="1"/>
    </font>
    <font>
      <b/>
      <sz val="12"/>
      <name val="Times New Roman"/>
      <family val="1"/>
    </font>
    <font>
      <u/>
      <sz val="10"/>
      <color indexed="12"/>
      <name val="Arial"/>
      <family val="2"/>
    </font>
    <font>
      <b/>
      <sz val="11"/>
      <color indexed="12"/>
      <name val="Arial"/>
      <family val="2"/>
    </font>
    <font>
      <sz val="9"/>
      <color indexed="9"/>
      <name val="Calibri"/>
      <family val="2"/>
      <scheme val="minor"/>
    </font>
    <font>
      <sz val="10.5"/>
      <name val="Times New Roman"/>
      <family val="1"/>
    </font>
    <font>
      <b/>
      <i/>
      <sz val="16"/>
      <name val="Times New Roman"/>
      <family val="1"/>
    </font>
    <font>
      <i/>
      <sz val="10.5"/>
      <name val="Times New Roman"/>
      <family val="1"/>
    </font>
    <font>
      <sz val="8.5"/>
      <name val="Arial"/>
      <family val="2"/>
    </font>
    <font>
      <b/>
      <sz val="11.5"/>
      <name val="Times New Roman"/>
      <family val="1"/>
    </font>
    <font>
      <sz val="11.5"/>
      <name val="Times New Roman"/>
      <family val="1"/>
    </font>
    <font>
      <sz val="8"/>
      <color theme="0" tint="-4.9989318521683403E-2"/>
      <name val="Calibri"/>
      <family val="2"/>
      <scheme val="minor"/>
    </font>
    <font>
      <b/>
      <sz val="16"/>
      <color rgb="FF000000"/>
      <name val="Calibri"/>
      <family val="2"/>
      <scheme val="minor"/>
    </font>
    <font>
      <b/>
      <sz val="11"/>
      <color rgb="FF0000FF"/>
      <name val="Arial"/>
      <family val="2"/>
    </font>
    <font>
      <b/>
      <sz val="12"/>
      <color rgb="FF3366FF"/>
      <name val="Calibri"/>
      <family val="2"/>
      <scheme val="minor"/>
    </font>
    <font>
      <b/>
      <sz val="11"/>
      <color rgb="FF3366FF"/>
      <name val="Arial"/>
      <family val="2"/>
    </font>
    <font>
      <b/>
      <sz val="11"/>
      <color indexed="17"/>
      <name val="Calibri"/>
      <family val="2"/>
      <scheme val="minor"/>
    </font>
    <font>
      <b/>
      <sz val="11"/>
      <color indexed="50"/>
      <name val="Calibri"/>
      <family val="2"/>
      <scheme val="minor"/>
    </font>
    <font>
      <b/>
      <sz val="11"/>
      <color indexed="12"/>
      <name val="Calibri"/>
      <family val="2"/>
      <scheme val="minor"/>
    </font>
    <font>
      <sz val="11"/>
      <color indexed="16"/>
      <name val="Calibri"/>
      <family val="2"/>
      <scheme val="minor"/>
    </font>
    <font>
      <sz val="12"/>
      <color indexed="16"/>
      <name val="Calibri"/>
      <family val="2"/>
      <scheme val="minor"/>
    </font>
    <font>
      <sz val="11"/>
      <color indexed="17"/>
      <name val="Calibri"/>
      <family val="2"/>
      <scheme val="minor"/>
    </font>
    <font>
      <sz val="11"/>
      <color indexed="9"/>
      <name val="Calibri"/>
      <family val="2"/>
      <scheme val="minor"/>
    </font>
    <font>
      <sz val="12"/>
      <color theme="9" tint="-0.499984740745262"/>
      <name val="Calibri"/>
      <family val="2"/>
      <scheme val="minor"/>
    </font>
    <font>
      <sz val="11"/>
      <color indexed="50"/>
      <name val="Calibri"/>
      <family val="2"/>
      <scheme val="minor"/>
    </font>
    <font>
      <b/>
      <u/>
      <sz val="14"/>
      <color theme="0"/>
      <name val="Calibri"/>
      <family val="2"/>
      <scheme val="minor"/>
    </font>
    <font>
      <b/>
      <u/>
      <sz val="14"/>
      <name val="Calibri"/>
      <family val="2"/>
      <scheme val="minor"/>
    </font>
    <font>
      <b/>
      <u/>
      <sz val="14"/>
      <color rgb="FF7030A0"/>
      <name val="Calibri"/>
      <family val="2"/>
      <scheme val="minor"/>
    </font>
    <font>
      <b/>
      <sz val="11"/>
      <color rgb="FFFF0000"/>
      <name val="Calibri"/>
      <family val="2"/>
      <scheme val="minor"/>
    </font>
    <font>
      <b/>
      <sz val="11"/>
      <color rgb="FFC00000"/>
      <name val="Calibri"/>
      <family val="2"/>
      <scheme val="minor"/>
    </font>
    <font>
      <b/>
      <sz val="10"/>
      <color rgb="FFFF0000"/>
      <name val="Calibri"/>
      <family val="2"/>
      <scheme val="minor"/>
    </font>
    <font>
      <sz val="12"/>
      <color indexed="10"/>
      <name val="Calibri"/>
      <family val="2"/>
      <scheme val="minor"/>
    </font>
    <font>
      <sz val="10"/>
      <color indexed="61"/>
      <name val="Calibri"/>
      <family val="2"/>
      <scheme val="minor"/>
    </font>
    <font>
      <i/>
      <sz val="10"/>
      <name val="Calibri"/>
      <family val="2"/>
      <scheme val="minor"/>
    </font>
    <font>
      <i/>
      <sz val="10"/>
      <color indexed="10"/>
      <name val="Calibri"/>
      <family val="2"/>
      <scheme val="minor"/>
    </font>
    <font>
      <i/>
      <sz val="12"/>
      <name val="Calibri"/>
      <family val="2"/>
      <scheme val="minor"/>
    </font>
    <font>
      <i/>
      <sz val="10"/>
      <color indexed="14"/>
      <name val="Calibri"/>
      <family val="2"/>
      <scheme val="minor"/>
    </font>
    <font>
      <sz val="12"/>
      <color indexed="8"/>
      <name val="Calibri"/>
      <family val="2"/>
      <scheme val="minor"/>
    </font>
    <font>
      <sz val="10"/>
      <color indexed="50"/>
      <name val="Calibri"/>
      <family val="2"/>
      <scheme val="minor"/>
    </font>
    <font>
      <b/>
      <sz val="12"/>
      <color rgb="FF800000"/>
      <name val="Calibri"/>
      <family val="2"/>
      <scheme val="minor"/>
    </font>
    <font>
      <sz val="12"/>
      <color rgb="FF3366FF"/>
      <name val="Calibri"/>
      <family val="2"/>
      <scheme val="minor"/>
    </font>
    <font>
      <sz val="10"/>
      <color indexed="12"/>
      <name val="Calibri"/>
      <family val="2"/>
      <scheme val="minor"/>
    </font>
    <font>
      <sz val="8"/>
      <color indexed="62"/>
      <name val="Calibri"/>
      <family val="2"/>
      <scheme val="minor"/>
    </font>
    <font>
      <sz val="10"/>
      <color indexed="62"/>
      <name val="Calibri"/>
      <family val="2"/>
      <scheme val="minor"/>
    </font>
    <font>
      <sz val="8"/>
      <color indexed="49"/>
      <name val="Calibri"/>
      <family val="2"/>
      <scheme val="minor"/>
    </font>
    <font>
      <sz val="10"/>
      <color indexed="49"/>
      <name val="Calibri"/>
      <family val="2"/>
      <scheme val="minor"/>
    </font>
    <font>
      <sz val="12"/>
      <color rgb="FF6699FF"/>
      <name val="Calibri"/>
      <family val="2"/>
      <scheme val="minor"/>
    </font>
    <font>
      <b/>
      <sz val="14"/>
      <color theme="0"/>
      <name val="Calibri"/>
      <family val="2"/>
      <scheme val="minor"/>
    </font>
    <font>
      <b/>
      <u/>
      <sz val="11"/>
      <name val="Calibri"/>
      <family val="2"/>
      <scheme val="minor"/>
    </font>
    <font>
      <b/>
      <sz val="11"/>
      <name val="Calibri"/>
      <family val="2"/>
    </font>
    <font>
      <b/>
      <sz val="11"/>
      <color theme="0"/>
      <name val="Calibri"/>
      <family val="2"/>
    </font>
    <font>
      <sz val="10"/>
      <color indexed="16"/>
      <name val="Calibri"/>
      <family val="2"/>
      <scheme val="minor"/>
    </font>
    <font>
      <sz val="12"/>
      <color rgb="FF008000"/>
      <name val="Calibri"/>
      <family val="2"/>
      <scheme val="minor"/>
    </font>
    <font>
      <sz val="10"/>
      <color indexed="46"/>
      <name val="Calibri"/>
      <family val="2"/>
      <scheme val="minor"/>
    </font>
    <font>
      <b/>
      <sz val="14"/>
      <color rgb="FF7030A0"/>
      <name val="Calibri"/>
      <family val="2"/>
      <scheme val="minor"/>
    </font>
    <font>
      <b/>
      <sz val="11"/>
      <color rgb="FF7030A0"/>
      <name val="Calibri"/>
      <family val="2"/>
      <scheme val="minor"/>
    </font>
    <font>
      <b/>
      <sz val="11"/>
      <color rgb="FF663300"/>
      <name val="Calibri"/>
      <family val="2"/>
      <scheme val="minor"/>
    </font>
    <font>
      <sz val="11"/>
      <color rgb="FFFF0000"/>
      <name val="Calibri"/>
      <family val="2"/>
      <scheme val="minor"/>
    </font>
    <font>
      <sz val="11"/>
      <color theme="9" tint="-0.499984740745262"/>
      <name val="Calibri"/>
      <family val="2"/>
      <scheme val="minor"/>
    </font>
    <font>
      <sz val="10"/>
      <color rgb="FFFF0000"/>
      <name val="Calibri"/>
      <family val="2"/>
      <scheme val="minor"/>
    </font>
    <font>
      <sz val="8"/>
      <color rgb="FFFF0000"/>
      <name val="Calibri"/>
      <family val="2"/>
      <scheme val="minor"/>
    </font>
    <font>
      <sz val="8"/>
      <color theme="9" tint="-0.499984740745262"/>
      <name val="Calibri"/>
      <family val="2"/>
      <scheme val="minor"/>
    </font>
    <font>
      <b/>
      <i/>
      <sz val="10"/>
      <name val="Calibri"/>
      <family val="2"/>
      <scheme val="minor"/>
    </font>
    <font>
      <b/>
      <i/>
      <sz val="10"/>
      <color theme="0"/>
      <name val="Calibri"/>
      <family val="2"/>
      <scheme val="minor"/>
    </font>
    <font>
      <i/>
      <sz val="9"/>
      <name val="Calibri"/>
      <family val="2"/>
      <scheme val="minor"/>
    </font>
    <font>
      <b/>
      <sz val="10"/>
      <color rgb="FF0000FF"/>
      <name val="Calibri"/>
      <family val="2"/>
      <scheme val="minor"/>
    </font>
    <font>
      <b/>
      <sz val="16"/>
      <color rgb="FF0000FF"/>
      <name val="Calibri"/>
      <family val="2"/>
      <scheme val="minor"/>
    </font>
    <font>
      <sz val="8"/>
      <color rgb="FF0000FF"/>
      <name val="Calibri"/>
      <family val="2"/>
      <scheme val="minor"/>
    </font>
    <font>
      <b/>
      <u/>
      <sz val="14"/>
      <color rgb="FFFF0000"/>
      <name val="Calibri"/>
      <family val="2"/>
      <scheme val="minor"/>
    </font>
    <font>
      <b/>
      <u/>
      <sz val="14"/>
      <color theme="9" tint="-0.499984740745262"/>
      <name val="Calibri"/>
      <family val="2"/>
      <scheme val="minor"/>
    </font>
    <font>
      <b/>
      <sz val="10"/>
      <color theme="9" tint="-0.499984740745262"/>
      <name val="Calibri"/>
      <family val="2"/>
      <scheme val="minor"/>
    </font>
    <font>
      <b/>
      <sz val="11"/>
      <color theme="9" tint="-0.499984740745262"/>
      <name val="Calibri"/>
      <family val="2"/>
      <scheme val="minor"/>
    </font>
    <font>
      <b/>
      <sz val="12"/>
      <color theme="9" tint="-0.499984740745262"/>
      <name val="Calibri"/>
      <family val="2"/>
      <scheme val="minor"/>
    </font>
    <font>
      <b/>
      <sz val="11"/>
      <color theme="0" tint="-4.9989318521683403E-2"/>
      <name val="Calibri"/>
      <family val="2"/>
      <scheme val="minor"/>
    </font>
    <font>
      <i/>
      <sz val="11"/>
      <name val="Calibri"/>
      <family val="2"/>
      <scheme val="minor"/>
    </font>
    <font>
      <sz val="11"/>
      <color indexed="10"/>
      <name val="Calibri"/>
      <family val="2"/>
      <scheme val="minor"/>
    </font>
    <font>
      <sz val="11"/>
      <color indexed="61"/>
      <name val="Calibri"/>
      <family val="2"/>
      <scheme val="minor"/>
    </font>
    <font>
      <i/>
      <sz val="11"/>
      <color indexed="10"/>
      <name val="Calibri"/>
      <family val="2"/>
      <scheme val="minor"/>
    </font>
    <font>
      <i/>
      <sz val="11"/>
      <color indexed="14"/>
      <name val="Calibri"/>
      <family val="2"/>
      <scheme val="minor"/>
    </font>
    <font>
      <u/>
      <sz val="12"/>
      <color theme="10"/>
      <name val="Calibri"/>
      <family val="2"/>
      <scheme val="minor"/>
    </font>
    <font>
      <b/>
      <sz val="14"/>
      <color rgb="FF7A7A7A"/>
      <name val="Open-sans-bold"/>
    </font>
    <font>
      <b/>
      <sz val="14"/>
      <color rgb="FF7A7A7A"/>
      <name val="Arial"/>
      <family val="2"/>
    </font>
    <font>
      <b/>
      <sz val="14"/>
      <color theme="1"/>
      <name val="Calibri"/>
      <family val="2"/>
      <scheme val="minor"/>
    </font>
    <font>
      <b/>
      <u/>
      <sz val="14"/>
      <color theme="10"/>
      <name val="Calibri"/>
      <family val="2"/>
      <scheme val="minor"/>
    </font>
    <font>
      <b/>
      <sz val="12"/>
      <color rgb="FF7030A0"/>
      <name val="Calibri"/>
      <family val="2"/>
      <scheme val="minor"/>
    </font>
    <font>
      <sz val="8"/>
      <color rgb="FF7030A0"/>
      <name val="Calibri"/>
      <family val="2"/>
      <scheme val="minor"/>
    </font>
    <font>
      <sz val="11"/>
      <color rgb="FF7030A0"/>
      <name val="Calibri"/>
      <family val="2"/>
      <scheme val="minor"/>
    </font>
    <font>
      <b/>
      <sz val="11"/>
      <color theme="3"/>
      <name val="Arial"/>
      <family val="2"/>
    </font>
    <font>
      <b/>
      <sz val="11"/>
      <color theme="4"/>
      <name val="Arial"/>
      <family val="2"/>
    </font>
    <font>
      <sz val="10"/>
      <color rgb="FFC00000"/>
      <name val="Calibri"/>
      <family val="2"/>
      <scheme val="minor"/>
    </font>
    <font>
      <b/>
      <sz val="10"/>
      <color rgb="FFC00000"/>
      <name val="Calibri"/>
      <family val="2"/>
      <scheme val="minor"/>
    </font>
    <font>
      <sz val="10"/>
      <name val="MS Sans Serif"/>
    </font>
    <font>
      <b/>
      <sz val="12"/>
      <color indexed="9"/>
      <name val="Calibri"/>
      <family val="2"/>
      <scheme val="minor"/>
    </font>
    <font>
      <sz val="10"/>
      <color theme="1"/>
      <name val="Calibri"/>
      <family val="2"/>
      <scheme val="minor"/>
    </font>
    <font>
      <sz val="12"/>
      <color theme="0"/>
      <name val="Calibri"/>
      <family val="2"/>
      <scheme val="minor"/>
    </font>
    <font>
      <sz val="12"/>
      <color rgb="FFC00000"/>
      <name val="Calibri"/>
      <family val="2"/>
      <scheme val="minor"/>
    </font>
    <font>
      <sz val="12"/>
      <color rgb="FFFF6600"/>
      <name val="Calibri"/>
      <family val="2"/>
      <scheme val="minor"/>
    </font>
    <font>
      <sz val="9"/>
      <color theme="1"/>
      <name val="Calibri"/>
      <family val="2"/>
      <scheme val="minor"/>
    </font>
    <font>
      <b/>
      <sz val="11"/>
      <color indexed="9"/>
      <name val="Calibri"/>
      <family val="2"/>
      <scheme val="minor"/>
    </font>
    <font>
      <b/>
      <sz val="18"/>
      <color theme="1"/>
      <name val="Calibri"/>
      <family val="2"/>
      <scheme val="minor"/>
    </font>
    <font>
      <sz val="8"/>
      <color theme="0" tint="-0.14999847407452621"/>
      <name val="Calibri"/>
      <family val="2"/>
      <scheme val="minor"/>
    </font>
    <font>
      <b/>
      <sz val="14"/>
      <color indexed="9"/>
      <name val="Calibri"/>
      <family val="2"/>
      <scheme val="minor"/>
    </font>
    <font>
      <b/>
      <sz val="14"/>
      <color rgb="FF008000"/>
      <name val="Calibri"/>
      <family val="2"/>
      <scheme val="minor"/>
    </font>
    <font>
      <sz val="14"/>
      <name val="Calibri"/>
      <family val="2"/>
      <scheme val="minor"/>
    </font>
    <font>
      <b/>
      <sz val="11"/>
      <color rgb="FF0033CC"/>
      <name val="Calibri"/>
      <family val="2"/>
      <scheme val="minor"/>
    </font>
    <font>
      <b/>
      <sz val="12"/>
      <color rgb="FF548235"/>
      <name val="Calibri"/>
      <family val="2"/>
      <scheme val="minor"/>
    </font>
    <font>
      <b/>
      <sz val="11"/>
      <color rgb="FF548235"/>
      <name val="Calibri"/>
      <family val="2"/>
      <scheme val="minor"/>
    </font>
    <font>
      <sz val="10"/>
      <color rgb="FF548235"/>
      <name val="Calibri"/>
      <family val="2"/>
      <scheme val="minor"/>
    </font>
    <font>
      <b/>
      <sz val="12"/>
      <color indexed="10"/>
      <name val="Calibri"/>
      <family val="2"/>
      <scheme val="minor"/>
    </font>
    <font>
      <sz val="12"/>
      <color indexed="9"/>
      <name val="Calibri"/>
      <family val="2"/>
      <scheme val="minor"/>
    </font>
    <font>
      <b/>
      <sz val="11"/>
      <color rgb="FF008000"/>
      <name val="Calibri"/>
      <family val="2"/>
      <scheme val="minor"/>
    </font>
    <font>
      <sz val="10"/>
      <color rgb="FF008000"/>
      <name val="Calibri"/>
      <family val="2"/>
      <scheme val="minor"/>
    </font>
    <font>
      <sz val="11"/>
      <color indexed="46"/>
      <name val="Calibri"/>
      <family val="2"/>
      <scheme val="minor"/>
    </font>
    <font>
      <sz val="14"/>
      <color theme="0" tint="-4.9989318521683403E-2"/>
      <name val="Calibri"/>
      <family val="2"/>
      <scheme val="minor"/>
    </font>
    <font>
      <sz val="11"/>
      <color theme="0" tint="-4.9989318521683403E-2"/>
      <name val="Calibri"/>
      <family val="2"/>
      <scheme val="minor"/>
    </font>
    <font>
      <b/>
      <i/>
      <sz val="14"/>
      <name val="Calibri"/>
      <family val="2"/>
      <scheme val="minor"/>
    </font>
    <font>
      <b/>
      <sz val="11"/>
      <color rgb="FF000000"/>
      <name val="Calibri"/>
      <family val="2"/>
      <scheme val="minor"/>
    </font>
    <font>
      <sz val="10"/>
      <name val="Arial"/>
      <family val="2"/>
    </font>
    <font>
      <sz val="16"/>
      <name val="Calibri"/>
      <family val="2"/>
      <scheme val="minor"/>
    </font>
    <font>
      <b/>
      <u/>
      <sz val="16"/>
      <color theme="0"/>
      <name val="Calibri"/>
      <family val="2"/>
      <scheme val="minor"/>
    </font>
    <font>
      <b/>
      <u/>
      <sz val="16"/>
      <name val="Calibri"/>
      <family val="2"/>
      <scheme val="minor"/>
    </font>
    <font>
      <b/>
      <sz val="16"/>
      <color rgb="FF7030A0"/>
      <name val="Calibri"/>
      <family val="2"/>
      <scheme val="minor"/>
    </font>
    <font>
      <b/>
      <sz val="11"/>
      <color rgb="FF0070C0"/>
      <name val="Calibri"/>
      <family val="2"/>
      <scheme val="minor"/>
    </font>
    <font>
      <b/>
      <i/>
      <sz val="11"/>
      <color rgb="FF0070C0"/>
      <name val="Calibri"/>
      <family val="2"/>
      <scheme val="minor"/>
    </font>
    <font>
      <b/>
      <u/>
      <sz val="12"/>
      <color theme="10"/>
      <name val="Calibri"/>
      <family val="2"/>
      <scheme val="minor"/>
    </font>
    <font>
      <b/>
      <sz val="9"/>
      <color rgb="FF004BE2"/>
      <name val="Calibri"/>
      <family val="2"/>
      <scheme val="minor"/>
    </font>
    <font>
      <b/>
      <sz val="9"/>
      <color rgb="FFC00000"/>
      <name val="Calibri"/>
      <family val="2"/>
      <scheme val="minor"/>
    </font>
    <font>
      <b/>
      <sz val="14"/>
      <color indexed="10"/>
      <name val="Calibri"/>
      <family val="2"/>
      <scheme val="minor"/>
    </font>
    <font>
      <b/>
      <sz val="16"/>
      <color rgb="FFFF0000"/>
      <name val="Calibri"/>
      <family val="2"/>
      <scheme val="minor"/>
    </font>
    <font>
      <b/>
      <sz val="8"/>
      <name val="Calibri"/>
      <family val="2"/>
      <scheme val="minor"/>
    </font>
    <font>
      <b/>
      <sz val="9"/>
      <color rgb="FF7030A0"/>
      <name val="Calibri"/>
      <family val="2"/>
      <scheme val="minor"/>
    </font>
    <font>
      <b/>
      <sz val="14"/>
      <color theme="9" tint="-0.499984740745262"/>
      <name val="Calibri"/>
      <family val="2"/>
      <scheme val="minor"/>
    </font>
    <font>
      <b/>
      <sz val="16"/>
      <color theme="9" tint="-0.499984740745262"/>
      <name val="Calibri"/>
      <family val="2"/>
      <scheme val="minor"/>
    </font>
    <font>
      <sz val="9"/>
      <color theme="0"/>
      <name val="Calibri"/>
      <family val="2"/>
      <scheme val="minor"/>
    </font>
    <font>
      <b/>
      <i/>
      <sz val="11"/>
      <color indexed="48"/>
      <name val="Calibri"/>
      <family val="2"/>
      <scheme val="minor"/>
    </font>
    <font>
      <b/>
      <sz val="16"/>
      <color rgb="FF3366FF"/>
      <name val="Calibri"/>
      <family val="2"/>
      <scheme val="minor"/>
    </font>
    <font>
      <b/>
      <i/>
      <sz val="11"/>
      <color rgb="FFC00000"/>
      <name val="Calibri"/>
      <family val="2"/>
      <scheme val="minor"/>
    </font>
    <font>
      <b/>
      <u/>
      <sz val="11"/>
      <color rgb="FFC00000"/>
      <name val="Calibri"/>
      <family val="2"/>
      <scheme val="minor"/>
    </font>
    <font>
      <b/>
      <sz val="11"/>
      <name val="Arial"/>
      <family val="2"/>
    </font>
    <font>
      <b/>
      <sz val="11"/>
      <color rgb="FF007FFF"/>
      <name val="Arial"/>
      <family val="2"/>
    </font>
    <font>
      <sz val="10"/>
      <color rgb="FF007FFF"/>
      <name val="Arial"/>
      <family val="2"/>
    </font>
    <font>
      <b/>
      <sz val="11"/>
      <color indexed="8"/>
      <name val="Calibri"/>
      <family val="2"/>
      <scheme val="minor"/>
    </font>
    <font>
      <b/>
      <sz val="22"/>
      <color rgb="FF92D050"/>
      <name val="Verdana"/>
      <family val="2"/>
    </font>
    <font>
      <b/>
      <sz val="20"/>
      <color rgb="FFFFFF00"/>
      <name val="Arial"/>
      <family val="2"/>
    </font>
    <font>
      <sz val="22"/>
      <color theme="0"/>
      <name val="Verdana"/>
      <family val="2"/>
    </font>
    <font>
      <sz val="18"/>
      <color rgb="FF7030A0"/>
      <name val="Arial"/>
      <family val="2"/>
    </font>
    <font>
      <sz val="22"/>
      <name val="Verdana"/>
      <family val="2"/>
    </font>
    <font>
      <b/>
      <sz val="16"/>
      <name val="Verdana"/>
      <family val="2"/>
    </font>
    <font>
      <sz val="16"/>
      <name val="Verdana"/>
      <family val="2"/>
    </font>
    <font>
      <b/>
      <sz val="22"/>
      <color rgb="FF99CC00"/>
      <name val="Arial"/>
      <family val="2"/>
    </font>
    <font>
      <sz val="22"/>
      <color theme="1"/>
      <name val="Verdana"/>
      <family val="2"/>
    </font>
    <font>
      <sz val="22"/>
      <color theme="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sz val="20"/>
      <color theme="0"/>
      <name val="Calibri"/>
      <family val="2"/>
      <scheme val="minor"/>
    </font>
    <font>
      <sz val="12"/>
      <name val="Arial"/>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8"/>
      <name val="Arial"/>
      <family val="2"/>
    </font>
    <font>
      <sz val="18"/>
      <color theme="0"/>
      <name val="Arial"/>
      <family val="2"/>
    </font>
    <font>
      <sz val="18"/>
      <color theme="0"/>
      <name val="Calibri"/>
      <family val="2"/>
      <scheme val="minor"/>
    </font>
    <font>
      <u/>
      <sz val="22"/>
      <color theme="0"/>
      <name val="Arial"/>
      <family val="2"/>
    </font>
    <font>
      <b/>
      <sz val="20"/>
      <color theme="0"/>
      <name val="Calibri"/>
      <family val="2"/>
      <scheme val="minor"/>
    </font>
    <font>
      <u/>
      <sz val="11"/>
      <color theme="10"/>
      <name val="Calibri"/>
      <family val="2"/>
      <scheme val="minor"/>
    </font>
    <font>
      <b/>
      <u/>
      <sz val="28"/>
      <color theme="10"/>
      <name val="Calibri"/>
      <family val="2"/>
      <scheme val="minor"/>
    </font>
    <font>
      <sz val="22"/>
      <color rgb="FFFFFF00"/>
      <name val="Verdana"/>
      <family val="2"/>
    </font>
    <font>
      <b/>
      <sz val="18"/>
      <color theme="0"/>
      <name val="Calibri"/>
      <family val="2"/>
      <scheme val="minor"/>
    </font>
    <font>
      <u/>
      <sz val="18"/>
      <color theme="10"/>
      <name val="Arial"/>
      <family val="2"/>
    </font>
    <font>
      <u/>
      <sz val="22"/>
      <color theme="10"/>
      <name val="Arial"/>
      <family val="2"/>
    </font>
    <font>
      <sz val="22"/>
      <color theme="0" tint="-4.9989318521683403E-2"/>
      <name val="Verdana"/>
      <family val="2"/>
    </font>
    <font>
      <sz val="10"/>
      <color theme="0" tint="-4.9989318521683403E-2"/>
      <name val="Arial"/>
      <family val="2"/>
    </font>
    <font>
      <sz val="18"/>
      <color theme="0" tint="-4.9989318521683403E-2"/>
      <name val="Calibri"/>
      <family val="2"/>
      <scheme val="minor"/>
    </font>
    <font>
      <u/>
      <sz val="18"/>
      <color theme="10"/>
      <name val="Calibri"/>
      <family val="2"/>
      <scheme val="minor"/>
    </font>
    <font>
      <u/>
      <sz val="24"/>
      <color theme="10"/>
      <name val="Calibri"/>
      <family val="2"/>
      <scheme val="minor"/>
    </font>
    <font>
      <u/>
      <sz val="10"/>
      <color theme="10"/>
      <name val="Arial"/>
      <family val="2"/>
    </font>
    <font>
      <b/>
      <u/>
      <sz val="18"/>
      <color theme="10"/>
      <name val="Calibri"/>
      <family val="2"/>
      <scheme val="minor"/>
    </font>
    <font>
      <b/>
      <sz val="22"/>
      <color theme="0"/>
      <name val="Calibri"/>
      <family val="2"/>
      <scheme val="minor"/>
    </font>
    <font>
      <b/>
      <sz val="22"/>
      <color rgb="FF92D050"/>
      <name val="Arial"/>
      <family val="2"/>
    </font>
    <font>
      <i/>
      <sz val="22"/>
      <color theme="0"/>
      <name val="Verdana"/>
      <family val="2"/>
    </font>
    <font>
      <b/>
      <sz val="22"/>
      <color theme="0"/>
      <name val="Arial"/>
      <family val="2"/>
    </font>
    <font>
      <sz val="14"/>
      <color theme="1"/>
      <name val="Calibri"/>
      <family val="2"/>
      <scheme val="minor"/>
    </font>
    <font>
      <sz val="16"/>
      <name val="Arial"/>
      <family val="2"/>
    </font>
    <font>
      <b/>
      <sz val="20"/>
      <name val="Calibri"/>
      <family val="2"/>
      <scheme val="minor"/>
    </font>
    <font>
      <b/>
      <sz val="12"/>
      <color indexed="17"/>
      <name val="Calibri"/>
      <family val="2"/>
      <scheme val="minor"/>
    </font>
    <font>
      <b/>
      <sz val="18"/>
      <color theme="9" tint="-0.249977111117893"/>
      <name val="Calibri"/>
      <family val="2"/>
      <scheme val="minor"/>
    </font>
    <font>
      <sz val="9"/>
      <color indexed="12"/>
      <name val="Calibri"/>
      <family val="2"/>
      <scheme val="minor"/>
    </font>
    <font>
      <b/>
      <sz val="14"/>
      <color theme="9" tint="-0.249977111117893"/>
      <name val="Calibri"/>
      <family val="2"/>
      <scheme val="minor"/>
    </font>
    <font>
      <b/>
      <sz val="12"/>
      <color theme="9" tint="-0.249977111117893"/>
      <name val="Calibri"/>
      <family val="2"/>
      <scheme val="minor"/>
    </font>
    <font>
      <sz val="9"/>
      <color theme="9" tint="-0.249977111117893"/>
      <name val="Calibri"/>
      <family val="2"/>
      <scheme val="minor"/>
    </font>
    <font>
      <sz val="8"/>
      <color indexed="17"/>
      <name val="Calibri"/>
      <family val="2"/>
      <scheme val="minor"/>
    </font>
    <font>
      <u/>
      <sz val="8"/>
      <color rgb="FF008000"/>
      <name val="Calibri"/>
      <family val="2"/>
      <scheme val="minor"/>
    </font>
    <font>
      <sz val="9"/>
      <color indexed="17"/>
      <name val="Calibri"/>
      <family val="2"/>
      <scheme val="minor"/>
    </font>
    <font>
      <i/>
      <sz val="10"/>
      <color rgb="FF0000FF"/>
      <name val="Calibri"/>
      <family val="2"/>
      <scheme val="minor"/>
    </font>
    <font>
      <b/>
      <sz val="9"/>
      <color indexed="17"/>
      <name val="Calibri"/>
      <family val="2"/>
      <scheme val="minor"/>
    </font>
    <font>
      <b/>
      <sz val="8"/>
      <color theme="0"/>
      <name val="Calibri"/>
      <family val="2"/>
      <scheme val="minor"/>
    </font>
    <font>
      <b/>
      <sz val="24"/>
      <name val="Calibri"/>
      <family val="2"/>
      <scheme val="minor"/>
    </font>
    <font>
      <b/>
      <sz val="20"/>
      <color theme="9" tint="-0.249977111117893"/>
      <name val="Calibri"/>
      <family val="2"/>
      <scheme val="minor"/>
    </font>
    <font>
      <sz val="9"/>
      <color theme="1"/>
      <name val="Calibri"/>
      <family val="2"/>
    </font>
    <font>
      <i/>
      <sz val="10"/>
      <color rgb="FF663300"/>
      <name val="Calibri"/>
      <family val="2"/>
      <scheme val="minor"/>
    </font>
    <font>
      <sz val="8"/>
      <color theme="1"/>
      <name val="Calibri"/>
      <family val="2"/>
    </font>
    <font>
      <b/>
      <sz val="10"/>
      <color rgb="FF663300"/>
      <name val="Calibri"/>
      <family val="2"/>
      <scheme val="minor"/>
    </font>
    <font>
      <sz val="16"/>
      <color indexed="12"/>
      <name val="Calibri"/>
      <family val="2"/>
      <scheme val="minor"/>
    </font>
    <font>
      <b/>
      <sz val="28"/>
      <color rgb="FFFFFF00"/>
      <name val="Arial"/>
      <family val="2"/>
    </font>
  </fonts>
  <fills count="20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indexed="11"/>
        <bgColor indexed="64"/>
      </patternFill>
    </fill>
    <fill>
      <patternFill patternType="solid">
        <fgColor indexed="14"/>
        <bgColor indexed="64"/>
      </patternFill>
    </fill>
    <fill>
      <patternFill patternType="solid">
        <fgColor indexed="9"/>
        <bgColor indexed="64"/>
      </patternFill>
    </fill>
    <fill>
      <patternFill patternType="solid">
        <fgColor indexed="17"/>
        <bgColor indexed="64"/>
      </patternFill>
    </fill>
    <fill>
      <patternFill patternType="solid">
        <fgColor indexed="42"/>
        <bgColor indexed="64"/>
      </patternFill>
    </fill>
    <fill>
      <patternFill patternType="solid">
        <fgColor indexed="50"/>
        <bgColor indexed="64"/>
      </patternFill>
    </fill>
    <fill>
      <patternFill patternType="solid">
        <fgColor indexed="47"/>
        <bgColor indexed="64"/>
      </patternFill>
    </fill>
    <fill>
      <patternFill patternType="solid">
        <fgColor indexed="10"/>
        <bgColor indexed="64"/>
      </patternFill>
    </fill>
    <fill>
      <patternFill patternType="solid">
        <fgColor indexed="12"/>
        <bgColor indexed="64"/>
      </patternFill>
    </fill>
    <fill>
      <patternFill patternType="solid">
        <fgColor indexed="43"/>
        <bgColor indexed="64"/>
      </patternFill>
    </fill>
    <fill>
      <patternFill patternType="solid">
        <fgColor indexed="46"/>
        <bgColor indexed="64"/>
      </patternFill>
    </fill>
    <fill>
      <patternFill patternType="solid">
        <fgColor indexed="41"/>
        <bgColor indexed="64"/>
      </patternFill>
    </fill>
    <fill>
      <patternFill patternType="solid">
        <fgColor indexed="52"/>
        <bgColor indexed="64"/>
      </patternFill>
    </fill>
    <fill>
      <patternFill patternType="solid">
        <fgColor indexed="13"/>
        <bgColor indexed="64"/>
      </patternFill>
    </fill>
    <fill>
      <patternFill patternType="solid">
        <fgColor rgb="FFCCFFFF"/>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0"/>
        <bgColor indexed="34"/>
      </patternFill>
    </fill>
    <fill>
      <patternFill patternType="solid">
        <fgColor rgb="FFFFFF00"/>
        <bgColor indexed="64"/>
      </patternFill>
    </fill>
    <fill>
      <patternFill patternType="solid">
        <fgColor rgb="FFFF0000"/>
        <bgColor indexed="64"/>
      </patternFill>
    </fill>
    <fill>
      <patternFill patternType="solid">
        <fgColor rgb="FF008000"/>
        <bgColor indexed="64"/>
      </patternFill>
    </fill>
    <fill>
      <patternFill patternType="solid">
        <fgColor rgb="FFFF9900"/>
        <bgColor indexed="64"/>
      </patternFill>
    </fill>
    <fill>
      <patternFill patternType="solid">
        <fgColor rgb="FF99CC00"/>
        <bgColor indexed="64"/>
      </patternFill>
    </fill>
    <fill>
      <patternFill patternType="solid">
        <fgColor theme="0" tint="-0.34998626667073579"/>
        <bgColor indexed="64"/>
      </patternFill>
    </fill>
    <fill>
      <patternFill patternType="solid">
        <fgColor rgb="FF92D050"/>
        <bgColor indexed="64"/>
      </patternFill>
    </fill>
    <fill>
      <patternFill patternType="gray0625">
        <bgColor theme="0"/>
      </patternFill>
    </fill>
    <fill>
      <patternFill patternType="solid">
        <fgColor theme="0" tint="-4.9989318521683403E-2"/>
        <bgColor indexed="64"/>
      </patternFill>
    </fill>
    <fill>
      <patternFill patternType="solid">
        <fgColor rgb="FFCCFFCC"/>
        <bgColor indexed="64"/>
      </patternFill>
    </fill>
    <fill>
      <patternFill patternType="solid">
        <fgColor rgb="FFFFFF99"/>
        <bgColor indexed="64"/>
      </patternFill>
    </fill>
    <fill>
      <patternFill patternType="solid">
        <fgColor theme="5" tint="0.79998168889431442"/>
        <bgColor indexed="64"/>
      </patternFill>
    </fill>
    <fill>
      <patternFill patternType="solid">
        <fgColor indexed="13"/>
        <bgColor indexed="34"/>
      </patternFill>
    </fill>
    <fill>
      <patternFill patternType="solid">
        <fgColor indexed="9"/>
        <bgColor indexed="57"/>
      </patternFill>
    </fill>
    <fill>
      <patternFill patternType="solid">
        <fgColor indexed="9"/>
        <bgColor indexed="49"/>
      </patternFill>
    </fill>
    <fill>
      <patternFill patternType="solid">
        <fgColor indexed="51"/>
        <bgColor indexed="51"/>
      </patternFill>
    </fill>
    <fill>
      <patternFill patternType="solid">
        <fgColor indexed="45"/>
        <bgColor indexed="60"/>
      </patternFill>
    </fill>
    <fill>
      <patternFill patternType="solid">
        <fgColor indexed="9"/>
        <bgColor indexed="60"/>
      </patternFill>
    </fill>
    <fill>
      <patternFill patternType="solid">
        <fgColor indexed="9"/>
        <bgColor indexed="51"/>
      </patternFill>
    </fill>
    <fill>
      <patternFill patternType="solid">
        <fgColor indexed="9"/>
        <bgColor indexed="32"/>
      </patternFill>
    </fill>
    <fill>
      <patternFill patternType="solid">
        <fgColor indexed="46"/>
        <bgColor indexed="19"/>
      </patternFill>
    </fill>
    <fill>
      <patternFill patternType="solid">
        <fgColor indexed="17"/>
        <bgColor indexed="57"/>
      </patternFill>
    </fill>
    <fill>
      <patternFill patternType="solid">
        <fgColor theme="0" tint="-0.499984740745262"/>
        <bgColor indexed="64"/>
      </patternFill>
    </fill>
    <fill>
      <patternFill patternType="solid">
        <fgColor theme="9"/>
        <bgColor indexed="64"/>
      </patternFill>
    </fill>
    <fill>
      <patternFill patternType="solid">
        <fgColor rgb="FFFFFF00"/>
        <bgColor indexed="34"/>
      </patternFill>
    </fill>
    <fill>
      <patternFill patternType="solid">
        <fgColor indexed="17"/>
        <bgColor indexed="17"/>
      </patternFill>
    </fill>
    <fill>
      <patternFill patternType="solid">
        <fgColor rgb="FFFFCC99"/>
        <bgColor indexed="64"/>
      </patternFill>
    </fill>
    <fill>
      <patternFill patternType="solid">
        <fgColor rgb="FFFFCC00"/>
        <bgColor indexed="51"/>
      </patternFill>
    </fill>
    <fill>
      <patternFill patternType="solid">
        <fgColor rgb="FFFFCC00"/>
        <bgColor indexed="64"/>
      </patternFill>
    </fill>
    <fill>
      <patternFill patternType="solid">
        <fgColor theme="0"/>
        <bgColor indexed="51"/>
      </patternFill>
    </fill>
    <fill>
      <patternFill patternType="solid">
        <fgColor rgb="FF993366"/>
        <bgColor indexed="61"/>
      </patternFill>
    </fill>
    <fill>
      <patternFill patternType="solid">
        <fgColor rgb="FF993366"/>
        <bgColor indexed="64"/>
      </patternFill>
    </fill>
    <fill>
      <patternFill patternType="solid">
        <fgColor rgb="FFFF99CC"/>
        <bgColor indexed="60"/>
      </patternFill>
    </fill>
    <fill>
      <patternFill patternType="solid">
        <fgColor rgb="FFFF99CC"/>
        <bgColor indexed="64"/>
      </patternFill>
    </fill>
    <fill>
      <patternFill patternType="solid">
        <fgColor theme="0"/>
        <bgColor indexed="60"/>
      </patternFill>
    </fill>
    <fill>
      <patternFill patternType="solid">
        <fgColor rgb="FFFF8080"/>
        <bgColor indexed="51"/>
      </patternFill>
    </fill>
    <fill>
      <patternFill patternType="solid">
        <fgColor rgb="FFFF8080"/>
        <bgColor indexed="64"/>
      </patternFill>
    </fill>
    <fill>
      <patternFill patternType="solid">
        <fgColor rgb="FFFFC000"/>
        <bgColor indexed="64"/>
      </patternFill>
    </fill>
    <fill>
      <patternFill patternType="solid">
        <fgColor rgb="FF008000"/>
        <bgColor indexed="57"/>
      </patternFill>
    </fill>
    <fill>
      <patternFill patternType="solid">
        <fgColor rgb="FF3366FF"/>
        <bgColor indexed="32"/>
      </patternFill>
    </fill>
    <fill>
      <patternFill patternType="solid">
        <fgColor theme="0"/>
        <bgColor indexed="32"/>
      </patternFill>
    </fill>
    <fill>
      <patternFill patternType="solid">
        <fgColor theme="0" tint="-4.9989318521683403E-2"/>
        <bgColor indexed="32"/>
      </patternFill>
    </fill>
    <fill>
      <patternFill patternType="solid">
        <fgColor rgb="FF007FFF"/>
        <bgColor indexed="30"/>
      </patternFill>
    </fill>
    <fill>
      <patternFill patternType="solid">
        <fgColor theme="0"/>
        <bgColor indexed="30"/>
      </patternFill>
    </fill>
    <fill>
      <patternFill patternType="solid">
        <fgColor rgb="FF99CCFF"/>
        <bgColor indexed="64"/>
      </patternFill>
    </fill>
    <fill>
      <patternFill patternType="solid">
        <fgColor rgb="FF6699FF"/>
        <bgColor indexed="64"/>
      </patternFill>
    </fill>
    <fill>
      <patternFill patternType="solid">
        <fgColor rgb="FF007FFF"/>
        <bgColor indexed="64"/>
      </patternFill>
    </fill>
    <fill>
      <patternFill patternType="solid">
        <fgColor rgb="FF3366FF"/>
        <bgColor indexed="64"/>
      </patternFill>
    </fill>
    <fill>
      <patternFill patternType="solid">
        <fgColor indexed="50"/>
        <bgColor indexed="57"/>
      </patternFill>
    </fill>
    <fill>
      <patternFill patternType="solid">
        <fgColor rgb="FFCC99FF"/>
        <bgColor indexed="19"/>
      </patternFill>
    </fill>
    <fill>
      <patternFill patternType="solid">
        <fgColor indexed="51"/>
        <bgColor indexed="29"/>
      </patternFill>
    </fill>
    <fill>
      <patternFill patternType="solid">
        <fgColor rgb="FFCC99FF"/>
        <bgColor indexed="64"/>
      </patternFill>
    </fill>
    <fill>
      <patternFill patternType="solid">
        <fgColor rgb="FFFFE2C5"/>
        <bgColor indexed="64"/>
      </patternFill>
    </fill>
    <fill>
      <patternFill patternType="solid">
        <fgColor rgb="FFE1FFE1"/>
        <bgColor indexed="64"/>
      </patternFill>
    </fill>
    <fill>
      <patternFill patternType="solid">
        <fgColor rgb="FFDBFF75"/>
        <bgColor indexed="64"/>
      </patternFill>
    </fill>
    <fill>
      <patternFill patternType="solid">
        <fgColor rgb="FFFFE4C9"/>
        <bgColor indexed="64"/>
      </patternFill>
    </fill>
    <fill>
      <patternFill patternType="solid">
        <fgColor rgb="FFFFFF85"/>
        <bgColor indexed="64"/>
      </patternFill>
    </fill>
    <fill>
      <patternFill patternType="solid">
        <fgColor rgb="FFFFFF6D"/>
        <bgColor indexed="64"/>
      </patternFill>
    </fill>
    <fill>
      <patternFill patternType="solid">
        <fgColor rgb="FFFFC5C5"/>
        <bgColor indexed="64"/>
      </patternFill>
    </fill>
    <fill>
      <patternFill patternType="solid">
        <fgColor rgb="FFD274A3"/>
        <bgColor indexed="64"/>
      </patternFill>
    </fill>
    <fill>
      <patternFill patternType="solid">
        <fgColor rgb="FFFFC1E0"/>
        <bgColor indexed="64"/>
      </patternFill>
    </fill>
    <fill>
      <patternFill patternType="solid">
        <fgColor rgb="FFFFE285"/>
        <bgColor indexed="64"/>
      </patternFill>
    </fill>
    <fill>
      <patternFill patternType="solid">
        <fgColor rgb="FFFFD03B"/>
        <bgColor indexed="64"/>
      </patternFill>
    </fill>
    <fill>
      <patternFill patternType="solid">
        <fgColor rgb="FFFFC305"/>
        <bgColor indexed="64"/>
      </patternFill>
    </fill>
    <fill>
      <patternFill patternType="solid">
        <fgColor rgb="FFFFFF00"/>
        <bgColor indexed="60"/>
      </patternFill>
    </fill>
    <fill>
      <patternFill patternType="solid">
        <fgColor rgb="FFBDD3FF"/>
        <bgColor indexed="64"/>
      </patternFill>
    </fill>
    <fill>
      <patternFill patternType="solid">
        <fgColor rgb="FF81C0FF"/>
        <bgColor indexed="64"/>
      </patternFill>
    </fill>
    <fill>
      <patternFill patternType="solid">
        <fgColor rgb="FF658AFF"/>
        <bgColor indexed="64"/>
      </patternFill>
    </fill>
    <fill>
      <patternFill patternType="solid">
        <fgColor rgb="FFCDE6FF"/>
        <bgColor indexed="64"/>
      </patternFill>
    </fill>
    <fill>
      <patternFill patternType="solid">
        <fgColor rgb="FFFFDA3F"/>
        <bgColor indexed="64"/>
      </patternFill>
    </fill>
    <fill>
      <patternFill patternType="solid">
        <fgColor rgb="FFDEBDFF"/>
        <bgColor indexed="64"/>
      </patternFill>
    </fill>
    <fill>
      <patternFill patternType="solid">
        <fgColor rgb="FF99CC00"/>
        <bgColor indexed="57"/>
      </patternFill>
    </fill>
    <fill>
      <patternFill patternType="solid">
        <fgColor indexed="26"/>
        <bgColor indexed="64"/>
      </patternFill>
    </fill>
    <fill>
      <patternFill patternType="solid">
        <fgColor rgb="FFFF6600"/>
        <bgColor indexed="64"/>
      </patternFill>
    </fill>
    <fill>
      <patternFill patternType="solid">
        <fgColor rgb="FFFFFF66"/>
        <bgColor indexed="64"/>
      </patternFill>
    </fill>
    <fill>
      <patternFill patternType="solid">
        <fgColor rgb="FF33CC33"/>
        <bgColor indexed="64"/>
      </patternFill>
    </fill>
    <fill>
      <patternFill patternType="solid">
        <fgColor rgb="FFFFCCFF"/>
        <bgColor indexed="64"/>
      </patternFill>
    </fill>
    <fill>
      <patternFill patternType="solid">
        <fgColor rgb="FFFF0000"/>
        <bgColor indexed="17"/>
      </patternFill>
    </fill>
    <fill>
      <patternFill patternType="solid">
        <fgColor rgb="FFFF0000"/>
        <bgColor indexed="34"/>
      </patternFill>
    </fill>
    <fill>
      <patternFill patternType="solid">
        <fgColor indexed="48"/>
        <bgColor indexed="64"/>
      </patternFill>
    </fill>
    <fill>
      <patternFill patternType="solid">
        <fgColor rgb="FFFFFFCC"/>
        <bgColor indexed="64"/>
      </patternFill>
    </fill>
    <fill>
      <patternFill patternType="solid">
        <fgColor theme="0" tint="-4.9989318521683403E-2"/>
        <bgColor indexed="34"/>
      </patternFill>
    </fill>
    <fill>
      <patternFill patternType="solid">
        <fgColor theme="0" tint="-4.9989318521683403E-2"/>
        <bgColor indexed="51"/>
      </patternFill>
    </fill>
    <fill>
      <patternFill patternType="solid">
        <fgColor indexed="61"/>
        <bgColor indexed="61"/>
      </patternFill>
    </fill>
    <fill>
      <patternFill patternType="solid">
        <fgColor theme="0" tint="-4.9989318521683403E-2"/>
        <bgColor indexed="61"/>
      </patternFill>
    </fill>
    <fill>
      <patternFill patternType="solid">
        <fgColor theme="0" tint="-4.9989318521683403E-2"/>
        <bgColor indexed="60"/>
      </patternFill>
    </fill>
    <fill>
      <patternFill patternType="solid">
        <fgColor indexed="45"/>
        <bgColor indexed="64"/>
      </patternFill>
    </fill>
    <fill>
      <patternFill patternType="solid">
        <fgColor rgb="FFCCECFF"/>
        <bgColor indexed="64"/>
      </patternFill>
    </fill>
    <fill>
      <patternFill patternType="solid">
        <fgColor rgb="FF99CCFF"/>
        <bgColor indexed="30"/>
      </patternFill>
    </fill>
    <fill>
      <patternFill patternType="solid">
        <fgColor theme="0" tint="-4.9989318521683403E-2"/>
        <bgColor indexed="30"/>
      </patternFill>
    </fill>
    <fill>
      <patternFill patternType="solid">
        <fgColor rgb="FFCCCCFF"/>
        <bgColor indexed="64"/>
      </patternFill>
    </fill>
    <fill>
      <patternFill patternType="solid">
        <fgColor theme="7"/>
        <bgColor indexed="64"/>
      </patternFill>
    </fill>
    <fill>
      <patternFill patternType="solid">
        <fgColor rgb="FF7030A0"/>
        <bgColor indexed="64"/>
      </patternFill>
    </fill>
    <fill>
      <patternFill patternType="solid">
        <fgColor theme="5"/>
        <bgColor indexed="64"/>
      </patternFill>
    </fill>
    <fill>
      <patternFill patternType="solid">
        <fgColor theme="1" tint="0.34998626667073579"/>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solid">
        <fgColor rgb="FFFEF8A4"/>
        <bgColor indexed="64"/>
      </patternFill>
    </fill>
    <fill>
      <patternFill patternType="solid">
        <fgColor rgb="FFFEFBD2"/>
        <bgColor indexed="64"/>
      </patternFill>
    </fill>
    <fill>
      <patternFill patternType="solid">
        <fgColor rgb="FFD7F9DA"/>
        <bgColor indexed="64"/>
      </patternFill>
    </fill>
    <fill>
      <patternFill patternType="solid">
        <fgColor rgb="FFFEECFB"/>
        <bgColor indexed="64"/>
      </patternFill>
    </fill>
    <fill>
      <patternFill patternType="solid">
        <fgColor rgb="FFFEFCDE"/>
        <bgColor indexed="64"/>
      </patternFill>
    </fill>
    <fill>
      <patternFill patternType="solid">
        <fgColor rgb="FFEDFF0C"/>
        <bgColor indexed="64"/>
      </patternFill>
    </fill>
    <fill>
      <patternFill patternType="solid">
        <fgColor rgb="FF1FA055"/>
        <bgColor indexed="64"/>
      </patternFill>
    </fill>
    <fill>
      <patternFill patternType="solid">
        <fgColor rgb="FFFFE5EE"/>
        <bgColor indexed="64"/>
      </patternFill>
    </fill>
    <fill>
      <patternFill patternType="solid">
        <fgColor rgb="FFC2EFB7"/>
        <bgColor indexed="64"/>
      </patternFill>
    </fill>
    <fill>
      <patternFill patternType="solid">
        <fgColor rgb="FF3A9D23"/>
        <bgColor indexed="64"/>
      </patternFill>
    </fill>
    <fill>
      <patternFill patternType="solid">
        <fgColor rgb="FFFFD700"/>
        <bgColor indexed="64"/>
      </patternFill>
    </fill>
    <fill>
      <patternFill patternType="solid">
        <fgColor rgb="FFFFE436"/>
        <bgColor indexed="64"/>
      </patternFill>
    </fill>
    <fill>
      <patternFill patternType="solid">
        <fgColor rgb="FFDFAF2C"/>
        <bgColor indexed="64"/>
      </patternFill>
    </fill>
    <fill>
      <patternFill patternType="solid">
        <fgColor rgb="FFEFD807"/>
        <bgColor indexed="64"/>
      </patternFill>
    </fill>
    <fill>
      <patternFill patternType="solid">
        <fgColor rgb="FFFFDE75"/>
        <bgColor indexed="64"/>
      </patternFill>
    </fill>
    <fill>
      <patternFill patternType="solid">
        <fgColor rgb="FFF7230C"/>
        <bgColor indexed="64"/>
      </patternFill>
    </fill>
    <fill>
      <patternFill patternType="solid">
        <fgColor rgb="FF7FDD4C"/>
        <bgColor indexed="64"/>
      </patternFill>
    </fill>
    <fill>
      <patternFill patternType="solid">
        <fgColor rgb="FFFFE9A3"/>
        <bgColor indexed="64"/>
      </patternFill>
    </fill>
    <fill>
      <patternFill patternType="solid">
        <fgColor rgb="FFFDF373"/>
        <bgColor indexed="64"/>
      </patternFill>
    </fill>
    <fill>
      <patternFill patternType="solid">
        <fgColor rgb="FFF3E203"/>
        <bgColor indexed="64"/>
      </patternFill>
    </fill>
    <fill>
      <patternFill patternType="solid">
        <fgColor rgb="FF960018"/>
        <bgColor indexed="64"/>
      </patternFill>
    </fill>
    <fill>
      <patternFill patternType="solid">
        <fgColor rgb="FFED7F10"/>
        <bgColor indexed="64"/>
      </patternFill>
    </fill>
    <fill>
      <patternFill patternType="solid">
        <fgColor rgb="FF9933FF"/>
        <bgColor indexed="64"/>
      </patternFill>
    </fill>
    <fill>
      <patternFill patternType="solid">
        <fgColor rgb="FFE9383F"/>
        <bgColor indexed="64"/>
      </patternFill>
    </fill>
    <fill>
      <patternFill patternType="solid">
        <fgColor rgb="FFFF6A6A"/>
        <bgColor indexed="64"/>
      </patternFill>
    </fill>
    <fill>
      <patternFill patternType="solid">
        <fgColor rgb="FFFFCC66"/>
        <bgColor indexed="64"/>
      </patternFill>
    </fill>
    <fill>
      <patternFill patternType="solid">
        <fgColor rgb="FF660099"/>
        <bgColor indexed="64"/>
      </patternFill>
    </fill>
    <fill>
      <patternFill patternType="solid">
        <fgColor rgb="FFED0000"/>
        <bgColor indexed="64"/>
      </patternFill>
    </fill>
    <fill>
      <patternFill patternType="solid">
        <fgColor rgb="FFFF3300"/>
        <bgColor indexed="64"/>
      </patternFill>
    </fill>
    <fill>
      <patternFill patternType="solid">
        <fgColor rgb="FFFF0066"/>
        <bgColor indexed="64"/>
      </patternFill>
    </fill>
    <fill>
      <patternFill patternType="solid">
        <fgColor rgb="FFCE1313"/>
        <bgColor indexed="64"/>
      </patternFill>
    </fill>
    <fill>
      <patternFill patternType="solid">
        <fgColor rgb="FFFC7019"/>
        <bgColor indexed="64"/>
      </patternFill>
    </fill>
    <fill>
      <patternFill patternType="solid">
        <fgColor rgb="FFFDE924"/>
        <bgColor indexed="64"/>
      </patternFill>
    </fill>
    <fill>
      <patternFill patternType="solid">
        <fgColor rgb="FFF67B28"/>
        <bgColor indexed="64"/>
      </patternFill>
    </fill>
    <fill>
      <patternFill patternType="solid">
        <fgColor rgb="FF7C5277"/>
        <bgColor indexed="64"/>
      </patternFill>
    </fill>
    <fill>
      <patternFill patternType="solid">
        <fgColor rgb="FFE74433"/>
        <bgColor indexed="64"/>
      </patternFill>
    </fill>
    <fill>
      <patternFill patternType="solid">
        <fgColor rgb="FFE85652"/>
        <bgColor indexed="64"/>
      </patternFill>
    </fill>
    <fill>
      <patternFill patternType="solid">
        <fgColor rgb="FFFADC28"/>
        <bgColor indexed="64"/>
      </patternFill>
    </fill>
    <fill>
      <patternFill patternType="solid">
        <fgColor rgb="FFE77581"/>
        <bgColor indexed="64"/>
      </patternFill>
    </fill>
    <fill>
      <patternFill patternType="solid">
        <fgColor rgb="FFA10684"/>
        <bgColor indexed="64"/>
      </patternFill>
    </fill>
    <fill>
      <patternFill patternType="solid">
        <fgColor rgb="FF990099"/>
        <bgColor indexed="64"/>
      </patternFill>
    </fill>
    <fill>
      <patternFill patternType="solid">
        <fgColor rgb="FFA91101"/>
        <bgColor indexed="64"/>
      </patternFill>
    </fill>
    <fill>
      <patternFill patternType="solid">
        <fgColor rgb="FFA4DE00"/>
        <bgColor indexed="64"/>
      </patternFill>
    </fill>
    <fill>
      <patternFill patternType="solid">
        <fgColor rgb="FF9FE855"/>
        <bgColor indexed="64"/>
      </patternFill>
    </fill>
    <fill>
      <patternFill patternType="solid">
        <fgColor rgb="FFB3EE3A"/>
        <bgColor indexed="64"/>
      </patternFill>
    </fill>
    <fill>
      <patternFill patternType="solid">
        <fgColor rgb="FFA1DA00"/>
        <bgColor indexed="64"/>
      </patternFill>
    </fill>
    <fill>
      <patternFill patternType="solid">
        <fgColor rgb="FF82B000"/>
        <bgColor indexed="64"/>
      </patternFill>
    </fill>
    <fill>
      <patternFill patternType="solid">
        <fgColor rgb="FF096A09"/>
        <bgColor indexed="64"/>
      </patternFill>
    </fill>
    <fill>
      <patternFill patternType="solid">
        <fgColor rgb="FF8DB600"/>
        <bgColor indexed="64"/>
      </patternFill>
    </fill>
    <fill>
      <patternFill patternType="solid">
        <fgColor rgb="FFB6EC98"/>
        <bgColor indexed="64"/>
      </patternFill>
    </fill>
    <fill>
      <patternFill patternType="solid">
        <fgColor rgb="FFDE9816"/>
        <bgColor indexed="64"/>
      </patternFill>
    </fill>
    <fill>
      <patternFill patternType="solid">
        <fgColor rgb="FF723E64"/>
        <bgColor indexed="64"/>
      </patternFill>
    </fill>
    <fill>
      <patternFill patternType="solid">
        <fgColor rgb="FFFB563B"/>
        <bgColor indexed="64"/>
      </patternFill>
    </fill>
    <fill>
      <patternFill patternType="solid">
        <fgColor rgb="FFEB4B53"/>
        <bgColor indexed="64"/>
      </patternFill>
    </fill>
    <fill>
      <patternFill patternType="solid">
        <fgColor rgb="FF16B84E"/>
        <bgColor indexed="64"/>
      </patternFill>
    </fill>
    <fill>
      <patternFill patternType="solid">
        <fgColor rgb="FF333333"/>
        <bgColor indexed="64"/>
      </patternFill>
    </fill>
    <fill>
      <patternFill patternType="solid">
        <fgColor rgb="FFFD6C9E"/>
        <bgColor indexed="64"/>
      </patternFill>
    </fill>
    <fill>
      <patternFill patternType="solid">
        <fgColor rgb="FF87591A"/>
        <bgColor indexed="64"/>
      </patternFill>
    </fill>
    <fill>
      <patternFill patternType="solid">
        <fgColor rgb="FFC7CF00"/>
        <bgColor indexed="64"/>
      </patternFill>
    </fill>
  </fills>
  <borders count="23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diagonal/>
    </border>
    <border>
      <left/>
      <right style="thin">
        <color indexed="64"/>
      </right>
      <top/>
      <bottom/>
      <diagonal/>
    </border>
    <border>
      <left style="hair">
        <color indexed="64"/>
      </left>
      <right style="thin">
        <color indexed="64"/>
      </right>
      <top/>
      <bottom style="thin">
        <color indexed="64"/>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style="thin">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hair">
        <color indexed="64"/>
      </bottom>
      <diagonal/>
    </border>
    <border>
      <left style="hair">
        <color indexed="64"/>
      </left>
      <right style="medium">
        <color indexed="64"/>
      </right>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diagonalDown="1">
      <left style="thin">
        <color indexed="12"/>
      </left>
      <right style="thin">
        <color indexed="12"/>
      </right>
      <top style="thin">
        <color indexed="12"/>
      </top>
      <bottom style="thin">
        <color indexed="12"/>
      </bottom>
      <diagonal style="thin">
        <color indexed="12"/>
      </diagonal>
    </border>
    <border>
      <left/>
      <right style="hair">
        <color indexed="64"/>
      </right>
      <top/>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64"/>
      </left>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diagonal/>
    </border>
    <border>
      <left style="medium">
        <color indexed="64"/>
      </left>
      <right style="hair">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bottom/>
      <diagonal/>
    </border>
    <border>
      <left style="medium">
        <color indexed="64"/>
      </left>
      <right style="thin">
        <color indexed="64"/>
      </right>
      <top/>
      <bottom/>
      <diagonal/>
    </border>
    <border>
      <left style="thin">
        <color indexed="12"/>
      </left>
      <right/>
      <top/>
      <bottom/>
      <diagonal/>
    </border>
    <border>
      <left style="medium">
        <color indexed="12"/>
      </left>
      <right/>
      <top/>
      <bottom/>
      <diagonal/>
    </border>
    <border>
      <left style="thin">
        <color auto="1"/>
      </left>
      <right/>
      <top/>
      <bottom/>
      <diagonal/>
    </border>
    <border>
      <left style="hair">
        <color indexed="64"/>
      </left>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auto="1"/>
      </left>
      <right style="hair">
        <color auto="1"/>
      </right>
      <top style="hair">
        <color auto="1"/>
      </top>
      <bottom style="hair">
        <color auto="1"/>
      </bottom>
      <diagonal/>
    </border>
    <border>
      <left style="medium">
        <color auto="1"/>
      </left>
      <right/>
      <top/>
      <bottom/>
      <diagonal/>
    </border>
    <border>
      <left style="hair">
        <color indexed="64"/>
      </left>
      <right/>
      <top/>
      <bottom style="hair">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top style="thin">
        <color indexed="64"/>
      </top>
      <bottom style="thin">
        <color indexed="64"/>
      </bottom>
      <diagonal/>
    </border>
    <border>
      <left/>
      <right/>
      <top style="thin">
        <color auto="1"/>
      </top>
      <bottom style="hair">
        <color auto="1"/>
      </bottom>
      <diagonal/>
    </border>
    <border>
      <left style="thin">
        <color auto="1"/>
      </left>
      <right/>
      <top style="thin">
        <color auto="1"/>
      </top>
      <bottom style="hair">
        <color auto="1"/>
      </bottom>
      <diagonal/>
    </border>
    <border>
      <left style="thin">
        <color indexed="64"/>
      </left>
      <right style="thin">
        <color auto="1"/>
      </right>
      <top style="thin">
        <color indexed="64"/>
      </top>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auto="1"/>
      </left>
      <right style="hair">
        <color indexed="64"/>
      </right>
      <top style="thin">
        <color auto="1"/>
      </top>
      <bottom/>
      <diagonal/>
    </border>
    <border>
      <left/>
      <right style="hair">
        <color auto="1"/>
      </right>
      <top style="hair">
        <color auto="1"/>
      </top>
      <bottom style="hair">
        <color auto="1"/>
      </bottom>
      <diagonal/>
    </border>
    <border>
      <left style="thin">
        <color auto="1"/>
      </left>
      <right/>
      <top/>
      <bottom style="hair">
        <color auto="1"/>
      </bottom>
      <diagonal/>
    </border>
    <border>
      <left/>
      <right style="medium">
        <color indexed="64"/>
      </right>
      <top style="thin">
        <color indexed="64"/>
      </top>
      <bottom/>
      <diagonal/>
    </border>
    <border>
      <left style="thin">
        <color indexed="64"/>
      </left>
      <right/>
      <top/>
      <bottom style="thin">
        <color auto="1"/>
      </bottom>
      <diagonal/>
    </border>
    <border>
      <left/>
      <right/>
      <top/>
      <bottom style="thin">
        <color auto="1"/>
      </bottom>
      <diagonal/>
    </border>
    <border>
      <left/>
      <right style="hair">
        <color indexed="64"/>
      </right>
      <top/>
      <bottom style="thin">
        <color auto="1"/>
      </bottom>
      <diagonal/>
    </border>
    <border>
      <left/>
      <right style="thin">
        <color indexed="64"/>
      </right>
      <top/>
      <bottom style="thin">
        <color indexed="64"/>
      </bottom>
      <diagonal/>
    </border>
    <border>
      <left/>
      <right/>
      <top style="hair">
        <color auto="1"/>
      </top>
      <bottom style="hair">
        <color auto="1"/>
      </bottom>
      <diagonal/>
    </border>
    <border>
      <left/>
      <right style="thin">
        <color indexed="64"/>
      </right>
      <top style="hair">
        <color auto="1"/>
      </top>
      <bottom style="hair">
        <color auto="1"/>
      </bottom>
      <diagonal/>
    </border>
    <border>
      <left style="medium">
        <color indexed="64"/>
      </left>
      <right style="thin">
        <color indexed="64"/>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auto="1"/>
      </top>
      <bottom/>
      <diagonal/>
    </border>
    <border>
      <left style="thin">
        <color auto="1"/>
      </left>
      <right/>
      <top style="hair">
        <color auto="1"/>
      </top>
      <bottom/>
      <diagonal/>
    </border>
    <border>
      <left/>
      <right style="thin">
        <color auto="1"/>
      </right>
      <top style="hair">
        <color indexed="64"/>
      </top>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medium">
        <color auto="1"/>
      </left>
      <right style="thin">
        <color indexed="64"/>
      </right>
      <top/>
      <bottom/>
      <diagonal/>
    </border>
    <border>
      <left style="medium">
        <color auto="1"/>
      </left>
      <right/>
      <top/>
      <bottom style="hair">
        <color auto="1"/>
      </bottom>
      <diagonal/>
    </border>
    <border>
      <left style="medium">
        <color auto="1"/>
      </left>
      <right style="hair">
        <color indexed="64"/>
      </right>
      <top/>
      <bottom/>
      <diagonal/>
    </border>
    <border>
      <left style="hair">
        <color auto="1"/>
      </left>
      <right style="hair">
        <color auto="1"/>
      </right>
      <top/>
      <bottom/>
      <diagonal/>
    </border>
    <border>
      <left style="medium">
        <color indexed="64"/>
      </left>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style="thin">
        <color indexed="64"/>
      </top>
      <bottom/>
      <diagonal/>
    </border>
    <border>
      <left style="thin">
        <color auto="1"/>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theme="0"/>
      </right>
      <top/>
      <bottom/>
      <diagonal/>
    </border>
    <border>
      <left style="thin">
        <color indexed="64"/>
      </left>
      <right/>
      <top/>
      <bottom style="thin">
        <color rgb="FFC00000"/>
      </bottom>
      <diagonal/>
    </border>
    <border>
      <left/>
      <right/>
      <top/>
      <bottom style="thin">
        <color rgb="FFC00000"/>
      </bottom>
      <diagonal/>
    </border>
    <border>
      <left/>
      <right style="thin">
        <color indexed="64"/>
      </right>
      <top/>
      <bottom style="thin">
        <color rgb="FFC00000"/>
      </bottom>
      <diagonal/>
    </border>
    <border>
      <left style="thin">
        <color indexed="64"/>
      </left>
      <right/>
      <top style="thin">
        <color rgb="FFC00000"/>
      </top>
      <bottom style="hair">
        <color indexed="64"/>
      </bottom>
      <diagonal/>
    </border>
    <border>
      <left/>
      <right/>
      <top style="thin">
        <color rgb="FFC00000"/>
      </top>
      <bottom style="hair">
        <color indexed="64"/>
      </bottom>
      <diagonal/>
    </border>
    <border>
      <left/>
      <right style="thin">
        <color indexed="64"/>
      </right>
      <top style="thin">
        <color rgb="FFC00000"/>
      </top>
      <bottom style="hair">
        <color indexed="64"/>
      </bottom>
      <diagonal/>
    </border>
    <border>
      <left style="thin">
        <color indexed="64"/>
      </left>
      <right style="thin">
        <color indexed="64"/>
      </right>
      <top style="thin">
        <color rgb="FFC00000"/>
      </top>
      <bottom/>
      <diagonal/>
    </border>
    <border>
      <left style="thin">
        <color indexed="64"/>
      </left>
      <right style="mediumDashDotDot">
        <color indexed="64"/>
      </right>
      <top/>
      <bottom/>
      <diagonal/>
    </border>
    <border>
      <left style="mediumDashDotDot">
        <color indexed="64"/>
      </left>
      <right style="medium">
        <color indexed="64"/>
      </right>
      <top/>
      <bottom/>
      <diagonal/>
    </border>
    <border>
      <left style="medium">
        <color indexed="64"/>
      </left>
      <right style="mediumDashDotDot">
        <color indexed="64"/>
      </right>
      <top/>
      <bottom/>
      <diagonal/>
    </border>
    <border>
      <left style="mediumDashDotDot">
        <color indexed="64"/>
      </left>
      <right style="thin">
        <color indexed="64"/>
      </right>
      <top/>
      <bottom/>
      <diagonal/>
    </border>
    <border>
      <left style="thin">
        <color indexed="64"/>
      </left>
      <right style="mediumDashDotDot">
        <color indexed="64"/>
      </right>
      <top/>
      <bottom style="thin">
        <color auto="1"/>
      </bottom>
      <diagonal/>
    </border>
    <border>
      <left style="mediumDashDotDot">
        <color indexed="64"/>
      </left>
      <right style="medium">
        <color indexed="64"/>
      </right>
      <top/>
      <bottom style="thin">
        <color auto="1"/>
      </bottom>
      <diagonal/>
    </border>
    <border>
      <left style="medium">
        <color indexed="64"/>
      </left>
      <right style="mediumDashDotDot">
        <color indexed="64"/>
      </right>
      <top/>
      <bottom style="thin">
        <color indexed="64"/>
      </bottom>
      <diagonal/>
    </border>
    <border>
      <left style="mediumDashDotDot">
        <color indexed="64"/>
      </left>
      <right style="thin">
        <color indexed="64"/>
      </right>
      <top/>
      <bottom style="thin">
        <color indexed="64"/>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medium">
        <color indexed="64"/>
      </bottom>
      <diagonal/>
    </border>
    <border>
      <left/>
      <right style="thin">
        <color indexed="64"/>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style="hair">
        <color indexed="64"/>
      </top>
      <bottom style="thin">
        <color indexed="64"/>
      </bottom>
      <diagonal/>
    </border>
    <border>
      <left style="thin">
        <color auto="1"/>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auto="1"/>
      </left>
      <right style="thin">
        <color indexed="64"/>
      </right>
      <top/>
      <bottom style="thin">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auto="1"/>
      </right>
      <top style="thin">
        <color indexed="64"/>
      </top>
      <bottom style="thin">
        <color indexed="64"/>
      </bottom>
      <diagonal/>
    </border>
    <border>
      <left style="medium">
        <color rgb="FF3366FF"/>
      </left>
      <right style="medium">
        <color rgb="FF3366FF"/>
      </right>
      <top style="medium">
        <color rgb="FF3366FF"/>
      </top>
      <bottom/>
      <diagonal/>
    </border>
    <border>
      <left style="medium">
        <color rgb="FF3366FF"/>
      </left>
      <right style="medium">
        <color rgb="FF3366FF"/>
      </right>
      <top/>
      <bottom style="medium">
        <color rgb="FF3366FF"/>
      </bottom>
      <diagonal/>
    </border>
    <border>
      <left style="medium">
        <color indexed="64"/>
      </left>
      <right style="medium">
        <color indexed="64"/>
      </right>
      <top style="medium">
        <color indexed="64"/>
      </top>
      <bottom style="medium">
        <color indexed="64"/>
      </bottom>
      <diagonal/>
    </border>
    <border>
      <left style="thin">
        <color indexed="12"/>
      </left>
      <right style="thin">
        <color indexed="12"/>
      </right>
      <top style="thin">
        <color indexed="12"/>
      </top>
      <bottom style="thin">
        <color indexed="12"/>
      </bottom>
      <diagonal/>
    </border>
    <border>
      <left style="medium">
        <color indexed="64"/>
      </left>
      <right style="thin">
        <color indexed="64"/>
      </right>
      <top style="thin">
        <color indexed="64"/>
      </top>
      <bottom style="thin">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12"/>
      </left>
      <right style="thin">
        <color indexed="12"/>
      </right>
      <top style="thin">
        <color indexed="12"/>
      </top>
      <bottom style="thin">
        <color indexed="1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medium">
        <color theme="0"/>
      </top>
      <bottom style="medium">
        <color theme="0"/>
      </bottom>
      <diagonal/>
    </border>
    <border>
      <left style="medium">
        <color theme="0" tint="-4.9989318521683403E-2"/>
      </left>
      <right style="double">
        <color auto="1"/>
      </right>
      <top style="thin">
        <color theme="0" tint="-4.9989318521683403E-2"/>
      </top>
      <bottom style="thin">
        <color theme="0" tint="-4.9989318521683403E-2"/>
      </bottom>
      <diagonal/>
    </border>
    <border>
      <left/>
      <right/>
      <top style="medium">
        <color theme="0" tint="-0.14996795556505021"/>
      </top>
      <bottom style="medium">
        <color theme="0" tint="-0.14996795556505021"/>
      </bottom>
      <diagonal/>
    </border>
    <border>
      <left/>
      <right/>
      <top style="medium">
        <color theme="0"/>
      </top>
      <bottom style="medium">
        <color theme="0" tint="-0.14996795556505021"/>
      </bottom>
      <diagonal/>
    </border>
    <border>
      <left/>
      <right/>
      <top style="medium">
        <color theme="0" tint="-0.14996795556505021"/>
      </top>
      <bottom style="medium">
        <color theme="0"/>
      </bottom>
      <diagonal/>
    </border>
    <border>
      <left/>
      <right/>
      <top style="medium">
        <color theme="0"/>
      </top>
      <bottom/>
      <diagonal/>
    </border>
    <border>
      <left/>
      <right/>
      <top/>
      <bottom style="medium">
        <color theme="0"/>
      </bottom>
      <diagonal/>
    </border>
    <border>
      <left/>
      <right/>
      <top style="medium">
        <color theme="0" tint="-0.14996795556505021"/>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theme="0" tint="-4.9989318521683403E-2"/>
      </left>
      <right style="double">
        <color auto="1"/>
      </right>
      <top/>
      <bottom style="thin">
        <color theme="0" tint="-4.9989318521683403E-2"/>
      </bottom>
      <diagonal/>
    </border>
    <border>
      <left/>
      <right/>
      <top style="hair">
        <color indexed="64"/>
      </top>
      <bottom style="medium">
        <color theme="0" tint="-0.14996795556505021"/>
      </bottom>
      <diagonal/>
    </border>
    <border>
      <left/>
      <right/>
      <top style="medium">
        <color theme="0" tint="-0.14996795556505021"/>
      </top>
      <bottom style="hair">
        <color indexed="64"/>
      </bottom>
      <diagonal/>
    </border>
    <border>
      <left/>
      <right style="medium">
        <color indexed="64"/>
      </right>
      <top style="double">
        <color indexed="64"/>
      </top>
      <bottom/>
      <diagonal/>
    </border>
    <border>
      <left style="medium">
        <color theme="0"/>
      </left>
      <right style="double">
        <color auto="1"/>
      </right>
      <top style="thin">
        <color theme="0"/>
      </top>
      <bottom style="thin">
        <color theme="0"/>
      </bottom>
      <diagonal/>
    </border>
    <border>
      <left/>
      <right/>
      <top style="medium">
        <color theme="0" tint="-0.14993743705557422"/>
      </top>
      <bottom style="medium">
        <color theme="0" tint="-0.14996795556505021"/>
      </bottom>
      <diagonal/>
    </border>
    <border>
      <left/>
      <right style="hair">
        <color indexed="64"/>
      </right>
      <top style="double">
        <color indexed="64"/>
      </top>
      <bottom/>
      <diagonal/>
    </border>
    <border>
      <left/>
      <right style="medium">
        <color theme="0" tint="-4.9989318521683403E-2"/>
      </right>
      <top style="medium">
        <color theme="0"/>
      </top>
      <bottom style="medium">
        <color theme="0"/>
      </bottom>
      <diagonal/>
    </border>
    <border>
      <left/>
      <right/>
      <top style="hair">
        <color indexed="64"/>
      </top>
      <bottom style="medium">
        <color indexed="64"/>
      </bottom>
      <diagonal/>
    </border>
    <border>
      <left style="medium">
        <color indexed="64"/>
      </left>
      <right style="double">
        <color indexed="64"/>
      </right>
      <top style="double">
        <color indexed="64"/>
      </top>
      <bottom/>
      <diagonal/>
    </border>
    <border>
      <left style="double">
        <color indexed="64"/>
      </left>
      <right style="medium">
        <color indexed="64"/>
      </right>
      <top style="double">
        <color indexed="64"/>
      </top>
      <bottom/>
      <diagonal/>
    </border>
    <border>
      <left/>
      <right/>
      <top style="medium">
        <color theme="0" tint="-0.14996795556505021"/>
      </top>
      <bottom style="medium">
        <color theme="0" tint="-0.14993743705557422"/>
      </bottom>
      <diagonal/>
    </border>
    <border>
      <left/>
      <right/>
      <top style="medium">
        <color theme="0" tint="-0.14993743705557422"/>
      </top>
      <bottom style="medium">
        <color theme="0" tint="-0.14993743705557422"/>
      </bottom>
      <diagonal/>
    </border>
    <border>
      <left style="medium">
        <color indexed="64"/>
      </left>
      <right style="double">
        <color indexed="64"/>
      </right>
      <top style="medium">
        <color indexed="64"/>
      </top>
      <bottom/>
      <diagonal/>
    </border>
    <border>
      <left/>
      <right/>
      <top style="medium">
        <color theme="0" tint="-4.9989318521683403E-2"/>
      </top>
      <bottom style="medium">
        <color theme="0" tint="-4.9989318521683403E-2"/>
      </bottom>
      <diagonal/>
    </border>
    <border>
      <left/>
      <right style="medium">
        <color theme="0"/>
      </right>
      <top style="medium">
        <color theme="0" tint="-4.9989318521683403E-2"/>
      </top>
      <bottom style="medium">
        <color theme="0" tint="-4.9989318521683403E-2"/>
      </bottom>
      <diagonal/>
    </border>
    <border>
      <left style="medium">
        <color auto="1"/>
      </left>
      <right style="thin">
        <color theme="0" tint="-4.9989318521683403E-2"/>
      </right>
      <top/>
      <bottom/>
      <diagonal/>
    </border>
    <border>
      <left/>
      <right style="medium">
        <color theme="0"/>
      </right>
      <top style="medium">
        <color theme="0"/>
      </top>
      <bottom style="medium">
        <color theme="0"/>
      </bottom>
      <diagonal/>
    </border>
    <border>
      <left/>
      <right/>
      <top style="medium">
        <color theme="0" tint="-0.14990691854609822"/>
      </top>
      <bottom style="medium">
        <color theme="0" tint="-0.14990691854609822"/>
      </bottom>
      <diagonal/>
    </border>
    <border>
      <left style="medium">
        <color auto="1"/>
      </left>
      <right style="thin">
        <color theme="0" tint="-4.9989318521683403E-2"/>
      </right>
      <top/>
      <bottom style="thin">
        <color theme="0" tint="-4.9989318521683403E-2"/>
      </bottom>
      <diagonal/>
    </border>
    <border>
      <left/>
      <right style="medium">
        <color auto="1"/>
      </right>
      <top/>
      <bottom style="thin">
        <color theme="0" tint="-4.9989318521683403E-2"/>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style="medium">
        <color indexed="64"/>
      </top>
      <bottom/>
      <diagonal/>
    </border>
    <border>
      <left/>
      <right/>
      <top style="medium">
        <color theme="0" tint="-0.14996795556505021"/>
      </top>
      <bottom style="thin">
        <color indexed="64"/>
      </bottom>
      <diagonal/>
    </border>
    <border>
      <left style="medium">
        <color theme="0" tint="-4.9989318521683403E-2"/>
      </left>
      <right style="double">
        <color auto="1"/>
      </right>
      <top style="thin">
        <color theme="0" tint="-4.9989318521683403E-2"/>
      </top>
      <bottom style="thin">
        <color indexed="64"/>
      </bottom>
      <diagonal/>
    </border>
    <border>
      <left/>
      <right/>
      <top/>
      <bottom style="medium">
        <color theme="0" tint="-0.14993743705557422"/>
      </bottom>
      <diagonal/>
    </border>
    <border>
      <left style="medium">
        <color theme="0"/>
      </left>
      <right style="double">
        <color auto="1"/>
      </right>
      <top/>
      <bottom style="thin">
        <color theme="0"/>
      </bottom>
      <diagonal/>
    </border>
    <border>
      <left style="double">
        <color indexed="64"/>
      </left>
      <right/>
      <top style="medium">
        <color indexed="64"/>
      </top>
      <bottom/>
      <diagonal/>
    </border>
    <border>
      <left/>
      <right style="double">
        <color indexed="64"/>
      </right>
      <top style="medium">
        <color indexed="64"/>
      </top>
      <bottom/>
      <diagonal/>
    </border>
    <border>
      <left/>
      <right style="medium">
        <color theme="0"/>
      </right>
      <top style="medium">
        <color theme="0" tint="-0.14996795556505021"/>
      </top>
      <bottom style="medium">
        <color theme="0" tint="-0.14996795556505021"/>
      </bottom>
      <diagonal/>
    </border>
    <border>
      <left style="medium">
        <color indexed="64"/>
      </left>
      <right style="double">
        <color indexed="64"/>
      </right>
      <top/>
      <bottom/>
      <diagonal/>
    </border>
    <border>
      <left/>
      <right/>
      <top/>
      <bottom style="medium">
        <color theme="0" tint="-0.14996795556505021"/>
      </bottom>
      <diagonal/>
    </border>
    <border>
      <left/>
      <right style="medium">
        <color theme="0" tint="-4.9989318521683403E-2"/>
      </right>
      <top/>
      <bottom style="medium">
        <color theme="0"/>
      </bottom>
      <diagonal/>
    </border>
    <border>
      <left/>
      <right/>
      <top style="medium">
        <color theme="0" tint="-4.9989318521683403E-2"/>
      </top>
      <bottom/>
      <diagonal/>
    </border>
    <border>
      <left/>
      <right/>
      <top/>
      <bottom style="medium">
        <color theme="0" tint="-4.9989318521683403E-2"/>
      </bottom>
      <diagonal/>
    </border>
  </borders>
  <cellStyleXfs count="113">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0" borderId="0" applyNumberFormat="0" applyFill="0" applyBorder="0" applyAlignment="0" applyProtection="0"/>
    <xf numFmtId="0" fontId="24" fillId="20" borderId="1" applyNumberFormat="0" applyAlignment="0" applyProtection="0"/>
    <xf numFmtId="0" fontId="25" fillId="0" borderId="2" applyNumberFormat="0" applyFill="0" applyAlignment="0" applyProtection="0"/>
    <xf numFmtId="0" fontId="26" fillId="7" borderId="1" applyNumberFormat="0" applyAlignment="0" applyProtection="0"/>
    <xf numFmtId="44" fontId="16" fillId="0" borderId="0" applyFont="0" applyFill="0" applyBorder="0" applyAlignment="0" applyProtection="0"/>
    <xf numFmtId="0" fontId="27" fillId="3" borderId="0" applyNumberFormat="0" applyBorder="0" applyAlignment="0" applyProtection="0"/>
    <xf numFmtId="0" fontId="17" fillId="0" borderId="0" applyNumberFormat="0" applyFill="0" applyBorder="0" applyAlignment="0" applyProtection="0">
      <alignment vertical="top"/>
      <protection locked="0"/>
    </xf>
    <xf numFmtId="0" fontId="28" fillId="21" borderId="0" applyNumberFormat="0" applyBorder="0" applyAlignment="0" applyProtection="0"/>
    <xf numFmtId="0" fontId="18" fillId="0" borderId="0"/>
    <xf numFmtId="0" fontId="20" fillId="0" borderId="0"/>
    <xf numFmtId="0" fontId="16" fillId="0" borderId="0"/>
    <xf numFmtId="0" fontId="20" fillId="0" borderId="0">
      <alignment vertical="center"/>
    </xf>
    <xf numFmtId="0" fontId="29" fillId="4" borderId="0" applyNumberFormat="0" applyBorder="0" applyAlignment="0" applyProtection="0"/>
    <xf numFmtId="0" fontId="30" fillId="20" borderId="3"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4" applyNumberFormat="0" applyFill="0" applyAlignment="0" applyProtection="0"/>
    <xf numFmtId="0" fontId="34" fillId="0" borderId="5" applyNumberFormat="0" applyFill="0" applyAlignment="0" applyProtection="0"/>
    <xf numFmtId="0" fontId="35" fillId="0" borderId="6" applyNumberFormat="0" applyFill="0" applyAlignment="0" applyProtection="0"/>
    <xf numFmtId="0" fontId="35" fillId="0" borderId="0" applyNumberFormat="0" applyFill="0" applyBorder="0" applyAlignment="0" applyProtection="0"/>
    <xf numFmtId="0" fontId="36" fillId="0" borderId="7" applyNumberFormat="0" applyFill="0" applyAlignment="0" applyProtection="0"/>
    <xf numFmtId="0" fontId="37" fillId="22" borderId="8" applyNumberFormat="0" applyAlignment="0" applyProtection="0"/>
    <xf numFmtId="0" fontId="16" fillId="0" borderId="0"/>
    <xf numFmtId="0" fontId="19" fillId="0" borderId="0"/>
    <xf numFmtId="0" fontId="48" fillId="0" borderId="0"/>
    <xf numFmtId="0" fontId="16" fillId="0" borderId="0"/>
    <xf numFmtId="0" fontId="16" fillId="0" borderId="0"/>
    <xf numFmtId="9" fontId="16" fillId="0" borderId="0" applyFont="0" applyFill="0" applyBorder="0" applyAlignment="0" applyProtection="0"/>
    <xf numFmtId="0" fontId="16" fillId="0" borderId="0"/>
    <xf numFmtId="0" fontId="21" fillId="0" borderId="0"/>
    <xf numFmtId="0" fontId="90" fillId="0" borderId="0"/>
    <xf numFmtId="0" fontId="93"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5" fillId="0" borderId="0"/>
    <xf numFmtId="0" fontId="15" fillId="0" borderId="0"/>
    <xf numFmtId="0" fontId="14" fillId="0" borderId="0"/>
    <xf numFmtId="0" fontId="170" fillId="0" borderId="0" applyNumberFormat="0" applyFill="0" applyBorder="0" applyAlignment="0" applyProtection="0"/>
    <xf numFmtId="0" fontId="182" fillId="0" borderId="0"/>
    <xf numFmtId="0" fontId="182" fillId="0" borderId="0"/>
    <xf numFmtId="0" fontId="13" fillId="0" borderId="0"/>
    <xf numFmtId="0" fontId="12" fillId="0" borderId="0"/>
    <xf numFmtId="0" fontId="12" fillId="0" borderId="0"/>
    <xf numFmtId="0" fontId="182" fillId="0" borderId="0"/>
    <xf numFmtId="0" fontId="11" fillId="0" borderId="0"/>
    <xf numFmtId="0" fontId="11" fillId="0" borderId="0"/>
    <xf numFmtId="0" fontId="11" fillId="0" borderId="0"/>
    <xf numFmtId="0" fontId="90" fillId="0" borderId="0"/>
    <xf numFmtId="0" fontId="11" fillId="0" borderId="0"/>
    <xf numFmtId="0" fontId="10" fillId="0" borderId="0"/>
    <xf numFmtId="0" fontId="10" fillId="0" borderId="0"/>
    <xf numFmtId="0" fontId="16" fillId="0" borderId="0"/>
    <xf numFmtId="0" fontId="9" fillId="0" borderId="0"/>
    <xf numFmtId="0" fontId="9" fillId="0" borderId="0"/>
    <xf numFmtId="0" fontId="8" fillId="0" borderId="0"/>
    <xf numFmtId="0" fontId="8" fillId="0" borderId="0"/>
    <xf numFmtId="0" fontId="7" fillId="0" borderId="0"/>
    <xf numFmtId="0" fontId="208" fillId="0" borderId="0"/>
    <xf numFmtId="0" fontId="7"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16" fillId="0" borderId="0"/>
    <xf numFmtId="0" fontId="90" fillId="0" borderId="0"/>
    <xf numFmtId="0" fontId="16" fillId="0" borderId="0"/>
    <xf numFmtId="0" fontId="182" fillId="0" borderId="0"/>
    <xf numFmtId="0" fontId="16" fillId="0" borderId="0"/>
    <xf numFmtId="0" fontId="93" fillId="0" borderId="0" applyNumberFormat="0" applyFill="0" applyBorder="0" applyAlignment="0" applyProtection="0">
      <alignment vertical="top"/>
      <protection locked="0"/>
    </xf>
    <xf numFmtId="0" fontId="16" fillId="0" borderId="0"/>
    <xf numFmtId="0" fontId="294" fillId="0" borderId="0" applyNumberFormat="0" applyFill="0" applyBorder="0" applyAlignment="0" applyProtection="0"/>
    <xf numFmtId="0" fontId="93" fillId="0" borderId="0" applyNumberFormat="0" applyFill="0" applyBorder="0" applyAlignment="0" applyProtection="0"/>
    <xf numFmtId="0" fontId="305" fillId="0" borderId="0" applyNumberFormat="0" applyFill="0" applyBorder="0" applyAlignment="0" applyProtection="0"/>
    <xf numFmtId="0" fontId="16" fillId="0" borderId="0"/>
    <xf numFmtId="0" fontId="1" fillId="0" borderId="0"/>
    <xf numFmtId="44" fontId="16" fillId="0" borderId="0" applyFont="0" applyFill="0" applyBorder="0" applyAlignment="0" applyProtection="0"/>
  </cellStyleXfs>
  <cellXfs count="4275">
    <xf numFmtId="0" fontId="0" fillId="0" borderId="0" xfId="0"/>
    <xf numFmtId="0" fontId="46" fillId="39" borderId="39" xfId="48" applyFont="1" applyFill="1" applyBorder="1" applyAlignment="1">
      <alignment horizontal="left" vertical="center"/>
    </xf>
    <xf numFmtId="0" fontId="43" fillId="0" borderId="0" xfId="35" applyFont="1" applyAlignment="1">
      <alignment vertical="center"/>
    </xf>
    <xf numFmtId="0" fontId="43" fillId="42" borderId="0" xfId="35" applyFont="1" applyFill="1" applyAlignment="1">
      <alignment vertical="center"/>
    </xf>
    <xf numFmtId="0" fontId="43" fillId="0" borderId="0" xfId="0" applyFont="1" applyAlignment="1">
      <alignment vertical="center"/>
    </xf>
    <xf numFmtId="0" fontId="43" fillId="23" borderId="0" xfId="0" applyFont="1" applyFill="1" applyAlignment="1">
      <alignment vertical="center"/>
    </xf>
    <xf numFmtId="0" fontId="43" fillId="0" borderId="0" xfId="36" applyFont="1">
      <alignment vertical="center"/>
    </xf>
    <xf numFmtId="0" fontId="73" fillId="0" borderId="0" xfId="36" applyNumberFormat="1" applyFont="1" applyFill="1" applyBorder="1" applyAlignment="1" applyProtection="1">
      <alignment horizontal="center"/>
    </xf>
    <xf numFmtId="0" fontId="66" fillId="32" borderId="0" xfId="36" applyNumberFormat="1" applyFont="1" applyFill="1" applyBorder="1" applyAlignment="1" applyProtection="1">
      <alignment horizontal="center"/>
    </xf>
    <xf numFmtId="0" fontId="73" fillId="0" borderId="44" xfId="36" applyNumberFormat="1" applyFont="1" applyFill="1" applyBorder="1" applyAlignment="1" applyProtection="1">
      <alignment horizontal="center" vertical="center"/>
    </xf>
    <xf numFmtId="164" fontId="58" fillId="0" borderId="45" xfId="36" applyNumberFormat="1" applyFont="1" applyFill="1" applyBorder="1" applyAlignment="1" applyProtection="1">
      <alignment horizontal="center" vertical="center"/>
    </xf>
    <xf numFmtId="164" fontId="73" fillId="0" borderId="46" xfId="36" applyNumberFormat="1" applyFont="1" applyFill="1" applyBorder="1" applyAlignment="1" applyProtection="1">
      <alignment horizontal="center" vertical="center"/>
    </xf>
    <xf numFmtId="164" fontId="73" fillId="0" borderId="47" xfId="36" applyNumberFormat="1" applyFont="1" applyFill="1" applyBorder="1" applyAlignment="1" applyProtection="1">
      <alignment horizontal="center" vertical="center"/>
    </xf>
    <xf numFmtId="164" fontId="74" fillId="0" borderId="45" xfId="36" applyNumberFormat="1" applyFont="1" applyFill="1" applyBorder="1" applyAlignment="1" applyProtection="1">
      <alignment horizontal="center" vertical="center"/>
    </xf>
    <xf numFmtId="164" fontId="73" fillId="0" borderId="46" xfId="36" applyNumberFormat="1" applyFont="1" applyFill="1" applyBorder="1" applyAlignment="1" applyProtection="1">
      <alignment horizontal="right" vertical="center"/>
    </xf>
    <xf numFmtId="164" fontId="73" fillId="0" borderId="47" xfId="36" applyNumberFormat="1" applyFont="1" applyFill="1" applyBorder="1" applyAlignment="1" applyProtection="1">
      <alignment horizontal="right" vertical="center"/>
    </xf>
    <xf numFmtId="0" fontId="45" fillId="0" borderId="12" xfId="34" applyFont="1" applyBorder="1" applyAlignment="1" applyProtection="1">
      <alignment vertical="center"/>
      <protection locked="0"/>
    </xf>
    <xf numFmtId="166" fontId="45" fillId="0" borderId="17" xfId="34" applyNumberFormat="1" applyFont="1" applyBorder="1" applyAlignment="1" applyProtection="1">
      <alignment horizontal="left" vertical="center"/>
    </xf>
    <xf numFmtId="0" fontId="45" fillId="0" borderId="18" xfId="34" applyFont="1" applyBorder="1" applyAlignment="1" applyProtection="1">
      <alignment vertical="center"/>
      <protection locked="0"/>
    </xf>
    <xf numFmtId="166" fontId="45" fillId="0" borderId="20" xfId="34" applyNumberFormat="1" applyFont="1" applyBorder="1" applyAlignment="1" applyProtection="1">
      <alignment horizontal="left" vertical="center"/>
    </xf>
    <xf numFmtId="0" fontId="45" fillId="38" borderId="12" xfId="36" applyFont="1" applyFill="1" applyBorder="1">
      <alignment vertical="center"/>
    </xf>
    <xf numFmtId="0" fontId="45" fillId="38" borderId="17" xfId="36" applyFont="1" applyFill="1" applyBorder="1">
      <alignment vertical="center"/>
    </xf>
    <xf numFmtId="0" fontId="16" fillId="0" borderId="0" xfId="35"/>
    <xf numFmtId="0" fontId="16" fillId="0" borderId="0" xfId="35" applyAlignment="1">
      <alignment vertical="center"/>
    </xf>
    <xf numFmtId="0" fontId="17" fillId="25" borderId="73" xfId="35" applyFont="1" applyFill="1" applyBorder="1" applyAlignment="1">
      <alignment horizontal="left" vertical="center"/>
    </xf>
    <xf numFmtId="0" fontId="92" fillId="0" borderId="69" xfId="35" applyFont="1" applyBorder="1" applyAlignment="1">
      <alignment horizontal="left" vertical="center" wrapText="1"/>
    </xf>
    <xf numFmtId="0" fontId="94" fillId="0" borderId="0" xfId="31" applyFont="1" applyAlignment="1" applyProtection="1">
      <alignment vertical="center"/>
    </xf>
    <xf numFmtId="0" fontId="94" fillId="0" borderId="0" xfId="35" applyFont="1" applyAlignment="1">
      <alignment vertical="center"/>
    </xf>
    <xf numFmtId="0" fontId="100" fillId="36" borderId="22" xfId="35" applyFont="1" applyFill="1" applyBorder="1" applyAlignment="1">
      <alignment horizontal="center" vertical="center" wrapText="1"/>
    </xf>
    <xf numFmtId="0" fontId="16" fillId="0" borderId="26" xfId="35" applyBorder="1" applyAlignment="1">
      <alignment horizontal="left" vertical="center"/>
    </xf>
    <xf numFmtId="0" fontId="101" fillId="0" borderId="27" xfId="35" applyFont="1" applyBorder="1" applyAlignment="1">
      <alignment horizontal="center" vertical="center" wrapText="1"/>
    </xf>
    <xf numFmtId="0" fontId="100" fillId="0" borderId="27" xfId="35" applyFont="1" applyBorder="1" applyAlignment="1">
      <alignment horizontal="center" vertical="center" wrapText="1"/>
    </xf>
    <xf numFmtId="0" fontId="100" fillId="0" borderId="27" xfId="35" applyFont="1" applyBorder="1" applyAlignment="1">
      <alignment horizontal="left" vertical="center" wrapText="1" indent="2"/>
    </xf>
    <xf numFmtId="0" fontId="100" fillId="0" borderId="28" xfId="35" applyFont="1" applyBorder="1" applyAlignment="1">
      <alignment horizontal="center" vertical="center" wrapText="1"/>
    </xf>
    <xf numFmtId="0" fontId="101" fillId="0" borderId="26" xfId="35" applyFont="1" applyBorder="1" applyAlignment="1">
      <alignment horizontal="left" vertical="center" wrapText="1"/>
    </xf>
    <xf numFmtId="1" fontId="101" fillId="0" borderId="27" xfId="35" applyNumberFormat="1" applyFont="1" applyBorder="1" applyAlignment="1">
      <alignment horizontal="center" vertical="center"/>
    </xf>
    <xf numFmtId="1" fontId="100" fillId="0" borderId="27" xfId="35" applyNumberFormat="1" applyFont="1" applyBorder="1" applyAlignment="1">
      <alignment horizontal="center" vertical="center"/>
    </xf>
    <xf numFmtId="168" fontId="100" fillId="0" borderId="27" xfId="35" applyNumberFormat="1" applyFont="1" applyBorder="1" applyAlignment="1">
      <alignment horizontal="center" vertical="center"/>
    </xf>
    <xf numFmtId="1" fontId="100" fillId="0" borderId="27" xfId="35" applyNumberFormat="1" applyFont="1" applyBorder="1" applyAlignment="1">
      <alignment horizontal="right" vertical="center" indent="2"/>
    </xf>
    <xf numFmtId="1" fontId="100" fillId="0" borderId="28" xfId="35" applyNumberFormat="1" applyFont="1" applyBorder="1" applyAlignment="1">
      <alignment horizontal="center" vertical="center"/>
    </xf>
    <xf numFmtId="0" fontId="101" fillId="0" borderId="90" xfId="35" applyFont="1" applyBorder="1" applyAlignment="1">
      <alignment horizontal="left" vertical="center" wrapText="1"/>
    </xf>
    <xf numFmtId="1" fontId="101" fillId="0" borderId="89" xfId="35" applyNumberFormat="1" applyFont="1" applyBorder="1" applyAlignment="1">
      <alignment horizontal="center" vertical="center"/>
    </xf>
    <xf numFmtId="1" fontId="100" fillId="0" borderId="89" xfId="35" applyNumberFormat="1" applyFont="1" applyBorder="1" applyAlignment="1">
      <alignment horizontal="center" vertical="center"/>
    </xf>
    <xf numFmtId="168" fontId="100" fillId="0" borderId="89" xfId="35" applyNumberFormat="1" applyFont="1" applyBorder="1" applyAlignment="1">
      <alignment horizontal="center" vertical="center"/>
    </xf>
    <xf numFmtId="1" fontId="100" fillId="0" borderId="89" xfId="35" applyNumberFormat="1" applyFont="1" applyBorder="1" applyAlignment="1">
      <alignment horizontal="right" vertical="center" indent="2"/>
    </xf>
    <xf numFmtId="1" fontId="100" fillId="0" borderId="91" xfId="35" applyNumberFormat="1" applyFont="1" applyBorder="1" applyAlignment="1">
      <alignment horizontal="center" vertical="center"/>
    </xf>
    <xf numFmtId="0" fontId="16" fillId="0" borderId="0" xfId="35" applyAlignment="1">
      <alignment horizontal="center" vertical="center"/>
    </xf>
    <xf numFmtId="0" fontId="104" fillId="39" borderId="39" xfId="57" applyFont="1" applyFill="1" applyBorder="1" applyAlignment="1" applyProtection="1">
      <alignment vertical="center"/>
    </xf>
    <xf numFmtId="0" fontId="43" fillId="39" borderId="67" xfId="35" applyFont="1" applyFill="1" applyBorder="1" applyAlignment="1">
      <alignment vertical="center"/>
    </xf>
    <xf numFmtId="0" fontId="43" fillId="39" borderId="0" xfId="35" applyFont="1" applyFill="1" applyAlignment="1">
      <alignment vertical="center"/>
    </xf>
    <xf numFmtId="0" fontId="39" fillId="25" borderId="0" xfId="49" applyFont="1" applyFill="1" applyAlignment="1">
      <alignment horizontal="right" vertical="center"/>
    </xf>
    <xf numFmtId="0" fontId="105" fillId="25" borderId="0" xfId="49" applyFont="1" applyFill="1" applyAlignment="1">
      <alignment horizontal="right" vertical="center"/>
    </xf>
    <xf numFmtId="0" fontId="106" fillId="25" borderId="0" xfId="57" applyFont="1" applyFill="1" applyAlignment="1" applyProtection="1">
      <alignment vertical="center"/>
    </xf>
    <xf numFmtId="0" fontId="106" fillId="25" borderId="0" xfId="57" applyFont="1" applyFill="1" applyAlignment="1" applyProtection="1">
      <alignment horizontal="left" vertical="center"/>
    </xf>
    <xf numFmtId="0" fontId="107" fillId="0" borderId="67" xfId="58" applyFont="1" applyBorder="1" applyAlignment="1">
      <alignment horizontal="left" vertical="center"/>
    </xf>
    <xf numFmtId="0" fontId="76" fillId="26" borderId="0" xfId="58" applyFont="1" applyFill="1" applyAlignment="1">
      <alignment horizontal="left" vertical="center"/>
    </xf>
    <xf numFmtId="0" fontId="105" fillId="25" borderId="0" xfId="57" applyFont="1" applyFill="1" applyAlignment="1" applyProtection="1">
      <alignment horizontal="left" vertical="center"/>
    </xf>
    <xf numFmtId="0" fontId="108" fillId="0" borderId="67" xfId="58" applyFont="1" applyBorder="1" applyAlignment="1">
      <alignment horizontal="left" vertical="center"/>
    </xf>
    <xf numFmtId="0" fontId="76" fillId="28" borderId="0" xfId="58" applyFont="1" applyFill="1" applyAlignment="1">
      <alignment horizontal="left" vertical="center"/>
    </xf>
    <xf numFmtId="0" fontId="43" fillId="29" borderId="0" xfId="58" applyFont="1" applyFill="1" applyAlignment="1">
      <alignment horizontal="left" vertical="center"/>
    </xf>
    <xf numFmtId="0" fontId="72" fillId="0" borderId="67" xfId="58" applyFont="1" applyBorder="1" applyAlignment="1">
      <alignment horizontal="left" vertical="center"/>
    </xf>
    <xf numFmtId="0" fontId="76" fillId="30" borderId="0" xfId="58" applyFont="1" applyFill="1" applyAlignment="1">
      <alignment horizontal="left" vertical="center"/>
    </xf>
    <xf numFmtId="0" fontId="45" fillId="0" borderId="0" xfId="53" applyFont="1" applyAlignment="1">
      <alignment horizontal="left" vertical="center"/>
    </xf>
    <xf numFmtId="0" fontId="112" fillId="0" borderId="0" xfId="53" applyFont="1" applyAlignment="1">
      <alignment horizontal="left" vertical="center"/>
    </xf>
    <xf numFmtId="0" fontId="45" fillId="28" borderId="0" xfId="54" applyFont="1" applyFill="1" applyAlignment="1">
      <alignment horizontal="left" vertical="center"/>
    </xf>
    <xf numFmtId="0" fontId="115" fillId="0" borderId="0" xfId="53" applyFont="1" applyAlignment="1">
      <alignment horizontal="left" vertical="center"/>
    </xf>
    <xf numFmtId="0" fontId="43" fillId="0" borderId="0" xfId="53" applyFont="1" applyAlignment="1">
      <alignment horizontal="left" vertical="center"/>
    </xf>
    <xf numFmtId="0" fontId="57" fillId="39" borderId="0" xfId="35" applyFont="1" applyFill="1" applyAlignment="1">
      <alignment horizontal="right" vertical="center"/>
    </xf>
    <xf numFmtId="0" fontId="123" fillId="0" borderId="0" xfId="53" applyFont="1" applyAlignment="1">
      <alignment horizontal="left" vertical="center"/>
    </xf>
    <xf numFmtId="0" fontId="73" fillId="52" borderId="0" xfId="54" applyFont="1" applyFill="1" applyAlignment="1">
      <alignment horizontal="left" vertical="center"/>
    </xf>
    <xf numFmtId="0" fontId="130" fillId="25" borderId="0" xfId="49" applyFont="1" applyFill="1" applyAlignment="1">
      <alignment horizontal="left" vertical="center"/>
    </xf>
    <xf numFmtId="0" fontId="132" fillId="0" borderId="0" xfId="53" applyFont="1" applyAlignment="1">
      <alignment horizontal="left" vertical="center"/>
    </xf>
    <xf numFmtId="0" fontId="134" fillId="0" borderId="0" xfId="53" applyFont="1" applyAlignment="1">
      <alignment horizontal="left" vertical="center"/>
    </xf>
    <xf numFmtId="0" fontId="134" fillId="50" borderId="0" xfId="53" applyFont="1" applyFill="1" applyAlignment="1">
      <alignment horizontal="left" vertical="center"/>
    </xf>
    <xf numFmtId="0" fontId="43" fillId="86" borderId="0" xfId="53" applyFont="1" applyFill="1" applyAlignment="1">
      <alignment horizontal="left" vertical="center"/>
    </xf>
    <xf numFmtId="0" fontId="136" fillId="0" borderId="0" xfId="53" applyFont="1" applyAlignment="1">
      <alignment horizontal="left" vertical="center"/>
    </xf>
    <xf numFmtId="0" fontId="39" fillId="39" borderId="0" xfId="49" applyFont="1" applyFill="1" applyAlignment="1">
      <alignment horizontal="right" vertical="center"/>
    </xf>
    <xf numFmtId="0" fontId="129" fillId="0" borderId="0" xfId="53" applyFont="1" applyAlignment="1">
      <alignment horizontal="left" vertical="center"/>
    </xf>
    <xf numFmtId="0" fontId="59" fillId="0" borderId="0" xfId="53" applyFont="1" applyAlignment="1">
      <alignment horizontal="left" vertical="center"/>
    </xf>
    <xf numFmtId="0" fontId="43" fillId="42" borderId="0" xfId="0" applyFont="1" applyFill="1" applyAlignment="1">
      <alignment vertical="center"/>
    </xf>
    <xf numFmtId="0" fontId="167" fillId="0" borderId="0" xfId="53" applyFont="1" applyAlignment="1">
      <alignment horizontal="left" vertical="center"/>
    </xf>
    <xf numFmtId="0" fontId="77" fillId="52" borderId="0" xfId="54" applyFont="1" applyFill="1" applyAlignment="1">
      <alignment horizontal="left" vertical="center"/>
    </xf>
    <xf numFmtId="0" fontId="43" fillId="39" borderId="0" xfId="53" applyFont="1" applyFill="1" applyAlignment="1">
      <alignment horizontal="left" vertical="center"/>
    </xf>
    <xf numFmtId="0" fontId="61" fillId="39" borderId="0" xfId="53" applyFont="1" applyFill="1" applyAlignment="1">
      <alignment horizontal="left" vertical="center"/>
    </xf>
    <xf numFmtId="0" fontId="125" fillId="39" borderId="0" xfId="53" applyFont="1" applyFill="1" applyAlignment="1">
      <alignment horizontal="left" vertical="center"/>
    </xf>
    <xf numFmtId="0" fontId="127" fillId="39" borderId="0" xfId="53" applyFont="1" applyFill="1" applyAlignment="1">
      <alignment horizontal="left" vertical="center"/>
    </xf>
    <xf numFmtId="0" fontId="45" fillId="39" borderId="67" xfId="58" applyFont="1" applyFill="1" applyBorder="1" applyAlignment="1">
      <alignment horizontal="left" vertical="center"/>
    </xf>
    <xf numFmtId="0" fontId="162" fillId="0" borderId="67" xfId="58" applyFont="1" applyBorder="1" applyAlignment="1">
      <alignment horizontal="left" vertical="center"/>
    </xf>
    <xf numFmtId="0" fontId="43" fillId="23" borderId="0" xfId="35" applyFont="1" applyFill="1" applyAlignment="1">
      <alignment vertical="center"/>
    </xf>
    <xf numFmtId="0" fontId="42" fillId="0" borderId="98" xfId="35" applyFont="1" applyBorder="1" applyAlignment="1">
      <alignment horizontal="center" vertical="center"/>
    </xf>
    <xf numFmtId="0" fontId="42" fillId="0" borderId="10" xfId="35" applyFont="1" applyBorder="1" applyAlignment="1">
      <alignment horizontal="centerContinuous" vertical="center"/>
    </xf>
    <xf numFmtId="0" fontId="47" fillId="0" borderId="10" xfId="35" applyFont="1" applyBorder="1" applyAlignment="1">
      <alignment horizontal="centerContinuous" vertical="center"/>
    </xf>
    <xf numFmtId="0" fontId="42" fillId="0" borderId="9" xfId="35" applyFont="1" applyBorder="1" applyAlignment="1">
      <alignment horizontal="centerContinuous" vertical="center"/>
    </xf>
    <xf numFmtId="0" fontId="47" fillId="0" borderId="10" xfId="35" applyFont="1" applyBorder="1" applyAlignment="1">
      <alignment horizontal="right" vertical="center"/>
    </xf>
    <xf numFmtId="0" fontId="47" fillId="0" borderId="11" xfId="35" applyFont="1" applyBorder="1" applyAlignment="1">
      <alignment horizontal="centerContinuous" vertical="center"/>
    </xf>
    <xf numFmtId="0" fontId="40" fillId="50" borderId="0" xfId="35" applyFont="1" applyFill="1" applyAlignment="1">
      <alignment vertical="center"/>
    </xf>
    <xf numFmtId="0" fontId="43" fillId="0" borderId="17" xfId="35" applyFont="1" applyBorder="1" applyAlignment="1">
      <alignment vertical="center"/>
    </xf>
    <xf numFmtId="0" fontId="102" fillId="51" borderId="46" xfId="35" applyFont="1" applyFill="1" applyBorder="1" applyAlignment="1">
      <alignment horizontal="center" vertical="center"/>
    </xf>
    <xf numFmtId="0" fontId="102" fillId="52" borderId="46" xfId="35" applyFont="1" applyFill="1" applyBorder="1" applyAlignment="1">
      <alignment horizontal="center" vertical="center"/>
    </xf>
    <xf numFmtId="0" fontId="102" fillId="45" borderId="46" xfId="35" applyFont="1" applyFill="1" applyBorder="1" applyAlignment="1">
      <alignment horizontal="center" vertical="center"/>
    </xf>
    <xf numFmtId="0" fontId="43" fillId="50" borderId="85" xfId="35" applyFont="1" applyFill="1" applyBorder="1" applyAlignment="1">
      <alignment horizontal="left" vertical="center"/>
    </xf>
    <xf numFmtId="0" fontId="43" fillId="50" borderId="79" xfId="35" applyFont="1" applyFill="1" applyBorder="1" applyAlignment="1">
      <alignment horizontal="center" vertical="center"/>
    </xf>
    <xf numFmtId="0" fontId="54" fillId="34" borderId="97" xfId="35" applyFont="1" applyFill="1" applyBorder="1" applyAlignment="1">
      <alignment horizontal="center" vertical="center"/>
    </xf>
    <xf numFmtId="0" fontId="54" fillId="39" borderId="15" xfId="35" applyFont="1" applyFill="1" applyBorder="1" applyAlignment="1">
      <alignment horizontal="center" vertical="center"/>
    </xf>
    <xf numFmtId="0" fontId="54" fillId="39" borderId="63" xfId="35" applyFont="1" applyFill="1" applyBorder="1" applyAlignment="1">
      <alignment horizontal="center" vertical="center"/>
    </xf>
    <xf numFmtId="0" fontId="54" fillId="51" borderId="109" xfId="35" applyFont="1" applyFill="1" applyBorder="1" applyAlignment="1">
      <alignment horizontal="center" vertical="center"/>
    </xf>
    <xf numFmtId="0" fontId="54" fillId="51" borderId="97" xfId="35" applyFont="1" applyFill="1" applyBorder="1" applyAlignment="1">
      <alignment horizontal="center" vertical="center"/>
    </xf>
    <xf numFmtId="0" fontId="54" fillId="52" borderId="109" xfId="35" applyFont="1" applyFill="1" applyBorder="1" applyAlignment="1">
      <alignment horizontal="center" vertical="center"/>
    </xf>
    <xf numFmtId="0" fontId="54" fillId="52" borderId="97" xfId="35" applyFont="1" applyFill="1" applyBorder="1" applyAlignment="1">
      <alignment horizontal="center" vertical="center"/>
    </xf>
    <xf numFmtId="0" fontId="54" fillId="45" borderId="109" xfId="35" applyFont="1" applyFill="1" applyBorder="1" applyAlignment="1">
      <alignment horizontal="center" vertical="center"/>
    </xf>
    <xf numFmtId="0" fontId="54" fillId="45" borderId="97" xfId="35" applyFont="1" applyFill="1" applyBorder="1" applyAlignment="1">
      <alignment horizontal="center" vertical="center"/>
    </xf>
    <xf numFmtId="0" fontId="43" fillId="50" borderId="107" xfId="35" applyFont="1" applyFill="1" applyBorder="1" applyAlignment="1">
      <alignment horizontal="left" vertical="center"/>
    </xf>
    <xf numFmtId="0" fontId="43" fillId="50" borderId="109" xfId="35" applyFont="1" applyFill="1" applyBorder="1" applyAlignment="1">
      <alignment horizontal="center" vertical="center"/>
    </xf>
    <xf numFmtId="0" fontId="102" fillId="51" borderId="83" xfId="35" applyFont="1" applyFill="1" applyBorder="1" applyAlignment="1">
      <alignment horizontal="center" vertical="center"/>
    </xf>
    <xf numFmtId="0" fontId="102" fillId="52" borderId="83" xfId="35" applyFont="1" applyFill="1" applyBorder="1" applyAlignment="1">
      <alignment horizontal="center" vertical="center"/>
    </xf>
    <xf numFmtId="0" fontId="102" fillId="45" borderId="83" xfId="35" applyFont="1" applyFill="1" applyBorder="1" applyAlignment="1">
      <alignment horizontal="center" vertical="center"/>
    </xf>
    <xf numFmtId="0" fontId="102" fillId="40" borderId="0" xfId="35" applyFont="1" applyFill="1" applyAlignment="1">
      <alignment horizontal="center" vertical="center"/>
    </xf>
    <xf numFmtId="0" fontId="47" fillId="39" borderId="85" xfId="35" applyFont="1" applyFill="1" applyBorder="1" applyAlignment="1">
      <alignment vertical="center"/>
    </xf>
    <xf numFmtId="0" fontId="45" fillId="37" borderId="0" xfId="35" applyFont="1" applyFill="1" applyAlignment="1">
      <alignment vertical="center"/>
    </xf>
    <xf numFmtId="0" fontId="43" fillId="37" borderId="14" xfId="35" applyFont="1" applyFill="1" applyBorder="1" applyAlignment="1">
      <alignment vertical="center"/>
    </xf>
    <xf numFmtId="0" fontId="45" fillId="51" borderId="0" xfId="35" applyFont="1" applyFill="1" applyAlignment="1">
      <alignment vertical="center"/>
    </xf>
    <xf numFmtId="0" fontId="43" fillId="51" borderId="14" xfId="35" applyFont="1" applyFill="1" applyBorder="1" applyAlignment="1">
      <alignment vertical="center"/>
    </xf>
    <xf numFmtId="0" fontId="45" fillId="52" borderId="0" xfId="35" applyFont="1" applyFill="1" applyAlignment="1">
      <alignment vertical="center"/>
    </xf>
    <xf numFmtId="0" fontId="43" fillId="52" borderId="14" xfId="35" applyFont="1" applyFill="1" applyBorder="1" applyAlignment="1">
      <alignment vertical="center"/>
    </xf>
    <xf numFmtId="0" fontId="45" fillId="45" borderId="107" xfId="35" applyFont="1" applyFill="1" applyBorder="1" applyAlignment="1">
      <alignment vertical="center"/>
    </xf>
    <xf numFmtId="0" fontId="45" fillId="45" borderId="108" xfId="35" applyFont="1" applyFill="1" applyBorder="1" applyAlignment="1">
      <alignment vertical="center"/>
    </xf>
    <xf numFmtId="0" fontId="43" fillId="45" borderId="110" xfId="35" applyFont="1" applyFill="1" applyBorder="1" applyAlignment="1">
      <alignment vertical="center"/>
    </xf>
    <xf numFmtId="0" fontId="57" fillId="38" borderId="108" xfId="35" applyFont="1" applyFill="1" applyBorder="1" applyAlignment="1">
      <alignment vertical="center"/>
    </xf>
    <xf numFmtId="0" fontId="57" fillId="38" borderId="108" xfId="35" applyFont="1" applyFill="1" applyBorder="1" applyAlignment="1">
      <alignment horizontal="right" vertical="center"/>
    </xf>
    <xf numFmtId="0" fontId="47" fillId="39" borderId="0" xfId="35" applyFont="1" applyFill="1" applyAlignment="1">
      <alignment horizontal="center" vertical="center"/>
    </xf>
    <xf numFmtId="0" fontId="47" fillId="50" borderId="92" xfId="35" applyFont="1" applyFill="1" applyBorder="1" applyAlignment="1">
      <alignment horizontal="center" vertical="center"/>
    </xf>
    <xf numFmtId="0" fontId="47" fillId="50" borderId="76" xfId="35" applyFont="1" applyFill="1" applyBorder="1" applyAlignment="1">
      <alignment horizontal="center" vertical="center"/>
    </xf>
    <xf numFmtId="0" fontId="47" fillId="50" borderId="96" xfId="35" applyFont="1" applyFill="1" applyBorder="1" applyAlignment="1">
      <alignment horizontal="center" vertical="center"/>
    </xf>
    <xf numFmtId="0" fontId="68" fillId="39" borderId="81" xfId="35" applyFont="1" applyFill="1" applyBorder="1" applyAlignment="1">
      <alignment horizontal="center" vertical="center"/>
    </xf>
    <xf numFmtId="0" fontId="69" fillId="39" borderId="81" xfId="35" applyFont="1" applyFill="1" applyBorder="1" applyAlignment="1">
      <alignment horizontal="center" vertical="center"/>
    </xf>
    <xf numFmtId="0" fontId="42" fillId="39" borderId="81" xfId="35" applyFont="1" applyFill="1" applyBorder="1" applyAlignment="1">
      <alignment horizontal="center" vertical="center"/>
    </xf>
    <xf numFmtId="0" fontId="68" fillId="39" borderId="81" xfId="35" applyFont="1" applyFill="1" applyBorder="1" applyAlignment="1">
      <alignment horizontal="left" vertical="center"/>
    </xf>
    <xf numFmtId="0" fontId="39" fillId="39" borderId="67" xfId="35" applyFont="1" applyFill="1" applyBorder="1" applyAlignment="1">
      <alignment horizontal="left" vertical="center"/>
    </xf>
    <xf numFmtId="0" fontId="68" fillId="39" borderId="0" xfId="35" applyFont="1" applyFill="1" applyAlignment="1">
      <alignment horizontal="left" vertical="center"/>
    </xf>
    <xf numFmtId="0" fontId="69" fillId="39" borderId="0" xfId="35" applyFont="1" applyFill="1" applyAlignment="1">
      <alignment horizontal="center" vertical="center"/>
    </xf>
    <xf numFmtId="0" fontId="42" fillId="39" borderId="0" xfId="35" applyFont="1" applyFill="1" applyAlignment="1">
      <alignment horizontal="center" vertical="center"/>
    </xf>
    <xf numFmtId="0" fontId="43" fillId="39" borderId="17" xfId="35" applyFont="1" applyFill="1" applyBorder="1" applyAlignment="1">
      <alignment vertical="center"/>
    </xf>
    <xf numFmtId="0" fontId="70" fillId="39" borderId="67" xfId="35" applyFont="1" applyFill="1" applyBorder="1" applyAlignment="1">
      <alignment vertical="center"/>
    </xf>
    <xf numFmtId="0" fontId="14" fillId="39" borderId="0" xfId="61" applyFill="1"/>
    <xf numFmtId="0" fontId="14" fillId="0" borderId="0" xfId="61"/>
    <xf numFmtId="0" fontId="47" fillId="39" borderId="0" xfId="35" applyFont="1" applyFill="1" applyAlignment="1">
      <alignment vertical="center"/>
    </xf>
    <xf numFmtId="0" fontId="43" fillId="39" borderId="14" xfId="35" applyFont="1" applyFill="1" applyBorder="1" applyAlignment="1">
      <alignment vertical="center"/>
    </xf>
    <xf numFmtId="0" fontId="43" fillId="39" borderId="0" xfId="35" applyFont="1" applyFill="1" applyAlignment="1">
      <alignment horizontal="left" vertical="center"/>
    </xf>
    <xf numFmtId="0" fontId="43" fillId="38" borderId="107" xfId="35" applyFont="1" applyFill="1" applyBorder="1" applyAlignment="1">
      <alignment vertical="center"/>
    </xf>
    <xf numFmtId="0" fontId="43" fillId="38" borderId="108" xfId="35" applyFont="1" applyFill="1" applyBorder="1" applyAlignment="1">
      <alignment vertical="center"/>
    </xf>
    <xf numFmtId="0" fontId="44" fillId="38" borderId="108" xfId="35" applyFont="1" applyFill="1" applyBorder="1" applyAlignment="1">
      <alignment horizontal="center" vertical="center"/>
    </xf>
    <xf numFmtId="0" fontId="43" fillId="38" borderId="110" xfId="35" applyFont="1" applyFill="1" applyBorder="1" applyAlignment="1">
      <alignment vertical="center"/>
    </xf>
    <xf numFmtId="0" fontId="43" fillId="0" borderId="39" xfId="35" applyFont="1" applyBorder="1" applyAlignment="1">
      <alignment horizontal="centerContinuous" vertical="center" wrapText="1"/>
    </xf>
    <xf numFmtId="0" fontId="53" fillId="87" borderId="0" xfId="49" applyFont="1" applyFill="1" applyAlignment="1">
      <alignment vertical="center"/>
    </xf>
    <xf numFmtId="0" fontId="56" fillId="88" borderId="0" xfId="49" applyFont="1" applyFill="1" applyAlignment="1">
      <alignment vertical="center"/>
    </xf>
    <xf numFmtId="0" fontId="56" fillId="89" borderId="0" xfId="49" applyFont="1" applyFill="1" applyAlignment="1">
      <alignment vertical="center"/>
    </xf>
    <xf numFmtId="0" fontId="119" fillId="39" borderId="0" xfId="49" applyFont="1" applyFill="1" applyAlignment="1">
      <alignment vertical="center" wrapText="1"/>
    </xf>
    <xf numFmtId="0" fontId="44" fillId="38" borderId="108" xfId="49" applyFont="1" applyFill="1" applyBorder="1" applyAlignment="1">
      <alignment horizontal="left" vertical="center"/>
    </xf>
    <xf numFmtId="0" fontId="43" fillId="39" borderId="0" xfId="58" applyFont="1" applyFill="1" applyAlignment="1">
      <alignment horizontal="left" vertical="center"/>
    </xf>
    <xf numFmtId="0" fontId="45" fillId="39" borderId="0" xfId="58" applyFont="1" applyFill="1" applyAlignment="1">
      <alignment horizontal="left" vertical="center"/>
    </xf>
    <xf numFmtId="0" fontId="45" fillId="0" borderId="0" xfId="58" applyFont="1" applyAlignment="1">
      <alignment horizontal="left" vertical="center"/>
    </xf>
    <xf numFmtId="0" fontId="43" fillId="86" borderId="0" xfId="53" applyFont="1" applyFill="1" applyAlignment="1">
      <alignment vertical="center"/>
    </xf>
    <xf numFmtId="0" fontId="170" fillId="39" borderId="0" xfId="62" applyFill="1" applyBorder="1" applyAlignment="1">
      <alignment vertical="center"/>
    </xf>
    <xf numFmtId="0" fontId="89" fillId="43" borderId="0" xfId="35" applyFont="1" applyFill="1" applyAlignment="1">
      <alignment vertical="center"/>
    </xf>
    <xf numFmtId="0" fontId="173" fillId="39" borderId="0" xfId="61" applyFont="1" applyFill="1"/>
    <xf numFmtId="0" fontId="173" fillId="39" borderId="0" xfId="61" applyFont="1" applyFill="1" applyAlignment="1">
      <alignment vertical="center"/>
    </xf>
    <xf numFmtId="0" fontId="173" fillId="0" borderId="0" xfId="61" applyFont="1"/>
    <xf numFmtId="0" fontId="171" fillId="0" borderId="0" xfId="61" applyFont="1" applyAlignment="1">
      <alignment vertical="center"/>
    </xf>
    <xf numFmtId="0" fontId="174" fillId="79" borderId="0" xfId="62" applyFont="1" applyFill="1" applyAlignment="1">
      <alignment horizontal="left" vertical="center"/>
    </xf>
    <xf numFmtId="0" fontId="174" fillId="79" borderId="0" xfId="62" applyFont="1" applyFill="1" applyAlignment="1">
      <alignment vertical="center"/>
    </xf>
    <xf numFmtId="0" fontId="124" fillId="39" borderId="67" xfId="35" applyFont="1" applyFill="1" applyBorder="1" applyAlignment="1">
      <alignment vertical="center"/>
    </xf>
    <xf numFmtId="0" fontId="153" fillId="39" borderId="67" xfId="35" applyFont="1" applyFill="1" applyBorder="1" applyAlignment="1">
      <alignment vertical="center"/>
    </xf>
    <xf numFmtId="9" fontId="89" fillId="64" borderId="104" xfId="35" applyNumberFormat="1" applyFont="1" applyFill="1" applyBorder="1" applyAlignment="1">
      <alignment horizontal="center" vertical="center"/>
    </xf>
    <xf numFmtId="0" fontId="87" fillId="64" borderId="86" xfId="35" applyFont="1" applyFill="1" applyBorder="1" applyAlignment="1">
      <alignment horizontal="center" vertical="center"/>
    </xf>
    <xf numFmtId="0" fontId="47" fillId="99" borderId="96" xfId="35" applyFont="1" applyFill="1" applyBorder="1" applyAlignment="1">
      <alignment horizontal="center" vertical="center"/>
    </xf>
    <xf numFmtId="0" fontId="47" fillId="99" borderId="92" xfId="35" applyFont="1" applyFill="1" applyBorder="1" applyAlignment="1">
      <alignment horizontal="center" vertical="center"/>
    </xf>
    <xf numFmtId="0" fontId="47" fillId="99" borderId="76" xfId="35" applyFont="1" applyFill="1" applyBorder="1" applyAlignment="1">
      <alignment horizontal="center" vertical="center"/>
    </xf>
    <xf numFmtId="9" fontId="39" fillId="68" borderId="104" xfId="35" applyNumberFormat="1" applyFont="1" applyFill="1" applyBorder="1" applyAlignment="1">
      <alignment horizontal="center" vertical="center"/>
    </xf>
    <xf numFmtId="0" fontId="45" fillId="68" borderId="75" xfId="35" applyFont="1" applyFill="1" applyBorder="1" applyAlignment="1">
      <alignment horizontal="center" vertical="center"/>
    </xf>
    <xf numFmtId="0" fontId="47" fillId="97" borderId="96" xfId="35" applyFont="1" applyFill="1" applyBorder="1" applyAlignment="1">
      <alignment horizontal="center" vertical="center"/>
    </xf>
    <xf numFmtId="0" fontId="47" fillId="97" borderId="92" xfId="35" applyFont="1" applyFill="1" applyBorder="1" applyAlignment="1">
      <alignment horizontal="center" vertical="center"/>
    </xf>
    <xf numFmtId="0" fontId="47" fillId="97" borderId="76" xfId="35" applyFont="1" applyFill="1" applyBorder="1" applyAlignment="1">
      <alignment horizontal="center" vertical="center"/>
    </xf>
    <xf numFmtId="9" fontId="39" fillId="46" borderId="104" xfId="35" applyNumberFormat="1" applyFont="1" applyFill="1" applyBorder="1" applyAlignment="1">
      <alignment horizontal="center" vertical="center"/>
    </xf>
    <xf numFmtId="0" fontId="45" fillId="46" borderId="75" xfId="35" applyFont="1" applyFill="1" applyBorder="1" applyAlignment="1">
      <alignment horizontal="center" vertical="center"/>
    </xf>
    <xf numFmtId="0" fontId="47" fillId="96" borderId="96" xfId="35" applyFont="1" applyFill="1" applyBorder="1" applyAlignment="1">
      <alignment horizontal="center" vertical="center"/>
    </xf>
    <xf numFmtId="0" fontId="47" fillId="96" borderId="92" xfId="35" applyFont="1" applyFill="1" applyBorder="1" applyAlignment="1">
      <alignment horizontal="center" vertical="center"/>
    </xf>
    <xf numFmtId="0" fontId="47" fillId="96" borderId="76" xfId="35" applyFont="1" applyFill="1" applyBorder="1" applyAlignment="1">
      <alignment horizontal="center" vertical="center"/>
    </xf>
    <xf numFmtId="9" fontId="89" fillId="44" borderId="122" xfId="35" applyNumberFormat="1" applyFont="1" applyFill="1" applyBorder="1" applyAlignment="1">
      <alignment horizontal="center" vertical="center"/>
    </xf>
    <xf numFmtId="0" fontId="87" fillId="44" borderId="96" xfId="35" applyFont="1" applyFill="1" applyBorder="1" applyAlignment="1">
      <alignment horizontal="center" vertical="center"/>
    </xf>
    <xf numFmtId="0" fontId="47" fillId="95" borderId="96" xfId="35" applyFont="1" applyFill="1" applyBorder="1" applyAlignment="1">
      <alignment horizontal="center" vertical="center"/>
    </xf>
    <xf numFmtId="0" fontId="47" fillId="95" borderId="92" xfId="35" applyFont="1" applyFill="1" applyBorder="1" applyAlignment="1">
      <alignment horizontal="center" vertical="center"/>
    </xf>
    <xf numFmtId="0" fontId="47" fillId="95" borderId="76" xfId="35" applyFont="1" applyFill="1" applyBorder="1" applyAlignment="1">
      <alignment horizontal="center" vertical="center"/>
    </xf>
    <xf numFmtId="9" fontId="89" fillId="44" borderId="104" xfId="35" applyNumberFormat="1" applyFont="1" applyFill="1" applyBorder="1" applyAlignment="1">
      <alignment horizontal="center" vertical="center"/>
    </xf>
    <xf numFmtId="0" fontId="87" fillId="44" borderId="75" xfId="35" applyFont="1" applyFill="1" applyBorder="1" applyAlignment="1">
      <alignment horizontal="center" vertical="center"/>
    </xf>
    <xf numFmtId="0" fontId="43" fillId="39" borderId="78" xfId="35" applyFont="1" applyFill="1" applyBorder="1" applyAlignment="1">
      <alignment vertical="center"/>
    </xf>
    <xf numFmtId="0" fontId="47" fillId="95" borderId="66" xfId="35" applyFont="1" applyFill="1" applyBorder="1" applyAlignment="1">
      <alignment horizontal="center" vertical="center"/>
    </xf>
    <xf numFmtId="0" fontId="47" fillId="95" borderId="75" xfId="35" applyFont="1" applyFill="1" applyBorder="1" applyAlignment="1">
      <alignment horizontal="center" vertical="center"/>
    </xf>
    <xf numFmtId="0" fontId="47" fillId="95" borderId="26" xfId="35" applyFont="1" applyFill="1" applyBorder="1" applyAlignment="1">
      <alignment horizontal="center" vertical="center"/>
    </xf>
    <xf numFmtId="0" fontId="47" fillId="95" borderId="64" xfId="35" applyFont="1" applyFill="1" applyBorder="1" applyAlignment="1">
      <alignment horizontal="center" vertical="center"/>
    </xf>
    <xf numFmtId="0" fontId="43" fillId="39" borderId="16" xfId="35" applyFont="1" applyFill="1" applyBorder="1" applyAlignment="1">
      <alignment vertical="center"/>
    </xf>
    <xf numFmtId="0" fontId="102" fillId="39" borderId="0" xfId="51" applyFont="1" applyFill="1" applyAlignment="1">
      <alignment horizontal="center" vertical="center"/>
    </xf>
    <xf numFmtId="0" fontId="12" fillId="42" borderId="0" xfId="66" applyFill="1"/>
    <xf numFmtId="0" fontId="47" fillId="42" borderId="126" xfId="51" applyFont="1" applyFill="1" applyBorder="1" applyAlignment="1">
      <alignment horizontal="right" vertical="center" wrapText="1"/>
    </xf>
    <xf numFmtId="0" fontId="45" fillId="39" borderId="77" xfId="35" applyFont="1" applyFill="1" applyBorder="1" applyAlignment="1">
      <alignment vertical="center"/>
    </xf>
    <xf numFmtId="0" fontId="45" fillId="37" borderId="16" xfId="35" applyFont="1" applyFill="1" applyBorder="1" applyAlignment="1">
      <alignment vertical="center"/>
    </xf>
    <xf numFmtId="0" fontId="45" fillId="51" borderId="16" xfId="35" applyFont="1" applyFill="1" applyBorder="1" applyAlignment="1">
      <alignment vertical="center"/>
    </xf>
    <xf numFmtId="0" fontId="45" fillId="52" borderId="16" xfId="35" applyFont="1" applyFill="1" applyBorder="1" applyAlignment="1">
      <alignment vertical="center"/>
    </xf>
    <xf numFmtId="0" fontId="44" fillId="46" borderId="14" xfId="51" applyFont="1" applyFill="1" applyBorder="1" applyAlignment="1">
      <alignment horizontal="right" vertical="center"/>
    </xf>
    <xf numFmtId="0" fontId="44" fillId="46" borderId="58" xfId="51" applyFont="1" applyFill="1" applyBorder="1" applyAlignment="1">
      <alignment horizontal="right" vertical="center"/>
    </xf>
    <xf numFmtId="0" fontId="44" fillId="68" borderId="76" xfId="51" applyFont="1" applyFill="1" applyBorder="1" applyAlignment="1">
      <alignment horizontal="right" vertical="center"/>
    </xf>
    <xf numFmtId="0" fontId="44" fillId="68" borderId="58" xfId="51" applyFont="1" applyFill="1" applyBorder="1" applyAlignment="1">
      <alignment horizontal="right" vertical="center"/>
    </xf>
    <xf numFmtId="0" fontId="44" fillId="68" borderId="14" xfId="51" applyFont="1" applyFill="1" applyBorder="1" applyAlignment="1">
      <alignment horizontal="right" vertical="center"/>
    </xf>
    <xf numFmtId="0" fontId="47" fillId="98" borderId="92" xfId="35" applyFont="1" applyFill="1" applyBorder="1" applyAlignment="1">
      <alignment horizontal="center" vertical="center"/>
    </xf>
    <xf numFmtId="0" fontId="47" fillId="98" borderId="76" xfId="35" applyFont="1" applyFill="1" applyBorder="1" applyAlignment="1">
      <alignment horizontal="center" vertical="center"/>
    </xf>
    <xf numFmtId="0" fontId="47" fillId="98" borderId="96" xfId="35" applyFont="1" applyFill="1" applyBorder="1" applyAlignment="1">
      <alignment horizontal="center" vertical="center"/>
    </xf>
    <xf numFmtId="0" fontId="148" fillId="42" borderId="75" xfId="35" applyFont="1" applyFill="1" applyBorder="1" applyAlignment="1">
      <alignment horizontal="center" vertical="center"/>
    </xf>
    <xf numFmtId="9" fontId="151" fillId="42" borderId="104" xfId="35" applyNumberFormat="1" applyFont="1" applyFill="1" applyBorder="1" applyAlignment="1">
      <alignment horizontal="center" vertical="center"/>
    </xf>
    <xf numFmtId="0" fontId="119" fillId="42" borderId="14" xfId="51" applyFont="1" applyFill="1" applyBorder="1" applyAlignment="1">
      <alignment horizontal="right" vertical="center"/>
    </xf>
    <xf numFmtId="0" fontId="119" fillId="42" borderId="58" xfId="51" applyFont="1" applyFill="1" applyBorder="1" applyAlignment="1">
      <alignment horizontal="right" vertical="center"/>
    </xf>
    <xf numFmtId="9" fontId="152" fillId="42" borderId="104" xfId="35" applyNumberFormat="1" applyFont="1" applyFill="1" applyBorder="1" applyAlignment="1">
      <alignment horizontal="center" vertical="center"/>
    </xf>
    <xf numFmtId="0" fontId="149" fillId="42" borderId="86" xfId="35" applyFont="1" applyFill="1" applyBorder="1" applyAlignment="1">
      <alignment horizontal="center" vertical="center"/>
    </xf>
    <xf numFmtId="0" fontId="147" fillId="42" borderId="14" xfId="51" applyFont="1" applyFill="1" applyBorder="1" applyAlignment="1">
      <alignment horizontal="right" vertical="center"/>
    </xf>
    <xf numFmtId="0" fontId="147" fillId="42" borderId="58" xfId="51" applyFont="1" applyFill="1" applyBorder="1" applyAlignment="1">
      <alignment horizontal="right" vertical="center"/>
    </xf>
    <xf numFmtId="0" fontId="149" fillId="42" borderId="87" xfId="35" applyFont="1" applyFill="1" applyBorder="1" applyAlignment="1">
      <alignment horizontal="center" vertical="center"/>
    </xf>
    <xf numFmtId="0" fontId="47" fillId="100" borderId="92" xfId="35" applyFont="1" applyFill="1" applyBorder="1" applyAlignment="1">
      <alignment horizontal="center" vertical="center"/>
    </xf>
    <xf numFmtId="0" fontId="47" fillId="100" borderId="76" xfId="35" applyFont="1" applyFill="1" applyBorder="1" applyAlignment="1">
      <alignment horizontal="center" vertical="center"/>
    </xf>
    <xf numFmtId="0" fontId="47" fillId="100" borderId="96" xfId="35" applyFont="1" applyFill="1" applyBorder="1" applyAlignment="1">
      <alignment horizontal="center" vertical="center"/>
    </xf>
    <xf numFmtId="0" fontId="87" fillId="43" borderId="86" xfId="35" applyFont="1" applyFill="1" applyBorder="1" applyAlignment="1">
      <alignment horizontal="center" vertical="center"/>
    </xf>
    <xf numFmtId="9" fontId="89" fillId="43" borderId="104" xfId="35" applyNumberFormat="1" applyFont="1" applyFill="1" applyBorder="1" applyAlignment="1">
      <alignment horizontal="center" vertical="center"/>
    </xf>
    <xf numFmtId="0" fontId="53" fillId="43" borderId="58" xfId="51" applyFont="1" applyFill="1" applyBorder="1" applyAlignment="1">
      <alignment horizontal="right" vertical="center"/>
    </xf>
    <xf numFmtId="0" fontId="53" fillId="43" borderId="14" xfId="51" applyFont="1" applyFill="1" applyBorder="1" applyAlignment="1">
      <alignment horizontal="right" vertical="center"/>
    </xf>
    <xf numFmtId="0" fontId="53" fillId="65" borderId="50" xfId="35" applyFont="1" applyFill="1" applyBorder="1" applyAlignment="1">
      <alignment horizontal="right" vertical="center"/>
    </xf>
    <xf numFmtId="0" fontId="157" fillId="98" borderId="81" xfId="35" applyFont="1" applyFill="1" applyBorder="1" applyAlignment="1">
      <alignment horizontal="center" vertical="center"/>
    </xf>
    <xf numFmtId="0" fontId="158" fillId="39" borderId="81" xfId="35" applyFont="1" applyFill="1" applyBorder="1" applyAlignment="1">
      <alignment horizontal="center" vertical="center"/>
    </xf>
    <xf numFmtId="0" fontId="39" fillId="39" borderId="53" xfId="35" applyFont="1" applyFill="1" applyBorder="1" applyAlignment="1">
      <alignment horizontal="left" vertical="center"/>
    </xf>
    <xf numFmtId="0" fontId="53" fillId="44" borderId="77" xfId="51" applyFont="1" applyFill="1" applyBorder="1" applyAlignment="1">
      <alignment horizontal="right" vertical="center"/>
    </xf>
    <xf numFmtId="0" fontId="54" fillId="39" borderId="0" xfId="51" applyFont="1" applyFill="1" applyAlignment="1">
      <alignment horizontal="right" vertical="center"/>
    </xf>
    <xf numFmtId="0" fontId="119" fillId="39" borderId="0" xfId="51" applyFont="1" applyFill="1" applyAlignment="1">
      <alignment horizontal="right" vertical="center"/>
    </xf>
    <xf numFmtId="0" fontId="119" fillId="0" borderId="0" xfId="51" applyFont="1" applyAlignment="1">
      <alignment horizontal="right" vertical="center"/>
    </xf>
    <xf numFmtId="0" fontId="47" fillId="39" borderId="0" xfId="51" applyFont="1" applyFill="1" applyAlignment="1">
      <alignment horizontal="left" vertical="center"/>
    </xf>
    <xf numFmtId="0" fontId="43" fillId="0" borderId="0" xfId="51" applyFont="1" applyAlignment="1">
      <alignment vertical="center"/>
    </xf>
    <xf numFmtId="0" fontId="43" fillId="39" borderId="38" xfId="51" applyFont="1" applyFill="1" applyBorder="1" applyAlignment="1">
      <alignment vertical="center"/>
    </xf>
    <xf numFmtId="0" fontId="43" fillId="39" borderId="39" xfId="51" applyFont="1" applyFill="1" applyBorder="1" applyAlignment="1">
      <alignment vertical="center"/>
    </xf>
    <xf numFmtId="0" fontId="63" fillId="39" borderId="39" xfId="51" applyFont="1" applyFill="1" applyBorder="1" applyAlignment="1">
      <alignment vertical="center"/>
    </xf>
    <xf numFmtId="0" fontId="44" fillId="39" borderId="39" xfId="51" applyFont="1" applyFill="1" applyBorder="1" applyAlignment="1">
      <alignment vertical="center"/>
    </xf>
    <xf numFmtId="0" fontId="63" fillId="39" borderId="39" xfId="51" applyFont="1" applyFill="1" applyBorder="1" applyAlignment="1">
      <alignment horizontal="right" vertical="center"/>
    </xf>
    <xf numFmtId="169" fontId="43" fillId="39" borderId="39" xfId="51" applyNumberFormat="1" applyFont="1" applyFill="1" applyBorder="1" applyAlignment="1">
      <alignment vertical="center"/>
    </xf>
    <xf numFmtId="0" fontId="39" fillId="39" borderId="0" xfId="51" applyFont="1" applyFill="1"/>
    <xf numFmtId="0" fontId="39" fillId="0" borderId="0" xfId="51" applyFont="1"/>
    <xf numFmtId="0" fontId="116" fillId="44" borderId="0" xfId="51" applyFont="1" applyFill="1" applyAlignment="1">
      <alignment vertical="center"/>
    </xf>
    <xf numFmtId="0" fontId="117" fillId="46" borderId="0" xfId="51" applyFont="1" applyFill="1" applyAlignment="1">
      <alignment horizontal="left" vertical="center"/>
    </xf>
    <xf numFmtId="0" fontId="117" fillId="68" borderId="0" xfId="51" applyFont="1" applyFill="1" applyAlignment="1">
      <alignment horizontal="left" vertical="center"/>
    </xf>
    <xf numFmtId="0" fontId="118" fillId="42" borderId="0" xfId="51" applyFont="1" applyFill="1" applyAlignment="1">
      <alignment horizontal="left" vertical="center"/>
    </xf>
    <xf numFmtId="0" fontId="116" fillId="43" borderId="0" xfId="51" applyFont="1" applyFill="1" applyAlignment="1">
      <alignment horizontal="left" vertical="center"/>
    </xf>
    <xf numFmtId="0" fontId="39" fillId="46" borderId="0" xfId="49" applyFont="1" applyFill="1" applyAlignment="1">
      <alignment horizontal="left" vertical="center"/>
    </xf>
    <xf numFmtId="0" fontId="39" fillId="68" borderId="0" xfId="49" applyFont="1" applyFill="1" applyAlignment="1">
      <alignment horizontal="left" vertical="center"/>
    </xf>
    <xf numFmtId="0" fontId="119" fillId="39" borderId="0" xfId="51" applyFont="1" applyFill="1" applyAlignment="1">
      <alignment horizontal="left" vertical="center"/>
    </xf>
    <xf numFmtId="0" fontId="44" fillId="39" borderId="0" xfId="51" applyFont="1" applyFill="1" applyAlignment="1">
      <alignment horizontal="left" vertical="center"/>
    </xf>
    <xf numFmtId="0" fontId="50" fillId="39" borderId="0" xfId="51" applyFont="1" applyFill="1" applyAlignment="1">
      <alignment vertical="center"/>
    </xf>
    <xf numFmtId="0" fontId="82" fillId="39" borderId="0" xfId="51" applyFont="1" applyFill="1" applyAlignment="1">
      <alignment horizontal="left" vertical="center"/>
    </xf>
    <xf numFmtId="0" fontId="57" fillId="39" borderId="0" xfId="51" applyFont="1" applyFill="1"/>
    <xf numFmtId="0" fontId="82" fillId="39" borderId="0" xfId="51" applyFont="1" applyFill="1" applyAlignment="1">
      <alignment horizontal="right" vertical="center"/>
    </xf>
    <xf numFmtId="0" fontId="57" fillId="39" borderId="0" xfId="51" applyFont="1" applyFill="1" applyAlignment="1">
      <alignment horizontal="right"/>
    </xf>
    <xf numFmtId="0" fontId="57" fillId="0" borderId="0" xfId="51" applyFont="1" applyAlignment="1">
      <alignment vertical="center"/>
    </xf>
    <xf numFmtId="0" fontId="44" fillId="39" borderId="0" xfId="35" applyFont="1" applyFill="1" applyAlignment="1">
      <alignment vertical="center"/>
    </xf>
    <xf numFmtId="0" fontId="113" fillId="67" borderId="0" xfId="51" applyFont="1" applyFill="1" applyAlignment="1">
      <alignment horizontal="left" vertical="center"/>
    </xf>
    <xf numFmtId="0" fontId="82" fillId="39" borderId="0" xfId="51" applyFont="1" applyFill="1" applyAlignment="1">
      <alignment horizontal="right"/>
    </xf>
    <xf numFmtId="0" fontId="181" fillId="0" borderId="0" xfId="51" applyFont="1" applyAlignment="1">
      <alignment horizontal="left" vertical="center"/>
    </xf>
    <xf numFmtId="0" fontId="181" fillId="0" borderId="0" xfId="35" applyFont="1" applyAlignment="1">
      <alignment vertical="center"/>
    </xf>
    <xf numFmtId="0" fontId="181" fillId="0" borderId="14" xfId="35" applyFont="1" applyBorder="1" applyAlignment="1">
      <alignment vertical="center"/>
    </xf>
    <xf numFmtId="0" fontId="102" fillId="50" borderId="0" xfId="51" applyFont="1" applyFill="1" applyAlignment="1">
      <alignment horizontal="center" vertical="center"/>
    </xf>
    <xf numFmtId="0" fontId="102" fillId="50" borderId="17" xfId="51" applyFont="1" applyFill="1" applyBorder="1" applyAlignment="1">
      <alignment horizontal="center" vertical="center"/>
    </xf>
    <xf numFmtId="0" fontId="112" fillId="55" borderId="0" xfId="51" applyFont="1" applyFill="1" applyAlignment="1">
      <alignment horizontal="left" vertical="center"/>
    </xf>
    <xf numFmtId="0" fontId="115" fillId="56" borderId="0" xfId="51" applyFont="1" applyFill="1" applyAlignment="1">
      <alignment horizontal="left" vertical="center"/>
    </xf>
    <xf numFmtId="0" fontId="110" fillId="66" borderId="0" xfId="51" applyFont="1" applyFill="1" applyAlignment="1">
      <alignment horizontal="left" vertical="center"/>
    </xf>
    <xf numFmtId="0" fontId="112" fillId="54" borderId="0" xfId="51" applyFont="1" applyFill="1" applyAlignment="1">
      <alignment horizontal="left" vertical="center"/>
    </xf>
    <xf numFmtId="0" fontId="45" fillId="66" borderId="0" xfId="51" applyFont="1" applyFill="1" applyAlignment="1">
      <alignment horizontal="left" vertical="center"/>
    </xf>
    <xf numFmtId="0" fontId="61" fillId="106" borderId="0" xfId="51" applyFont="1" applyFill="1" applyAlignment="1">
      <alignment horizontal="left" vertical="center"/>
    </xf>
    <xf numFmtId="0" fontId="45" fillId="54" borderId="0" xfId="51" applyFont="1" applyFill="1" applyAlignment="1">
      <alignment horizontal="left" vertical="center"/>
    </xf>
    <xf numFmtId="0" fontId="189" fillId="119" borderId="0" xfId="51" applyFont="1" applyFill="1" applyAlignment="1">
      <alignment horizontal="left" vertical="center"/>
    </xf>
    <xf numFmtId="0" fontId="45" fillId="120" borderId="0" xfId="51" applyFont="1" applyFill="1" applyAlignment="1">
      <alignment horizontal="left" vertical="center"/>
    </xf>
    <xf numFmtId="0" fontId="87" fillId="120" borderId="0" xfId="51" applyFont="1" applyFill="1" applyAlignment="1">
      <alignment horizontal="left" vertical="center"/>
    </xf>
    <xf numFmtId="0" fontId="39" fillId="42" borderId="0" xfId="51" applyFont="1" applyFill="1"/>
    <xf numFmtId="0" fontId="111" fillId="39" borderId="0" xfId="51" applyFont="1" applyFill="1" applyAlignment="1">
      <alignment vertical="center"/>
    </xf>
    <xf numFmtId="0" fontId="39" fillId="0" borderId="120" xfId="51" applyFont="1" applyBorder="1"/>
    <xf numFmtId="0" fontId="111" fillId="39" borderId="77" xfId="51" applyFont="1" applyFill="1" applyBorder="1" applyAlignment="1">
      <alignment vertical="center"/>
    </xf>
    <xf numFmtId="0" fontId="39" fillId="44" borderId="0" xfId="51" applyFont="1" applyFill="1"/>
    <xf numFmtId="0" fontId="114" fillId="39" borderId="0" xfId="51" applyFont="1" applyFill="1" applyAlignment="1">
      <alignment horizontal="left" vertical="center"/>
    </xf>
    <xf numFmtId="0" fontId="12" fillId="0" borderId="0" xfId="67"/>
    <xf numFmtId="0" fontId="184" fillId="50" borderId="0" xfId="67" applyFont="1" applyFill="1" applyAlignment="1">
      <alignment horizontal="left" vertical="center"/>
    </xf>
    <xf numFmtId="0" fontId="47" fillId="39" borderId="16" xfId="51" applyFont="1" applyFill="1" applyBorder="1" applyAlignment="1">
      <alignment vertical="center"/>
    </xf>
    <xf numFmtId="0" fontId="190" fillId="50" borderId="85" xfId="66" applyFont="1" applyFill="1" applyBorder="1" applyAlignment="1">
      <alignment vertical="center"/>
    </xf>
    <xf numFmtId="0" fontId="12" fillId="50" borderId="77" xfId="66" applyFill="1" applyBorder="1"/>
    <xf numFmtId="0" fontId="12" fillId="50" borderId="78" xfId="66" applyFill="1" applyBorder="1"/>
    <xf numFmtId="0" fontId="57" fillId="50" borderId="16" xfId="66" applyFont="1" applyFill="1" applyBorder="1" applyAlignment="1">
      <alignment vertical="center"/>
    </xf>
    <xf numFmtId="0" fontId="12" fillId="50" borderId="0" xfId="66" applyFill="1"/>
    <xf numFmtId="0" fontId="12" fillId="50" borderId="14" xfId="66" applyFill="1" applyBorder="1"/>
    <xf numFmtId="0" fontId="82" fillId="50" borderId="16" xfId="66" applyFont="1" applyFill="1" applyBorder="1" applyAlignment="1">
      <alignment vertical="center"/>
    </xf>
    <xf numFmtId="0" fontId="64" fillId="50" borderId="16" xfId="66" applyFont="1" applyFill="1" applyBorder="1" applyAlignment="1">
      <alignment vertical="center"/>
    </xf>
    <xf numFmtId="0" fontId="102" fillId="39" borderId="14" xfId="51" applyFont="1" applyFill="1" applyBorder="1" applyAlignment="1">
      <alignment horizontal="center" vertical="center"/>
    </xf>
    <xf numFmtId="0" fontId="47" fillId="50" borderId="107" xfId="66" applyFont="1" applyFill="1" applyBorder="1" applyAlignment="1">
      <alignment vertical="center"/>
    </xf>
    <xf numFmtId="0" fontId="12" fillId="50" borderId="108" xfId="66" applyFill="1" applyBorder="1"/>
    <xf numFmtId="0" fontId="12" fillId="50" borderId="110" xfId="66" applyFill="1" applyBorder="1"/>
    <xf numFmtId="0" fontId="57" fillId="39" borderId="0" xfId="66" applyFont="1" applyFill="1" applyAlignment="1">
      <alignment vertical="center"/>
    </xf>
    <xf numFmtId="0" fontId="191" fillId="0" borderId="0" xfId="66" applyFont="1" applyAlignment="1">
      <alignment horizontal="center" vertical="center"/>
    </xf>
    <xf numFmtId="0" fontId="192" fillId="89" borderId="0" xfId="51" applyFont="1" applyFill="1" applyAlignment="1">
      <alignment horizontal="center" vertical="center"/>
    </xf>
    <xf numFmtId="0" fontId="183" fillId="89" borderId="0" xfId="51" applyFont="1" applyFill="1" applyAlignment="1">
      <alignment vertical="center"/>
    </xf>
    <xf numFmtId="0" fontId="183" fillId="89" borderId="0" xfId="51" applyFont="1" applyFill="1" applyAlignment="1">
      <alignment horizontal="center" vertical="center"/>
    </xf>
    <xf numFmtId="0" fontId="184" fillId="50" borderId="0" xfId="66" applyFont="1" applyFill="1" applyAlignment="1">
      <alignment horizontal="center" vertical="center"/>
    </xf>
    <xf numFmtId="0" fontId="12" fillId="0" borderId="0" xfId="66"/>
    <xf numFmtId="172" fontId="40" fillId="114" borderId="0" xfId="51" applyNumberFormat="1" applyFont="1" applyFill="1" applyAlignment="1">
      <alignment horizontal="center" vertical="center"/>
    </xf>
    <xf numFmtId="0" fontId="183" fillId="121" borderId="108" xfId="51" quotePrefix="1" applyFont="1" applyFill="1" applyBorder="1" applyAlignment="1">
      <alignment horizontal="center" vertical="center"/>
    </xf>
    <xf numFmtId="0" fontId="47" fillId="79" borderId="127" xfId="51" quotePrefix="1" applyFont="1" applyFill="1" applyBorder="1" applyAlignment="1">
      <alignment vertical="center"/>
    </xf>
    <xf numFmtId="178" fontId="82" fillId="122" borderId="0" xfId="51" applyNumberFormat="1" applyFont="1" applyFill="1" applyAlignment="1">
      <alignment horizontal="center" vertical="center"/>
    </xf>
    <xf numFmtId="179" fontId="82" fillId="122" borderId="0" xfId="51" quotePrefix="1" applyNumberFormat="1" applyFont="1" applyFill="1" applyAlignment="1">
      <alignment horizontal="center" vertical="center"/>
    </xf>
    <xf numFmtId="0" fontId="163" fillId="52" borderId="0" xfId="51" quotePrefix="1" applyFont="1" applyFill="1" applyAlignment="1">
      <alignment horizontal="center" vertical="center"/>
    </xf>
    <xf numFmtId="0" fontId="185" fillId="50" borderId="127" xfId="51" applyFont="1" applyFill="1" applyBorder="1" applyAlignment="1">
      <alignment horizontal="right" vertical="center" wrapText="1"/>
    </xf>
    <xf numFmtId="179" fontId="195" fillId="122" borderId="131" xfId="51" quotePrefix="1" applyNumberFormat="1" applyFont="1" applyFill="1" applyBorder="1" applyAlignment="1">
      <alignment horizontal="center" vertical="center"/>
    </xf>
    <xf numFmtId="0" fontId="162" fillId="52" borderId="131" xfId="51" quotePrefix="1" applyFont="1" applyFill="1" applyBorder="1" applyAlignment="1">
      <alignment horizontal="center" vertical="center"/>
    </xf>
    <xf numFmtId="0" fontId="162" fillId="52" borderId="131" xfId="51" applyFont="1" applyFill="1" applyBorder="1" applyAlignment="1">
      <alignment horizontal="center" vertical="center"/>
    </xf>
    <xf numFmtId="0" fontId="185" fillId="50" borderId="127" xfId="51" applyFont="1" applyFill="1" applyBorder="1" applyAlignment="1">
      <alignment horizontal="right" vertical="center"/>
    </xf>
    <xf numFmtId="179" fontId="195" fillId="122" borderId="132" xfId="51" quotePrefix="1" applyNumberFormat="1" applyFont="1" applyFill="1" applyBorder="1" applyAlignment="1">
      <alignment horizontal="center" vertical="center"/>
    </xf>
    <xf numFmtId="0" fontId="162" fillId="52" borderId="132" xfId="51" quotePrefix="1" applyFont="1" applyFill="1" applyBorder="1" applyAlignment="1">
      <alignment horizontal="center" vertical="center"/>
    </xf>
    <xf numFmtId="0" fontId="47" fillId="50" borderId="16" xfId="66" applyFont="1" applyFill="1" applyBorder="1" applyAlignment="1">
      <alignment vertical="center"/>
    </xf>
    <xf numFmtId="0" fontId="162" fillId="52" borderId="133" xfId="51" quotePrefix="1" applyFont="1" applyFill="1" applyBorder="1" applyAlignment="1">
      <alignment horizontal="center" vertical="center"/>
    </xf>
    <xf numFmtId="0" fontId="57" fillId="50" borderId="127" xfId="51" applyFont="1" applyFill="1" applyBorder="1" applyAlignment="1">
      <alignment horizontal="right" vertical="center"/>
    </xf>
    <xf numFmtId="0" fontId="162" fillId="52" borderId="129" xfId="51" quotePrefix="1" applyFont="1" applyFill="1" applyBorder="1" applyAlignment="1">
      <alignment horizontal="center" vertical="center"/>
    </xf>
    <xf numFmtId="0" fontId="162" fillId="52" borderId="46" xfId="51" applyFont="1" applyFill="1" applyBorder="1" applyAlignment="1">
      <alignment horizontal="center" vertical="center"/>
    </xf>
    <xf numFmtId="179" fontId="120" fillId="122" borderId="129" xfId="51" quotePrefix="1" applyNumberFormat="1" applyFont="1" applyFill="1" applyBorder="1" applyAlignment="1">
      <alignment horizontal="center" vertical="center"/>
    </xf>
    <xf numFmtId="179" fontId="195" fillId="122" borderId="129" xfId="51" quotePrefix="1" applyNumberFormat="1" applyFont="1" applyFill="1" applyBorder="1" applyAlignment="1">
      <alignment horizontal="center" vertical="center"/>
    </xf>
    <xf numFmtId="174" fontId="88" fillId="44" borderId="134" xfId="51" applyNumberFormat="1" applyFont="1" applyFill="1" applyBorder="1" applyAlignment="1">
      <alignment horizontal="center" vertical="center"/>
    </xf>
    <xf numFmtId="0" fontId="57" fillId="50" borderId="62" xfId="66" applyFont="1" applyFill="1" applyBorder="1" applyAlignment="1">
      <alignment vertical="center"/>
    </xf>
    <xf numFmtId="2" fontId="43" fillId="50" borderId="127" xfId="58" applyNumberFormat="1" applyFont="1" applyFill="1" applyBorder="1" applyAlignment="1" applyProtection="1">
      <alignment horizontal="right" vertical="center"/>
      <protection locked="0"/>
    </xf>
    <xf numFmtId="0" fontId="12" fillId="50" borderId="62" xfId="66" applyFill="1" applyBorder="1"/>
    <xf numFmtId="179" fontId="195" fillId="122" borderId="133" xfId="51" quotePrefix="1" applyNumberFormat="1" applyFont="1" applyFill="1" applyBorder="1" applyAlignment="1">
      <alignment horizontal="center" vertical="center"/>
    </xf>
    <xf numFmtId="0" fontId="12" fillId="50" borderId="107" xfId="66" applyFill="1" applyBorder="1"/>
    <xf numFmtId="0" fontId="128" fillId="50" borderId="127" xfId="51" applyFont="1" applyFill="1" applyBorder="1" applyAlignment="1">
      <alignment horizontal="right" vertical="center"/>
    </xf>
    <xf numFmtId="0" fontId="196" fillId="50" borderId="127" xfId="51" applyFont="1" applyFill="1" applyBorder="1" applyAlignment="1">
      <alignment horizontal="right" vertical="center"/>
    </xf>
    <xf numFmtId="178" fontId="120" fillId="122" borderId="141" xfId="51" applyNumberFormat="1" applyFont="1" applyFill="1" applyBorder="1" applyAlignment="1">
      <alignment horizontal="center" vertical="center"/>
    </xf>
    <xf numFmtId="0" fontId="47" fillId="123" borderId="127" xfId="51" applyFont="1" applyFill="1" applyBorder="1" applyAlignment="1">
      <alignment horizontal="right" vertical="center"/>
    </xf>
    <xf numFmtId="178" fontId="120" fillId="122" borderId="132" xfId="51" applyNumberFormat="1" applyFont="1" applyFill="1" applyBorder="1" applyAlignment="1">
      <alignment horizontal="center" vertical="center"/>
    </xf>
    <xf numFmtId="0" fontId="199" fillId="124" borderId="127" xfId="51" applyFont="1" applyFill="1" applyBorder="1" applyAlignment="1">
      <alignment horizontal="right" vertical="center" wrapText="1"/>
    </xf>
    <xf numFmtId="0" fontId="47" fillId="124" borderId="127" xfId="51" applyFont="1" applyFill="1" applyBorder="1" applyAlignment="1">
      <alignment horizontal="right" vertical="center"/>
    </xf>
    <xf numFmtId="0" fontId="78" fillId="50" borderId="127" xfId="51" applyFont="1" applyFill="1" applyBorder="1" applyAlignment="1">
      <alignment horizontal="right" vertical="center" wrapText="1"/>
    </xf>
    <xf numFmtId="0" fontId="200" fillId="126" borderId="127" xfId="51" applyFont="1" applyFill="1" applyBorder="1" applyAlignment="1">
      <alignment horizontal="right" vertical="center"/>
    </xf>
    <xf numFmtId="0" fontId="57" fillId="127" borderId="127" xfId="51" applyFont="1" applyFill="1" applyBorder="1" applyAlignment="1">
      <alignment horizontal="right" vertical="center" wrapText="1"/>
    </xf>
    <xf numFmtId="0" fontId="78" fillId="50" borderId="127" xfId="51" applyFont="1" applyFill="1" applyBorder="1" applyAlignment="1">
      <alignment horizontal="right" vertical="center"/>
    </xf>
    <xf numFmtId="0" fontId="162" fillId="52" borderId="132" xfId="51" applyFont="1" applyFill="1" applyBorder="1" applyAlignment="1">
      <alignment horizontal="center" vertical="center"/>
    </xf>
    <xf numFmtId="0" fontId="126" fillId="124" borderId="127" xfId="51" applyFont="1" applyFill="1" applyBorder="1" applyAlignment="1">
      <alignment horizontal="right" vertical="center" wrapText="1"/>
    </xf>
    <xf numFmtId="0" fontId="200" fillId="83" borderId="127" xfId="51" applyFont="1" applyFill="1" applyBorder="1" applyAlignment="1">
      <alignment horizontal="right" vertical="center"/>
    </xf>
    <xf numFmtId="179" fontId="195" fillId="122" borderId="69" xfId="51" quotePrefix="1" applyNumberFormat="1" applyFont="1" applyFill="1" applyBorder="1" applyAlignment="1">
      <alignment horizontal="center" vertical="center"/>
    </xf>
    <xf numFmtId="0" fontId="185" fillId="50" borderId="127" xfId="53" applyFont="1" applyFill="1" applyBorder="1" applyAlignment="1">
      <alignment horizontal="right" vertical="center" wrapText="1"/>
    </xf>
    <xf numFmtId="0" fontId="57" fillId="131" borderId="127" xfId="51" applyFont="1" applyFill="1" applyBorder="1" applyAlignment="1">
      <alignment horizontal="right" vertical="center" wrapText="1"/>
    </xf>
    <xf numFmtId="0" fontId="143" fillId="50" borderId="127" xfId="51" applyFont="1" applyFill="1" applyBorder="1" applyAlignment="1">
      <alignment horizontal="right" vertical="center" wrapText="1"/>
    </xf>
    <xf numFmtId="0" fontId="128" fillId="50" borderId="127" xfId="51" applyFont="1" applyFill="1" applyBorder="1" applyAlignment="1">
      <alignment horizontal="right" vertical="center" wrapText="1"/>
    </xf>
    <xf numFmtId="0" fontId="128" fillId="89" borderId="16" xfId="51" applyFont="1" applyFill="1" applyBorder="1" applyAlignment="1">
      <alignment horizontal="right" vertical="center" wrapText="1"/>
    </xf>
    <xf numFmtId="0" fontId="128" fillId="89" borderId="0" xfId="51" applyFont="1" applyFill="1" applyAlignment="1">
      <alignment horizontal="right" vertical="center" wrapText="1"/>
    </xf>
    <xf numFmtId="0" fontId="183" fillId="121" borderId="14" xfId="51" quotePrefix="1" applyFont="1" applyFill="1" applyBorder="1" applyAlignment="1">
      <alignment horizontal="center" vertical="center"/>
    </xf>
    <xf numFmtId="0" fontId="183" fillId="89" borderId="14" xfId="51" quotePrefix="1" applyFont="1" applyFill="1" applyBorder="1" applyAlignment="1">
      <alignment horizontal="center" vertical="center"/>
    </xf>
    <xf numFmtId="0" fontId="183" fillId="121" borderId="0" xfId="51" quotePrefix="1" applyFont="1" applyFill="1" applyAlignment="1">
      <alignment horizontal="center" vertical="center"/>
    </xf>
    <xf numFmtId="0" fontId="47" fillId="79" borderId="59" xfId="51" quotePrefix="1" applyFont="1" applyFill="1" applyBorder="1" applyAlignment="1">
      <alignment horizontal="center" vertical="center"/>
    </xf>
    <xf numFmtId="0" fontId="47" fillId="79" borderId="14" xfId="51" quotePrefix="1" applyFont="1" applyFill="1" applyBorder="1" applyAlignment="1">
      <alignment horizontal="center" vertical="center"/>
    </xf>
    <xf numFmtId="0" fontId="12" fillId="39" borderId="0" xfId="66" applyFill="1" applyAlignment="1">
      <alignment horizontal="center" vertical="center" wrapText="1"/>
    </xf>
    <xf numFmtId="0" fontId="12" fillId="39" borderId="14" xfId="66" applyFill="1" applyBorder="1" applyAlignment="1">
      <alignment horizontal="center" vertical="center" wrapText="1"/>
    </xf>
    <xf numFmtId="0" fontId="47" fillId="39" borderId="0" xfId="51" applyFont="1" applyFill="1" applyAlignment="1">
      <alignment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47" fillId="39" borderId="107" xfId="51" applyFont="1" applyFill="1" applyBorder="1" applyAlignment="1">
      <alignment vertical="center"/>
    </xf>
    <xf numFmtId="0" fontId="47" fillId="39" borderId="108" xfId="51" applyFont="1" applyFill="1" applyBorder="1" applyAlignment="1">
      <alignment vertical="center"/>
    </xf>
    <xf numFmtId="0" fontId="57" fillId="39" borderId="108" xfId="51" applyFont="1" applyFill="1" applyBorder="1" applyAlignment="1">
      <alignment vertical="center"/>
    </xf>
    <xf numFmtId="0" fontId="57" fillId="39" borderId="110" xfId="51" applyFont="1" applyFill="1" applyBorder="1" applyAlignment="1">
      <alignment vertical="center"/>
    </xf>
    <xf numFmtId="0" fontId="43" fillId="38" borderId="150" xfId="51" applyFont="1" applyFill="1" applyBorder="1" applyAlignment="1">
      <alignment horizontal="center" vertical="center"/>
    </xf>
    <xf numFmtId="0" fontId="43" fillId="38" borderId="151" xfId="51" applyFont="1" applyFill="1" applyBorder="1" applyAlignment="1">
      <alignment horizontal="center" vertical="center"/>
    </xf>
    <xf numFmtId="0" fontId="43" fillId="38" borderId="152" xfId="51" applyFont="1" applyFill="1" applyBorder="1" applyAlignment="1">
      <alignment horizontal="center" vertical="center"/>
    </xf>
    <xf numFmtId="0" fontId="44" fillId="38" borderId="46" xfId="49" applyFont="1" applyFill="1" applyBorder="1" applyAlignment="1">
      <alignment horizontal="left" vertical="center"/>
    </xf>
    <xf numFmtId="0" fontId="82" fillId="39" borderId="0" xfId="51" applyFont="1" applyFill="1" applyAlignment="1">
      <alignment horizontal="center" vertical="center"/>
    </xf>
    <xf numFmtId="175" fontId="54" fillId="50" borderId="150" xfId="51" applyNumberFormat="1" applyFont="1" applyFill="1" applyBorder="1" applyAlignment="1">
      <alignment horizontal="centerContinuous" vertical="center"/>
    </xf>
    <xf numFmtId="0" fontId="43" fillId="50" borderId="151" xfId="35" applyFont="1" applyFill="1" applyBorder="1" applyAlignment="1">
      <alignment vertical="center"/>
    </xf>
    <xf numFmtId="0" fontId="39" fillId="50" borderId="151" xfId="51" applyFont="1" applyFill="1" applyBorder="1" applyAlignment="1">
      <alignment horizontal="left" vertical="center"/>
    </xf>
    <xf numFmtId="176" fontId="44" fillId="50" borderId="152" xfId="51" applyNumberFormat="1" applyFont="1" applyFill="1" applyBorder="1" applyAlignment="1">
      <alignment vertical="center"/>
    </xf>
    <xf numFmtId="0" fontId="47" fillId="39" borderId="0" xfId="51" applyFont="1" applyFill="1" applyBorder="1" applyAlignment="1">
      <alignment vertical="center"/>
    </xf>
    <xf numFmtId="0" fontId="57" fillId="39" borderId="0" xfId="51" applyFont="1" applyFill="1" applyBorder="1" applyAlignment="1">
      <alignment vertical="center"/>
    </xf>
    <xf numFmtId="0" fontId="57" fillId="39" borderId="42" xfId="51" applyFont="1" applyFill="1" applyBorder="1" applyAlignment="1">
      <alignment vertical="center"/>
    </xf>
    <xf numFmtId="0" fontId="57" fillId="39" borderId="109" xfId="51" applyFont="1" applyFill="1" applyBorder="1" applyAlignment="1">
      <alignment vertical="center"/>
    </xf>
    <xf numFmtId="0" fontId="128" fillId="39" borderId="0" xfId="51" applyFont="1" applyFill="1" applyBorder="1" applyAlignment="1">
      <alignment horizontal="right" vertical="center" wrapText="1"/>
    </xf>
    <xf numFmtId="0" fontId="128" fillId="39" borderId="108" xfId="51" applyFont="1" applyFill="1" applyBorder="1" applyAlignment="1">
      <alignment horizontal="right" vertical="center" wrapText="1"/>
    </xf>
    <xf numFmtId="0" fontId="43" fillId="38" borderId="151" xfId="51" applyFont="1" applyFill="1" applyBorder="1" applyAlignment="1">
      <alignment horizontal="right" vertical="center"/>
    </xf>
    <xf numFmtId="0" fontId="47" fillId="39" borderId="120" xfId="51" applyFont="1" applyFill="1" applyBorder="1" applyAlignment="1">
      <alignment vertical="center"/>
    </xf>
    <xf numFmtId="0" fontId="57" fillId="39" borderId="120" xfId="51" applyFont="1" applyFill="1" applyBorder="1" applyAlignment="1">
      <alignment vertical="center"/>
    </xf>
    <xf numFmtId="0" fontId="57" fillId="39" borderId="123" xfId="51" applyFont="1" applyFill="1" applyBorder="1" applyAlignment="1">
      <alignment vertical="center"/>
    </xf>
    <xf numFmtId="0" fontId="128" fillId="39" borderId="120" xfId="51" applyFont="1" applyFill="1" applyBorder="1" applyAlignment="1">
      <alignment horizontal="right" vertical="center" wrapText="1"/>
    </xf>
    <xf numFmtId="178" fontId="82" fillId="122" borderId="16" xfId="51" applyNumberFormat="1" applyFont="1" applyFill="1" applyBorder="1" applyAlignment="1">
      <alignment horizontal="center" vertical="center"/>
    </xf>
    <xf numFmtId="174" fontId="88" fillId="44" borderId="16" xfId="51" applyNumberFormat="1" applyFont="1" applyFill="1" applyBorder="1" applyAlignment="1">
      <alignment horizontal="center" vertical="center"/>
    </xf>
    <xf numFmtId="0" fontId="67" fillId="0" borderId="10" xfId="35" applyFont="1" applyBorder="1" applyAlignment="1">
      <alignment horizontal="center" vertical="center"/>
    </xf>
    <xf numFmtId="0" fontId="43" fillId="23" borderId="0" xfId="51" applyFont="1" applyFill="1" applyAlignment="1">
      <alignment vertical="center"/>
    </xf>
    <xf numFmtId="0" fontId="43" fillId="39" borderId="0" xfId="51" applyFont="1" applyFill="1" applyAlignment="1">
      <alignment vertical="center"/>
    </xf>
    <xf numFmtId="0" fontId="16" fillId="39" borderId="0" xfId="35" applyFill="1"/>
    <xf numFmtId="0" fontId="43" fillId="42" borderId="0" xfId="51" applyFont="1" applyFill="1" applyAlignment="1">
      <alignment vertical="center"/>
    </xf>
    <xf numFmtId="0" fontId="42" fillId="0" borderId="98" xfId="51" applyFont="1" applyBorder="1" applyAlignment="1">
      <alignment horizontal="center" vertical="center"/>
    </xf>
    <xf numFmtId="0" fontId="42" fillId="0" borderId="10" xfId="51" applyFont="1" applyBorder="1" applyAlignment="1">
      <alignment horizontal="centerContinuous" vertical="center"/>
    </xf>
    <xf numFmtId="0" fontId="47" fillId="0" borderId="10" xfId="51" applyFont="1" applyBorder="1" applyAlignment="1">
      <alignment horizontal="centerContinuous" vertical="center"/>
    </xf>
    <xf numFmtId="0" fontId="42" fillId="0" borderId="9" xfId="51" applyFont="1" applyBorder="1" applyAlignment="1">
      <alignment horizontal="centerContinuous" vertical="center"/>
    </xf>
    <xf numFmtId="0" fontId="47" fillId="39" borderId="10" xfId="51" applyFont="1" applyFill="1" applyBorder="1" applyAlignment="1">
      <alignment horizontal="centerContinuous" vertical="center"/>
    </xf>
    <xf numFmtId="0" fontId="47" fillId="39" borderId="10" xfId="51" applyFont="1" applyFill="1" applyBorder="1" applyAlignment="1">
      <alignment horizontal="right" vertical="center"/>
    </xf>
    <xf numFmtId="0" fontId="67" fillId="50" borderId="10" xfId="51" applyFont="1" applyFill="1" applyBorder="1" applyAlignment="1">
      <alignment horizontal="center" vertical="center"/>
    </xf>
    <xf numFmtId="0" fontId="47" fillId="50" borderId="11" xfId="51" applyFont="1" applyFill="1" applyBorder="1" applyAlignment="1">
      <alignment horizontal="centerContinuous" vertical="center"/>
    </xf>
    <xf numFmtId="0" fontId="47" fillId="39" borderId="0" xfId="51" applyFont="1" applyFill="1" applyAlignment="1">
      <alignment horizontal="centerContinuous" vertical="center"/>
    </xf>
    <xf numFmtId="0" fontId="40" fillId="50" borderId="0" xfId="51" applyFont="1" applyFill="1" applyAlignment="1">
      <alignment vertical="center"/>
    </xf>
    <xf numFmtId="0" fontId="43" fillId="50" borderId="0" xfId="51" applyFont="1" applyFill="1" applyAlignment="1">
      <alignment vertical="center"/>
    </xf>
    <xf numFmtId="0" fontId="43" fillId="0" borderId="67" xfId="51" applyFont="1" applyBorder="1" applyAlignment="1">
      <alignment horizontal="center" vertical="center"/>
    </xf>
    <xf numFmtId="0" fontId="102" fillId="51" borderId="46" xfId="51" applyFont="1" applyFill="1" applyBorder="1" applyAlignment="1">
      <alignment horizontal="center" vertical="center"/>
    </xf>
    <xf numFmtId="0" fontId="102" fillId="52" borderId="46" xfId="51" applyFont="1" applyFill="1" applyBorder="1" applyAlignment="1">
      <alignment horizontal="center" vertical="center"/>
    </xf>
    <xf numFmtId="0" fontId="102" fillId="45" borderId="46" xfId="51" applyFont="1" applyFill="1" applyBorder="1" applyAlignment="1">
      <alignment horizontal="center" vertical="center"/>
    </xf>
    <xf numFmtId="0" fontId="54" fillId="0" borderId="124" xfId="51" applyFont="1" applyBorder="1" applyAlignment="1">
      <alignment horizontal="right" vertical="center"/>
    </xf>
    <xf numFmtId="0" fontId="54" fillId="34" borderId="97" xfId="51" applyFont="1" applyFill="1" applyBorder="1" applyAlignment="1">
      <alignment horizontal="center" vertical="center"/>
    </xf>
    <xf numFmtId="0" fontId="54" fillId="39" borderId="15" xfId="51" applyFont="1" applyFill="1" applyBorder="1" applyAlignment="1">
      <alignment horizontal="center" vertical="center"/>
    </xf>
    <xf numFmtId="0" fontId="54" fillId="39" borderId="63" xfId="51" applyFont="1" applyFill="1" applyBorder="1" applyAlignment="1">
      <alignment horizontal="center" vertical="center"/>
    </xf>
    <xf numFmtId="0" fontId="54" fillId="51" borderId="109" xfId="51" applyFont="1" applyFill="1" applyBorder="1" applyAlignment="1">
      <alignment horizontal="center" vertical="center"/>
    </xf>
    <xf numFmtId="0" fontId="54" fillId="51" borderId="97" xfId="51" applyFont="1" applyFill="1" applyBorder="1" applyAlignment="1">
      <alignment horizontal="center" vertical="center"/>
    </xf>
    <xf numFmtId="0" fontId="54" fillId="52" borderId="109" xfId="51" applyFont="1" applyFill="1" applyBorder="1" applyAlignment="1">
      <alignment horizontal="center" vertical="center"/>
    </xf>
    <xf numFmtId="0" fontId="54" fillId="52" borderId="97" xfId="51" applyFont="1" applyFill="1" applyBorder="1" applyAlignment="1">
      <alignment horizontal="center" vertical="center"/>
    </xf>
    <xf numFmtId="0" fontId="54" fillId="45" borderId="109" xfId="51" applyFont="1" applyFill="1" applyBorder="1" applyAlignment="1">
      <alignment horizontal="center" vertical="center"/>
    </xf>
    <xf numFmtId="0" fontId="54" fillId="45" borderId="97" xfId="51" applyFont="1" applyFill="1" applyBorder="1" applyAlignment="1">
      <alignment horizontal="center" vertical="center"/>
    </xf>
    <xf numFmtId="0" fontId="43" fillId="50" borderId="107" xfId="51" applyFont="1" applyFill="1" applyBorder="1" applyAlignment="1">
      <alignment horizontal="left" vertical="center"/>
    </xf>
    <xf numFmtId="0" fontId="52" fillId="50" borderId="0" xfId="51" applyFont="1" applyFill="1" applyAlignment="1">
      <alignment vertical="center"/>
    </xf>
    <xf numFmtId="0" fontId="102" fillId="39" borderId="17" xfId="51" applyFont="1" applyFill="1" applyBorder="1" applyAlignment="1">
      <alignment horizontal="center" vertical="center"/>
    </xf>
    <xf numFmtId="0" fontId="43" fillId="39" borderId="0" xfId="51" applyFont="1" applyFill="1" applyAlignment="1">
      <alignment horizontal="left" vertical="center"/>
    </xf>
    <xf numFmtId="0" fontId="83" fillId="50" borderId="0" xfId="51" applyFont="1" applyFill="1" applyAlignment="1">
      <alignment vertical="center"/>
    </xf>
    <xf numFmtId="0" fontId="53" fillId="87" borderId="0" xfId="51" applyFont="1" applyFill="1" applyAlignment="1">
      <alignment horizontal="right" vertical="center"/>
    </xf>
    <xf numFmtId="0" fontId="44" fillId="107" borderId="92" xfId="51" applyFont="1" applyFill="1" applyBorder="1" applyAlignment="1">
      <alignment horizontal="center" vertical="center"/>
    </xf>
    <xf numFmtId="0" fontId="44" fillId="107" borderId="76" xfId="51" applyFont="1" applyFill="1" applyBorder="1" applyAlignment="1">
      <alignment horizontal="center" vertical="center"/>
    </xf>
    <xf numFmtId="0" fontId="44" fillId="107" borderId="96" xfId="51" applyFont="1" applyFill="1" applyBorder="1" applyAlignment="1">
      <alignment horizontal="center" vertical="center"/>
    </xf>
    <xf numFmtId="0" fontId="205" fillId="51" borderId="46" xfId="51" applyFont="1" applyFill="1" applyBorder="1" applyAlignment="1">
      <alignment horizontal="center" vertical="center"/>
    </xf>
    <xf numFmtId="0" fontId="205" fillId="52" borderId="46" xfId="51" applyFont="1" applyFill="1" applyBorder="1" applyAlignment="1">
      <alignment horizontal="center" vertical="center"/>
    </xf>
    <xf numFmtId="0" fontId="205" fillId="45" borderId="46" xfId="51" applyFont="1" applyFill="1" applyBorder="1" applyAlignment="1">
      <alignment horizontal="center" vertical="center"/>
    </xf>
    <xf numFmtId="0" fontId="87" fillId="87" borderId="75" xfId="51" applyFont="1" applyFill="1" applyBorder="1" applyAlignment="1">
      <alignment horizontal="center" vertical="center"/>
    </xf>
    <xf numFmtId="173" fontId="89" fillId="87" borderId="104" xfId="51" applyNumberFormat="1" applyFont="1" applyFill="1" applyBorder="1" applyAlignment="1">
      <alignment horizontal="center" vertical="center"/>
    </xf>
    <xf numFmtId="0" fontId="87" fillId="87" borderId="30" xfId="51" applyFont="1" applyFill="1" applyBorder="1" applyAlignment="1">
      <alignment horizontal="center" vertical="center"/>
    </xf>
    <xf numFmtId="0" fontId="126" fillId="50" borderId="0" xfId="51" applyFont="1" applyFill="1" applyAlignment="1">
      <alignment vertical="center"/>
    </xf>
    <xf numFmtId="0" fontId="52" fillId="50" borderId="0" xfId="51" applyFont="1" applyFill="1" applyAlignment="1">
      <alignment horizontal="left" vertical="center"/>
    </xf>
    <xf numFmtId="0" fontId="16" fillId="50" borderId="0" xfId="35" applyFill="1"/>
    <xf numFmtId="0" fontId="54" fillId="39" borderId="103" xfId="51" applyFont="1" applyFill="1" applyBorder="1" applyAlignment="1">
      <alignment horizontal="right" vertical="center"/>
    </xf>
    <xf numFmtId="0" fontId="43" fillId="50" borderId="85" xfId="51" applyFont="1" applyFill="1" applyBorder="1" applyAlignment="1">
      <alignment horizontal="left" vertical="center"/>
    </xf>
    <xf numFmtId="0" fontId="206" fillId="50" borderId="0" xfId="51" applyFont="1" applyFill="1" applyAlignment="1">
      <alignment horizontal="left" vertical="center"/>
    </xf>
    <xf numFmtId="0" fontId="120" fillId="50" borderId="124" xfId="51" applyFont="1" applyFill="1" applyBorder="1" applyAlignment="1">
      <alignment horizontal="left" vertical="center"/>
    </xf>
    <xf numFmtId="0" fontId="44" fillId="122" borderId="81" xfId="51" applyFont="1" applyFill="1" applyBorder="1" applyAlignment="1">
      <alignment vertical="center"/>
    </xf>
    <xf numFmtId="0" fontId="44" fillId="122" borderId="81" xfId="51" applyFont="1" applyFill="1" applyBorder="1" applyAlignment="1">
      <alignment horizontal="right" vertical="center"/>
    </xf>
    <xf numFmtId="0" fontId="57" fillId="50" borderId="0" xfId="51" applyFont="1" applyFill="1" applyAlignment="1">
      <alignment horizontal="left" vertical="center"/>
    </xf>
    <xf numFmtId="0" fontId="43" fillId="37" borderId="16" xfId="51" applyFont="1" applyFill="1" applyBorder="1" applyAlignment="1">
      <alignment horizontal="center" vertical="center"/>
    </xf>
    <xf numFmtId="0" fontId="43" fillId="39" borderId="58" xfId="51" applyFont="1" applyFill="1" applyBorder="1" applyAlignment="1">
      <alignment horizontal="center" vertical="center"/>
    </xf>
    <xf numFmtId="0" fontId="43" fillId="51" borderId="16" xfId="51" applyFont="1" applyFill="1" applyBorder="1" applyAlignment="1">
      <alignment horizontal="center" vertical="center"/>
    </xf>
    <xf numFmtId="0" fontId="43" fillId="52" borderId="16" xfId="51" applyFont="1" applyFill="1" applyBorder="1" applyAlignment="1">
      <alignment horizontal="center" vertical="center"/>
    </xf>
    <xf numFmtId="0" fontId="43" fillId="45" borderId="16" xfId="51" applyFont="1" applyFill="1" applyBorder="1" applyAlignment="1">
      <alignment horizontal="center" vertical="center"/>
    </xf>
    <xf numFmtId="0" fontId="43" fillId="39" borderId="105" xfId="51" applyFont="1" applyFill="1" applyBorder="1" applyAlignment="1">
      <alignment horizontal="center" vertical="center"/>
    </xf>
    <xf numFmtId="0" fontId="39" fillId="39" borderId="119" xfId="51" applyFont="1" applyFill="1" applyBorder="1" applyAlignment="1">
      <alignment horizontal="center" vertical="center"/>
    </xf>
    <xf numFmtId="0" fontId="82" fillId="50" borderId="0" xfId="51" applyFont="1" applyFill="1" applyAlignment="1">
      <alignment horizontal="left" vertical="center"/>
    </xf>
    <xf numFmtId="0" fontId="54" fillId="50" borderId="124" xfId="51" applyFont="1" applyFill="1" applyBorder="1" applyAlignment="1">
      <alignment vertical="center"/>
    </xf>
    <xf numFmtId="0" fontId="54" fillId="50" borderId="46" xfId="51" applyFont="1" applyFill="1" applyBorder="1" applyAlignment="1">
      <alignment vertical="center"/>
    </xf>
    <xf numFmtId="170" fontId="53" fillId="87" borderId="124" xfId="51" applyNumberFormat="1" applyFont="1" applyFill="1" applyBorder="1" applyAlignment="1">
      <alignment horizontal="center" vertical="center"/>
    </xf>
    <xf numFmtId="0" fontId="43" fillId="39" borderId="85" xfId="51" applyFont="1" applyFill="1" applyBorder="1" applyAlignment="1">
      <alignment vertical="center"/>
    </xf>
    <xf numFmtId="180" fontId="120" fillId="39" borderId="77" xfId="51" applyNumberFormat="1" applyFont="1" applyFill="1" applyBorder="1" applyAlignment="1">
      <alignment vertical="center"/>
    </xf>
    <xf numFmtId="0" fontId="43" fillId="0" borderId="77" xfId="51" applyFont="1" applyBorder="1" applyAlignment="1">
      <alignment vertical="center"/>
    </xf>
    <xf numFmtId="180" fontId="120" fillId="39" borderId="78" xfId="51" applyNumberFormat="1" applyFont="1" applyFill="1" applyBorder="1" applyAlignment="1">
      <alignment vertical="center"/>
    </xf>
    <xf numFmtId="0" fontId="43" fillId="0" borderId="78" xfId="51" applyFont="1" applyBorder="1" applyAlignment="1">
      <alignment vertical="center"/>
    </xf>
    <xf numFmtId="0" fontId="43" fillId="39" borderId="77" xfId="51" applyFont="1" applyFill="1" applyBorder="1" applyAlignment="1">
      <alignment vertical="center"/>
    </xf>
    <xf numFmtId="0" fontId="53" fillId="87" borderId="0" xfId="51" applyFont="1" applyFill="1" applyAlignment="1">
      <alignment horizontal="left" vertical="center"/>
    </xf>
    <xf numFmtId="0" fontId="44" fillId="50" borderId="156" xfId="51" quotePrefix="1" applyFont="1" applyFill="1" applyBorder="1" applyAlignment="1">
      <alignment vertical="center"/>
    </xf>
    <xf numFmtId="0" fontId="44" fillId="50" borderId="158" xfId="51" quotePrefix="1" applyFont="1" applyFill="1" applyBorder="1" applyAlignment="1">
      <alignment vertical="center"/>
    </xf>
    <xf numFmtId="0" fontId="43" fillId="50" borderId="151" xfId="51" applyFont="1" applyFill="1" applyBorder="1" applyAlignment="1">
      <alignment vertical="center"/>
    </xf>
    <xf numFmtId="180" fontId="120" fillId="42" borderId="0" xfId="51" applyNumberFormat="1" applyFont="1" applyFill="1" applyAlignment="1">
      <alignment vertical="center"/>
    </xf>
    <xf numFmtId="180" fontId="120" fillId="42" borderId="0" xfId="51" applyNumberFormat="1" applyFont="1" applyFill="1" applyAlignment="1">
      <alignment horizontal="right" vertical="center"/>
    </xf>
    <xf numFmtId="0" fontId="47" fillId="50" borderId="0" xfId="51" applyFont="1" applyFill="1" applyAlignment="1">
      <alignment horizontal="right" vertical="center"/>
    </xf>
    <xf numFmtId="0" fontId="44" fillId="122" borderId="71" xfId="51" applyFont="1" applyFill="1" applyBorder="1" applyAlignment="1">
      <alignment horizontal="right" vertical="center"/>
    </xf>
    <xf numFmtId="0" fontId="120" fillId="42" borderId="80" xfId="51" applyFont="1" applyFill="1" applyBorder="1" applyAlignment="1">
      <alignment horizontal="center" vertical="center"/>
    </xf>
    <xf numFmtId="0" fontId="44" fillId="122" borderId="80" xfId="51" applyFont="1" applyFill="1" applyBorder="1" applyAlignment="1">
      <alignment vertical="center"/>
    </xf>
    <xf numFmtId="0" fontId="44" fillId="122" borderId="72" xfId="51" applyFont="1" applyFill="1" applyBorder="1" applyAlignment="1">
      <alignment vertical="center"/>
    </xf>
    <xf numFmtId="0" fontId="180" fillId="42" borderId="0" xfId="51" applyFont="1" applyFill="1" applyAlignment="1">
      <alignment vertical="center"/>
    </xf>
    <xf numFmtId="0" fontId="43" fillId="50" borderId="83" xfId="51" applyFont="1" applyFill="1" applyBorder="1" applyAlignment="1">
      <alignment horizontal="left" vertical="center"/>
    </xf>
    <xf numFmtId="0" fontId="43" fillId="50" borderId="70" xfId="51" applyFont="1" applyFill="1" applyBorder="1" applyAlignment="1">
      <alignment horizontal="left" vertical="center"/>
    </xf>
    <xf numFmtId="0" fontId="44" fillId="122" borderId="82" xfId="51" applyFont="1" applyFill="1" applyBorder="1" applyAlignment="1">
      <alignment horizontal="right" vertical="center"/>
    </xf>
    <xf numFmtId="0" fontId="44" fillId="122" borderId="81" xfId="51" applyFont="1" applyFill="1" applyBorder="1" applyAlignment="1">
      <alignment horizontal="center" vertical="center"/>
    </xf>
    <xf numFmtId="0" fontId="47" fillId="45" borderId="16" xfId="51" applyFont="1" applyFill="1" applyBorder="1" applyAlignment="1">
      <alignment horizontal="center" vertical="center"/>
    </xf>
    <xf numFmtId="0" fontId="47" fillId="39" borderId="58" xfId="51" applyFont="1" applyFill="1" applyBorder="1" applyAlignment="1">
      <alignment horizontal="center" vertical="center"/>
    </xf>
    <xf numFmtId="0" fontId="47" fillId="39" borderId="105" xfId="51" applyFont="1" applyFill="1" applyBorder="1" applyAlignment="1">
      <alignment horizontal="right" vertical="center"/>
    </xf>
    <xf numFmtId="0" fontId="47" fillId="39" borderId="119" xfId="51" applyFont="1" applyFill="1" applyBorder="1" applyAlignment="1">
      <alignment horizontal="left" vertical="center"/>
    </xf>
    <xf numFmtId="0" fontId="16" fillId="0" borderId="77" xfId="35" applyBorder="1"/>
    <xf numFmtId="0" fontId="16" fillId="0" borderId="151" xfId="35" applyBorder="1"/>
    <xf numFmtId="0" fontId="44" fillId="39" borderId="157" xfId="51" applyFont="1" applyFill="1" applyBorder="1" applyAlignment="1">
      <alignment vertical="center"/>
    </xf>
    <xf numFmtId="0" fontId="43" fillId="50" borderId="99" xfId="51" applyFont="1" applyFill="1" applyBorder="1" applyAlignment="1">
      <alignment vertical="center"/>
    </xf>
    <xf numFmtId="0" fontId="45" fillId="39" borderId="16" xfId="51" applyFont="1" applyFill="1" applyBorder="1" applyAlignment="1">
      <alignment horizontal="left" vertical="center"/>
    </xf>
    <xf numFmtId="0" fontId="43" fillId="39" borderId="16" xfId="51" applyFont="1" applyFill="1" applyBorder="1" applyAlignment="1">
      <alignment vertical="center"/>
    </xf>
    <xf numFmtId="0" fontId="53" fillId="88" borderId="0" xfId="51" applyFont="1" applyFill="1" applyAlignment="1">
      <alignment horizontal="right" vertical="center"/>
    </xf>
    <xf numFmtId="0" fontId="44" fillId="108" borderId="92" xfId="51" applyFont="1" applyFill="1" applyBorder="1" applyAlignment="1">
      <alignment horizontal="center" vertical="center"/>
    </xf>
    <xf numFmtId="0" fontId="44" fillId="108" borderId="76" xfId="51" applyFont="1" applyFill="1" applyBorder="1" applyAlignment="1">
      <alignment horizontal="center" vertical="center"/>
    </xf>
    <xf numFmtId="0" fontId="44" fillId="108" borderId="96" xfId="51" applyFont="1" applyFill="1" applyBorder="1" applyAlignment="1">
      <alignment horizontal="center" vertical="center"/>
    </xf>
    <xf numFmtId="0" fontId="87" fillId="88" borderId="75" xfId="51" applyFont="1" applyFill="1" applyBorder="1" applyAlignment="1">
      <alignment horizontal="center" vertical="center"/>
    </xf>
    <xf numFmtId="173" fontId="89" fillId="88" borderId="104" xfId="51" applyNumberFormat="1" applyFont="1" applyFill="1" applyBorder="1" applyAlignment="1">
      <alignment horizontal="center" vertical="center"/>
    </xf>
    <xf numFmtId="0" fontId="87" fillId="88" borderId="30" xfId="51" applyFont="1" applyFill="1" applyBorder="1" applyAlignment="1">
      <alignment horizontal="center" vertical="center"/>
    </xf>
    <xf numFmtId="0" fontId="57" fillId="39" borderId="0" xfId="51" applyFont="1" applyFill="1" applyAlignment="1">
      <alignment horizontal="right" vertical="center"/>
    </xf>
    <xf numFmtId="0" fontId="57" fillId="38" borderId="108" xfId="51" applyFont="1" applyFill="1" applyBorder="1" applyAlignment="1">
      <alignment vertical="center"/>
    </xf>
    <xf numFmtId="0" fontId="57" fillId="38" borderId="108" xfId="51" applyFont="1" applyFill="1" applyBorder="1" applyAlignment="1">
      <alignment horizontal="right" vertical="center"/>
    </xf>
    <xf numFmtId="170" fontId="53" fillId="88" borderId="124" xfId="51" applyNumberFormat="1" applyFont="1" applyFill="1" applyBorder="1" applyAlignment="1">
      <alignment horizontal="center" vertical="center"/>
    </xf>
    <xf numFmtId="0" fontId="53" fillId="88" borderId="0" xfId="51" applyFont="1" applyFill="1" applyAlignment="1">
      <alignment horizontal="left" vertical="center"/>
    </xf>
    <xf numFmtId="10" fontId="89" fillId="88" borderId="104" xfId="51" applyNumberFormat="1" applyFont="1" applyFill="1" applyBorder="1" applyAlignment="1">
      <alignment horizontal="center" vertical="center"/>
    </xf>
    <xf numFmtId="0" fontId="56" fillId="88" borderId="0" xfId="51" applyFont="1" applyFill="1" applyAlignment="1">
      <alignment horizontal="right" vertical="center"/>
    </xf>
    <xf numFmtId="0" fontId="87" fillId="88" borderId="87" xfId="51" applyFont="1" applyFill="1" applyBorder="1" applyAlignment="1">
      <alignment horizontal="center" vertical="center"/>
    </xf>
    <xf numFmtId="0" fontId="87" fillId="88" borderId="159" xfId="51" applyFont="1" applyFill="1" applyBorder="1" applyAlignment="1">
      <alignment horizontal="center" vertical="center"/>
    </xf>
    <xf numFmtId="0" fontId="87" fillId="88" borderId="86" xfId="51" applyFont="1" applyFill="1" applyBorder="1" applyAlignment="1">
      <alignment horizontal="center" vertical="center"/>
    </xf>
    <xf numFmtId="0" fontId="87" fillId="88" borderId="160" xfId="51" applyFont="1" applyFill="1" applyBorder="1" applyAlignment="1">
      <alignment horizontal="center" vertical="center"/>
    </xf>
    <xf numFmtId="0" fontId="53" fillId="89" borderId="0" xfId="51" applyFont="1" applyFill="1" applyAlignment="1">
      <alignment horizontal="right" vertical="center"/>
    </xf>
    <xf numFmtId="0" fontId="53" fillId="109" borderId="92" xfId="51" applyFont="1" applyFill="1" applyBorder="1" applyAlignment="1">
      <alignment horizontal="center" vertical="center"/>
    </xf>
    <xf numFmtId="0" fontId="53" fillId="109" borderId="76" xfId="51" applyFont="1" applyFill="1" applyBorder="1" applyAlignment="1">
      <alignment horizontal="center" vertical="center"/>
    </xf>
    <xf numFmtId="0" fontId="53" fillId="109" borderId="96" xfId="51" applyFont="1" applyFill="1" applyBorder="1" applyAlignment="1">
      <alignment horizontal="center" vertical="center"/>
    </xf>
    <xf numFmtId="0" fontId="87" fillId="89" borderId="86" xfId="51" applyFont="1" applyFill="1" applyBorder="1" applyAlignment="1">
      <alignment horizontal="center" vertical="center"/>
    </xf>
    <xf numFmtId="173" fontId="89" fillId="89" borderId="104" xfId="51" applyNumberFormat="1" applyFont="1" applyFill="1" applyBorder="1" applyAlignment="1">
      <alignment horizontal="center" vertical="center"/>
    </xf>
    <xf numFmtId="0" fontId="87" fillId="89" borderId="160" xfId="51" applyFont="1" applyFill="1" applyBorder="1" applyAlignment="1">
      <alignment horizontal="center" vertical="center"/>
    </xf>
    <xf numFmtId="0" fontId="56" fillId="89" borderId="0" xfId="51" applyFont="1" applyFill="1" applyAlignment="1">
      <alignment horizontal="right" vertical="center"/>
    </xf>
    <xf numFmtId="0" fontId="49" fillId="89" borderId="0" xfId="51" applyFont="1" applyFill="1" applyAlignment="1">
      <alignment horizontal="right" vertical="center"/>
    </xf>
    <xf numFmtId="0" fontId="43" fillId="50" borderId="16" xfId="51" applyFont="1" applyFill="1" applyBorder="1" applyAlignment="1">
      <alignment horizontal="left" vertical="center"/>
    </xf>
    <xf numFmtId="0" fontId="43" fillId="50" borderId="0" xfId="51" applyFont="1" applyFill="1" applyAlignment="1">
      <alignment horizontal="center" vertical="center"/>
    </xf>
    <xf numFmtId="0" fontId="53" fillId="89" borderId="0" xfId="51" applyFont="1" applyFill="1" applyAlignment="1">
      <alignment horizontal="left" vertical="center"/>
    </xf>
    <xf numFmtId="0" fontId="44" fillId="110" borderId="92" xfId="51" applyFont="1" applyFill="1" applyBorder="1" applyAlignment="1">
      <alignment horizontal="center" vertical="center"/>
    </xf>
    <xf numFmtId="0" fontId="44" fillId="110" borderId="76" xfId="51" applyFont="1" applyFill="1" applyBorder="1" applyAlignment="1">
      <alignment horizontal="center" vertical="center"/>
    </xf>
    <xf numFmtId="0" fontId="44" fillId="110" borderId="96" xfId="51" applyFont="1" applyFill="1" applyBorder="1" applyAlignment="1">
      <alignment horizontal="center" vertical="center"/>
    </xf>
    <xf numFmtId="0" fontId="45" fillId="86" borderId="86" xfId="51" applyFont="1" applyFill="1" applyBorder="1" applyAlignment="1">
      <alignment horizontal="center" vertical="center"/>
    </xf>
    <xf numFmtId="173" fontId="39" fillId="86" borderId="111" xfId="51" applyNumberFormat="1" applyFont="1" applyFill="1" applyBorder="1" applyAlignment="1">
      <alignment horizontal="center" vertical="center"/>
    </xf>
    <xf numFmtId="0" fontId="45" fillId="86" borderId="30" xfId="51" applyFont="1" applyFill="1" applyBorder="1" applyAlignment="1">
      <alignment horizontal="center" vertical="center"/>
    </xf>
    <xf numFmtId="0" fontId="44" fillId="39" borderId="92" xfId="51" applyFont="1" applyFill="1" applyBorder="1" applyAlignment="1">
      <alignment horizontal="center" vertical="center"/>
    </xf>
    <xf numFmtId="0" fontId="44" fillId="39" borderId="76" xfId="51" applyFont="1" applyFill="1" applyBorder="1" applyAlignment="1">
      <alignment horizontal="center" vertical="center"/>
    </xf>
    <xf numFmtId="0" fontId="45" fillId="39" borderId="86" xfId="51" applyFont="1" applyFill="1" applyBorder="1" applyAlignment="1">
      <alignment horizontal="center" vertical="center"/>
    </xf>
    <xf numFmtId="173" fontId="39" fillId="39" borderId="111" xfId="51" applyNumberFormat="1" applyFont="1" applyFill="1" applyBorder="1" applyAlignment="1">
      <alignment horizontal="center" vertical="center"/>
    </xf>
    <xf numFmtId="0" fontId="45" fillId="39" borderId="30" xfId="51" applyFont="1" applyFill="1" applyBorder="1" applyAlignment="1">
      <alignment horizontal="center" vertical="center"/>
    </xf>
    <xf numFmtId="0" fontId="43" fillId="0" borderId="124" xfId="51" applyFont="1" applyBorder="1" applyAlignment="1">
      <alignment vertical="center"/>
    </xf>
    <xf numFmtId="0" fontId="44" fillId="39" borderId="36" xfId="51" applyFont="1" applyFill="1" applyBorder="1" applyAlignment="1">
      <alignment horizontal="center" vertical="center"/>
    </xf>
    <xf numFmtId="0" fontId="44" fillId="39" borderId="74" xfId="51" applyFont="1" applyFill="1" applyBorder="1" applyAlignment="1">
      <alignment horizontal="center" vertical="center"/>
    </xf>
    <xf numFmtId="0" fontId="44" fillId="86" borderId="124" xfId="51" applyFont="1" applyFill="1" applyBorder="1" applyAlignment="1">
      <alignment horizontal="right" vertical="center"/>
    </xf>
    <xf numFmtId="0" fontId="44" fillId="39" borderId="96" xfId="51" applyFont="1" applyFill="1" applyBorder="1" applyAlignment="1">
      <alignment horizontal="center" vertical="center"/>
    </xf>
    <xf numFmtId="0" fontId="43" fillId="39" borderId="124" xfId="51" applyFont="1" applyFill="1" applyBorder="1" applyAlignment="1">
      <alignment vertical="center"/>
    </xf>
    <xf numFmtId="173" fontId="39" fillId="39" borderId="116" xfId="51" applyNumberFormat="1" applyFont="1" applyFill="1" applyBorder="1" applyAlignment="1">
      <alignment horizontal="center" vertical="center"/>
    </xf>
    <xf numFmtId="0" fontId="45" fillId="39" borderId="37" xfId="51" applyFont="1" applyFill="1" applyBorder="1" applyAlignment="1">
      <alignment horizontal="center" vertical="center"/>
    </xf>
    <xf numFmtId="0" fontId="45" fillId="39" borderId="0" xfId="51" applyFont="1" applyFill="1" applyAlignment="1">
      <alignment horizontal="left" vertical="center"/>
    </xf>
    <xf numFmtId="170" fontId="44" fillId="86" borderId="124" xfId="51" applyNumberFormat="1" applyFont="1" applyFill="1" applyBorder="1" applyAlignment="1">
      <alignment horizontal="center" vertical="center"/>
    </xf>
    <xf numFmtId="0" fontId="44" fillId="86" borderId="0" xfId="51" applyFont="1" applyFill="1" applyAlignment="1">
      <alignment horizontal="left" vertical="center"/>
    </xf>
    <xf numFmtId="0" fontId="42" fillId="39" borderId="81" xfId="51" applyFont="1" applyFill="1" applyBorder="1" applyAlignment="1">
      <alignment horizontal="center" vertical="center"/>
    </xf>
    <xf numFmtId="0" fontId="43" fillId="0" borderId="17" xfId="51" applyFont="1" applyBorder="1" applyAlignment="1">
      <alignment vertical="center"/>
    </xf>
    <xf numFmtId="0" fontId="39" fillId="39" borderId="67" xfId="51" applyFont="1" applyFill="1" applyBorder="1" applyAlignment="1">
      <alignment horizontal="left" vertical="center"/>
    </xf>
    <xf numFmtId="0" fontId="68" fillId="39" borderId="0" xfId="51" applyFont="1" applyFill="1" applyAlignment="1">
      <alignment horizontal="left" vertical="center"/>
    </xf>
    <xf numFmtId="0" fontId="69" fillId="39" borderId="0" xfId="51" applyFont="1" applyFill="1" applyAlignment="1">
      <alignment horizontal="center" vertical="center"/>
    </xf>
    <xf numFmtId="0" fontId="42" fillId="39" borderId="0" xfId="51" applyFont="1" applyFill="1" applyAlignment="1">
      <alignment horizontal="center" vertical="center"/>
    </xf>
    <xf numFmtId="0" fontId="43" fillId="39" borderId="17" xfId="51" applyFont="1" applyFill="1" applyBorder="1" applyAlignment="1">
      <alignment vertical="center"/>
    </xf>
    <xf numFmtId="0" fontId="70" fillId="39" borderId="67" xfId="51" applyFont="1" applyFill="1" applyBorder="1" applyAlignment="1">
      <alignment vertical="center"/>
    </xf>
    <xf numFmtId="0" fontId="43" fillId="39" borderId="108" xfId="51" applyFont="1" applyFill="1" applyBorder="1" applyAlignment="1">
      <alignment vertical="center"/>
    </xf>
    <xf numFmtId="0" fontId="75" fillId="39" borderId="0" xfId="51" applyFont="1" applyFill="1" applyAlignment="1">
      <alignment vertical="center"/>
    </xf>
    <xf numFmtId="0" fontId="102" fillId="39" borderId="67" xfId="51" applyFont="1" applyFill="1" applyBorder="1" applyAlignment="1">
      <alignment horizontal="center" vertical="center"/>
    </xf>
    <xf numFmtId="0" fontId="43" fillId="39" borderId="14" xfId="51" applyFont="1" applyFill="1" applyBorder="1" applyAlignment="1">
      <alignment vertical="center"/>
    </xf>
    <xf numFmtId="0" fontId="153" fillId="39" borderId="67" xfId="51" applyFont="1" applyFill="1" applyBorder="1" applyAlignment="1">
      <alignment vertical="center"/>
    </xf>
    <xf numFmtId="0" fontId="124" fillId="39" borderId="67" xfId="51" applyFont="1" applyFill="1" applyBorder="1" applyAlignment="1">
      <alignment vertical="center"/>
    </xf>
    <xf numFmtId="0" fontId="43" fillId="39" borderId="67" xfId="51" applyFont="1" applyFill="1" applyBorder="1" applyAlignment="1">
      <alignment vertical="center"/>
    </xf>
    <xf numFmtId="0" fontId="43" fillId="38" borderId="107" xfId="51" applyFont="1" applyFill="1" applyBorder="1" applyAlignment="1">
      <alignment vertical="center"/>
    </xf>
    <xf numFmtId="0" fontId="43" fillId="38" borderId="108" xfId="51" applyFont="1" applyFill="1" applyBorder="1" applyAlignment="1">
      <alignment vertical="center"/>
    </xf>
    <xf numFmtId="0" fontId="44" fillId="38" borderId="108" xfId="51" applyFont="1" applyFill="1" applyBorder="1" applyAlignment="1">
      <alignment horizontal="center" vertical="center"/>
    </xf>
    <xf numFmtId="0" fontId="43" fillId="38" borderId="110" xfId="51" applyFont="1" applyFill="1" applyBorder="1" applyAlignment="1">
      <alignment vertical="center"/>
    </xf>
    <xf numFmtId="0" fontId="43" fillId="0" borderId="39" xfId="51" applyFont="1" applyBorder="1" applyAlignment="1">
      <alignment horizontal="centerContinuous" vertical="center" wrapText="1"/>
    </xf>
    <xf numFmtId="0" fontId="43" fillId="0" borderId="40" xfId="51" applyFont="1" applyBorder="1" applyAlignment="1">
      <alignment horizontal="centerContinuous" vertical="center" wrapText="1"/>
    </xf>
    <xf numFmtId="0" fontId="102" fillId="40" borderId="0" xfId="51" applyFont="1" applyFill="1" applyAlignment="1">
      <alignment horizontal="center" vertical="center"/>
    </xf>
    <xf numFmtId="0" fontId="43" fillId="0" borderId="151" xfId="51" applyFont="1" applyBorder="1" applyAlignment="1">
      <alignment vertical="center"/>
    </xf>
    <xf numFmtId="0" fontId="43" fillId="39" borderId="150" xfId="51" applyFont="1" applyFill="1" applyBorder="1" applyAlignment="1">
      <alignment vertical="center"/>
    </xf>
    <xf numFmtId="0" fontId="43" fillId="39" borderId="151" xfId="51" applyFont="1" applyFill="1" applyBorder="1" applyAlignment="1">
      <alignment vertical="center"/>
    </xf>
    <xf numFmtId="0" fontId="102" fillId="39" borderId="151" xfId="51" applyFont="1" applyFill="1" applyBorder="1" applyAlignment="1">
      <alignment horizontal="center" vertical="center"/>
    </xf>
    <xf numFmtId="0" fontId="47" fillId="39" borderId="0" xfId="51" applyFont="1" applyFill="1" applyAlignment="1">
      <alignment horizontal="right" vertical="center"/>
    </xf>
    <xf numFmtId="0" fontId="53" fillId="89" borderId="14" xfId="51" applyFont="1" applyFill="1" applyBorder="1" applyAlignment="1">
      <alignment horizontal="left" vertical="center"/>
    </xf>
    <xf numFmtId="0" fontId="139" fillId="86" borderId="0" xfId="51" applyFont="1" applyFill="1" applyAlignment="1">
      <alignment horizontal="left" vertical="center"/>
    </xf>
    <xf numFmtId="0" fontId="139" fillId="86" borderId="0" xfId="51" applyFont="1" applyFill="1" applyAlignment="1">
      <alignment horizontal="center" vertical="center" wrapText="1"/>
    </xf>
    <xf numFmtId="0" fontId="119" fillId="39" borderId="0" xfId="51" applyFont="1" applyFill="1" applyAlignment="1">
      <alignment vertical="center"/>
    </xf>
    <xf numFmtId="0" fontId="47" fillId="0" borderId="0" xfId="51" applyFont="1" applyAlignment="1">
      <alignment horizontal="left" vertical="center"/>
    </xf>
    <xf numFmtId="0" fontId="54" fillId="39" borderId="0" xfId="51" quotePrefix="1" applyFont="1" applyFill="1" applyAlignment="1">
      <alignment horizontal="left" vertical="center"/>
    </xf>
    <xf numFmtId="0" fontId="54" fillId="39" borderId="0" xfId="51" applyFont="1" applyFill="1" applyAlignment="1">
      <alignment horizontal="left" vertical="center"/>
    </xf>
    <xf numFmtId="0" fontId="82" fillId="39" borderId="0" xfId="51" applyFont="1" applyFill="1" applyAlignment="1">
      <alignment horizontal="left"/>
    </xf>
    <xf numFmtId="0" fontId="109" fillId="0" borderId="150" xfId="58" applyFont="1" applyBorder="1" applyAlignment="1">
      <alignment horizontal="left" vertical="center"/>
    </xf>
    <xf numFmtId="0" fontId="43" fillId="39" borderId="151" xfId="51" applyFont="1" applyFill="1" applyBorder="1" applyAlignment="1">
      <alignment horizontal="left" vertical="center"/>
    </xf>
    <xf numFmtId="0" fontId="76" fillId="31" borderId="151" xfId="58" applyFont="1" applyFill="1" applyBorder="1" applyAlignment="1">
      <alignment horizontal="left" vertical="center"/>
    </xf>
    <xf numFmtId="0" fontId="45" fillId="0" borderId="151" xfId="58" applyFont="1" applyBorder="1" applyAlignment="1">
      <alignment horizontal="left" vertical="center"/>
    </xf>
    <xf numFmtId="0" fontId="43" fillId="39" borderId="152" xfId="51" applyFont="1" applyFill="1" applyBorder="1" applyAlignment="1">
      <alignment vertical="center"/>
    </xf>
    <xf numFmtId="0" fontId="44" fillId="86" borderId="14" xfId="51" applyFont="1" applyFill="1" applyBorder="1" applyAlignment="1">
      <alignment horizontal="left" vertical="center"/>
    </xf>
    <xf numFmtId="0" fontId="54" fillId="86" borderId="0" xfId="51" applyFont="1" applyFill="1" applyAlignment="1">
      <alignment horizontal="left" vertical="center"/>
    </xf>
    <xf numFmtId="0" fontId="181" fillId="0" borderId="0" xfId="51" applyFont="1" applyAlignment="1">
      <alignment vertical="center"/>
    </xf>
    <xf numFmtId="0" fontId="181" fillId="0" borderId="17" xfId="51" applyFont="1" applyBorder="1" applyAlignment="1">
      <alignment vertical="center"/>
    </xf>
    <xf numFmtId="0" fontId="76" fillId="81" borderId="0" xfId="51" applyFont="1" applyFill="1" applyAlignment="1">
      <alignment horizontal="left" vertical="center"/>
    </xf>
    <xf numFmtId="0" fontId="132" fillId="61" borderId="0" xfId="51" applyFont="1" applyFill="1" applyAlignment="1">
      <alignment horizontal="left" vertical="center"/>
    </xf>
    <xf numFmtId="0" fontId="88" fillId="84" borderId="0" xfId="51" applyFont="1" applyFill="1" applyAlignment="1">
      <alignment horizontal="left" vertical="center"/>
    </xf>
    <xf numFmtId="0" fontId="76" fillId="81" borderId="0" xfId="51" applyFont="1" applyFill="1" applyAlignment="1">
      <alignment vertical="center"/>
    </xf>
    <xf numFmtId="0" fontId="88" fillId="84" borderId="0" xfId="51" applyFont="1" applyFill="1" applyAlignment="1">
      <alignment vertical="center"/>
    </xf>
    <xf numFmtId="0" fontId="51" fillId="86" borderId="0" xfId="53" applyFont="1" applyFill="1" applyAlignment="1">
      <alignment vertical="center"/>
    </xf>
    <xf numFmtId="0" fontId="43" fillId="50" borderId="152" xfId="51" applyFont="1" applyFill="1" applyBorder="1" applyAlignment="1">
      <alignment vertical="center"/>
    </xf>
    <xf numFmtId="0" fontId="102" fillId="50" borderId="151" xfId="51" applyFont="1" applyFill="1" applyBorder="1" applyAlignment="1">
      <alignment horizontal="center" vertical="center"/>
    </xf>
    <xf numFmtId="0" fontId="165" fillId="50" borderId="152" xfId="51" applyFont="1" applyFill="1" applyBorder="1" applyAlignment="1">
      <alignment horizontal="right" vertical="center"/>
    </xf>
    <xf numFmtId="170" fontId="54" fillId="39" borderId="114" xfId="51" applyNumberFormat="1" applyFont="1" applyFill="1" applyBorder="1" applyAlignment="1">
      <alignment horizontal="center" vertical="center"/>
    </xf>
    <xf numFmtId="0" fontId="51" fillId="39" borderId="115" xfId="51" applyFont="1" applyFill="1" applyBorder="1" applyAlignment="1">
      <alignment horizontal="center" vertical="center"/>
    </xf>
    <xf numFmtId="0" fontId="39" fillId="38" borderId="0" xfId="51" applyFont="1" applyFill="1"/>
    <xf numFmtId="0" fontId="47" fillId="38" borderId="0" xfId="51" applyFont="1" applyFill="1" applyAlignment="1">
      <alignment vertical="center"/>
    </xf>
    <xf numFmtId="0" fontId="131" fillId="82" borderId="0" xfId="51" applyFont="1" applyFill="1" applyAlignment="1">
      <alignment horizontal="left" vertical="center"/>
    </xf>
    <xf numFmtId="0" fontId="132" fillId="83" borderId="0" xfId="51" applyFont="1" applyFill="1" applyAlignment="1">
      <alignment horizontal="left" vertical="center"/>
    </xf>
    <xf numFmtId="0" fontId="124" fillId="39" borderId="0" xfId="51" applyFont="1" applyFill="1" applyAlignment="1">
      <alignment vertical="center"/>
    </xf>
    <xf numFmtId="0" fontId="131" fillId="85" borderId="0" xfId="51" applyFont="1" applyFill="1" applyAlignment="1">
      <alignment horizontal="left" vertical="center"/>
    </xf>
    <xf numFmtId="0" fontId="57" fillId="85" borderId="0" xfId="51" applyFont="1" applyFill="1" applyAlignment="1">
      <alignment horizontal="left" vertical="center"/>
    </xf>
    <xf numFmtId="0" fontId="57" fillId="85" borderId="16" xfId="51" applyFont="1" applyFill="1" applyBorder="1" applyAlignment="1">
      <alignment horizontal="left" vertical="center"/>
    </xf>
    <xf numFmtId="0" fontId="137" fillId="85" borderId="0" xfId="51" applyFont="1" applyFill="1" applyAlignment="1">
      <alignment horizontal="left" vertical="center"/>
    </xf>
    <xf numFmtId="179" fontId="120" fillId="122" borderId="69" xfId="51" quotePrefix="1" applyNumberFormat="1" applyFont="1" applyFill="1" applyBorder="1" applyAlignment="1">
      <alignment horizontal="center" vertical="center"/>
    </xf>
    <xf numFmtId="0" fontId="183" fillId="121" borderId="77" xfId="51" quotePrefix="1" applyFont="1" applyFill="1" applyBorder="1" applyAlignment="1">
      <alignment vertical="center"/>
    </xf>
    <xf numFmtId="0" fontId="47" fillId="79" borderId="124" xfId="51" quotePrefix="1" applyFont="1" applyFill="1" applyBorder="1" applyAlignment="1">
      <alignment horizontal="center" vertical="center"/>
    </xf>
    <xf numFmtId="0" fontId="128" fillId="39" borderId="0" xfId="51" applyFont="1" applyFill="1" applyAlignment="1">
      <alignment horizontal="right" vertical="center" wrapText="1"/>
    </xf>
    <xf numFmtId="0" fontId="89" fillId="43" borderId="0" xfId="51" applyFont="1" applyFill="1" applyAlignment="1">
      <alignment vertical="center"/>
    </xf>
    <xf numFmtId="0" fontId="54" fillId="0" borderId="124" xfId="35" applyFont="1" applyBorder="1" applyAlignment="1">
      <alignment horizontal="right" vertical="center"/>
    </xf>
    <xf numFmtId="0" fontId="56" fillId="44" borderId="126" xfId="51" applyFont="1" applyFill="1" applyBorder="1" applyAlignment="1">
      <alignment horizontal="right" vertical="center"/>
    </xf>
    <xf numFmtId="0" fontId="53" fillId="44" borderId="126" xfId="51" applyFont="1" applyFill="1" applyBorder="1" applyAlignment="1">
      <alignment horizontal="right" vertical="center"/>
    </xf>
    <xf numFmtId="0" fontId="49" fillId="44" borderId="126" xfId="51" applyFont="1" applyFill="1" applyBorder="1" applyAlignment="1">
      <alignment horizontal="right" vertical="center"/>
    </xf>
    <xf numFmtId="170" fontId="53" fillId="44" borderId="124" xfId="51" applyNumberFormat="1" applyFont="1" applyFill="1" applyBorder="1" applyAlignment="1">
      <alignment horizontal="center" vertical="center"/>
    </xf>
    <xf numFmtId="0" fontId="53" fillId="44" borderId="0" xfId="51" applyFont="1" applyFill="1" applyAlignment="1">
      <alignment horizontal="left" vertical="center"/>
    </xf>
    <xf numFmtId="0" fontId="47" fillId="39" borderId="16" xfId="35" applyFont="1" applyFill="1" applyBorder="1" applyAlignment="1">
      <alignment horizontal="center" vertical="center"/>
    </xf>
    <xf numFmtId="0" fontId="47" fillId="39" borderId="14" xfId="35" applyFont="1" applyFill="1" applyBorder="1" applyAlignment="1">
      <alignment horizontal="center" vertical="center"/>
    </xf>
    <xf numFmtId="0" fontId="47" fillId="39" borderId="105" xfId="35" applyFont="1" applyFill="1" applyBorder="1" applyAlignment="1">
      <alignment horizontal="center" vertical="center"/>
    </xf>
    <xf numFmtId="0" fontId="47" fillId="39" borderId="120" xfId="35" applyFont="1" applyFill="1" applyBorder="1" applyAlignment="1">
      <alignment horizontal="center" vertical="center"/>
    </xf>
    <xf numFmtId="0" fontId="47" fillId="39" borderId="119" xfId="35" applyFont="1" applyFill="1" applyBorder="1" applyAlignment="1">
      <alignment horizontal="center" vertical="center"/>
    </xf>
    <xf numFmtId="0" fontId="44" fillId="39" borderId="0" xfId="51" applyFont="1" applyFill="1" applyAlignment="1">
      <alignment horizontal="right" vertical="center"/>
    </xf>
    <xf numFmtId="170" fontId="44" fillId="46" borderId="124" xfId="51" applyNumberFormat="1" applyFont="1" applyFill="1" applyBorder="1" applyAlignment="1">
      <alignment horizontal="center" vertical="center"/>
    </xf>
    <xf numFmtId="0" fontId="44" fillId="46" borderId="0" xfId="51" applyFont="1" applyFill="1" applyAlignment="1">
      <alignment horizontal="left" vertical="center"/>
    </xf>
    <xf numFmtId="0" fontId="44" fillId="68" borderId="0" xfId="51" applyFont="1" applyFill="1" applyAlignment="1">
      <alignment horizontal="left" vertical="center"/>
    </xf>
    <xf numFmtId="0" fontId="53" fillId="43" borderId="0" xfId="51" applyFont="1" applyFill="1" applyAlignment="1">
      <alignment horizontal="left" vertical="center"/>
    </xf>
    <xf numFmtId="0" fontId="44" fillId="50" borderId="126" xfId="51" applyFont="1" applyFill="1" applyBorder="1" applyAlignment="1">
      <alignment horizontal="right" vertical="center"/>
    </xf>
    <xf numFmtId="0" fontId="44" fillId="50" borderId="126" xfId="51" applyFont="1" applyFill="1" applyBorder="1" applyAlignment="1">
      <alignment horizontal="right" vertical="center" wrapText="1"/>
    </xf>
    <xf numFmtId="170" fontId="53" fillId="64" borderId="124" xfId="51" applyNumberFormat="1" applyFont="1" applyFill="1" applyBorder="1" applyAlignment="1">
      <alignment horizontal="center" vertical="center"/>
    </xf>
    <xf numFmtId="0" fontId="53" fillId="64" borderId="0" xfId="51" applyFont="1" applyFill="1" applyAlignment="1">
      <alignment horizontal="left" vertical="center"/>
    </xf>
    <xf numFmtId="0" fontId="154" fillId="65" borderId="67" xfId="35" applyFont="1" applyFill="1" applyBorder="1" applyAlignment="1">
      <alignment vertical="center"/>
    </xf>
    <xf numFmtId="0" fontId="124" fillId="98" borderId="67" xfId="35" applyFont="1" applyFill="1" applyBorder="1" applyAlignment="1">
      <alignment vertical="center"/>
    </xf>
    <xf numFmtId="0" fontId="43" fillId="0" borderId="151" xfId="35" applyFont="1" applyBorder="1" applyAlignment="1">
      <alignment vertical="center"/>
    </xf>
    <xf numFmtId="0" fontId="43" fillId="39" borderId="151" xfId="35" applyFont="1" applyFill="1" applyBorder="1" applyAlignment="1">
      <alignment horizontal="left" vertical="center"/>
    </xf>
    <xf numFmtId="0" fontId="43" fillId="39" borderId="151" xfId="35" applyFont="1" applyFill="1" applyBorder="1" applyAlignment="1">
      <alignment vertical="center"/>
    </xf>
    <xf numFmtId="0" fontId="43" fillId="39" borderId="152" xfId="35" applyFont="1" applyFill="1" applyBorder="1" applyAlignment="1">
      <alignment vertical="center"/>
    </xf>
    <xf numFmtId="0" fontId="43" fillId="23" borderId="0" xfId="76" applyFont="1" applyFill="1" applyAlignment="1">
      <alignment vertical="center"/>
    </xf>
    <xf numFmtId="0" fontId="43" fillId="0" borderId="0" xfId="76" applyFont="1" applyAlignment="1">
      <alignment vertical="center"/>
    </xf>
    <xf numFmtId="0" fontId="42" fillId="0" borderId="98" xfId="76" applyFont="1" applyBorder="1" applyAlignment="1">
      <alignment horizontal="center" vertical="center"/>
    </xf>
    <xf numFmtId="0" fontId="42" fillId="0" borderId="10" xfId="76" applyFont="1" applyBorder="1" applyAlignment="1">
      <alignment horizontal="centerContinuous" vertical="center"/>
    </xf>
    <xf numFmtId="0" fontId="47" fillId="0" borderId="10" xfId="76" applyFont="1" applyBorder="1" applyAlignment="1">
      <alignment horizontal="centerContinuous" vertical="center"/>
    </xf>
    <xf numFmtId="0" fontId="42" fillId="0" borderId="9" xfId="76" applyFont="1" applyBorder="1" applyAlignment="1">
      <alignment horizontal="centerContinuous" vertical="center"/>
    </xf>
    <xf numFmtId="0" fontId="47" fillId="0" borderId="10" xfId="76" applyFont="1" applyBorder="1" applyAlignment="1">
      <alignment horizontal="right" vertical="center"/>
    </xf>
    <xf numFmtId="0" fontId="67" fillId="0" borderId="10" xfId="76" applyFont="1" applyBorder="1" applyAlignment="1">
      <alignment horizontal="center" vertical="center"/>
    </xf>
    <xf numFmtId="0" fontId="47" fillId="0" borderId="11" xfId="76" applyFont="1" applyBorder="1" applyAlignment="1">
      <alignment horizontal="centerContinuous" vertical="center"/>
    </xf>
    <xf numFmtId="0" fontId="43" fillId="0" borderId="17" xfId="76" applyFont="1" applyBorder="1" applyAlignment="1">
      <alignment vertical="center"/>
    </xf>
    <xf numFmtId="0" fontId="102" fillId="51" borderId="46" xfId="76" applyFont="1" applyFill="1" applyBorder="1" applyAlignment="1">
      <alignment horizontal="center" vertical="center"/>
    </xf>
    <xf numFmtId="0" fontId="102" fillId="52" borderId="46" xfId="76" applyFont="1" applyFill="1" applyBorder="1" applyAlignment="1">
      <alignment horizontal="center" vertical="center"/>
    </xf>
    <xf numFmtId="0" fontId="102" fillId="45" borderId="46" xfId="76" applyFont="1" applyFill="1" applyBorder="1" applyAlignment="1">
      <alignment horizontal="center" vertical="center"/>
    </xf>
    <xf numFmtId="0" fontId="87" fillId="43" borderId="75" xfId="76" applyFont="1" applyFill="1" applyBorder="1" applyAlignment="1">
      <alignment horizontal="center" vertical="center"/>
    </xf>
    <xf numFmtId="9" fontId="89" fillId="43" borderId="104" xfId="76" applyNumberFormat="1" applyFont="1" applyFill="1" applyBorder="1" applyAlignment="1">
      <alignment horizontal="center" vertical="center"/>
    </xf>
    <xf numFmtId="0" fontId="53" fillId="43" borderId="0" xfId="51" applyFont="1" applyFill="1" applyAlignment="1">
      <alignment horizontal="right" vertical="center"/>
    </xf>
    <xf numFmtId="0" fontId="47" fillId="100" borderId="92" xfId="76" applyFont="1" applyFill="1" applyBorder="1" applyAlignment="1">
      <alignment horizontal="center" vertical="center"/>
    </xf>
    <xf numFmtId="0" fontId="47" fillId="100" borderId="76" xfId="76" applyFont="1" applyFill="1" applyBorder="1" applyAlignment="1">
      <alignment horizontal="center" vertical="center"/>
    </xf>
    <xf numFmtId="0" fontId="47" fillId="100" borderId="96" xfId="76" applyFont="1" applyFill="1" applyBorder="1" applyAlignment="1">
      <alignment horizontal="center" vertical="center"/>
    </xf>
    <xf numFmtId="0" fontId="54" fillId="50" borderId="0" xfId="51" applyFont="1" applyFill="1" applyAlignment="1">
      <alignment vertical="center"/>
    </xf>
    <xf numFmtId="0" fontId="54" fillId="50" borderId="120" xfId="51" applyFont="1" applyFill="1" applyBorder="1" applyAlignment="1">
      <alignment vertical="center"/>
    </xf>
    <xf numFmtId="0" fontId="102" fillId="40" borderId="0" xfId="76" applyFont="1" applyFill="1" applyAlignment="1">
      <alignment horizontal="center" vertical="center"/>
    </xf>
    <xf numFmtId="0" fontId="87" fillId="43" borderId="86" xfId="76" applyFont="1" applyFill="1" applyBorder="1" applyAlignment="1">
      <alignment horizontal="center" vertical="center"/>
    </xf>
    <xf numFmtId="0" fontId="87" fillId="43" borderId="87" xfId="76" applyFont="1" applyFill="1" applyBorder="1" applyAlignment="1">
      <alignment horizontal="center" vertical="center"/>
    </xf>
    <xf numFmtId="0" fontId="87" fillId="73" borderId="86" xfId="76" applyFont="1" applyFill="1" applyBorder="1" applyAlignment="1">
      <alignment horizontal="center" vertical="center"/>
    </xf>
    <xf numFmtId="9" fontId="89" fillId="73" borderId="104" xfId="76" applyNumberFormat="1" applyFont="1" applyFill="1" applyBorder="1" applyAlignment="1">
      <alignment horizontal="center" vertical="center"/>
    </xf>
    <xf numFmtId="0" fontId="54" fillId="0" borderId="0" xfId="51" applyFont="1" applyAlignment="1">
      <alignment vertical="center"/>
    </xf>
    <xf numFmtId="0" fontId="53" fillId="73" borderId="0" xfId="51" applyFont="1" applyFill="1" applyAlignment="1">
      <alignment horizontal="right" vertical="center"/>
    </xf>
    <xf numFmtId="0" fontId="60" fillId="101" borderId="92" xfId="76" applyFont="1" applyFill="1" applyBorder="1" applyAlignment="1">
      <alignment horizontal="center" vertical="center"/>
    </xf>
    <xf numFmtId="0" fontId="60" fillId="101" borderId="76" xfId="76" applyFont="1" applyFill="1" applyBorder="1" applyAlignment="1">
      <alignment horizontal="center" vertical="center"/>
    </xf>
    <xf numFmtId="0" fontId="60" fillId="101" borderId="96" xfId="76" applyFont="1" applyFill="1" applyBorder="1" applyAlignment="1">
      <alignment horizontal="center" vertical="center"/>
    </xf>
    <xf numFmtId="0" fontId="53" fillId="73" borderId="0" xfId="51" applyFont="1" applyFill="1" applyAlignment="1">
      <alignment horizontal="left" vertical="center"/>
    </xf>
    <xf numFmtId="0" fontId="45" fillId="75" borderId="86" xfId="76" applyFont="1" applyFill="1" applyBorder="1" applyAlignment="1">
      <alignment horizontal="center" vertical="center"/>
    </xf>
    <xf numFmtId="9" fontId="39" fillId="75" borderId="104" xfId="76" applyNumberFormat="1" applyFont="1" applyFill="1" applyBorder="1" applyAlignment="1">
      <alignment horizontal="center" vertical="center"/>
    </xf>
    <xf numFmtId="0" fontId="44" fillId="75" borderId="0" xfId="51" applyFont="1" applyFill="1" applyAlignment="1">
      <alignment horizontal="right" vertical="center"/>
    </xf>
    <xf numFmtId="0" fontId="47" fillId="102" borderId="92" xfId="76" applyFont="1" applyFill="1" applyBorder="1" applyAlignment="1">
      <alignment horizontal="center" vertical="center"/>
    </xf>
    <xf numFmtId="0" fontId="47" fillId="102" borderId="76" xfId="76" applyFont="1" applyFill="1" applyBorder="1" applyAlignment="1">
      <alignment horizontal="center" vertical="center"/>
    </xf>
    <xf numFmtId="0" fontId="47" fillId="102" borderId="96" xfId="76" applyFont="1" applyFill="1" applyBorder="1" applyAlignment="1">
      <alignment horizontal="center" vertical="center"/>
    </xf>
    <xf numFmtId="0" fontId="44" fillId="75" borderId="0" xfId="51" applyFont="1" applyFill="1" applyAlignment="1">
      <alignment horizontal="left" vertical="center"/>
    </xf>
    <xf numFmtId="0" fontId="45" fillId="79" borderId="86" xfId="76" applyFont="1" applyFill="1" applyBorder="1" applyAlignment="1">
      <alignment horizontal="center" vertical="center"/>
    </xf>
    <xf numFmtId="9" fontId="39" fillId="79" borderId="104" xfId="76" applyNumberFormat="1" applyFont="1" applyFill="1" applyBorder="1" applyAlignment="1">
      <alignment horizontal="center" vertical="center"/>
    </xf>
    <xf numFmtId="0" fontId="44" fillId="79" borderId="0" xfId="51" applyFont="1" applyFill="1" applyAlignment="1">
      <alignment horizontal="right" vertical="center"/>
    </xf>
    <xf numFmtId="0" fontId="47" fillId="103" borderId="92" xfId="76" applyFont="1" applyFill="1" applyBorder="1" applyAlignment="1">
      <alignment horizontal="center" vertical="center"/>
    </xf>
    <xf numFmtId="0" fontId="47" fillId="103" borderId="76" xfId="76" applyFont="1" applyFill="1" applyBorder="1" applyAlignment="1">
      <alignment horizontal="center" vertical="center"/>
    </xf>
    <xf numFmtId="0" fontId="47" fillId="103" borderId="96" xfId="76" applyFont="1" applyFill="1" applyBorder="1" applyAlignment="1">
      <alignment horizontal="center" vertical="center"/>
    </xf>
    <xf numFmtId="170" fontId="44" fillId="79" borderId="124" xfId="51" applyNumberFormat="1" applyFont="1" applyFill="1" applyBorder="1" applyAlignment="1">
      <alignment horizontal="center" vertical="center"/>
    </xf>
    <xf numFmtId="0" fontId="44" fillId="79" borderId="0" xfId="51" applyFont="1" applyFill="1" applyAlignment="1">
      <alignment horizontal="left" vertical="center"/>
    </xf>
    <xf numFmtId="0" fontId="148" fillId="79" borderId="86" xfId="76" applyFont="1" applyFill="1" applyBorder="1" applyAlignment="1">
      <alignment horizontal="center" vertical="center"/>
    </xf>
    <xf numFmtId="9" fontId="151" fillId="79" borderId="104" xfId="76" applyNumberFormat="1" applyFont="1" applyFill="1" applyBorder="1" applyAlignment="1">
      <alignment horizontal="center" vertical="center"/>
    </xf>
    <xf numFmtId="0" fontId="119" fillId="79" borderId="0" xfId="51" applyFont="1" applyFill="1" applyAlignment="1">
      <alignment horizontal="right" vertical="center"/>
    </xf>
    <xf numFmtId="0" fontId="79" fillId="104" borderId="92" xfId="76" applyFont="1" applyFill="1" applyBorder="1" applyAlignment="1">
      <alignment horizontal="center" vertical="center"/>
    </xf>
    <xf numFmtId="0" fontId="79" fillId="104" borderId="76" xfId="76" applyFont="1" applyFill="1" applyBorder="1" applyAlignment="1">
      <alignment horizontal="center" vertical="center"/>
    </xf>
    <xf numFmtId="0" fontId="79" fillId="104" borderId="96" xfId="76" applyFont="1" applyFill="1" applyBorder="1" applyAlignment="1">
      <alignment horizontal="center" vertical="center"/>
    </xf>
    <xf numFmtId="0" fontId="119" fillId="79" borderId="0" xfId="51" applyFont="1" applyFill="1" applyAlignment="1">
      <alignment horizontal="left" vertical="center"/>
    </xf>
    <xf numFmtId="0" fontId="149" fillId="79" borderId="86" xfId="76" applyFont="1" applyFill="1" applyBorder="1" applyAlignment="1">
      <alignment horizontal="center" vertical="center"/>
    </xf>
    <xf numFmtId="9" fontId="152" fillId="79" borderId="104" xfId="76" applyNumberFormat="1" applyFont="1" applyFill="1" applyBorder="1" applyAlignment="1">
      <alignment horizontal="center" vertical="center"/>
    </xf>
    <xf numFmtId="0" fontId="162" fillId="79" borderId="0" xfId="51" applyFont="1" applyFill="1" applyAlignment="1">
      <alignment horizontal="right" vertical="center"/>
    </xf>
    <xf numFmtId="0" fontId="163" fillId="105" borderId="92" xfId="76" applyFont="1" applyFill="1" applyBorder="1" applyAlignment="1">
      <alignment horizontal="center" vertical="center"/>
    </xf>
    <xf numFmtId="0" fontId="163" fillId="105" borderId="76" xfId="76" applyFont="1" applyFill="1" applyBorder="1" applyAlignment="1">
      <alignment horizontal="center" vertical="center"/>
    </xf>
    <xf numFmtId="0" fontId="163" fillId="105" borderId="96" xfId="76" applyFont="1" applyFill="1" applyBorder="1" applyAlignment="1">
      <alignment horizontal="center" vertical="center"/>
    </xf>
    <xf numFmtId="0" fontId="149" fillId="79" borderId="117" xfId="76" applyFont="1" applyFill="1" applyBorder="1" applyAlignment="1">
      <alignment horizontal="center" vertical="center"/>
    </xf>
    <xf numFmtId="9" fontId="152" fillId="79" borderId="122" xfId="76" applyNumberFormat="1" applyFont="1" applyFill="1" applyBorder="1" applyAlignment="1">
      <alignment horizontal="center" vertical="center"/>
    </xf>
    <xf numFmtId="0" fontId="45" fillId="42" borderId="86" xfId="76" applyFont="1" applyFill="1" applyBorder="1" applyAlignment="1">
      <alignment horizontal="center" vertical="center"/>
    </xf>
    <xf numFmtId="9" fontId="39" fillId="42" borderId="104" xfId="76" applyNumberFormat="1" applyFont="1" applyFill="1" applyBorder="1" applyAlignment="1">
      <alignment horizontal="center" vertical="center"/>
    </xf>
    <xf numFmtId="0" fontId="44" fillId="42" borderId="0" xfId="51" applyFont="1" applyFill="1" applyAlignment="1">
      <alignment horizontal="right" vertical="center"/>
    </xf>
    <xf numFmtId="0" fontId="47" fillId="52" borderId="92" xfId="76" applyFont="1" applyFill="1" applyBorder="1" applyAlignment="1">
      <alignment horizontal="center" vertical="center"/>
    </xf>
    <xf numFmtId="0" fontId="47" fillId="52" borderId="76" xfId="76" applyFont="1" applyFill="1" applyBorder="1" applyAlignment="1">
      <alignment horizontal="center" vertical="center"/>
    </xf>
    <xf numFmtId="0" fontId="47" fillId="52" borderId="96" xfId="76" applyFont="1" applyFill="1" applyBorder="1" applyAlignment="1">
      <alignment horizontal="center" vertical="center"/>
    </xf>
    <xf numFmtId="0" fontId="44" fillId="42" borderId="0" xfId="51" applyFont="1" applyFill="1" applyAlignment="1">
      <alignment horizontal="left" vertical="center"/>
    </xf>
    <xf numFmtId="0" fontId="87" fillId="64" borderId="86" xfId="76" applyFont="1" applyFill="1" applyBorder="1" applyAlignment="1">
      <alignment horizontal="center" vertical="center"/>
    </xf>
    <xf numFmtId="9" fontId="89" fillId="64" borderId="104" xfId="76" applyNumberFormat="1" applyFont="1" applyFill="1" applyBorder="1" applyAlignment="1">
      <alignment horizontal="center" vertical="center"/>
    </xf>
    <xf numFmtId="0" fontId="47" fillId="50" borderId="92" xfId="76" applyFont="1" applyFill="1" applyBorder="1" applyAlignment="1">
      <alignment horizontal="center" vertical="center"/>
    </xf>
    <xf numFmtId="0" fontId="47" fillId="50" borderId="76" xfId="76" applyFont="1" applyFill="1" applyBorder="1" applyAlignment="1">
      <alignment horizontal="center" vertical="center"/>
    </xf>
    <xf numFmtId="0" fontId="47" fillId="50" borderId="96" xfId="76" applyFont="1" applyFill="1" applyBorder="1" applyAlignment="1">
      <alignment horizontal="center" vertical="center"/>
    </xf>
    <xf numFmtId="0" fontId="39" fillId="39" borderId="67" xfId="76" applyFont="1" applyFill="1" applyBorder="1" applyAlignment="1">
      <alignment horizontal="left" vertical="center"/>
    </xf>
    <xf numFmtId="0" fontId="68" fillId="39" borderId="0" xfId="76" applyFont="1" applyFill="1" applyAlignment="1">
      <alignment horizontal="left" vertical="center"/>
    </xf>
    <xf numFmtId="0" fontId="69" fillId="39" borderId="0" xfId="76" applyFont="1" applyFill="1" applyAlignment="1">
      <alignment horizontal="center" vertical="center"/>
    </xf>
    <xf numFmtId="0" fontId="42" fillId="39" borderId="0" xfId="76" applyFont="1" applyFill="1" applyAlignment="1">
      <alignment horizontal="center" vertical="center"/>
    </xf>
    <xf numFmtId="0" fontId="43" fillId="39" borderId="0" xfId="76" applyFont="1" applyFill="1" applyAlignment="1">
      <alignment vertical="center"/>
    </xf>
    <xf numFmtId="0" fontId="43" fillId="39" borderId="17" xfId="76" applyFont="1" applyFill="1" applyBorder="1" applyAlignment="1">
      <alignment vertical="center"/>
    </xf>
    <xf numFmtId="0" fontId="70" fillId="39" borderId="67" xfId="76" applyFont="1" applyFill="1" applyBorder="1" applyAlignment="1">
      <alignment vertical="center"/>
    </xf>
    <xf numFmtId="0" fontId="47" fillId="39" borderId="0" xfId="76" applyFont="1" applyFill="1" applyAlignment="1">
      <alignment vertical="center"/>
    </xf>
    <xf numFmtId="0" fontId="44" fillId="39" borderId="0" xfId="51" applyFont="1" applyFill="1" applyAlignment="1">
      <alignment vertical="center"/>
    </xf>
    <xf numFmtId="0" fontId="43" fillId="39" borderId="14" xfId="76" applyFont="1" applyFill="1" applyBorder="1" applyAlignment="1">
      <alignment vertical="center"/>
    </xf>
    <xf numFmtId="0" fontId="153" fillId="39" borderId="67" xfId="76" applyFont="1" applyFill="1" applyBorder="1" applyAlignment="1">
      <alignment vertical="center"/>
    </xf>
    <xf numFmtId="0" fontId="43" fillId="39" borderId="16" xfId="76" applyFont="1" applyFill="1" applyBorder="1" applyAlignment="1">
      <alignment vertical="center"/>
    </xf>
    <xf numFmtId="0" fontId="57" fillId="39" borderId="0" xfId="76" applyFont="1" applyFill="1" applyAlignment="1">
      <alignment horizontal="right" vertical="center"/>
    </xf>
    <xf numFmtId="0" fontId="124" fillId="39" borderId="67" xfId="76" applyFont="1" applyFill="1" applyBorder="1" applyAlignment="1">
      <alignment vertical="center"/>
    </xf>
    <xf numFmtId="0" fontId="43" fillId="39" borderId="67" xfId="76" applyFont="1" applyFill="1" applyBorder="1" applyAlignment="1">
      <alignment vertical="center"/>
    </xf>
    <xf numFmtId="0" fontId="43" fillId="38" borderId="107" xfId="76" applyFont="1" applyFill="1" applyBorder="1" applyAlignment="1">
      <alignment vertical="center"/>
    </xf>
    <xf numFmtId="0" fontId="43" fillId="38" borderId="108" xfId="76" applyFont="1" applyFill="1" applyBorder="1" applyAlignment="1">
      <alignment vertical="center"/>
    </xf>
    <xf numFmtId="0" fontId="44" fillId="38" borderId="108" xfId="76" applyFont="1" applyFill="1" applyBorder="1" applyAlignment="1">
      <alignment horizontal="center" vertical="center"/>
    </xf>
    <xf numFmtId="0" fontId="57" fillId="38" borderId="108" xfId="76" applyFont="1" applyFill="1" applyBorder="1" applyAlignment="1">
      <alignment vertical="center"/>
    </xf>
    <xf numFmtId="0" fontId="57" fillId="38" borderId="108" xfId="76" applyFont="1" applyFill="1" applyBorder="1" applyAlignment="1">
      <alignment horizontal="right" vertical="center"/>
    </xf>
    <xf numFmtId="0" fontId="43" fillId="38" borderId="110" xfId="76" applyFont="1" applyFill="1" applyBorder="1" applyAlignment="1">
      <alignment vertical="center"/>
    </xf>
    <xf numFmtId="0" fontId="102" fillId="39" borderId="0" xfId="76" applyFont="1" applyFill="1" applyAlignment="1">
      <alignment horizontal="center" vertical="center"/>
    </xf>
    <xf numFmtId="0" fontId="138" fillId="43" borderId="0" xfId="51" applyFont="1" applyFill="1" applyAlignment="1">
      <alignment vertical="center"/>
    </xf>
    <xf numFmtId="0" fontId="116" fillId="73" borderId="0" xfId="51" applyFont="1" applyFill="1" applyAlignment="1">
      <alignment vertical="center"/>
    </xf>
    <xf numFmtId="0" fontId="117" fillId="75" borderId="0" xfId="51" applyFont="1" applyFill="1" applyAlignment="1">
      <alignment vertical="center"/>
    </xf>
    <xf numFmtId="0" fontId="117" fillId="79" borderId="0" xfId="51" applyFont="1" applyFill="1" applyAlignment="1">
      <alignment vertical="center"/>
    </xf>
    <xf numFmtId="0" fontId="159" fillId="79" borderId="0" xfId="51" applyFont="1" applyFill="1" applyAlignment="1">
      <alignment vertical="center"/>
    </xf>
    <xf numFmtId="0" fontId="102" fillId="39" borderId="0" xfId="51" applyFont="1" applyFill="1" applyAlignment="1">
      <alignment vertical="center"/>
    </xf>
    <xf numFmtId="0" fontId="160" fillId="79" borderId="0" xfId="51" applyFont="1" applyFill="1" applyAlignment="1">
      <alignment vertical="center"/>
    </xf>
    <xf numFmtId="0" fontId="117" fillId="42" borderId="0" xfId="51" applyFont="1" applyFill="1" applyAlignment="1">
      <alignment vertical="center"/>
    </xf>
    <xf numFmtId="0" fontId="117" fillId="50" borderId="0" xfId="51" applyFont="1" applyFill="1" applyAlignment="1">
      <alignment vertical="center"/>
    </xf>
    <xf numFmtId="0" fontId="44" fillId="0" borderId="0" xfId="51" applyFont="1" applyAlignment="1">
      <alignment vertical="center"/>
    </xf>
    <xf numFmtId="0" fontId="121" fillId="0" borderId="0" xfId="51" applyFont="1" applyAlignment="1">
      <alignment vertical="center"/>
    </xf>
    <xf numFmtId="0" fontId="161" fillId="0" borderId="0" xfId="51" applyFont="1" applyAlignment="1">
      <alignment vertical="center"/>
    </xf>
    <xf numFmtId="0" fontId="119" fillId="0" borderId="0" xfId="51" applyFont="1" applyAlignment="1">
      <alignment vertical="center"/>
    </xf>
    <xf numFmtId="0" fontId="43" fillId="39" borderId="0" xfId="76" applyFont="1" applyFill="1" applyAlignment="1">
      <alignment horizontal="left" vertical="center"/>
    </xf>
    <xf numFmtId="0" fontId="52" fillId="0" borderId="0" xfId="51" applyFont="1" applyAlignment="1">
      <alignment vertical="center"/>
    </xf>
    <xf numFmtId="0" fontId="43" fillId="0" borderId="151" xfId="76" applyFont="1" applyBorder="1" applyAlignment="1">
      <alignment vertical="center"/>
    </xf>
    <xf numFmtId="0" fontId="43" fillId="39" borderId="151" xfId="76" applyFont="1" applyFill="1" applyBorder="1" applyAlignment="1">
      <alignment horizontal="left" vertical="center"/>
    </xf>
    <xf numFmtId="0" fontId="43" fillId="39" borderId="151" xfId="76" applyFont="1" applyFill="1" applyBorder="1" applyAlignment="1">
      <alignment vertical="center"/>
    </xf>
    <xf numFmtId="0" fontId="43" fillId="39" borderId="152" xfId="76" applyFont="1" applyFill="1" applyBorder="1" applyAlignment="1">
      <alignment vertical="center"/>
    </xf>
    <xf numFmtId="0" fontId="43" fillId="66" borderId="0" xfId="51" applyFont="1" applyFill="1" applyAlignment="1">
      <alignment horizontal="left" vertical="center"/>
    </xf>
    <xf numFmtId="0" fontId="39" fillId="42" borderId="46" xfId="51" applyFont="1" applyFill="1" applyBorder="1" applyAlignment="1">
      <alignment horizontal="left"/>
    </xf>
    <xf numFmtId="0" fontId="181" fillId="0" borderId="14" xfId="51" applyFont="1" applyBorder="1" applyAlignment="1">
      <alignment vertical="center"/>
    </xf>
    <xf numFmtId="0" fontId="45" fillId="69" borderId="0" xfId="51" applyFont="1" applyFill="1" applyAlignment="1">
      <alignment horizontal="left" vertical="center"/>
    </xf>
    <xf numFmtId="0" fontId="43" fillId="69" borderId="0" xfId="51" applyFont="1" applyFill="1" applyAlignment="1">
      <alignment horizontal="left" vertical="center"/>
    </xf>
    <xf numFmtId="0" fontId="39" fillId="70" borderId="46" xfId="51" applyFont="1" applyFill="1" applyBorder="1" applyAlignment="1">
      <alignment horizontal="left"/>
    </xf>
    <xf numFmtId="0" fontId="166" fillId="69" borderId="0" xfId="51" applyFont="1" applyFill="1" applyAlignment="1">
      <alignment vertical="center"/>
    </xf>
    <xf numFmtId="0" fontId="61" fillId="69" borderId="0" xfId="51" applyFont="1" applyFill="1" applyAlignment="1">
      <alignment vertical="center"/>
    </xf>
    <xf numFmtId="0" fontId="112" fillId="57" borderId="0" xfId="51" applyFont="1" applyFill="1" applyAlignment="1">
      <alignment horizontal="left" vertical="center"/>
    </xf>
    <xf numFmtId="0" fontId="59" fillId="57" borderId="0" xfId="51" applyFont="1" applyFill="1" applyAlignment="1">
      <alignment horizontal="left" vertical="center"/>
    </xf>
    <xf numFmtId="0" fontId="113" fillId="72" borderId="0" xfId="51" applyFont="1" applyFill="1" applyAlignment="1">
      <alignment horizontal="left" vertical="center"/>
    </xf>
    <xf numFmtId="0" fontId="76" fillId="72" borderId="0" xfId="51" applyFont="1" applyFill="1" applyAlignment="1">
      <alignment horizontal="left" vertical="center"/>
    </xf>
    <xf numFmtId="0" fontId="39" fillId="73" borderId="46" xfId="51" applyFont="1" applyFill="1" applyBorder="1" applyAlignment="1">
      <alignment horizontal="left"/>
    </xf>
    <xf numFmtId="0" fontId="45" fillId="74" borderId="0" xfId="51" applyFont="1" applyFill="1" applyAlignment="1">
      <alignment horizontal="left" vertical="center"/>
    </xf>
    <xf numFmtId="0" fontId="43" fillId="74" borderId="0" xfId="51" applyFont="1" applyFill="1" applyAlignment="1">
      <alignment horizontal="left" vertical="center"/>
    </xf>
    <xf numFmtId="0" fontId="39" fillId="75" borderId="46" xfId="51" applyFont="1" applyFill="1" applyBorder="1" applyAlignment="1">
      <alignment horizontal="left"/>
    </xf>
    <xf numFmtId="0" fontId="166" fillId="59" borderId="0" xfId="51" applyFont="1" applyFill="1" applyAlignment="1">
      <alignment horizontal="left" vertical="center"/>
    </xf>
    <xf numFmtId="0" fontId="61" fillId="59" borderId="0" xfId="51" applyFont="1" applyFill="1" applyAlignment="1">
      <alignment horizontal="left" vertical="center"/>
    </xf>
    <xf numFmtId="0" fontId="165" fillId="58" borderId="0" xfId="51" applyFont="1" applyFill="1" applyAlignment="1">
      <alignment horizontal="left" vertical="center"/>
    </xf>
    <xf numFmtId="0" fontId="124" fillId="58" borderId="0" xfId="51" applyFont="1" applyFill="1" applyAlignment="1">
      <alignment horizontal="left" vertical="center"/>
    </xf>
    <xf numFmtId="0" fontId="168" fillId="59" borderId="0" xfId="51" applyFont="1" applyFill="1" applyAlignment="1">
      <alignment horizontal="left" vertical="center"/>
    </xf>
    <xf numFmtId="0" fontId="125" fillId="59" borderId="0" xfId="51" applyFont="1" applyFill="1" applyAlignment="1">
      <alignment horizontal="left" vertical="center"/>
    </xf>
    <xf numFmtId="0" fontId="165" fillId="77" borderId="0" xfId="51" applyFont="1" applyFill="1" applyAlignment="1">
      <alignment horizontal="left" vertical="center"/>
    </xf>
    <xf numFmtId="0" fontId="124" fillId="77" borderId="0" xfId="51" applyFont="1" applyFill="1" applyAlignment="1">
      <alignment horizontal="left" vertical="center"/>
    </xf>
    <xf numFmtId="0" fontId="39" fillId="78" borderId="46" xfId="51" applyFont="1" applyFill="1" applyBorder="1" applyAlignment="1">
      <alignment horizontal="left"/>
    </xf>
    <xf numFmtId="0" fontId="82" fillId="39" borderId="67" xfId="51" applyFont="1" applyFill="1" applyBorder="1" applyAlignment="1">
      <alignment horizontal="center" vertical="center"/>
    </xf>
    <xf numFmtId="0" fontId="169" fillId="60" borderId="0" xfId="51" applyFont="1" applyFill="1" applyAlignment="1">
      <alignment horizontal="left" vertical="center"/>
    </xf>
    <xf numFmtId="0" fontId="127" fillId="60" borderId="0" xfId="51" applyFont="1" applyFill="1" applyAlignment="1">
      <alignment horizontal="left" vertical="center"/>
    </xf>
    <xf numFmtId="0" fontId="57" fillId="41" borderId="0" xfId="51" applyFont="1" applyFill="1" applyAlignment="1">
      <alignment vertical="center"/>
    </xf>
    <xf numFmtId="0" fontId="122" fillId="71" borderId="0" xfId="51" applyFont="1" applyFill="1" applyAlignment="1">
      <alignment horizontal="left" vertical="center"/>
    </xf>
    <xf numFmtId="0" fontId="122" fillId="71" borderId="0" xfId="51" applyFont="1" applyFill="1" applyAlignment="1">
      <alignment vertical="center"/>
    </xf>
    <xf numFmtId="0" fontId="57" fillId="76" borderId="0" xfId="51" applyFont="1" applyFill="1" applyAlignment="1">
      <alignment horizontal="left" vertical="center"/>
    </xf>
    <xf numFmtId="0" fontId="126" fillId="71" borderId="0" xfId="51" applyFont="1" applyFill="1" applyAlignment="1">
      <alignment horizontal="left" vertical="center"/>
    </xf>
    <xf numFmtId="0" fontId="183" fillId="121" borderId="0" xfId="51" quotePrefix="1" applyFont="1" applyFill="1" applyAlignment="1">
      <alignment horizontal="center" vertical="center"/>
    </xf>
    <xf numFmtId="0" fontId="47" fillId="79"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0" fontId="183" fillId="89" borderId="0" xfId="51" applyFont="1" applyFill="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183" fillId="121" borderId="14" xfId="51" quotePrefix="1" applyFont="1" applyFill="1" applyBorder="1" applyAlignment="1">
      <alignment horizontal="center" vertical="center"/>
    </xf>
    <xf numFmtId="0" fontId="44" fillId="39" borderId="0" xfId="51" applyFont="1" applyFill="1" applyAlignment="1">
      <alignment horizontal="center" vertical="center"/>
    </xf>
    <xf numFmtId="9" fontId="54" fillId="39" borderId="108" xfId="51" applyNumberFormat="1" applyFont="1" applyFill="1" applyBorder="1" applyAlignment="1">
      <alignment horizontal="center" vertical="center"/>
    </xf>
    <xf numFmtId="0" fontId="44" fillId="39" borderId="110" xfId="5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0" fontId="43" fillId="0" borderId="77" xfId="51" applyFont="1" applyBorder="1" applyAlignment="1">
      <alignment horizontal="center" vertical="center"/>
    </xf>
    <xf numFmtId="0" fontId="120" fillId="42" borderId="81" xfId="51" applyFont="1" applyFill="1" applyBorder="1" applyAlignment="1">
      <alignment horizontal="center" vertical="center"/>
    </xf>
    <xf numFmtId="0" fontId="52" fillId="50" borderId="0" xfId="51" applyFont="1" applyFill="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43" fillId="50" borderId="79" xfId="51" applyFont="1" applyFill="1" applyBorder="1" applyAlignment="1">
      <alignment horizontal="center" vertical="center"/>
    </xf>
    <xf numFmtId="0" fontId="43" fillId="50" borderId="109" xfId="51" applyFont="1" applyFill="1" applyBorder="1" applyAlignment="1">
      <alignment horizontal="center" vertical="center"/>
    </xf>
    <xf numFmtId="0" fontId="87" fillId="44" borderId="75" xfId="51" applyFont="1" applyFill="1" applyBorder="1" applyAlignment="1">
      <alignment horizontal="center" vertical="center"/>
    </xf>
    <xf numFmtId="9" fontId="89" fillId="44" borderId="104" xfId="51" applyNumberFormat="1" applyFont="1" applyFill="1" applyBorder="1" applyAlignment="1">
      <alignment horizontal="center" vertical="center"/>
    </xf>
    <xf numFmtId="0" fontId="87" fillId="44" borderId="96" xfId="51" applyFont="1" applyFill="1" applyBorder="1" applyAlignment="1">
      <alignment horizontal="center" vertical="center"/>
    </xf>
    <xf numFmtId="9" fontId="89" fillId="44" borderId="122" xfId="51" applyNumberFormat="1" applyFont="1" applyFill="1" applyBorder="1" applyAlignment="1">
      <alignment horizontal="center" vertical="center"/>
    </xf>
    <xf numFmtId="0" fontId="45" fillId="46" borderId="75" xfId="51" applyFont="1" applyFill="1" applyBorder="1" applyAlignment="1">
      <alignment horizontal="center" vertical="center"/>
    </xf>
    <xf numFmtId="9" fontId="39" fillId="46" borderId="104" xfId="51" applyNumberFormat="1" applyFont="1" applyFill="1" applyBorder="1" applyAlignment="1">
      <alignment horizontal="center" vertical="center"/>
    </xf>
    <xf numFmtId="0" fontId="45" fillId="68" borderId="75" xfId="51" applyFont="1" applyFill="1" applyBorder="1" applyAlignment="1">
      <alignment horizontal="center" vertical="center"/>
    </xf>
    <xf numFmtId="9" fontId="39" fillId="68" borderId="104" xfId="51" applyNumberFormat="1" applyFont="1" applyFill="1" applyBorder="1" applyAlignment="1">
      <alignment horizontal="center" vertical="center"/>
    </xf>
    <xf numFmtId="0" fontId="44" fillId="79" borderId="58" xfId="51" applyFont="1" applyFill="1" applyBorder="1" applyAlignment="1">
      <alignment horizontal="right" vertical="center"/>
    </xf>
    <xf numFmtId="0" fontId="44" fillId="79" borderId="14" xfId="51" applyFont="1" applyFill="1" applyBorder="1" applyAlignment="1">
      <alignment horizontal="right" vertical="center"/>
    </xf>
    <xf numFmtId="0" fontId="45" fillId="93" borderId="75" xfId="51" applyFont="1" applyFill="1" applyBorder="1" applyAlignment="1">
      <alignment horizontal="center" vertical="center"/>
    </xf>
    <xf numFmtId="9" fontId="39" fillId="93" borderId="104" xfId="51" applyNumberFormat="1" applyFont="1" applyFill="1" applyBorder="1" applyAlignment="1">
      <alignment horizontal="center" vertical="center"/>
    </xf>
    <xf numFmtId="0" fontId="44" fillId="93" borderId="58" xfId="51" applyFont="1" applyFill="1" applyBorder="1" applyAlignment="1">
      <alignment horizontal="right" vertical="center"/>
    </xf>
    <xf numFmtId="0" fontId="44" fillId="93" borderId="14" xfId="51" applyFont="1" applyFill="1" applyBorder="1" applyAlignment="1">
      <alignment horizontal="right" vertical="center"/>
    </xf>
    <xf numFmtId="170" fontId="44" fillId="93" borderId="124" xfId="51" applyNumberFormat="1" applyFont="1" applyFill="1" applyBorder="1" applyAlignment="1">
      <alignment horizontal="center" vertical="center"/>
    </xf>
    <xf numFmtId="0" fontId="44" fillId="93" borderId="0" xfId="51" applyFont="1" applyFill="1" applyAlignment="1">
      <alignment horizontal="left" vertical="center"/>
    </xf>
    <xf numFmtId="9" fontId="176" fillId="42" borderId="104" xfId="51" applyNumberFormat="1" applyFont="1" applyFill="1" applyBorder="1" applyAlignment="1">
      <alignment horizontal="center" vertical="center"/>
    </xf>
    <xf numFmtId="0" fontId="177" fillId="42" borderId="86" xfId="51" applyFont="1" applyFill="1" applyBorder="1" applyAlignment="1">
      <alignment horizontal="center" vertical="center"/>
    </xf>
    <xf numFmtId="0" fontId="146" fillId="42" borderId="0" xfId="51" applyFont="1" applyFill="1" applyAlignment="1">
      <alignment horizontal="right" vertical="center" wrapText="1"/>
    </xf>
    <xf numFmtId="0" fontId="44" fillId="93" borderId="0" xfId="51" applyFont="1" applyFill="1" applyAlignment="1">
      <alignment horizontal="right" vertical="center" wrapText="1"/>
    </xf>
    <xf numFmtId="0" fontId="45" fillId="93" borderId="86" xfId="51" applyFont="1" applyFill="1" applyBorder="1" applyAlignment="1">
      <alignment horizontal="center" vertical="center"/>
    </xf>
    <xf numFmtId="0" fontId="147" fillId="99" borderId="58" xfId="51" applyFont="1" applyFill="1" applyBorder="1" applyAlignment="1">
      <alignment horizontal="right" vertical="center"/>
    </xf>
    <xf numFmtId="0" fontId="177" fillId="42" borderId="87" xfId="51" applyFont="1" applyFill="1" applyBorder="1" applyAlignment="1">
      <alignment horizontal="center" vertical="center"/>
    </xf>
    <xf numFmtId="170" fontId="146" fillId="42" borderId="124" xfId="51" applyNumberFormat="1" applyFont="1" applyFill="1" applyBorder="1" applyAlignment="1">
      <alignment horizontal="center" vertical="center"/>
    </xf>
    <xf numFmtId="0" fontId="45" fillId="70" borderId="86" xfId="51" applyFont="1" applyFill="1" applyBorder="1" applyAlignment="1">
      <alignment horizontal="center" vertical="center"/>
    </xf>
    <xf numFmtId="9" fontId="39" fillId="70" borderId="104" xfId="51" applyNumberFormat="1" applyFont="1" applyFill="1" applyBorder="1" applyAlignment="1">
      <alignment horizontal="center" vertical="center"/>
    </xf>
    <xf numFmtId="0" fontId="44" fillId="70" borderId="0" xfId="51" applyFont="1" applyFill="1" applyAlignment="1">
      <alignment horizontal="right" vertical="center" wrapText="1"/>
    </xf>
    <xf numFmtId="0" fontId="207" fillId="70" borderId="0" xfId="51" applyFont="1" applyFill="1" applyAlignment="1">
      <alignment horizontal="right" vertical="center" wrapText="1"/>
    </xf>
    <xf numFmtId="170" fontId="207" fillId="70" borderId="124" xfId="51" applyNumberFormat="1" applyFont="1" applyFill="1" applyBorder="1" applyAlignment="1">
      <alignment horizontal="center" vertical="center"/>
    </xf>
    <xf numFmtId="0" fontId="44" fillId="70" borderId="0" xfId="51" applyFont="1" applyFill="1" applyAlignment="1">
      <alignment horizontal="left" vertical="center"/>
    </xf>
    <xf numFmtId="0" fontId="87" fillId="64" borderId="86" xfId="51" applyFont="1" applyFill="1" applyBorder="1" applyAlignment="1">
      <alignment horizontal="center" vertical="center"/>
    </xf>
    <xf numFmtId="9" fontId="89" fillId="64" borderId="104" xfId="51" applyNumberFormat="1" applyFont="1" applyFill="1" applyBorder="1" applyAlignment="1">
      <alignment horizontal="center" vertical="center"/>
    </xf>
    <xf numFmtId="0" fontId="87" fillId="64" borderId="117" xfId="51" applyFont="1" applyFill="1" applyBorder="1" applyAlignment="1">
      <alignment horizontal="center" vertical="center"/>
    </xf>
    <xf numFmtId="9" fontId="89" fillId="64" borderId="122" xfId="51" applyNumberFormat="1" applyFont="1" applyFill="1" applyBorder="1" applyAlignment="1">
      <alignment horizontal="center" vertical="center"/>
    </xf>
    <xf numFmtId="0" fontId="42" fillId="39" borderId="67" xfId="51" applyFont="1" applyFill="1" applyBorder="1" applyAlignment="1">
      <alignment horizontal="center" vertical="center"/>
    </xf>
    <xf numFmtId="0" fontId="60" fillId="44" borderId="85" xfId="51" applyFont="1" applyFill="1" applyBorder="1" applyAlignment="1">
      <alignment horizontal="center" vertical="center"/>
    </xf>
    <xf numFmtId="0" fontId="47" fillId="93" borderId="85" xfId="51" applyFont="1" applyFill="1" applyBorder="1" applyAlignment="1">
      <alignment horizontal="center" vertical="center"/>
    </xf>
    <xf numFmtId="0" fontId="145" fillId="42" borderId="77" xfId="51" applyFont="1" applyFill="1" applyBorder="1" applyAlignment="1">
      <alignment vertical="center"/>
    </xf>
    <xf numFmtId="0" fontId="145" fillId="42" borderId="78" xfId="51" applyFont="1" applyFill="1" applyBorder="1" applyAlignment="1">
      <alignment vertical="center"/>
    </xf>
    <xf numFmtId="0" fontId="45" fillId="39" borderId="117" xfId="51" applyFont="1" applyFill="1" applyBorder="1" applyAlignment="1">
      <alignment horizontal="left" vertical="center"/>
    </xf>
    <xf numFmtId="0" fontId="44" fillId="39" borderId="116" xfId="51" applyFont="1" applyFill="1" applyBorder="1" applyAlignment="1">
      <alignment horizontal="right" vertical="center"/>
    </xf>
    <xf numFmtId="0" fontId="124" fillId="39" borderId="108" xfId="51" applyFont="1" applyFill="1" applyBorder="1" applyAlignment="1">
      <alignment horizontal="left" vertical="center"/>
    </xf>
    <xf numFmtId="0" fontId="138" fillId="44" borderId="77" xfId="51" applyFont="1" applyFill="1" applyBorder="1" applyAlignment="1">
      <alignment horizontal="left" vertical="center"/>
    </xf>
    <xf numFmtId="0" fontId="116" fillId="44" borderId="78" xfId="51" applyFont="1" applyFill="1" applyBorder="1" applyAlignment="1">
      <alignment vertical="center"/>
    </xf>
    <xf numFmtId="0" fontId="117" fillId="46" borderId="77" xfId="51" applyFont="1" applyFill="1" applyBorder="1" applyAlignment="1">
      <alignment vertical="center"/>
    </xf>
    <xf numFmtId="0" fontId="117" fillId="46" borderId="78" xfId="51" applyFont="1" applyFill="1" applyBorder="1" applyAlignment="1">
      <alignment vertical="center"/>
    </xf>
    <xf numFmtId="0" fontId="117" fillId="79" borderId="77" xfId="51" applyFont="1" applyFill="1" applyBorder="1" applyAlignment="1">
      <alignment vertical="center"/>
    </xf>
    <xf numFmtId="0" fontId="117" fillId="79" borderId="78" xfId="51" applyFont="1" applyFill="1" applyBorder="1" applyAlignment="1">
      <alignment vertical="center"/>
    </xf>
    <xf numFmtId="0" fontId="52" fillId="93" borderId="77" xfId="51" applyFont="1" applyFill="1" applyBorder="1" applyAlignment="1">
      <alignment vertical="center"/>
    </xf>
    <xf numFmtId="0" fontId="52" fillId="93" borderId="78" xfId="51" applyFont="1" applyFill="1" applyBorder="1" applyAlignment="1">
      <alignment vertical="center"/>
    </xf>
    <xf numFmtId="0" fontId="52" fillId="50" borderId="77" xfId="51" applyFont="1" applyFill="1" applyBorder="1" applyAlignment="1">
      <alignment vertical="center"/>
    </xf>
    <xf numFmtId="0" fontId="52" fillId="50" borderId="78" xfId="51" applyFont="1" applyFill="1" applyBorder="1" applyAlignment="1">
      <alignment vertical="center"/>
    </xf>
    <xf numFmtId="0" fontId="76" fillId="63" borderId="0" xfId="51" applyFont="1" applyFill="1" applyAlignment="1">
      <alignment horizontal="left" vertical="center"/>
    </xf>
    <xf numFmtId="0" fontId="76" fillId="90" borderId="0" xfId="51" applyFont="1" applyFill="1" applyAlignment="1">
      <alignment horizontal="left" vertical="center"/>
    </xf>
    <xf numFmtId="0" fontId="129" fillId="55" borderId="0" xfId="51" applyFont="1" applyFill="1" applyAlignment="1">
      <alignment horizontal="left" vertical="center"/>
    </xf>
    <xf numFmtId="0" fontId="95" fillId="80" borderId="0" xfId="51" applyFont="1" applyFill="1" applyAlignment="1">
      <alignment vertical="center"/>
    </xf>
    <xf numFmtId="0" fontId="142" fillId="54" borderId="0" xfId="51" applyFont="1" applyFill="1" applyAlignment="1">
      <alignment horizontal="left" vertical="center"/>
    </xf>
    <xf numFmtId="0" fontId="45" fillId="113" borderId="0" xfId="51" applyFont="1" applyFill="1" applyAlignment="1">
      <alignment vertical="center"/>
    </xf>
    <xf numFmtId="0" fontId="76" fillId="113" borderId="0" xfId="51" applyFont="1" applyFill="1" applyAlignment="1">
      <alignment vertical="center"/>
    </xf>
    <xf numFmtId="0" fontId="59" fillId="54" borderId="0" xfId="51" applyFont="1" applyFill="1" applyAlignment="1">
      <alignment horizontal="left" vertical="center"/>
    </xf>
    <xf numFmtId="0" fontId="142" fillId="54" borderId="0" xfId="51" applyFont="1" applyFill="1" applyAlignment="1">
      <alignment vertical="center"/>
    </xf>
    <xf numFmtId="0" fontId="43" fillId="62" borderId="0" xfId="51" applyFont="1" applyFill="1" applyAlignment="1">
      <alignment horizontal="left" vertical="center"/>
    </xf>
    <xf numFmtId="0" fontId="43" fillId="91" borderId="0" xfId="51" applyFont="1" applyFill="1" applyAlignment="1">
      <alignment vertical="center"/>
    </xf>
    <xf numFmtId="0" fontId="144" fillId="0" borderId="0" xfId="51" applyFont="1" applyAlignment="1">
      <alignment horizontal="left" vertical="center"/>
    </xf>
    <xf numFmtId="0" fontId="43" fillId="92" borderId="0" xfId="51" applyFont="1" applyFill="1" applyAlignment="1">
      <alignment vertical="center"/>
    </xf>
    <xf numFmtId="0" fontId="43" fillId="92" borderId="0" xfId="51" applyFont="1" applyFill="1" applyAlignment="1">
      <alignment horizontal="left" vertical="center"/>
    </xf>
    <xf numFmtId="2" fontId="43" fillId="23" borderId="0" xfId="51" applyNumberFormat="1" applyFont="1" applyFill="1" applyAlignment="1" applyProtection="1">
      <alignment horizontal="left" vertical="center"/>
      <protection locked="0"/>
    </xf>
    <xf numFmtId="2" fontId="43" fillId="29" borderId="0" xfId="51" applyNumberFormat="1" applyFont="1" applyFill="1" applyAlignment="1" applyProtection="1">
      <alignment horizontal="left" vertical="center"/>
      <protection locked="0"/>
    </xf>
    <xf numFmtId="0" fontId="111" fillId="54" borderId="0" xfId="51" applyFont="1" applyFill="1" applyAlignment="1">
      <alignment horizontal="left" vertical="center"/>
    </xf>
    <xf numFmtId="0" fontId="111" fillId="41" borderId="0" xfId="51" applyFont="1" applyFill="1" applyAlignment="1">
      <alignment horizontal="left" vertical="center"/>
    </xf>
    <xf numFmtId="0" fontId="143" fillId="42" borderId="0" xfId="51" applyFont="1" applyFill="1" applyAlignment="1">
      <alignment horizontal="left" vertical="center"/>
    </xf>
    <xf numFmtId="0" fontId="143" fillId="39" borderId="0" xfId="51" applyFont="1" applyFill="1" applyAlignment="1">
      <alignment horizontal="left" vertical="center"/>
    </xf>
    <xf numFmtId="0" fontId="128" fillId="33" borderId="0" xfId="51" applyFont="1" applyFill="1" applyAlignment="1">
      <alignment horizontal="left" vertical="center"/>
    </xf>
    <xf numFmtId="0" fontId="128" fillId="39" borderId="0" xfId="51" applyFont="1" applyFill="1" applyAlignment="1">
      <alignment horizontal="left" vertical="center"/>
    </xf>
    <xf numFmtId="0" fontId="128" fillId="44" borderId="0" xfId="51" applyFont="1" applyFill="1" applyAlignment="1">
      <alignment vertical="center"/>
    </xf>
    <xf numFmtId="0" fontId="128" fillId="39" borderId="0" xfId="51" applyFont="1" applyFill="1" applyAlignment="1">
      <alignment vertical="center"/>
    </xf>
    <xf numFmtId="0" fontId="57" fillId="70" borderId="0" xfId="51" applyFont="1" applyFill="1" applyAlignment="1">
      <alignment horizontal="left" vertical="center"/>
    </xf>
    <xf numFmtId="0" fontId="57" fillId="39" borderId="0" xfId="51" applyFont="1" applyFill="1" applyAlignment="1">
      <alignment horizontal="left" vertical="center"/>
    </xf>
    <xf numFmtId="0" fontId="43" fillId="0" borderId="77" xfId="51" applyFont="1" applyBorder="1" applyAlignment="1">
      <alignment horizontal="center" vertical="center"/>
    </xf>
    <xf numFmtId="0" fontId="120" fillId="42" borderId="81"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0" fontId="44" fillId="39" borderId="110" xfId="51" applyFont="1" applyFill="1" applyBorder="1" applyAlignment="1">
      <alignment horizontal="center" vertical="center"/>
    </xf>
    <xf numFmtId="9" fontId="54" fillId="39" borderId="108" xfId="51" applyNumberFormat="1" applyFont="1" applyFill="1" applyBorder="1" applyAlignment="1">
      <alignment horizontal="center" vertical="center"/>
    </xf>
    <xf numFmtId="0" fontId="183" fillId="89" borderId="0" xfId="51" applyFont="1" applyFill="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183" fillId="121" borderId="0" xfId="51" quotePrefix="1" applyFont="1" applyFill="1" applyAlignment="1">
      <alignment horizontal="center" vertical="center"/>
    </xf>
    <xf numFmtId="0" fontId="183" fillId="121" borderId="14" xfId="51" quotePrefix="1" applyFont="1" applyFill="1" applyBorder="1" applyAlignment="1">
      <alignment horizontal="center" vertical="center"/>
    </xf>
    <xf numFmtId="0" fontId="47" fillId="79"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179" fontId="120" fillId="122" borderId="129" xfId="51" quotePrefix="1" applyNumberFormat="1" applyFont="1" applyFill="1" applyBorder="1" applyAlignment="1">
      <alignment horizontal="center" vertical="center"/>
    </xf>
    <xf numFmtId="0" fontId="162" fillId="52" borderId="46" xfId="51" applyFont="1" applyFill="1" applyBorder="1" applyAlignment="1">
      <alignment horizontal="center" vertical="center"/>
    </xf>
    <xf numFmtId="179" fontId="195" fillId="122" borderId="129" xfId="51" quotePrefix="1" applyNumberFormat="1" applyFont="1" applyFill="1" applyBorder="1" applyAlignment="1">
      <alignment horizontal="center" vertical="center"/>
    </xf>
    <xf numFmtId="0" fontId="162" fillId="52" borderId="131" xfId="51" applyFont="1" applyFill="1" applyBorder="1" applyAlignment="1">
      <alignment horizontal="center" vertical="center"/>
    </xf>
    <xf numFmtId="179" fontId="195" fillId="122" borderId="131" xfId="51" quotePrefix="1" applyNumberFormat="1" applyFont="1" applyFill="1" applyBorder="1" applyAlignment="1">
      <alignment horizontal="center" vertical="center"/>
    </xf>
    <xf numFmtId="0" fontId="44" fillId="39" borderId="0" xfId="35" applyFont="1" applyFill="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60" fillId="44" borderId="85" xfId="51" applyFont="1" applyFill="1" applyBorder="1" applyAlignment="1">
      <alignment horizontal="center" vertical="center"/>
    </xf>
    <xf numFmtId="0" fontId="7" fillId="42" borderId="0" xfId="81" applyFill="1"/>
    <xf numFmtId="0" fontId="42" fillId="0" borderId="10" xfId="51" applyFont="1" applyBorder="1" applyAlignment="1">
      <alignment horizontal="left" vertical="center"/>
    </xf>
    <xf numFmtId="0" fontId="47" fillId="0" borderId="10" xfId="51" applyFont="1" applyBorder="1" applyAlignment="1">
      <alignment horizontal="center" vertical="center"/>
    </xf>
    <xf numFmtId="0" fontId="42" fillId="0" borderId="9" xfId="51" applyFont="1" applyBorder="1" applyAlignment="1">
      <alignment horizontal="center" vertical="center"/>
    </xf>
    <xf numFmtId="0" fontId="47" fillId="50" borderId="10" xfId="51" applyFont="1" applyFill="1" applyBorder="1" applyAlignment="1">
      <alignment horizontal="right" vertical="center"/>
    </xf>
    <xf numFmtId="0" fontId="47" fillId="39" borderId="102" xfId="51" applyFont="1" applyFill="1" applyBorder="1" applyAlignment="1">
      <alignment horizontal="center" vertical="center"/>
    </xf>
    <xf numFmtId="0" fontId="52" fillId="0" borderId="67" xfId="51" applyFont="1" applyBorder="1" applyAlignment="1">
      <alignment horizontal="center" vertical="center"/>
    </xf>
    <xf numFmtId="0" fontId="42" fillId="34" borderId="71" xfId="51" applyFont="1" applyFill="1" applyBorder="1" applyAlignment="1">
      <alignment horizontal="centerContinuous" vertical="center"/>
    </xf>
    <xf numFmtId="0" fontId="42" fillId="34" borderId="80" xfId="51" applyFont="1" applyFill="1" applyBorder="1" applyAlignment="1">
      <alignment horizontal="centerContinuous" vertical="center"/>
    </xf>
    <xf numFmtId="0" fontId="209" fillId="34" borderId="80" xfId="51" applyFont="1" applyFill="1" applyBorder="1" applyAlignment="1">
      <alignment horizontal="centerContinuous" vertical="center"/>
    </xf>
    <xf numFmtId="0" fontId="209" fillId="37" borderId="80" xfId="51" applyFont="1" applyFill="1" applyBorder="1" applyAlignment="1">
      <alignment horizontal="centerContinuous" vertical="center"/>
    </xf>
    <xf numFmtId="0" fontId="209" fillId="34" borderId="72" xfId="51" applyFont="1" applyFill="1" applyBorder="1" applyAlignment="1">
      <alignment horizontal="centerContinuous" vertical="center"/>
    </xf>
    <xf numFmtId="0" fontId="209" fillId="51" borderId="80" xfId="51" applyFont="1" applyFill="1" applyBorder="1" applyAlignment="1">
      <alignment horizontal="center" vertical="center"/>
    </xf>
    <xf numFmtId="0" fontId="42" fillId="51" borderId="80" xfId="51" applyFont="1" applyFill="1" applyBorder="1" applyAlignment="1">
      <alignment horizontal="centerContinuous" vertical="center"/>
    </xf>
    <xf numFmtId="0" fontId="42" fillId="27" borderId="80" xfId="51" applyFont="1" applyFill="1" applyBorder="1" applyAlignment="1">
      <alignment horizontal="centerContinuous" vertical="center"/>
    </xf>
    <xf numFmtId="0" fontId="209" fillId="51" borderId="80" xfId="51" applyFont="1" applyFill="1" applyBorder="1" applyAlignment="1">
      <alignment horizontal="centerContinuous" vertical="center"/>
    </xf>
    <xf numFmtId="0" fontId="209" fillId="27" borderId="80" xfId="51" applyFont="1" applyFill="1" applyBorder="1" applyAlignment="1">
      <alignment horizontal="centerContinuous" vertical="center"/>
    </xf>
    <xf numFmtId="0" fontId="209" fillId="27" borderId="72" xfId="51" applyFont="1" applyFill="1" applyBorder="1" applyAlignment="1">
      <alignment horizontal="centerContinuous" vertical="center"/>
    </xf>
    <xf numFmtId="0" fontId="209" fillId="52" borderId="80" xfId="51" applyFont="1" applyFill="1" applyBorder="1" applyAlignment="1">
      <alignment horizontal="center" vertical="center"/>
    </xf>
    <xf numFmtId="0" fontId="42" fillId="52" borderId="80" xfId="51" applyFont="1" applyFill="1" applyBorder="1" applyAlignment="1">
      <alignment horizontal="centerContinuous" vertical="center"/>
    </xf>
    <xf numFmtId="0" fontId="209" fillId="32" borderId="80" xfId="51" applyFont="1" applyFill="1" applyBorder="1" applyAlignment="1">
      <alignment horizontal="centerContinuous" vertical="center"/>
    </xf>
    <xf numFmtId="0" fontId="209" fillId="52" borderId="80" xfId="51" applyFont="1" applyFill="1" applyBorder="1" applyAlignment="1">
      <alignment horizontal="centerContinuous" vertical="center"/>
    </xf>
    <xf numFmtId="0" fontId="209" fillId="32" borderId="72" xfId="51" applyFont="1" applyFill="1" applyBorder="1" applyAlignment="1">
      <alignment horizontal="centerContinuous" vertical="center"/>
    </xf>
    <xf numFmtId="0" fontId="42" fillId="35" borderId="80" xfId="51" applyFont="1" applyFill="1" applyBorder="1" applyAlignment="1">
      <alignment horizontal="centerContinuous" vertical="center"/>
    </xf>
    <xf numFmtId="0" fontId="42" fillId="45" borderId="80" xfId="51" applyFont="1" applyFill="1" applyBorder="1" applyAlignment="1">
      <alignment horizontal="centerContinuous" vertical="center"/>
    </xf>
    <xf numFmtId="0" fontId="209" fillId="45" borderId="80" xfId="51" applyFont="1" applyFill="1" applyBorder="1" applyAlignment="1">
      <alignment horizontal="centerContinuous" vertical="center"/>
    </xf>
    <xf numFmtId="0" fontId="209" fillId="35" borderId="80" xfId="51" applyFont="1" applyFill="1" applyBorder="1" applyAlignment="1">
      <alignment horizontal="centerContinuous" vertical="center"/>
    </xf>
    <xf numFmtId="0" fontId="209" fillId="35" borderId="72" xfId="51" applyFont="1" applyFill="1" applyBorder="1" applyAlignment="1">
      <alignment horizontal="centerContinuous" vertical="center"/>
    </xf>
    <xf numFmtId="0" fontId="40" fillId="50" borderId="0" xfId="82" applyFont="1" applyFill="1" applyAlignment="1">
      <alignment vertical="center"/>
    </xf>
    <xf numFmtId="0" fontId="43" fillId="50" borderId="22" xfId="51" applyFont="1" applyFill="1" applyBorder="1" applyAlignment="1">
      <alignment horizontal="center" vertical="center"/>
    </xf>
    <xf numFmtId="0" fontId="43" fillId="50" borderId="24" xfId="51" applyFont="1" applyFill="1" applyBorder="1" applyAlignment="1">
      <alignment horizontal="center" vertical="center"/>
    </xf>
    <xf numFmtId="0" fontId="43" fillId="50" borderId="79" xfId="51" applyFont="1" applyFill="1" applyBorder="1" applyAlignment="1">
      <alignment horizontal="center" vertical="center"/>
    </xf>
    <xf numFmtId="0" fontId="45" fillId="50" borderId="105" xfId="51" applyFont="1" applyFill="1" applyBorder="1" applyAlignment="1">
      <alignment horizontal="center" vertical="center"/>
    </xf>
    <xf numFmtId="9" fontId="39" fillId="50" borderId="123" xfId="51" applyNumberFormat="1" applyFont="1" applyFill="1" applyBorder="1" applyAlignment="1">
      <alignment horizontal="center" vertical="center"/>
    </xf>
    <xf numFmtId="0" fontId="86" fillId="39" borderId="124" xfId="51" applyFont="1" applyFill="1" applyBorder="1" applyAlignment="1">
      <alignment horizontal="center" vertical="center" wrapText="1"/>
    </xf>
    <xf numFmtId="0" fontId="43" fillId="50" borderId="16" xfId="51" applyFont="1" applyFill="1" applyBorder="1" applyAlignment="1">
      <alignment horizontal="center" vertical="center"/>
    </xf>
    <xf numFmtId="0" fontId="68" fillId="50" borderId="120" xfId="51" applyFont="1" applyFill="1" applyBorder="1" applyAlignment="1">
      <alignment horizontal="center" vertical="center"/>
    </xf>
    <xf numFmtId="0" fontId="43" fillId="50" borderId="120" xfId="51" applyFont="1" applyFill="1" applyBorder="1" applyAlignment="1">
      <alignment horizontal="center" vertical="center"/>
    </xf>
    <xf numFmtId="0" fontId="39" fillId="50" borderId="120" xfId="51" applyFont="1" applyFill="1" applyBorder="1" applyAlignment="1">
      <alignment horizontal="center" vertical="center"/>
    </xf>
    <xf numFmtId="0" fontId="39" fillId="50" borderId="123" xfId="51" applyFont="1" applyFill="1" applyBorder="1" applyAlignment="1">
      <alignment horizontal="center" vertical="center"/>
    </xf>
    <xf numFmtId="0" fontId="44" fillId="42" borderId="155" xfId="51" applyFont="1" applyFill="1" applyBorder="1" applyAlignment="1">
      <alignment horizontal="right" vertical="center" wrapText="1"/>
    </xf>
    <xf numFmtId="0" fontId="54" fillId="0" borderId="162" xfId="51" applyFont="1" applyBorder="1" applyAlignment="1">
      <alignment horizontal="right" vertical="center"/>
    </xf>
    <xf numFmtId="0" fontId="53" fillId="44" borderId="124" xfId="51" applyFont="1" applyFill="1" applyBorder="1" applyAlignment="1">
      <alignment horizontal="right" vertical="center"/>
    </xf>
    <xf numFmtId="0" fontId="44" fillId="95" borderId="26" xfId="51" applyFont="1" applyFill="1" applyBorder="1" applyAlignment="1">
      <alignment horizontal="center" vertical="center"/>
    </xf>
    <xf numFmtId="0" fontId="44" fillId="95" borderId="64" xfId="51" applyFont="1" applyFill="1" applyBorder="1" applyAlignment="1">
      <alignment horizontal="center" vertical="center"/>
    </xf>
    <xf numFmtId="0" fontId="44" fillId="95" borderId="75" xfId="51" applyFont="1" applyFill="1" applyBorder="1" applyAlignment="1">
      <alignment horizontal="center" vertical="center"/>
    </xf>
    <xf numFmtId="0" fontId="44" fillId="95" borderId="66" xfId="51" applyFont="1" applyFill="1" applyBorder="1" applyAlignment="1">
      <alignment horizontal="center" vertical="center"/>
    </xf>
    <xf numFmtId="0" fontId="44" fillId="95" borderId="92" xfId="51" applyFont="1" applyFill="1" applyBorder="1" applyAlignment="1">
      <alignment horizontal="center" vertical="center"/>
    </xf>
    <xf numFmtId="0" fontId="44" fillId="95" borderId="76" xfId="51" applyFont="1" applyFill="1" applyBorder="1" applyAlignment="1">
      <alignment horizontal="center" vertical="center"/>
    </xf>
    <xf numFmtId="0" fontId="44" fillId="95" borderId="96" xfId="51" applyFont="1" applyFill="1" applyBorder="1" applyAlignment="1">
      <alignment horizontal="center" vertical="center"/>
    </xf>
    <xf numFmtId="0" fontId="208" fillId="39" borderId="0" xfId="82" applyFill="1"/>
    <xf numFmtId="0" fontId="208" fillId="50" borderId="0" xfId="82" applyFill="1"/>
    <xf numFmtId="0" fontId="54" fillId="0" borderId="70" xfId="51" applyFont="1" applyBorder="1" applyAlignment="1">
      <alignment vertical="center" wrapText="1"/>
    </xf>
    <xf numFmtId="0" fontId="47" fillId="39" borderId="105" xfId="82" applyFont="1" applyFill="1" applyBorder="1" applyAlignment="1">
      <alignment horizontal="center" vertical="center"/>
    </xf>
    <xf numFmtId="0" fontId="47" fillId="39" borderId="120" xfId="82" applyFont="1" applyFill="1" applyBorder="1" applyAlignment="1">
      <alignment horizontal="center" vertical="center"/>
    </xf>
    <xf numFmtId="0" fontId="47" fillId="39" borderId="119" xfId="82" applyFont="1" applyFill="1" applyBorder="1" applyAlignment="1">
      <alignment horizontal="center" vertical="center"/>
    </xf>
    <xf numFmtId="0" fontId="102" fillId="51" borderId="46" xfId="82" applyFont="1" applyFill="1" applyBorder="1" applyAlignment="1">
      <alignment horizontal="center" vertical="center"/>
    </xf>
    <xf numFmtId="0" fontId="102" fillId="52" borderId="46" xfId="82" applyFont="1" applyFill="1" applyBorder="1" applyAlignment="1">
      <alignment horizontal="center" vertical="center"/>
    </xf>
    <xf numFmtId="0" fontId="102" fillId="45" borderId="46" xfId="82" applyFont="1" applyFill="1" applyBorder="1" applyAlignment="1">
      <alignment horizontal="center" vertical="center"/>
    </xf>
    <xf numFmtId="0" fontId="45" fillId="39" borderId="117" xfId="51" applyFont="1" applyFill="1" applyBorder="1" applyAlignment="1">
      <alignment horizontal="right" vertical="center"/>
    </xf>
    <xf numFmtId="0" fontId="50" fillId="39" borderId="116" xfId="83" applyFont="1" applyFill="1" applyBorder="1" applyAlignment="1">
      <alignment horizontal="center" vertical="center"/>
    </xf>
    <xf numFmtId="0" fontId="44" fillId="39" borderId="116" xfId="51" applyFont="1" applyFill="1" applyBorder="1" applyAlignment="1">
      <alignment horizontal="center" vertical="center"/>
    </xf>
    <xf numFmtId="0" fontId="50" fillId="39" borderId="118" xfId="83" applyFont="1" applyFill="1" applyBorder="1" applyAlignment="1">
      <alignment horizontal="center" vertical="center"/>
    </xf>
    <xf numFmtId="0" fontId="44" fillId="39" borderId="107" xfId="51" applyFont="1" applyFill="1" applyBorder="1" applyAlignment="1">
      <alignment vertical="center"/>
    </xf>
    <xf numFmtId="0" fontId="124" fillId="39" borderId="108" xfId="51" applyFont="1" applyFill="1" applyBorder="1" applyAlignment="1">
      <alignment horizontal="center" vertical="center"/>
    </xf>
    <xf numFmtId="0" fontId="43" fillId="0" borderId="110" xfId="51" applyFont="1" applyBorder="1" applyAlignment="1">
      <alignment vertical="center"/>
    </xf>
    <xf numFmtId="0" fontId="102" fillId="51" borderId="83" xfId="82" applyFont="1" applyFill="1" applyBorder="1" applyAlignment="1">
      <alignment horizontal="center" vertical="center"/>
    </xf>
    <xf numFmtId="0" fontId="102" fillId="52" borderId="83" xfId="82" applyFont="1" applyFill="1" applyBorder="1" applyAlignment="1">
      <alignment horizontal="center" vertical="center"/>
    </xf>
    <xf numFmtId="0" fontId="102" fillId="45" borderId="83" xfId="82" applyFont="1" applyFill="1" applyBorder="1" applyAlignment="1">
      <alignment horizontal="center" vertical="center"/>
    </xf>
    <xf numFmtId="0" fontId="43" fillId="50" borderId="85" xfId="82" applyFont="1" applyFill="1" applyBorder="1" applyAlignment="1">
      <alignment horizontal="left" vertical="center"/>
    </xf>
    <xf numFmtId="0" fontId="43" fillId="50" borderId="79" xfId="82" applyFont="1" applyFill="1" applyBorder="1" applyAlignment="1">
      <alignment horizontal="center" vertical="center"/>
    </xf>
    <xf numFmtId="0" fontId="43" fillId="0" borderId="17" xfId="82" applyFont="1" applyBorder="1" applyAlignment="1">
      <alignment vertical="center"/>
    </xf>
    <xf numFmtId="0" fontId="43" fillId="0" borderId="0" xfId="82" applyFont="1" applyAlignment="1">
      <alignment vertical="center"/>
    </xf>
    <xf numFmtId="0" fontId="54" fillId="34" borderId="97" xfId="82" applyFont="1" applyFill="1" applyBorder="1" applyAlignment="1">
      <alignment horizontal="center" vertical="center"/>
    </xf>
    <xf numFmtId="0" fontId="54" fillId="39" borderId="15" xfId="82" applyFont="1" applyFill="1" applyBorder="1" applyAlignment="1">
      <alignment horizontal="center" vertical="center"/>
    </xf>
    <xf numFmtId="0" fontId="54" fillId="39" borderId="63" xfId="82" applyFont="1" applyFill="1" applyBorder="1" applyAlignment="1">
      <alignment horizontal="center" vertical="center"/>
    </xf>
    <xf numFmtId="0" fontId="54" fillId="51" borderId="109" xfId="82" applyFont="1" applyFill="1" applyBorder="1" applyAlignment="1">
      <alignment horizontal="center" vertical="center"/>
    </xf>
    <xf numFmtId="0" fontId="54" fillId="51" borderId="97" xfId="82" applyFont="1" applyFill="1" applyBorder="1" applyAlignment="1">
      <alignment horizontal="center" vertical="center"/>
    </xf>
    <xf numFmtId="0" fontId="54" fillId="52" borderId="109" xfId="82" applyFont="1" applyFill="1" applyBorder="1" applyAlignment="1">
      <alignment horizontal="center" vertical="center"/>
    </xf>
    <xf numFmtId="0" fontId="54" fillId="52" borderId="97" xfId="82" applyFont="1" applyFill="1" applyBorder="1" applyAlignment="1">
      <alignment horizontal="center" vertical="center"/>
    </xf>
    <xf numFmtId="0" fontId="54" fillId="45" borderId="109" xfId="82" applyFont="1" applyFill="1" applyBorder="1" applyAlignment="1">
      <alignment horizontal="center" vertical="center"/>
    </xf>
    <xf numFmtId="0" fontId="54" fillId="45" borderId="97" xfId="82" applyFont="1" applyFill="1" applyBorder="1" applyAlignment="1">
      <alignment horizontal="center" vertical="center"/>
    </xf>
    <xf numFmtId="0" fontId="43" fillId="50" borderId="107" xfId="82" applyFont="1" applyFill="1" applyBorder="1" applyAlignment="1">
      <alignment horizontal="left" vertical="center"/>
    </xf>
    <xf numFmtId="0" fontId="43" fillId="50" borderId="109" xfId="82" applyFont="1" applyFill="1" applyBorder="1" applyAlignment="1">
      <alignment horizontal="center" vertical="center"/>
    </xf>
    <xf numFmtId="0" fontId="44" fillId="96" borderId="92" xfId="51" applyFont="1" applyFill="1" applyBorder="1" applyAlignment="1">
      <alignment horizontal="center" vertical="center"/>
    </xf>
    <xf numFmtId="0" fontId="44" fillId="96" borderId="76" xfId="51" applyFont="1" applyFill="1" applyBorder="1" applyAlignment="1">
      <alignment horizontal="center" vertical="center"/>
    </xf>
    <xf numFmtId="0" fontId="44" fillId="96" borderId="96" xfId="51" applyFont="1" applyFill="1" applyBorder="1" applyAlignment="1">
      <alignment horizontal="center" vertical="center"/>
    </xf>
    <xf numFmtId="0" fontId="47" fillId="42" borderId="0" xfId="51" applyFont="1" applyFill="1" applyAlignment="1">
      <alignment vertical="center"/>
    </xf>
    <xf numFmtId="0" fontId="102" fillId="42" borderId="0" xfId="51" applyFont="1" applyFill="1" applyAlignment="1">
      <alignment horizontal="center" vertical="center"/>
    </xf>
    <xf numFmtId="0" fontId="82" fillId="42" borderId="0" xfId="51" applyFont="1" applyFill="1" applyAlignment="1">
      <alignment horizontal="center" vertical="center"/>
    </xf>
    <xf numFmtId="0" fontId="52" fillId="42" borderId="0" xfId="51" applyFont="1" applyFill="1" applyAlignment="1">
      <alignment horizontal="center" vertical="center"/>
    </xf>
    <xf numFmtId="0" fontId="138" fillId="44" borderId="0" xfId="51" applyFont="1" applyFill="1" applyAlignment="1">
      <alignment horizontal="center" vertical="center"/>
    </xf>
    <xf numFmtId="0" fontId="52" fillId="48" borderId="0" xfId="51" applyFont="1" applyFill="1" applyAlignment="1">
      <alignment horizontal="center" vertical="center"/>
    </xf>
    <xf numFmtId="0" fontId="52" fillId="79" borderId="0" xfId="51" applyFont="1" applyFill="1" applyAlignment="1">
      <alignment horizontal="center" vertical="center"/>
    </xf>
    <xf numFmtId="0" fontId="52" fillId="93" borderId="0" xfId="51" applyFont="1" applyFill="1" applyAlignment="1">
      <alignment horizontal="center" vertical="center"/>
    </xf>
    <xf numFmtId="0" fontId="52" fillId="70" borderId="0" xfId="51" applyFont="1" applyFill="1" applyAlignment="1">
      <alignment horizontal="center" vertical="center"/>
    </xf>
    <xf numFmtId="0" fontId="44" fillId="97" borderId="92" xfId="51" applyFont="1" applyFill="1" applyBorder="1" applyAlignment="1">
      <alignment horizontal="center" vertical="center"/>
    </xf>
    <xf numFmtId="0" fontId="44" fillId="97" borderId="76" xfId="51" applyFont="1" applyFill="1" applyBorder="1" applyAlignment="1">
      <alignment horizontal="center" vertical="center"/>
    </xf>
    <xf numFmtId="0" fontId="44" fillId="97" borderId="96" xfId="51" applyFont="1" applyFill="1" applyBorder="1" applyAlignment="1">
      <alignment horizontal="center" vertical="center"/>
    </xf>
    <xf numFmtId="0" fontId="208" fillId="0" borderId="0" xfId="82"/>
    <xf numFmtId="0" fontId="16" fillId="0" borderId="77" xfId="82" applyFont="1" applyBorder="1"/>
    <xf numFmtId="0" fontId="208" fillId="0" borderId="151" xfId="82" applyBorder="1"/>
    <xf numFmtId="0" fontId="54" fillId="0" borderId="105" xfId="51" applyFont="1" applyBorder="1" applyAlignment="1">
      <alignment vertical="center"/>
    </xf>
    <xf numFmtId="0" fontId="44" fillId="112" borderId="92" xfId="51" applyFont="1" applyFill="1" applyBorder="1" applyAlignment="1">
      <alignment horizontal="center" vertical="center"/>
    </xf>
    <xf numFmtId="0" fontId="44" fillId="112" borderId="76" xfId="51" applyFont="1" applyFill="1" applyBorder="1" applyAlignment="1">
      <alignment horizontal="center" vertical="center"/>
    </xf>
    <xf numFmtId="0" fontId="44" fillId="112" borderId="96" xfId="51" applyFont="1" applyFill="1" applyBorder="1" applyAlignment="1">
      <alignment horizontal="center" vertical="center"/>
    </xf>
    <xf numFmtId="0" fontId="47" fillId="39" borderId="0" xfId="51" applyFont="1" applyFill="1" applyAlignment="1">
      <alignment vertical="center" wrapText="1"/>
    </xf>
    <xf numFmtId="0" fontId="84" fillId="39" borderId="0" xfId="51" applyFont="1" applyFill="1" applyAlignment="1">
      <alignment vertical="center"/>
    </xf>
    <xf numFmtId="0" fontId="83" fillId="39" borderId="0" xfId="51" applyFont="1" applyFill="1" applyAlignment="1">
      <alignment vertical="center"/>
    </xf>
    <xf numFmtId="0" fontId="47" fillId="39" borderId="85" xfId="82" applyFont="1" applyFill="1" applyBorder="1" applyAlignment="1">
      <alignment vertical="center"/>
    </xf>
    <xf numFmtId="0" fontId="45" fillId="39" borderId="77" xfId="82" applyFont="1" applyFill="1" applyBorder="1" applyAlignment="1">
      <alignment vertical="center"/>
    </xf>
    <xf numFmtId="0" fontId="43" fillId="39" borderId="78" xfId="82" applyFont="1" applyFill="1" applyBorder="1" applyAlignment="1">
      <alignment vertical="center"/>
    </xf>
    <xf numFmtId="0" fontId="44" fillId="99" borderId="92" xfId="51" applyFont="1" applyFill="1" applyBorder="1" applyAlignment="1">
      <alignment horizontal="center" vertical="center"/>
    </xf>
    <xf numFmtId="0" fontId="44" fillId="99" borderId="76" xfId="51" applyFont="1" applyFill="1" applyBorder="1" applyAlignment="1">
      <alignment horizontal="center" vertical="center"/>
    </xf>
    <xf numFmtId="0" fontId="44" fillId="99" borderId="96" xfId="51" applyFont="1" applyFill="1" applyBorder="1" applyAlignment="1">
      <alignment horizontal="center" vertical="center"/>
    </xf>
    <xf numFmtId="0" fontId="45" fillId="37" borderId="16" xfId="82" applyFont="1" applyFill="1" applyBorder="1" applyAlignment="1">
      <alignment vertical="center"/>
    </xf>
    <xf numFmtId="0" fontId="45" fillId="37" borderId="0" xfId="82" applyFont="1" applyFill="1" applyAlignment="1">
      <alignment vertical="center"/>
    </xf>
    <xf numFmtId="0" fontId="43" fillId="37" borderId="14" xfId="82" applyFont="1" applyFill="1" applyBorder="1" applyAlignment="1">
      <alignment vertical="center"/>
    </xf>
    <xf numFmtId="0" fontId="45" fillId="51" borderId="16" xfId="82" applyFont="1" applyFill="1" applyBorder="1" applyAlignment="1">
      <alignment vertical="center"/>
    </xf>
    <xf numFmtId="0" fontId="45" fillId="51" borderId="0" xfId="82" applyFont="1" applyFill="1" applyAlignment="1">
      <alignment vertical="center"/>
    </xf>
    <xf numFmtId="0" fontId="43" fillId="51" borderId="14" xfId="82" applyFont="1" applyFill="1" applyBorder="1" applyAlignment="1">
      <alignment vertical="center"/>
    </xf>
    <xf numFmtId="0" fontId="45" fillId="52" borderId="16" xfId="82" applyFont="1" applyFill="1" applyBorder="1" applyAlignment="1">
      <alignment vertical="center"/>
    </xf>
    <xf numFmtId="0" fontId="45" fillId="52" borderId="0" xfId="82" applyFont="1" applyFill="1" applyAlignment="1">
      <alignment vertical="center"/>
    </xf>
    <xf numFmtId="0" fontId="43" fillId="52" borderId="14" xfId="82" applyFont="1" applyFill="1" applyBorder="1" applyAlignment="1">
      <alignment vertical="center"/>
    </xf>
    <xf numFmtId="0" fontId="45" fillId="45" borderId="107" xfId="82" applyFont="1" applyFill="1" applyBorder="1" applyAlignment="1">
      <alignment vertical="center"/>
    </xf>
    <xf numFmtId="0" fontId="45" fillId="45" borderId="108" xfId="82" applyFont="1" applyFill="1" applyBorder="1" applyAlignment="1">
      <alignment vertical="center"/>
    </xf>
    <xf numFmtId="0" fontId="43" fillId="45" borderId="110" xfId="82" applyFont="1" applyFill="1" applyBorder="1" applyAlignment="1">
      <alignment vertical="center"/>
    </xf>
    <xf numFmtId="0" fontId="213" fillId="39" borderId="0" xfId="51" applyFont="1" applyFill="1" applyAlignment="1">
      <alignment horizontal="left" vertical="center"/>
    </xf>
    <xf numFmtId="0" fontId="214" fillId="39" borderId="0" xfId="51" applyFont="1" applyFill="1" applyAlignment="1">
      <alignment horizontal="left" vertical="center"/>
    </xf>
    <xf numFmtId="0" fontId="215" fillId="39" borderId="0" xfId="62" applyFont="1" applyFill="1" applyAlignment="1">
      <alignment horizontal="left" vertical="center"/>
    </xf>
    <xf numFmtId="0" fontId="212" fillId="70" borderId="0" xfId="51" applyFont="1" applyFill="1" applyAlignment="1">
      <alignment vertical="center" wrapText="1"/>
    </xf>
    <xf numFmtId="0" fontId="44" fillId="111" borderId="92" xfId="51" applyFont="1" applyFill="1" applyBorder="1" applyAlignment="1">
      <alignment horizontal="center" vertical="center"/>
    </xf>
    <xf numFmtId="0" fontId="44" fillId="111" borderId="76" xfId="51" applyFont="1" applyFill="1" applyBorder="1" applyAlignment="1">
      <alignment horizontal="center" vertical="center"/>
    </xf>
    <xf numFmtId="0" fontId="44" fillId="111" borderId="96" xfId="51" applyFont="1" applyFill="1" applyBorder="1" applyAlignment="1">
      <alignment horizontal="center" vertical="center"/>
    </xf>
    <xf numFmtId="0" fontId="211" fillId="50" borderId="0" xfId="51" applyFont="1" applyFill="1" applyAlignment="1">
      <alignment vertical="center"/>
    </xf>
    <xf numFmtId="0" fontId="44" fillId="50" borderId="92" xfId="51" applyFont="1" applyFill="1" applyBorder="1" applyAlignment="1">
      <alignment horizontal="center" vertical="center"/>
    </xf>
    <xf numFmtId="0" fontId="44" fillId="50" borderId="76" xfId="51" applyFont="1" applyFill="1" applyBorder="1" applyAlignment="1">
      <alignment horizontal="center" vertical="center"/>
    </xf>
    <xf numFmtId="0" fontId="44" fillId="50" borderId="96" xfId="51" applyFont="1" applyFill="1" applyBorder="1" applyAlignment="1">
      <alignment horizontal="center" vertical="center"/>
    </xf>
    <xf numFmtId="0" fontId="54" fillId="37" borderId="97" xfId="82" applyFont="1" applyFill="1" applyBorder="1" applyAlignment="1">
      <alignment horizontal="center" vertical="center"/>
    </xf>
    <xf numFmtId="0" fontId="43" fillId="0" borderId="35" xfId="82" applyFont="1" applyBorder="1" applyAlignment="1">
      <alignment vertical="center"/>
    </xf>
    <xf numFmtId="0" fontId="39" fillId="39" borderId="53" xfId="82" applyFont="1" applyFill="1" applyBorder="1" applyAlignment="1">
      <alignment horizontal="left" vertical="center"/>
    </xf>
    <xf numFmtId="0" fontId="68" fillId="39" borderId="0" xfId="82" applyFont="1" applyFill="1" applyAlignment="1">
      <alignment horizontal="left" vertical="center"/>
    </xf>
    <xf numFmtId="0" fontId="69" fillId="39" borderId="0" xfId="82" applyFont="1" applyFill="1" applyAlignment="1">
      <alignment horizontal="center" vertical="center"/>
    </xf>
    <xf numFmtId="0" fontId="42" fillId="39" borderId="0" xfId="82" applyFont="1" applyFill="1" applyAlignment="1">
      <alignment horizontal="center" vertical="center"/>
    </xf>
    <xf numFmtId="0" fontId="43" fillId="39" borderId="0" xfId="82" applyFont="1" applyFill="1" applyAlignment="1">
      <alignment vertical="center"/>
    </xf>
    <xf numFmtId="0" fontId="216" fillId="39" borderId="161" xfId="51" applyFont="1" applyFill="1" applyBorder="1" applyAlignment="1">
      <alignment horizontal="right" vertical="center" wrapText="1"/>
    </xf>
    <xf numFmtId="0" fontId="216" fillId="122" borderId="22" xfId="51" applyFont="1" applyFill="1" applyBorder="1" applyAlignment="1">
      <alignment horizontal="center" vertical="center"/>
    </xf>
    <xf numFmtId="0" fontId="217" fillId="52" borderId="24" xfId="51" applyFont="1" applyFill="1" applyBorder="1" applyAlignment="1">
      <alignment horizontal="center" vertical="center"/>
    </xf>
    <xf numFmtId="0" fontId="43" fillId="50" borderId="71" xfId="51" applyFont="1" applyFill="1" applyBorder="1" applyAlignment="1">
      <alignment horizontal="right" vertical="center"/>
    </xf>
    <xf numFmtId="0" fontId="43" fillId="50" borderId="80" xfId="51" applyFont="1" applyFill="1" applyBorder="1" applyAlignment="1">
      <alignment horizontal="center" vertical="center"/>
    </xf>
    <xf numFmtId="0" fontId="43" fillId="50" borderId="80" xfId="51" applyFont="1" applyFill="1" applyBorder="1" applyAlignment="1">
      <alignment horizontal="left" vertical="center"/>
    </xf>
    <xf numFmtId="0" fontId="50" fillId="39" borderId="22" xfId="51" applyFont="1" applyFill="1" applyBorder="1" applyAlignment="1">
      <alignment horizontal="center" vertical="center"/>
    </xf>
    <xf numFmtId="0" fontId="43" fillId="40" borderId="0" xfId="51" applyFont="1" applyFill="1" applyAlignment="1">
      <alignment horizontal="left" vertical="top"/>
    </xf>
    <xf numFmtId="0" fontId="43" fillId="40" borderId="0" xfId="51" applyFont="1" applyFill="1" applyAlignment="1">
      <alignment horizontal="left" vertical="center"/>
    </xf>
    <xf numFmtId="0" fontId="51" fillId="40" borderId="0" xfId="51" applyFont="1" applyFill="1" applyAlignment="1">
      <alignment horizontal="left" vertical="top"/>
    </xf>
    <xf numFmtId="0" fontId="42" fillId="39" borderId="34" xfId="51" applyFont="1" applyFill="1" applyBorder="1" applyAlignment="1">
      <alignment horizontal="center" vertical="center"/>
    </xf>
    <xf numFmtId="0" fontId="42" fillId="93" borderId="53" xfId="51" applyFont="1" applyFill="1" applyBorder="1" applyAlignment="1">
      <alignment horizontal="center" vertical="center"/>
    </xf>
    <xf numFmtId="0" fontId="42" fillId="93" borderId="116" xfId="51" applyFont="1" applyFill="1" applyBorder="1" applyAlignment="1">
      <alignment vertical="center"/>
    </xf>
    <xf numFmtId="0" fontId="42" fillId="93" borderId="116" xfId="51" applyFont="1" applyFill="1" applyBorder="1" applyAlignment="1">
      <alignment horizontal="right" vertical="center"/>
    </xf>
    <xf numFmtId="0" fontId="42" fillId="48" borderId="0" xfId="51" applyFont="1" applyFill="1" applyAlignment="1">
      <alignment horizontal="center" vertical="center"/>
    </xf>
    <xf numFmtId="0" fontId="47" fillId="48" borderId="0" xfId="51" applyFont="1" applyFill="1" applyAlignment="1">
      <alignment horizontal="right" vertical="center"/>
    </xf>
    <xf numFmtId="0" fontId="47" fillId="48" borderId="17" xfId="51" applyFont="1" applyFill="1" applyBorder="1" applyAlignment="1">
      <alignment vertical="center"/>
    </xf>
    <xf numFmtId="0" fontId="70" fillId="38" borderId="67" xfId="51" applyFont="1" applyFill="1" applyBorder="1" applyAlignment="1">
      <alignment vertical="center"/>
    </xf>
    <xf numFmtId="0" fontId="43" fillId="38" borderId="0" xfId="51" applyFont="1" applyFill="1" applyAlignment="1">
      <alignment vertical="center"/>
    </xf>
    <xf numFmtId="0" fontId="44" fillId="38" borderId="0" xfId="51" applyFont="1" applyFill="1" applyAlignment="1">
      <alignment horizontal="right" vertical="center"/>
    </xf>
    <xf numFmtId="0" fontId="47" fillId="38" borderId="0" xfId="51" applyFont="1" applyFill="1" applyAlignment="1">
      <alignment horizontal="right" vertical="center"/>
    </xf>
    <xf numFmtId="1" fontId="47" fillId="38" borderId="0" xfId="51" applyNumberFormat="1" applyFont="1" applyFill="1" applyAlignment="1">
      <alignment horizontal="left" vertical="center"/>
    </xf>
    <xf numFmtId="1" fontId="47" fillId="38" borderId="0" xfId="51" applyNumberFormat="1" applyFont="1" applyFill="1" applyAlignment="1">
      <alignment vertical="center"/>
    </xf>
    <xf numFmtId="1" fontId="47" fillId="39" borderId="0" xfId="51" applyNumberFormat="1" applyFont="1" applyFill="1" applyAlignment="1">
      <alignment horizontal="left" vertical="center"/>
    </xf>
    <xf numFmtId="0" fontId="47" fillId="38" borderId="0" xfId="51" applyFont="1" applyFill="1" applyAlignment="1">
      <alignment horizontal="left" vertical="center"/>
    </xf>
    <xf numFmtId="0" fontId="44" fillId="38" borderId="0" xfId="51" applyFont="1" applyFill="1" applyAlignment="1">
      <alignment horizontal="left" vertical="center"/>
    </xf>
    <xf numFmtId="170" fontId="54" fillId="38" borderId="0" xfId="51" applyNumberFormat="1" applyFont="1" applyFill="1" applyAlignment="1">
      <alignment horizontal="center" vertical="center"/>
    </xf>
    <xf numFmtId="0" fontId="45" fillId="39" borderId="116" xfId="51" applyFont="1" applyFill="1" applyBorder="1" applyAlignment="1">
      <alignment horizontal="right" vertical="center"/>
    </xf>
    <xf numFmtId="0" fontId="54" fillId="39" borderId="118" xfId="51" applyFont="1" applyFill="1" applyBorder="1" applyAlignment="1">
      <alignment horizontal="left" vertical="center"/>
    </xf>
    <xf numFmtId="0" fontId="47" fillId="0" borderId="38" xfId="51" applyFont="1" applyBorder="1" applyAlignment="1">
      <alignment horizontal="centerContinuous" vertical="center" wrapText="1"/>
    </xf>
    <xf numFmtId="0" fontId="47" fillId="39" borderId="125" xfId="82" applyFont="1" applyFill="1" applyBorder="1" applyAlignment="1">
      <alignment horizontal="center" vertical="center"/>
    </xf>
    <xf numFmtId="0" fontId="7" fillId="0" borderId="0" xfId="84"/>
    <xf numFmtId="0" fontId="41" fillId="33" borderId="116" xfId="68" applyFont="1" applyFill="1" applyBorder="1" applyAlignment="1">
      <alignment vertical="center"/>
    </xf>
    <xf numFmtId="0" fontId="41" fillId="33" borderId="116" xfId="68" applyFont="1" applyFill="1" applyBorder="1" applyAlignment="1">
      <alignment horizontal="right" vertical="center"/>
    </xf>
    <xf numFmtId="0" fontId="47" fillId="39" borderId="0" xfId="82" applyFont="1" applyFill="1" applyAlignment="1">
      <alignment horizontal="center" vertical="center"/>
    </xf>
    <xf numFmtId="0" fontId="218" fillId="34" borderId="82" xfId="51" applyFont="1" applyFill="1" applyBorder="1" applyAlignment="1">
      <alignment horizontal="centerContinuous" vertical="center"/>
    </xf>
    <xf numFmtId="0" fontId="218" fillId="34" borderId="81" xfId="51" applyFont="1" applyFill="1" applyBorder="1" applyAlignment="1">
      <alignment horizontal="centerContinuous" vertical="center"/>
    </xf>
    <xf numFmtId="0" fontId="194" fillId="34" borderId="81" xfId="51" applyFont="1" applyFill="1" applyBorder="1" applyAlignment="1">
      <alignment horizontal="centerContinuous" vertical="center"/>
    </xf>
    <xf numFmtId="0" fontId="194" fillId="37" borderId="81" xfId="51" applyFont="1" applyFill="1" applyBorder="1" applyAlignment="1">
      <alignment horizontal="centerContinuous" vertical="center"/>
    </xf>
    <xf numFmtId="0" fontId="194" fillId="34" borderId="19" xfId="51" applyFont="1" applyFill="1" applyBorder="1" applyAlignment="1">
      <alignment horizontal="centerContinuous" vertical="center"/>
    </xf>
    <xf numFmtId="0" fontId="204" fillId="51" borderId="77" xfId="51" applyFont="1" applyFill="1" applyBorder="1" applyAlignment="1">
      <alignment horizontal="center" vertical="center"/>
    </xf>
    <xf numFmtId="0" fontId="218" fillId="51" borderId="81" xfId="51" applyFont="1" applyFill="1" applyBorder="1" applyAlignment="1">
      <alignment horizontal="centerContinuous" vertical="center"/>
    </xf>
    <xf numFmtId="0" fontId="218" fillId="27" borderId="81" xfId="51" applyFont="1" applyFill="1" applyBorder="1" applyAlignment="1">
      <alignment horizontal="centerContinuous" vertical="center"/>
    </xf>
    <xf numFmtId="0" fontId="194" fillId="51" borderId="81" xfId="51" applyFont="1" applyFill="1" applyBorder="1" applyAlignment="1">
      <alignment horizontal="centerContinuous" vertical="center"/>
    </xf>
    <xf numFmtId="0" fontId="194" fillId="27" borderId="81" xfId="51" applyFont="1" applyFill="1" applyBorder="1" applyAlignment="1">
      <alignment horizontal="centerContinuous" vertical="center"/>
    </xf>
    <xf numFmtId="0" fontId="194" fillId="27" borderId="19" xfId="51" applyFont="1" applyFill="1" applyBorder="1" applyAlignment="1">
      <alignment horizontal="centerContinuous" vertical="center"/>
    </xf>
    <xf numFmtId="0" fontId="204" fillId="52" borderId="77" xfId="51" applyFont="1" applyFill="1" applyBorder="1" applyAlignment="1">
      <alignment horizontal="center" vertical="center"/>
    </xf>
    <xf numFmtId="0" fontId="218" fillId="52" borderId="81" xfId="51" applyFont="1" applyFill="1" applyBorder="1" applyAlignment="1">
      <alignment horizontal="centerContinuous" vertical="center"/>
    </xf>
    <xf numFmtId="0" fontId="194" fillId="32" borderId="81" xfId="51" applyFont="1" applyFill="1" applyBorder="1" applyAlignment="1">
      <alignment horizontal="centerContinuous" vertical="center"/>
    </xf>
    <xf numFmtId="0" fontId="194" fillId="52" borderId="81" xfId="51" applyFont="1" applyFill="1" applyBorder="1" applyAlignment="1">
      <alignment horizontal="centerContinuous" vertical="center"/>
    </xf>
    <xf numFmtId="0" fontId="194" fillId="32" borderId="19" xfId="51" applyFont="1" applyFill="1" applyBorder="1" applyAlignment="1">
      <alignment horizontal="centerContinuous" vertical="center"/>
    </xf>
    <xf numFmtId="0" fontId="204" fillId="45" borderId="77" xfId="51" applyFont="1" applyFill="1" applyBorder="1" applyAlignment="1">
      <alignment horizontal="center" vertical="center"/>
    </xf>
    <xf numFmtId="0" fontId="52" fillId="35" borderId="81" xfId="51" applyFont="1" applyFill="1" applyBorder="1" applyAlignment="1">
      <alignment horizontal="centerContinuous" vertical="center"/>
    </xf>
    <xf numFmtId="0" fontId="194" fillId="45" borderId="81" xfId="51" applyFont="1" applyFill="1" applyBorder="1" applyAlignment="1">
      <alignment horizontal="centerContinuous" vertical="center"/>
    </xf>
    <xf numFmtId="0" fontId="194" fillId="35" borderId="81" xfId="51" applyFont="1" applyFill="1" applyBorder="1" applyAlignment="1">
      <alignment horizontal="centerContinuous" vertical="center"/>
    </xf>
    <xf numFmtId="0" fontId="43" fillId="50" borderId="42" xfId="51" applyFont="1" applyFill="1" applyBorder="1" applyAlignment="1">
      <alignment horizontal="center" vertical="center"/>
    </xf>
    <xf numFmtId="0" fontId="44" fillId="122" borderId="105" xfId="51" applyFont="1" applyFill="1" applyBorder="1" applyAlignment="1">
      <alignment vertical="center"/>
    </xf>
    <xf numFmtId="0" fontId="44" fillId="122" borderId="120" xfId="51" applyFont="1" applyFill="1" applyBorder="1" applyAlignment="1">
      <alignment vertical="center"/>
    </xf>
    <xf numFmtId="0" fontId="44" fillId="122" borderId="120" xfId="51" applyFont="1" applyFill="1" applyBorder="1" applyAlignment="1">
      <alignment horizontal="right" vertical="center"/>
    </xf>
    <xf numFmtId="0" fontId="54" fillId="122" borderId="120" xfId="51" applyFont="1" applyFill="1" applyBorder="1" applyAlignment="1">
      <alignment vertical="center"/>
    </xf>
    <xf numFmtId="0" fontId="47" fillId="122" borderId="120" xfId="51" applyFont="1" applyFill="1" applyBorder="1" applyAlignment="1">
      <alignment vertical="center"/>
    </xf>
    <xf numFmtId="0" fontId="44" fillId="122" borderId="119" xfId="51" applyFont="1" applyFill="1" applyBorder="1" applyAlignment="1">
      <alignment vertical="center"/>
    </xf>
    <xf numFmtId="0" fontId="120" fillId="50" borderId="86" xfId="51" applyFont="1" applyFill="1" applyBorder="1" applyAlignment="1">
      <alignment horizontal="left" vertical="center"/>
    </xf>
    <xf numFmtId="0" fontId="121" fillId="50" borderId="111" xfId="51" applyFont="1" applyFill="1" applyBorder="1" applyAlignment="1">
      <alignment vertical="center"/>
    </xf>
    <xf numFmtId="0" fontId="43" fillId="50" borderId="111" xfId="51" applyFont="1" applyFill="1" applyBorder="1" applyAlignment="1">
      <alignment vertical="center"/>
    </xf>
    <xf numFmtId="0" fontId="102" fillId="50" borderId="111" xfId="51" applyFont="1" applyFill="1" applyBorder="1" applyAlignment="1">
      <alignment horizontal="center" vertical="center"/>
    </xf>
    <xf numFmtId="0" fontId="102" fillId="50" borderId="112" xfId="51" applyFont="1" applyFill="1" applyBorder="1" applyAlignment="1">
      <alignment horizontal="center" vertical="center"/>
    </xf>
    <xf numFmtId="0" fontId="43" fillId="50" borderId="87" xfId="51" applyFont="1" applyFill="1" applyBorder="1" applyAlignment="1">
      <alignment horizontal="left" vertical="center"/>
    </xf>
    <xf numFmtId="0" fontId="43" fillId="50" borderId="84" xfId="51" applyFont="1" applyFill="1" applyBorder="1" applyAlignment="1">
      <alignment horizontal="center" vertical="center"/>
    </xf>
    <xf numFmtId="0" fontId="43" fillId="50" borderId="93" xfId="51" applyFont="1" applyFill="1" applyBorder="1" applyAlignment="1">
      <alignment horizontal="center" vertical="center"/>
    </xf>
    <xf numFmtId="0" fontId="102" fillId="50" borderId="14" xfId="51" applyFont="1" applyFill="1" applyBorder="1" applyAlignment="1">
      <alignment horizontal="center" vertical="center"/>
    </xf>
    <xf numFmtId="0" fontId="54" fillId="50" borderId="119" xfId="51" applyFont="1" applyFill="1" applyBorder="1" applyAlignment="1">
      <alignment vertical="center"/>
    </xf>
    <xf numFmtId="0" fontId="180" fillId="39" borderId="85" xfId="51" applyFont="1" applyFill="1" applyBorder="1" applyAlignment="1">
      <alignment vertical="center"/>
    </xf>
    <xf numFmtId="0" fontId="120" fillId="42" borderId="158" xfId="51" quotePrefix="1" applyFont="1" applyFill="1" applyBorder="1" applyAlignment="1">
      <alignment vertical="center"/>
    </xf>
    <xf numFmtId="0" fontId="43" fillId="42" borderId="151" xfId="51" applyFont="1" applyFill="1" applyBorder="1" applyAlignment="1">
      <alignment vertical="center"/>
    </xf>
    <xf numFmtId="0" fontId="43" fillId="42" borderId="157" xfId="51" applyFont="1" applyFill="1" applyBorder="1" applyAlignment="1">
      <alignment vertical="center"/>
    </xf>
    <xf numFmtId="0" fontId="47" fillId="39" borderId="67" xfId="82" applyFont="1" applyFill="1" applyBorder="1" applyAlignment="1">
      <alignment horizontal="center" vertical="center"/>
    </xf>
    <xf numFmtId="0" fontId="120" fillId="50" borderId="105" xfId="51" applyFont="1" applyFill="1" applyBorder="1" applyAlignment="1">
      <alignment horizontal="left" vertical="center"/>
    </xf>
    <xf numFmtId="0" fontId="121" fillId="50" borderId="120" xfId="51" applyFont="1" applyFill="1" applyBorder="1" applyAlignment="1">
      <alignment vertical="center"/>
    </xf>
    <xf numFmtId="0" fontId="43" fillId="50" borderId="120" xfId="51" applyFont="1" applyFill="1" applyBorder="1" applyAlignment="1">
      <alignment vertical="center"/>
    </xf>
    <xf numFmtId="0" fontId="43" fillId="0" borderId="0" xfId="51" applyFont="1" applyAlignment="1">
      <alignment horizontal="center" vertical="center" wrapText="1"/>
    </xf>
    <xf numFmtId="0" fontId="44" fillId="39" borderId="105" xfId="51" applyFont="1" applyFill="1" applyBorder="1" applyAlignment="1">
      <alignment horizontal="center" vertical="center"/>
    </xf>
    <xf numFmtId="0" fontId="43" fillId="0" borderId="38" xfId="51" applyFont="1" applyBorder="1" applyAlignment="1">
      <alignment horizontal="center" vertical="center"/>
    </xf>
    <xf numFmtId="0" fontId="218" fillId="34" borderId="163" xfId="51" applyFont="1" applyFill="1" applyBorder="1" applyAlignment="1">
      <alignment horizontal="centerContinuous" vertical="center"/>
    </xf>
    <xf numFmtId="0" fontId="218" fillId="34" borderId="39" xfId="51" applyFont="1" applyFill="1" applyBorder="1" applyAlignment="1">
      <alignment horizontal="centerContinuous" vertical="center"/>
    </xf>
    <xf numFmtId="0" fontId="194" fillId="34" borderId="39" xfId="51" applyFont="1" applyFill="1" applyBorder="1" applyAlignment="1">
      <alignment horizontal="centerContinuous" vertical="center"/>
    </xf>
    <xf numFmtId="0" fontId="194" fillId="37" borderId="39" xfId="51" applyFont="1" applyFill="1" applyBorder="1" applyAlignment="1">
      <alignment horizontal="centerContinuous" vertical="center"/>
    </xf>
    <xf numFmtId="0" fontId="194" fillId="34" borderId="164" xfId="51" applyFont="1" applyFill="1" applyBorder="1" applyAlignment="1">
      <alignment horizontal="centerContinuous" vertical="center"/>
    </xf>
    <xf numFmtId="0" fontId="204" fillId="51" borderId="39" xfId="51" applyFont="1" applyFill="1" applyBorder="1" applyAlignment="1">
      <alignment horizontal="center" vertical="center"/>
    </xf>
    <xf numFmtId="0" fontId="218" fillId="51" borderId="39" xfId="51" applyFont="1" applyFill="1" applyBorder="1" applyAlignment="1">
      <alignment horizontal="centerContinuous" vertical="center"/>
    </xf>
    <xf numFmtId="0" fontId="218" fillId="27" borderId="39" xfId="51" applyFont="1" applyFill="1" applyBorder="1" applyAlignment="1">
      <alignment horizontal="centerContinuous" vertical="center"/>
    </xf>
    <xf numFmtId="0" fontId="194" fillId="51" borderId="39" xfId="51" applyFont="1" applyFill="1" applyBorder="1" applyAlignment="1">
      <alignment horizontal="centerContinuous" vertical="center"/>
    </xf>
    <xf numFmtId="0" fontId="194" fillId="27" borderId="39" xfId="51" applyFont="1" applyFill="1" applyBorder="1" applyAlignment="1">
      <alignment horizontal="centerContinuous" vertical="center"/>
    </xf>
    <xf numFmtId="0" fontId="194" fillId="27" borderId="164" xfId="51" applyFont="1" applyFill="1" applyBorder="1" applyAlignment="1">
      <alignment horizontal="centerContinuous" vertical="center"/>
    </xf>
    <xf numFmtId="0" fontId="204" fillId="52" borderId="39" xfId="51" applyFont="1" applyFill="1" applyBorder="1" applyAlignment="1">
      <alignment horizontal="center" vertical="center"/>
    </xf>
    <xf numFmtId="0" fontId="218" fillId="52" borderId="39" xfId="51" applyFont="1" applyFill="1" applyBorder="1" applyAlignment="1">
      <alignment horizontal="centerContinuous" vertical="center"/>
    </xf>
    <xf numFmtId="0" fontId="194" fillId="32" borderId="39" xfId="51" applyFont="1" applyFill="1" applyBorder="1" applyAlignment="1">
      <alignment horizontal="centerContinuous" vertical="center"/>
    </xf>
    <xf numFmtId="0" fontId="194" fillId="52" borderId="39" xfId="51" applyFont="1" applyFill="1" applyBorder="1" applyAlignment="1">
      <alignment horizontal="centerContinuous" vertical="center"/>
    </xf>
    <xf numFmtId="0" fontId="194" fillId="32" borderId="164" xfId="51" applyFont="1" applyFill="1" applyBorder="1" applyAlignment="1">
      <alignment horizontal="centerContinuous" vertical="center"/>
    </xf>
    <xf numFmtId="0" fontId="204" fillId="45" borderId="39" xfId="51" applyFont="1" applyFill="1" applyBorder="1" applyAlignment="1">
      <alignment horizontal="center" vertical="center"/>
    </xf>
    <xf numFmtId="0" fontId="52" fillId="35" borderId="39" xfId="51" applyFont="1" applyFill="1" applyBorder="1" applyAlignment="1">
      <alignment horizontal="centerContinuous" vertical="center"/>
    </xf>
    <xf numFmtId="0" fontId="194" fillId="45" borderId="39" xfId="51" applyFont="1" applyFill="1" applyBorder="1" applyAlignment="1">
      <alignment horizontal="centerContinuous" vertical="center"/>
    </xf>
    <xf numFmtId="0" fontId="194" fillId="35" borderId="39" xfId="51" applyFont="1" applyFill="1" applyBorder="1" applyAlignment="1">
      <alignment horizontal="centerContinuous" vertical="center"/>
    </xf>
    <xf numFmtId="0" fontId="194" fillId="35" borderId="164" xfId="51" applyFont="1" applyFill="1" applyBorder="1" applyAlignment="1">
      <alignment horizontal="centerContinuous" vertical="center"/>
    </xf>
    <xf numFmtId="0" fontId="47" fillId="64" borderId="0" xfId="82" applyFont="1" applyFill="1" applyAlignment="1">
      <alignment horizontal="center" vertical="center"/>
    </xf>
    <xf numFmtId="0" fontId="43" fillId="64" borderId="0" xfId="51" applyFont="1" applyFill="1" applyAlignment="1">
      <alignment vertical="center"/>
    </xf>
    <xf numFmtId="0" fontId="102" fillId="64" borderId="0" xfId="51" applyFont="1" applyFill="1" applyAlignment="1">
      <alignment horizontal="center" vertical="center"/>
    </xf>
    <xf numFmtId="0" fontId="41" fillId="33" borderId="0" xfId="68" applyFont="1" applyFill="1" applyAlignment="1">
      <alignment vertical="center"/>
    </xf>
    <xf numFmtId="0" fontId="41" fillId="33" borderId="0" xfId="68" applyFont="1" applyFill="1" applyAlignment="1">
      <alignment horizontal="right" vertical="center"/>
    </xf>
    <xf numFmtId="0" fontId="42" fillId="93" borderId="96" xfId="51" applyFont="1" applyFill="1" applyBorder="1" applyAlignment="1">
      <alignment horizontal="right" vertical="center"/>
    </xf>
    <xf numFmtId="0" fontId="41" fillId="33" borderId="0" xfId="68" applyFont="1" applyFill="1" applyAlignment="1">
      <alignment vertical="center" wrapText="1"/>
    </xf>
    <xf numFmtId="0" fontId="41" fillId="93" borderId="0" xfId="68" applyFont="1" applyFill="1" applyAlignment="1">
      <alignment vertical="center" wrapText="1"/>
    </xf>
    <xf numFmtId="0" fontId="173" fillId="50" borderId="99" xfId="84" applyFont="1" applyFill="1" applyBorder="1" applyAlignment="1">
      <alignment vertical="center"/>
    </xf>
    <xf numFmtId="0" fontId="173" fillId="50" borderId="102" xfId="84" applyFont="1" applyFill="1" applyBorder="1" applyAlignment="1">
      <alignment vertical="center"/>
    </xf>
    <xf numFmtId="0" fontId="173" fillId="50" borderId="0" xfId="84" applyFont="1" applyFill="1" applyAlignment="1">
      <alignment vertical="center"/>
    </xf>
    <xf numFmtId="0" fontId="173" fillId="50" borderId="17" xfId="84" applyFont="1" applyFill="1" applyBorder="1" applyAlignment="1">
      <alignment vertical="center"/>
    </xf>
    <xf numFmtId="0" fontId="186" fillId="50" borderId="0" xfId="84" applyFont="1" applyFill="1" applyAlignment="1">
      <alignment vertical="center"/>
    </xf>
    <xf numFmtId="0" fontId="7" fillId="50" borderId="0" xfId="84" applyFill="1"/>
    <xf numFmtId="0" fontId="57" fillId="50" borderId="0" xfId="84" applyFont="1" applyFill="1" applyAlignment="1">
      <alignment vertical="center"/>
    </xf>
    <xf numFmtId="0" fontId="57" fillId="50" borderId="0" xfId="84" applyFont="1" applyFill="1"/>
    <xf numFmtId="0" fontId="143" fillId="50" borderId="0" xfId="84" applyFont="1" applyFill="1" applyAlignment="1">
      <alignment vertical="center"/>
    </xf>
    <xf numFmtId="0" fontId="186" fillId="50" borderId="0" xfId="84" applyFont="1" applyFill="1"/>
    <xf numFmtId="175" fontId="54" fillId="50" borderId="150" xfId="51" applyNumberFormat="1" applyFont="1" applyFill="1" applyBorder="1" applyAlignment="1">
      <alignment horizontal="center" vertical="center"/>
    </xf>
    <xf numFmtId="0" fontId="184" fillId="50" borderId="153" xfId="84" applyFont="1" applyFill="1" applyBorder="1" applyAlignment="1">
      <alignment horizontal="right"/>
    </xf>
    <xf numFmtId="0" fontId="7" fillId="50" borderId="151" xfId="84" applyFill="1" applyBorder="1"/>
    <xf numFmtId="0" fontId="190" fillId="50" borderId="85" xfId="81" applyFont="1" applyFill="1" applyBorder="1" applyAlignment="1">
      <alignment vertical="center"/>
    </xf>
    <xf numFmtId="0" fontId="7" fillId="50" borderId="77" xfId="81" applyFill="1" applyBorder="1"/>
    <xf numFmtId="0" fontId="7" fillId="50" borderId="78" xfId="81" applyFill="1" applyBorder="1"/>
    <xf numFmtId="0" fontId="57" fillId="50" borderId="16" xfId="81" applyFont="1" applyFill="1" applyBorder="1" applyAlignment="1">
      <alignment vertical="center"/>
    </xf>
    <xf numFmtId="0" fontId="7" fillId="50" borderId="0" xfId="81" applyFill="1"/>
    <xf numFmtId="0" fontId="7" fillId="50" borderId="14" xfId="81" applyFill="1" applyBorder="1"/>
    <xf numFmtId="0" fontId="82" fillId="50" borderId="16" xfId="81" applyFont="1" applyFill="1" applyBorder="1" applyAlignment="1">
      <alignment vertical="center"/>
    </xf>
    <xf numFmtId="0" fontId="64" fillId="50" borderId="16" xfId="81" applyFont="1" applyFill="1" applyBorder="1" applyAlignment="1">
      <alignment vertical="center"/>
    </xf>
    <xf numFmtId="0" fontId="47" fillId="50" borderId="107" xfId="81" applyFont="1" applyFill="1" applyBorder="1" applyAlignment="1">
      <alignment vertical="center"/>
    </xf>
    <xf numFmtId="0" fontId="7" fillId="50" borderId="108" xfId="81" applyFill="1" applyBorder="1"/>
    <xf numFmtId="0" fontId="7" fillId="50" borderId="110" xfId="81" applyFill="1" applyBorder="1"/>
    <xf numFmtId="0" fontId="79" fillId="39" borderId="0" xfId="81" applyFont="1" applyFill="1" applyAlignment="1">
      <alignment vertical="center"/>
    </xf>
    <xf numFmtId="0" fontId="119" fillId="39" borderId="154" xfId="51" applyFont="1" applyFill="1" applyBorder="1" applyAlignment="1">
      <alignment horizontal="center" vertical="center"/>
    </xf>
    <xf numFmtId="0" fontId="191" fillId="0" borderId="0" xfId="81" applyFont="1" applyAlignment="1">
      <alignment horizontal="center" vertical="center"/>
    </xf>
    <xf numFmtId="0" fontId="184" fillId="50" borderId="0" xfId="84" applyFont="1" applyFill="1" applyAlignment="1">
      <alignment horizontal="left" vertical="center"/>
    </xf>
    <xf numFmtId="0" fontId="7" fillId="0" borderId="0" xfId="81"/>
    <xf numFmtId="0" fontId="47" fillId="50" borderId="16" xfId="81" applyFont="1" applyFill="1" applyBorder="1" applyAlignment="1">
      <alignment vertical="center"/>
    </xf>
    <xf numFmtId="0" fontId="7" fillId="50" borderId="16" xfId="81" applyFill="1" applyBorder="1"/>
    <xf numFmtId="0" fontId="7" fillId="50" borderId="107" xfId="81" applyFill="1" applyBorder="1"/>
    <xf numFmtId="0" fontId="7" fillId="39" borderId="0" xfId="81" applyFill="1" applyAlignment="1">
      <alignment horizontal="center" vertical="center" wrapText="1"/>
    </xf>
    <xf numFmtId="0" fontId="7" fillId="39" borderId="14" xfId="81" applyFill="1" applyBorder="1" applyAlignment="1">
      <alignment horizontal="center" vertical="center" wrapText="1"/>
    </xf>
    <xf numFmtId="0" fontId="183" fillId="121" borderId="0" xfId="51" quotePrefix="1" applyFont="1" applyFill="1" applyAlignment="1">
      <alignment horizontal="center" vertical="center"/>
    </xf>
    <xf numFmtId="0" fontId="47" fillId="79"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0" fontId="183" fillId="89" borderId="0" xfId="51" applyFont="1" applyFill="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183" fillId="121" borderId="14" xfId="51" quotePrefix="1" applyFont="1" applyFill="1" applyBorder="1" applyAlignment="1">
      <alignment horizontal="center" vertical="center"/>
    </xf>
    <xf numFmtId="0" fontId="44" fillId="39" borderId="0" xfId="51" applyFont="1" applyFill="1" applyAlignment="1">
      <alignment horizontal="center" vertical="center"/>
    </xf>
    <xf numFmtId="9" fontId="54" fillId="39" borderId="108" xfId="51" applyNumberFormat="1" applyFont="1" applyFill="1" applyBorder="1" applyAlignment="1">
      <alignment horizontal="center" vertical="center"/>
    </xf>
    <xf numFmtId="0" fontId="44" fillId="39" borderId="110" xfId="5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0" fontId="43" fillId="0" borderId="77" xfId="51" applyFont="1" applyBorder="1" applyAlignment="1">
      <alignment horizontal="center" vertical="center"/>
    </xf>
    <xf numFmtId="0" fontId="120" fillId="42" borderId="81" xfId="51" applyFont="1" applyFill="1" applyBorder="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44" fillId="39" borderId="0" xfId="76" applyFont="1" applyFill="1" applyAlignment="1">
      <alignment horizontal="center" vertical="center"/>
    </xf>
    <xf numFmtId="0" fontId="43" fillId="50" borderId="79" xfId="51" applyFont="1" applyFill="1" applyBorder="1" applyAlignment="1">
      <alignment horizontal="center" vertical="center"/>
    </xf>
    <xf numFmtId="0" fontId="6" fillId="42" borderId="0" xfId="85" applyFill="1"/>
    <xf numFmtId="0" fontId="191" fillId="0" borderId="0" xfId="85" applyFont="1" applyAlignment="1">
      <alignment horizontal="center" vertical="center"/>
    </xf>
    <xf numFmtId="0" fontId="6" fillId="0" borderId="0" xfId="85"/>
    <xf numFmtId="0" fontId="184" fillId="50" borderId="0" xfId="85" applyFont="1" applyFill="1" applyAlignment="1">
      <alignment horizontal="center" vertical="center"/>
    </xf>
    <xf numFmtId="0" fontId="6" fillId="39" borderId="14" xfId="85" applyFill="1" applyBorder="1" applyAlignment="1">
      <alignment horizontal="center" vertical="center" wrapText="1"/>
    </xf>
    <xf numFmtId="0" fontId="6" fillId="39" borderId="0" xfId="85" applyFill="1" applyAlignment="1">
      <alignment horizontal="center" vertical="center" wrapText="1"/>
    </xf>
    <xf numFmtId="0" fontId="6" fillId="50" borderId="110" xfId="85" applyFill="1" applyBorder="1"/>
    <xf numFmtId="0" fontId="6" fillId="50" borderId="108" xfId="85" applyFill="1" applyBorder="1"/>
    <xf numFmtId="0" fontId="6" fillId="50" borderId="107" xfId="85" applyFill="1" applyBorder="1"/>
    <xf numFmtId="0" fontId="6" fillId="50" borderId="14" xfId="85" applyFill="1" applyBorder="1"/>
    <xf numFmtId="0" fontId="6" fillId="50" borderId="0" xfId="85" applyFill="1"/>
    <xf numFmtId="0" fontId="6" fillId="50" borderId="16" xfId="85" applyFill="1" applyBorder="1"/>
    <xf numFmtId="0" fontId="57" fillId="50" borderId="16" xfId="85" applyFont="1" applyFill="1" applyBorder="1" applyAlignment="1">
      <alignment vertical="center"/>
    </xf>
    <xf numFmtId="0" fontId="47" fillId="50" borderId="16" xfId="85" applyFont="1" applyFill="1" applyBorder="1" applyAlignment="1">
      <alignment vertical="center"/>
    </xf>
    <xf numFmtId="0" fontId="64" fillId="50" borderId="16" xfId="85" applyFont="1" applyFill="1" applyBorder="1" applyAlignment="1">
      <alignment vertical="center"/>
    </xf>
    <xf numFmtId="0" fontId="82" fillId="50" borderId="16" xfId="85" applyFont="1" applyFill="1" applyBorder="1" applyAlignment="1">
      <alignment vertical="center"/>
    </xf>
    <xf numFmtId="0" fontId="6" fillId="50" borderId="78" xfId="85" applyFill="1" applyBorder="1"/>
    <xf numFmtId="0" fontId="6" fillId="50" borderId="77" xfId="85" applyFill="1" applyBorder="1"/>
    <xf numFmtId="0" fontId="190" fillId="50" borderId="85" xfId="85" applyFont="1" applyFill="1" applyBorder="1" applyAlignment="1">
      <alignment vertical="center"/>
    </xf>
    <xf numFmtId="0" fontId="57" fillId="39" borderId="0" xfId="85" applyFont="1" applyFill="1" applyAlignment="1">
      <alignment vertical="center"/>
    </xf>
    <xf numFmtId="0" fontId="47" fillId="50" borderId="107" xfId="85" applyFont="1" applyFill="1" applyBorder="1" applyAlignment="1">
      <alignment vertical="center"/>
    </xf>
    <xf numFmtId="0" fontId="6" fillId="0" borderId="0" xfId="87"/>
    <xf numFmtId="0" fontId="6" fillId="50" borderId="151" xfId="86" applyFill="1" applyBorder="1"/>
    <xf numFmtId="0" fontId="184" fillId="50" borderId="153" xfId="86" applyFont="1" applyFill="1" applyBorder="1" applyAlignment="1">
      <alignment horizontal="right"/>
    </xf>
    <xf numFmtId="0" fontId="6" fillId="50" borderId="0" xfId="86" applyFill="1"/>
    <xf numFmtId="0" fontId="186" fillId="50" borderId="0" xfId="86" applyFont="1" applyFill="1"/>
    <xf numFmtId="0" fontId="143" fillId="50" borderId="0" xfId="86" applyFont="1" applyFill="1" applyAlignment="1">
      <alignment vertical="center"/>
    </xf>
    <xf numFmtId="0" fontId="187" fillId="50" borderId="0" xfId="86" applyFont="1" applyFill="1" applyAlignment="1">
      <alignment vertical="center"/>
    </xf>
    <xf numFmtId="0" fontId="186" fillId="50" borderId="0" xfId="86" applyFont="1" applyFill="1" applyAlignment="1">
      <alignment vertical="center"/>
    </xf>
    <xf numFmtId="0" fontId="47" fillId="64" borderId="0" xfId="35" applyFont="1" applyFill="1" applyAlignment="1">
      <alignment horizontal="center" vertical="center"/>
    </xf>
    <xf numFmtId="0" fontId="47" fillId="39" borderId="125" xfId="35" applyFont="1" applyFill="1" applyBorder="1" applyAlignment="1">
      <alignment horizontal="center" vertical="center"/>
    </xf>
    <xf numFmtId="0" fontId="47" fillId="39" borderId="67" xfId="35" applyFont="1" applyFill="1" applyBorder="1" applyAlignment="1">
      <alignment horizontal="center" vertical="center"/>
    </xf>
    <xf numFmtId="0" fontId="43" fillId="0" borderId="40" xfId="35" applyFont="1" applyBorder="1" applyAlignment="1">
      <alignment horizontal="centerContinuous" vertical="center" wrapText="1"/>
    </xf>
    <xf numFmtId="0" fontId="47" fillId="0" borderId="38" xfId="35" applyFont="1" applyBorder="1" applyAlignment="1">
      <alignment horizontal="centerContinuous" vertical="center" wrapText="1"/>
    </xf>
    <xf numFmtId="0" fontId="47" fillId="39" borderId="34" xfId="35" applyFont="1" applyFill="1" applyBorder="1" applyAlignment="1">
      <alignment vertical="center"/>
    </xf>
    <xf numFmtId="9" fontId="50" fillId="39" borderId="81" xfId="35" applyNumberFormat="1" applyFont="1" applyFill="1" applyBorder="1" applyAlignment="1">
      <alignment horizontal="center" vertical="center"/>
    </xf>
    <xf numFmtId="0" fontId="47" fillId="39" borderId="81" xfId="35" applyFont="1" applyFill="1" applyBorder="1" applyAlignment="1">
      <alignment horizontal="right" vertical="center"/>
    </xf>
    <xf numFmtId="0" fontId="43" fillId="39" borderId="81" xfId="35" applyFont="1" applyFill="1" applyBorder="1" applyAlignment="1">
      <alignment vertical="center"/>
    </xf>
    <xf numFmtId="0" fontId="60" fillId="43" borderId="85" xfId="51" applyFont="1" applyFill="1" applyBorder="1" applyAlignment="1">
      <alignment horizontal="center" vertical="center"/>
    </xf>
    <xf numFmtId="0" fontId="42" fillId="39" borderId="77" xfId="51" applyFont="1" applyFill="1" applyBorder="1" applyAlignment="1">
      <alignment horizontal="center" vertical="center"/>
    </xf>
    <xf numFmtId="0" fontId="43" fillId="0" borderId="35" xfId="35" applyFont="1" applyBorder="1" applyAlignment="1">
      <alignment vertical="center"/>
    </xf>
    <xf numFmtId="0" fontId="54" fillId="37" borderId="97" xfId="35" applyFont="1" applyFill="1" applyBorder="1" applyAlignment="1">
      <alignment horizontal="center" vertical="center"/>
    </xf>
    <xf numFmtId="0" fontId="43" fillId="50" borderId="42" xfId="35" applyFont="1" applyFill="1" applyBorder="1" applyAlignment="1">
      <alignment horizontal="center" vertical="center"/>
    </xf>
    <xf numFmtId="0" fontId="43" fillId="50" borderId="16" xfId="35" applyFont="1" applyFill="1" applyBorder="1" applyAlignment="1">
      <alignment horizontal="left" vertical="center"/>
    </xf>
    <xf numFmtId="0" fontId="44" fillId="42" borderId="126" xfId="51" applyFont="1" applyFill="1" applyBorder="1" applyAlignment="1">
      <alignment horizontal="right" vertical="center"/>
    </xf>
    <xf numFmtId="0" fontId="54" fillId="0" borderId="16" xfId="51" applyFont="1" applyBorder="1" applyAlignment="1">
      <alignment vertical="center"/>
    </xf>
    <xf numFmtId="0" fontId="47" fillId="39" borderId="118" xfId="35" applyFont="1" applyFill="1" applyBorder="1" applyAlignment="1">
      <alignment horizontal="center" vertical="center"/>
    </xf>
    <xf numFmtId="0" fontId="44" fillId="42" borderId="124" xfId="51" applyFont="1" applyFill="1" applyBorder="1" applyAlignment="1">
      <alignment horizontal="right" vertical="center" wrapText="1"/>
    </xf>
    <xf numFmtId="0" fontId="149" fillId="42" borderId="82" xfId="35" applyFont="1" applyFill="1" applyBorder="1" applyAlignment="1">
      <alignment horizontal="center" vertical="center"/>
    </xf>
    <xf numFmtId="0" fontId="52" fillId="38" borderId="0" xfId="51" applyFont="1" applyFill="1" applyAlignment="1">
      <alignment horizontal="center" vertical="center"/>
    </xf>
    <xf numFmtId="0" fontId="138" fillId="43" borderId="0" xfId="51" applyFont="1" applyFill="1" applyAlignment="1">
      <alignment horizontal="center" vertical="center"/>
    </xf>
    <xf numFmtId="0" fontId="145" fillId="42" borderId="0" xfId="51" applyFont="1" applyFill="1" applyAlignment="1">
      <alignment horizontal="center" vertical="center"/>
    </xf>
    <xf numFmtId="0" fontId="85" fillId="42" borderId="0" xfId="51" applyFont="1" applyFill="1" applyAlignment="1">
      <alignment horizontal="center" vertical="center"/>
    </xf>
    <xf numFmtId="0" fontId="52" fillId="68" borderId="0" xfId="51" applyFont="1" applyFill="1" applyAlignment="1">
      <alignment horizontal="center" vertical="center"/>
    </xf>
    <xf numFmtId="9" fontId="39" fillId="46" borderId="123" xfId="35" applyNumberFormat="1" applyFont="1" applyFill="1" applyBorder="1" applyAlignment="1">
      <alignment horizontal="center" vertical="center"/>
    </xf>
    <xf numFmtId="0" fontId="45" fillId="46" borderId="68" xfId="35" applyFont="1" applyFill="1" applyBorder="1" applyAlignment="1">
      <alignment horizontal="center" vertical="center"/>
    </xf>
    <xf numFmtId="0" fontId="54" fillId="0" borderId="46" xfId="51" applyFont="1" applyBorder="1" applyAlignment="1">
      <alignment vertical="center" wrapText="1"/>
    </xf>
    <xf numFmtId="1" fontId="44" fillId="39" borderId="107" xfId="51" applyNumberFormat="1" applyFont="1" applyFill="1" applyBorder="1" applyAlignment="1">
      <alignment vertical="center"/>
    </xf>
    <xf numFmtId="0" fontId="50" fillId="39" borderId="118" xfId="88" applyFont="1" applyFill="1" applyBorder="1" applyAlignment="1">
      <alignment horizontal="center" vertical="center"/>
    </xf>
    <xf numFmtId="0" fontId="50" fillId="39" borderId="116" xfId="88" applyFont="1" applyFill="1" applyBorder="1" applyAlignment="1">
      <alignment horizontal="center" vertical="center"/>
    </xf>
    <xf numFmtId="0" fontId="47" fillId="68" borderId="85" xfId="51" applyFont="1" applyFill="1" applyBorder="1" applyAlignment="1">
      <alignment horizontal="center" vertical="center"/>
    </xf>
    <xf numFmtId="9" fontId="39" fillId="50" borderId="42" xfId="51" applyNumberFormat="1" applyFont="1" applyFill="1" applyBorder="1" applyAlignment="1">
      <alignment horizontal="center" vertical="center"/>
    </xf>
    <xf numFmtId="0" fontId="45" fillId="50" borderId="16" xfId="51" applyFont="1" applyFill="1" applyBorder="1" applyAlignment="1">
      <alignment horizontal="center" vertical="center"/>
    </xf>
    <xf numFmtId="0" fontId="138" fillId="87" borderId="0" xfId="51" applyFont="1" applyFill="1" applyAlignment="1">
      <alignment horizontal="center" vertical="center"/>
    </xf>
    <xf numFmtId="0" fontId="43" fillId="0" borderId="77" xfId="51" applyFont="1" applyBorder="1" applyAlignment="1">
      <alignment horizontal="center" vertical="center"/>
    </xf>
    <xf numFmtId="0" fontId="120" fillId="42" borderId="81"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0" fontId="44" fillId="39" borderId="110" xfId="51" applyFont="1" applyFill="1" applyBorder="1" applyAlignment="1">
      <alignment horizontal="center" vertical="center"/>
    </xf>
    <xf numFmtId="0" fontId="138" fillId="88" borderId="0" xfId="51" applyFont="1" applyFill="1" applyAlignment="1">
      <alignment horizontal="center" vertical="center"/>
    </xf>
    <xf numFmtId="0" fontId="138" fillId="89" borderId="0" xfId="51" applyFont="1" applyFill="1" applyAlignment="1">
      <alignment horizontal="center" vertical="center"/>
    </xf>
    <xf numFmtId="9" fontId="54" fillId="39" borderId="108" xfId="51" applyNumberFormat="1" applyFont="1" applyFill="1" applyBorder="1" applyAlignment="1">
      <alignment horizontal="center" vertical="center"/>
    </xf>
    <xf numFmtId="0" fontId="119" fillId="39" borderId="0" xfId="49" applyFont="1" applyFill="1" applyAlignment="1">
      <alignment horizontal="center" vertical="center" wrapText="1"/>
    </xf>
    <xf numFmtId="0" fontId="44" fillId="39" borderId="0" xfId="51" applyFont="1" applyFill="1" applyAlignment="1">
      <alignment horizontal="center" vertical="center"/>
    </xf>
    <xf numFmtId="0" fontId="183" fillId="89" borderId="0" xfId="51" applyFont="1" applyFill="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45" fillId="39" borderId="117" xfId="51" applyFont="1" applyFill="1" applyBorder="1" applyAlignment="1">
      <alignment horizontal="center" vertical="center"/>
    </xf>
    <xf numFmtId="0" fontId="183" fillId="121" borderId="0" xfId="51" quotePrefix="1" applyFont="1" applyFill="1" applyAlignment="1">
      <alignment horizontal="center" vertical="center"/>
    </xf>
    <xf numFmtId="0" fontId="183" fillId="121" borderId="14" xfId="51" quotePrefix="1" applyFont="1" applyFill="1" applyBorder="1" applyAlignment="1">
      <alignment horizontal="center" vertical="center"/>
    </xf>
    <xf numFmtId="0" fontId="47" fillId="79"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179" fontId="120" fillId="122" borderId="71" xfId="51" quotePrefix="1" applyNumberFormat="1" applyFont="1" applyFill="1" applyBorder="1" applyAlignment="1">
      <alignment horizontal="center" vertical="center"/>
    </xf>
    <xf numFmtId="0" fontId="43" fillId="50" borderId="79" xfId="51" applyFont="1" applyFill="1" applyBorder="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5" fillId="42" borderId="0" xfId="89" applyFill="1"/>
    <xf numFmtId="0" fontId="163" fillId="79" borderId="85" xfId="51" applyFont="1" applyFill="1" applyBorder="1" applyAlignment="1">
      <alignment horizontal="center" vertical="center"/>
    </xf>
    <xf numFmtId="0" fontId="50" fillId="39" borderId="116" xfId="90" applyFont="1" applyFill="1" applyBorder="1" applyAlignment="1">
      <alignment horizontal="center" vertical="center"/>
    </xf>
    <xf numFmtId="0" fontId="50" fillId="39" borderId="118" xfId="90" applyFont="1" applyFill="1" applyBorder="1" applyAlignment="1">
      <alignment horizontal="center" vertical="center"/>
    </xf>
    <xf numFmtId="0" fontId="87" fillId="43" borderId="0" xfId="51" applyFont="1" applyFill="1" applyAlignment="1">
      <alignment horizontal="center" vertical="center"/>
    </xf>
    <xf numFmtId="0" fontId="43" fillId="50" borderId="0" xfId="76" applyFont="1" applyFill="1" applyAlignment="1">
      <alignment vertical="center"/>
    </xf>
    <xf numFmtId="0" fontId="138" fillId="73" borderId="0" xfId="51" applyFont="1" applyFill="1" applyAlignment="1">
      <alignment horizontal="center" vertical="center"/>
    </xf>
    <xf numFmtId="0" fontId="52" fillId="75" borderId="0" xfId="51" applyFont="1" applyFill="1" applyAlignment="1">
      <alignment horizontal="center" vertical="center"/>
    </xf>
    <xf numFmtId="0" fontId="85" fillId="79" borderId="0" xfId="51" applyFont="1" applyFill="1" applyAlignment="1">
      <alignment horizontal="center" vertical="center"/>
    </xf>
    <xf numFmtId="0" fontId="222" fillId="79" borderId="0" xfId="51" applyFont="1" applyFill="1" applyAlignment="1">
      <alignment horizontal="center" vertical="center"/>
    </xf>
    <xf numFmtId="0" fontId="102" fillId="50" borderId="120" xfId="51" applyFont="1" applyFill="1" applyBorder="1" applyAlignment="1">
      <alignment horizontal="center" vertical="center"/>
    </xf>
    <xf numFmtId="0" fontId="102" fillId="50" borderId="119" xfId="51" applyFont="1" applyFill="1" applyBorder="1" applyAlignment="1">
      <alignment horizontal="center" vertical="center"/>
    </xf>
    <xf numFmtId="0" fontId="162" fillId="79" borderId="0" xfId="51" applyFont="1" applyFill="1" applyAlignment="1">
      <alignment horizontal="left" vertical="center"/>
    </xf>
    <xf numFmtId="0" fontId="162" fillId="42" borderId="0" xfId="51" applyFont="1" applyFill="1" applyAlignment="1">
      <alignment horizontal="left" vertical="center"/>
    </xf>
    <xf numFmtId="0" fontId="186" fillId="50" borderId="0" xfId="92" applyFont="1" applyFill="1" applyAlignment="1">
      <alignment vertical="center"/>
    </xf>
    <xf numFmtId="0" fontId="5" fillId="50" borderId="0" xfId="92" applyFill="1"/>
    <xf numFmtId="0" fontId="187" fillId="50" borderId="0" xfId="92" applyFont="1" applyFill="1" applyAlignment="1">
      <alignment vertical="center"/>
    </xf>
    <xf numFmtId="0" fontId="143" fillId="50" borderId="0" xfId="92" applyFont="1" applyFill="1" applyAlignment="1">
      <alignment vertical="center"/>
    </xf>
    <xf numFmtId="0" fontId="186" fillId="50" borderId="0" xfId="92" applyFont="1" applyFill="1"/>
    <xf numFmtId="0" fontId="184" fillId="50" borderId="153" xfId="92" applyFont="1" applyFill="1" applyBorder="1" applyAlignment="1">
      <alignment horizontal="right"/>
    </xf>
    <xf numFmtId="0" fontId="5" fillId="50" borderId="151" xfId="92" applyFill="1" applyBorder="1"/>
    <xf numFmtId="0" fontId="184" fillId="50" borderId="0" xfId="92" applyFont="1" applyFill="1" applyAlignment="1">
      <alignment horizontal="left" vertical="center"/>
    </xf>
    <xf numFmtId="0" fontId="190" fillId="50" borderId="85" xfId="89" applyFont="1" applyFill="1" applyBorder="1" applyAlignment="1">
      <alignment vertical="center"/>
    </xf>
    <xf numFmtId="0" fontId="5" fillId="50" borderId="77" xfId="89" applyFill="1" applyBorder="1"/>
    <xf numFmtId="0" fontId="5" fillId="50" borderId="78" xfId="89" applyFill="1" applyBorder="1"/>
    <xf numFmtId="0" fontId="57" fillId="50" borderId="16" xfId="89" applyFont="1" applyFill="1" applyBorder="1" applyAlignment="1">
      <alignment vertical="center"/>
    </xf>
    <xf numFmtId="0" fontId="5" fillId="50" borderId="0" xfId="89" applyFill="1"/>
    <xf numFmtId="0" fontId="5" fillId="50" borderId="14" xfId="89" applyFill="1" applyBorder="1"/>
    <xf numFmtId="0" fontId="82" fillId="50" borderId="16" xfId="89" applyFont="1" applyFill="1" applyBorder="1" applyAlignment="1">
      <alignment vertical="center"/>
    </xf>
    <xf numFmtId="0" fontId="64" fillId="50" borderId="16" xfId="89" applyFont="1" applyFill="1" applyBorder="1" applyAlignment="1">
      <alignment vertical="center"/>
    </xf>
    <xf numFmtId="0" fontId="47" fillId="50" borderId="107" xfId="89" applyFont="1" applyFill="1" applyBorder="1" applyAlignment="1">
      <alignment vertical="center"/>
    </xf>
    <xf numFmtId="0" fontId="5" fillId="50" borderId="108" xfId="89" applyFill="1" applyBorder="1"/>
    <xf numFmtId="0" fontId="5" fillId="50" borderId="110" xfId="89" applyFill="1" applyBorder="1"/>
    <xf numFmtId="0" fontId="57" fillId="39" borderId="0" xfId="89" applyFont="1" applyFill="1" applyAlignment="1">
      <alignment vertical="center"/>
    </xf>
    <xf numFmtId="0" fontId="191" fillId="0" borderId="0" xfId="89" applyFont="1" applyAlignment="1">
      <alignment horizontal="center" vertical="center"/>
    </xf>
    <xf numFmtId="0" fontId="5" fillId="0" borderId="0" xfId="89"/>
    <xf numFmtId="0" fontId="47" fillId="50" borderId="16" xfId="89" applyFont="1" applyFill="1" applyBorder="1" applyAlignment="1">
      <alignment vertical="center"/>
    </xf>
    <xf numFmtId="0" fontId="5" fillId="50" borderId="16" xfId="89" applyFill="1" applyBorder="1"/>
    <xf numFmtId="0" fontId="5" fillId="50" borderId="107" xfId="89" applyFill="1" applyBorder="1"/>
    <xf numFmtId="0" fontId="5" fillId="39" borderId="0" xfId="89" applyFill="1" applyAlignment="1">
      <alignment horizontal="center" vertical="center" wrapText="1"/>
    </xf>
    <xf numFmtId="0" fontId="5" fillId="39" borderId="14" xfId="89" applyFill="1" applyBorder="1" applyAlignment="1">
      <alignment horizontal="center" vertical="center" wrapText="1"/>
    </xf>
    <xf numFmtId="0" fontId="5" fillId="0" borderId="0" xfId="92"/>
    <xf numFmtId="0" fontId="16" fillId="39" borderId="0" xfId="51" applyFill="1"/>
    <xf numFmtId="0" fontId="60" fillId="87" borderId="85" xfId="51" applyFont="1" applyFill="1" applyBorder="1" applyAlignment="1">
      <alignment horizontal="center" vertical="center"/>
    </xf>
    <xf numFmtId="0" fontId="60" fillId="89" borderId="85" xfId="51" applyFont="1" applyFill="1" applyBorder="1" applyAlignment="1">
      <alignment horizontal="center" vertical="center"/>
    </xf>
    <xf numFmtId="0" fontId="50" fillId="39" borderId="116" xfId="93" applyFont="1" applyFill="1" applyBorder="1" applyAlignment="1">
      <alignment horizontal="center" vertical="center"/>
    </xf>
    <xf numFmtId="0" fontId="50" fillId="39" borderId="118" xfId="93" applyFont="1" applyFill="1" applyBorder="1" applyAlignment="1">
      <alignment horizontal="center" vertical="center"/>
    </xf>
    <xf numFmtId="0" fontId="87" fillId="87" borderId="0" xfId="51" applyFont="1" applyFill="1" applyAlignment="1">
      <alignment horizontal="center" vertical="center"/>
    </xf>
    <xf numFmtId="0" fontId="87" fillId="87" borderId="0" xfId="51" applyFont="1" applyFill="1" applyAlignment="1">
      <alignment horizontal="center" vertical="center" wrapText="1"/>
    </xf>
    <xf numFmtId="0" fontId="87" fillId="88" borderId="0" xfId="51" applyFont="1" applyFill="1" applyAlignment="1">
      <alignment horizontal="center" vertical="center"/>
    </xf>
    <xf numFmtId="0" fontId="87" fillId="88" borderId="0" xfId="51" applyFont="1" applyFill="1" applyAlignment="1">
      <alignment horizontal="center" vertical="center" wrapText="1"/>
    </xf>
    <xf numFmtId="0" fontId="87" fillId="89" borderId="0" xfId="51" applyFont="1" applyFill="1" applyAlignment="1">
      <alignment horizontal="center" vertical="center"/>
    </xf>
    <xf numFmtId="0" fontId="87" fillId="89" borderId="0" xfId="51" applyFont="1" applyFill="1" applyAlignment="1">
      <alignment horizontal="center" vertical="center" wrapText="1"/>
    </xf>
    <xf numFmtId="0" fontId="53" fillId="87" borderId="85" xfId="51" applyFont="1" applyFill="1" applyBorder="1" applyAlignment="1">
      <alignment horizontal="left" vertical="center"/>
    </xf>
    <xf numFmtId="0" fontId="53" fillId="87" borderId="78" xfId="51" applyFont="1" applyFill="1" applyBorder="1" applyAlignment="1">
      <alignment horizontal="right" vertical="center"/>
    </xf>
    <xf numFmtId="0" fontId="53" fillId="89" borderId="85" xfId="51" applyFont="1" applyFill="1" applyBorder="1" applyAlignment="1">
      <alignment horizontal="left" vertical="center"/>
    </xf>
    <xf numFmtId="0" fontId="53" fillId="89" borderId="78" xfId="51" applyFont="1" applyFill="1" applyBorder="1" applyAlignment="1">
      <alignment horizontal="left" vertical="center"/>
    </xf>
    <xf numFmtId="0" fontId="53" fillId="87" borderId="16" xfId="51" applyFont="1" applyFill="1" applyBorder="1" applyAlignment="1">
      <alignment horizontal="left" vertical="center"/>
    </xf>
    <xf numFmtId="0" fontId="53" fillId="87" borderId="14" xfId="51" applyFont="1" applyFill="1" applyBorder="1" applyAlignment="1">
      <alignment horizontal="right" vertical="center"/>
    </xf>
    <xf numFmtId="0" fontId="53" fillId="88" borderId="16" xfId="51" applyFont="1" applyFill="1" applyBorder="1" applyAlignment="1">
      <alignment horizontal="left" vertical="center"/>
    </xf>
    <xf numFmtId="0" fontId="53" fillId="88" borderId="14" xfId="51" applyFont="1" applyFill="1" applyBorder="1" applyAlignment="1">
      <alignment horizontal="left" vertical="center"/>
    </xf>
    <xf numFmtId="0" fontId="53" fillId="87" borderId="14" xfId="51" applyFont="1" applyFill="1" applyBorder="1" applyAlignment="1">
      <alignment horizontal="left" vertical="center"/>
    </xf>
    <xf numFmtId="0" fontId="53" fillId="89" borderId="16" xfId="51" applyFont="1" applyFill="1" applyBorder="1" applyAlignment="1">
      <alignment horizontal="left" vertical="center"/>
    </xf>
    <xf numFmtId="0" fontId="44" fillId="86" borderId="16" xfId="51" applyFont="1" applyFill="1" applyBorder="1" applyAlignment="1">
      <alignment horizontal="left" vertical="center"/>
    </xf>
    <xf numFmtId="0" fontId="49" fillId="89" borderId="16" xfId="51" applyFont="1" applyFill="1" applyBorder="1" applyAlignment="1">
      <alignment horizontal="left" vertical="center"/>
    </xf>
    <xf numFmtId="0" fontId="49" fillId="89" borderId="14" xfId="51" applyFont="1" applyFill="1" applyBorder="1" applyAlignment="1">
      <alignment horizontal="left" vertical="center"/>
    </xf>
    <xf numFmtId="0" fontId="53" fillId="88" borderId="14" xfId="51" applyFont="1" applyFill="1" applyBorder="1" applyAlignment="1">
      <alignment horizontal="right" vertical="center"/>
    </xf>
    <xf numFmtId="0" fontId="44" fillId="86" borderId="153" xfId="51" applyFont="1" applyFill="1" applyBorder="1" applyAlignment="1">
      <alignment horizontal="left" vertical="center"/>
    </xf>
    <xf numFmtId="0" fontId="44" fillId="86" borderId="157" xfId="51" applyFont="1" applyFill="1" applyBorder="1" applyAlignment="1">
      <alignment horizontal="left" vertical="center"/>
    </xf>
    <xf numFmtId="0" fontId="56" fillId="88" borderId="16" xfId="51" applyFont="1" applyFill="1" applyBorder="1" applyAlignment="1">
      <alignment horizontal="left" vertical="center"/>
    </xf>
    <xf numFmtId="0" fontId="56" fillId="88" borderId="14" xfId="51" applyFont="1" applyFill="1" applyBorder="1" applyAlignment="1">
      <alignment horizontal="right" vertical="center"/>
    </xf>
    <xf numFmtId="0" fontId="53" fillId="89" borderId="14" xfId="51" applyFont="1" applyFill="1" applyBorder="1" applyAlignment="1">
      <alignment horizontal="right" vertical="center"/>
    </xf>
    <xf numFmtId="0" fontId="56" fillId="89" borderId="16" xfId="51" applyFont="1" applyFill="1" applyBorder="1" applyAlignment="1">
      <alignment horizontal="left" vertical="center"/>
    </xf>
    <xf numFmtId="0" fontId="56" fillId="89" borderId="14" xfId="51" applyFont="1" applyFill="1" applyBorder="1" applyAlignment="1">
      <alignment horizontal="right" vertical="center"/>
    </xf>
    <xf numFmtId="0" fontId="49" fillId="89" borderId="14" xfId="51" applyFont="1" applyFill="1" applyBorder="1" applyAlignment="1">
      <alignment horizontal="right" vertical="center"/>
    </xf>
    <xf numFmtId="0" fontId="43" fillId="50" borderId="0" xfId="51" applyFont="1" applyFill="1" applyAlignment="1">
      <alignment horizontal="left" vertical="top"/>
    </xf>
    <xf numFmtId="0" fontId="43" fillId="50" borderId="0" xfId="51" applyFont="1" applyFill="1" applyAlignment="1">
      <alignment horizontal="left" vertical="center"/>
    </xf>
    <xf numFmtId="0" fontId="51" fillId="50" borderId="0" xfId="51" applyFont="1" applyFill="1" applyAlignment="1">
      <alignment horizontal="left" vertical="top"/>
    </xf>
    <xf numFmtId="0" fontId="42" fillId="50" borderId="81" xfId="51" applyFont="1" applyFill="1" applyBorder="1" applyAlignment="1">
      <alignment horizontal="center" vertical="center"/>
    </xf>
    <xf numFmtId="0" fontId="42" fillId="50" borderId="34" xfId="51" applyFont="1" applyFill="1" applyBorder="1" applyAlignment="1">
      <alignment horizontal="center" vertical="center"/>
    </xf>
    <xf numFmtId="0" fontId="47" fillId="38" borderId="67" xfId="51" applyFont="1" applyFill="1" applyBorder="1" applyAlignment="1">
      <alignment horizontal="right" vertical="center"/>
    </xf>
    <xf numFmtId="0" fontId="225" fillId="38" borderId="67" xfId="51" applyFont="1" applyFill="1" applyBorder="1" applyAlignment="1">
      <alignment vertical="center"/>
    </xf>
    <xf numFmtId="0" fontId="56" fillId="87" borderId="16" xfId="51" applyFont="1" applyFill="1" applyBorder="1" applyAlignment="1">
      <alignment vertical="center"/>
    </xf>
    <xf numFmtId="0" fontId="56" fillId="87" borderId="0" xfId="51" applyFont="1" applyFill="1" applyAlignment="1">
      <alignment vertical="center"/>
    </xf>
    <xf numFmtId="0" fontId="54" fillId="87" borderId="16" xfId="51" applyFont="1" applyFill="1" applyBorder="1" applyAlignment="1">
      <alignment vertical="center"/>
    </xf>
    <xf numFmtId="0" fontId="54" fillId="87" borderId="0" xfId="51" applyFont="1" applyFill="1" applyAlignment="1">
      <alignment vertical="center"/>
    </xf>
    <xf numFmtId="0" fontId="54" fillId="87" borderId="16" xfId="51" applyFont="1" applyFill="1" applyBorder="1" applyAlignment="1">
      <alignment vertical="center" wrapText="1"/>
    </xf>
    <xf numFmtId="0" fontId="54" fillId="87" borderId="0" xfId="51" applyFont="1" applyFill="1" applyAlignment="1">
      <alignment vertical="center" wrapText="1"/>
    </xf>
    <xf numFmtId="0" fontId="60" fillId="88" borderId="16" xfId="51" applyFont="1" applyFill="1" applyBorder="1" applyAlignment="1">
      <alignment vertical="center" wrapText="1"/>
    </xf>
    <xf numFmtId="0" fontId="60" fillId="88" borderId="0" xfId="51" applyFont="1" applyFill="1" applyAlignment="1">
      <alignment vertical="center" wrapText="1"/>
    </xf>
    <xf numFmtId="0" fontId="54" fillId="88" borderId="16" xfId="51" applyFont="1" applyFill="1" applyBorder="1" applyAlignment="1">
      <alignment vertical="center"/>
    </xf>
    <xf numFmtId="0" fontId="54" fillId="88" borderId="0" xfId="51" applyFont="1" applyFill="1" applyAlignment="1">
      <alignment vertical="center"/>
    </xf>
    <xf numFmtId="0" fontId="54" fillId="89" borderId="16" xfId="51" applyFont="1" applyFill="1" applyBorder="1" applyAlignment="1">
      <alignment vertical="center"/>
    </xf>
    <xf numFmtId="0" fontId="54" fillId="89" borderId="0" xfId="51" applyFont="1" applyFill="1" applyAlignment="1">
      <alignment vertical="center"/>
    </xf>
    <xf numFmtId="0" fontId="56" fillId="89" borderId="16" xfId="51" applyFont="1" applyFill="1" applyBorder="1" applyAlignment="1">
      <alignment vertical="center"/>
    </xf>
    <xf numFmtId="0" fontId="56" fillId="89" borderId="0" xfId="51" applyFont="1" applyFill="1" applyAlignment="1">
      <alignment vertical="center"/>
    </xf>
    <xf numFmtId="0" fontId="56" fillId="87" borderId="105" xfId="51" applyFont="1" applyFill="1" applyBorder="1" applyAlignment="1">
      <alignment vertical="center"/>
    </xf>
    <xf numFmtId="0" fontId="56" fillId="87" borderId="120" xfId="51" applyFont="1" applyFill="1" applyBorder="1" applyAlignment="1">
      <alignment vertical="center"/>
    </xf>
    <xf numFmtId="0" fontId="54" fillId="87" borderId="105" xfId="51" applyFont="1" applyFill="1" applyBorder="1" applyAlignment="1">
      <alignment vertical="center"/>
    </xf>
    <xf numFmtId="0" fontId="54" fillId="87" borderId="120" xfId="51" applyFont="1" applyFill="1" applyBorder="1" applyAlignment="1">
      <alignment vertical="center"/>
    </xf>
    <xf numFmtId="0" fontId="54" fillId="87" borderId="105" xfId="51" applyFont="1" applyFill="1" applyBorder="1" applyAlignment="1">
      <alignment vertical="center" wrapText="1"/>
    </xf>
    <xf numFmtId="0" fontId="54" fillId="87" borderId="120" xfId="51" applyFont="1" applyFill="1" applyBorder="1" applyAlignment="1">
      <alignment vertical="center" wrapText="1"/>
    </xf>
    <xf numFmtId="0" fontId="60" fillId="88" borderId="105" xfId="51" applyFont="1" applyFill="1" applyBorder="1" applyAlignment="1">
      <alignment vertical="center" wrapText="1"/>
    </xf>
    <xf numFmtId="0" fontId="60" fillId="88" borderId="120" xfId="51" applyFont="1" applyFill="1" applyBorder="1" applyAlignment="1">
      <alignment vertical="center" wrapText="1"/>
    </xf>
    <xf numFmtId="0" fontId="54" fillId="88" borderId="105" xfId="51" applyFont="1" applyFill="1" applyBorder="1" applyAlignment="1">
      <alignment vertical="center"/>
    </xf>
    <xf numFmtId="0" fontId="54" fillId="88" borderId="120" xfId="51" applyFont="1" applyFill="1" applyBorder="1" applyAlignment="1">
      <alignment vertical="center"/>
    </xf>
    <xf numFmtId="0" fontId="54" fillId="89" borderId="105" xfId="51" applyFont="1" applyFill="1" applyBorder="1" applyAlignment="1">
      <alignment vertical="center"/>
    </xf>
    <xf numFmtId="0" fontId="54" fillId="89" borderId="120" xfId="51" applyFont="1" applyFill="1" applyBorder="1" applyAlignment="1">
      <alignment vertical="center"/>
    </xf>
    <xf numFmtId="0" fontId="56" fillId="89" borderId="105" xfId="51" applyFont="1" applyFill="1" applyBorder="1" applyAlignment="1">
      <alignment vertical="center"/>
    </xf>
    <xf numFmtId="0" fontId="56" fillId="89" borderId="120" xfId="51" applyFont="1" applyFill="1" applyBorder="1" applyAlignment="1">
      <alignment vertical="center"/>
    </xf>
    <xf numFmtId="0" fontId="54" fillId="86" borderId="16" xfId="51" applyFont="1" applyFill="1" applyBorder="1" applyAlignment="1">
      <alignment vertical="center"/>
    </xf>
    <xf numFmtId="0" fontId="54" fillId="86" borderId="0" xfId="51" applyFont="1" applyFill="1" applyAlignment="1">
      <alignment vertical="center"/>
    </xf>
    <xf numFmtId="0" fontId="54" fillId="86" borderId="105" xfId="51" applyFont="1" applyFill="1" applyBorder="1" applyAlignment="1">
      <alignment vertical="center"/>
    </xf>
    <xf numFmtId="0" fontId="54" fillId="86" borderId="120" xfId="51" applyFont="1" applyFill="1" applyBorder="1" applyAlignment="1">
      <alignment vertical="center"/>
    </xf>
    <xf numFmtId="0" fontId="44" fillId="86" borderId="14" xfId="51" applyFont="1" applyFill="1" applyBorder="1" applyAlignment="1">
      <alignment vertical="center"/>
    </xf>
    <xf numFmtId="0" fontId="44" fillId="86" borderId="14" xfId="51" applyFont="1" applyFill="1" applyBorder="1" applyAlignment="1">
      <alignment horizontal="right" vertical="center"/>
    </xf>
    <xf numFmtId="0" fontId="4" fillId="0" borderId="0" xfId="94"/>
    <xf numFmtId="170" fontId="54" fillId="39" borderId="168" xfId="51" applyNumberFormat="1" applyFont="1" applyFill="1" applyBorder="1" applyAlignment="1">
      <alignment horizontal="center" vertical="center"/>
    </xf>
    <xf numFmtId="0" fontId="227" fillId="39" borderId="0" xfId="51" applyFont="1" applyFill="1" applyAlignment="1">
      <alignment vertical="center"/>
    </xf>
    <xf numFmtId="0" fontId="228" fillId="39" borderId="0" xfId="51" applyFont="1" applyFill="1" applyAlignment="1">
      <alignment horizontal="center" vertical="center"/>
    </xf>
    <xf numFmtId="0" fontId="228" fillId="39" borderId="0" xfId="51" applyFont="1" applyFill="1" applyAlignment="1">
      <alignment vertical="center"/>
    </xf>
    <xf numFmtId="170" fontId="54" fillId="39" borderId="0" xfId="51" applyNumberFormat="1" applyFont="1" applyFill="1" applyAlignment="1">
      <alignment horizontal="left" vertical="center"/>
    </xf>
    <xf numFmtId="0" fontId="120" fillId="42" borderId="86" xfId="51" applyFont="1" applyFill="1" applyBorder="1" applyAlignment="1">
      <alignment horizontal="left" vertical="center"/>
    </xf>
    <xf numFmtId="0" fontId="120" fillId="42" borderId="111" xfId="51" applyFont="1" applyFill="1" applyBorder="1" applyAlignment="1">
      <alignment horizontal="left" vertical="center"/>
    </xf>
    <xf numFmtId="0" fontId="120" fillId="42" borderId="112" xfId="51" applyFont="1" applyFill="1" applyBorder="1" applyAlignment="1">
      <alignment horizontal="left" vertical="center"/>
    </xf>
    <xf numFmtId="170" fontId="53" fillId="89" borderId="124" xfId="51" applyNumberFormat="1" applyFont="1" applyFill="1" applyBorder="1" applyAlignment="1">
      <alignment horizontal="center" vertical="center"/>
    </xf>
    <xf numFmtId="0" fontId="186" fillId="50" borderId="0" xfId="95" applyFont="1" applyFill="1" applyAlignment="1">
      <alignment vertical="center"/>
    </xf>
    <xf numFmtId="0" fontId="4" fillId="50" borderId="0" xfId="95" applyFill="1" applyAlignment="1">
      <alignment vertical="center"/>
    </xf>
    <xf numFmtId="0" fontId="187" fillId="50" borderId="0" xfId="95" applyFont="1" applyFill="1" applyAlignment="1">
      <alignment vertical="center"/>
    </xf>
    <xf numFmtId="0" fontId="143" fillId="50" borderId="0" xfId="95" applyFont="1" applyFill="1" applyAlignment="1">
      <alignment vertical="center"/>
    </xf>
    <xf numFmtId="0" fontId="184" fillId="50" borderId="153" xfId="95" applyFont="1" applyFill="1" applyBorder="1" applyAlignment="1">
      <alignment horizontal="right"/>
    </xf>
    <xf numFmtId="0" fontId="4" fillId="50" borderId="151" xfId="95" applyFill="1" applyBorder="1"/>
    <xf numFmtId="0" fontId="190" fillId="50" borderId="85" xfId="96" applyFont="1" applyFill="1" applyBorder="1" applyAlignment="1">
      <alignment vertical="center"/>
    </xf>
    <xf numFmtId="0" fontId="4" fillId="50" borderId="77" xfId="96" applyFill="1" applyBorder="1"/>
    <xf numFmtId="0" fontId="4" fillId="50" borderId="78" xfId="96" applyFill="1" applyBorder="1"/>
    <xf numFmtId="0" fontId="57" fillId="50" borderId="16" xfId="96" applyFont="1" applyFill="1" applyBorder="1" applyAlignment="1">
      <alignment vertical="center"/>
    </xf>
    <xf numFmtId="0" fontId="4" fillId="50" borderId="0" xfId="96" applyFill="1"/>
    <xf numFmtId="0" fontId="4" fillId="50" borderId="14" xfId="96" applyFill="1" applyBorder="1"/>
    <xf numFmtId="0" fontId="82" fillId="50" borderId="16" xfId="96" applyFont="1" applyFill="1" applyBorder="1" applyAlignment="1">
      <alignment vertical="center"/>
    </xf>
    <xf numFmtId="0" fontId="64" fillId="50" borderId="16" xfId="96" applyFont="1" applyFill="1" applyBorder="1" applyAlignment="1">
      <alignment vertical="center"/>
    </xf>
    <xf numFmtId="0" fontId="47" fillId="50" borderId="107" xfId="96" applyFont="1" applyFill="1" applyBorder="1" applyAlignment="1">
      <alignment vertical="center"/>
    </xf>
    <xf numFmtId="0" fontId="4" fillId="50" borderId="108" xfId="96" applyFill="1" applyBorder="1"/>
    <xf numFmtId="0" fontId="4" fillId="50" borderId="110" xfId="96" applyFill="1" applyBorder="1"/>
    <xf numFmtId="0" fontId="57" fillId="39" borderId="0" xfId="96" applyFont="1" applyFill="1" applyAlignment="1">
      <alignment vertical="center"/>
    </xf>
    <xf numFmtId="0" fontId="191" fillId="0" borderId="0" xfId="96" applyFont="1" applyAlignment="1">
      <alignment horizontal="center" vertical="center"/>
    </xf>
    <xf numFmtId="0" fontId="4" fillId="0" borderId="0" xfId="96"/>
    <xf numFmtId="0" fontId="47" fillId="50" borderId="16" xfId="96" applyFont="1" applyFill="1" applyBorder="1" applyAlignment="1">
      <alignment vertical="center"/>
    </xf>
    <xf numFmtId="0" fontId="57" fillId="50" borderId="0" xfId="96" applyFont="1" applyFill="1" applyAlignment="1">
      <alignment vertical="center"/>
    </xf>
    <xf numFmtId="0" fontId="4" fillId="39" borderId="0" xfId="96" applyFill="1" applyAlignment="1">
      <alignment horizontal="center" vertical="center" wrapText="1"/>
    </xf>
    <xf numFmtId="0" fontId="4" fillId="39" borderId="14" xfId="96" applyFill="1" applyBorder="1" applyAlignment="1">
      <alignment horizontal="center" vertical="center" wrapText="1"/>
    </xf>
    <xf numFmtId="0" fontId="4" fillId="50" borderId="16" xfId="96" applyFill="1" applyBorder="1"/>
    <xf numFmtId="0" fontId="4" fillId="50" borderId="107" xfId="96" applyFill="1" applyBorder="1"/>
    <xf numFmtId="0" fontId="4" fillId="0" borderId="0" xfId="97" applyAlignment="1">
      <alignment horizontal="center" vertical="center"/>
    </xf>
    <xf numFmtId="0" fontId="4" fillId="0" borderId="0" xfId="95"/>
    <xf numFmtId="0" fontId="16" fillId="0" borderId="0" xfId="51"/>
    <xf numFmtId="2" fontId="47" fillId="38" borderId="108" xfId="76" applyNumberFormat="1" applyFont="1" applyFill="1" applyBorder="1" applyAlignment="1">
      <alignment horizontal="center" vertical="center"/>
    </xf>
    <xf numFmtId="0" fontId="43" fillId="42" borderId="0" xfId="76" applyFont="1" applyFill="1" applyAlignment="1">
      <alignment vertical="center"/>
    </xf>
    <xf numFmtId="0" fontId="67" fillId="39" borderId="99" xfId="76" applyFont="1" applyFill="1" applyBorder="1" applyAlignment="1">
      <alignment horizontal="center" vertical="center"/>
    </xf>
    <xf numFmtId="0" fontId="47" fillId="39" borderId="102" xfId="76" applyFont="1" applyFill="1" applyBorder="1" applyAlignment="1">
      <alignment horizontal="centerContinuous" vertical="center"/>
    </xf>
    <xf numFmtId="0" fontId="40" fillId="50" borderId="0" xfId="76" applyFont="1" applyFill="1" applyAlignment="1">
      <alignment vertical="center"/>
    </xf>
    <xf numFmtId="0" fontId="43" fillId="0" borderId="108" xfId="51" applyFont="1" applyBorder="1" applyAlignment="1">
      <alignment vertical="center"/>
    </xf>
    <xf numFmtId="0" fontId="102" fillId="39" borderId="108" xfId="51" applyFont="1" applyFill="1" applyBorder="1" applyAlignment="1">
      <alignment horizontal="center" vertical="center"/>
    </xf>
    <xf numFmtId="0" fontId="43" fillId="0" borderId="20" xfId="51" applyFont="1" applyBorder="1" applyAlignment="1">
      <alignment vertical="center"/>
    </xf>
    <xf numFmtId="0" fontId="43" fillId="50" borderId="117" xfId="76" applyFont="1" applyFill="1" applyBorder="1" applyAlignment="1">
      <alignment horizontal="left" vertical="center"/>
    </xf>
    <xf numFmtId="0" fontId="43" fillId="50" borderId="116" xfId="76" applyFont="1" applyFill="1" applyBorder="1" applyAlignment="1">
      <alignment horizontal="center" vertical="center"/>
    </xf>
    <xf numFmtId="0" fontId="43" fillId="50" borderId="0" xfId="76" applyFont="1" applyFill="1" applyAlignment="1">
      <alignment horizontal="center" vertical="center"/>
    </xf>
    <xf numFmtId="0" fontId="43" fillId="50" borderId="42" xfId="76" applyFont="1" applyFill="1" applyBorder="1" applyAlignment="1">
      <alignment horizontal="center" vertical="center"/>
    </xf>
    <xf numFmtId="0" fontId="41" fillId="50" borderId="0" xfId="76" applyFont="1" applyFill="1" applyAlignment="1">
      <alignment vertical="center"/>
    </xf>
    <xf numFmtId="0" fontId="54" fillId="0" borderId="124" xfId="76" applyFont="1" applyBorder="1" applyAlignment="1">
      <alignment horizontal="right" vertical="center"/>
    </xf>
    <xf numFmtId="0" fontId="54" fillId="34" borderId="97" xfId="76" applyFont="1" applyFill="1" applyBorder="1" applyAlignment="1">
      <alignment horizontal="center" vertical="center"/>
    </xf>
    <xf numFmtId="0" fontId="54" fillId="39" borderId="15" xfId="76" applyFont="1" applyFill="1" applyBorder="1" applyAlignment="1">
      <alignment horizontal="center" vertical="center"/>
    </xf>
    <xf numFmtId="0" fontId="54" fillId="39" borderId="63" xfId="76" applyFont="1" applyFill="1" applyBorder="1" applyAlignment="1">
      <alignment horizontal="center" vertical="center"/>
    </xf>
    <xf numFmtId="0" fontId="54" fillId="51" borderId="109" xfId="76" applyFont="1" applyFill="1" applyBorder="1" applyAlignment="1">
      <alignment horizontal="center" vertical="center"/>
    </xf>
    <xf numFmtId="0" fontId="54" fillId="51" borderId="97" xfId="76" applyFont="1" applyFill="1" applyBorder="1" applyAlignment="1">
      <alignment horizontal="center" vertical="center"/>
    </xf>
    <xf numFmtId="0" fontId="54" fillId="52" borderId="109" xfId="76" applyFont="1" applyFill="1" applyBorder="1" applyAlignment="1">
      <alignment horizontal="center" vertical="center"/>
    </xf>
    <xf numFmtId="0" fontId="54" fillId="52" borderId="97" xfId="76" applyFont="1" applyFill="1" applyBorder="1" applyAlignment="1">
      <alignment horizontal="center" vertical="center"/>
    </xf>
    <xf numFmtId="0" fontId="54" fillId="45" borderId="109" xfId="76" applyFont="1" applyFill="1" applyBorder="1" applyAlignment="1">
      <alignment horizontal="center" vertical="center"/>
    </xf>
    <xf numFmtId="0" fontId="54" fillId="45" borderId="97" xfId="76" applyFont="1" applyFill="1" applyBorder="1" applyAlignment="1">
      <alignment horizontal="center" vertical="center"/>
    </xf>
    <xf numFmtId="0" fontId="43" fillId="50" borderId="107" xfId="76" applyFont="1" applyFill="1" applyBorder="1" applyAlignment="1">
      <alignment horizontal="left" vertical="center"/>
    </xf>
    <xf numFmtId="0" fontId="43" fillId="50" borderId="109" xfId="76" applyFont="1" applyFill="1" applyBorder="1" applyAlignment="1">
      <alignment horizontal="center" vertical="center"/>
    </xf>
    <xf numFmtId="0" fontId="43" fillId="50" borderId="108" xfId="76" applyFont="1" applyFill="1" applyBorder="1" applyAlignment="1">
      <alignment horizontal="center" vertical="center"/>
    </xf>
    <xf numFmtId="0" fontId="86" fillId="39" borderId="126" xfId="51" applyFont="1" applyFill="1" applyBorder="1" applyAlignment="1">
      <alignment horizontal="center" vertical="center" wrapText="1"/>
    </xf>
    <xf numFmtId="0" fontId="44" fillId="0" borderId="82" xfId="76" applyFont="1" applyBorder="1" applyAlignment="1">
      <alignment horizontal="centerContinuous" vertical="center"/>
    </xf>
    <xf numFmtId="0" fontId="164" fillId="51" borderId="0" xfId="76" applyFont="1" applyFill="1" applyAlignment="1">
      <alignment horizontal="centerContinuous" vertical="center"/>
    </xf>
    <xf numFmtId="0" fontId="164" fillId="52" borderId="0" xfId="76" applyFont="1" applyFill="1" applyAlignment="1">
      <alignment horizontal="centerContinuous" vertical="center"/>
    </xf>
    <xf numFmtId="0" fontId="164" fillId="45" borderId="46" xfId="76" applyFont="1" applyFill="1" applyBorder="1" applyAlignment="1">
      <alignment horizontal="centerContinuous" vertical="center"/>
    </xf>
    <xf numFmtId="0" fontId="44" fillId="39" borderId="19" xfId="76" applyFont="1" applyFill="1" applyBorder="1" applyAlignment="1">
      <alignment horizontal="centerContinuous" vertical="center"/>
    </xf>
    <xf numFmtId="0" fontId="109" fillId="39" borderId="82" xfId="76" applyFont="1" applyFill="1" applyBorder="1" applyAlignment="1">
      <alignment horizontal="centerContinuous" vertical="center"/>
    </xf>
    <xf numFmtId="0" fontId="109" fillId="39" borderId="19" xfId="76" applyFont="1" applyFill="1" applyBorder="1" applyAlignment="1">
      <alignment horizontal="centerContinuous" vertical="center"/>
    </xf>
    <xf numFmtId="0" fontId="52" fillId="50" borderId="0" xfId="76" applyFont="1" applyFill="1" applyAlignment="1">
      <alignment vertical="center"/>
    </xf>
    <xf numFmtId="0" fontId="56" fillId="44" borderId="126" xfId="51" applyFont="1" applyFill="1" applyBorder="1" applyAlignment="1">
      <alignment horizontal="right" vertical="center" wrapText="1"/>
    </xf>
    <xf numFmtId="0" fontId="71" fillId="95" borderId="92" xfId="76" applyFont="1" applyFill="1" applyBorder="1" applyAlignment="1">
      <alignment horizontal="center" vertical="center"/>
    </xf>
    <xf numFmtId="0" fontId="71" fillId="95" borderId="76" xfId="76" applyFont="1" applyFill="1" applyBorder="1" applyAlignment="1">
      <alignment horizontal="center" vertical="center"/>
    </xf>
    <xf numFmtId="0" fontId="71" fillId="95" borderId="96" xfId="76" applyFont="1" applyFill="1" applyBorder="1" applyAlignment="1">
      <alignment horizontal="center" vertical="center"/>
    </xf>
    <xf numFmtId="0" fontId="71" fillId="95" borderId="122" xfId="76" applyFont="1" applyFill="1" applyBorder="1" applyAlignment="1">
      <alignment horizontal="center" vertical="center"/>
    </xf>
    <xf numFmtId="0" fontId="71" fillId="95" borderId="118" xfId="76" applyFont="1" applyFill="1" applyBorder="1" applyAlignment="1">
      <alignment horizontal="center" vertical="center"/>
    </xf>
    <xf numFmtId="0" fontId="87" fillId="44" borderId="75" xfId="76" applyFont="1" applyFill="1" applyBorder="1" applyAlignment="1">
      <alignment horizontal="center" vertical="center"/>
    </xf>
    <xf numFmtId="9" fontId="89" fillId="44" borderId="104" xfId="76" applyNumberFormat="1" applyFont="1" applyFill="1" applyBorder="1" applyAlignment="1">
      <alignment horizontal="center" vertical="center"/>
    </xf>
    <xf numFmtId="0" fontId="45" fillId="96" borderId="116" xfId="76" applyFont="1" applyFill="1" applyBorder="1" applyAlignment="1">
      <alignment horizontal="center" vertical="center"/>
    </xf>
    <xf numFmtId="9" fontId="39" fillId="96" borderId="104" xfId="76" applyNumberFormat="1" applyFont="1" applyFill="1" applyBorder="1" applyAlignment="1">
      <alignment horizontal="center" vertical="center"/>
    </xf>
    <xf numFmtId="0" fontId="53" fillId="44" borderId="126" xfId="51" applyFont="1" applyFill="1" applyBorder="1" applyAlignment="1">
      <alignment horizontal="right" vertical="center" wrapText="1"/>
    </xf>
    <xf numFmtId="0" fontId="71" fillId="95" borderId="26" xfId="76" applyFont="1" applyFill="1" applyBorder="1" applyAlignment="1">
      <alignment horizontal="center" vertical="center"/>
    </xf>
    <xf numFmtId="0" fontId="71" fillId="95" borderId="64" xfId="76" applyFont="1" applyFill="1" applyBorder="1" applyAlignment="1">
      <alignment horizontal="center" vertical="center"/>
    </xf>
    <xf numFmtId="0" fontId="71" fillId="95" borderId="75" xfId="76" applyFont="1" applyFill="1" applyBorder="1" applyAlignment="1">
      <alignment horizontal="center" vertical="center"/>
    </xf>
    <xf numFmtId="0" fontId="71" fillId="95" borderId="104" xfId="76" applyFont="1" applyFill="1" applyBorder="1" applyAlignment="1">
      <alignment horizontal="center" vertical="center"/>
    </xf>
    <xf numFmtId="0" fontId="71" fillId="95" borderId="112" xfId="76" applyFont="1" applyFill="1" applyBorder="1" applyAlignment="1">
      <alignment horizontal="center" vertical="center"/>
    </xf>
    <xf numFmtId="0" fontId="83" fillId="50" borderId="0" xfId="76" applyFont="1" applyFill="1" applyAlignment="1">
      <alignment vertical="center"/>
    </xf>
    <xf numFmtId="0" fontId="62" fillId="95" borderId="66" xfId="76" applyFont="1" applyFill="1" applyBorder="1" applyAlignment="1">
      <alignment horizontal="center" vertical="center"/>
    </xf>
    <xf numFmtId="0" fontId="85" fillId="50" borderId="0" xfId="76" applyFont="1" applyFill="1" applyAlignment="1">
      <alignment vertical="center"/>
    </xf>
    <xf numFmtId="0" fontId="82" fillId="95" borderId="66" xfId="76" applyFont="1" applyFill="1" applyBorder="1" applyAlignment="1">
      <alignment horizontal="center" vertical="center"/>
    </xf>
    <xf numFmtId="0" fontId="45" fillId="50" borderId="0" xfId="76" applyFont="1" applyFill="1" applyAlignment="1">
      <alignment vertical="center"/>
    </xf>
    <xf numFmtId="0" fontId="64" fillId="95" borderId="66" xfId="76" applyFont="1" applyFill="1" applyBorder="1" applyAlignment="1">
      <alignment horizontal="center" vertical="center"/>
    </xf>
    <xf numFmtId="0" fontId="126" fillId="50" borderId="0" xfId="76" applyFont="1" applyFill="1" applyAlignment="1">
      <alignment vertical="center"/>
    </xf>
    <xf numFmtId="0" fontId="49" fillId="44" borderId="126" xfId="51" applyFont="1" applyFill="1" applyBorder="1" applyAlignment="1">
      <alignment horizontal="right" vertical="center" wrapText="1"/>
    </xf>
    <xf numFmtId="0" fontId="84" fillId="50" borderId="0" xfId="76" applyFont="1" applyFill="1" applyAlignment="1">
      <alignment vertical="center"/>
    </xf>
    <xf numFmtId="0" fontId="47" fillId="39" borderId="85" xfId="76" applyFont="1" applyFill="1" applyBorder="1" applyAlignment="1">
      <alignment vertical="center"/>
    </xf>
    <xf numFmtId="0" fontId="45" fillId="39" borderId="77" xfId="76" applyFont="1" applyFill="1" applyBorder="1" applyAlignment="1">
      <alignment vertical="center"/>
    </xf>
    <xf numFmtId="0" fontId="43" fillId="39" borderId="78" xfId="76" applyFont="1" applyFill="1" applyBorder="1" applyAlignment="1">
      <alignment vertical="center"/>
    </xf>
    <xf numFmtId="0" fontId="43" fillId="40" borderId="0" xfId="76" applyFont="1" applyFill="1" applyAlignment="1">
      <alignment vertical="center"/>
    </xf>
    <xf numFmtId="0" fontId="45" fillId="37" borderId="16" xfId="76" applyFont="1" applyFill="1" applyBorder="1" applyAlignment="1">
      <alignment vertical="center"/>
    </xf>
    <xf numFmtId="0" fontId="45" fillId="37" borderId="0" xfId="76" applyFont="1" applyFill="1" applyAlignment="1">
      <alignment vertical="center"/>
    </xf>
    <xf numFmtId="0" fontId="43" fillId="37" borderId="14" xfId="76" applyFont="1" applyFill="1" applyBorder="1" applyAlignment="1">
      <alignment vertical="center"/>
    </xf>
    <xf numFmtId="0" fontId="45" fillId="51" borderId="16" xfId="76" applyFont="1" applyFill="1" applyBorder="1" applyAlignment="1">
      <alignment vertical="center"/>
    </xf>
    <xf numFmtId="0" fontId="45" fillId="51" borderId="0" xfId="76" applyFont="1" applyFill="1" applyAlignment="1">
      <alignment vertical="center"/>
    </xf>
    <xf numFmtId="0" fontId="43" fillId="51" borderId="14" xfId="76" applyFont="1" applyFill="1" applyBorder="1" applyAlignment="1">
      <alignment vertical="center"/>
    </xf>
    <xf numFmtId="0" fontId="45" fillId="52" borderId="16" xfId="76" applyFont="1" applyFill="1" applyBorder="1" applyAlignment="1">
      <alignment vertical="center"/>
    </xf>
    <xf numFmtId="0" fontId="45" fillId="52" borderId="0" xfId="76" applyFont="1" applyFill="1" applyAlignment="1">
      <alignment vertical="center"/>
    </xf>
    <xf numFmtId="0" fontId="43" fillId="52" borderId="14" xfId="76" applyFont="1" applyFill="1" applyBorder="1" applyAlignment="1">
      <alignment vertical="center"/>
    </xf>
    <xf numFmtId="0" fontId="45" fillId="45" borderId="107" xfId="76" applyFont="1" applyFill="1" applyBorder="1" applyAlignment="1">
      <alignment vertical="center"/>
    </xf>
    <xf numFmtId="0" fontId="45" fillId="45" borderId="108" xfId="76" applyFont="1" applyFill="1" applyBorder="1" applyAlignment="1">
      <alignment vertical="center"/>
    </xf>
    <xf numFmtId="0" fontId="43" fillId="45" borderId="110" xfId="76" applyFont="1" applyFill="1" applyBorder="1" applyAlignment="1">
      <alignment vertical="center"/>
    </xf>
    <xf numFmtId="0" fontId="79" fillId="52" borderId="14" xfId="76" applyFont="1" applyFill="1" applyBorder="1" applyAlignment="1">
      <alignment horizontal="center" vertical="center"/>
    </xf>
    <xf numFmtId="0" fontId="43" fillId="39" borderId="14" xfId="76" applyFont="1" applyFill="1" applyBorder="1" applyAlignment="1">
      <alignment horizontal="center" vertical="center"/>
    </xf>
    <xf numFmtId="0" fontId="57" fillId="38" borderId="107" xfId="76" applyFont="1" applyFill="1" applyBorder="1" applyAlignment="1">
      <alignment vertical="center"/>
    </xf>
    <xf numFmtId="0" fontId="57" fillId="38" borderId="110" xfId="76" applyFont="1" applyFill="1" applyBorder="1" applyAlignment="1">
      <alignment vertical="center"/>
    </xf>
    <xf numFmtId="0" fontId="87" fillId="44" borderId="96" xfId="76" applyFont="1" applyFill="1" applyBorder="1" applyAlignment="1">
      <alignment horizontal="center" vertical="center"/>
    </xf>
    <xf numFmtId="9" fontId="89" fillId="44" borderId="122" xfId="76" applyNumberFormat="1" applyFont="1" applyFill="1" applyBorder="1" applyAlignment="1">
      <alignment horizontal="center" vertical="center"/>
    </xf>
    <xf numFmtId="9" fontId="39" fillId="96" borderId="122" xfId="76" applyNumberFormat="1" applyFont="1" applyFill="1" applyBorder="1" applyAlignment="1">
      <alignment horizontal="center" vertical="center"/>
    </xf>
    <xf numFmtId="0" fontId="54" fillId="34" borderId="107" xfId="76" applyFont="1" applyFill="1" applyBorder="1" applyAlignment="1">
      <alignment horizontal="center" vertical="center"/>
    </xf>
    <xf numFmtId="170" fontId="44" fillId="95" borderId="124" xfId="51" applyNumberFormat="1" applyFont="1" applyFill="1" applyBorder="1" applyAlignment="1">
      <alignment horizontal="center" vertical="center"/>
    </xf>
    <xf numFmtId="0" fontId="54" fillId="34" borderId="90" xfId="76" applyFont="1" applyFill="1" applyBorder="1" applyAlignment="1">
      <alignment horizontal="center" vertical="center"/>
    </xf>
    <xf numFmtId="0" fontId="54" fillId="39" borderId="91" xfId="76" applyFont="1" applyFill="1" applyBorder="1" applyAlignment="1">
      <alignment horizontal="center" vertical="center"/>
    </xf>
    <xf numFmtId="0" fontId="102" fillId="51" borderId="70" xfId="76" applyFont="1" applyFill="1" applyBorder="1" applyAlignment="1">
      <alignment horizontal="center" vertical="center"/>
    </xf>
    <xf numFmtId="0" fontId="54" fillId="51" borderId="90" xfId="76" applyFont="1" applyFill="1" applyBorder="1" applyAlignment="1">
      <alignment horizontal="center" vertical="center"/>
    </xf>
    <xf numFmtId="0" fontId="102" fillId="52" borderId="70" xfId="76" applyFont="1" applyFill="1" applyBorder="1" applyAlignment="1">
      <alignment horizontal="center" vertical="center"/>
    </xf>
    <xf numFmtId="0" fontId="54" fillId="52" borderId="90" xfId="76" applyFont="1" applyFill="1" applyBorder="1" applyAlignment="1">
      <alignment horizontal="center" vertical="center"/>
    </xf>
    <xf numFmtId="0" fontId="102" fillId="45" borderId="70" xfId="76" applyFont="1" applyFill="1" applyBorder="1" applyAlignment="1">
      <alignment horizontal="center" vertical="center"/>
    </xf>
    <xf numFmtId="0" fontId="54" fillId="45" borderId="90" xfId="76" applyFont="1" applyFill="1" applyBorder="1" applyAlignment="1">
      <alignment horizontal="center" vertical="center"/>
    </xf>
    <xf numFmtId="0" fontId="54" fillId="39" borderId="88" xfId="76" applyFont="1" applyFill="1" applyBorder="1" applyAlignment="1">
      <alignment horizontal="center" vertical="center"/>
    </xf>
    <xf numFmtId="0" fontId="50" fillId="0" borderId="124" xfId="76" applyFont="1" applyBorder="1"/>
    <xf numFmtId="0" fontId="43" fillId="37" borderId="22" xfId="76" applyFont="1" applyFill="1" applyBorder="1" applyAlignment="1">
      <alignment horizontal="center" vertical="center"/>
    </xf>
    <xf numFmtId="0" fontId="43" fillId="39" borderId="65" xfId="76" applyFont="1" applyFill="1" applyBorder="1" applyAlignment="1">
      <alignment horizontal="center" vertical="center"/>
    </xf>
    <xf numFmtId="0" fontId="43" fillId="37" borderId="23" xfId="76" applyFont="1" applyFill="1" applyBorder="1" applyAlignment="1">
      <alignment horizontal="center" vertical="center"/>
    </xf>
    <xf numFmtId="0" fontId="43" fillId="39" borderId="23" xfId="76" applyFont="1" applyFill="1" applyBorder="1" applyAlignment="1">
      <alignment horizontal="center" vertical="center"/>
    </xf>
    <xf numFmtId="0" fontId="43" fillId="51" borderId="22" xfId="76" applyFont="1" applyFill="1" applyBorder="1" applyAlignment="1">
      <alignment horizontal="center" vertical="center"/>
    </xf>
    <xf numFmtId="0" fontId="43" fillId="51" borderId="23" xfId="76" applyFont="1" applyFill="1" applyBorder="1" applyAlignment="1">
      <alignment horizontal="center" vertical="center"/>
    </xf>
    <xf numFmtId="0" fontId="43" fillId="39" borderId="24" xfId="76" applyFont="1" applyFill="1" applyBorder="1" applyAlignment="1">
      <alignment horizontal="center" vertical="center"/>
    </xf>
    <xf numFmtId="0" fontId="43" fillId="52" borderId="22" xfId="76" applyFont="1" applyFill="1" applyBorder="1" applyAlignment="1">
      <alignment horizontal="center" vertical="center"/>
    </xf>
    <xf numFmtId="0" fontId="43" fillId="52" borderId="23" xfId="76" applyFont="1" applyFill="1" applyBorder="1" applyAlignment="1">
      <alignment horizontal="center" vertical="center"/>
    </xf>
    <xf numFmtId="0" fontId="43" fillId="52" borderId="24" xfId="76" applyFont="1" applyFill="1" applyBorder="1" applyAlignment="1">
      <alignment horizontal="center" vertical="center"/>
    </xf>
    <xf numFmtId="0" fontId="43" fillId="45" borderId="22" xfId="76" applyFont="1" applyFill="1" applyBorder="1" applyAlignment="1">
      <alignment horizontal="center" vertical="center"/>
    </xf>
    <xf numFmtId="0" fontId="43" fillId="45" borderId="23" xfId="76" applyFont="1" applyFill="1" applyBorder="1" applyAlignment="1">
      <alignment horizontal="center" vertical="center"/>
    </xf>
    <xf numFmtId="0" fontId="43" fillId="45" borderId="95" xfId="76" applyFont="1" applyFill="1" applyBorder="1" applyAlignment="1">
      <alignment horizontal="center" vertical="center"/>
    </xf>
    <xf numFmtId="0" fontId="43" fillId="39" borderId="95" xfId="76" applyFont="1" applyFill="1" applyBorder="1" applyAlignment="1">
      <alignment horizontal="center" vertical="center"/>
    </xf>
    <xf numFmtId="0" fontId="56" fillId="44" borderId="85" xfId="76" applyFont="1" applyFill="1" applyBorder="1" applyAlignment="1">
      <alignment horizontal="left" vertical="center"/>
    </xf>
    <xf numFmtId="0" fontId="88" fillId="44" borderId="77" xfId="76" applyFont="1" applyFill="1" applyBorder="1" applyAlignment="1">
      <alignment horizontal="center" vertical="center"/>
    </xf>
    <xf numFmtId="0" fontId="43" fillId="44" borderId="79" xfId="76" applyFont="1" applyFill="1" applyBorder="1" applyAlignment="1">
      <alignment horizontal="center" vertical="center"/>
    </xf>
    <xf numFmtId="0" fontId="193" fillId="52" borderId="50" xfId="76" applyFont="1" applyFill="1" applyBorder="1" applyAlignment="1">
      <alignment horizontal="left" vertical="center"/>
    </xf>
    <xf numFmtId="0" fontId="60" fillId="44" borderId="77" xfId="76" applyFont="1" applyFill="1" applyBorder="1" applyAlignment="1">
      <alignment horizontal="right" vertical="center"/>
    </xf>
    <xf numFmtId="9" fontId="50" fillId="44" borderId="77" xfId="76" applyNumberFormat="1" applyFont="1" applyFill="1" applyBorder="1" applyAlignment="1">
      <alignment horizontal="center" vertical="center"/>
    </xf>
    <xf numFmtId="0" fontId="56" fillId="44" borderId="0" xfId="76" applyFont="1" applyFill="1" applyAlignment="1">
      <alignment horizontal="center" vertical="center"/>
    </xf>
    <xf numFmtId="0" fontId="39" fillId="40" borderId="0" xfId="76" applyFont="1" applyFill="1" applyAlignment="1">
      <alignment horizontal="left" vertical="center"/>
    </xf>
    <xf numFmtId="0" fontId="155" fillId="39" borderId="0" xfId="76" applyFont="1" applyFill="1" applyAlignment="1">
      <alignment horizontal="left" vertical="center"/>
    </xf>
    <xf numFmtId="0" fontId="44" fillId="39" borderId="0" xfId="76" applyFont="1" applyFill="1" applyAlignment="1">
      <alignment horizontal="right" vertical="center"/>
    </xf>
    <xf numFmtId="0" fontId="62" fillId="39" borderId="66" xfId="76" applyFont="1" applyFill="1" applyBorder="1" applyAlignment="1">
      <alignment horizontal="center" vertical="center"/>
    </xf>
    <xf numFmtId="0" fontId="201" fillId="39" borderId="0" xfId="76" applyFont="1" applyFill="1" applyAlignment="1">
      <alignment horizontal="right" vertical="center"/>
    </xf>
    <xf numFmtId="0" fontId="64" fillId="39" borderId="66" xfId="76" applyFont="1" applyFill="1" applyBorder="1" applyAlignment="1">
      <alignment horizontal="center" vertical="center"/>
    </xf>
    <xf numFmtId="0" fontId="44" fillId="39" borderId="0" xfId="76" applyFont="1" applyFill="1" applyAlignment="1">
      <alignment vertical="center"/>
    </xf>
    <xf numFmtId="0" fontId="120" fillId="39" borderId="0" xfId="76" applyFont="1" applyFill="1" applyAlignment="1">
      <alignment horizontal="left" vertical="center"/>
    </xf>
    <xf numFmtId="0" fontId="44" fillId="39" borderId="0" xfId="76" applyFont="1" applyFill="1" applyAlignment="1">
      <alignment horizontal="left" vertical="center"/>
    </xf>
    <xf numFmtId="0" fontId="75" fillId="39" borderId="0" xfId="76" applyFont="1" applyFill="1" applyAlignment="1">
      <alignment vertical="center"/>
    </xf>
    <xf numFmtId="0" fontId="82" fillId="39" borderId="66" xfId="76" applyFont="1" applyFill="1" applyBorder="1" applyAlignment="1">
      <alignment horizontal="center" vertical="center"/>
    </xf>
    <xf numFmtId="0" fontId="43" fillId="96" borderId="0" xfId="76" applyFont="1" applyFill="1" applyAlignment="1">
      <alignment vertical="center"/>
    </xf>
    <xf numFmtId="0" fontId="68" fillId="96" borderId="0" xfId="76" applyFont="1" applyFill="1" applyAlignment="1">
      <alignment horizontal="left" vertical="center"/>
    </xf>
    <xf numFmtId="0" fontId="69" fillId="96" borderId="0" xfId="76" applyFont="1" applyFill="1" applyAlignment="1">
      <alignment horizontal="center" vertical="center"/>
    </xf>
    <xf numFmtId="0" fontId="47" fillId="96" borderId="0" xfId="76" applyFont="1" applyFill="1" applyAlignment="1">
      <alignment horizontal="right" vertical="center"/>
    </xf>
    <xf numFmtId="0" fontId="54" fillId="96" borderId="0" xfId="76" applyFont="1" applyFill="1" applyAlignment="1">
      <alignment horizontal="center" vertical="center"/>
    </xf>
    <xf numFmtId="0" fontId="53" fillId="65" borderId="50" xfId="76" applyFont="1" applyFill="1" applyBorder="1" applyAlignment="1">
      <alignment horizontal="right" vertical="center"/>
    </xf>
    <xf numFmtId="9" fontId="50" fillId="39" borderId="77" xfId="76" applyNumberFormat="1" applyFont="1" applyFill="1" applyBorder="1" applyAlignment="1">
      <alignment horizontal="center" vertical="center"/>
    </xf>
    <xf numFmtId="0" fontId="89" fillId="43" borderId="0" xfId="76" applyFont="1" applyFill="1" applyAlignment="1">
      <alignment vertical="center"/>
    </xf>
    <xf numFmtId="0" fontId="183" fillId="121" borderId="0" xfId="51" quotePrefix="1" applyFont="1" applyFill="1" applyAlignment="1">
      <alignment horizontal="center" vertical="center"/>
    </xf>
    <xf numFmtId="0" fontId="162" fillId="52" borderId="46" xfId="51" applyFont="1" applyFill="1" applyBorder="1" applyAlignment="1">
      <alignment horizontal="center" vertical="center"/>
    </xf>
    <xf numFmtId="179" fontId="195" fillId="122" borderId="129" xfId="51" quotePrefix="1" applyNumberFormat="1" applyFont="1" applyFill="1" applyBorder="1" applyAlignment="1">
      <alignment horizontal="center" vertical="center"/>
    </xf>
    <xf numFmtId="0" fontId="162" fillId="52" borderId="131" xfId="51" applyFont="1" applyFill="1" applyBorder="1" applyAlignment="1">
      <alignment horizontal="center" vertical="center"/>
    </xf>
    <xf numFmtId="179" fontId="195" fillId="122" borderId="131" xfId="51" quotePrefix="1" applyNumberFormat="1" applyFont="1" applyFill="1" applyBorder="1" applyAlignment="1">
      <alignment horizontal="center" vertical="center"/>
    </xf>
    <xf numFmtId="0" fontId="47" fillId="79" borderId="14" xfId="51" quotePrefix="1" applyFont="1" applyFill="1" applyBorder="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183" fillId="89" borderId="0" xfId="51" applyFont="1" applyFill="1" applyAlignment="1">
      <alignment horizontal="center" vertical="center"/>
    </xf>
    <xf numFmtId="0" fontId="183" fillId="121"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0" fontId="82" fillId="52" borderId="67" xfId="51" applyFont="1" applyFill="1" applyBorder="1" applyAlignment="1">
      <alignment horizontal="center" vertical="center"/>
    </xf>
    <xf numFmtId="0" fontId="82" fillId="52" borderId="0" xfId="51" applyFont="1" applyFill="1" applyAlignment="1">
      <alignment horizontal="center" vertical="center"/>
    </xf>
    <xf numFmtId="0" fontId="42" fillId="93" borderId="116" xfId="51" applyFont="1" applyFill="1" applyBorder="1" applyAlignment="1">
      <alignment horizontal="center" vertical="center"/>
    </xf>
    <xf numFmtId="2" fontId="47" fillId="38" borderId="108" xfId="76" applyNumberFormat="1" applyFont="1" applyFill="1" applyBorder="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179" fontId="120" fillId="122" borderId="129" xfId="51" quotePrefix="1" applyNumberFormat="1" applyFont="1" applyFill="1" applyBorder="1" applyAlignment="1">
      <alignment horizontal="center" vertical="center"/>
    </xf>
    <xf numFmtId="0" fontId="47" fillId="0" borderId="102" xfId="76" applyFont="1" applyBorder="1" applyAlignment="1">
      <alignment horizontal="centerContinuous" vertical="center"/>
    </xf>
    <xf numFmtId="0" fontId="47" fillId="0" borderId="17" xfId="76" applyFont="1" applyBorder="1" applyAlignment="1">
      <alignment horizontal="centerContinuous" vertical="center"/>
    </xf>
    <xf numFmtId="0" fontId="43" fillId="38" borderId="58" xfId="76" applyFont="1" applyFill="1" applyBorder="1" applyAlignment="1">
      <alignment horizontal="center" vertical="center"/>
    </xf>
    <xf numFmtId="0" fontId="54" fillId="39" borderId="35" xfId="76" applyFont="1" applyFill="1" applyBorder="1" applyAlignment="1">
      <alignment horizontal="center" vertical="center"/>
    </xf>
    <xf numFmtId="0" fontId="54" fillId="45" borderId="54" xfId="76" applyFont="1" applyFill="1" applyBorder="1" applyAlignment="1">
      <alignment horizontal="center" vertical="center"/>
    </xf>
    <xf numFmtId="0" fontId="43" fillId="38" borderId="15" xfId="76" applyFont="1" applyFill="1" applyBorder="1" applyAlignment="1">
      <alignment horizontal="center" vertical="center"/>
    </xf>
    <xf numFmtId="0" fontId="56" fillId="43" borderId="126" xfId="51" applyFont="1" applyFill="1" applyBorder="1" applyAlignment="1">
      <alignment horizontal="right" vertical="center" wrapText="1"/>
    </xf>
    <xf numFmtId="0" fontId="43" fillId="0" borderId="82" xfId="76" applyFont="1" applyBorder="1" applyAlignment="1">
      <alignment horizontal="centerContinuous" vertical="center"/>
    </xf>
    <xf numFmtId="0" fontId="43" fillId="0" borderId="81" xfId="76" applyFont="1" applyBorder="1" applyAlignment="1">
      <alignment horizontal="centerContinuous" vertical="center"/>
    </xf>
    <xf numFmtId="0" fontId="68" fillId="0" borderId="81" xfId="76" applyFont="1" applyBorder="1" applyAlignment="1">
      <alignment horizontal="centerContinuous" vertical="center"/>
    </xf>
    <xf numFmtId="0" fontId="68" fillId="0" borderId="34" xfId="76" applyFont="1" applyBorder="1" applyAlignment="1">
      <alignment horizontal="centerContinuous" vertical="center"/>
    </xf>
    <xf numFmtId="0" fontId="43" fillId="0" borderId="50" xfId="76" applyFont="1" applyBorder="1" applyAlignment="1">
      <alignment horizontal="centerContinuous" vertical="center"/>
    </xf>
    <xf numFmtId="0" fontId="43" fillId="39" borderId="19" xfId="76" applyFont="1" applyFill="1" applyBorder="1" applyAlignment="1">
      <alignment horizontal="centerContinuous" vertical="center"/>
    </xf>
    <xf numFmtId="0" fontId="68" fillId="39" borderId="82" xfId="76" applyFont="1" applyFill="1" applyBorder="1" applyAlignment="1">
      <alignment horizontal="centerContinuous" vertical="center"/>
    </xf>
    <xf numFmtId="0" fontId="68" fillId="39" borderId="19" xfId="76" applyFont="1" applyFill="1" applyBorder="1" applyAlignment="1">
      <alignment horizontal="centerContinuous" vertical="center"/>
    </xf>
    <xf numFmtId="0" fontId="68" fillId="39" borderId="81" xfId="76" applyFont="1" applyFill="1" applyBorder="1" applyAlignment="1">
      <alignment horizontal="centerContinuous" vertical="center"/>
    </xf>
    <xf numFmtId="0" fontId="39" fillId="38" borderId="19" xfId="76" applyFont="1" applyFill="1" applyBorder="1" applyAlignment="1">
      <alignment horizontal="centerContinuous" vertical="center"/>
    </xf>
    <xf numFmtId="0" fontId="53" fillId="43" borderId="126" xfId="51" applyFont="1" applyFill="1" applyBorder="1" applyAlignment="1">
      <alignment horizontal="right" vertical="center" wrapText="1"/>
    </xf>
    <xf numFmtId="0" fontId="71" fillId="53" borderId="26" xfId="76" applyFont="1" applyFill="1" applyBorder="1" applyAlignment="1">
      <alignment horizontal="center" vertical="center"/>
    </xf>
    <xf numFmtId="0" fontId="71" fillId="53" borderId="64" xfId="76" applyFont="1" applyFill="1" applyBorder="1" applyAlignment="1">
      <alignment horizontal="center" vertical="center"/>
    </xf>
    <xf numFmtId="0" fontId="71" fillId="39" borderId="66" xfId="76" applyFont="1" applyFill="1" applyBorder="1" applyAlignment="1">
      <alignment horizontal="center" vertical="center"/>
    </xf>
    <xf numFmtId="0" fontId="71" fillId="53" borderId="30" xfId="76" applyFont="1" applyFill="1" applyBorder="1" applyAlignment="1">
      <alignment horizontal="center" vertical="center"/>
    </xf>
    <xf numFmtId="0" fontId="71" fillId="53" borderId="104" xfId="76" applyFont="1" applyFill="1" applyBorder="1" applyAlignment="1">
      <alignment horizontal="center" vertical="center"/>
    </xf>
    <xf numFmtId="0" fontId="71" fillId="53" borderId="55" xfId="76" applyFont="1" applyFill="1" applyBorder="1" applyAlignment="1">
      <alignment horizontal="center" vertical="center"/>
    </xf>
    <xf numFmtId="0" fontId="71" fillId="53" borderId="112" xfId="76" applyFont="1" applyFill="1" applyBorder="1" applyAlignment="1">
      <alignment horizontal="center" vertical="center"/>
    </xf>
    <xf numFmtId="0" fontId="45" fillId="38" borderId="64" xfId="76" applyFont="1" applyFill="1" applyBorder="1" applyAlignment="1">
      <alignment horizontal="center" vertical="center"/>
    </xf>
    <xf numFmtId="0" fontId="71" fillId="39" borderId="169" xfId="76" applyFont="1" applyFill="1" applyBorder="1" applyAlignment="1">
      <alignment horizontal="center" vertical="center"/>
    </xf>
    <xf numFmtId="0" fontId="71" fillId="53" borderId="92" xfId="76" applyFont="1" applyFill="1" applyBorder="1" applyAlignment="1">
      <alignment horizontal="center" vertical="center"/>
    </xf>
    <xf numFmtId="0" fontId="71" fillId="53" borderId="76" xfId="76" applyFont="1" applyFill="1" applyBorder="1" applyAlignment="1">
      <alignment horizontal="center" vertical="center"/>
    </xf>
    <xf numFmtId="0" fontId="71" fillId="53" borderId="37" xfId="76" applyFont="1" applyFill="1" applyBorder="1" applyAlignment="1">
      <alignment horizontal="center" vertical="center"/>
    </xf>
    <xf numFmtId="0" fontId="71" fillId="53" borderId="122" xfId="76" applyFont="1" applyFill="1" applyBorder="1" applyAlignment="1">
      <alignment horizontal="center" vertical="center"/>
    </xf>
    <xf numFmtId="0" fontId="71" fillId="53" borderId="56" xfId="76" applyFont="1" applyFill="1" applyBorder="1" applyAlignment="1">
      <alignment horizontal="center" vertical="center"/>
    </xf>
    <xf numFmtId="0" fontId="71" fillId="53" borderId="118" xfId="76" applyFont="1" applyFill="1" applyBorder="1" applyAlignment="1">
      <alignment horizontal="center" vertical="center"/>
    </xf>
    <xf numFmtId="0" fontId="45" fillId="38" borderId="76" xfId="76" applyFont="1" applyFill="1" applyBorder="1" applyAlignment="1">
      <alignment horizontal="center" vertical="center"/>
    </xf>
    <xf numFmtId="0" fontId="49" fillId="43" borderId="126" xfId="51" applyFont="1" applyFill="1" applyBorder="1" applyAlignment="1">
      <alignment horizontal="right" vertical="center" wrapText="1"/>
    </xf>
    <xf numFmtId="0" fontId="54" fillId="0" borderId="18" xfId="76" applyFont="1" applyBorder="1" applyAlignment="1">
      <alignment horizontal="right" vertical="center"/>
    </xf>
    <xf numFmtId="0" fontId="43" fillId="37" borderId="90" xfId="76" applyFont="1" applyFill="1" applyBorder="1" applyAlignment="1">
      <alignment horizontal="center" vertical="center"/>
    </xf>
    <xf numFmtId="0" fontId="43" fillId="37" borderId="51" xfId="76" applyFont="1" applyFill="1" applyBorder="1" applyAlignment="1">
      <alignment horizontal="center" vertical="center"/>
    </xf>
    <xf numFmtId="0" fontId="43" fillId="37" borderId="89" xfId="76" applyFont="1" applyFill="1" applyBorder="1" applyAlignment="1">
      <alignment horizontal="center" vertical="center"/>
    </xf>
    <xf numFmtId="0" fontId="43" fillId="37" borderId="88" xfId="76" applyFont="1" applyFill="1" applyBorder="1" applyAlignment="1">
      <alignment horizontal="center" vertical="center"/>
    </xf>
    <xf numFmtId="0" fontId="43" fillId="37" borderId="31" xfId="76" applyFont="1" applyFill="1" applyBorder="1" applyAlignment="1">
      <alignment horizontal="center" vertical="center"/>
    </xf>
    <xf numFmtId="0" fontId="43" fillId="52" borderId="51" xfId="76" applyFont="1" applyFill="1" applyBorder="1" applyAlignment="1">
      <alignment horizontal="center" vertical="center"/>
    </xf>
    <xf numFmtId="0" fontId="43" fillId="52" borderId="89" xfId="76" applyFont="1" applyFill="1" applyBorder="1" applyAlignment="1">
      <alignment horizontal="center" vertical="center"/>
    </xf>
    <xf numFmtId="0" fontId="43" fillId="52" borderId="88" xfId="76" applyFont="1" applyFill="1" applyBorder="1" applyAlignment="1">
      <alignment horizontal="center" vertical="center"/>
    </xf>
    <xf numFmtId="0" fontId="43" fillId="52" borderId="91" xfId="76" applyFont="1" applyFill="1" applyBorder="1" applyAlignment="1">
      <alignment horizontal="center" vertical="center"/>
    </xf>
    <xf numFmtId="0" fontId="43" fillId="52" borderId="52" xfId="76" applyFont="1" applyFill="1" applyBorder="1" applyAlignment="1">
      <alignment horizontal="center" vertical="center"/>
    </xf>
    <xf numFmtId="0" fontId="43" fillId="45" borderId="57" xfId="76" applyFont="1" applyFill="1" applyBorder="1" applyAlignment="1">
      <alignment horizontal="center" vertical="center"/>
    </xf>
    <xf numFmtId="0" fontId="43" fillId="45" borderId="93" xfId="76" applyFont="1" applyFill="1" applyBorder="1" applyAlignment="1">
      <alignment horizontal="center" vertical="center"/>
    </xf>
    <xf numFmtId="0" fontId="43" fillId="45" borderId="90" xfId="76" applyFont="1" applyFill="1" applyBorder="1" applyAlignment="1">
      <alignment horizontal="center" vertical="center"/>
    </xf>
    <xf numFmtId="0" fontId="43" fillId="45" borderId="91" xfId="76" applyFont="1" applyFill="1" applyBorder="1" applyAlignment="1">
      <alignment horizontal="center" vertical="center"/>
    </xf>
    <xf numFmtId="0" fontId="43" fillId="45" borderId="89" xfId="76" applyFont="1" applyFill="1" applyBorder="1" applyAlignment="1">
      <alignment horizontal="center" vertical="center"/>
    </xf>
    <xf numFmtId="0" fontId="43" fillId="45" borderId="88" xfId="76" applyFont="1" applyFill="1" applyBorder="1" applyAlignment="1">
      <alignment horizontal="center" vertical="center"/>
    </xf>
    <xf numFmtId="0" fontId="43" fillId="47" borderId="91" xfId="76" applyFont="1" applyFill="1" applyBorder="1" applyAlignment="1">
      <alignment horizontal="center" vertical="center"/>
    </xf>
    <xf numFmtId="170" fontId="54" fillId="39" borderId="170" xfId="76" applyNumberFormat="1" applyFont="1" applyFill="1" applyBorder="1" applyAlignment="1">
      <alignment horizontal="center" vertical="center"/>
    </xf>
    <xf numFmtId="0" fontId="43" fillId="0" borderId="121" xfId="76" applyFont="1" applyBorder="1" applyAlignment="1">
      <alignment vertical="center"/>
    </xf>
    <xf numFmtId="0" fontId="43" fillId="39" borderId="50" xfId="76" applyFont="1" applyFill="1" applyBorder="1" applyAlignment="1">
      <alignment horizontal="left" vertical="center"/>
    </xf>
    <xf numFmtId="0" fontId="68" fillId="39" borderId="171" xfId="76" applyFont="1" applyFill="1" applyBorder="1" applyAlignment="1">
      <alignment horizontal="left" vertical="center"/>
    </xf>
    <xf numFmtId="0" fontId="69" fillId="39" borderId="171" xfId="76" applyFont="1" applyFill="1" applyBorder="1" applyAlignment="1">
      <alignment horizontal="center" vertical="center"/>
    </xf>
    <xf numFmtId="0" fontId="42" fillId="39" borderId="171" xfId="76" applyFont="1" applyFill="1" applyBorder="1" applyAlignment="1">
      <alignment horizontal="center" vertical="center"/>
    </xf>
    <xf numFmtId="0" fontId="43" fillId="39" borderId="171" xfId="76" applyFont="1" applyFill="1" applyBorder="1" applyAlignment="1">
      <alignment vertical="center"/>
    </xf>
    <xf numFmtId="0" fontId="47" fillId="39" borderId="171" xfId="76" applyFont="1" applyFill="1" applyBorder="1" applyAlignment="1">
      <alignment horizontal="right" vertical="center"/>
    </xf>
    <xf numFmtId="0" fontId="47" fillId="39" borderId="172" xfId="76" applyFont="1" applyFill="1" applyBorder="1" applyAlignment="1">
      <alignment vertical="center"/>
    </xf>
    <xf numFmtId="0" fontId="47" fillId="39" borderId="0" xfId="76" applyFont="1" applyFill="1" applyAlignment="1">
      <alignment horizontal="center" vertical="center"/>
    </xf>
    <xf numFmtId="0" fontId="70" fillId="39" borderId="0" xfId="76" applyFont="1" applyFill="1" applyAlignment="1">
      <alignment vertical="center" wrapText="1"/>
    </xf>
    <xf numFmtId="0" fontId="47" fillId="39" borderId="0" xfId="76" applyFont="1" applyFill="1" applyAlignment="1">
      <alignment horizontal="right" vertical="center"/>
    </xf>
    <xf numFmtId="0" fontId="44" fillId="39" borderId="0" xfId="76" applyFont="1" applyFill="1" applyAlignment="1">
      <alignment horizontal="center" vertical="center"/>
    </xf>
    <xf numFmtId="0" fontId="70" fillId="39" borderId="0" xfId="76" applyFont="1" applyFill="1" applyAlignment="1">
      <alignment horizontal="center" vertical="center" wrapText="1"/>
    </xf>
    <xf numFmtId="0" fontId="82" fillId="39" borderId="0" xfId="76" applyFont="1" applyFill="1" applyAlignment="1">
      <alignment vertical="center"/>
    </xf>
    <xf numFmtId="0" fontId="51" fillId="39" borderId="41" xfId="76" applyFont="1" applyFill="1" applyBorder="1" applyAlignment="1">
      <alignment horizontal="center" vertical="center"/>
    </xf>
    <xf numFmtId="0" fontId="57" fillId="39" borderId="0" xfId="76" applyFont="1" applyFill="1" applyAlignment="1">
      <alignment vertical="center"/>
    </xf>
    <xf numFmtId="0" fontId="71" fillId="39" borderId="173" xfId="76" applyFont="1" applyFill="1" applyBorder="1" applyAlignment="1">
      <alignment horizontal="center" vertical="center"/>
    </xf>
    <xf numFmtId="0" fontId="39" fillId="49" borderId="49" xfId="76" applyFont="1" applyFill="1" applyBorder="1" applyAlignment="1">
      <alignment horizontal="center" vertical="center"/>
    </xf>
    <xf numFmtId="0" fontId="70" fillId="39" borderId="12" xfId="76" applyFont="1" applyFill="1" applyBorder="1" applyAlignment="1">
      <alignment vertical="center"/>
    </xf>
    <xf numFmtId="0" fontId="43" fillId="39" borderId="0" xfId="76" applyFont="1" applyFill="1" applyAlignment="1">
      <alignment horizontal="right" vertical="center"/>
    </xf>
    <xf numFmtId="0" fontId="47" fillId="39" borderId="12" xfId="76" applyFont="1" applyFill="1" applyBorder="1" applyAlignment="1">
      <alignment horizontal="center" vertical="center"/>
    </xf>
    <xf numFmtId="0" fontId="47" fillId="39" borderId="0" xfId="76" applyFont="1" applyFill="1" applyAlignment="1">
      <alignment horizontal="center" vertical="center" wrapText="1"/>
    </xf>
    <xf numFmtId="0" fontId="71" fillId="39" borderId="0" xfId="76" applyFont="1" applyFill="1" applyAlignment="1">
      <alignment horizontal="center" vertical="center"/>
    </xf>
    <xf numFmtId="0" fontId="44" fillId="0" borderId="174" xfId="76" applyFont="1" applyBorder="1" applyAlignment="1">
      <alignment horizontal="centerContinuous" vertical="center" wrapText="1"/>
    </xf>
    <xf numFmtId="0" fontId="43" fillId="0" borderId="175" xfId="76" applyFont="1" applyBorder="1" applyAlignment="1">
      <alignment horizontal="centerContinuous" vertical="center" wrapText="1"/>
    </xf>
    <xf numFmtId="0" fontId="43" fillId="39" borderId="175" xfId="76" applyFont="1" applyFill="1" applyBorder="1" applyAlignment="1">
      <alignment horizontal="centerContinuous" vertical="center" wrapText="1"/>
    </xf>
    <xf numFmtId="0" fontId="43" fillId="39" borderId="175" xfId="76" applyFont="1" applyFill="1" applyBorder="1" applyAlignment="1">
      <alignment vertical="center"/>
    </xf>
    <xf numFmtId="0" fontId="43" fillId="39" borderId="176" xfId="76" applyFont="1" applyFill="1" applyBorder="1" applyAlignment="1">
      <alignment vertical="center"/>
    </xf>
    <xf numFmtId="0" fontId="43" fillId="24" borderId="0" xfId="76" applyFont="1" applyFill="1" applyAlignment="1">
      <alignment vertical="center"/>
    </xf>
    <xf numFmtId="0" fontId="3" fillId="42" borderId="0" xfId="98" applyFill="1"/>
    <xf numFmtId="0" fontId="191" fillId="0" borderId="0" xfId="98" applyFont="1" applyAlignment="1">
      <alignment horizontal="center" vertical="center"/>
    </xf>
    <xf numFmtId="0" fontId="3" fillId="0" borderId="0" xfId="98"/>
    <xf numFmtId="0" fontId="47" fillId="39" borderId="62" xfId="51" applyFont="1" applyFill="1" applyBorder="1" applyAlignment="1">
      <alignment vertical="center"/>
    </xf>
    <xf numFmtId="0" fontId="3" fillId="50" borderId="110" xfId="98" applyFill="1" applyBorder="1"/>
    <xf numFmtId="0" fontId="3" fillId="50" borderId="108" xfId="98" applyFill="1" applyBorder="1"/>
    <xf numFmtId="0" fontId="3" fillId="50" borderId="107" xfId="98" applyFill="1" applyBorder="1"/>
    <xf numFmtId="0" fontId="3" fillId="39" borderId="14" xfId="98" applyFill="1" applyBorder="1" applyAlignment="1">
      <alignment horizontal="center" vertical="center" wrapText="1"/>
    </xf>
    <xf numFmtId="0" fontId="3" fillId="39" borderId="0" xfId="98" applyFill="1" applyAlignment="1">
      <alignment horizontal="center" vertical="center" wrapText="1"/>
    </xf>
    <xf numFmtId="0" fontId="128" fillId="89" borderId="62" xfId="51" applyFont="1" applyFill="1" applyBorder="1" applyAlignment="1">
      <alignment horizontal="right" vertical="center" wrapText="1"/>
    </xf>
    <xf numFmtId="0" fontId="3" fillId="50" borderId="14" xfId="98" applyFill="1" applyBorder="1"/>
    <xf numFmtId="0" fontId="3" fillId="50" borderId="0" xfId="98" applyFill="1"/>
    <xf numFmtId="0" fontId="3" fillId="50" borderId="62" xfId="98" applyFill="1" applyBorder="1"/>
    <xf numFmtId="0" fontId="57" fillId="50" borderId="62" xfId="98" applyFont="1" applyFill="1" applyBorder="1" applyAlignment="1">
      <alignment vertical="center"/>
    </xf>
    <xf numFmtId="0" fontId="47" fillId="50" borderId="62" xfId="98" applyFont="1" applyFill="1" applyBorder="1" applyAlignment="1">
      <alignment vertical="center"/>
    </xf>
    <xf numFmtId="0" fontId="64" fillId="50" borderId="62" xfId="98" applyFont="1" applyFill="1" applyBorder="1" applyAlignment="1">
      <alignment vertical="center"/>
    </xf>
    <xf numFmtId="0" fontId="82" fillId="50" borderId="62" xfId="98" applyFont="1" applyFill="1" applyBorder="1" applyAlignment="1">
      <alignment vertical="center"/>
    </xf>
    <xf numFmtId="0" fontId="3" fillId="50" borderId="78" xfId="98" applyFill="1" applyBorder="1"/>
    <xf numFmtId="0" fontId="3" fillId="50" borderId="77" xfId="98" applyFill="1" applyBorder="1"/>
    <xf numFmtId="0" fontId="190" fillId="50" borderId="85" xfId="98" applyFont="1" applyFill="1" applyBorder="1" applyAlignment="1">
      <alignment vertical="center"/>
    </xf>
    <xf numFmtId="0" fontId="44" fillId="39" borderId="127" xfId="51" applyFont="1" applyFill="1" applyBorder="1" applyAlignment="1">
      <alignment horizontal="center" vertical="center"/>
    </xf>
    <xf numFmtId="0" fontId="57" fillId="39" borderId="0" xfId="98" applyFont="1" applyFill="1" applyAlignment="1">
      <alignment vertical="center"/>
    </xf>
    <xf numFmtId="0" fontId="47" fillId="50" borderId="107" xfId="98" applyFont="1" applyFill="1" applyBorder="1" applyAlignment="1">
      <alignment vertical="center"/>
    </xf>
    <xf numFmtId="0" fontId="3" fillId="0" borderId="0" xfId="99"/>
    <xf numFmtId="0" fontId="3" fillId="50" borderId="151" xfId="99" applyFill="1" applyBorder="1"/>
    <xf numFmtId="0" fontId="184" fillId="50" borderId="153" xfId="99" applyFont="1" applyFill="1" applyBorder="1" applyAlignment="1">
      <alignment horizontal="right"/>
    </xf>
    <xf numFmtId="0" fontId="3" fillId="50" borderId="0" xfId="99" applyFill="1"/>
    <xf numFmtId="0" fontId="57" fillId="68" borderId="0" xfId="51" applyFont="1" applyFill="1" applyAlignment="1">
      <alignment vertical="center"/>
    </xf>
    <xf numFmtId="0" fontId="57" fillId="68" borderId="62" xfId="51" applyFont="1" applyFill="1" applyBorder="1" applyAlignment="1">
      <alignment vertical="center"/>
    </xf>
    <xf numFmtId="0" fontId="47" fillId="68" borderId="0" xfId="51" applyFont="1" applyFill="1" applyAlignment="1">
      <alignment vertical="center"/>
    </xf>
    <xf numFmtId="0" fontId="47" fillId="68" borderId="62" xfId="51" applyFont="1" applyFill="1" applyBorder="1" applyAlignment="1">
      <alignment vertical="center"/>
    </xf>
    <xf numFmtId="0" fontId="57" fillId="48" borderId="0" xfId="51" applyFont="1" applyFill="1" applyAlignment="1">
      <alignment vertical="center"/>
    </xf>
    <xf numFmtId="0" fontId="57" fillId="48" borderId="62" xfId="51" applyFont="1" applyFill="1" applyBorder="1" applyAlignment="1">
      <alignment vertical="center"/>
    </xf>
    <xf numFmtId="0" fontId="186" fillId="50" borderId="0" xfId="99" applyFont="1" applyFill="1"/>
    <xf numFmtId="0" fontId="143" fillId="50" borderId="0" xfId="99" applyFont="1" applyFill="1" applyAlignment="1">
      <alignment vertical="center"/>
    </xf>
    <xf numFmtId="0" fontId="187" fillId="50" borderId="0" xfId="99" applyFont="1" applyFill="1" applyAlignment="1">
      <alignment vertical="center"/>
    </xf>
    <xf numFmtId="0" fontId="186" fillId="50" borderId="0" xfId="99" applyFont="1" applyFill="1" applyAlignment="1">
      <alignment vertical="center"/>
    </xf>
    <xf numFmtId="0" fontId="173" fillId="50" borderId="17" xfId="99" applyFont="1" applyFill="1" applyBorder="1" applyAlignment="1">
      <alignment vertical="center"/>
    </xf>
    <xf numFmtId="0" fontId="173" fillId="50" borderId="0" xfId="99" applyFont="1" applyFill="1" applyAlignment="1">
      <alignment vertical="center"/>
    </xf>
    <xf numFmtId="0" fontId="173" fillId="50" borderId="102" xfId="99" applyFont="1" applyFill="1" applyBorder="1" applyAlignment="1">
      <alignment vertical="center"/>
    </xf>
    <xf numFmtId="0" fontId="173" fillId="50" borderId="99" xfId="99" applyFont="1" applyFill="1" applyBorder="1" applyAlignment="1">
      <alignment vertical="center"/>
    </xf>
    <xf numFmtId="0" fontId="43" fillId="0" borderId="176" xfId="76" applyFont="1" applyBorder="1" applyAlignment="1">
      <alignment horizontal="centerContinuous" vertical="center" wrapText="1"/>
    </xf>
    <xf numFmtId="0" fontId="57" fillId="0" borderId="174" xfId="76" applyFont="1" applyBorder="1" applyAlignment="1">
      <alignment horizontal="centerContinuous" vertical="center" wrapText="1"/>
    </xf>
    <xf numFmtId="0" fontId="47" fillId="0" borderId="106" xfId="76" applyFont="1" applyBorder="1" applyAlignment="1">
      <alignment vertical="center"/>
    </xf>
    <xf numFmtId="0" fontId="47" fillId="39" borderId="77" xfId="76" applyFont="1" applyFill="1" applyBorder="1" applyAlignment="1">
      <alignment horizontal="center" vertical="center"/>
    </xf>
    <xf numFmtId="0" fontId="157" fillId="39" borderId="171" xfId="76" applyFont="1" applyFill="1" applyBorder="1" applyAlignment="1">
      <alignment horizontal="center" vertical="center"/>
    </xf>
    <xf numFmtId="0" fontId="54" fillId="39" borderId="0" xfId="76" applyFont="1" applyFill="1" applyAlignment="1">
      <alignment horizontal="center" vertical="center"/>
    </xf>
    <xf numFmtId="0" fontId="51" fillId="40" borderId="0" xfId="76" applyFont="1" applyFill="1" applyAlignment="1">
      <alignment horizontal="left" vertical="center"/>
    </xf>
    <xf numFmtId="0" fontId="60" fillId="134" borderId="66" xfId="76" applyFont="1" applyFill="1" applyBorder="1" applyAlignment="1">
      <alignment horizontal="center" vertical="center"/>
    </xf>
    <xf numFmtId="0" fontId="60" fillId="135" borderId="66" xfId="76" applyFont="1" applyFill="1" applyBorder="1" applyAlignment="1">
      <alignment horizontal="center" vertical="center"/>
    </xf>
    <xf numFmtId="0" fontId="54" fillId="46" borderId="0" xfId="76" applyFont="1" applyFill="1" applyAlignment="1">
      <alignment horizontal="center" vertical="center"/>
    </xf>
    <xf numFmtId="0" fontId="51" fillId="40" borderId="0" xfId="76" applyFont="1" applyFill="1" applyAlignment="1">
      <alignment horizontal="right" vertical="center"/>
    </xf>
    <xf numFmtId="0" fontId="82" fillId="39" borderId="0" xfId="76" applyFont="1" applyFill="1" applyAlignment="1">
      <alignment horizontal="center" vertical="center"/>
    </xf>
    <xf numFmtId="0" fontId="62" fillId="39" borderId="0" xfId="76" applyFont="1" applyFill="1" applyAlignment="1">
      <alignment horizontal="center" vertical="center"/>
    </xf>
    <xf numFmtId="0" fontId="75" fillId="39" borderId="0" xfId="76" applyFont="1" applyFill="1" applyAlignment="1">
      <alignment horizontal="center" vertical="center"/>
    </xf>
    <xf numFmtId="0" fontId="53" fillId="39" borderId="0" xfId="76" applyFont="1" applyFill="1" applyAlignment="1">
      <alignment horizontal="left" vertical="center"/>
    </xf>
    <xf numFmtId="0" fontId="88" fillId="39" borderId="0" xfId="76" applyFont="1" applyFill="1" applyAlignment="1">
      <alignment vertical="center"/>
    </xf>
    <xf numFmtId="0" fontId="54" fillId="96" borderId="110" xfId="76" applyFont="1" applyFill="1" applyBorder="1" applyAlignment="1">
      <alignment horizontal="center" vertical="center"/>
    </xf>
    <xf numFmtId="0" fontId="43" fillId="96" borderId="108" xfId="76" applyFont="1" applyFill="1" applyBorder="1" applyAlignment="1">
      <alignment vertical="center"/>
    </xf>
    <xf numFmtId="0" fontId="47" fillId="96" borderId="108" xfId="76" applyFont="1" applyFill="1" applyBorder="1" applyAlignment="1">
      <alignment vertical="center"/>
    </xf>
    <xf numFmtId="0" fontId="44" fillId="96" borderId="108" xfId="76" applyFont="1" applyFill="1" applyBorder="1" applyAlignment="1">
      <alignment vertical="center"/>
    </xf>
    <xf numFmtId="0" fontId="54" fillId="46" borderId="14" xfId="76" applyFont="1" applyFill="1" applyBorder="1" applyAlignment="1">
      <alignment horizontal="center" vertical="center"/>
    </xf>
    <xf numFmtId="0" fontId="43" fillId="46" borderId="0" xfId="76" applyFont="1" applyFill="1" applyAlignment="1">
      <alignment vertical="center"/>
    </xf>
    <xf numFmtId="0" fontId="47" fillId="46" borderId="0" xfId="76" applyFont="1" applyFill="1" applyAlignment="1">
      <alignment vertical="center"/>
    </xf>
    <xf numFmtId="0" fontId="44" fillId="46" borderId="0" xfId="76" applyFont="1" applyFill="1" applyAlignment="1">
      <alignment vertical="center"/>
    </xf>
    <xf numFmtId="0" fontId="47" fillId="48" borderId="0" xfId="76" applyFont="1" applyFill="1" applyAlignment="1">
      <alignment vertical="center"/>
    </xf>
    <xf numFmtId="0" fontId="44" fillId="48" borderId="0" xfId="76" applyFont="1" applyFill="1" applyAlignment="1">
      <alignment vertical="center"/>
    </xf>
    <xf numFmtId="0" fontId="47" fillId="96" borderId="0" xfId="76" applyFont="1" applyFill="1" applyAlignment="1">
      <alignment vertical="center"/>
    </xf>
    <xf numFmtId="0" fontId="42" fillId="96" borderId="0" xfId="76" applyFont="1" applyFill="1" applyAlignment="1">
      <alignment horizontal="center" vertical="center"/>
    </xf>
    <xf numFmtId="0" fontId="43" fillId="39" borderId="0" xfId="76" applyFont="1" applyFill="1" applyAlignment="1">
      <alignment horizontal="center" vertical="center"/>
    </xf>
    <xf numFmtId="0" fontId="43" fillId="68" borderId="78" xfId="76" applyFont="1" applyFill="1" applyBorder="1" applyAlignment="1">
      <alignment vertical="center"/>
    </xf>
    <xf numFmtId="0" fontId="43" fillId="68" borderId="77" xfId="76" applyFont="1" applyFill="1" applyBorder="1" applyAlignment="1">
      <alignment vertical="center"/>
    </xf>
    <xf numFmtId="0" fontId="52" fillId="68" borderId="77" xfId="51" applyFont="1" applyFill="1" applyBorder="1" applyAlignment="1">
      <alignment horizontal="left" vertical="center"/>
    </xf>
    <xf numFmtId="0" fontId="54" fillId="46" borderId="78" xfId="76" applyFont="1" applyFill="1" applyBorder="1" applyAlignment="1">
      <alignment horizontal="center" vertical="center"/>
    </xf>
    <xf numFmtId="0" fontId="43" fillId="46" borderId="77" xfId="76" applyFont="1" applyFill="1" applyBorder="1" applyAlignment="1">
      <alignment vertical="center"/>
    </xf>
    <xf numFmtId="0" fontId="117" fillId="46" borderId="77" xfId="51" applyFont="1" applyFill="1" applyBorder="1" applyAlignment="1">
      <alignment horizontal="left" vertical="center"/>
    </xf>
    <xf numFmtId="0" fontId="52" fillId="46" borderId="77" xfId="51" applyFont="1" applyFill="1" applyBorder="1" applyAlignment="1">
      <alignment horizontal="left" vertical="center"/>
    </xf>
    <xf numFmtId="0" fontId="89" fillId="39" borderId="0" xfId="76" applyFont="1" applyFill="1" applyAlignment="1">
      <alignment horizontal="left" vertical="center"/>
    </xf>
    <xf numFmtId="0" fontId="47" fillId="46" borderId="77" xfId="76" applyFont="1" applyFill="1" applyBorder="1" applyAlignment="1">
      <alignment horizontal="right" vertical="center"/>
    </xf>
    <xf numFmtId="0" fontId="42" fillId="46" borderId="77" xfId="76" applyFont="1" applyFill="1" applyBorder="1" applyAlignment="1">
      <alignment horizontal="center" vertical="center"/>
    </xf>
    <xf numFmtId="0" fontId="69" fillId="46" borderId="77" xfId="76" applyFont="1" applyFill="1" applyBorder="1" applyAlignment="1">
      <alignment horizontal="center" vertical="center"/>
    </xf>
    <xf numFmtId="0" fontId="68" fillId="46" borderId="77" xfId="76" applyFont="1" applyFill="1" applyBorder="1" applyAlignment="1">
      <alignment horizontal="left" vertical="center"/>
    </xf>
    <xf numFmtId="170" fontId="44" fillId="68" borderId="170" xfId="76" applyNumberFormat="1" applyFont="1" applyFill="1" applyBorder="1" applyAlignment="1">
      <alignment horizontal="center" vertical="center"/>
    </xf>
    <xf numFmtId="0" fontId="43" fillId="96" borderId="0" xfId="76" applyFont="1" applyFill="1" applyAlignment="1">
      <alignment horizontal="center" vertical="center"/>
    </xf>
    <xf numFmtId="0" fontId="43" fillId="96" borderId="42" xfId="76" applyFont="1" applyFill="1" applyBorder="1" applyAlignment="1">
      <alignment horizontal="center" vertical="center"/>
    </xf>
    <xf numFmtId="0" fontId="54" fillId="96" borderId="120" xfId="76" applyFont="1" applyFill="1" applyBorder="1" applyAlignment="1">
      <alignment horizontal="left" vertical="center"/>
    </xf>
    <xf numFmtId="0" fontId="43" fillId="39" borderId="15" xfId="76" applyFont="1" applyFill="1" applyBorder="1" applyAlignment="1">
      <alignment horizontal="center" vertical="center"/>
    </xf>
    <xf numFmtId="0" fontId="43" fillId="45" borderId="107" xfId="76" applyFont="1" applyFill="1" applyBorder="1" applyAlignment="1">
      <alignment horizontal="center" vertical="center"/>
    </xf>
    <xf numFmtId="0" fontId="43" fillId="52" borderId="107" xfId="76" applyFont="1" applyFill="1" applyBorder="1" applyAlignment="1">
      <alignment horizontal="center" vertical="center"/>
    </xf>
    <xf numFmtId="0" fontId="43" fillId="51" borderId="107" xfId="76" applyFont="1" applyFill="1" applyBorder="1" applyAlignment="1">
      <alignment horizontal="center" vertical="center"/>
    </xf>
    <xf numFmtId="0" fontId="43" fillId="37" borderId="107" xfId="76" applyFont="1" applyFill="1" applyBorder="1" applyAlignment="1">
      <alignment horizontal="center" vertical="center"/>
    </xf>
    <xf numFmtId="0" fontId="54" fillId="0" borderId="124" xfId="76" applyFont="1" applyBorder="1"/>
    <xf numFmtId="0" fontId="43" fillId="46" borderId="77" xfId="76" applyFont="1" applyFill="1" applyBorder="1" applyAlignment="1">
      <alignment horizontal="center" vertical="center"/>
    </xf>
    <xf numFmtId="0" fontId="43" fillId="46" borderId="79" xfId="76" applyFont="1" applyFill="1" applyBorder="1" applyAlignment="1">
      <alignment horizontal="center" vertical="center"/>
    </xf>
    <xf numFmtId="0" fontId="54" fillId="46" borderId="19" xfId="76" applyFont="1" applyFill="1" applyBorder="1" applyAlignment="1">
      <alignment horizontal="left" vertical="center"/>
    </xf>
    <xf numFmtId="9" fontId="39" fillId="94" borderId="122" xfId="76" applyNumberFormat="1" applyFont="1" applyFill="1" applyBorder="1" applyAlignment="1">
      <alignment horizontal="center" vertical="center"/>
    </xf>
    <xf numFmtId="0" fontId="45" fillId="94" borderId="116" xfId="76" applyFont="1" applyFill="1" applyBorder="1" applyAlignment="1">
      <alignment horizontal="center" vertical="center"/>
    </xf>
    <xf numFmtId="9" fontId="39" fillId="68" borderId="122" xfId="76" applyNumberFormat="1" applyFont="1" applyFill="1" applyBorder="1" applyAlignment="1">
      <alignment horizontal="center" vertical="center"/>
    </xf>
    <xf numFmtId="0" fontId="45" fillId="68" borderId="117" xfId="76" applyFont="1" applyFill="1" applyBorder="1" applyAlignment="1">
      <alignment horizontal="center" vertical="center"/>
    </xf>
    <xf numFmtId="0" fontId="47" fillId="94" borderId="76" xfId="76" applyFont="1" applyFill="1" applyBorder="1" applyAlignment="1">
      <alignment horizontal="center" vertical="center"/>
    </xf>
    <xf numFmtId="0" fontId="47" fillId="94" borderId="92" xfId="76" applyFont="1" applyFill="1" applyBorder="1" applyAlignment="1">
      <alignment horizontal="center" vertical="center"/>
    </xf>
    <xf numFmtId="0" fontId="47" fillId="94" borderId="118" xfId="76" applyFont="1" applyFill="1" applyBorder="1" applyAlignment="1">
      <alignment horizontal="center" vertical="center"/>
    </xf>
    <xf numFmtId="0" fontId="47" fillId="94" borderId="122" xfId="76" applyFont="1" applyFill="1" applyBorder="1" applyAlignment="1">
      <alignment horizontal="center" vertical="center"/>
    </xf>
    <xf numFmtId="0" fontId="47" fillId="94" borderId="96" xfId="76" applyFont="1" applyFill="1" applyBorder="1" applyAlignment="1">
      <alignment horizontal="center" vertical="center"/>
    </xf>
    <xf numFmtId="0" fontId="47" fillId="68" borderId="126" xfId="51" applyFont="1" applyFill="1" applyBorder="1" applyAlignment="1">
      <alignment horizontal="right" vertical="center" wrapText="1"/>
    </xf>
    <xf numFmtId="9" fontId="39" fillId="94" borderId="104" xfId="76" applyNumberFormat="1" applyFont="1" applyFill="1" applyBorder="1" applyAlignment="1">
      <alignment horizontal="center" vertical="center"/>
    </xf>
    <xf numFmtId="9" fontId="39" fillId="68" borderId="104" xfId="76" applyNumberFormat="1" applyFont="1" applyFill="1" applyBorder="1" applyAlignment="1">
      <alignment horizontal="center" vertical="center"/>
    </xf>
    <xf numFmtId="0" fontId="45" fillId="68" borderId="86" xfId="76" applyFont="1" applyFill="1" applyBorder="1" applyAlignment="1">
      <alignment horizontal="center" vertical="center"/>
    </xf>
    <xf numFmtId="0" fontId="47" fillId="94" borderId="43" xfId="76" applyFont="1" applyFill="1" applyBorder="1" applyAlignment="1">
      <alignment horizontal="center" vertical="center"/>
    </xf>
    <xf numFmtId="0" fontId="47" fillId="94" borderId="29" xfId="76" applyFont="1" applyFill="1" applyBorder="1" applyAlignment="1">
      <alignment horizontal="center" vertical="center"/>
    </xf>
    <xf numFmtId="0" fontId="47" fillId="94" borderId="58" xfId="76" applyFont="1" applyFill="1" applyBorder="1" applyAlignment="1">
      <alignment horizontal="center" vertical="center"/>
    </xf>
    <xf numFmtId="0" fontId="47" fillId="94" borderId="42" xfId="76" applyFont="1" applyFill="1" applyBorder="1" applyAlignment="1">
      <alignment horizontal="center" vertical="center"/>
    </xf>
    <xf numFmtId="0" fontId="54" fillId="39" borderId="43" xfId="76" applyFont="1" applyFill="1" applyBorder="1" applyAlignment="1">
      <alignment horizontal="center" vertical="center"/>
    </xf>
    <xf numFmtId="0" fontId="54" fillId="52" borderId="29" xfId="76" applyFont="1" applyFill="1" applyBorder="1" applyAlignment="1">
      <alignment horizontal="center" vertical="center"/>
    </xf>
    <xf numFmtId="0" fontId="54" fillId="39" borderId="58" xfId="76" applyFont="1" applyFill="1" applyBorder="1" applyAlignment="1">
      <alignment horizontal="center" vertical="center"/>
    </xf>
    <xf numFmtId="0" fontId="54" fillId="52" borderId="42" xfId="76" applyFont="1" applyFill="1" applyBorder="1" applyAlignment="1">
      <alignment horizontal="center" vertical="center"/>
    </xf>
    <xf numFmtId="0" fontId="54" fillId="51" borderId="29" xfId="76" applyFont="1" applyFill="1" applyBorder="1" applyAlignment="1">
      <alignment horizontal="center" vertical="center"/>
    </xf>
    <xf numFmtId="0" fontId="54" fillId="51" borderId="42" xfId="76" applyFont="1" applyFill="1" applyBorder="1" applyAlignment="1">
      <alignment horizontal="center" vertical="center"/>
    </xf>
    <xf numFmtId="0" fontId="54" fillId="34" borderId="29" xfId="76" applyFont="1" applyFill="1" applyBorder="1" applyAlignment="1">
      <alignment horizontal="center" vertical="center"/>
    </xf>
    <xf numFmtId="170" fontId="44" fillId="46" borderId="170" xfId="76" applyNumberFormat="1" applyFont="1" applyFill="1" applyBorder="1" applyAlignment="1">
      <alignment horizontal="center" vertical="center"/>
    </xf>
    <xf numFmtId="0" fontId="43" fillId="50" borderId="79" xfId="76" applyFont="1" applyFill="1" applyBorder="1" applyAlignment="1">
      <alignment horizontal="center" vertical="center"/>
    </xf>
    <xf numFmtId="0" fontId="43" fillId="50" borderId="77" xfId="76" applyFont="1" applyFill="1" applyBorder="1" applyAlignment="1">
      <alignment horizontal="center" vertical="center"/>
    </xf>
    <xf numFmtId="0" fontId="43" fillId="50" borderId="85" xfId="76" applyFont="1" applyFill="1" applyBorder="1" applyAlignment="1">
      <alignment horizontal="left" vertical="center"/>
    </xf>
    <xf numFmtId="9" fontId="39" fillId="46" borderId="122" xfId="76" applyNumberFormat="1" applyFont="1" applyFill="1" applyBorder="1" applyAlignment="1">
      <alignment horizontal="center" vertical="center"/>
    </xf>
    <xf numFmtId="0" fontId="45" fillId="46" borderId="117" xfId="76" applyFont="1" applyFill="1" applyBorder="1" applyAlignment="1">
      <alignment horizontal="center" vertical="center"/>
    </xf>
    <xf numFmtId="0" fontId="71" fillId="96" borderId="76" xfId="76" applyFont="1" applyFill="1" applyBorder="1" applyAlignment="1">
      <alignment horizontal="center" vertical="center"/>
    </xf>
    <xf numFmtId="0" fontId="71" fillId="96" borderId="92" xfId="76" applyFont="1" applyFill="1" applyBorder="1" applyAlignment="1">
      <alignment horizontal="center" vertical="center"/>
    </xf>
    <xf numFmtId="0" fontId="71" fillId="96" borderId="118" xfId="76" applyFont="1" applyFill="1" applyBorder="1" applyAlignment="1">
      <alignment horizontal="center" vertical="center"/>
    </xf>
    <xf numFmtId="0" fontId="71" fillId="96" borderId="122" xfId="76" applyFont="1" applyFill="1" applyBorder="1" applyAlignment="1">
      <alignment horizontal="center" vertical="center"/>
    </xf>
    <xf numFmtId="0" fontId="71" fillId="96" borderId="96" xfId="76" applyFont="1" applyFill="1" applyBorder="1" applyAlignment="1">
      <alignment horizontal="center" vertical="center"/>
    </xf>
    <xf numFmtId="0" fontId="54" fillId="28" borderId="126" xfId="51" applyFont="1" applyFill="1" applyBorder="1" applyAlignment="1">
      <alignment horizontal="right" vertical="center" wrapText="1"/>
    </xf>
    <xf numFmtId="9" fontId="39" fillId="46" borderId="104" xfId="76" applyNumberFormat="1" applyFont="1" applyFill="1" applyBorder="1" applyAlignment="1">
      <alignment horizontal="center" vertical="center"/>
    </xf>
    <xf numFmtId="0" fontId="45" fillId="46" borderId="86" xfId="76" applyFont="1" applyFill="1" applyBorder="1" applyAlignment="1">
      <alignment horizontal="center" vertical="center"/>
    </xf>
    <xf numFmtId="0" fontId="44" fillId="46" borderId="126" xfId="51" applyFont="1" applyFill="1" applyBorder="1" applyAlignment="1">
      <alignment horizontal="right" vertical="center" wrapText="1"/>
    </xf>
    <xf numFmtId="170" fontId="181" fillId="42" borderId="14" xfId="76" applyNumberFormat="1" applyFont="1" applyFill="1" applyBorder="1" applyAlignment="1">
      <alignment horizontal="center" vertical="center"/>
    </xf>
    <xf numFmtId="0" fontId="43" fillId="39" borderId="62" xfId="76" applyFont="1" applyFill="1" applyBorder="1" applyAlignment="1">
      <alignment vertical="center"/>
    </xf>
    <xf numFmtId="0" fontId="44" fillId="28" borderId="126" xfId="51" applyFont="1" applyFill="1" applyBorder="1" applyAlignment="1">
      <alignment horizontal="right" vertical="center" wrapText="1"/>
    </xf>
    <xf numFmtId="0" fontId="45" fillId="52" borderId="62" xfId="76" applyFont="1" applyFill="1" applyBorder="1" applyAlignment="1">
      <alignment vertical="center"/>
    </xf>
    <xf numFmtId="0" fontId="45" fillId="51" borderId="62" xfId="76" applyFont="1" applyFill="1" applyBorder="1" applyAlignment="1">
      <alignment vertical="center"/>
    </xf>
    <xf numFmtId="0" fontId="45" fillId="37" borderId="62" xfId="76" applyFont="1" applyFill="1" applyBorder="1" applyAlignment="1">
      <alignment vertical="center"/>
    </xf>
    <xf numFmtId="0" fontId="47" fillId="50" borderId="0" xfId="76" applyFont="1" applyFill="1" applyAlignment="1">
      <alignment vertical="center"/>
    </xf>
    <xf numFmtId="0" fontId="71" fillId="96" borderId="64" xfId="76" applyFont="1" applyFill="1" applyBorder="1" applyAlignment="1">
      <alignment horizontal="center" vertical="center"/>
    </xf>
    <xf numFmtId="0" fontId="71" fillId="96" borderId="26" xfId="76" applyFont="1" applyFill="1" applyBorder="1" applyAlignment="1">
      <alignment horizontal="center" vertical="center"/>
    </xf>
    <xf numFmtId="0" fontId="71" fillId="96" borderId="112" xfId="76" applyFont="1" applyFill="1" applyBorder="1" applyAlignment="1">
      <alignment horizontal="center" vertical="center"/>
    </xf>
    <xf numFmtId="0" fontId="71" fillId="96" borderId="104" xfId="76" applyFont="1" applyFill="1" applyBorder="1" applyAlignment="1">
      <alignment horizontal="center" vertical="center"/>
    </xf>
    <xf numFmtId="0" fontId="71" fillId="96" borderId="75" xfId="76" applyFont="1" applyFill="1" applyBorder="1" applyAlignment="1">
      <alignment horizontal="center" vertical="center"/>
    </xf>
    <xf numFmtId="0" fontId="82" fillId="96" borderId="66" xfId="76" applyFont="1" applyFill="1" applyBorder="1" applyAlignment="1">
      <alignment horizontal="center" vertical="center"/>
    </xf>
    <xf numFmtId="9" fontId="39" fillId="96" borderId="123" xfId="76" applyNumberFormat="1" applyFont="1" applyFill="1" applyBorder="1" applyAlignment="1">
      <alignment horizontal="center" vertical="center"/>
    </xf>
    <xf numFmtId="0" fontId="45" fillId="96" borderId="120" xfId="76" applyFont="1" applyFill="1" applyBorder="1" applyAlignment="1">
      <alignment horizontal="center" vertical="center"/>
    </xf>
    <xf numFmtId="0" fontId="42" fillId="46" borderId="0" xfId="51" applyFont="1" applyFill="1" applyAlignment="1">
      <alignment vertical="center" wrapText="1"/>
    </xf>
    <xf numFmtId="0" fontId="42" fillId="46" borderId="116" xfId="51" applyFont="1" applyFill="1" applyBorder="1" applyAlignment="1">
      <alignment vertical="center" wrapText="1"/>
    </xf>
    <xf numFmtId="0" fontId="68" fillId="39" borderId="171" xfId="76" applyFont="1" applyFill="1" applyBorder="1" applyAlignment="1">
      <alignment horizontal="centerContinuous" vertical="center"/>
    </xf>
    <xf numFmtId="0" fontId="54" fillId="0" borderId="82" xfId="76" applyFont="1" applyBorder="1" applyAlignment="1">
      <alignment horizontal="centerContinuous" vertical="center"/>
    </xf>
    <xf numFmtId="0" fontId="102" fillId="45" borderId="46" xfId="76" applyFont="1" applyFill="1" applyBorder="1" applyAlignment="1">
      <alignment horizontal="centerContinuous" vertical="center"/>
    </xf>
    <xf numFmtId="0" fontId="68" fillId="0" borderId="171" xfId="76" applyFont="1" applyBorder="1" applyAlignment="1">
      <alignment horizontal="centerContinuous" vertical="center"/>
    </xf>
    <xf numFmtId="0" fontId="43" fillId="0" borderId="171" xfId="76" applyFont="1" applyBorder="1" applyAlignment="1">
      <alignment horizontal="centerContinuous" vertical="center"/>
    </xf>
    <xf numFmtId="0" fontId="102" fillId="52" borderId="0" xfId="76" applyFont="1" applyFill="1" applyAlignment="1">
      <alignment horizontal="centerContinuous" vertical="center"/>
    </xf>
    <xf numFmtId="0" fontId="68" fillId="0" borderId="172" xfId="76" applyFont="1" applyBorder="1" applyAlignment="1">
      <alignment horizontal="centerContinuous" vertical="center"/>
    </xf>
    <xf numFmtId="0" fontId="102" fillId="51" borderId="0" xfId="76" applyFont="1" applyFill="1" applyAlignment="1">
      <alignment horizontal="centerContinuous" vertical="center"/>
    </xf>
    <xf numFmtId="0" fontId="43" fillId="50" borderId="122" xfId="76" applyFont="1" applyFill="1" applyBorder="1" applyAlignment="1">
      <alignment horizontal="center" vertical="center"/>
    </xf>
    <xf numFmtId="0" fontId="43" fillId="39" borderId="106" xfId="76" applyFont="1" applyFill="1" applyBorder="1" applyAlignment="1">
      <alignment vertical="center"/>
    </xf>
    <xf numFmtId="0" fontId="54" fillId="39" borderId="171" xfId="76" applyFont="1" applyFill="1" applyBorder="1" applyAlignment="1">
      <alignment horizontal="center" vertical="center"/>
    </xf>
    <xf numFmtId="0" fontId="74" fillId="39" borderId="171" xfId="76" applyFont="1" applyFill="1" applyBorder="1" applyAlignment="1">
      <alignment horizontal="center" vertical="center"/>
    </xf>
    <xf numFmtId="0" fontId="132" fillId="39" borderId="171" xfId="76" applyFont="1" applyFill="1" applyBorder="1" applyAlignment="1">
      <alignment horizontal="left" vertical="center"/>
    </xf>
    <xf numFmtId="0" fontId="156" fillId="39" borderId="171" xfId="76" applyFont="1" applyFill="1" applyBorder="1" applyAlignment="1">
      <alignment horizontal="center" vertical="center"/>
    </xf>
    <xf numFmtId="0" fontId="88" fillId="44" borderId="171" xfId="76" applyFont="1" applyFill="1" applyBorder="1" applyAlignment="1">
      <alignment vertical="center"/>
    </xf>
    <xf numFmtId="0" fontId="65" fillId="44" borderId="171" xfId="76" applyFont="1" applyFill="1" applyBorder="1" applyAlignment="1">
      <alignment horizontal="center" vertical="center"/>
    </xf>
    <xf numFmtId="0" fontId="89" fillId="44" borderId="171" xfId="76" applyFont="1" applyFill="1" applyBorder="1" applyAlignment="1">
      <alignment horizontal="left" vertical="center"/>
    </xf>
    <xf numFmtId="0" fontId="88" fillId="44" borderId="171" xfId="76" applyFont="1" applyFill="1" applyBorder="1" applyAlignment="1">
      <alignment horizontal="left" vertical="center"/>
    </xf>
    <xf numFmtId="0" fontId="56" fillId="44" borderId="171" xfId="76" applyFont="1" applyFill="1" applyBorder="1" applyAlignment="1">
      <alignment horizontal="center" vertical="center"/>
    </xf>
    <xf numFmtId="0" fontId="54" fillId="52" borderId="171" xfId="76" applyFont="1" applyFill="1" applyBorder="1" applyAlignment="1">
      <alignment horizontal="center" vertical="center"/>
    </xf>
    <xf numFmtId="0" fontId="43" fillId="45" borderId="62" xfId="51" applyFont="1" applyFill="1" applyBorder="1" applyAlignment="1">
      <alignment horizontal="center" vertical="center"/>
    </xf>
    <xf numFmtId="0" fontId="43" fillId="52" borderId="62" xfId="51" applyFont="1" applyFill="1" applyBorder="1" applyAlignment="1">
      <alignment horizontal="center" vertical="center"/>
    </xf>
    <xf numFmtId="0" fontId="43" fillId="51" borderId="62" xfId="51" applyFont="1" applyFill="1" applyBorder="1" applyAlignment="1">
      <alignment horizontal="center" vertical="center"/>
    </xf>
    <xf numFmtId="0" fontId="43" fillId="37" borderId="62" xfId="51" applyFont="1" applyFill="1" applyBorder="1" applyAlignment="1">
      <alignment horizontal="center" vertical="center"/>
    </xf>
    <xf numFmtId="0" fontId="109" fillId="39" borderId="171" xfId="76" applyFont="1" applyFill="1" applyBorder="1" applyAlignment="1">
      <alignment horizontal="centerContinuous" vertical="center"/>
    </xf>
    <xf numFmtId="0" fontId="109" fillId="0" borderId="171" xfId="76" applyFont="1" applyBorder="1" applyAlignment="1">
      <alignment horizontal="centerContinuous" vertical="center"/>
    </xf>
    <xf numFmtId="0" fontId="44" fillId="0" borderId="171" xfId="76" applyFont="1" applyBorder="1" applyAlignment="1">
      <alignment horizontal="centerContinuous" vertical="center"/>
    </xf>
    <xf numFmtId="0" fontId="109" fillId="0" borderId="172" xfId="76" applyFont="1" applyBorder="1" applyAlignment="1">
      <alignment horizontal="centerContinuous" vertical="center"/>
    </xf>
    <xf numFmtId="0" fontId="220" fillId="39" borderId="0" xfId="76" applyFont="1" applyFill="1" applyAlignment="1">
      <alignment horizontal="right" vertical="center"/>
    </xf>
    <xf numFmtId="0" fontId="194" fillId="35" borderId="171" xfId="51" applyFont="1" applyFill="1" applyBorder="1" applyAlignment="1">
      <alignment horizontal="centerContinuous" vertical="center"/>
    </xf>
    <xf numFmtId="0" fontId="43" fillId="50" borderId="0" xfId="51" applyFont="1" applyFill="1" applyBorder="1" applyAlignment="1">
      <alignment vertical="center"/>
    </xf>
    <xf numFmtId="0" fontId="102" fillId="50" borderId="85" xfId="51" applyFont="1" applyFill="1" applyBorder="1" applyAlignment="1">
      <alignment horizontal="center" vertical="center"/>
    </xf>
    <xf numFmtId="0" fontId="102" fillId="50" borderId="77" xfId="51" applyFont="1" applyFill="1" applyBorder="1" applyAlignment="1">
      <alignment horizontal="center" vertical="center"/>
    </xf>
    <xf numFmtId="0" fontId="102" fillId="50" borderId="78" xfId="51" applyFont="1" applyFill="1" applyBorder="1" applyAlignment="1">
      <alignment horizontal="center" vertical="center"/>
    </xf>
    <xf numFmtId="0" fontId="102" fillId="50" borderId="107" xfId="51" applyFont="1" applyFill="1" applyBorder="1" applyAlignment="1">
      <alignment horizontal="center" vertical="center"/>
    </xf>
    <xf numFmtId="0" fontId="102" fillId="50" borderId="108" xfId="51" applyFont="1" applyFill="1" applyBorder="1" applyAlignment="1">
      <alignment horizontal="center" vertical="center"/>
    </xf>
    <xf numFmtId="0" fontId="102" fillId="50" borderId="110" xfId="51" applyFont="1" applyFill="1" applyBorder="1" applyAlignment="1">
      <alignment horizontal="center" vertical="center"/>
    </xf>
    <xf numFmtId="0" fontId="54" fillId="39" borderId="0" xfId="72" applyFont="1" applyFill="1" applyAlignment="1">
      <alignment horizontal="center" vertical="center"/>
    </xf>
    <xf numFmtId="0" fontId="54" fillId="39" borderId="127" xfId="93" applyFont="1" applyFill="1" applyBorder="1" applyAlignment="1">
      <alignment horizontal="center" vertical="center"/>
    </xf>
    <xf numFmtId="0" fontId="54" fillId="39" borderId="127" xfId="72" applyFont="1" applyFill="1" applyBorder="1" applyAlignment="1">
      <alignment horizontal="center" vertical="center"/>
    </xf>
    <xf numFmtId="0" fontId="44" fillId="65" borderId="0" xfId="36" applyFont="1" applyFill="1" applyAlignment="1">
      <alignment horizontal="right" vertical="center"/>
    </xf>
    <xf numFmtId="0" fontId="75" fillId="52" borderId="0" xfId="31" applyFont="1" applyFill="1" applyAlignment="1" applyProtection="1">
      <alignment vertical="center"/>
    </xf>
    <xf numFmtId="0" fontId="43" fillId="39" borderId="0" xfId="36" applyFont="1" applyFill="1">
      <alignment vertical="center"/>
    </xf>
    <xf numFmtId="0" fontId="78" fillId="39" borderId="16" xfId="36" applyNumberFormat="1" applyFont="1" applyFill="1" applyBorder="1" applyAlignment="1" applyProtection="1">
      <alignment horizontal="center"/>
    </xf>
    <xf numFmtId="0" fontId="73" fillId="39" borderId="45" xfId="36" applyNumberFormat="1" applyFont="1" applyFill="1" applyBorder="1" applyAlignment="1" applyProtection="1">
      <alignment horizontal="left" vertical="center"/>
    </xf>
    <xf numFmtId="0" fontId="79" fillId="39" borderId="16" xfId="36" applyNumberFormat="1" applyFont="1" applyFill="1" applyBorder="1" applyAlignment="1" applyProtection="1">
      <alignment horizontal="left"/>
    </xf>
    <xf numFmtId="0" fontId="62" fillId="39" borderId="16" xfId="36" applyNumberFormat="1" applyFont="1" applyFill="1" applyBorder="1" applyAlignment="1" applyProtection="1">
      <alignment horizontal="left"/>
    </xf>
    <xf numFmtId="0" fontId="80" fillId="39" borderId="0" xfId="36" applyFont="1" applyFill="1">
      <alignment vertical="center"/>
    </xf>
    <xf numFmtId="0" fontId="47" fillId="39" borderId="0" xfId="36" applyFont="1" applyFill="1" applyAlignment="1">
      <alignment horizontal="center" vertical="center"/>
    </xf>
    <xf numFmtId="0" fontId="43" fillId="39" borderId="14" xfId="36" applyNumberFormat="1" applyFont="1" applyFill="1" applyBorder="1" applyAlignment="1" applyProtection="1">
      <alignment wrapText="1"/>
    </xf>
    <xf numFmtId="0" fontId="199" fillId="39" borderId="0" xfId="36" applyFont="1" applyFill="1" applyAlignment="1">
      <alignment horizontal="right" vertical="center"/>
    </xf>
    <xf numFmtId="0" fontId="77" fillId="0" borderId="14" xfId="36" applyNumberFormat="1" applyFont="1" applyFill="1" applyBorder="1" applyAlignment="1" applyProtection="1">
      <alignment horizontal="right" vertical="center"/>
    </xf>
    <xf numFmtId="0" fontId="120" fillId="0" borderId="14" xfId="36" applyNumberFormat="1" applyFont="1" applyFill="1" applyBorder="1" applyAlignment="1" applyProtection="1">
      <alignment horizontal="right" vertical="center"/>
    </xf>
    <xf numFmtId="0" fontId="232" fillId="0" borderId="14" xfId="36" applyNumberFormat="1" applyFont="1" applyFill="1" applyBorder="1" applyAlignment="1" applyProtection="1">
      <alignment horizontal="right" vertical="center"/>
    </xf>
    <xf numFmtId="0" fontId="43" fillId="39" borderId="0" xfId="76" applyFont="1" applyFill="1" applyBorder="1" applyAlignment="1">
      <alignment vertical="center"/>
    </xf>
    <xf numFmtId="0" fontId="57" fillId="39" borderId="0" xfId="76" applyFont="1" applyFill="1" applyBorder="1" applyAlignment="1">
      <alignment horizontal="right" vertical="center"/>
    </xf>
    <xf numFmtId="0" fontId="16" fillId="39" borderId="0" xfId="35" applyFill="1" applyAlignment="1">
      <alignment vertical="center"/>
    </xf>
    <xf numFmtId="0" fontId="178" fillId="39" borderId="0" xfId="35" applyFont="1" applyFill="1" applyAlignment="1">
      <alignment vertical="center"/>
    </xf>
    <xf numFmtId="0" fontId="179" fillId="39" borderId="0" xfId="35" applyFont="1" applyFill="1" applyAlignment="1">
      <alignment horizontal="right" vertical="center"/>
    </xf>
    <xf numFmtId="0" fontId="229" fillId="39" borderId="0" xfId="35" applyFont="1" applyFill="1"/>
    <xf numFmtId="0" fontId="231" fillId="39" borderId="0" xfId="35" applyFont="1" applyFill="1"/>
    <xf numFmtId="0" fontId="16" fillId="136" borderId="0" xfId="51" applyFill="1" applyProtection="1">
      <protection hidden="1"/>
    </xf>
    <xf numFmtId="0" fontId="90" fillId="136" borderId="0" xfId="72" applyFill="1"/>
    <xf numFmtId="0" fontId="16" fillId="136" borderId="0" xfId="51" applyFill="1" applyAlignment="1">
      <alignment vertical="center"/>
    </xf>
    <xf numFmtId="0" fontId="233" fillId="136" borderId="0" xfId="51" applyFont="1" applyFill="1" applyAlignment="1">
      <alignment vertical="center"/>
    </xf>
    <xf numFmtId="0" fontId="234" fillId="136" borderId="0" xfId="100" applyFont="1" applyFill="1" applyAlignment="1" applyProtection="1">
      <alignment vertical="center"/>
      <protection hidden="1"/>
    </xf>
    <xf numFmtId="0" fontId="235" fillId="136" borderId="0" xfId="51" applyFont="1" applyFill="1" applyAlignment="1">
      <alignment vertical="center"/>
    </xf>
    <xf numFmtId="0" fontId="236" fillId="136" borderId="0" xfId="51" applyFont="1" applyFill="1" applyAlignment="1">
      <alignment vertical="center"/>
    </xf>
    <xf numFmtId="0" fontId="237" fillId="38" borderId="0" xfId="51" applyFont="1" applyFill="1" applyAlignment="1">
      <alignment vertical="center"/>
    </xf>
    <xf numFmtId="0" fontId="238" fillId="38" borderId="0" xfId="51" applyFont="1" applyFill="1" applyAlignment="1">
      <alignment vertical="center"/>
    </xf>
    <xf numFmtId="0" fontId="239" fillId="38" borderId="0" xfId="51" applyFont="1" applyFill="1" applyAlignment="1">
      <alignment vertical="center"/>
    </xf>
    <xf numFmtId="0" fontId="240" fillId="136" borderId="0" xfId="49" applyFont="1" applyFill="1" applyAlignment="1">
      <alignment vertical="center"/>
    </xf>
    <xf numFmtId="0" fontId="16" fillId="0" borderId="0" xfId="51" applyAlignment="1">
      <alignment vertical="center"/>
    </xf>
    <xf numFmtId="0" fontId="241" fillId="136" borderId="0" xfId="51" applyFont="1" applyFill="1" applyAlignment="1">
      <alignment vertical="center"/>
    </xf>
    <xf numFmtId="0" fontId="242" fillId="136" borderId="0" xfId="51" applyFont="1" applyFill="1" applyAlignment="1">
      <alignment vertical="center"/>
    </xf>
    <xf numFmtId="0" fontId="243" fillId="136" borderId="0" xfId="51" applyFont="1" applyFill="1" applyAlignment="1">
      <alignment vertical="center"/>
    </xf>
    <xf numFmtId="0" fontId="244" fillId="136" borderId="0" xfId="101" applyFont="1" applyFill="1" applyAlignment="1">
      <alignment horizontal="left" vertical="center"/>
    </xf>
    <xf numFmtId="0" fontId="243" fillId="136" borderId="0" xfId="51" applyFont="1" applyFill="1" applyAlignment="1">
      <alignment horizontal="center" vertical="center"/>
    </xf>
    <xf numFmtId="0" fontId="245" fillId="136" borderId="0" xfId="51" applyFont="1" applyFill="1" applyAlignment="1">
      <alignment vertical="center"/>
    </xf>
    <xf numFmtId="181" fontId="246" fillId="136" borderId="111" xfId="102" applyNumberFormat="1" applyFont="1" applyFill="1" applyBorder="1" applyAlignment="1">
      <alignment horizontal="center" vertical="center"/>
    </xf>
    <xf numFmtId="182" fontId="247" fillId="137" borderId="177" xfId="51" applyNumberFormat="1" applyFont="1" applyFill="1" applyBorder="1" applyAlignment="1" applyProtection="1">
      <alignment horizontal="center" vertical="center"/>
      <protection locked="0"/>
    </xf>
    <xf numFmtId="183" fontId="248" fillId="138" borderId="178" xfId="51" applyNumberFormat="1" applyFont="1" applyFill="1" applyBorder="1" applyAlignment="1">
      <alignment horizontal="center" vertical="center"/>
    </xf>
    <xf numFmtId="0" fontId="249" fillId="136" borderId="0" xfId="51" applyFont="1" applyFill="1" applyAlignment="1">
      <alignment horizontal="right" vertical="center"/>
    </xf>
    <xf numFmtId="0" fontId="242" fillId="136" borderId="0" xfId="51" applyFont="1" applyFill="1" applyAlignment="1">
      <alignment horizontal="center" vertical="center"/>
    </xf>
    <xf numFmtId="0" fontId="250" fillId="136" borderId="0" xfId="51" applyFont="1" applyFill="1" applyAlignment="1">
      <alignment horizontal="left" vertical="center"/>
    </xf>
    <xf numFmtId="0" fontId="251" fillId="136" borderId="0" xfId="51" applyFont="1" applyFill="1" applyAlignment="1">
      <alignment horizontal="left" vertical="center"/>
    </xf>
    <xf numFmtId="0" fontId="252" fillId="136" borderId="0" xfId="51" applyFont="1" applyFill="1" applyAlignment="1">
      <alignment horizontal="left" vertical="center"/>
    </xf>
    <xf numFmtId="0" fontId="253" fillId="136" borderId="0" xfId="51" applyFont="1" applyFill="1" applyAlignment="1">
      <alignment horizontal="left" vertical="center"/>
    </xf>
    <xf numFmtId="0" fontId="254" fillId="136" borderId="0" xfId="51" applyFont="1" applyFill="1" applyAlignment="1">
      <alignment horizontal="left" vertical="center"/>
    </xf>
    <xf numFmtId="0" fontId="255" fillId="136" borderId="0" xfId="51" applyFont="1" applyFill="1" applyAlignment="1">
      <alignment horizontal="left" vertical="center"/>
    </xf>
    <xf numFmtId="0" fontId="256" fillId="136" borderId="0" xfId="51" applyFont="1" applyFill="1" applyAlignment="1">
      <alignment horizontal="left" vertical="center"/>
    </xf>
    <xf numFmtId="0" fontId="257" fillId="136" borderId="0" xfId="51" applyFont="1" applyFill="1" applyAlignment="1">
      <alignment horizontal="left" vertical="center"/>
    </xf>
    <xf numFmtId="0" fontId="258" fillId="136" borderId="0" xfId="51" applyFont="1" applyFill="1" applyAlignment="1">
      <alignment horizontal="left" vertical="center"/>
    </xf>
    <xf numFmtId="0" fontId="16" fillId="136" borderId="0" xfId="100" applyFill="1" applyProtection="1">
      <protection hidden="1"/>
    </xf>
    <xf numFmtId="0" fontId="16" fillId="136" borderId="0" xfId="100" applyFill="1" applyAlignment="1">
      <alignment vertical="center"/>
    </xf>
    <xf numFmtId="0" fontId="16" fillId="0" borderId="0" xfId="100" applyAlignment="1">
      <alignment vertical="center"/>
    </xf>
    <xf numFmtId="0" fontId="241" fillId="136" borderId="0" xfId="100" applyFont="1" applyFill="1" applyAlignment="1">
      <alignment vertical="center"/>
    </xf>
    <xf numFmtId="0" fontId="259" fillId="25" borderId="0" xfId="100" applyFont="1" applyFill="1" applyAlignment="1">
      <alignment horizontal="center" vertical="center"/>
    </xf>
    <xf numFmtId="0" fontId="260" fillId="25" borderId="0" xfId="100" applyFont="1" applyFill="1" applyAlignment="1">
      <alignment horizontal="center" vertical="center"/>
    </xf>
    <xf numFmtId="0" fontId="261" fillId="25" borderId="0" xfId="100" applyFont="1" applyFill="1" applyAlignment="1">
      <alignment horizontal="center" vertical="center"/>
    </xf>
    <xf numFmtId="0" fontId="262" fillId="25" borderId="0" xfId="100" applyFont="1" applyFill="1" applyAlignment="1">
      <alignment horizontal="center" vertical="center"/>
    </xf>
    <xf numFmtId="0" fontId="263" fillId="25" borderId="0" xfId="100" applyFont="1" applyFill="1" applyAlignment="1">
      <alignment horizontal="center" vertical="center"/>
    </xf>
    <xf numFmtId="0" fontId="264" fillId="25" borderId="0" xfId="100" applyFont="1" applyFill="1" applyAlignment="1">
      <alignment horizontal="center" vertical="center"/>
    </xf>
    <xf numFmtId="0" fontId="265" fillId="25" borderId="0" xfId="100" applyFont="1" applyFill="1" applyAlignment="1">
      <alignment horizontal="center" vertical="center"/>
    </xf>
    <xf numFmtId="0" fontId="266" fillId="25" borderId="0" xfId="100" applyFont="1" applyFill="1" applyAlignment="1">
      <alignment horizontal="center" vertical="center"/>
    </xf>
    <xf numFmtId="0" fontId="267" fillId="25" borderId="0" xfId="100" applyFont="1" applyFill="1" applyAlignment="1">
      <alignment horizontal="center" vertical="center"/>
    </xf>
    <xf numFmtId="0" fontId="268" fillId="25" borderId="0" xfId="100" applyFont="1" applyFill="1" applyAlignment="1">
      <alignment horizontal="center" vertical="center"/>
    </xf>
    <xf numFmtId="0" fontId="269" fillId="25" borderId="0" xfId="100" applyFont="1" applyFill="1" applyAlignment="1">
      <alignment horizontal="center" vertical="center"/>
    </xf>
    <xf numFmtId="0" fontId="270" fillId="25" borderId="0" xfId="100" applyFont="1" applyFill="1" applyAlignment="1">
      <alignment horizontal="center" vertical="center"/>
    </xf>
    <xf numFmtId="0" fontId="271" fillId="25" borderId="0" xfId="100" applyFont="1" applyFill="1" applyAlignment="1">
      <alignment horizontal="center" vertical="center"/>
    </xf>
    <xf numFmtId="0" fontId="272" fillId="25" borderId="0" xfId="100" applyFont="1" applyFill="1" applyAlignment="1">
      <alignment horizontal="center" vertical="center"/>
    </xf>
    <xf numFmtId="0" fontId="273" fillId="25" borderId="0" xfId="100" applyFont="1" applyFill="1" applyAlignment="1">
      <alignment horizontal="center" vertical="center"/>
    </xf>
    <xf numFmtId="0" fontId="274" fillId="25" borderId="0" xfId="100" applyFont="1" applyFill="1" applyAlignment="1">
      <alignment horizontal="center" vertical="center"/>
    </xf>
    <xf numFmtId="0" fontId="275" fillId="25" borderId="0" xfId="100" applyFont="1" applyFill="1" applyAlignment="1">
      <alignment horizontal="center" vertical="center"/>
    </xf>
    <xf numFmtId="0" fontId="276" fillId="25" borderId="0" xfId="100" applyFont="1" applyFill="1" applyAlignment="1">
      <alignment horizontal="center" vertical="center"/>
    </xf>
    <xf numFmtId="0" fontId="277" fillId="39" borderId="67" xfId="100" applyFont="1" applyFill="1" applyBorder="1" applyAlignment="1">
      <alignment horizontal="center" vertical="center"/>
    </xf>
    <xf numFmtId="0" fontId="278" fillId="0" borderId="126" xfId="103" applyFont="1" applyBorder="1" applyAlignment="1">
      <alignment horizontal="center" vertical="center"/>
    </xf>
    <xf numFmtId="0" fontId="279" fillId="139" borderId="67" xfId="100" applyFont="1" applyFill="1" applyBorder="1" applyAlignment="1">
      <alignment horizontal="center" vertical="center"/>
    </xf>
    <xf numFmtId="0" fontId="279" fillId="140" borderId="67" xfId="100" applyFont="1" applyFill="1" applyBorder="1" applyAlignment="1">
      <alignment horizontal="center" vertical="center"/>
    </xf>
    <xf numFmtId="0" fontId="280" fillId="136" borderId="0" xfId="51" applyFont="1" applyFill="1" applyAlignment="1" applyProtection="1">
      <alignment horizontal="left" vertical="center"/>
      <protection hidden="1"/>
    </xf>
    <xf numFmtId="0" fontId="281" fillId="136" borderId="0" xfId="100" applyFont="1" applyFill="1" applyProtection="1">
      <protection hidden="1"/>
    </xf>
    <xf numFmtId="0" fontId="243" fillId="136" borderId="0" xfId="72" applyFont="1" applyFill="1" applyAlignment="1">
      <alignment vertical="center"/>
    </xf>
    <xf numFmtId="0" fontId="185" fillId="136" borderId="0" xfId="72" applyFont="1" applyFill="1" applyAlignment="1">
      <alignment vertical="center"/>
    </xf>
    <xf numFmtId="0" fontId="280" fillId="136" borderId="0" xfId="100" applyFont="1" applyFill="1" applyAlignment="1" applyProtection="1">
      <alignment vertical="center"/>
      <protection hidden="1"/>
    </xf>
    <xf numFmtId="0" fontId="2" fillId="136" borderId="0" xfId="72" applyFont="1" applyFill="1"/>
    <xf numFmtId="0" fontId="280" fillId="136" borderId="0" xfId="51" applyFont="1" applyFill="1" applyAlignment="1">
      <alignment horizontal="left" vertical="center"/>
    </xf>
    <xf numFmtId="0" fontId="282" fillId="136" borderId="0" xfId="51" applyFont="1" applyFill="1" applyAlignment="1">
      <alignment horizontal="center" vertical="center"/>
    </xf>
    <xf numFmtId="0" fontId="65" fillId="136" borderId="0" xfId="51" applyFont="1" applyFill="1" applyAlignment="1">
      <alignment horizontal="left" vertical="top"/>
    </xf>
    <xf numFmtId="0" fontId="283" fillId="39" borderId="0" xfId="100" applyFont="1" applyFill="1" applyAlignment="1">
      <alignment vertical="center"/>
    </xf>
    <xf numFmtId="0" fontId="16" fillId="39" borderId="0" xfId="100" applyFill="1" applyProtection="1">
      <protection hidden="1"/>
    </xf>
    <xf numFmtId="0" fontId="284" fillId="39" borderId="67" xfId="100" applyFont="1" applyFill="1" applyBorder="1" applyAlignment="1">
      <alignment vertical="center"/>
    </xf>
    <xf numFmtId="0" fontId="16" fillId="39" borderId="0" xfId="100" applyFill="1" applyAlignment="1">
      <alignment vertical="center"/>
    </xf>
    <xf numFmtId="184" fontId="285" fillId="39" borderId="0" xfId="100" applyNumberFormat="1" applyFont="1" applyFill="1" applyAlignment="1">
      <alignment vertical="center"/>
    </xf>
    <xf numFmtId="0" fontId="284" fillId="39" borderId="0" xfId="100" applyFont="1" applyFill="1" applyAlignment="1">
      <alignment horizontal="left" vertical="center"/>
    </xf>
    <xf numFmtId="0" fontId="16" fillId="0" borderId="0" xfId="100" applyProtection="1">
      <protection hidden="1"/>
    </xf>
    <xf numFmtId="0" fontId="286" fillId="141" borderId="0" xfId="100" applyFont="1" applyFill="1" applyAlignment="1">
      <alignment horizontal="center" vertical="center"/>
    </xf>
    <xf numFmtId="0" fontId="287" fillId="48" borderId="17" xfId="100" applyFont="1" applyFill="1" applyBorder="1" applyAlignment="1">
      <alignment horizontal="center" vertical="center"/>
    </xf>
    <xf numFmtId="0" fontId="287" fillId="48" borderId="0" xfId="100" applyFont="1" applyFill="1" applyAlignment="1">
      <alignment horizontal="center" vertical="center"/>
    </xf>
    <xf numFmtId="0" fontId="242" fillId="136" borderId="0" xfId="100" applyFont="1" applyFill="1" applyAlignment="1">
      <alignment vertical="center"/>
    </xf>
    <xf numFmtId="0" fontId="242" fillId="136" borderId="67" xfId="100" applyFont="1" applyFill="1" applyBorder="1" applyAlignment="1">
      <alignment vertical="center"/>
    </xf>
    <xf numFmtId="0" fontId="288" fillId="39" borderId="0" xfId="100" applyFont="1" applyFill="1" applyAlignment="1">
      <alignment horizontal="center" vertical="center"/>
    </xf>
    <xf numFmtId="0" fontId="242" fillId="136" borderId="0" xfId="100" applyFont="1" applyFill="1" applyAlignment="1">
      <alignment horizontal="right" vertical="center"/>
    </xf>
    <xf numFmtId="0" fontId="16" fillId="39" borderId="0" xfId="100" applyFill="1"/>
    <xf numFmtId="0" fontId="289" fillId="39" borderId="0" xfId="100" applyFont="1" applyFill="1"/>
    <xf numFmtId="0" fontId="290" fillId="39" borderId="0" xfId="100" applyFont="1" applyFill="1"/>
    <xf numFmtId="0" fontId="291" fillId="39" borderId="0" xfId="104" applyFont="1" applyFill="1" applyAlignment="1">
      <alignment horizontal="right" vertical="center"/>
    </xf>
    <xf numFmtId="0" fontId="290" fillId="39" borderId="0" xfId="104" applyFont="1" applyFill="1" applyAlignment="1">
      <alignment horizontal="right" vertical="center"/>
    </xf>
    <xf numFmtId="0" fontId="290" fillId="39" borderId="0" xfId="100" applyFont="1" applyFill="1" applyAlignment="1">
      <alignment vertical="center"/>
    </xf>
    <xf numFmtId="0" fontId="16" fillId="0" borderId="0" xfId="100"/>
    <xf numFmtId="0" fontId="292" fillId="136" borderId="0" xfId="105" applyFont="1" applyFill="1" applyAlignment="1" applyProtection="1">
      <alignment vertical="center"/>
    </xf>
    <xf numFmtId="0" fontId="242" fillId="136" borderId="0" xfId="106" applyFont="1" applyFill="1" applyAlignment="1">
      <alignment vertical="center"/>
    </xf>
    <xf numFmtId="0" fontId="242" fillId="136" borderId="0" xfId="49" applyFont="1" applyFill="1" applyAlignment="1">
      <alignment horizontal="center" vertical="top"/>
    </xf>
    <xf numFmtId="0" fontId="293" fillId="135" borderId="0" xfId="100" applyFont="1" applyFill="1" applyAlignment="1" applyProtection="1">
      <alignment horizontal="center" vertical="center"/>
      <protection hidden="1"/>
    </xf>
    <xf numFmtId="0" fontId="295" fillId="39" borderId="0" xfId="107" applyFont="1" applyFill="1" applyAlignment="1" applyProtection="1">
      <alignment vertical="center"/>
      <protection hidden="1"/>
    </xf>
    <xf numFmtId="0" fontId="296" fillId="136" borderId="0" xfId="100" applyFont="1" applyFill="1" applyAlignment="1">
      <alignment vertical="center"/>
    </xf>
    <xf numFmtId="0" fontId="297" fillId="135" borderId="0" xfId="100" applyFont="1" applyFill="1" applyAlignment="1" applyProtection="1">
      <alignment vertical="center"/>
      <protection hidden="1"/>
    </xf>
    <xf numFmtId="0" fontId="298" fillId="42" borderId="0" xfId="107" applyFont="1" applyFill="1" applyAlignment="1">
      <alignment vertical="center"/>
    </xf>
    <xf numFmtId="0" fontId="235" fillId="50" borderId="0" xfId="100" applyFont="1" applyFill="1" applyAlignment="1">
      <alignment vertical="center"/>
    </xf>
    <xf numFmtId="0" fontId="299" fillId="50" borderId="0" xfId="107" applyFont="1" applyFill="1" applyAlignment="1">
      <alignment vertical="center"/>
    </xf>
    <xf numFmtId="0" fontId="300" fillId="50" borderId="0" xfId="100" applyFont="1" applyFill="1" applyAlignment="1">
      <alignment vertical="center"/>
    </xf>
    <xf numFmtId="0" fontId="301" fillId="50" borderId="0" xfId="100" applyFont="1" applyFill="1"/>
    <xf numFmtId="0" fontId="302" fillId="136" borderId="0" xfId="100" applyFont="1" applyFill="1" applyAlignment="1">
      <alignment vertical="center"/>
    </xf>
    <xf numFmtId="0" fontId="300" fillId="136" borderId="0" xfId="100" applyFont="1" applyFill="1" applyAlignment="1">
      <alignment vertical="center"/>
    </xf>
    <xf numFmtId="0" fontId="301" fillId="136" borderId="0" xfId="100" applyFont="1" applyFill="1"/>
    <xf numFmtId="0" fontId="235" fillId="136" borderId="0" xfId="100" applyFont="1" applyFill="1" applyAlignment="1">
      <alignment vertical="center"/>
    </xf>
    <xf numFmtId="0" fontId="16" fillId="50" borderId="0" xfId="100" applyFill="1"/>
    <xf numFmtId="0" fontId="302" fillId="136" borderId="0" xfId="100" applyFont="1" applyFill="1"/>
    <xf numFmtId="0" fontId="298" fillId="42" borderId="0" xfId="107" applyFont="1" applyFill="1" applyAlignment="1" applyProtection="1">
      <alignment vertical="center"/>
    </xf>
    <xf numFmtId="0" fontId="299" fillId="50" borderId="0" xfId="107" applyFont="1" applyFill="1" applyAlignment="1" applyProtection="1">
      <alignment vertical="center"/>
    </xf>
    <xf numFmtId="0" fontId="297" fillId="135" borderId="0" xfId="100" applyFont="1" applyFill="1" applyAlignment="1" applyProtection="1">
      <alignment horizontal="center" vertical="center"/>
      <protection hidden="1"/>
    </xf>
    <xf numFmtId="0" fontId="303" fillId="42" borderId="0" xfId="108" applyFont="1" applyFill="1" applyAlignment="1">
      <alignment vertical="center"/>
    </xf>
    <xf numFmtId="0" fontId="304" fillId="50" borderId="0" xfId="108" applyFont="1" applyFill="1" applyAlignment="1">
      <alignment vertical="center"/>
    </xf>
    <xf numFmtId="0" fontId="280" fillId="136" borderId="0" xfId="100" applyFont="1" applyFill="1" applyAlignment="1">
      <alignment vertical="center"/>
    </xf>
    <xf numFmtId="0" fontId="297" fillId="135" borderId="0" xfId="51" applyFont="1" applyFill="1" applyAlignment="1">
      <alignment horizontal="center" vertical="center"/>
    </xf>
    <xf numFmtId="0" fontId="306" fillId="42" borderId="0" xfId="109" applyFont="1" applyFill="1" applyBorder="1" applyAlignment="1">
      <alignment horizontal="left" vertical="center"/>
    </xf>
    <xf numFmtId="0" fontId="290" fillId="50" borderId="0" xfId="104" applyFont="1" applyFill="1" applyAlignment="1">
      <alignment horizontal="left" vertical="center"/>
    </xf>
    <xf numFmtId="0" fontId="16" fillId="136" borderId="0" xfId="100" applyFill="1"/>
    <xf numFmtId="0" fontId="289" fillId="136" borderId="0" xfId="100" applyFont="1" applyFill="1"/>
    <xf numFmtId="0" fontId="290" fillId="136" borderId="0" xfId="100" applyFont="1" applyFill="1"/>
    <xf numFmtId="0" fontId="43" fillId="136" borderId="0" xfId="100" applyFont="1" applyFill="1" applyAlignment="1">
      <alignment vertical="center"/>
    </xf>
    <xf numFmtId="0" fontId="307" fillId="136" borderId="0" xfId="100" applyFont="1" applyFill="1" applyAlignment="1">
      <alignment horizontal="right" vertical="center"/>
    </xf>
    <xf numFmtId="0" fontId="290" fillId="50" borderId="0" xfId="104" applyFont="1" applyFill="1" applyAlignment="1">
      <alignment horizontal="right" vertical="center"/>
    </xf>
    <xf numFmtId="0" fontId="291" fillId="50" borderId="0" xfId="100" applyFont="1" applyFill="1"/>
    <xf numFmtId="0" fontId="290" fillId="136" borderId="0" xfId="104" applyFont="1" applyFill="1" applyAlignment="1">
      <alignment horizontal="left" vertical="center"/>
    </xf>
    <xf numFmtId="0" fontId="291" fillId="50" borderId="0" xfId="51" applyFont="1" applyFill="1"/>
    <xf numFmtId="0" fontId="290" fillId="50" borderId="0" xfId="100" applyFont="1" applyFill="1"/>
    <xf numFmtId="0" fontId="297" fillId="50" borderId="0" xfId="72" applyFont="1" applyFill="1" applyAlignment="1">
      <alignment horizontal="center" vertical="center"/>
    </xf>
    <xf numFmtId="0" fontId="306" fillId="42" borderId="0" xfId="107" applyFont="1" applyFill="1" applyBorder="1" applyAlignment="1">
      <alignment horizontal="left" vertical="center"/>
    </xf>
    <xf numFmtId="0" fontId="308" fillId="136" borderId="0" xfId="100" applyFont="1" applyFill="1" applyAlignment="1">
      <alignment vertical="center"/>
    </xf>
    <xf numFmtId="0" fontId="308" fillId="136" borderId="0" xfId="100" applyFont="1" applyFill="1" applyProtection="1">
      <protection hidden="1"/>
    </xf>
    <xf numFmtId="0" fontId="309" fillId="136" borderId="0" xfId="100" applyFont="1" applyFill="1" applyAlignment="1">
      <alignment vertical="center"/>
    </xf>
    <xf numFmtId="0" fontId="236" fillId="136" borderId="0" xfId="100" applyFont="1" applyFill="1" applyAlignment="1">
      <alignment vertical="center"/>
    </xf>
    <xf numFmtId="0" fontId="290" fillId="136" borderId="0" xfId="100" applyFont="1" applyFill="1" applyAlignment="1">
      <alignment vertical="center"/>
    </xf>
    <xf numFmtId="0" fontId="310" fillId="136" borderId="0" xfId="100" applyFont="1" applyFill="1" applyAlignment="1">
      <alignment horizontal="center" vertical="center"/>
    </xf>
    <xf numFmtId="0" fontId="242" fillId="136" borderId="0" xfId="49" applyFont="1" applyFill="1" applyAlignment="1">
      <alignment horizontal="center" vertical="center"/>
    </xf>
    <xf numFmtId="0" fontId="87" fillId="136" borderId="0" xfId="72" applyFont="1" applyFill="1"/>
    <xf numFmtId="0" fontId="245" fillId="136" borderId="0" xfId="100" applyFont="1" applyFill="1" applyAlignment="1">
      <alignment vertical="center"/>
    </xf>
    <xf numFmtId="0" fontId="2" fillId="39" borderId="0" xfId="61" applyFont="1" applyFill="1"/>
    <xf numFmtId="0" fontId="173" fillId="39" borderId="0" xfId="61" applyFont="1" applyFill="1" applyAlignment="1">
      <alignment horizontal="right" vertical="center"/>
    </xf>
    <xf numFmtId="0" fontId="311" fillId="39" borderId="0" xfId="61" applyFont="1" applyFill="1" applyAlignment="1">
      <alignment horizontal="left" vertical="center" wrapText="1"/>
    </xf>
    <xf numFmtId="0" fontId="2" fillId="0" borderId="0" xfId="61" applyFont="1"/>
    <xf numFmtId="0" fontId="312" fillId="38" borderId="0" xfId="31" applyFont="1" applyFill="1" applyAlignment="1" applyProtection="1">
      <alignment vertical="center"/>
    </xf>
    <xf numFmtId="0" fontId="239" fillId="38" borderId="0" xfId="51" applyFont="1" applyFill="1" applyAlignment="1">
      <alignment horizontal="right" vertical="center"/>
    </xf>
    <xf numFmtId="0" fontId="43" fillId="0" borderId="0" xfId="76" applyFont="1" applyAlignment="1">
      <alignment horizontal="left" vertical="center"/>
    </xf>
    <xf numFmtId="0" fontId="313" fillId="52" borderId="98" xfId="76" applyFont="1" applyFill="1" applyBorder="1" applyAlignment="1">
      <alignment horizontal="centerContinuous" vertical="center"/>
    </xf>
    <xf numFmtId="0" fontId="42" fillId="52" borderId="99" xfId="76" applyFont="1" applyFill="1" applyBorder="1" applyAlignment="1">
      <alignment horizontal="centerContinuous" vertical="center"/>
    </xf>
    <xf numFmtId="0" fontId="42" fillId="32" borderId="99" xfId="76" applyFont="1" applyFill="1" applyBorder="1" applyAlignment="1">
      <alignment horizontal="centerContinuous" vertical="center"/>
    </xf>
    <xf numFmtId="0" fontId="42" fillId="32" borderId="102" xfId="76" applyFont="1" applyFill="1" applyBorder="1" applyAlignment="1">
      <alignment horizontal="centerContinuous" vertical="center"/>
    </xf>
    <xf numFmtId="0" fontId="42" fillId="52" borderId="179" xfId="76" applyFont="1" applyFill="1" applyBorder="1" applyAlignment="1">
      <alignment horizontal="centerContinuous" vertical="center"/>
    </xf>
    <xf numFmtId="0" fontId="42" fillId="39" borderId="180" xfId="76" applyFont="1" applyFill="1" applyBorder="1" applyAlignment="1">
      <alignment horizontal="centerContinuous" vertical="center"/>
    </xf>
    <xf numFmtId="0" fontId="42" fillId="52" borderId="181" xfId="76" applyFont="1" applyFill="1" applyBorder="1" applyAlignment="1">
      <alignment horizontal="centerContinuous" vertical="center"/>
    </xf>
    <xf numFmtId="0" fontId="314" fillId="52" borderId="67" xfId="76" applyFont="1" applyFill="1" applyBorder="1" applyAlignment="1">
      <alignment horizontal="centerContinuous" vertical="center"/>
    </xf>
    <xf numFmtId="0" fontId="57" fillId="52" borderId="0" xfId="76" applyFont="1" applyFill="1" applyAlignment="1">
      <alignment horizontal="center" vertical="center"/>
    </xf>
    <xf numFmtId="0" fontId="57" fillId="52" borderId="0" xfId="76" applyFont="1" applyFill="1" applyAlignment="1">
      <alignment horizontal="left" vertical="center"/>
    </xf>
    <xf numFmtId="0" fontId="57" fillId="52" borderId="0" xfId="76" applyFont="1" applyFill="1" applyAlignment="1">
      <alignment horizontal="centerContinuous" vertical="center"/>
    </xf>
    <xf numFmtId="0" fontId="47" fillId="52" borderId="17" xfId="76" applyFont="1" applyFill="1" applyBorder="1" applyAlignment="1">
      <alignment horizontal="centerContinuous" vertical="center"/>
    </xf>
    <xf numFmtId="1" fontId="68" fillId="52" borderId="67" xfId="110" applyNumberFormat="1" applyFont="1" applyFill="1" applyBorder="1" applyAlignment="1">
      <alignment horizontal="center" vertical="center"/>
    </xf>
    <xf numFmtId="0" fontId="39" fillId="52" borderId="17" xfId="76" applyFont="1" applyFill="1" applyBorder="1" applyAlignment="1">
      <alignment horizontal="center" vertical="center"/>
    </xf>
    <xf numFmtId="0" fontId="138" fillId="26" borderId="185" xfId="76" applyFont="1" applyFill="1" applyBorder="1" applyAlignment="1">
      <alignment horizontal="centerContinuous" vertical="center" wrapText="1"/>
    </xf>
    <xf numFmtId="0" fontId="138" fillId="26" borderId="180" xfId="76" applyFont="1" applyFill="1" applyBorder="1" applyAlignment="1">
      <alignment horizontal="left" vertical="center" wrapText="1"/>
    </xf>
    <xf numFmtId="0" fontId="74" fillId="26" borderId="180" xfId="76" applyFont="1" applyFill="1" applyBorder="1" applyAlignment="1">
      <alignment horizontal="centerContinuous" vertical="center" wrapText="1"/>
    </xf>
    <xf numFmtId="0" fontId="52" fillId="28" borderId="180" xfId="76" applyFont="1" applyFill="1" applyBorder="1" applyAlignment="1">
      <alignment horizontal="centerContinuous" vertical="center" wrapText="1"/>
    </xf>
    <xf numFmtId="0" fontId="74" fillId="28" borderId="180" xfId="76" applyFont="1" applyFill="1" applyBorder="1" applyAlignment="1">
      <alignment horizontal="centerContinuous" vertical="center" wrapText="1"/>
    </xf>
    <xf numFmtId="0" fontId="132" fillId="28" borderId="180" xfId="76" applyFont="1" applyFill="1" applyBorder="1" applyAlignment="1">
      <alignment horizontal="centerContinuous" vertical="center" wrapText="1"/>
    </xf>
    <xf numFmtId="0" fontId="316" fillId="28" borderId="186" xfId="76" applyFont="1" applyFill="1" applyBorder="1" applyAlignment="1">
      <alignment horizontal="centerContinuous" vertical="center" wrapText="1"/>
    </xf>
    <xf numFmtId="0" fontId="317" fillId="39" borderId="187" xfId="76" applyFont="1" applyFill="1" applyBorder="1" applyAlignment="1">
      <alignment horizontal="left" vertical="center"/>
    </xf>
    <xf numFmtId="0" fontId="47" fillId="39" borderId="183" xfId="76" applyFont="1" applyFill="1" applyBorder="1" applyAlignment="1">
      <alignment horizontal="right" vertical="center" wrapText="1"/>
    </xf>
    <xf numFmtId="0" fontId="317" fillId="39" borderId="183" xfId="76" applyFont="1" applyFill="1" applyBorder="1" applyAlignment="1">
      <alignment horizontal="left" vertical="center"/>
    </xf>
    <xf numFmtId="0" fontId="318" fillId="39" borderId="183" xfId="76" applyFont="1" applyFill="1" applyBorder="1" applyAlignment="1">
      <alignment horizontal="centerContinuous" vertical="center" wrapText="1"/>
    </xf>
    <xf numFmtId="0" fontId="319" fillId="39" borderId="188" xfId="76" applyFont="1" applyFill="1" applyBorder="1" applyAlignment="1">
      <alignment horizontal="centerContinuous" vertical="center" wrapText="1"/>
    </xf>
    <xf numFmtId="0" fontId="43" fillId="52" borderId="67" xfId="76" applyFont="1" applyFill="1" applyBorder="1" applyAlignment="1">
      <alignment vertical="center"/>
    </xf>
    <xf numFmtId="185" fontId="47" fillId="50" borderId="62" xfId="64" applyNumberFormat="1" applyFont="1" applyFill="1" applyBorder="1" applyAlignment="1">
      <alignment horizontal="center" vertical="center" wrapText="1"/>
    </xf>
    <xf numFmtId="0" fontId="47" fillId="37" borderId="0" xfId="76" applyFont="1" applyFill="1" applyAlignment="1">
      <alignment horizontal="center" vertical="center"/>
    </xf>
    <xf numFmtId="0" fontId="47" fillId="51" borderId="0" xfId="76" applyFont="1" applyFill="1" applyAlignment="1">
      <alignment horizontal="center" vertical="center"/>
    </xf>
    <xf numFmtId="0" fontId="47" fillId="52" borderId="0" xfId="76" applyFont="1" applyFill="1" applyAlignment="1">
      <alignment horizontal="center" vertical="center"/>
    </xf>
    <xf numFmtId="0" fontId="47" fillId="45" borderId="0" xfId="76" applyFont="1" applyFill="1" applyAlignment="1">
      <alignment horizontal="center" vertical="center"/>
    </xf>
    <xf numFmtId="0" fontId="43" fillId="52" borderId="17" xfId="76" applyFont="1" applyFill="1" applyBorder="1" applyAlignment="1">
      <alignment horizontal="right" vertical="center"/>
    </xf>
    <xf numFmtId="0" fontId="57" fillId="39" borderId="107" xfId="76" applyFont="1" applyFill="1" applyBorder="1" applyAlignment="1">
      <alignment horizontal="center" vertical="center"/>
    </xf>
    <xf numFmtId="0" fontId="43" fillId="52" borderId="18" xfId="76" applyFont="1" applyFill="1" applyBorder="1" applyAlignment="1">
      <alignment vertical="center"/>
    </xf>
    <xf numFmtId="0" fontId="51" fillId="52" borderId="80" xfId="76" applyFont="1" applyFill="1" applyBorder="1" applyAlignment="1">
      <alignment horizontal="center" vertical="center" wrapText="1"/>
    </xf>
    <xf numFmtId="0" fontId="43" fillId="52" borderId="20" xfId="76" applyFont="1" applyFill="1" applyBorder="1" applyAlignment="1">
      <alignment horizontal="right" vertical="center"/>
    </xf>
    <xf numFmtId="1" fontId="316" fillId="52" borderId="124" xfId="110" applyNumberFormat="1" applyFont="1" applyFill="1" applyBorder="1" applyAlignment="1">
      <alignment horizontal="center" vertical="center"/>
    </xf>
    <xf numFmtId="0" fontId="53" fillId="44" borderId="42" xfId="51" applyFont="1" applyFill="1" applyBorder="1" applyAlignment="1">
      <alignment horizontal="right" vertical="center"/>
    </xf>
    <xf numFmtId="0" fontId="17" fillId="0" borderId="111" xfId="31" applyFill="1" applyBorder="1" applyAlignment="1" applyProtection="1">
      <alignment horizontal="left" vertical="center"/>
    </xf>
    <xf numFmtId="0" fontId="51" fillId="44" borderId="189" xfId="76" applyFont="1" applyFill="1" applyBorder="1" applyAlignment="1">
      <alignment horizontal="center" vertical="center"/>
    </xf>
    <xf numFmtId="0" fontId="45" fillId="51" borderId="111" xfId="76" applyFont="1" applyFill="1" applyBorder="1" applyAlignment="1">
      <alignment horizontal="center" vertical="center"/>
    </xf>
    <xf numFmtId="0" fontId="45" fillId="52" borderId="111" xfId="76" applyFont="1" applyFill="1" applyBorder="1" applyAlignment="1">
      <alignment horizontal="center" vertical="center"/>
    </xf>
    <xf numFmtId="0" fontId="220" fillId="40" borderId="190" xfId="51" applyFont="1" applyFill="1" applyBorder="1" applyAlignment="1">
      <alignment horizontal="center" vertical="center"/>
    </xf>
    <xf numFmtId="15" fontId="156" fillId="0" borderId="120" xfId="76" applyNumberFormat="1" applyFont="1" applyBorder="1" applyAlignment="1">
      <alignment horizontal="center" vertical="center"/>
    </xf>
    <xf numFmtId="0" fontId="44" fillId="0" borderId="123" xfId="76" applyFont="1" applyBorder="1" applyAlignment="1">
      <alignment horizontal="center" vertical="center"/>
    </xf>
    <xf numFmtId="1" fontId="316" fillId="52" borderId="17" xfId="110" applyNumberFormat="1" applyFont="1" applyFill="1" applyBorder="1" applyAlignment="1">
      <alignment horizontal="center" vertical="center"/>
    </xf>
    <xf numFmtId="0" fontId="44" fillId="28" borderId="42" xfId="51" applyFont="1" applyFill="1" applyBorder="1" applyAlignment="1">
      <alignment horizontal="right" vertical="center"/>
    </xf>
    <xf numFmtId="0" fontId="51" fillId="46" borderId="189" xfId="76" applyFont="1" applyFill="1" applyBorder="1" applyAlignment="1">
      <alignment horizontal="center" vertical="center"/>
    </xf>
    <xf numFmtId="0" fontId="220" fillId="142" borderId="190" xfId="51" applyFont="1" applyFill="1" applyBorder="1" applyAlignment="1">
      <alignment horizontal="center" vertical="center"/>
    </xf>
    <xf numFmtId="0" fontId="45" fillId="37" borderId="191" xfId="76" applyFont="1" applyFill="1" applyBorder="1" applyAlignment="1">
      <alignment horizontal="center" vertical="center"/>
    </xf>
    <xf numFmtId="0" fontId="45" fillId="45" borderId="111" xfId="76" applyFont="1" applyFill="1" applyBorder="1" applyAlignment="1">
      <alignment horizontal="center" vertical="center"/>
    </xf>
    <xf numFmtId="0" fontId="220" fillId="143" borderId="190" xfId="51" applyFont="1" applyFill="1" applyBorder="1" applyAlignment="1">
      <alignment horizontal="center" vertical="center"/>
    </xf>
    <xf numFmtId="0" fontId="43" fillId="45" borderId="111" xfId="76" applyFont="1" applyFill="1" applyBorder="1" applyAlignment="1">
      <alignment horizontal="center" vertical="center"/>
    </xf>
    <xf numFmtId="0" fontId="220" fillId="144" borderId="190" xfId="51" applyFont="1" applyFill="1" applyBorder="1" applyAlignment="1">
      <alignment horizontal="center" vertical="center"/>
    </xf>
    <xf numFmtId="0" fontId="124" fillId="37" borderId="111" xfId="76" applyFont="1" applyFill="1" applyBorder="1" applyAlignment="1">
      <alignment horizontal="center" vertical="center"/>
    </xf>
    <xf numFmtId="0" fontId="124" fillId="51" borderId="111" xfId="76" applyFont="1" applyFill="1" applyBorder="1" applyAlignment="1">
      <alignment horizontal="center" vertical="center"/>
    </xf>
    <xf numFmtId="0" fontId="124" fillId="52" borderId="111" xfId="76" applyFont="1" applyFill="1" applyBorder="1" applyAlignment="1">
      <alignment horizontal="center" vertical="center"/>
    </xf>
    <xf numFmtId="0" fontId="124" fillId="45" borderId="111" xfId="76" applyFont="1" applyFill="1" applyBorder="1" applyAlignment="1">
      <alignment horizontal="center" vertical="center"/>
    </xf>
    <xf numFmtId="0" fontId="220" fillId="145" borderId="190" xfId="51" applyFont="1" applyFill="1" applyBorder="1" applyAlignment="1">
      <alignment horizontal="center" vertical="center"/>
    </xf>
    <xf numFmtId="0" fontId="45" fillId="37" borderId="192" xfId="76" applyFont="1" applyFill="1" applyBorder="1" applyAlignment="1">
      <alignment horizontal="center" vertical="center"/>
    </xf>
    <xf numFmtId="0" fontId="45" fillId="37" borderId="193" xfId="76" applyFont="1" applyFill="1" applyBorder="1" applyAlignment="1">
      <alignment horizontal="center" vertical="center"/>
    </xf>
    <xf numFmtId="0" fontId="51" fillId="46" borderId="194" xfId="76" applyFont="1" applyFill="1" applyBorder="1" applyAlignment="1">
      <alignment horizontal="center" vertical="center"/>
    </xf>
    <xf numFmtId="0" fontId="124" fillId="51" borderId="191" xfId="76" applyFont="1" applyFill="1" applyBorder="1" applyAlignment="1">
      <alignment horizontal="center" vertical="center"/>
    </xf>
    <xf numFmtId="0" fontId="45" fillId="51" borderId="191" xfId="76" applyFont="1" applyFill="1" applyBorder="1" applyAlignment="1">
      <alignment horizontal="center" vertical="center"/>
    </xf>
    <xf numFmtId="0" fontId="45" fillId="52" borderId="191" xfId="76" applyFont="1" applyFill="1" applyBorder="1" applyAlignment="1">
      <alignment horizontal="center" vertical="center"/>
    </xf>
    <xf numFmtId="0" fontId="124" fillId="37" borderId="191" xfId="76" applyFont="1" applyFill="1" applyBorder="1" applyAlignment="1">
      <alignment horizontal="center" vertical="center"/>
    </xf>
    <xf numFmtId="0" fontId="124" fillId="52" borderId="191" xfId="76" applyFont="1" applyFill="1" applyBorder="1" applyAlignment="1">
      <alignment horizontal="center" vertical="center"/>
    </xf>
    <xf numFmtId="0" fontId="220" fillId="146" borderId="190" xfId="51" applyFont="1" applyFill="1" applyBorder="1" applyAlignment="1">
      <alignment horizontal="center" vertical="center"/>
    </xf>
    <xf numFmtId="0" fontId="124" fillId="37" borderId="193" xfId="76" applyFont="1" applyFill="1" applyBorder="1" applyAlignment="1">
      <alignment horizontal="center" vertical="center"/>
    </xf>
    <xf numFmtId="0" fontId="323" fillId="51" borderId="191" xfId="76" applyFont="1" applyFill="1" applyBorder="1" applyAlignment="1">
      <alignment horizontal="center" vertical="center"/>
    </xf>
    <xf numFmtId="0" fontId="51" fillId="46" borderId="195" xfId="76" applyFont="1" applyFill="1" applyBorder="1" applyAlignment="1">
      <alignment horizontal="center" vertical="center"/>
    </xf>
    <xf numFmtId="0" fontId="45" fillId="37" borderId="111" xfId="76" applyFont="1" applyFill="1" applyBorder="1" applyAlignment="1">
      <alignment horizontal="center" vertical="center"/>
    </xf>
    <xf numFmtId="0" fontId="45" fillId="52" borderId="196" xfId="76" applyFont="1" applyFill="1" applyBorder="1" applyAlignment="1">
      <alignment horizontal="center" vertical="center"/>
    </xf>
    <xf numFmtId="0" fontId="220" fillId="147" borderId="190" xfId="51" applyFont="1" applyFill="1" applyBorder="1" applyAlignment="1">
      <alignment horizontal="center" vertical="center"/>
    </xf>
    <xf numFmtId="0" fontId="45" fillId="51" borderId="196" xfId="76" applyFont="1" applyFill="1" applyBorder="1" applyAlignment="1">
      <alignment horizontal="center" vertical="center"/>
    </xf>
    <xf numFmtId="0" fontId="324" fillId="52" borderId="124" xfId="76" applyFont="1" applyFill="1" applyBorder="1" applyAlignment="1">
      <alignment horizontal="centerContinuous" vertical="center"/>
    </xf>
    <xf numFmtId="0" fontId="153" fillId="0" borderId="116" xfId="76" applyFont="1" applyBorder="1" applyAlignment="1">
      <alignment horizontal="left" vertical="center"/>
    </xf>
    <xf numFmtId="0" fontId="57" fillId="39" borderId="0" xfId="76" applyFont="1" applyFill="1" applyAlignment="1">
      <alignment horizontal="left" vertical="center"/>
    </xf>
    <xf numFmtId="0" fontId="153" fillId="0" borderId="0" xfId="76" applyFont="1" applyAlignment="1">
      <alignment horizontal="left" vertical="center"/>
    </xf>
    <xf numFmtId="0" fontId="57" fillId="39" borderId="0" xfId="76" applyFont="1" applyFill="1" applyAlignment="1">
      <alignment horizontal="center" vertical="center"/>
    </xf>
    <xf numFmtId="0" fontId="50" fillId="52" borderId="17" xfId="76" applyFont="1" applyFill="1" applyBorder="1" applyAlignment="1">
      <alignment horizontal="centerContinuous" vertical="center"/>
    </xf>
    <xf numFmtId="0" fontId="43" fillId="52" borderId="150" xfId="76" applyFont="1" applyFill="1" applyBorder="1" applyAlignment="1">
      <alignment vertical="center"/>
    </xf>
    <xf numFmtId="0" fontId="43" fillId="39" borderId="151" xfId="76" applyFont="1" applyFill="1" applyBorder="1" applyAlignment="1">
      <alignment horizontal="right" vertical="center"/>
    </xf>
    <xf numFmtId="0" fontId="43" fillId="52" borderId="152" xfId="76" applyFont="1" applyFill="1" applyBorder="1" applyAlignment="1">
      <alignment horizontal="right" vertical="center"/>
    </xf>
    <xf numFmtId="0" fontId="43" fillId="52" borderId="0" xfId="76" applyFont="1" applyFill="1" applyAlignment="1">
      <alignment vertical="center"/>
    </xf>
    <xf numFmtId="0" fontId="324" fillId="52" borderId="67" xfId="76" applyFont="1" applyFill="1" applyBorder="1" applyAlignment="1">
      <alignment horizontal="centerContinuous" vertical="center"/>
    </xf>
    <xf numFmtId="0" fontId="153" fillId="52" borderId="0" xfId="76" applyFont="1" applyFill="1" applyAlignment="1">
      <alignment horizontal="left" vertical="center"/>
    </xf>
    <xf numFmtId="0" fontId="324" fillId="52" borderId="67" xfId="76" applyFont="1" applyFill="1" applyBorder="1" applyAlignment="1">
      <alignment horizontal="center" vertical="center"/>
    </xf>
    <xf numFmtId="0" fontId="50" fillId="52" borderId="17" xfId="76" applyFont="1" applyFill="1" applyBorder="1" applyAlignment="1">
      <alignment horizontal="center" vertical="center"/>
    </xf>
    <xf numFmtId="0" fontId="17" fillId="0" borderId="120" xfId="31" applyFill="1" applyBorder="1" applyAlignment="1" applyProtection="1">
      <alignment horizontal="left" vertical="center"/>
    </xf>
    <xf numFmtId="0" fontId="51" fillId="44" borderId="195" xfId="76" applyFont="1" applyFill="1" applyBorder="1" applyAlignment="1">
      <alignment horizontal="center" vertical="center"/>
    </xf>
    <xf numFmtId="0" fontId="45" fillId="52" borderId="120" xfId="76" applyFont="1" applyFill="1" applyBorder="1" applyAlignment="1">
      <alignment horizontal="center" vertical="center"/>
    </xf>
    <xf numFmtId="0" fontId="45" fillId="45" borderId="120" xfId="76" applyFont="1" applyFill="1" applyBorder="1" applyAlignment="1">
      <alignment horizontal="center" vertical="center"/>
    </xf>
    <xf numFmtId="0" fontId="220" fillId="144" borderId="200" xfId="51" applyFont="1" applyFill="1" applyBorder="1" applyAlignment="1">
      <alignment horizontal="center" vertical="center"/>
    </xf>
    <xf numFmtId="0" fontId="44" fillId="0" borderId="120" xfId="76" applyFont="1" applyBorder="1" applyAlignment="1">
      <alignment horizontal="center" vertical="center"/>
    </xf>
    <xf numFmtId="0" fontId="54" fillId="28" borderId="42" xfId="51" applyFont="1" applyFill="1" applyBorder="1" applyAlignment="1">
      <alignment horizontal="right" vertical="center"/>
    </xf>
    <xf numFmtId="0" fontId="325" fillId="148" borderId="190" xfId="51" applyFont="1" applyFill="1" applyBorder="1" applyAlignment="1">
      <alignment horizontal="center" vertical="center"/>
    </xf>
    <xf numFmtId="0" fontId="220" fillId="149" borderId="190" xfId="51" applyFont="1" applyFill="1" applyBorder="1" applyAlignment="1">
      <alignment horizontal="center" vertical="center"/>
    </xf>
    <xf numFmtId="20" fontId="156" fillId="0" borderId="120" xfId="76" applyNumberFormat="1" applyFont="1" applyBorder="1" applyAlignment="1">
      <alignment horizontal="center" vertical="center"/>
    </xf>
    <xf numFmtId="0" fontId="124" fillId="37" borderId="201" xfId="76" applyFont="1" applyFill="1" applyBorder="1" applyAlignment="1">
      <alignment horizontal="center" vertical="center"/>
    </xf>
    <xf numFmtId="0" fontId="124" fillId="52" borderId="201" xfId="76" applyFont="1" applyFill="1" applyBorder="1" applyAlignment="1">
      <alignment horizontal="center" vertical="center"/>
    </xf>
    <xf numFmtId="0" fontId="220" fillId="150" borderId="190" xfId="51" applyFont="1" applyFill="1" applyBorder="1" applyAlignment="1">
      <alignment horizontal="center" vertical="center"/>
    </xf>
    <xf numFmtId="0" fontId="124" fillId="37" borderId="202" xfId="76" applyFont="1" applyFill="1" applyBorder="1" applyAlignment="1">
      <alignment horizontal="center" vertical="center"/>
    </xf>
    <xf numFmtId="0" fontId="124" fillId="52" borderId="202" xfId="76" applyFont="1" applyFill="1" applyBorder="1" applyAlignment="1">
      <alignment horizontal="center" vertical="center"/>
    </xf>
    <xf numFmtId="0" fontId="325" fillId="151" borderId="190" xfId="51" applyFont="1" applyFill="1" applyBorder="1" applyAlignment="1">
      <alignment horizontal="center" vertical="center"/>
    </xf>
    <xf numFmtId="0" fontId="324" fillId="39" borderId="0" xfId="76" applyFont="1" applyFill="1" applyAlignment="1">
      <alignment horizontal="centerContinuous" vertical="center"/>
    </xf>
    <xf numFmtId="0" fontId="57" fillId="39" borderId="0" xfId="76" applyFont="1" applyFill="1" applyAlignment="1">
      <alignment horizontal="centerContinuous" vertical="center"/>
    </xf>
    <xf numFmtId="0" fontId="50" fillId="39" borderId="0" xfId="76" applyFont="1" applyFill="1" applyAlignment="1">
      <alignment horizontal="centerContinuous" vertical="center"/>
    </xf>
    <xf numFmtId="1" fontId="316" fillId="52" borderId="67" xfId="110" applyNumberFormat="1" applyFont="1" applyFill="1" applyBorder="1" applyAlignment="1">
      <alignment horizontal="center" vertical="center"/>
    </xf>
    <xf numFmtId="0" fontId="51" fillId="52" borderId="203" xfId="76" applyFont="1" applyFill="1" applyBorder="1" applyAlignment="1">
      <alignment horizontal="center" vertical="center"/>
    </xf>
    <xf numFmtId="0" fontId="51" fillId="52" borderId="17" xfId="76" applyFont="1" applyFill="1" applyBorder="1" applyAlignment="1">
      <alignment horizontal="center" vertical="center"/>
    </xf>
    <xf numFmtId="0" fontId="317" fillId="39" borderId="0" xfId="76" applyFont="1" applyFill="1" applyAlignment="1">
      <alignment horizontal="left" vertical="center"/>
    </xf>
    <xf numFmtId="185" fontId="47" fillId="50" borderId="62" xfId="64" applyNumberFormat="1" applyFont="1" applyFill="1" applyBorder="1" applyAlignment="1">
      <alignment horizontal="center" vertical="center"/>
    </xf>
    <xf numFmtId="0" fontId="51" fillId="52" borderId="80" xfId="76" applyFont="1" applyFill="1" applyBorder="1" applyAlignment="1">
      <alignment horizontal="center" vertical="center"/>
    </xf>
    <xf numFmtId="0" fontId="45" fillId="45" borderId="191" xfId="76" applyFont="1" applyFill="1" applyBorder="1" applyAlignment="1">
      <alignment horizontal="center" vertical="center"/>
    </xf>
    <xf numFmtId="0" fontId="43" fillId="0" borderId="42" xfId="76" applyFont="1" applyBorder="1" applyAlignment="1">
      <alignment vertical="center"/>
    </xf>
    <xf numFmtId="0" fontId="220" fillId="152" borderId="204" xfId="51" applyFont="1" applyFill="1" applyBorder="1" applyAlignment="1">
      <alignment horizontal="center" vertical="center"/>
    </xf>
    <xf numFmtId="0" fontId="220" fillId="153" borderId="204" xfId="51" applyFont="1" applyFill="1" applyBorder="1" applyAlignment="1">
      <alignment horizontal="center" vertical="center"/>
    </xf>
    <xf numFmtId="0" fontId="220" fillId="154" borderId="204" xfId="51" applyFont="1" applyFill="1" applyBorder="1" applyAlignment="1">
      <alignment horizontal="center" vertical="center"/>
    </xf>
    <xf numFmtId="0" fontId="220" fillId="155" borderId="204" xfId="51" applyFont="1" applyFill="1" applyBorder="1" applyAlignment="1">
      <alignment horizontal="center" vertical="center"/>
    </xf>
    <xf numFmtId="0" fontId="220" fillId="156" borderId="204" xfId="51" applyFont="1" applyFill="1" applyBorder="1" applyAlignment="1">
      <alignment horizontal="center" vertical="center"/>
    </xf>
    <xf numFmtId="0" fontId="325" fillId="157" borderId="204" xfId="51" applyFont="1" applyFill="1" applyBorder="1" applyAlignment="1">
      <alignment horizontal="center" vertical="center"/>
    </xf>
    <xf numFmtId="0" fontId="220" fillId="158" borderId="204" xfId="51" applyFont="1" applyFill="1" applyBorder="1" applyAlignment="1">
      <alignment horizontal="center" vertical="center"/>
    </xf>
    <xf numFmtId="0" fontId="45" fillId="52" borderId="205" xfId="76" applyFont="1" applyFill="1" applyBorder="1" applyAlignment="1">
      <alignment horizontal="center" vertical="center"/>
    </xf>
    <xf numFmtId="0" fontId="220" fillId="147" borderId="204" xfId="51" applyFont="1" applyFill="1" applyBorder="1" applyAlignment="1">
      <alignment horizontal="center" vertical="center"/>
    </xf>
    <xf numFmtId="15" fontId="156" fillId="0" borderId="0" xfId="76" applyNumberFormat="1" applyFont="1" applyAlignment="1">
      <alignment horizontal="center" vertical="center"/>
    </xf>
    <xf numFmtId="0" fontId="44" fillId="0" borderId="0" xfId="76" applyFont="1" applyAlignment="1">
      <alignment horizontal="center" vertical="center"/>
    </xf>
    <xf numFmtId="0" fontId="324" fillId="52" borderId="150" xfId="76" applyFont="1" applyFill="1" applyBorder="1" applyAlignment="1">
      <alignment horizontal="centerContinuous" vertical="center"/>
    </xf>
    <xf numFmtId="0" fontId="153" fillId="52" borderId="151" xfId="76" applyFont="1" applyFill="1" applyBorder="1" applyAlignment="1">
      <alignment horizontal="left" vertical="center"/>
    </xf>
    <xf numFmtId="0" fontId="57" fillId="52" borderId="151" xfId="76" applyFont="1" applyFill="1" applyBorder="1" applyAlignment="1">
      <alignment horizontal="left" vertical="center"/>
    </xf>
    <xf numFmtId="0" fontId="57" fillId="52" borderId="151" xfId="76" applyFont="1" applyFill="1" applyBorder="1" applyAlignment="1">
      <alignment horizontal="center" vertical="center"/>
    </xf>
    <xf numFmtId="0" fontId="57" fillId="52" borderId="151" xfId="76" applyFont="1" applyFill="1" applyBorder="1" applyAlignment="1">
      <alignment horizontal="centerContinuous" vertical="center"/>
    </xf>
    <xf numFmtId="0" fontId="47" fillId="52" borderId="152" xfId="76" applyFont="1" applyFill="1" applyBorder="1" applyAlignment="1">
      <alignment horizontal="centerContinuous" vertical="center"/>
    </xf>
    <xf numFmtId="0" fontId="51" fillId="0" borderId="0" xfId="76" applyFont="1" applyAlignment="1">
      <alignment vertical="center"/>
    </xf>
    <xf numFmtId="0" fontId="51" fillId="52" borderId="67" xfId="76" applyFont="1" applyFill="1" applyBorder="1" applyAlignment="1">
      <alignment vertical="center"/>
    </xf>
    <xf numFmtId="185" fontId="47" fillId="50" borderId="0" xfId="64" applyNumberFormat="1" applyFont="1" applyFill="1" applyAlignment="1">
      <alignment horizontal="center" vertical="center"/>
    </xf>
    <xf numFmtId="0" fontId="47" fillId="68" borderId="42" xfId="51" applyFont="1" applyFill="1" applyBorder="1" applyAlignment="1">
      <alignment horizontal="right" vertical="center"/>
    </xf>
    <xf numFmtId="0" fontId="124" fillId="68" borderId="189" xfId="76" applyFont="1" applyFill="1" applyBorder="1" applyAlignment="1">
      <alignment horizontal="center" vertical="center"/>
    </xf>
    <xf numFmtId="0" fontId="124" fillId="68" borderId="207" xfId="76" applyFont="1" applyFill="1" applyBorder="1" applyAlignment="1">
      <alignment horizontal="center" vertical="center"/>
    </xf>
    <xf numFmtId="0" fontId="220" fillId="159" borderId="190" xfId="51" applyFont="1" applyFill="1" applyBorder="1" applyAlignment="1">
      <alignment horizontal="center" vertical="center"/>
    </xf>
    <xf numFmtId="0" fontId="323" fillId="51" borderId="189" xfId="76" applyFont="1" applyFill="1" applyBorder="1" applyAlignment="1">
      <alignment horizontal="center" vertical="center"/>
    </xf>
    <xf numFmtId="0" fontId="45" fillId="51" borderId="189" xfId="76" applyFont="1" applyFill="1" applyBorder="1" applyAlignment="1">
      <alignment horizontal="center" vertical="center"/>
    </xf>
    <xf numFmtId="0" fontId="45" fillId="52" borderId="195" xfId="76" applyFont="1" applyFill="1" applyBorder="1" applyAlignment="1">
      <alignment horizontal="center" vertical="center"/>
    </xf>
    <xf numFmtId="0" fontId="124" fillId="68" borderId="195" xfId="76" applyFont="1" applyFill="1" applyBorder="1" applyAlignment="1">
      <alignment horizontal="center" vertical="center"/>
    </xf>
    <xf numFmtId="0" fontId="45" fillId="37" borderId="189" xfId="76" applyFont="1" applyFill="1" applyBorder="1" applyAlignment="1">
      <alignment horizontal="center" vertical="center"/>
    </xf>
    <xf numFmtId="0" fontId="124" fillId="68" borderId="194" xfId="76" applyFont="1" applyFill="1" applyBorder="1" applyAlignment="1">
      <alignment horizontal="center" vertical="center"/>
    </xf>
    <xf numFmtId="0" fontId="43" fillId="45" borderId="189" xfId="76" applyFont="1" applyFill="1" applyBorder="1" applyAlignment="1">
      <alignment horizontal="center" vertical="center"/>
    </xf>
    <xf numFmtId="0" fontId="45" fillId="45" borderId="189" xfId="76" applyFont="1" applyFill="1" applyBorder="1" applyAlignment="1">
      <alignment horizontal="center" vertical="center"/>
    </xf>
    <xf numFmtId="0" fontId="156" fillId="45" borderId="189" xfId="76" applyFont="1" applyFill="1" applyBorder="1" applyAlignment="1">
      <alignment horizontal="center" vertical="center"/>
    </xf>
    <xf numFmtId="0" fontId="156" fillId="45" borderId="207" xfId="76" applyFont="1" applyFill="1" applyBorder="1" applyAlignment="1">
      <alignment horizontal="center" vertical="center"/>
    </xf>
    <xf numFmtId="0" fontId="220" fillId="160" borderId="190" xfId="51" applyFont="1" applyFill="1" applyBorder="1" applyAlignment="1">
      <alignment horizontal="center" vertical="center"/>
    </xf>
    <xf numFmtId="0" fontId="220" fillId="161" borderId="190" xfId="51" applyFont="1" applyFill="1" applyBorder="1" applyAlignment="1">
      <alignment horizontal="center" vertical="center"/>
    </xf>
    <xf numFmtId="0" fontId="45" fillId="52" borderId="189" xfId="76" applyFont="1" applyFill="1" applyBorder="1" applyAlignment="1">
      <alignment horizontal="center" vertical="center"/>
    </xf>
    <xf numFmtId="0" fontId="45" fillId="45" borderId="207" xfId="76" applyFont="1" applyFill="1" applyBorder="1" applyAlignment="1">
      <alignment horizontal="center" vertical="center"/>
    </xf>
    <xf numFmtId="0" fontId="324" fillId="52" borderId="18" xfId="76" applyFont="1" applyFill="1" applyBorder="1" applyAlignment="1">
      <alignment horizontal="centerContinuous" vertical="center"/>
    </xf>
    <xf numFmtId="0" fontId="153" fillId="52" borderId="116" xfId="76" applyFont="1" applyFill="1" applyBorder="1" applyAlignment="1">
      <alignment horizontal="left" vertical="center"/>
    </xf>
    <xf numFmtId="0" fontId="313" fillId="52" borderId="67" xfId="76" applyFont="1" applyFill="1" applyBorder="1" applyAlignment="1">
      <alignment horizontal="centerContinuous" vertical="center"/>
    </xf>
    <xf numFmtId="0" fontId="42" fillId="52" borderId="77" xfId="76" applyFont="1" applyFill="1" applyBorder="1" applyAlignment="1">
      <alignment horizontal="centerContinuous" vertical="center"/>
    </xf>
    <xf numFmtId="0" fontId="42" fillId="32" borderId="77" xfId="76" applyFont="1" applyFill="1" applyBorder="1" applyAlignment="1">
      <alignment horizontal="centerContinuous" vertical="center"/>
    </xf>
    <xf numFmtId="0" fontId="42" fillId="32" borderId="106" xfId="76" applyFont="1" applyFill="1" applyBorder="1" applyAlignment="1">
      <alignment horizontal="centerContinuous" vertical="center"/>
    </xf>
    <xf numFmtId="0" fontId="42" fillId="39" borderId="18" xfId="76" applyFont="1" applyFill="1" applyBorder="1" applyAlignment="1">
      <alignment horizontal="centerContinuous" vertical="center"/>
    </xf>
    <xf numFmtId="0" fontId="42" fillId="39" borderId="108" xfId="76" applyFont="1" applyFill="1" applyBorder="1" applyAlignment="1">
      <alignment horizontal="centerContinuous" vertical="center"/>
    </xf>
    <xf numFmtId="0" fontId="42" fillId="39" borderId="20" xfId="76" applyFont="1" applyFill="1" applyBorder="1" applyAlignment="1">
      <alignment horizontal="centerContinuous" vertical="center"/>
    </xf>
    <xf numFmtId="0" fontId="314" fillId="52" borderId="67" xfId="76" applyFont="1" applyFill="1" applyBorder="1" applyAlignment="1">
      <alignment horizontal="center" vertical="center"/>
    </xf>
    <xf numFmtId="0" fontId="47" fillId="68" borderId="126" xfId="51" applyFont="1" applyFill="1" applyBorder="1" applyAlignment="1">
      <alignment horizontal="right" vertical="center"/>
    </xf>
    <xf numFmtId="0" fontId="43" fillId="0" borderId="150" xfId="76" applyFont="1" applyBorder="1" applyAlignment="1">
      <alignment vertical="center"/>
    </xf>
    <xf numFmtId="0" fontId="43" fillId="0" borderId="151" xfId="76" applyFont="1" applyBorder="1" applyAlignment="1">
      <alignment horizontal="left" vertical="center"/>
    </xf>
    <xf numFmtId="0" fontId="43" fillId="0" borderId="152" xfId="76" applyFont="1" applyBorder="1" applyAlignment="1">
      <alignment vertical="center"/>
    </xf>
    <xf numFmtId="0" fontId="293" fillId="43" borderId="98" xfId="76" applyFont="1" applyFill="1" applyBorder="1" applyAlignment="1">
      <alignment horizontal="centerContinuous" vertical="center"/>
    </xf>
    <xf numFmtId="0" fontId="42" fillId="43" borderId="99" xfId="76" applyFont="1" applyFill="1" applyBorder="1" applyAlignment="1">
      <alignment horizontal="centerContinuous" vertical="center"/>
    </xf>
    <xf numFmtId="0" fontId="42" fillId="115" borderId="99" xfId="76" applyFont="1" applyFill="1" applyBorder="1" applyAlignment="1">
      <alignment horizontal="centerContinuous" vertical="center"/>
    </xf>
    <xf numFmtId="0" fontId="42" fillId="115" borderId="102" xfId="76" applyFont="1" applyFill="1" applyBorder="1" applyAlignment="1">
      <alignment horizontal="centerContinuous" vertical="center"/>
    </xf>
    <xf numFmtId="0" fontId="42" fillId="43" borderId="179" xfId="76" applyFont="1" applyFill="1" applyBorder="1" applyAlignment="1">
      <alignment horizontal="centerContinuous" vertical="center"/>
    </xf>
    <xf numFmtId="0" fontId="42" fillId="115" borderId="181" xfId="76" applyFont="1" applyFill="1" applyBorder="1" applyAlignment="1">
      <alignment horizontal="centerContinuous" vertical="center"/>
    </xf>
    <xf numFmtId="0" fontId="314" fillId="43" borderId="67" xfId="76" applyFont="1" applyFill="1" applyBorder="1" applyAlignment="1">
      <alignment horizontal="centerContinuous" vertical="center"/>
    </xf>
    <xf numFmtId="0" fontId="47" fillId="115" borderId="17" xfId="76" applyFont="1" applyFill="1" applyBorder="1" applyAlignment="1">
      <alignment horizontal="centerContinuous" vertical="center"/>
    </xf>
    <xf numFmtId="1" fontId="68" fillId="43" borderId="67" xfId="110" applyNumberFormat="1" applyFont="1" applyFill="1" applyBorder="1" applyAlignment="1">
      <alignment horizontal="center" vertical="center"/>
    </xf>
    <xf numFmtId="0" fontId="39" fillId="115" borderId="17" xfId="76" applyFont="1" applyFill="1" applyBorder="1" applyAlignment="1">
      <alignment horizontal="center" vertical="center"/>
    </xf>
    <xf numFmtId="0" fontId="138" fillId="26" borderId="180" xfId="76" applyFont="1" applyFill="1" applyBorder="1" applyAlignment="1">
      <alignment horizontal="centerContinuous" vertical="center" wrapText="1"/>
    </xf>
    <xf numFmtId="0" fontId="47" fillId="39" borderId="0" xfId="76" applyFont="1" applyFill="1" applyAlignment="1">
      <alignment horizontal="right" vertical="center" wrapText="1"/>
    </xf>
    <xf numFmtId="0" fontId="318" fillId="39" borderId="0" xfId="76" applyFont="1" applyFill="1" applyAlignment="1">
      <alignment horizontal="centerContinuous" vertical="center" wrapText="1"/>
    </xf>
    <xf numFmtId="0" fontId="43" fillId="43" borderId="67" xfId="76" applyFont="1" applyFill="1" applyBorder="1" applyAlignment="1">
      <alignment vertical="center"/>
    </xf>
    <xf numFmtId="0" fontId="43" fillId="115" borderId="17" xfId="76" applyFont="1" applyFill="1" applyBorder="1" applyAlignment="1">
      <alignment horizontal="right" vertical="center"/>
    </xf>
    <xf numFmtId="0" fontId="43" fillId="43" borderId="18" xfId="76" applyFont="1" applyFill="1" applyBorder="1" applyAlignment="1">
      <alignment vertical="center"/>
    </xf>
    <xf numFmtId="0" fontId="43" fillId="115" borderId="20" xfId="76" applyFont="1" applyFill="1" applyBorder="1" applyAlignment="1">
      <alignment horizontal="right" vertical="center"/>
    </xf>
    <xf numFmtId="0" fontId="224" fillId="43" borderId="67" xfId="76" applyFont="1" applyFill="1" applyBorder="1" applyAlignment="1">
      <alignment horizontal="center" vertical="center"/>
    </xf>
    <xf numFmtId="0" fontId="325" fillId="162" borderId="190" xfId="51" applyFont="1" applyFill="1" applyBorder="1" applyAlignment="1">
      <alignment horizontal="center" vertical="center"/>
    </xf>
    <xf numFmtId="0" fontId="51" fillId="115" borderId="17" xfId="76" applyFont="1" applyFill="1" applyBorder="1" applyAlignment="1">
      <alignment horizontal="center" vertical="center"/>
    </xf>
    <xf numFmtId="0" fontId="220" fillId="163" borderId="190" xfId="51" applyFont="1" applyFill="1" applyBorder="1" applyAlignment="1">
      <alignment horizontal="center" vertical="center"/>
    </xf>
    <xf numFmtId="0" fontId="325" fillId="164" borderId="190" xfId="51" applyFont="1" applyFill="1" applyBorder="1" applyAlignment="1">
      <alignment horizontal="center" vertical="center"/>
    </xf>
    <xf numFmtId="0" fontId="220" fillId="154" borderId="190" xfId="51" applyFont="1" applyFill="1" applyBorder="1" applyAlignment="1">
      <alignment horizontal="center" vertical="center"/>
    </xf>
    <xf numFmtId="0" fontId="325" fillId="43" borderId="190" xfId="51" applyFont="1" applyFill="1" applyBorder="1" applyAlignment="1">
      <alignment horizontal="center" vertical="center"/>
    </xf>
    <xf numFmtId="0" fontId="49" fillId="43" borderId="150" xfId="76" applyFont="1" applyFill="1" applyBorder="1" applyAlignment="1">
      <alignment horizontal="centerContinuous" vertical="center"/>
    </xf>
    <xf numFmtId="0" fontId="154" fillId="43" borderId="208" xfId="76" applyFont="1" applyFill="1" applyBorder="1" applyAlignment="1">
      <alignment horizontal="left" vertical="center"/>
    </xf>
    <xf numFmtId="0" fontId="185" fillId="43" borderId="151" xfId="76" applyFont="1" applyFill="1" applyBorder="1" applyAlignment="1">
      <alignment horizontal="left" vertical="center"/>
    </xf>
    <xf numFmtId="0" fontId="154" fillId="43" borderId="151" xfId="76" applyFont="1" applyFill="1" applyBorder="1" applyAlignment="1">
      <alignment horizontal="left" vertical="center"/>
    </xf>
    <xf numFmtId="0" fontId="57" fillId="115" borderId="151" xfId="76" applyFont="1" applyFill="1" applyBorder="1" applyAlignment="1">
      <alignment horizontal="left" vertical="center"/>
    </xf>
    <xf numFmtId="0" fontId="153" fillId="115" borderId="151" xfId="76" applyFont="1" applyFill="1" applyBorder="1" applyAlignment="1">
      <alignment horizontal="left" vertical="center"/>
    </xf>
    <xf numFmtId="0" fontId="57" fillId="115" borderId="151" xfId="76" applyFont="1" applyFill="1" applyBorder="1" applyAlignment="1">
      <alignment horizontal="center" vertical="center"/>
    </xf>
    <xf numFmtId="0" fontId="57" fillId="115" borderId="151" xfId="76" applyFont="1" applyFill="1" applyBorder="1" applyAlignment="1">
      <alignment horizontal="centerContinuous" vertical="center"/>
    </xf>
    <xf numFmtId="0" fontId="47" fillId="115" borderId="152" xfId="76" applyFont="1" applyFill="1" applyBorder="1" applyAlignment="1">
      <alignment horizontal="centerContinuous" vertical="center"/>
    </xf>
    <xf numFmtId="1" fontId="89" fillId="43" borderId="209" xfId="110" applyNumberFormat="1" applyFont="1" applyFill="1" applyBorder="1" applyAlignment="1">
      <alignment horizontal="center" vertical="center"/>
    </xf>
    <xf numFmtId="0" fontId="39" fillId="115" borderId="210" xfId="76" applyFont="1" applyFill="1" applyBorder="1" applyAlignment="1">
      <alignment horizontal="center" vertical="center"/>
    </xf>
    <xf numFmtId="1" fontId="89" fillId="43" borderId="67" xfId="110" applyNumberFormat="1" applyFont="1" applyFill="1" applyBorder="1" applyAlignment="1">
      <alignment horizontal="center" vertical="center"/>
    </xf>
    <xf numFmtId="0" fontId="297" fillId="26" borderId="185" xfId="76" applyFont="1" applyFill="1" applyBorder="1" applyAlignment="1">
      <alignment horizontal="centerContinuous" vertical="center" wrapText="1"/>
    </xf>
    <xf numFmtId="0" fontId="88" fillId="43" borderId="67" xfId="76" applyFont="1" applyFill="1" applyBorder="1" applyAlignment="1">
      <alignment vertical="center"/>
    </xf>
    <xf numFmtId="0" fontId="60" fillId="43" borderId="67" xfId="76" applyFont="1" applyFill="1" applyBorder="1" applyAlignment="1">
      <alignment horizontal="centerContinuous" vertical="center"/>
    </xf>
    <xf numFmtId="0" fontId="88" fillId="43" borderId="18" xfId="76" applyFont="1" applyFill="1" applyBorder="1" applyAlignment="1">
      <alignment vertical="center"/>
    </xf>
    <xf numFmtId="0" fontId="51" fillId="39" borderId="80" xfId="76" applyFont="1" applyFill="1" applyBorder="1" applyAlignment="1">
      <alignment horizontal="center" vertical="center"/>
    </xf>
    <xf numFmtId="0" fontId="224" fillId="43" borderId="124" xfId="76" applyFont="1" applyFill="1" applyBorder="1" applyAlignment="1">
      <alignment horizontal="center" vertical="center"/>
    </xf>
    <xf numFmtId="0" fontId="325" fillId="165" borderId="190" xfId="51" applyFont="1" applyFill="1" applyBorder="1" applyAlignment="1">
      <alignment horizontal="center" vertical="center"/>
    </xf>
    <xf numFmtId="0" fontId="220" fillId="166" borderId="190" xfId="51" applyFont="1" applyFill="1" applyBorder="1" applyAlignment="1">
      <alignment horizontal="center" vertical="center"/>
    </xf>
    <xf numFmtId="0" fontId="220" fillId="167" borderId="190" xfId="51" applyFont="1" applyFill="1" applyBorder="1" applyAlignment="1">
      <alignment horizontal="center" vertical="center"/>
    </xf>
    <xf numFmtId="0" fontId="325" fillId="168" borderId="190" xfId="51" applyFont="1" applyFill="1" applyBorder="1" applyAlignment="1">
      <alignment horizontal="center" vertical="center"/>
    </xf>
    <xf numFmtId="0" fontId="325" fillId="169" borderId="190" xfId="51" applyFont="1" applyFill="1" applyBorder="1" applyAlignment="1">
      <alignment horizontal="center" vertical="center"/>
    </xf>
    <xf numFmtId="0" fontId="325" fillId="170" borderId="190" xfId="51" applyFont="1" applyFill="1" applyBorder="1" applyAlignment="1">
      <alignment horizontal="center" vertical="center"/>
    </xf>
    <xf numFmtId="0" fontId="325" fillId="171" borderId="190" xfId="51" applyFont="1" applyFill="1" applyBorder="1" applyAlignment="1">
      <alignment horizontal="center" vertical="center"/>
    </xf>
    <xf numFmtId="0" fontId="325" fillId="172" borderId="190" xfId="51" applyFont="1" applyFill="1" applyBorder="1" applyAlignment="1">
      <alignment horizontal="center" vertical="center"/>
    </xf>
    <xf numFmtId="0" fontId="325" fillId="173" borderId="190" xfId="51" applyFont="1" applyFill="1" applyBorder="1" applyAlignment="1">
      <alignment horizontal="center" vertical="center"/>
    </xf>
    <xf numFmtId="0" fontId="220" fillId="174" borderId="190" xfId="51" applyFont="1" applyFill="1" applyBorder="1" applyAlignment="1">
      <alignment horizontal="center" vertical="center"/>
    </xf>
    <xf numFmtId="0" fontId="220" fillId="175" borderId="190" xfId="51" applyFont="1" applyFill="1" applyBorder="1" applyAlignment="1">
      <alignment horizontal="center" vertical="center"/>
    </xf>
    <xf numFmtId="0" fontId="325" fillId="176" borderId="190" xfId="51" applyFont="1" applyFill="1" applyBorder="1" applyAlignment="1">
      <alignment horizontal="center" vertical="center"/>
    </xf>
    <xf numFmtId="0" fontId="325" fillId="177" borderId="190" xfId="51" applyFont="1" applyFill="1" applyBorder="1" applyAlignment="1">
      <alignment horizontal="center" vertical="center"/>
    </xf>
    <xf numFmtId="0" fontId="325" fillId="178" borderId="190" xfId="51" applyFont="1" applyFill="1" applyBorder="1" applyAlignment="1">
      <alignment horizontal="center" vertical="center"/>
    </xf>
    <xf numFmtId="0" fontId="220" fillId="179" borderId="190" xfId="51" applyFont="1" applyFill="1" applyBorder="1" applyAlignment="1">
      <alignment horizontal="center" vertical="center"/>
    </xf>
    <xf numFmtId="0" fontId="220" fillId="180" borderId="190" xfId="51" applyFont="1" applyFill="1" applyBorder="1" applyAlignment="1">
      <alignment horizontal="center" vertical="center"/>
    </xf>
    <xf numFmtId="0" fontId="45" fillId="52" borderId="211" xfId="76" applyFont="1" applyFill="1" applyBorder="1" applyAlignment="1">
      <alignment horizontal="center" vertical="center"/>
    </xf>
    <xf numFmtId="0" fontId="124" fillId="45" borderId="212" xfId="76" applyFont="1" applyFill="1" applyBorder="1" applyAlignment="1">
      <alignment horizontal="center" vertical="center"/>
    </xf>
    <xf numFmtId="0" fontId="325" fillId="181" borderId="204" xfId="51" applyFont="1" applyFill="1" applyBorder="1" applyAlignment="1">
      <alignment horizontal="center" vertical="center"/>
    </xf>
    <xf numFmtId="0" fontId="45" fillId="45" borderId="212" xfId="76" applyFont="1" applyFill="1" applyBorder="1" applyAlignment="1">
      <alignment horizontal="center" vertical="center"/>
    </xf>
    <xf numFmtId="0" fontId="325" fillId="182" borderId="204" xfId="51" applyFont="1" applyFill="1" applyBorder="1" applyAlignment="1">
      <alignment horizontal="center" vertical="center"/>
    </xf>
    <xf numFmtId="1" fontId="89" fillId="43" borderId="213" xfId="110" applyNumberFormat="1" applyFont="1" applyFill="1" applyBorder="1" applyAlignment="1">
      <alignment horizontal="center" vertical="center"/>
    </xf>
    <xf numFmtId="0" fontId="39" fillId="115" borderId="102" xfId="76" applyFont="1" applyFill="1" applyBorder="1" applyAlignment="1">
      <alignment horizontal="center" vertical="center"/>
    </xf>
    <xf numFmtId="0" fontId="317" fillId="39" borderId="62" xfId="76" applyFont="1" applyFill="1" applyBorder="1" applyAlignment="1">
      <alignment horizontal="left" vertical="center"/>
    </xf>
    <xf numFmtId="0" fontId="319" fillId="39" borderId="14" xfId="76" applyFont="1" applyFill="1" applyBorder="1" applyAlignment="1">
      <alignment horizontal="centerContinuous" vertical="center" wrapText="1"/>
    </xf>
    <xf numFmtId="0" fontId="47" fillId="37" borderId="108" xfId="76" applyFont="1" applyFill="1" applyBorder="1" applyAlignment="1">
      <alignment horizontal="center" vertical="center"/>
    </xf>
    <xf numFmtId="0" fontId="47" fillId="51" borderId="108" xfId="76" applyFont="1" applyFill="1" applyBorder="1" applyAlignment="1">
      <alignment horizontal="center" vertical="center"/>
    </xf>
    <xf numFmtId="0" fontId="47" fillId="52" borderId="108" xfId="76" applyFont="1" applyFill="1" applyBorder="1" applyAlignment="1">
      <alignment horizontal="center" vertical="center"/>
    </xf>
    <xf numFmtId="0" fontId="47" fillId="45" borderId="108" xfId="76" applyFont="1" applyFill="1" applyBorder="1" applyAlignment="1">
      <alignment horizontal="center" vertical="center"/>
    </xf>
    <xf numFmtId="1" fontId="224" fillId="43" borderId="126" xfId="110" applyNumberFormat="1" applyFont="1" applyFill="1" applyBorder="1" applyAlignment="1">
      <alignment horizontal="center" vertical="center"/>
    </xf>
    <xf numFmtId="0" fontId="124" fillId="68" borderId="214" xfId="76" applyFont="1" applyFill="1" applyBorder="1" applyAlignment="1">
      <alignment horizontal="center" vertical="center"/>
    </xf>
    <xf numFmtId="0" fontId="124" fillId="45" borderId="214" xfId="76" applyFont="1" applyFill="1" applyBorder="1" applyAlignment="1">
      <alignment horizontal="center" vertical="center"/>
    </xf>
    <xf numFmtId="0" fontId="124" fillId="68" borderId="215" xfId="76" applyFont="1" applyFill="1" applyBorder="1" applyAlignment="1">
      <alignment horizontal="center" vertical="center"/>
    </xf>
    <xf numFmtId="0" fontId="325" fillId="183" borderId="204" xfId="51" applyFont="1" applyFill="1" applyBorder="1" applyAlignment="1">
      <alignment horizontal="center" vertical="center"/>
    </xf>
    <xf numFmtId="1" fontId="316" fillId="115" borderId="17" xfId="110" applyNumberFormat="1" applyFont="1" applyFill="1" applyBorder="1" applyAlignment="1">
      <alignment horizontal="center" vertical="center"/>
    </xf>
    <xf numFmtId="0" fontId="43" fillId="115" borderId="17" xfId="76" applyFont="1" applyFill="1" applyBorder="1" applyAlignment="1">
      <alignment vertical="center"/>
    </xf>
    <xf numFmtId="0" fontId="60" fillId="45" borderId="0" xfId="76" applyFont="1" applyFill="1" applyAlignment="1">
      <alignment horizontal="right" vertical="center"/>
    </xf>
    <xf numFmtId="0" fontId="104" fillId="0" borderId="0" xfId="31" applyFont="1" applyAlignment="1" applyProtection="1">
      <alignment horizontal="left" vertical="center"/>
    </xf>
    <xf numFmtId="0" fontId="104" fillId="0" borderId="0" xfId="31" applyFont="1" applyAlignment="1" applyProtection="1">
      <alignment vertical="center"/>
    </xf>
    <xf numFmtId="0" fontId="63" fillId="0" borderId="0" xfId="76" applyFont="1" applyAlignment="1">
      <alignment vertical="center"/>
    </xf>
    <xf numFmtId="0" fontId="326" fillId="39" borderId="182" xfId="76" applyFont="1" applyFill="1" applyBorder="1" applyAlignment="1">
      <alignment horizontal="centerContinuous" vertical="center"/>
    </xf>
    <xf numFmtId="0" fontId="42" fillId="39" borderId="183" xfId="76" applyFont="1" applyFill="1" applyBorder="1" applyAlignment="1">
      <alignment horizontal="centerContinuous" vertical="center"/>
    </xf>
    <xf numFmtId="0" fontId="47" fillId="39" borderId="184" xfId="76" applyFont="1" applyFill="1" applyBorder="1" applyAlignment="1">
      <alignment horizontal="centerContinuous" vertical="center"/>
    </xf>
    <xf numFmtId="1" fontId="68" fillId="39" borderId="67" xfId="110" applyNumberFormat="1" applyFont="1" applyFill="1" applyBorder="1" applyAlignment="1">
      <alignment horizontal="center" vertical="center"/>
    </xf>
    <xf numFmtId="0" fontId="39" fillId="39" borderId="17" xfId="76" applyFont="1" applyFill="1" applyBorder="1" applyAlignment="1">
      <alignment horizontal="center" vertical="center"/>
    </xf>
    <xf numFmtId="0" fontId="65" fillId="26" borderId="185" xfId="76" applyFont="1" applyFill="1" applyBorder="1" applyAlignment="1">
      <alignment horizontal="centerContinuous" vertical="center" wrapText="1"/>
    </xf>
    <xf numFmtId="0" fontId="65" fillId="26" borderId="180" xfId="76" applyFont="1" applyFill="1" applyBorder="1" applyAlignment="1">
      <alignment horizontal="centerContinuous" vertical="center" wrapText="1"/>
    </xf>
    <xf numFmtId="0" fontId="69" fillId="26" borderId="180" xfId="76" applyFont="1" applyFill="1" applyBorder="1" applyAlignment="1">
      <alignment horizontal="centerContinuous" vertical="center" wrapText="1"/>
    </xf>
    <xf numFmtId="0" fontId="69" fillId="26" borderId="186" xfId="76" applyFont="1" applyFill="1" applyBorder="1" applyAlignment="1">
      <alignment horizontal="centerContinuous" vertical="center" wrapText="1"/>
    </xf>
    <xf numFmtId="0" fontId="43" fillId="39" borderId="17" xfId="76" applyFont="1" applyFill="1" applyBorder="1" applyAlignment="1">
      <alignment horizontal="right" vertical="center"/>
    </xf>
    <xf numFmtId="0" fontId="314" fillId="39" borderId="67" xfId="76" applyFont="1" applyFill="1" applyBorder="1" applyAlignment="1">
      <alignment horizontal="centerContinuous" vertical="center"/>
    </xf>
    <xf numFmtId="0" fontId="47" fillId="39" borderId="17" xfId="76" applyFont="1" applyFill="1" applyBorder="1" applyAlignment="1">
      <alignment horizontal="centerContinuous" vertical="center"/>
    </xf>
    <xf numFmtId="0" fontId="43" fillId="39" borderId="18" xfId="76" applyFont="1" applyFill="1" applyBorder="1" applyAlignment="1">
      <alignment vertical="center"/>
    </xf>
    <xf numFmtId="0" fontId="43" fillId="39" borderId="20" xfId="76" applyFont="1" applyFill="1" applyBorder="1" applyAlignment="1">
      <alignment horizontal="right" vertical="center"/>
    </xf>
    <xf numFmtId="0" fontId="50" fillId="40" borderId="216" xfId="51" applyFont="1" applyFill="1" applyBorder="1" applyAlignment="1">
      <alignment horizontal="center" vertical="center"/>
    </xf>
    <xf numFmtId="0" fontId="45" fillId="51" borderId="120" xfId="76" applyFont="1" applyFill="1" applyBorder="1" applyAlignment="1">
      <alignment horizontal="center" vertical="center"/>
    </xf>
    <xf numFmtId="0" fontId="220" fillId="40" borderId="200" xfId="51" applyFont="1" applyFill="1" applyBorder="1" applyAlignment="1">
      <alignment horizontal="center" vertical="center"/>
    </xf>
    <xf numFmtId="0" fontId="50" fillId="40" borderId="17" xfId="51" applyFont="1" applyFill="1" applyBorder="1" applyAlignment="1">
      <alignment horizontal="center" vertical="center"/>
    </xf>
    <xf numFmtId="0" fontId="49" fillId="162" borderId="216" xfId="51" applyFont="1" applyFill="1" applyBorder="1" applyAlignment="1">
      <alignment horizontal="center" vertical="center"/>
    </xf>
    <xf numFmtId="0" fontId="49" fillId="162" borderId="17" xfId="51" applyFont="1" applyFill="1" applyBorder="1" applyAlignment="1">
      <alignment horizontal="center" vertical="center"/>
    </xf>
    <xf numFmtId="0" fontId="51" fillId="184" borderId="216" xfId="51" applyFont="1" applyFill="1" applyBorder="1" applyAlignment="1">
      <alignment horizontal="center" vertical="center"/>
    </xf>
    <xf numFmtId="0" fontId="45" fillId="51" borderId="212" xfId="76" applyFont="1" applyFill="1" applyBorder="1" applyAlignment="1">
      <alignment horizontal="center" vertical="center"/>
    </xf>
    <xf numFmtId="0" fontId="45" fillId="52" borderId="212" xfId="76" applyFont="1" applyFill="1" applyBorder="1" applyAlignment="1">
      <alignment horizontal="center" vertical="center"/>
    </xf>
    <xf numFmtId="0" fontId="124" fillId="45" borderId="189" xfId="76" applyFont="1" applyFill="1" applyBorder="1" applyAlignment="1">
      <alignment horizontal="center" vertical="center"/>
    </xf>
    <xf numFmtId="0" fontId="51" fillId="44" borderId="217" xfId="76" applyFont="1" applyFill="1" applyBorder="1" applyAlignment="1">
      <alignment horizontal="center" vertical="center"/>
    </xf>
    <xf numFmtId="0" fontId="39" fillId="184" borderId="204" xfId="51" applyFont="1" applyFill="1" applyBorder="1" applyAlignment="1">
      <alignment horizontal="center" vertical="center"/>
    </xf>
    <xf numFmtId="0" fontId="51" fillId="184" borderId="17" xfId="51" applyFont="1" applyFill="1" applyBorder="1" applyAlignment="1">
      <alignment horizontal="center" vertical="center"/>
    </xf>
    <xf numFmtId="0" fontId="50" fillId="163" borderId="216" xfId="51" applyFont="1" applyFill="1" applyBorder="1" applyAlignment="1">
      <alignment horizontal="center" vertical="center"/>
    </xf>
    <xf numFmtId="0" fontId="50" fillId="163" borderId="17" xfId="51" applyFont="1" applyFill="1" applyBorder="1" applyAlignment="1">
      <alignment horizontal="center" vertical="center"/>
    </xf>
    <xf numFmtId="0" fontId="50" fillId="143" borderId="216" xfId="51" applyFont="1" applyFill="1" applyBorder="1" applyAlignment="1">
      <alignment horizontal="center" vertical="center"/>
    </xf>
    <xf numFmtId="0" fontId="50" fillId="143" borderId="17" xfId="51" applyFont="1" applyFill="1" applyBorder="1" applyAlignment="1">
      <alignment horizontal="center" vertical="center"/>
    </xf>
    <xf numFmtId="0" fontId="50" fillId="144" borderId="216" xfId="51" applyFont="1" applyFill="1" applyBorder="1" applyAlignment="1">
      <alignment horizontal="center" vertical="center"/>
    </xf>
    <xf numFmtId="0" fontId="50" fillId="144" borderId="17" xfId="51" applyFont="1" applyFill="1" applyBorder="1" applyAlignment="1">
      <alignment horizontal="center" vertical="center"/>
    </xf>
    <xf numFmtId="0" fontId="49" fillId="164" borderId="216" xfId="51" applyFont="1" applyFill="1" applyBorder="1" applyAlignment="1">
      <alignment horizontal="center" vertical="center"/>
    </xf>
    <xf numFmtId="0" fontId="49" fillId="164" borderId="17" xfId="51" applyFont="1" applyFill="1" applyBorder="1" applyAlignment="1">
      <alignment horizontal="center" vertical="center"/>
    </xf>
    <xf numFmtId="0" fontId="51" fillId="185" borderId="216" xfId="51" applyFont="1" applyFill="1" applyBorder="1" applyAlignment="1">
      <alignment horizontal="center" vertical="center"/>
    </xf>
    <xf numFmtId="0" fontId="45" fillId="52" borderId="218" xfId="76" applyFont="1" applyFill="1" applyBorder="1" applyAlignment="1">
      <alignment horizontal="center" vertical="center"/>
    </xf>
    <xf numFmtId="0" fontId="39" fillId="185" borderId="204" xfId="51" applyFont="1" applyFill="1" applyBorder="1" applyAlignment="1">
      <alignment horizontal="center" vertical="center"/>
    </xf>
    <xf numFmtId="0" fontId="51" fillId="185" borderId="17" xfId="51" applyFont="1" applyFill="1" applyBorder="1" applyAlignment="1">
      <alignment horizontal="center" vertical="center"/>
    </xf>
    <xf numFmtId="0" fontId="51" fillId="158" borderId="216" xfId="51" applyFont="1" applyFill="1" applyBorder="1" applyAlignment="1">
      <alignment horizontal="center" vertical="center"/>
    </xf>
    <xf numFmtId="0" fontId="53" fillId="44" borderId="0" xfId="51" applyFont="1" applyFill="1" applyAlignment="1">
      <alignment horizontal="right" vertical="center"/>
    </xf>
    <xf numFmtId="0" fontId="17" fillId="0" borderId="0" xfId="31" applyFill="1" applyBorder="1" applyAlignment="1" applyProtection="1">
      <alignment horizontal="left" vertical="center"/>
    </xf>
    <xf numFmtId="0" fontId="45" fillId="37" borderId="0" xfId="76" applyFont="1" applyFill="1" applyAlignment="1">
      <alignment horizontal="center" vertical="center"/>
    </xf>
    <xf numFmtId="0" fontId="124" fillId="37" borderId="0" xfId="76" applyFont="1" applyFill="1" applyAlignment="1">
      <alignment horizontal="center" vertical="center"/>
    </xf>
    <xf numFmtId="0" fontId="51" fillId="44" borderId="0" xfId="76" applyFont="1" applyFill="1" applyAlignment="1">
      <alignment horizontal="center" vertical="center"/>
    </xf>
    <xf numFmtId="0" fontId="54" fillId="45" borderId="0" xfId="76" applyFont="1" applyFill="1" applyAlignment="1">
      <alignment horizontal="center" vertical="center"/>
    </xf>
    <xf numFmtId="0" fontId="45" fillId="45" borderId="0" xfId="76" applyFont="1" applyFill="1" applyAlignment="1">
      <alignment horizontal="center" vertical="center"/>
    </xf>
    <xf numFmtId="0" fontId="39" fillId="158" borderId="0" xfId="51" applyFont="1" applyFill="1" applyAlignment="1">
      <alignment horizontal="center" vertical="center"/>
    </xf>
    <xf numFmtId="0" fontId="51" fillId="158" borderId="17" xfId="51" applyFont="1" applyFill="1" applyBorder="1" applyAlignment="1">
      <alignment horizontal="center" vertical="center"/>
    </xf>
    <xf numFmtId="0" fontId="328" fillId="186" borderId="216" xfId="111" applyFont="1" applyFill="1" applyBorder="1" applyAlignment="1">
      <alignment horizontal="center" vertical="center"/>
    </xf>
    <xf numFmtId="0" fontId="329" fillId="52" borderId="191" xfId="76" applyFont="1" applyFill="1" applyBorder="1" applyAlignment="1">
      <alignment horizontal="center" vertical="center"/>
    </xf>
    <xf numFmtId="0" fontId="330" fillId="186" borderId="204" xfId="111" applyFont="1" applyFill="1" applyBorder="1" applyAlignment="1">
      <alignment horizontal="center" vertical="center"/>
    </xf>
    <xf numFmtId="0" fontId="328" fillId="186" borderId="17" xfId="111" applyFont="1" applyFill="1" applyBorder="1" applyAlignment="1">
      <alignment horizontal="center" vertical="center"/>
    </xf>
    <xf numFmtId="0" fontId="50" fillId="146" borderId="216" xfId="51" applyFont="1" applyFill="1" applyBorder="1" applyAlignment="1">
      <alignment horizontal="center" vertical="center"/>
    </xf>
    <xf numFmtId="0" fontId="50" fillId="146" borderId="17" xfId="51" applyFont="1" applyFill="1" applyBorder="1" applyAlignment="1">
      <alignment horizontal="center" vertical="center"/>
    </xf>
    <xf numFmtId="0" fontId="224" fillId="44" borderId="216" xfId="51" applyFont="1" applyFill="1" applyBorder="1" applyAlignment="1">
      <alignment horizontal="center" vertical="center"/>
    </xf>
    <xf numFmtId="0" fontId="89" fillId="44" borderId="204" xfId="51" applyFont="1" applyFill="1" applyBorder="1" applyAlignment="1">
      <alignment horizontal="center" vertical="center"/>
    </xf>
    <xf numFmtId="0" fontId="224" fillId="44" borderId="17" xfId="51" applyFont="1" applyFill="1" applyBorder="1" applyAlignment="1">
      <alignment horizontal="center" vertical="center"/>
    </xf>
    <xf numFmtId="0" fontId="49" fillId="43" borderId="216" xfId="51" applyFont="1" applyFill="1" applyBorder="1" applyAlignment="1">
      <alignment horizontal="center" vertical="center"/>
    </xf>
    <xf numFmtId="0" fontId="49" fillId="43" borderId="17" xfId="51" applyFont="1" applyFill="1" applyBorder="1" applyAlignment="1">
      <alignment horizontal="center" vertical="center"/>
    </xf>
    <xf numFmtId="0" fontId="50" fillId="149" borderId="216" xfId="51" applyFont="1" applyFill="1" applyBorder="1" applyAlignment="1">
      <alignment horizontal="center" vertical="center"/>
    </xf>
    <xf numFmtId="0" fontId="50" fillId="149" borderId="17" xfId="51" applyFont="1" applyFill="1" applyBorder="1" applyAlignment="1">
      <alignment horizontal="center" vertical="center"/>
    </xf>
    <xf numFmtId="0" fontId="156" fillId="51" borderId="189" xfId="76" applyFont="1" applyFill="1" applyBorder="1" applyAlignment="1">
      <alignment horizontal="center" vertical="center"/>
    </xf>
    <xf numFmtId="0" fontId="331" fillId="52" borderId="189" xfId="76" applyFont="1" applyFill="1" applyBorder="1" applyAlignment="1">
      <alignment horizontal="center" vertical="center"/>
    </xf>
    <xf numFmtId="0" fontId="124" fillId="51" borderId="189" xfId="76" applyFont="1" applyFill="1" applyBorder="1" applyAlignment="1">
      <alignment horizontal="center" vertical="center"/>
    </xf>
    <xf numFmtId="0" fontId="51" fillId="44" borderId="194" xfId="76" applyFont="1" applyFill="1" applyBorder="1" applyAlignment="1">
      <alignment horizontal="center" vertical="center"/>
    </xf>
    <xf numFmtId="0" fontId="45" fillId="45" borderId="217" xfId="76" applyFont="1" applyFill="1" applyBorder="1" applyAlignment="1">
      <alignment horizontal="center" vertical="center"/>
    </xf>
    <xf numFmtId="0" fontId="39" fillId="158" borderId="204" xfId="51" applyFont="1" applyFill="1" applyBorder="1" applyAlignment="1">
      <alignment horizontal="center" vertical="center"/>
    </xf>
    <xf numFmtId="0" fontId="331" fillId="52" borderId="191" xfId="76" applyFont="1" applyFill="1" applyBorder="1" applyAlignment="1">
      <alignment horizontal="center" vertical="center"/>
    </xf>
    <xf numFmtId="0" fontId="124" fillId="37" borderId="189" xfId="76" applyFont="1" applyFill="1" applyBorder="1" applyAlignment="1">
      <alignment horizontal="center" vertical="center"/>
    </xf>
    <xf numFmtId="0" fontId="54" fillId="45" borderId="189" xfId="76" applyFont="1" applyFill="1" applyBorder="1" applyAlignment="1">
      <alignment horizontal="center" vertical="center"/>
    </xf>
    <xf numFmtId="0" fontId="49" fillId="43" borderId="219" xfId="51" applyFont="1" applyFill="1" applyBorder="1" applyAlignment="1">
      <alignment horizontal="center" vertical="center"/>
    </xf>
    <xf numFmtId="0" fontId="49" fillId="43" borderId="220" xfId="51" applyFont="1" applyFill="1" applyBorder="1" applyAlignment="1">
      <alignment horizontal="center" vertical="center"/>
    </xf>
    <xf numFmtId="0" fontId="153" fillId="39" borderId="116" xfId="76" applyFont="1" applyFill="1" applyBorder="1" applyAlignment="1">
      <alignment horizontal="left" vertical="center"/>
    </xf>
    <xf numFmtId="0" fontId="153" fillId="39" borderId="0" xfId="76" applyFont="1" applyFill="1" applyAlignment="1">
      <alignment horizontal="left" vertical="center"/>
    </xf>
    <xf numFmtId="0" fontId="43" fillId="39" borderId="150" xfId="76" applyFont="1" applyFill="1" applyBorder="1" applyAlignment="1">
      <alignment vertical="center"/>
    </xf>
    <xf numFmtId="0" fontId="43" fillId="39" borderId="151" xfId="76" applyFont="1" applyFill="1" applyBorder="1" applyAlignment="1">
      <alignment horizontal="right" vertical="center" wrapText="1"/>
    </xf>
    <xf numFmtId="0" fontId="43" fillId="39" borderId="151" xfId="76" applyFont="1" applyFill="1" applyBorder="1" applyAlignment="1">
      <alignment horizontal="left" vertical="center" wrapText="1"/>
    </xf>
    <xf numFmtId="0" fontId="43" fillId="39" borderId="152" xfId="76" applyFont="1" applyFill="1" applyBorder="1" applyAlignment="1">
      <alignment horizontal="right" vertical="center" wrapText="1"/>
    </xf>
    <xf numFmtId="1" fontId="68" fillId="39" borderId="213" xfId="110" applyNumberFormat="1" applyFont="1" applyFill="1" applyBorder="1" applyAlignment="1">
      <alignment horizontal="center" vertical="center"/>
    </xf>
    <xf numFmtId="0" fontId="42" fillId="46" borderId="221" xfId="76" applyFont="1" applyFill="1" applyBorder="1" applyAlignment="1">
      <alignment horizontal="centerContinuous" vertical="center"/>
    </xf>
    <xf numFmtId="0" fontId="42" fillId="46" borderId="222" xfId="76" applyFont="1" applyFill="1" applyBorder="1" applyAlignment="1">
      <alignment horizontal="centerContinuous" vertical="center"/>
    </xf>
    <xf numFmtId="0" fontId="69" fillId="28" borderId="222" xfId="76" applyFont="1" applyFill="1" applyBorder="1" applyAlignment="1">
      <alignment horizontal="centerContinuous" vertical="center"/>
    </xf>
    <xf numFmtId="0" fontId="332" fillId="28" borderId="223" xfId="76" applyFont="1" applyFill="1" applyBorder="1" applyAlignment="1">
      <alignment horizontal="centerContinuous" vertical="center"/>
    </xf>
    <xf numFmtId="0" fontId="39" fillId="39" borderId="224" xfId="76" applyFont="1" applyFill="1" applyBorder="1" applyAlignment="1">
      <alignment horizontal="center" vertical="center"/>
    </xf>
    <xf numFmtId="0" fontId="50" fillId="40" borderId="67" xfId="51" applyFont="1" applyFill="1" applyBorder="1" applyAlignment="1">
      <alignment horizontal="center" vertical="center"/>
    </xf>
    <xf numFmtId="0" fontId="44" fillId="187" borderId="42" xfId="51" applyFont="1" applyFill="1" applyBorder="1" applyAlignment="1">
      <alignment horizontal="right" vertical="center"/>
    </xf>
    <xf numFmtId="0" fontId="51" fillId="187" borderId="189" xfId="76" applyFont="1" applyFill="1" applyBorder="1" applyAlignment="1">
      <alignment horizontal="center" vertical="center"/>
    </xf>
    <xf numFmtId="0" fontId="44" fillId="0" borderId="120" xfId="76" applyFont="1" applyBorder="1" applyAlignment="1">
      <alignment horizontal="center" vertical="center" wrapText="1"/>
    </xf>
    <xf numFmtId="0" fontId="51" fillId="188" borderId="67" xfId="51" applyFont="1" applyFill="1" applyBorder="1" applyAlignment="1">
      <alignment horizontal="center" vertical="center"/>
    </xf>
    <xf numFmtId="0" fontId="51" fillId="187" borderId="195" xfId="76" applyFont="1" applyFill="1" applyBorder="1" applyAlignment="1">
      <alignment horizontal="center" vertical="center"/>
    </xf>
    <xf numFmtId="0" fontId="323" fillId="51" borderId="196" xfId="76" applyFont="1" applyFill="1" applyBorder="1" applyAlignment="1">
      <alignment horizontal="center" vertical="center"/>
    </xf>
    <xf numFmtId="0" fontId="44" fillId="52" borderId="191" xfId="76" applyFont="1" applyFill="1" applyBorder="1" applyAlignment="1">
      <alignment horizontal="center" vertical="center"/>
    </xf>
    <xf numFmtId="0" fontId="39" fillId="188" borderId="204" xfId="51" applyFont="1" applyFill="1" applyBorder="1" applyAlignment="1">
      <alignment horizontal="center" vertical="center"/>
    </xf>
    <xf numFmtId="0" fontId="51" fillId="188" borderId="17" xfId="51" applyFont="1" applyFill="1" applyBorder="1" applyAlignment="1">
      <alignment horizontal="center" vertical="center"/>
    </xf>
    <xf numFmtId="0" fontId="50" fillId="142" borderId="67" xfId="51" applyFont="1" applyFill="1" applyBorder="1" applyAlignment="1">
      <alignment horizontal="center" vertical="center"/>
    </xf>
    <xf numFmtId="0" fontId="50" fillId="142" borderId="17" xfId="51" applyFont="1" applyFill="1" applyBorder="1" applyAlignment="1">
      <alignment horizontal="center" vertical="center"/>
    </xf>
    <xf numFmtId="0" fontId="51" fillId="70" borderId="67" xfId="51" applyFont="1" applyFill="1" applyBorder="1" applyAlignment="1">
      <alignment horizontal="center" vertical="center"/>
    </xf>
    <xf numFmtId="0" fontId="329" fillId="52" borderId="196" xfId="76" applyFont="1" applyFill="1" applyBorder="1" applyAlignment="1">
      <alignment horizontal="center" vertical="center"/>
    </xf>
    <xf numFmtId="0" fontId="39" fillId="70" borderId="204" xfId="51" applyFont="1" applyFill="1" applyBorder="1" applyAlignment="1">
      <alignment horizontal="center" vertical="center"/>
    </xf>
    <xf numFmtId="0" fontId="51" fillId="70" borderId="17" xfId="51" applyFont="1" applyFill="1" applyBorder="1" applyAlignment="1">
      <alignment horizontal="center" vertical="center"/>
    </xf>
    <xf numFmtId="0" fontId="49" fillId="162" borderId="67" xfId="51" applyFont="1" applyFill="1" applyBorder="1" applyAlignment="1">
      <alignment horizontal="center" vertical="center"/>
    </xf>
    <xf numFmtId="0" fontId="45" fillId="51" borderId="195" xfId="76" applyFont="1" applyFill="1" applyBorder="1" applyAlignment="1">
      <alignment horizontal="center" vertical="center"/>
    </xf>
    <xf numFmtId="0" fontId="49" fillId="148" borderId="67" xfId="51" applyFont="1" applyFill="1" applyBorder="1" applyAlignment="1">
      <alignment horizontal="center" vertical="center"/>
    </xf>
    <xf numFmtId="0" fontId="54" fillId="187" borderId="42" xfId="51" applyFont="1" applyFill="1" applyBorder="1" applyAlignment="1">
      <alignment horizontal="right" vertical="center"/>
    </xf>
    <xf numFmtId="0" fontId="17" fillId="0" borderId="84" xfId="31" applyFill="1" applyBorder="1" applyAlignment="1" applyProtection="1">
      <alignment horizontal="left" vertical="center"/>
    </xf>
    <xf numFmtId="0" fontId="45" fillId="51" borderId="84" xfId="76" applyFont="1" applyFill="1" applyBorder="1" applyAlignment="1">
      <alignment horizontal="center" vertical="center"/>
    </xf>
    <xf numFmtId="0" fontId="45" fillId="51" borderId="225" xfId="76" applyFont="1" applyFill="1" applyBorder="1" applyAlignment="1">
      <alignment horizontal="center" vertical="center"/>
    </xf>
    <xf numFmtId="0" fontId="45" fillId="52" borderId="84" xfId="76" applyFont="1" applyFill="1" applyBorder="1" applyAlignment="1">
      <alignment horizontal="center" vertical="center"/>
    </xf>
    <xf numFmtId="0" fontId="43" fillId="45" borderId="84" xfId="76" applyFont="1" applyFill="1" applyBorder="1" applyAlignment="1">
      <alignment horizontal="center" vertical="center"/>
    </xf>
    <xf numFmtId="0" fontId="325" fillId="148" borderId="226" xfId="51" applyFont="1" applyFill="1" applyBorder="1" applyAlignment="1">
      <alignment horizontal="center" vertical="center"/>
    </xf>
    <xf numFmtId="15" fontId="156" fillId="0" borderId="108" xfId="76" applyNumberFormat="1" applyFont="1" applyBorder="1" applyAlignment="1">
      <alignment horizontal="center" vertical="center"/>
    </xf>
    <xf numFmtId="0" fontId="44" fillId="0" borderId="108" xfId="76" applyFont="1" applyBorder="1" applyAlignment="1">
      <alignment horizontal="center" vertical="center" wrapText="1"/>
    </xf>
    <xf numFmtId="0" fontId="49" fillId="148" borderId="17" xfId="51" applyFont="1" applyFill="1" applyBorder="1" applyAlignment="1">
      <alignment horizontal="center" vertical="center"/>
    </xf>
    <xf numFmtId="0" fontId="43" fillId="0" borderId="108" xfId="76" applyFont="1" applyBorder="1" applyAlignment="1">
      <alignment vertical="center"/>
    </xf>
    <xf numFmtId="0" fontId="50" fillId="163" borderId="67" xfId="51" applyFont="1" applyFill="1" applyBorder="1" applyAlignment="1">
      <alignment horizontal="center" vertical="center"/>
    </xf>
    <xf numFmtId="0" fontId="51" fillId="184" borderId="67" xfId="51" applyFont="1" applyFill="1" applyBorder="1" applyAlignment="1">
      <alignment horizontal="center" vertical="center"/>
    </xf>
    <xf numFmtId="0" fontId="45" fillId="51" borderId="227" xfId="76" applyFont="1" applyFill="1" applyBorder="1" applyAlignment="1">
      <alignment horizontal="center" vertical="center"/>
    </xf>
    <xf numFmtId="0" fontId="45" fillId="52" borderId="227" xfId="76" applyFont="1" applyFill="1" applyBorder="1" applyAlignment="1">
      <alignment horizontal="center" vertical="center"/>
    </xf>
    <xf numFmtId="0" fontId="45" fillId="52" borderId="0" xfId="76" applyFont="1" applyFill="1" applyAlignment="1">
      <alignment horizontal="center" vertical="center"/>
    </xf>
    <xf numFmtId="0" fontId="45" fillId="45" borderId="195" xfId="76" applyFont="1" applyFill="1" applyBorder="1" applyAlignment="1">
      <alignment horizontal="center" vertical="center"/>
    </xf>
    <xf numFmtId="0" fontId="124" fillId="45" borderId="195" xfId="76" applyFont="1" applyFill="1" applyBorder="1" applyAlignment="1">
      <alignment horizontal="center" vertical="center"/>
    </xf>
    <xf numFmtId="0" fontId="39" fillId="184" borderId="228" xfId="51" applyFont="1" applyFill="1" applyBorder="1" applyAlignment="1">
      <alignment horizontal="center" vertical="center"/>
    </xf>
    <xf numFmtId="0" fontId="50" fillId="143" borderId="67" xfId="51" applyFont="1" applyFill="1" applyBorder="1" applyAlignment="1">
      <alignment horizontal="center" vertical="center"/>
    </xf>
    <xf numFmtId="0" fontId="50" fillId="144" borderId="67" xfId="51" applyFont="1" applyFill="1" applyBorder="1" applyAlignment="1">
      <alignment horizontal="center" vertical="center"/>
    </xf>
    <xf numFmtId="0" fontId="224" fillId="189" borderId="67" xfId="51" applyFont="1" applyFill="1" applyBorder="1" applyAlignment="1">
      <alignment horizontal="center" vertical="center"/>
    </xf>
    <xf numFmtId="0" fontId="89" fillId="189" borderId="204" xfId="51" applyFont="1" applyFill="1" applyBorder="1" applyAlignment="1">
      <alignment horizontal="center" vertical="center"/>
    </xf>
    <xf numFmtId="0" fontId="224" fillId="189" borderId="17" xfId="51" applyFont="1" applyFill="1" applyBorder="1" applyAlignment="1">
      <alignment horizontal="center" vertical="center"/>
    </xf>
    <xf numFmtId="0" fontId="51" fillId="158" borderId="67" xfId="51" applyFont="1" applyFill="1" applyBorder="1" applyAlignment="1">
      <alignment horizontal="center" vertical="center"/>
    </xf>
    <xf numFmtId="0" fontId="49" fillId="164" borderId="67" xfId="51" applyFont="1" applyFill="1" applyBorder="1" applyAlignment="1">
      <alignment horizontal="center" vertical="center"/>
    </xf>
    <xf numFmtId="0" fontId="124" fillId="37" borderId="111" xfId="76" applyFont="1" applyFill="1" applyBorder="1" applyAlignment="1">
      <alignment horizontal="center" vertical="center" wrapText="1"/>
    </xf>
    <xf numFmtId="0" fontId="50" fillId="154" borderId="67" xfId="51" applyFont="1" applyFill="1" applyBorder="1" applyAlignment="1">
      <alignment horizontal="center" vertical="center"/>
    </xf>
    <xf numFmtId="0" fontId="50" fillId="154" borderId="17" xfId="51" applyFont="1" applyFill="1" applyBorder="1" applyAlignment="1">
      <alignment horizontal="center" vertical="center"/>
    </xf>
    <xf numFmtId="0" fontId="50" fillId="145" borderId="67" xfId="51" applyFont="1" applyFill="1" applyBorder="1" applyAlignment="1">
      <alignment horizontal="center" vertical="center"/>
    </xf>
    <xf numFmtId="0" fontId="50" fillId="145" borderId="17" xfId="51" applyFont="1" applyFill="1" applyBorder="1" applyAlignment="1">
      <alignment horizontal="center" vertical="center"/>
    </xf>
    <xf numFmtId="0" fontId="328" fillId="190" borderId="67" xfId="111" applyFont="1" applyFill="1" applyBorder="1" applyAlignment="1">
      <alignment horizontal="center" vertical="center"/>
    </xf>
    <xf numFmtId="0" fontId="54" fillId="51" borderId="189" xfId="76" applyFont="1" applyFill="1" applyBorder="1" applyAlignment="1">
      <alignment horizontal="center" vertical="center"/>
    </xf>
    <xf numFmtId="0" fontId="323" fillId="52" borderId="195" xfId="76" applyFont="1" applyFill="1" applyBorder="1" applyAlignment="1">
      <alignment horizontal="center" vertical="center"/>
    </xf>
    <xf numFmtId="0" fontId="330" fillId="190" borderId="204" xfId="111" applyFont="1" applyFill="1" applyBorder="1" applyAlignment="1">
      <alignment horizontal="center" vertical="center"/>
    </xf>
    <xf numFmtId="0" fontId="328" fillId="190" borderId="17" xfId="111" applyFont="1" applyFill="1" applyBorder="1" applyAlignment="1">
      <alignment horizontal="center" vertical="center"/>
    </xf>
    <xf numFmtId="0" fontId="328" fillId="186" borderId="67" xfId="111" applyFont="1" applyFill="1" applyBorder="1" applyAlignment="1">
      <alignment horizontal="center" vertical="center"/>
    </xf>
    <xf numFmtId="0" fontId="50" fillId="142" borderId="67" xfId="51" applyFont="1" applyFill="1" applyBorder="1" applyAlignment="1">
      <alignment horizontal="center" vertical="center" wrapText="1"/>
    </xf>
    <xf numFmtId="0" fontId="220" fillId="142" borderId="190" xfId="51" applyFont="1" applyFill="1" applyBorder="1" applyAlignment="1">
      <alignment horizontal="center" vertical="center" wrapText="1"/>
    </xf>
    <xf numFmtId="0" fontId="50" fillId="142" borderId="17" xfId="51" applyFont="1" applyFill="1" applyBorder="1" applyAlignment="1">
      <alignment horizontal="center" vertical="center" wrapText="1"/>
    </xf>
    <xf numFmtId="0" fontId="328" fillId="185" borderId="67" xfId="111" applyFont="1" applyFill="1" applyBorder="1" applyAlignment="1">
      <alignment horizontal="center" vertical="center"/>
    </xf>
    <xf numFmtId="0" fontId="51" fillId="39" borderId="189" xfId="76" applyFont="1" applyFill="1" applyBorder="1" applyAlignment="1">
      <alignment horizontal="center" vertical="center"/>
    </xf>
    <xf numFmtId="0" fontId="330" fillId="185" borderId="204" xfId="111" applyFont="1" applyFill="1" applyBorder="1" applyAlignment="1">
      <alignment horizontal="center" vertical="center"/>
    </xf>
    <xf numFmtId="0" fontId="328" fillId="185" borderId="17" xfId="111" applyFont="1" applyFill="1" applyBorder="1" applyAlignment="1">
      <alignment horizontal="center" vertical="center"/>
    </xf>
    <xf numFmtId="0" fontId="50" fillId="146" borderId="67" xfId="51" applyFont="1" applyFill="1" applyBorder="1" applyAlignment="1">
      <alignment horizontal="center" vertical="center"/>
    </xf>
    <xf numFmtId="0" fontId="124" fillId="37" borderId="193" xfId="76" applyFont="1" applyFill="1" applyBorder="1" applyAlignment="1">
      <alignment horizontal="center" vertical="center" wrapText="1"/>
    </xf>
    <xf numFmtId="0" fontId="51" fillId="191" borderId="67" xfId="51" applyFont="1" applyFill="1" applyBorder="1" applyAlignment="1">
      <alignment horizontal="center" vertical="center"/>
    </xf>
    <xf numFmtId="0" fontId="39" fillId="191" borderId="204" xfId="51" applyFont="1" applyFill="1" applyBorder="1" applyAlignment="1">
      <alignment horizontal="center" vertical="center"/>
    </xf>
    <xf numFmtId="0" fontId="51" fillId="191" borderId="17" xfId="51" applyFont="1" applyFill="1" applyBorder="1" applyAlignment="1">
      <alignment horizontal="center" vertical="center"/>
    </xf>
    <xf numFmtId="0" fontId="224" fillId="44" borderId="67" xfId="51" applyFont="1" applyFill="1" applyBorder="1" applyAlignment="1">
      <alignment horizontal="center" vertical="center"/>
    </xf>
    <xf numFmtId="0" fontId="156" fillId="52" borderId="0" xfId="76" applyFont="1" applyFill="1" applyAlignment="1">
      <alignment horizontal="center" vertical="center"/>
    </xf>
    <xf numFmtId="0" fontId="50" fillId="147" borderId="67" xfId="51" applyFont="1" applyFill="1" applyBorder="1" applyAlignment="1">
      <alignment horizontal="center" vertical="center" wrapText="1"/>
    </xf>
    <xf numFmtId="0" fontId="220" fillId="147" borderId="190" xfId="51" applyFont="1" applyFill="1" applyBorder="1" applyAlignment="1">
      <alignment horizontal="center" vertical="center" wrapText="1"/>
    </xf>
    <xf numFmtId="0" fontId="50" fillId="147" borderId="17" xfId="51" applyFont="1" applyFill="1" applyBorder="1" applyAlignment="1">
      <alignment horizontal="center" vertical="center" wrapText="1"/>
    </xf>
    <xf numFmtId="0" fontId="49" fillId="43" borderId="67" xfId="51" applyFont="1" applyFill="1" applyBorder="1" applyAlignment="1">
      <alignment horizontal="center" vertical="center"/>
    </xf>
    <xf numFmtId="0" fontId="49" fillId="151" borderId="67" xfId="51" applyFont="1" applyFill="1" applyBorder="1" applyAlignment="1">
      <alignment horizontal="center" vertical="center"/>
    </xf>
    <xf numFmtId="0" fontId="124" fillId="37" borderId="202" xfId="76" applyFont="1" applyFill="1" applyBorder="1" applyAlignment="1">
      <alignment horizontal="center" vertical="center" wrapText="1"/>
    </xf>
    <xf numFmtId="0" fontId="49" fillId="151" borderId="17" xfId="51" applyFont="1" applyFill="1" applyBorder="1" applyAlignment="1">
      <alignment horizontal="center" vertical="center"/>
    </xf>
    <xf numFmtId="0" fontId="43" fillId="39" borderId="0" xfId="76" applyFont="1" applyFill="1" applyAlignment="1">
      <alignment horizontal="right" vertical="center" wrapText="1"/>
    </xf>
    <xf numFmtId="0" fontId="43" fillId="39" borderId="0" xfId="76" applyFont="1" applyFill="1" applyAlignment="1">
      <alignment horizontal="left" vertical="center" wrapText="1"/>
    </xf>
    <xf numFmtId="0" fontId="47" fillId="37" borderId="0" xfId="76" applyFont="1" applyFill="1" applyAlignment="1">
      <alignment horizontal="center" vertical="center" wrapText="1"/>
    </xf>
    <xf numFmtId="0" fontId="47" fillId="51" borderId="0" xfId="76" applyFont="1" applyFill="1" applyAlignment="1">
      <alignment horizontal="center" vertical="center" wrapText="1"/>
    </xf>
    <xf numFmtId="0" fontId="47" fillId="52" borderId="0" xfId="76" applyFont="1" applyFill="1" applyAlignment="1">
      <alignment horizontal="center" vertical="center" wrapText="1"/>
    </xf>
    <xf numFmtId="0" fontId="47" fillId="45" borderId="0" xfId="76" applyFont="1" applyFill="1" applyAlignment="1">
      <alignment horizontal="center" vertical="center" wrapText="1"/>
    </xf>
    <xf numFmtId="0" fontId="220" fillId="163" borderId="67" xfId="51" applyFont="1" applyFill="1" applyBorder="1" applyAlignment="1">
      <alignment horizontal="center" vertical="center"/>
    </xf>
    <xf numFmtId="0" fontId="220" fillId="163" borderId="17" xfId="51" applyFont="1" applyFill="1" applyBorder="1" applyAlignment="1">
      <alignment horizontal="center" vertical="center"/>
    </xf>
    <xf numFmtId="0" fontId="220" fillId="142" borderId="67" xfId="51" applyFont="1" applyFill="1" applyBorder="1" applyAlignment="1">
      <alignment horizontal="center" vertical="center"/>
    </xf>
    <xf numFmtId="0" fontId="220" fillId="142" borderId="17" xfId="51" applyFont="1" applyFill="1" applyBorder="1" applyAlignment="1">
      <alignment horizontal="center" vertical="center"/>
    </xf>
    <xf numFmtId="0" fontId="220" fillId="185" borderId="67" xfId="51" applyFont="1" applyFill="1" applyBorder="1" applyAlignment="1">
      <alignment horizontal="center" vertical="center"/>
    </xf>
    <xf numFmtId="0" fontId="45" fillId="45" borderId="231" xfId="76" applyFont="1" applyFill="1" applyBorder="1" applyAlignment="1">
      <alignment horizontal="center" vertical="center"/>
    </xf>
    <xf numFmtId="0" fontId="220" fillId="185" borderId="204" xfId="51" applyFont="1" applyFill="1" applyBorder="1" applyAlignment="1">
      <alignment horizontal="center" vertical="center"/>
    </xf>
    <xf numFmtId="0" fontId="220" fillId="185" borderId="17" xfId="51" applyFont="1" applyFill="1" applyBorder="1" applyAlignment="1">
      <alignment horizontal="center" vertical="center"/>
    </xf>
    <xf numFmtId="0" fontId="325" fillId="165" borderId="67" xfId="51" applyFont="1" applyFill="1" applyBorder="1" applyAlignment="1">
      <alignment horizontal="center" vertical="center"/>
    </xf>
    <xf numFmtId="0" fontId="325" fillId="165" borderId="17" xfId="51" applyFont="1" applyFill="1" applyBorder="1" applyAlignment="1">
      <alignment horizontal="center" vertical="center"/>
    </xf>
    <xf numFmtId="0" fontId="220" fillId="166" borderId="67" xfId="51" applyFont="1" applyFill="1" applyBorder="1" applyAlignment="1">
      <alignment horizontal="center" vertical="center"/>
    </xf>
    <xf numFmtId="0" fontId="220" fillId="166" borderId="17" xfId="51" applyFont="1" applyFill="1" applyBorder="1" applyAlignment="1">
      <alignment horizontal="center" vertical="center"/>
    </xf>
    <xf numFmtId="0" fontId="220" fillId="167" borderId="67" xfId="51" applyFont="1" applyFill="1" applyBorder="1" applyAlignment="1">
      <alignment horizontal="center" vertical="center"/>
    </xf>
    <xf numFmtId="0" fontId="220" fillId="167" borderId="17" xfId="51" applyFont="1" applyFill="1" applyBorder="1" applyAlignment="1">
      <alignment horizontal="center" vertical="center"/>
    </xf>
    <xf numFmtId="0" fontId="325" fillId="168" borderId="67" xfId="51" applyFont="1" applyFill="1" applyBorder="1" applyAlignment="1">
      <alignment horizontal="center" vertical="center"/>
    </xf>
    <xf numFmtId="0" fontId="325" fillId="168" borderId="17" xfId="51" applyFont="1" applyFill="1" applyBorder="1" applyAlignment="1">
      <alignment horizontal="center" vertical="center"/>
    </xf>
    <xf numFmtId="0" fontId="325" fillId="169" borderId="67" xfId="51" applyFont="1" applyFill="1" applyBorder="1" applyAlignment="1">
      <alignment horizontal="center" vertical="center"/>
    </xf>
    <xf numFmtId="0" fontId="325" fillId="169" borderId="17" xfId="51" applyFont="1" applyFill="1" applyBorder="1" applyAlignment="1">
      <alignment horizontal="center" vertical="center"/>
    </xf>
    <xf numFmtId="0" fontId="220" fillId="147" borderId="67" xfId="51" applyFont="1" applyFill="1" applyBorder="1" applyAlignment="1">
      <alignment horizontal="center" vertical="center"/>
    </xf>
    <xf numFmtId="0" fontId="220" fillId="147" borderId="17" xfId="51" applyFont="1" applyFill="1" applyBorder="1" applyAlignment="1">
      <alignment horizontal="center" vertical="center"/>
    </xf>
    <xf numFmtId="0" fontId="220" fillId="192" borderId="67" xfId="51" applyFont="1" applyFill="1" applyBorder="1" applyAlignment="1">
      <alignment horizontal="center" vertical="center"/>
    </xf>
    <xf numFmtId="0" fontId="220" fillId="192" borderId="204" xfId="51" applyFont="1" applyFill="1" applyBorder="1" applyAlignment="1">
      <alignment horizontal="center" vertical="center"/>
    </xf>
    <xf numFmtId="0" fontId="220" fillId="192" borderId="17" xfId="51" applyFont="1" applyFill="1" applyBorder="1" applyAlignment="1">
      <alignment horizontal="center" vertical="center"/>
    </xf>
    <xf numFmtId="0" fontId="325" fillId="193" borderId="67" xfId="51" applyFont="1" applyFill="1" applyBorder="1" applyAlignment="1">
      <alignment horizontal="center" vertical="center"/>
    </xf>
    <xf numFmtId="0" fontId="325" fillId="193" borderId="204" xfId="51" applyFont="1" applyFill="1" applyBorder="1" applyAlignment="1">
      <alignment horizontal="center" vertical="center"/>
    </xf>
    <xf numFmtId="0" fontId="325" fillId="193" borderId="17" xfId="51" applyFont="1" applyFill="1" applyBorder="1" applyAlignment="1">
      <alignment horizontal="center" vertical="center"/>
    </xf>
    <xf numFmtId="0" fontId="325" fillId="170" borderId="67" xfId="51" applyFont="1" applyFill="1" applyBorder="1" applyAlignment="1">
      <alignment horizontal="center" vertical="center"/>
    </xf>
    <xf numFmtId="0" fontId="325" fillId="170" borderId="17" xfId="51" applyFont="1" applyFill="1" applyBorder="1" applyAlignment="1">
      <alignment horizontal="center" vertical="center"/>
    </xf>
    <xf numFmtId="0" fontId="325" fillId="171" borderId="67" xfId="51" applyFont="1" applyFill="1" applyBorder="1" applyAlignment="1">
      <alignment horizontal="center" vertical="center"/>
    </xf>
    <xf numFmtId="0" fontId="325" fillId="171" borderId="17" xfId="51" applyFont="1" applyFill="1" applyBorder="1" applyAlignment="1">
      <alignment horizontal="center" vertical="center"/>
    </xf>
    <xf numFmtId="0" fontId="325" fillId="172" borderId="67" xfId="51" applyFont="1" applyFill="1" applyBorder="1" applyAlignment="1">
      <alignment horizontal="center" vertical="center"/>
    </xf>
    <xf numFmtId="0" fontId="325" fillId="172" borderId="17" xfId="51" applyFont="1" applyFill="1" applyBorder="1" applyAlignment="1">
      <alignment horizontal="center" vertical="center"/>
    </xf>
    <xf numFmtId="0" fontId="220" fillId="174" borderId="67" xfId="51" applyFont="1" applyFill="1" applyBorder="1" applyAlignment="1">
      <alignment horizontal="center" vertical="center"/>
    </xf>
    <xf numFmtId="0" fontId="220" fillId="174" borderId="17" xfId="51" applyFont="1" applyFill="1" applyBorder="1" applyAlignment="1">
      <alignment horizontal="center" vertical="center"/>
    </xf>
    <xf numFmtId="0" fontId="325" fillId="173" borderId="67" xfId="51" applyFont="1" applyFill="1" applyBorder="1" applyAlignment="1">
      <alignment horizontal="center" vertical="center"/>
    </xf>
    <xf numFmtId="0" fontId="325" fillId="173" borderId="17" xfId="51" applyFont="1" applyFill="1" applyBorder="1" applyAlignment="1">
      <alignment horizontal="center" vertical="center"/>
    </xf>
    <xf numFmtId="0" fontId="220" fillId="175" borderId="67" xfId="51" applyFont="1" applyFill="1" applyBorder="1" applyAlignment="1">
      <alignment horizontal="center" vertical="center"/>
    </xf>
    <xf numFmtId="0" fontId="220" fillId="175" borderId="17" xfId="51" applyFont="1" applyFill="1" applyBorder="1" applyAlignment="1">
      <alignment horizontal="center" vertical="center"/>
    </xf>
    <xf numFmtId="0" fontId="220" fillId="153" borderId="67" xfId="51" applyFont="1" applyFill="1" applyBorder="1" applyAlignment="1">
      <alignment horizontal="center" vertical="center"/>
    </xf>
    <xf numFmtId="0" fontId="220" fillId="153" borderId="17" xfId="51" applyFont="1" applyFill="1" applyBorder="1" applyAlignment="1">
      <alignment horizontal="center" vertical="center"/>
    </xf>
    <xf numFmtId="0" fontId="325" fillId="176" borderId="67" xfId="51" applyFont="1" applyFill="1" applyBorder="1" applyAlignment="1">
      <alignment horizontal="center" vertical="center"/>
    </xf>
    <xf numFmtId="0" fontId="325" fillId="176" borderId="17" xfId="51" applyFont="1" applyFill="1" applyBorder="1" applyAlignment="1">
      <alignment horizontal="center" vertical="center"/>
    </xf>
    <xf numFmtId="0" fontId="325" fillId="177" borderId="67" xfId="51" applyFont="1" applyFill="1" applyBorder="1" applyAlignment="1">
      <alignment horizontal="center" vertical="center"/>
    </xf>
    <xf numFmtId="0" fontId="325" fillId="177" borderId="17" xfId="51" applyFont="1" applyFill="1" applyBorder="1" applyAlignment="1">
      <alignment horizontal="center" vertical="center"/>
    </xf>
    <xf numFmtId="0" fontId="220" fillId="154" borderId="67" xfId="51" applyFont="1" applyFill="1" applyBorder="1" applyAlignment="1">
      <alignment horizontal="center" vertical="center"/>
    </xf>
    <xf numFmtId="0" fontId="220" fillId="154" borderId="17" xfId="51" applyFont="1" applyFill="1" applyBorder="1" applyAlignment="1">
      <alignment horizontal="center" vertical="center"/>
    </xf>
    <xf numFmtId="44" fontId="220" fillId="147" borderId="67" xfId="112" applyFont="1" applyFill="1" applyBorder="1" applyAlignment="1">
      <alignment horizontal="center" vertical="center"/>
    </xf>
    <xf numFmtId="44" fontId="53" fillId="44" borderId="42" xfId="112" applyFont="1" applyFill="1" applyBorder="1" applyAlignment="1">
      <alignment horizontal="right" vertical="center"/>
    </xf>
    <xf numFmtId="44" fontId="17" fillId="0" borderId="120" xfId="112" applyFont="1" applyFill="1" applyBorder="1" applyAlignment="1" applyProtection="1">
      <alignment horizontal="left" vertical="center"/>
    </xf>
    <xf numFmtId="44" fontId="45" fillId="37" borderId="191" xfId="112" applyFont="1" applyFill="1" applyBorder="1" applyAlignment="1">
      <alignment horizontal="center" vertical="center"/>
    </xf>
    <xf numFmtId="44" fontId="51" fillId="44" borderId="189" xfId="112" applyFont="1" applyFill="1" applyBorder="1" applyAlignment="1">
      <alignment horizontal="center" vertical="center"/>
    </xf>
    <xf numFmtId="44" fontId="45" fillId="45" borderId="191" xfId="112" applyFont="1" applyFill="1" applyBorder="1" applyAlignment="1">
      <alignment horizontal="center" vertical="center"/>
    </xf>
    <xf numFmtId="44" fontId="220" fillId="147" borderId="190" xfId="112" applyFont="1" applyFill="1" applyBorder="1" applyAlignment="1">
      <alignment horizontal="center" vertical="center"/>
    </xf>
    <xf numFmtId="44" fontId="43" fillId="0" borderId="0" xfId="112" applyFont="1" applyAlignment="1">
      <alignment vertical="center"/>
    </xf>
    <xf numFmtId="44" fontId="43" fillId="0" borderId="0" xfId="112" applyFont="1" applyBorder="1" applyAlignment="1">
      <alignment vertical="center"/>
    </xf>
    <xf numFmtId="44" fontId="220" fillId="147" borderId="17" xfId="112" applyFont="1" applyFill="1" applyBorder="1" applyAlignment="1">
      <alignment horizontal="center" vertical="center"/>
    </xf>
    <xf numFmtId="0" fontId="325" fillId="178" borderId="67" xfId="51" applyFont="1" applyFill="1" applyBorder="1" applyAlignment="1">
      <alignment horizontal="center" vertical="center"/>
    </xf>
    <xf numFmtId="0" fontId="325" fillId="178" borderId="17" xfId="51" applyFont="1" applyFill="1" applyBorder="1" applyAlignment="1">
      <alignment horizontal="center" vertical="center"/>
    </xf>
    <xf numFmtId="0" fontId="220" fillId="155" borderId="67" xfId="51" applyFont="1" applyFill="1" applyBorder="1" applyAlignment="1">
      <alignment horizontal="center" vertical="center"/>
    </xf>
    <xf numFmtId="0" fontId="220" fillId="155" borderId="17" xfId="51" applyFont="1" applyFill="1" applyBorder="1" applyAlignment="1">
      <alignment horizontal="center" vertical="center"/>
    </xf>
    <xf numFmtId="0" fontId="220" fillId="156" borderId="67" xfId="51" applyFont="1" applyFill="1" applyBorder="1" applyAlignment="1">
      <alignment horizontal="center" vertical="center"/>
    </xf>
    <xf numFmtId="0" fontId="220" fillId="156" borderId="17" xfId="51" applyFont="1" applyFill="1" applyBorder="1" applyAlignment="1">
      <alignment horizontal="center" vertical="center"/>
    </xf>
    <xf numFmtId="0" fontId="220" fillId="104" borderId="67" xfId="51" applyFont="1" applyFill="1" applyBorder="1" applyAlignment="1">
      <alignment horizontal="center" vertical="center"/>
    </xf>
    <xf numFmtId="0" fontId="220" fillId="104" borderId="204" xfId="51" applyFont="1" applyFill="1" applyBorder="1" applyAlignment="1">
      <alignment horizontal="center" vertical="center"/>
    </xf>
    <xf numFmtId="0" fontId="220" fillId="104" borderId="17" xfId="51" applyFont="1" applyFill="1" applyBorder="1" applyAlignment="1">
      <alignment horizontal="center" vertical="center"/>
    </xf>
    <xf numFmtId="0" fontId="220" fillId="142" borderId="204" xfId="51" applyFont="1" applyFill="1" applyBorder="1" applyAlignment="1">
      <alignment horizontal="center" vertical="center"/>
    </xf>
    <xf numFmtId="0" fontId="325" fillId="194" borderId="67" xfId="51" applyFont="1" applyFill="1" applyBorder="1" applyAlignment="1">
      <alignment horizontal="center" vertical="center"/>
    </xf>
    <xf numFmtId="0" fontId="325" fillId="194" borderId="204" xfId="51" applyFont="1" applyFill="1" applyBorder="1" applyAlignment="1">
      <alignment horizontal="center" vertical="center"/>
    </xf>
    <xf numFmtId="0" fontId="325" fillId="194" borderId="17" xfId="51" applyFont="1" applyFill="1" applyBorder="1" applyAlignment="1">
      <alignment horizontal="center" vertical="center"/>
    </xf>
    <xf numFmtId="0" fontId="220" fillId="180" borderId="67" xfId="51" applyFont="1" applyFill="1" applyBorder="1" applyAlignment="1">
      <alignment horizontal="center" vertical="center"/>
    </xf>
    <xf numFmtId="0" fontId="220" fillId="180" borderId="17" xfId="51" applyFont="1" applyFill="1" applyBorder="1" applyAlignment="1">
      <alignment horizontal="center" vertical="center"/>
    </xf>
    <xf numFmtId="0" fontId="220" fillId="158" borderId="67" xfId="51" applyFont="1" applyFill="1" applyBorder="1" applyAlignment="1">
      <alignment horizontal="center" vertical="center"/>
    </xf>
    <xf numFmtId="0" fontId="220" fillId="158" borderId="17" xfId="51" applyFont="1" applyFill="1" applyBorder="1" applyAlignment="1">
      <alignment horizontal="center" vertical="center"/>
    </xf>
    <xf numFmtId="0" fontId="325" fillId="195" borderId="67" xfId="51" applyFont="1" applyFill="1" applyBorder="1" applyAlignment="1">
      <alignment horizontal="center" vertical="center"/>
    </xf>
    <xf numFmtId="0" fontId="325" fillId="195" borderId="204" xfId="51" applyFont="1" applyFill="1" applyBorder="1" applyAlignment="1">
      <alignment horizontal="center" vertical="center"/>
    </xf>
    <xf numFmtId="0" fontId="325" fillId="195" borderId="17" xfId="51" applyFont="1" applyFill="1" applyBorder="1" applyAlignment="1">
      <alignment horizontal="center" vertical="center"/>
    </xf>
    <xf numFmtId="0" fontId="325" fillId="162" borderId="67" xfId="51" applyFont="1" applyFill="1" applyBorder="1" applyAlignment="1">
      <alignment horizontal="center" vertical="center"/>
    </xf>
    <xf numFmtId="0" fontId="325" fillId="162" borderId="204" xfId="51" applyFont="1" applyFill="1" applyBorder="1" applyAlignment="1">
      <alignment horizontal="center" vertical="center"/>
    </xf>
    <xf numFmtId="0" fontId="325" fillId="162" borderId="17" xfId="51" applyFont="1" applyFill="1" applyBorder="1" applyAlignment="1">
      <alignment horizontal="center" vertical="center"/>
    </xf>
    <xf numFmtId="0" fontId="325" fillId="196" borderId="67" xfId="51" applyFont="1" applyFill="1" applyBorder="1" applyAlignment="1">
      <alignment horizontal="center" vertical="center"/>
    </xf>
    <xf numFmtId="0" fontId="325" fillId="196" borderId="204" xfId="51" applyFont="1" applyFill="1" applyBorder="1" applyAlignment="1">
      <alignment horizontal="center" vertical="center"/>
    </xf>
    <xf numFmtId="0" fontId="325" fillId="196" borderId="17" xfId="51" applyFont="1" applyFill="1" applyBorder="1" applyAlignment="1">
      <alignment horizontal="center" vertical="center"/>
    </xf>
    <xf numFmtId="0" fontId="325" fillId="181" borderId="67" xfId="51" applyFont="1" applyFill="1" applyBorder="1" applyAlignment="1">
      <alignment horizontal="center" vertical="center"/>
    </xf>
    <xf numFmtId="0" fontId="325" fillId="181" borderId="17" xfId="51" applyFont="1" applyFill="1" applyBorder="1" applyAlignment="1">
      <alignment horizontal="center" vertical="center"/>
    </xf>
    <xf numFmtId="0" fontId="325" fillId="182" borderId="67" xfId="51" applyFont="1" applyFill="1" applyBorder="1" applyAlignment="1">
      <alignment horizontal="center" vertical="center"/>
    </xf>
    <xf numFmtId="0" fontId="325" fillId="182" borderId="17" xfId="51" applyFont="1" applyFill="1" applyBorder="1" applyAlignment="1">
      <alignment horizontal="center" vertical="center"/>
    </xf>
    <xf numFmtId="0" fontId="39" fillId="39" borderId="102" xfId="76" applyFont="1" applyFill="1" applyBorder="1" applyAlignment="1">
      <alignment horizontal="center" vertical="center"/>
    </xf>
    <xf numFmtId="0" fontId="42" fillId="39" borderId="232" xfId="76" applyFont="1" applyFill="1" applyBorder="1" applyAlignment="1">
      <alignment horizontal="centerContinuous" vertical="center"/>
    </xf>
    <xf numFmtId="0" fontId="220" fillId="159" borderId="67" xfId="51" applyFont="1" applyFill="1" applyBorder="1" applyAlignment="1">
      <alignment horizontal="center" vertical="center"/>
    </xf>
    <xf numFmtId="0" fontId="45" fillId="52" borderId="233" xfId="76" applyFont="1" applyFill="1" applyBorder="1" applyAlignment="1">
      <alignment horizontal="center" vertical="center"/>
    </xf>
    <xf numFmtId="0" fontId="124" fillId="68" borderId="234" xfId="76" applyFont="1" applyFill="1" applyBorder="1" applyAlignment="1">
      <alignment horizontal="center" vertical="center"/>
    </xf>
    <xf numFmtId="0" fontId="220" fillId="159" borderId="200" xfId="51" applyFont="1" applyFill="1" applyBorder="1" applyAlignment="1">
      <alignment horizontal="center" vertical="center"/>
    </xf>
    <xf numFmtId="0" fontId="220" fillId="159" borderId="17" xfId="51" applyFont="1" applyFill="1" applyBorder="1" applyAlignment="1">
      <alignment horizontal="center" vertical="center"/>
    </xf>
    <xf numFmtId="0" fontId="330" fillId="185" borderId="67" xfId="111" applyFont="1" applyFill="1" applyBorder="1" applyAlignment="1">
      <alignment horizontal="center" vertical="center"/>
    </xf>
    <xf numFmtId="0" fontId="330" fillId="185" borderId="17" xfId="111" applyFont="1" applyFill="1" applyBorder="1" applyAlignment="1">
      <alignment horizontal="center" vertical="center"/>
    </xf>
    <xf numFmtId="0" fontId="220" fillId="40" borderId="67" xfId="51" applyFont="1" applyFill="1" applyBorder="1" applyAlignment="1">
      <alignment horizontal="center" vertical="center"/>
    </xf>
    <xf numFmtId="0" fontId="220" fillId="40" borderId="17" xfId="51" applyFont="1" applyFill="1" applyBorder="1" applyAlignment="1">
      <alignment horizontal="center" vertical="center"/>
    </xf>
    <xf numFmtId="0" fontId="39" fillId="191" borderId="67" xfId="51" applyFont="1" applyFill="1" applyBorder="1" applyAlignment="1">
      <alignment horizontal="center" vertical="center"/>
    </xf>
    <xf numFmtId="0" fontId="39" fillId="191" borderId="17" xfId="51" applyFont="1" applyFill="1" applyBorder="1" applyAlignment="1">
      <alignment horizontal="center" vertical="center"/>
    </xf>
    <xf numFmtId="0" fontId="220" fillId="146" borderId="67" xfId="51" applyFont="1" applyFill="1" applyBorder="1" applyAlignment="1">
      <alignment horizontal="center" vertical="center"/>
    </xf>
    <xf numFmtId="0" fontId="220" fillId="146" borderId="17" xfId="51" applyFont="1" applyFill="1" applyBorder="1" applyAlignment="1">
      <alignment horizontal="center" vertical="center"/>
    </xf>
    <xf numFmtId="0" fontId="325" fillId="197" borderId="67" xfId="51" applyFont="1" applyFill="1" applyBorder="1" applyAlignment="1">
      <alignment horizontal="center" vertical="center"/>
    </xf>
    <xf numFmtId="0" fontId="325" fillId="197" borderId="204" xfId="51" applyFont="1" applyFill="1" applyBorder="1" applyAlignment="1">
      <alignment horizontal="center" vertical="center"/>
    </xf>
    <xf numFmtId="0" fontId="325" fillId="197" borderId="17" xfId="51" applyFont="1" applyFill="1" applyBorder="1" applyAlignment="1">
      <alignment horizontal="center" vertical="center"/>
    </xf>
    <xf numFmtId="0" fontId="220" fillId="198" borderId="67" xfId="51" applyFont="1" applyFill="1" applyBorder="1" applyAlignment="1">
      <alignment horizontal="center" vertical="center"/>
    </xf>
    <xf numFmtId="0" fontId="220" fillId="198" borderId="204" xfId="51" applyFont="1" applyFill="1" applyBorder="1" applyAlignment="1">
      <alignment horizontal="center" vertical="center"/>
    </xf>
    <xf numFmtId="0" fontId="220" fillId="198" borderId="17" xfId="51" applyFont="1" applyFill="1" applyBorder="1" applyAlignment="1">
      <alignment horizontal="center" vertical="center"/>
    </xf>
    <xf numFmtId="0" fontId="325" fillId="183" borderId="67" xfId="51" applyFont="1" applyFill="1" applyBorder="1" applyAlignment="1">
      <alignment horizontal="center" vertical="center"/>
    </xf>
    <xf numFmtId="0" fontId="325" fillId="183" borderId="17" xfId="51" applyFont="1" applyFill="1" applyBorder="1" applyAlignment="1">
      <alignment horizontal="center" vertical="center"/>
    </xf>
    <xf numFmtId="0" fontId="325" fillId="199" borderId="67" xfId="51" applyFont="1" applyFill="1" applyBorder="1" applyAlignment="1">
      <alignment horizontal="center" vertical="center"/>
    </xf>
    <xf numFmtId="0" fontId="45" fillId="52" borderId="214" xfId="76" applyFont="1" applyFill="1" applyBorder="1" applyAlignment="1">
      <alignment horizontal="center" vertical="center"/>
    </xf>
    <xf numFmtId="0" fontId="325" fillId="199" borderId="204" xfId="51" applyFont="1" applyFill="1" applyBorder="1" applyAlignment="1">
      <alignment horizontal="center" vertical="center"/>
    </xf>
    <xf numFmtId="0" fontId="325" fillId="199" borderId="17" xfId="51" applyFont="1" applyFill="1" applyBorder="1" applyAlignment="1">
      <alignment horizontal="center" vertical="center"/>
    </xf>
    <xf numFmtId="0" fontId="124" fillId="68" borderId="235" xfId="76" applyFont="1" applyFill="1" applyBorder="1" applyAlignment="1">
      <alignment horizontal="center" vertical="center"/>
    </xf>
    <xf numFmtId="0" fontId="124" fillId="68" borderId="0" xfId="76" applyFont="1" applyFill="1" applyAlignment="1">
      <alignment horizontal="center" vertical="center"/>
    </xf>
    <xf numFmtId="0" fontId="45" fillId="45" borderId="214" xfId="76" applyFont="1" applyFill="1" applyBorder="1" applyAlignment="1">
      <alignment horizontal="center" vertical="center"/>
    </xf>
    <xf numFmtId="0" fontId="124" fillId="45" borderId="215" xfId="76" applyFont="1" applyFill="1" applyBorder="1" applyAlignment="1">
      <alignment horizontal="center" vertical="center"/>
    </xf>
    <xf numFmtId="0" fontId="220" fillId="160" borderId="67" xfId="51" applyFont="1" applyFill="1" applyBorder="1" applyAlignment="1">
      <alignment horizontal="center" vertical="center"/>
    </xf>
    <xf numFmtId="0" fontId="220" fillId="160" borderId="17" xfId="51" applyFont="1" applyFill="1" applyBorder="1" applyAlignment="1">
      <alignment horizontal="center" vertical="center"/>
    </xf>
    <xf numFmtId="0" fontId="220" fillId="143" borderId="67" xfId="51" applyFont="1" applyFill="1" applyBorder="1" applyAlignment="1">
      <alignment horizontal="center" vertical="center"/>
    </xf>
    <xf numFmtId="0" fontId="220" fillId="143" borderId="17" xfId="51" applyFont="1" applyFill="1" applyBorder="1" applyAlignment="1">
      <alignment horizontal="center" vertical="center"/>
    </xf>
    <xf numFmtId="0" fontId="220" fillId="161" borderId="67" xfId="51" applyFont="1" applyFill="1" applyBorder="1" applyAlignment="1">
      <alignment horizontal="center" vertical="center"/>
    </xf>
    <xf numFmtId="0" fontId="220" fillId="161" borderId="17" xfId="51" applyFont="1" applyFill="1" applyBorder="1" applyAlignment="1">
      <alignment horizontal="center" vertical="center"/>
    </xf>
    <xf numFmtId="0" fontId="220" fillId="200" borderId="67" xfId="51" applyFont="1" applyFill="1" applyBorder="1" applyAlignment="1">
      <alignment horizontal="center" vertical="center"/>
    </xf>
    <xf numFmtId="0" fontId="45" fillId="51" borderId="214" xfId="76" applyFont="1" applyFill="1" applyBorder="1" applyAlignment="1">
      <alignment horizontal="center" vertical="center"/>
    </xf>
    <xf numFmtId="0" fontId="56" fillId="45" borderId="236" xfId="76" applyFont="1" applyFill="1" applyBorder="1" applyAlignment="1">
      <alignment horizontal="center" vertical="center"/>
    </xf>
    <xf numFmtId="0" fontId="124" fillId="68" borderId="236" xfId="76" applyFont="1" applyFill="1" applyBorder="1" applyAlignment="1">
      <alignment horizontal="center" vertical="center"/>
    </xf>
    <xf numFmtId="0" fontId="220" fillId="200" borderId="204" xfId="51" applyFont="1" applyFill="1" applyBorder="1" applyAlignment="1">
      <alignment horizontal="center" vertical="center"/>
    </xf>
    <xf numFmtId="0" fontId="220" fillId="200" borderId="17" xfId="51" applyFont="1" applyFill="1" applyBorder="1" applyAlignment="1">
      <alignment horizontal="center" vertical="center"/>
    </xf>
    <xf numFmtId="0" fontId="314" fillId="39" borderId="150" xfId="76" applyFont="1" applyFill="1" applyBorder="1" applyAlignment="1">
      <alignment horizontal="centerContinuous" vertical="center"/>
    </xf>
    <xf numFmtId="0" fontId="57" fillId="39" borderId="151" xfId="76" applyFont="1" applyFill="1" applyBorder="1" applyAlignment="1">
      <alignment horizontal="left" vertical="center"/>
    </xf>
    <xf numFmtId="0" fontId="153" fillId="39" borderId="151" xfId="76" applyFont="1" applyFill="1" applyBorder="1" applyAlignment="1">
      <alignment horizontal="left" vertical="center"/>
    </xf>
    <xf numFmtId="0" fontId="57" fillId="39" borderId="151" xfId="76" applyFont="1" applyFill="1" applyBorder="1" applyAlignment="1">
      <alignment horizontal="center" vertical="center"/>
    </xf>
    <xf numFmtId="0" fontId="57" fillId="39" borderId="151" xfId="76" applyFont="1" applyFill="1" applyBorder="1" applyAlignment="1">
      <alignment horizontal="centerContinuous" vertical="center"/>
    </xf>
    <xf numFmtId="0" fontId="47" fillId="39" borderId="152" xfId="76" applyFont="1" applyFill="1" applyBorder="1" applyAlignment="1">
      <alignment horizontal="centerContinuous" vertical="center"/>
    </xf>
    <xf numFmtId="0" fontId="319" fillId="39" borderId="206" xfId="76" applyFont="1" applyFill="1" applyBorder="1" applyAlignment="1">
      <alignment horizontal="centerContinuous" vertical="center" wrapText="1"/>
    </xf>
    <xf numFmtId="0" fontId="47" fillId="39" borderId="17" xfId="76" applyFont="1" applyFill="1" applyBorder="1" applyAlignment="1">
      <alignment horizontal="center" vertical="center"/>
    </xf>
    <xf numFmtId="0" fontId="51" fillId="39" borderId="80" xfId="76" applyFont="1" applyFill="1" applyBorder="1" applyAlignment="1">
      <alignment horizontal="right" vertical="center"/>
    </xf>
    <xf numFmtId="0" fontId="51" fillId="52" borderId="80" xfId="76" applyFont="1" applyFill="1" applyBorder="1" applyAlignment="1">
      <alignment horizontal="right" vertical="center"/>
    </xf>
    <xf numFmtId="0" fontId="51" fillId="115" borderId="80" xfId="76" applyFont="1" applyFill="1" applyBorder="1" applyAlignment="1">
      <alignment horizontal="center" vertical="center" wrapText="1"/>
    </xf>
    <xf numFmtId="0" fontId="224" fillId="115" borderId="80" xfId="76" applyFont="1" applyFill="1" applyBorder="1" applyAlignment="1">
      <alignment horizontal="right" vertical="center"/>
    </xf>
    <xf numFmtId="0" fontId="51" fillId="43" borderId="80" xfId="76" applyFont="1" applyFill="1" applyBorder="1" applyAlignment="1">
      <alignment horizontal="center" vertical="center" wrapText="1"/>
    </xf>
    <xf numFmtId="0" fontId="333" fillId="136" borderId="0" xfId="100" applyFont="1" applyFill="1" applyAlignment="1" applyProtection="1">
      <alignment vertical="center"/>
      <protection hidden="1"/>
    </xf>
    <xf numFmtId="0" fontId="292" fillId="136" borderId="0" xfId="105" applyFont="1" applyFill="1" applyAlignment="1" applyProtection="1">
      <alignment horizontal="left" vertical="center"/>
    </xf>
    <xf numFmtId="0" fontId="54" fillId="39" borderId="43" xfId="72" applyFont="1" applyFill="1" applyBorder="1" applyAlignment="1">
      <alignment horizontal="center" vertical="center"/>
    </xf>
    <xf numFmtId="0" fontId="54" fillId="39" borderId="0" xfId="72" applyFont="1" applyFill="1" applyBorder="1" applyAlignment="1">
      <alignment horizontal="center" vertical="center"/>
    </xf>
    <xf numFmtId="0" fontId="54" fillId="39" borderId="42" xfId="72" applyFont="1" applyFill="1" applyBorder="1" applyAlignment="1">
      <alignment horizontal="center" vertical="center"/>
    </xf>
    <xf numFmtId="0" fontId="54" fillId="39" borderId="43" xfId="93" applyFont="1" applyFill="1" applyBorder="1" applyAlignment="1">
      <alignment horizontal="center" vertical="center"/>
    </xf>
    <xf numFmtId="0" fontId="54" fillId="39" borderId="0" xfId="93" applyFont="1" applyFill="1" applyBorder="1" applyAlignment="1">
      <alignment horizontal="center" vertical="center"/>
    </xf>
    <xf numFmtId="0" fontId="54" fillId="39" borderId="42" xfId="93" applyFont="1" applyFill="1" applyBorder="1" applyAlignment="1">
      <alignment horizontal="center" vertical="center"/>
    </xf>
    <xf numFmtId="0" fontId="54" fillId="39" borderId="0" xfId="72" applyFont="1" applyFill="1" applyAlignment="1">
      <alignment horizontal="center" vertical="center"/>
    </xf>
    <xf numFmtId="0" fontId="183" fillId="121" borderId="0" xfId="51" quotePrefix="1" applyFont="1" applyFill="1" applyAlignment="1">
      <alignment horizontal="center" vertical="center"/>
    </xf>
    <xf numFmtId="0" fontId="47" fillId="79" borderId="67" xfId="51" quotePrefix="1" applyFont="1" applyFill="1" applyBorder="1" applyAlignment="1">
      <alignment horizontal="center" vertical="center"/>
    </xf>
    <xf numFmtId="0" fontId="47" fillId="79" borderId="0" xfId="51" quotePrefix="1" applyFont="1" applyFill="1" applyAlignment="1">
      <alignment horizontal="center" vertical="center"/>
    </xf>
    <xf numFmtId="0" fontId="183" fillId="121" borderId="77" xfId="51" quotePrefix="1" applyFont="1" applyFill="1" applyBorder="1" applyAlignment="1">
      <alignment horizontal="center" vertical="center"/>
    </xf>
    <xf numFmtId="0" fontId="183" fillId="89" borderId="77" xfId="51" quotePrefix="1" applyFont="1" applyFill="1" applyBorder="1" applyAlignment="1">
      <alignment horizontal="center" vertical="center"/>
    </xf>
    <xf numFmtId="0" fontId="162" fillId="52" borderId="83" xfId="51" quotePrefix="1" applyFont="1" applyFill="1" applyBorder="1" applyAlignment="1">
      <alignment horizontal="center" vertical="center" wrapText="1"/>
    </xf>
    <xf numFmtId="0" fontId="162" fillId="52" borderId="46" xfId="51" quotePrefix="1" applyFont="1" applyFill="1" applyBorder="1" applyAlignment="1">
      <alignment horizontal="center" vertical="center" wrapText="1"/>
    </xf>
    <xf numFmtId="0" fontId="162" fillId="52" borderId="70" xfId="51" quotePrefix="1" applyFont="1" applyFill="1" applyBorder="1" applyAlignment="1">
      <alignment horizontal="center" vertical="center" wrapText="1"/>
    </xf>
    <xf numFmtId="0" fontId="162" fillId="52" borderId="85" xfId="51" applyFont="1" applyFill="1" applyBorder="1" applyAlignment="1">
      <alignment horizontal="center" vertical="center"/>
    </xf>
    <xf numFmtId="0" fontId="162" fillId="52" borderId="78" xfId="51" applyFont="1" applyFill="1" applyBorder="1" applyAlignment="1">
      <alignment horizontal="center" vertical="center"/>
    </xf>
    <xf numFmtId="0" fontId="162" fillId="52" borderId="16" xfId="51" applyFont="1" applyFill="1" applyBorder="1" applyAlignment="1">
      <alignment horizontal="center" vertical="center"/>
    </xf>
    <xf numFmtId="0" fontId="162" fillId="52" borderId="14" xfId="51" applyFont="1" applyFill="1" applyBorder="1" applyAlignment="1">
      <alignment horizontal="center" vertical="center"/>
    </xf>
    <xf numFmtId="0" fontId="162" fillId="52" borderId="107" xfId="51" applyFont="1" applyFill="1" applyBorder="1" applyAlignment="1">
      <alignment horizontal="center" vertical="center"/>
    </xf>
    <xf numFmtId="0" fontId="162" fillId="52" borderId="110" xfId="51" applyFont="1" applyFill="1" applyBorder="1" applyAlignment="1">
      <alignment horizontal="center" vertical="center"/>
    </xf>
    <xf numFmtId="168" fontId="44" fillId="93" borderId="43" xfId="63" applyNumberFormat="1" applyFont="1" applyFill="1" applyBorder="1" applyAlignment="1">
      <alignment horizontal="center" vertical="center"/>
    </xf>
    <xf numFmtId="168" fontId="44" fillId="93" borderId="0" xfId="63" applyNumberFormat="1" applyFont="1" applyFill="1" applyAlignment="1">
      <alignment horizontal="center" vertical="center"/>
    </xf>
    <xf numFmtId="174" fontId="43" fillId="93" borderId="14" xfId="51" applyNumberFormat="1" applyFont="1" applyFill="1" applyBorder="1" applyAlignment="1">
      <alignment horizontal="left" vertical="center" wrapText="1"/>
    </xf>
    <xf numFmtId="174" fontId="88" fillId="88" borderId="14" xfId="51" applyNumberFormat="1" applyFont="1" applyFill="1" applyBorder="1" applyAlignment="1">
      <alignment horizontal="left" vertical="center"/>
    </xf>
    <xf numFmtId="168" fontId="53" fillId="88" borderId="43" xfId="63" applyNumberFormat="1" applyFont="1" applyFill="1" applyBorder="1" applyAlignment="1">
      <alignment horizontal="center" vertical="center"/>
    </xf>
    <xf numFmtId="168" fontId="53" fillId="88" borderId="0" xfId="63" applyNumberFormat="1" applyFont="1" applyFill="1" applyAlignment="1">
      <alignment horizontal="center" vertical="center"/>
    </xf>
    <xf numFmtId="174" fontId="43" fillId="86" borderId="14" xfId="51" applyNumberFormat="1" applyFont="1" applyFill="1" applyBorder="1" applyAlignment="1">
      <alignment horizontal="left" vertical="center"/>
    </xf>
    <xf numFmtId="168" fontId="44" fillId="86" borderId="43" xfId="63" applyNumberFormat="1" applyFont="1" applyFill="1" applyBorder="1" applyAlignment="1">
      <alignment horizontal="center" vertical="center"/>
    </xf>
    <xf numFmtId="168" fontId="44" fillId="86" borderId="0" xfId="63" applyNumberFormat="1" applyFont="1" applyFill="1" applyAlignment="1">
      <alignment horizontal="center" vertical="center"/>
    </xf>
    <xf numFmtId="0" fontId="185" fillId="89" borderId="143" xfId="51" applyFont="1" applyFill="1" applyBorder="1" applyAlignment="1">
      <alignment horizontal="center" vertical="center" wrapText="1"/>
    </xf>
    <xf numFmtId="0" fontId="185" fillId="89" borderId="147" xfId="51" applyFont="1" applyFill="1" applyBorder="1" applyAlignment="1">
      <alignment horizontal="center" vertical="center" wrapText="1"/>
    </xf>
    <xf numFmtId="0" fontId="57" fillId="79" borderId="144" xfId="51" applyFont="1" applyFill="1" applyBorder="1" applyAlignment="1">
      <alignment horizontal="center" vertical="center" wrapText="1"/>
    </xf>
    <xf numFmtId="0" fontId="57" fillId="79" borderId="148" xfId="51" applyFont="1" applyFill="1" applyBorder="1" applyAlignment="1">
      <alignment horizontal="center" vertical="center" wrapText="1"/>
    </xf>
    <xf numFmtId="0" fontId="57" fillId="79" borderId="145" xfId="51" applyFont="1" applyFill="1" applyBorder="1" applyAlignment="1">
      <alignment horizontal="center" vertical="center" wrapText="1"/>
    </xf>
    <xf numFmtId="0" fontId="57" fillId="79" borderId="149" xfId="51" applyFont="1" applyFill="1" applyBorder="1" applyAlignment="1">
      <alignment horizontal="center" vertical="center" wrapText="1"/>
    </xf>
    <xf numFmtId="0" fontId="6" fillId="0" borderId="16" xfId="85" applyBorder="1" applyAlignment="1">
      <alignment horizontal="center" vertical="center"/>
    </xf>
    <xf numFmtId="0" fontId="6" fillId="0" borderId="14" xfId="85" applyBorder="1" applyAlignment="1">
      <alignment horizontal="center" vertical="center"/>
    </xf>
    <xf numFmtId="0" fontId="6" fillId="0" borderId="107" xfId="85" applyBorder="1" applyAlignment="1">
      <alignment horizontal="center" vertical="center"/>
    </xf>
    <xf numFmtId="0" fontId="6" fillId="0" borderId="110" xfId="85" applyBorder="1" applyAlignment="1">
      <alignment horizontal="center" vertical="center"/>
    </xf>
    <xf numFmtId="0" fontId="185" fillId="89" borderId="16" xfId="51" quotePrefix="1" applyFont="1" applyFill="1" applyBorder="1" applyAlignment="1">
      <alignment horizontal="center" vertical="center" wrapText="1"/>
    </xf>
    <xf numFmtId="0" fontId="185" fillId="89" borderId="0" xfId="51" quotePrefix="1" applyFont="1" applyFill="1" applyAlignment="1">
      <alignment horizontal="center" vertical="center" wrapText="1"/>
    </xf>
    <xf numFmtId="0" fontId="185" fillId="89" borderId="14" xfId="51" quotePrefix="1" applyFont="1" applyFill="1" applyBorder="1" applyAlignment="1">
      <alignment horizontal="center" vertical="center" wrapText="1"/>
    </xf>
    <xf numFmtId="0" fontId="185" fillId="89" borderId="107" xfId="51" quotePrefix="1" applyFont="1" applyFill="1" applyBorder="1" applyAlignment="1">
      <alignment horizontal="center" vertical="center" wrapText="1"/>
    </xf>
    <xf numFmtId="0" fontId="185" fillId="89" borderId="108" xfId="51" quotePrefix="1" applyFont="1" applyFill="1" applyBorder="1" applyAlignment="1">
      <alignment horizontal="center" vertical="center" wrapText="1"/>
    </xf>
    <xf numFmtId="0" fontId="185" fillId="89" borderId="110" xfId="51" quotePrefix="1" applyFont="1" applyFill="1" applyBorder="1" applyAlignment="1">
      <alignment horizontal="center" vertical="center" wrapText="1"/>
    </xf>
    <xf numFmtId="0" fontId="185" fillId="89" borderId="16" xfId="51" quotePrefix="1" applyFont="1" applyFill="1" applyBorder="1" applyAlignment="1">
      <alignment horizontal="center" vertical="center"/>
    </xf>
    <xf numFmtId="0" fontId="185" fillId="89" borderId="0" xfId="51" quotePrefix="1" applyFont="1" applyFill="1" applyAlignment="1">
      <alignment horizontal="center" vertical="center"/>
    </xf>
    <xf numFmtId="0" fontId="185" fillId="89" borderId="107" xfId="51" quotePrefix="1" applyFont="1" applyFill="1" applyBorder="1" applyAlignment="1">
      <alignment horizontal="center" vertical="center"/>
    </xf>
    <xf numFmtId="0" fontId="185" fillId="89" borderId="108" xfId="51" quotePrefix="1" applyFont="1" applyFill="1" applyBorder="1" applyAlignment="1">
      <alignment horizontal="center" vertical="center"/>
    </xf>
    <xf numFmtId="0" fontId="57" fillId="79" borderId="67" xfId="51" quotePrefix="1" applyFont="1" applyFill="1" applyBorder="1" applyAlignment="1">
      <alignment horizontal="center" vertical="center" wrapText="1"/>
    </xf>
    <xf numFmtId="0" fontId="57" fillId="79" borderId="0" xfId="51" quotePrefix="1" applyFont="1" applyFill="1" applyAlignment="1">
      <alignment horizontal="center" vertical="center" wrapText="1"/>
    </xf>
    <xf numFmtId="0" fontId="57" fillId="79" borderId="18" xfId="51" quotePrefix="1" applyFont="1" applyFill="1" applyBorder="1" applyAlignment="1">
      <alignment horizontal="center" vertical="center" wrapText="1"/>
    </xf>
    <xf numFmtId="0" fontId="57" fillId="79" borderId="108" xfId="51" quotePrefix="1" applyFont="1" applyFill="1" applyBorder="1" applyAlignment="1">
      <alignment horizontal="center" vertical="center" wrapText="1"/>
    </xf>
    <xf numFmtId="0" fontId="185" fillId="89" borderId="142" xfId="51" applyFont="1" applyFill="1" applyBorder="1" applyAlignment="1">
      <alignment horizontal="center" vertical="center" wrapText="1"/>
    </xf>
    <xf numFmtId="0" fontId="185" fillId="89" borderId="146" xfId="51" applyFont="1" applyFill="1" applyBorder="1" applyAlignment="1">
      <alignment horizontal="center" vertical="center" wrapText="1"/>
    </xf>
    <xf numFmtId="174" fontId="43" fillId="93" borderId="0" xfId="51" applyNumberFormat="1" applyFont="1" applyFill="1" applyAlignment="1">
      <alignment horizontal="left" vertical="center" wrapText="1"/>
    </xf>
    <xf numFmtId="0" fontId="162" fillId="52" borderId="83" xfId="51" applyFont="1" applyFill="1" applyBorder="1" applyAlignment="1">
      <alignment horizontal="center" vertical="center"/>
    </xf>
    <xf numFmtId="0" fontId="162" fillId="52" borderId="46" xfId="51" applyFont="1" applyFill="1" applyBorder="1" applyAlignment="1">
      <alignment horizontal="center" vertical="center"/>
    </xf>
    <xf numFmtId="0" fontId="162" fillId="52" borderId="70" xfId="51" applyFont="1" applyFill="1" applyBorder="1" applyAlignment="1">
      <alignment horizontal="center" vertical="center"/>
    </xf>
    <xf numFmtId="178" fontId="120" fillId="122" borderId="46" xfId="51" applyNumberFormat="1" applyFont="1" applyFill="1" applyBorder="1" applyAlignment="1">
      <alignment horizontal="center" vertical="center"/>
    </xf>
    <xf numFmtId="178" fontId="120" fillId="122" borderId="70" xfId="51" applyNumberFormat="1" applyFont="1" applyFill="1" applyBorder="1" applyAlignment="1">
      <alignment horizontal="center" vertical="center"/>
    </xf>
    <xf numFmtId="0" fontId="162" fillId="52" borderId="77" xfId="51" applyFont="1" applyFill="1" applyBorder="1" applyAlignment="1">
      <alignment horizontal="center" vertical="center"/>
    </xf>
    <xf numFmtId="0" fontId="162" fillId="52" borderId="0" xfId="51" applyFont="1" applyFill="1" applyAlignment="1">
      <alignment horizontal="center" vertical="center"/>
    </xf>
    <xf numFmtId="0" fontId="162" fillId="52" borderId="108" xfId="51" applyFont="1" applyFill="1" applyBorder="1" applyAlignment="1">
      <alignment horizontal="center" vertical="center"/>
    </xf>
    <xf numFmtId="0" fontId="6" fillId="132" borderId="77" xfId="85" applyFill="1" applyBorder="1" applyAlignment="1">
      <alignment horizontal="center" vertical="center" wrapText="1"/>
    </xf>
    <xf numFmtId="0" fontId="6" fillId="132" borderId="78" xfId="85" applyFill="1" applyBorder="1" applyAlignment="1">
      <alignment horizontal="center" vertical="center" wrapText="1"/>
    </xf>
    <xf numFmtId="0" fontId="6" fillId="132" borderId="0" xfId="85" applyFill="1" applyAlignment="1">
      <alignment horizontal="center" vertical="center" wrapText="1"/>
    </xf>
    <xf numFmtId="0" fontId="6" fillId="132" borderId="14" xfId="85" applyFill="1" applyBorder="1" applyAlignment="1">
      <alignment horizontal="center" vertical="center" wrapText="1"/>
    </xf>
    <xf numFmtId="0" fontId="6" fillId="132" borderId="108" xfId="85" applyFill="1" applyBorder="1" applyAlignment="1">
      <alignment horizontal="center" vertical="center" wrapText="1"/>
    </xf>
    <xf numFmtId="0" fontId="6" fillId="132" borderId="110" xfId="85" applyFill="1" applyBorder="1" applyAlignment="1">
      <alignment horizontal="center" vertical="center" wrapText="1"/>
    </xf>
    <xf numFmtId="0" fontId="128" fillId="93" borderId="16" xfId="51" applyFont="1" applyFill="1" applyBorder="1" applyAlignment="1">
      <alignment horizontal="left" vertical="center" wrapText="1"/>
    </xf>
    <xf numFmtId="0" fontId="128" fillId="93" borderId="0" xfId="51" applyFont="1" applyFill="1" applyAlignment="1">
      <alignment horizontal="left" vertical="center" wrapText="1"/>
    </xf>
    <xf numFmtId="174" fontId="202" fillId="42" borderId="14" xfId="51" applyNumberFormat="1" applyFont="1" applyFill="1" applyBorder="1" applyAlignment="1">
      <alignment horizontal="left" vertical="center"/>
    </xf>
    <xf numFmtId="178" fontId="120" fillId="122" borderId="117" xfId="51" applyNumberFormat="1" applyFont="1" applyFill="1" applyBorder="1" applyAlignment="1">
      <alignment horizontal="center" vertical="center"/>
    </xf>
    <xf numFmtId="178" fontId="120" fillId="122" borderId="116" xfId="51" applyNumberFormat="1" applyFont="1" applyFill="1" applyBorder="1" applyAlignment="1">
      <alignment horizontal="center" vertical="center"/>
    </xf>
    <xf numFmtId="178" fontId="120" fillId="122" borderId="118" xfId="51" applyNumberFormat="1" applyFont="1" applyFill="1" applyBorder="1" applyAlignment="1">
      <alignment horizontal="center" vertical="center"/>
    </xf>
    <xf numFmtId="178" fontId="120" fillId="122" borderId="107" xfId="51" applyNumberFormat="1" applyFont="1" applyFill="1" applyBorder="1" applyAlignment="1">
      <alignment horizontal="center" vertical="center"/>
    </xf>
    <xf numFmtId="178" fontId="120" fillId="122" borderId="108" xfId="51" applyNumberFormat="1" applyFont="1" applyFill="1" applyBorder="1" applyAlignment="1">
      <alignment horizontal="center" vertical="center"/>
    </xf>
    <xf numFmtId="178" fontId="120" fillId="122" borderId="110" xfId="51" applyNumberFormat="1" applyFont="1" applyFill="1" applyBorder="1" applyAlignment="1">
      <alignment horizontal="center" vertical="center"/>
    </xf>
    <xf numFmtId="0" fontId="128" fillId="70" borderId="16" xfId="51" applyFont="1" applyFill="1" applyBorder="1" applyAlignment="1">
      <alignment horizontal="left" vertical="center" wrapText="1"/>
    </xf>
    <xf numFmtId="0" fontId="128" fillId="70" borderId="0" xfId="51" applyFont="1" applyFill="1" applyAlignment="1">
      <alignment horizontal="left" vertical="center" wrapText="1"/>
    </xf>
    <xf numFmtId="178" fontId="120" fillId="122" borderId="85" xfId="51" applyNumberFormat="1" applyFont="1" applyFill="1" applyBorder="1" applyAlignment="1">
      <alignment horizontal="center" vertical="center"/>
    </xf>
    <xf numFmtId="178" fontId="120" fillId="122" borderId="77" xfId="51" applyNumberFormat="1" applyFont="1" applyFill="1" applyBorder="1" applyAlignment="1">
      <alignment horizontal="center" vertical="center"/>
    </xf>
    <xf numFmtId="178" fontId="120" fillId="122" borderId="78" xfId="51" applyNumberFormat="1" applyFont="1" applyFill="1" applyBorder="1" applyAlignment="1">
      <alignment horizontal="center" vertical="center"/>
    </xf>
    <xf numFmtId="178" fontId="120" fillId="122" borderId="16" xfId="51" applyNumberFormat="1" applyFont="1" applyFill="1" applyBorder="1" applyAlignment="1">
      <alignment horizontal="center" vertical="center"/>
    </xf>
    <xf numFmtId="178" fontId="120" fillId="122" borderId="0" xfId="51" applyNumberFormat="1" applyFont="1" applyFill="1" applyAlignment="1">
      <alignment horizontal="center" vertical="center"/>
    </xf>
    <xf numFmtId="178" fontId="120" fillId="122" borderId="14" xfId="51" applyNumberFormat="1" applyFont="1" applyFill="1" applyBorder="1" applyAlignment="1">
      <alignment horizontal="center" vertical="center"/>
    </xf>
    <xf numFmtId="168" fontId="201" fillId="42" borderId="43" xfId="63" applyNumberFormat="1" applyFont="1" applyFill="1" applyBorder="1" applyAlignment="1">
      <alignment horizontal="center" vertical="center"/>
    </xf>
    <xf numFmtId="168" fontId="201" fillId="42" borderId="0" xfId="63" applyNumberFormat="1" applyFont="1" applyFill="1" applyAlignment="1">
      <alignment horizontal="center" vertical="center"/>
    </xf>
    <xf numFmtId="174" fontId="202" fillId="42" borderId="0" xfId="51" applyNumberFormat="1" applyFont="1" applyFill="1" applyAlignment="1">
      <alignment horizontal="left" vertical="center"/>
    </xf>
    <xf numFmtId="0" fontId="57" fillId="130" borderId="16" xfId="51" applyFont="1" applyFill="1" applyBorder="1" applyAlignment="1">
      <alignment horizontal="left" vertical="center" wrapText="1"/>
    </xf>
    <xf numFmtId="0" fontId="57" fillId="130" borderId="0" xfId="51" applyFont="1" applyFill="1" applyAlignment="1">
      <alignment horizontal="left" vertical="center" wrapText="1"/>
    </xf>
    <xf numFmtId="179" fontId="195" fillId="122" borderId="117" xfId="51" quotePrefix="1" applyNumberFormat="1" applyFont="1" applyFill="1" applyBorder="1" applyAlignment="1">
      <alignment horizontal="center" vertical="center"/>
    </xf>
    <xf numFmtId="179" fontId="195" fillId="122" borderId="116" xfId="51" quotePrefix="1" applyNumberFormat="1" applyFont="1" applyFill="1" applyBorder="1" applyAlignment="1">
      <alignment horizontal="center" vertical="center"/>
    </xf>
    <xf numFmtId="179" fontId="195" fillId="122" borderId="118" xfId="51" quotePrefix="1" applyNumberFormat="1" applyFont="1" applyFill="1" applyBorder="1" applyAlignment="1">
      <alignment horizontal="center" vertical="center"/>
    </xf>
    <xf numFmtId="179" fontId="195" fillId="122" borderId="105" xfId="51" quotePrefix="1" applyNumberFormat="1" applyFont="1" applyFill="1" applyBorder="1" applyAlignment="1">
      <alignment horizontal="center" vertical="center"/>
    </xf>
    <xf numFmtId="179" fontId="195" fillId="122" borderId="120" xfId="51" quotePrefix="1" applyNumberFormat="1" applyFont="1" applyFill="1" applyBorder="1" applyAlignment="1">
      <alignment horizontal="center" vertical="center"/>
    </xf>
    <xf numFmtId="179" fontId="195" fillId="122" borderId="119" xfId="51" quotePrefix="1" applyNumberFormat="1" applyFont="1" applyFill="1" applyBorder="1" applyAlignment="1">
      <alignment horizontal="center" vertical="center"/>
    </xf>
    <xf numFmtId="179" fontId="195" fillId="122" borderId="46" xfId="51" quotePrefix="1" applyNumberFormat="1" applyFont="1" applyFill="1" applyBorder="1" applyAlignment="1">
      <alignment horizontal="center" vertical="center"/>
    </xf>
    <xf numFmtId="179" fontId="195" fillId="122" borderId="129" xfId="51" quotePrefix="1" applyNumberFormat="1" applyFont="1" applyFill="1" applyBorder="1" applyAlignment="1">
      <alignment horizontal="center" vertical="center"/>
    </xf>
    <xf numFmtId="0" fontId="143" fillId="42" borderId="16" xfId="51" applyFont="1" applyFill="1" applyBorder="1" applyAlignment="1">
      <alignment horizontal="left" vertical="center" wrapText="1"/>
    </xf>
    <xf numFmtId="0" fontId="143" fillId="42" borderId="0" xfId="51" applyFont="1" applyFill="1" applyAlignment="1">
      <alignment horizontal="left" vertical="center" wrapText="1"/>
    </xf>
    <xf numFmtId="174" fontId="88" fillId="89" borderId="14" xfId="51" applyNumberFormat="1" applyFont="1" applyFill="1" applyBorder="1" applyAlignment="1">
      <alignment horizontal="left" vertical="center"/>
    </xf>
    <xf numFmtId="168" fontId="53" fillId="89" borderId="43" xfId="63" applyNumberFormat="1" applyFont="1" applyFill="1" applyBorder="1" applyAlignment="1">
      <alignment horizontal="center" vertical="center"/>
    </xf>
    <xf numFmtId="168" fontId="53" fillId="89" borderId="0" xfId="63" applyNumberFormat="1" applyFont="1" applyFill="1" applyAlignment="1">
      <alignment horizontal="center" vertical="center"/>
    </xf>
    <xf numFmtId="179" fontId="195" fillId="122" borderId="71" xfId="51" quotePrefix="1" applyNumberFormat="1" applyFont="1" applyFill="1" applyBorder="1" applyAlignment="1">
      <alignment horizontal="center" vertical="center"/>
    </xf>
    <xf numFmtId="179" fontId="195" fillId="122" borderId="72" xfId="51" quotePrefix="1" applyNumberFormat="1" applyFont="1" applyFill="1" applyBorder="1" applyAlignment="1">
      <alignment horizontal="center" vertical="center"/>
    </xf>
    <xf numFmtId="0" fontId="6" fillId="129" borderId="77" xfId="85" applyFill="1" applyBorder="1" applyAlignment="1">
      <alignment horizontal="center" vertical="center" wrapText="1"/>
    </xf>
    <xf numFmtId="0" fontId="6" fillId="129" borderId="78" xfId="85" applyFill="1" applyBorder="1" applyAlignment="1">
      <alignment horizontal="center" vertical="center" wrapText="1"/>
    </xf>
    <xf numFmtId="0" fontId="6" fillId="129" borderId="0" xfId="85" applyFill="1" applyAlignment="1">
      <alignment horizontal="center" vertical="center" wrapText="1"/>
    </xf>
    <xf numFmtId="0" fontId="6" fillId="129" borderId="14" xfId="85" applyFill="1" applyBorder="1" applyAlignment="1">
      <alignment horizontal="center" vertical="center" wrapText="1"/>
    </xf>
    <xf numFmtId="0" fontId="6" fillId="129" borderId="108" xfId="85" applyFill="1" applyBorder="1" applyAlignment="1">
      <alignment horizontal="center" vertical="center" wrapText="1"/>
    </xf>
    <xf numFmtId="0" fontId="6" fillId="129" borderId="110" xfId="85" applyFill="1" applyBorder="1" applyAlignment="1">
      <alignment horizontal="center" vertical="center" wrapText="1"/>
    </xf>
    <xf numFmtId="179" fontId="195" fillId="122" borderId="85" xfId="51" quotePrefix="1" applyNumberFormat="1" applyFont="1" applyFill="1" applyBorder="1" applyAlignment="1">
      <alignment horizontal="center" vertical="center"/>
    </xf>
    <xf numFmtId="179" fontId="195" fillId="122" borderId="77" xfId="51" quotePrefix="1" applyNumberFormat="1" applyFont="1" applyFill="1" applyBorder="1" applyAlignment="1">
      <alignment horizontal="center" vertical="center"/>
    </xf>
    <xf numFmtId="179" fontId="195" fillId="122" borderId="78" xfId="51" quotePrefix="1" applyNumberFormat="1" applyFont="1" applyFill="1" applyBorder="1" applyAlignment="1">
      <alignment horizontal="center" vertical="center"/>
    </xf>
    <xf numFmtId="179" fontId="195" fillId="122" borderId="80" xfId="51" quotePrefix="1" applyNumberFormat="1" applyFont="1" applyFill="1" applyBorder="1" applyAlignment="1">
      <alignment horizontal="center" vertical="center"/>
    </xf>
    <xf numFmtId="174" fontId="43" fillId="86" borderId="0" xfId="51" applyNumberFormat="1" applyFont="1" applyFill="1" applyAlignment="1">
      <alignment horizontal="left" vertical="center"/>
    </xf>
    <xf numFmtId="174" fontId="88" fillId="88" borderId="0" xfId="51" applyNumberFormat="1" applyFont="1" applyFill="1" applyAlignment="1">
      <alignment horizontal="left" vertical="center"/>
    </xf>
    <xf numFmtId="0" fontId="126" fillId="77" borderId="16" xfId="51" applyFont="1" applyFill="1" applyBorder="1" applyAlignment="1">
      <alignment horizontal="left" vertical="center" wrapText="1"/>
    </xf>
    <xf numFmtId="0" fontId="126" fillId="77" borderId="0" xfId="51" applyFont="1" applyFill="1" applyAlignment="1">
      <alignment horizontal="left" vertical="center" wrapText="1"/>
    </xf>
    <xf numFmtId="168" fontId="44" fillId="78" borderId="43" xfId="63" applyNumberFormat="1" applyFont="1" applyFill="1" applyBorder="1" applyAlignment="1">
      <alignment horizontal="center" vertical="center"/>
    </xf>
    <xf numFmtId="168" fontId="44" fillId="78" borderId="0" xfId="63" applyNumberFormat="1" applyFont="1" applyFill="1" applyAlignment="1">
      <alignment horizontal="center" vertical="center"/>
    </xf>
    <xf numFmtId="174" fontId="43" fillId="78" borderId="14" xfId="51" applyNumberFormat="1" applyFont="1" applyFill="1" applyBorder="1" applyAlignment="1">
      <alignment horizontal="left" vertical="center"/>
    </xf>
    <xf numFmtId="0" fontId="185" fillId="88" borderId="16" xfId="53" applyFont="1" applyFill="1" applyBorder="1" applyAlignment="1">
      <alignment horizontal="left" vertical="center" wrapText="1"/>
    </xf>
    <xf numFmtId="0" fontId="185" fillId="88" borderId="0" xfId="53" applyFont="1" applyFill="1" applyAlignment="1">
      <alignment horizontal="left" vertical="center" wrapText="1"/>
    </xf>
    <xf numFmtId="179" fontId="195" fillId="122" borderId="107" xfId="51" quotePrefix="1" applyNumberFormat="1" applyFont="1" applyFill="1" applyBorder="1" applyAlignment="1">
      <alignment horizontal="center" vertical="center"/>
    </xf>
    <xf numFmtId="179" fontId="195" fillId="122" borderId="110" xfId="51" quotePrefix="1" applyNumberFormat="1" applyFont="1" applyFill="1" applyBorder="1" applyAlignment="1">
      <alignment horizontal="center" vertical="center"/>
    </xf>
    <xf numFmtId="174" fontId="43" fillId="78" borderId="0" xfId="51" applyNumberFormat="1" applyFont="1" applyFill="1" applyAlignment="1">
      <alignment horizontal="left" vertical="center"/>
    </xf>
    <xf numFmtId="0" fontId="200" fillId="81" borderId="16" xfId="51" applyFont="1" applyFill="1" applyBorder="1" applyAlignment="1">
      <alignment horizontal="left" vertical="center"/>
    </xf>
    <xf numFmtId="0" fontId="200" fillId="81" borderId="0" xfId="51" applyFont="1" applyFill="1" applyAlignment="1">
      <alignment horizontal="left" vertical="center"/>
    </xf>
    <xf numFmtId="174" fontId="88" fillId="89" borderId="0" xfId="51" applyNumberFormat="1" applyFont="1" applyFill="1" applyAlignment="1">
      <alignment horizontal="left" vertical="center"/>
    </xf>
    <xf numFmtId="179" fontId="195" fillId="122" borderId="86" xfId="51" quotePrefix="1" applyNumberFormat="1" applyFont="1" applyFill="1" applyBorder="1" applyAlignment="1">
      <alignment horizontal="center" vertical="center"/>
    </xf>
    <xf numFmtId="179" fontId="195" fillId="122" borderId="111" xfId="51" quotePrefix="1" applyNumberFormat="1" applyFont="1" applyFill="1" applyBorder="1" applyAlignment="1">
      <alignment horizontal="center" vertical="center"/>
    </xf>
    <xf numFmtId="179" fontId="195" fillId="122" borderId="112" xfId="51" quotePrefix="1" applyNumberFormat="1" applyFont="1" applyFill="1" applyBorder="1" applyAlignment="1">
      <alignment horizontal="center" vertical="center"/>
    </xf>
    <xf numFmtId="168" fontId="44" fillId="75" borderId="96" xfId="63" applyNumberFormat="1" applyFont="1" applyFill="1" applyBorder="1" applyAlignment="1">
      <alignment horizontal="center" vertical="center"/>
    </xf>
    <xf numFmtId="168" fontId="44" fillId="75" borderId="116" xfId="63" applyNumberFormat="1" applyFont="1" applyFill="1" applyBorder="1" applyAlignment="1">
      <alignment horizontal="center" vertical="center"/>
    </xf>
    <xf numFmtId="174" fontId="43" fillId="75" borderId="116" xfId="51" applyNumberFormat="1" applyFont="1" applyFill="1" applyBorder="1" applyAlignment="1">
      <alignment horizontal="left" vertical="center"/>
    </xf>
    <xf numFmtId="168" fontId="44" fillId="75" borderId="43" xfId="63" applyNumberFormat="1" applyFont="1" applyFill="1" applyBorder="1" applyAlignment="1">
      <alignment horizontal="center" vertical="center"/>
    </xf>
    <xf numFmtId="168" fontId="44" fillId="75" borderId="0" xfId="63" applyNumberFormat="1" applyFont="1" applyFill="1" applyAlignment="1">
      <alignment horizontal="center" vertical="center"/>
    </xf>
    <xf numFmtId="168" fontId="44" fillId="75" borderId="68" xfId="63" applyNumberFormat="1" applyFont="1" applyFill="1" applyBorder="1" applyAlignment="1">
      <alignment horizontal="center" vertical="center"/>
    </xf>
    <xf numFmtId="168" fontId="44" fillId="75" borderId="120" xfId="63" applyNumberFormat="1" applyFont="1" applyFill="1" applyBorder="1" applyAlignment="1">
      <alignment horizontal="center" vertical="center"/>
    </xf>
    <xf numFmtId="174" fontId="43" fillId="75" borderId="0" xfId="51" applyNumberFormat="1" applyFont="1" applyFill="1" applyAlignment="1">
      <alignment horizontal="left" vertical="center"/>
    </xf>
    <xf numFmtId="174" fontId="43" fillId="75" borderId="120" xfId="51" applyNumberFormat="1" applyFont="1" applyFill="1" applyBorder="1" applyAlignment="1">
      <alignment horizontal="left" vertical="center"/>
    </xf>
    <xf numFmtId="179" fontId="195" fillId="122" borderId="83" xfId="51" quotePrefix="1" applyNumberFormat="1" applyFont="1" applyFill="1" applyBorder="1" applyAlignment="1">
      <alignment horizontal="center" vertical="center"/>
    </xf>
    <xf numFmtId="0" fontId="6" fillId="118" borderId="77" xfId="85" applyFill="1" applyBorder="1" applyAlignment="1">
      <alignment horizontal="center" vertical="center" wrapText="1"/>
    </xf>
    <xf numFmtId="0" fontId="6" fillId="118" borderId="78" xfId="85" applyFill="1" applyBorder="1" applyAlignment="1">
      <alignment horizontal="center" vertical="center" wrapText="1"/>
    </xf>
    <xf numFmtId="0" fontId="6" fillId="118" borderId="0" xfId="85" applyFill="1" applyAlignment="1">
      <alignment horizontal="center" vertical="center" wrapText="1"/>
    </xf>
    <xf numFmtId="0" fontId="6" fillId="118" borderId="14" xfId="85" applyFill="1" applyBorder="1" applyAlignment="1">
      <alignment horizontal="center" vertical="center" wrapText="1"/>
    </xf>
    <xf numFmtId="0" fontId="6" fillId="118" borderId="108" xfId="85" applyFill="1" applyBorder="1" applyAlignment="1">
      <alignment horizontal="center" vertical="center" wrapText="1"/>
    </xf>
    <xf numFmtId="0" fontId="6" fillId="118" borderId="110" xfId="85" applyFill="1" applyBorder="1" applyAlignment="1">
      <alignment horizontal="center" vertical="center" wrapText="1"/>
    </xf>
    <xf numFmtId="0" fontId="57" fillId="74" borderId="16" xfId="51" applyFont="1" applyFill="1" applyBorder="1" applyAlignment="1">
      <alignment horizontal="left" vertical="center" wrapText="1"/>
    </xf>
    <xf numFmtId="0" fontId="57" fillId="74" borderId="0" xfId="51" applyFont="1" applyFill="1" applyAlignment="1">
      <alignment horizontal="left" vertical="center" wrapText="1"/>
    </xf>
    <xf numFmtId="0" fontId="57" fillId="74" borderId="105" xfId="51" applyFont="1" applyFill="1" applyBorder="1" applyAlignment="1">
      <alignment horizontal="left" vertical="center" wrapText="1"/>
    </xf>
    <xf numFmtId="0" fontId="57" fillId="74" borderId="120" xfId="51" applyFont="1" applyFill="1" applyBorder="1" applyAlignment="1">
      <alignment horizontal="left" vertical="center" wrapText="1"/>
    </xf>
    <xf numFmtId="0" fontId="78" fillId="128" borderId="117" xfId="51" applyFont="1" applyFill="1" applyBorder="1" applyAlignment="1">
      <alignment horizontal="left" vertical="center"/>
    </xf>
    <xf numFmtId="0" fontId="78" fillId="128" borderId="116" xfId="51" applyFont="1" applyFill="1" applyBorder="1" applyAlignment="1">
      <alignment horizontal="left" vertical="center"/>
    </xf>
    <xf numFmtId="179" fontId="195" fillId="122" borderId="16" xfId="51" quotePrefix="1" applyNumberFormat="1" applyFont="1" applyFill="1" applyBorder="1" applyAlignment="1">
      <alignment horizontal="center" vertical="center"/>
    </xf>
    <xf numFmtId="179" fontId="195" fillId="122" borderId="0" xfId="51" quotePrefix="1" applyNumberFormat="1" applyFont="1" applyFill="1" applyAlignment="1">
      <alignment horizontal="center" vertical="center"/>
    </xf>
    <xf numFmtId="179" fontId="195" fillId="122" borderId="14" xfId="51" quotePrefix="1" applyNumberFormat="1" applyFont="1" applyFill="1" applyBorder="1" applyAlignment="1">
      <alignment horizontal="center" vertical="center"/>
    </xf>
    <xf numFmtId="174" fontId="43" fillId="70" borderId="116" xfId="51" applyNumberFormat="1" applyFont="1" applyFill="1" applyBorder="1" applyAlignment="1">
      <alignment horizontal="left" vertical="center"/>
    </xf>
    <xf numFmtId="174" fontId="43" fillId="70" borderId="0" xfId="51" applyNumberFormat="1" applyFont="1" applyFill="1" applyAlignment="1">
      <alignment horizontal="left" vertical="center"/>
    </xf>
    <xf numFmtId="168" fontId="44" fillId="70" borderId="96" xfId="63" applyNumberFormat="1" applyFont="1" applyFill="1" applyBorder="1" applyAlignment="1">
      <alignment horizontal="center" vertical="center"/>
    </xf>
    <xf numFmtId="168" fontId="44" fillId="70" borderId="116" xfId="63" applyNumberFormat="1" applyFont="1" applyFill="1" applyBorder="1" applyAlignment="1">
      <alignment horizontal="center" vertical="center"/>
    </xf>
    <xf numFmtId="168" fontId="44" fillId="70" borderId="43" xfId="63" applyNumberFormat="1" applyFont="1" applyFill="1" applyBorder="1" applyAlignment="1">
      <alignment horizontal="center" vertical="center"/>
    </xf>
    <xf numFmtId="168" fontId="44" fillId="70" borderId="0" xfId="63" applyNumberFormat="1" applyFont="1" applyFill="1" applyAlignment="1">
      <alignment horizontal="center" vertical="center"/>
    </xf>
    <xf numFmtId="0" fontId="162" fillId="52" borderId="117" xfId="51" applyFont="1" applyFill="1" applyBorder="1" applyAlignment="1">
      <alignment horizontal="center" vertical="center"/>
    </xf>
    <xf numFmtId="0" fontId="162" fillId="52" borderId="116" xfId="51" applyFont="1" applyFill="1" applyBorder="1" applyAlignment="1">
      <alignment horizontal="center" vertical="center"/>
    </xf>
    <xf numFmtId="0" fontId="162" fillId="52" borderId="118" xfId="51" applyFont="1" applyFill="1" applyBorder="1" applyAlignment="1">
      <alignment horizontal="center" vertical="center"/>
    </xf>
    <xf numFmtId="0" fontId="162" fillId="52" borderId="131" xfId="51" applyFont="1" applyFill="1" applyBorder="1" applyAlignment="1">
      <alignment horizontal="center" vertical="center"/>
    </xf>
    <xf numFmtId="0" fontId="200" fillId="125" borderId="16" xfId="51" applyFont="1" applyFill="1" applyBorder="1" applyAlignment="1">
      <alignment horizontal="left" vertical="center"/>
    </xf>
    <xf numFmtId="0" fontId="200" fillId="125" borderId="0" xfId="51" applyFont="1" applyFill="1" applyAlignment="1">
      <alignment horizontal="left" vertical="center"/>
    </xf>
    <xf numFmtId="174" fontId="150" fillId="70" borderId="0" xfId="51" applyNumberFormat="1" applyFont="1" applyFill="1" applyAlignment="1">
      <alignment horizontal="left" vertical="center"/>
    </xf>
    <xf numFmtId="174" fontId="150" fillId="70" borderId="120" xfId="51" applyNumberFormat="1" applyFont="1" applyFill="1" applyBorder="1" applyAlignment="1">
      <alignment horizontal="left" vertical="center"/>
    </xf>
    <xf numFmtId="168" fontId="119" fillId="70" borderId="43" xfId="63" applyNumberFormat="1" applyFont="1" applyFill="1" applyBorder="1" applyAlignment="1">
      <alignment horizontal="center" vertical="center"/>
    </xf>
    <xf numFmtId="168" fontId="119" fillId="70" borderId="0" xfId="63" applyNumberFormat="1" applyFont="1" applyFill="1" applyAlignment="1">
      <alignment horizontal="center" vertical="center"/>
    </xf>
    <xf numFmtId="168" fontId="119" fillId="70" borderId="68" xfId="63" applyNumberFormat="1" applyFont="1" applyFill="1" applyBorder="1" applyAlignment="1">
      <alignment horizontal="center" vertical="center"/>
    </xf>
    <xf numFmtId="168" fontId="119" fillId="70" borderId="120" xfId="63" applyNumberFormat="1" applyFont="1" applyFill="1" applyBorder="1" applyAlignment="1">
      <alignment horizontal="center" vertical="center"/>
    </xf>
    <xf numFmtId="0" fontId="199" fillId="69" borderId="16" xfId="51" applyFont="1" applyFill="1" applyBorder="1" applyAlignment="1">
      <alignment horizontal="left" vertical="center" wrapText="1"/>
    </xf>
    <xf numFmtId="0" fontId="199" fillId="69" borderId="0" xfId="51" applyFont="1" applyFill="1" applyAlignment="1">
      <alignment horizontal="left" vertical="center" wrapText="1"/>
    </xf>
    <xf numFmtId="178" fontId="120" fillId="122" borderId="129" xfId="51" applyNumberFormat="1" applyFont="1" applyFill="1" applyBorder="1" applyAlignment="1">
      <alignment horizontal="center" vertical="center"/>
    </xf>
    <xf numFmtId="178" fontId="120" fillId="122" borderId="105" xfId="51" applyNumberFormat="1" applyFont="1" applyFill="1" applyBorder="1" applyAlignment="1">
      <alignment horizontal="center" vertical="center"/>
    </xf>
    <xf numFmtId="178" fontId="120" fillId="122" borderId="120" xfId="51" applyNumberFormat="1" applyFont="1" applyFill="1" applyBorder="1" applyAlignment="1">
      <alignment horizontal="center" vertical="center"/>
    </xf>
    <xf numFmtId="178" fontId="120" fillId="122" borderId="119" xfId="51" applyNumberFormat="1" applyFont="1" applyFill="1" applyBorder="1" applyAlignment="1">
      <alignment horizontal="center" vertical="center"/>
    </xf>
    <xf numFmtId="0" fontId="47" fillId="57" borderId="105" xfId="51" applyFont="1" applyFill="1" applyBorder="1" applyAlignment="1">
      <alignment horizontal="left" vertical="center"/>
    </xf>
    <xf numFmtId="0" fontId="47" fillId="57" borderId="120" xfId="51" applyFont="1" applyFill="1" applyBorder="1" applyAlignment="1">
      <alignment horizontal="left" vertical="center"/>
    </xf>
    <xf numFmtId="0" fontId="78" fillId="70" borderId="117" xfId="51" applyFont="1" applyFill="1" applyBorder="1" applyAlignment="1">
      <alignment horizontal="left" vertical="center" wrapText="1"/>
    </xf>
    <xf numFmtId="0" fontId="78" fillId="70" borderId="116" xfId="51" applyFont="1" applyFill="1" applyBorder="1" applyAlignment="1">
      <alignment horizontal="left" vertical="center" wrapText="1"/>
    </xf>
    <xf numFmtId="0" fontId="78" fillId="70" borderId="16" xfId="51" applyFont="1" applyFill="1" applyBorder="1" applyAlignment="1">
      <alignment horizontal="left" vertical="center" wrapText="1"/>
    </xf>
    <xf numFmtId="0" fontId="78" fillId="70" borderId="0" xfId="51" applyFont="1" applyFill="1" applyAlignment="1">
      <alignment horizontal="left" vertical="center" wrapText="1"/>
    </xf>
    <xf numFmtId="168" fontId="44" fillId="42" borderId="43" xfId="63" applyNumberFormat="1" applyFont="1" applyFill="1" applyBorder="1" applyAlignment="1">
      <alignment horizontal="center" vertical="center"/>
    </xf>
    <xf numFmtId="168" fontId="44" fillId="42" borderId="0" xfId="63" applyNumberFormat="1" applyFont="1" applyFill="1" applyAlignment="1">
      <alignment horizontal="center" vertical="center"/>
    </xf>
    <xf numFmtId="174" fontId="43" fillId="42" borderId="14" xfId="51" applyNumberFormat="1" applyFont="1" applyFill="1" applyBorder="1" applyAlignment="1">
      <alignment horizontal="left" vertical="center"/>
    </xf>
    <xf numFmtId="174" fontId="43" fillId="42" borderId="0" xfId="51" applyNumberFormat="1" applyFont="1" applyFill="1" applyAlignment="1">
      <alignment horizontal="left" vertical="center"/>
    </xf>
    <xf numFmtId="178" fontId="120" fillId="122" borderId="86" xfId="51" applyNumberFormat="1" applyFont="1" applyFill="1" applyBorder="1" applyAlignment="1">
      <alignment horizontal="center" vertical="center"/>
    </xf>
    <xf numFmtId="178" fontId="120" fillId="122" borderId="111" xfId="51" applyNumberFormat="1" applyFont="1" applyFill="1" applyBorder="1" applyAlignment="1">
      <alignment horizontal="center" vertical="center"/>
    </xf>
    <xf numFmtId="178" fontId="120" fillId="122" borderId="112" xfId="51" applyNumberFormat="1" applyFont="1" applyFill="1" applyBorder="1" applyAlignment="1">
      <alignment horizontal="center" vertical="center"/>
    </xf>
    <xf numFmtId="168" fontId="197" fillId="42" borderId="96" xfId="63" applyNumberFormat="1" applyFont="1" applyFill="1" applyBorder="1" applyAlignment="1">
      <alignment horizontal="center" vertical="center"/>
    </xf>
    <xf numFmtId="168" fontId="197" fillId="42" borderId="116" xfId="63" applyNumberFormat="1" applyFont="1" applyFill="1" applyBorder="1" applyAlignment="1">
      <alignment horizontal="center" vertical="center"/>
    </xf>
    <xf numFmtId="174" fontId="198" fillId="42" borderId="116" xfId="51" applyNumberFormat="1" applyFont="1" applyFill="1" applyBorder="1" applyAlignment="1">
      <alignment horizontal="left" vertical="center"/>
    </xf>
    <xf numFmtId="0" fontId="6" fillId="116" borderId="77" xfId="85" applyFill="1" applyBorder="1" applyAlignment="1">
      <alignment horizontal="center" vertical="center" wrapText="1"/>
    </xf>
    <xf numFmtId="0" fontId="6" fillId="116" borderId="78" xfId="85" applyFill="1" applyBorder="1" applyAlignment="1">
      <alignment horizontal="center" vertical="center" wrapText="1"/>
    </xf>
    <xf numFmtId="0" fontId="6" fillId="116" borderId="0" xfId="85" applyFill="1" applyAlignment="1">
      <alignment horizontal="center" vertical="center" wrapText="1"/>
    </xf>
    <xf numFmtId="0" fontId="6" fillId="116" borderId="14" xfId="85" applyFill="1" applyBorder="1" applyAlignment="1">
      <alignment horizontal="center" vertical="center" wrapText="1"/>
    </xf>
    <xf numFmtId="0" fontId="6" fillId="116" borderId="108" xfId="85" applyFill="1" applyBorder="1" applyAlignment="1">
      <alignment horizontal="center" vertical="center" wrapText="1"/>
    </xf>
    <xf numFmtId="0" fontId="6" fillId="116" borderId="110" xfId="85" applyFill="1" applyBorder="1" applyAlignment="1">
      <alignment horizontal="center" vertical="center" wrapText="1"/>
    </xf>
    <xf numFmtId="178" fontId="120" fillId="122" borderId="82" xfId="51" applyNumberFormat="1" applyFont="1" applyFill="1" applyBorder="1" applyAlignment="1">
      <alignment horizontal="center" vertical="center"/>
    </xf>
    <xf numFmtId="178" fontId="120" fillId="122" borderId="81" xfId="51" applyNumberFormat="1" applyFont="1" applyFill="1" applyBorder="1" applyAlignment="1">
      <alignment horizontal="center" vertical="center"/>
    </xf>
    <xf numFmtId="178" fontId="120" fillId="122" borderId="19" xfId="51" applyNumberFormat="1" applyFont="1" applyFill="1" applyBorder="1" applyAlignment="1">
      <alignment horizontal="center" vertical="center"/>
    </xf>
    <xf numFmtId="178" fontId="120" fillId="122" borderId="138" xfId="51" applyNumberFormat="1" applyFont="1" applyFill="1" applyBorder="1" applyAlignment="1">
      <alignment horizontal="center" vertical="center"/>
    </xf>
    <xf numFmtId="178" fontId="120" fillId="122" borderId="139" xfId="51" applyNumberFormat="1" applyFont="1" applyFill="1" applyBorder="1" applyAlignment="1">
      <alignment horizontal="center" vertical="center"/>
    </xf>
    <xf numFmtId="178" fontId="120" fillId="122" borderId="140" xfId="51" applyNumberFormat="1" applyFont="1" applyFill="1" applyBorder="1" applyAlignment="1">
      <alignment horizontal="center" vertical="center"/>
    </xf>
    <xf numFmtId="168" fontId="44" fillId="68" borderId="43" xfId="63" applyNumberFormat="1" applyFont="1" applyFill="1" applyBorder="1" applyAlignment="1">
      <alignment horizontal="center" vertical="center"/>
    </xf>
    <xf numFmtId="168" fontId="44" fillId="68" borderId="0" xfId="63" applyNumberFormat="1" applyFont="1" applyFill="1" applyAlignment="1">
      <alignment horizontal="center" vertical="center"/>
    </xf>
    <xf numFmtId="168" fontId="44" fillId="68" borderId="68" xfId="63" applyNumberFormat="1" applyFont="1" applyFill="1" applyBorder="1" applyAlignment="1">
      <alignment horizontal="center" vertical="center"/>
    </xf>
    <xf numFmtId="168" fontId="44" fillId="68" borderId="120" xfId="63" applyNumberFormat="1" applyFont="1" applyFill="1" applyBorder="1" applyAlignment="1">
      <alignment horizontal="center" vertical="center"/>
    </xf>
    <xf numFmtId="174" fontId="43" fillId="68" borderId="0" xfId="51" applyNumberFormat="1" applyFont="1" applyFill="1" applyAlignment="1">
      <alignment horizontal="left" vertical="center"/>
    </xf>
    <xf numFmtId="174" fontId="43" fillId="68" borderId="120" xfId="51" applyNumberFormat="1" applyFont="1" applyFill="1" applyBorder="1" applyAlignment="1">
      <alignment horizontal="left" vertical="center"/>
    </xf>
    <xf numFmtId="0" fontId="162" fillId="52" borderId="85" xfId="51" quotePrefix="1" applyFont="1" applyFill="1" applyBorder="1" applyAlignment="1">
      <alignment horizontal="center" vertical="center"/>
    </xf>
    <xf numFmtId="0" fontId="162" fillId="52" borderId="77" xfId="51" quotePrefix="1" applyFont="1" applyFill="1" applyBorder="1" applyAlignment="1">
      <alignment horizontal="center" vertical="center"/>
    </xf>
    <xf numFmtId="0" fontId="162" fillId="52" borderId="78" xfId="51" quotePrefix="1" applyFont="1" applyFill="1" applyBorder="1" applyAlignment="1">
      <alignment horizontal="center" vertical="center"/>
    </xf>
    <xf numFmtId="0" fontId="162" fillId="52" borderId="107" xfId="51" quotePrefix="1" applyFont="1" applyFill="1" applyBorder="1" applyAlignment="1">
      <alignment horizontal="center" vertical="center"/>
    </xf>
    <xf numFmtId="0" fontId="162" fillId="52" borderId="108" xfId="51" quotePrefix="1" applyFont="1" applyFill="1" applyBorder="1" applyAlignment="1">
      <alignment horizontal="center" vertical="center"/>
    </xf>
    <xf numFmtId="0" fontId="162" fillId="52" borderId="110" xfId="51" quotePrefix="1" applyFont="1" applyFill="1" applyBorder="1" applyAlignment="1">
      <alignment horizontal="center" vertical="center"/>
    </xf>
    <xf numFmtId="178" fontId="120" fillId="122" borderId="135" xfId="51" applyNumberFormat="1" applyFont="1" applyFill="1" applyBorder="1" applyAlignment="1">
      <alignment horizontal="center" vertical="center"/>
    </xf>
    <xf numFmtId="178" fontId="120" fillId="122" borderId="136" xfId="51" applyNumberFormat="1" applyFont="1" applyFill="1" applyBorder="1" applyAlignment="1">
      <alignment horizontal="center" vertical="center"/>
    </xf>
    <xf numFmtId="178" fontId="120" fillId="122" borderId="137" xfId="51" applyNumberFormat="1" applyFont="1" applyFill="1" applyBorder="1" applyAlignment="1">
      <alignment horizontal="center" vertical="center"/>
    </xf>
    <xf numFmtId="0" fontId="162" fillId="52" borderId="16" xfId="51" quotePrefix="1" applyFont="1" applyFill="1" applyBorder="1" applyAlignment="1">
      <alignment horizontal="center" vertical="center"/>
    </xf>
    <xf numFmtId="0" fontId="162" fillId="52" borderId="14" xfId="51" quotePrefix="1" applyFont="1" applyFill="1" applyBorder="1" applyAlignment="1">
      <alignment horizontal="center" vertical="center"/>
    </xf>
    <xf numFmtId="0" fontId="6" fillId="68" borderId="77" xfId="85" applyFill="1" applyBorder="1" applyAlignment="1">
      <alignment horizontal="center" vertical="center"/>
    </xf>
    <xf numFmtId="0" fontId="6" fillId="68" borderId="78" xfId="85" applyFill="1" applyBorder="1" applyAlignment="1">
      <alignment horizontal="center" vertical="center"/>
    </xf>
    <xf numFmtId="0" fontId="6" fillId="68" borderId="108" xfId="85" applyFill="1" applyBorder="1" applyAlignment="1">
      <alignment horizontal="center" vertical="center"/>
    </xf>
    <xf numFmtId="0" fontId="6" fillId="68" borderId="110" xfId="85" applyFill="1" applyBorder="1" applyAlignment="1">
      <alignment horizontal="center" vertical="center"/>
    </xf>
    <xf numFmtId="0" fontId="196" fillId="42" borderId="16" xfId="51" applyFont="1" applyFill="1" applyBorder="1" applyAlignment="1">
      <alignment horizontal="left" vertical="center"/>
    </xf>
    <xf numFmtId="0" fontId="196" fillId="42" borderId="0" xfId="51" applyFont="1" applyFill="1" applyAlignment="1">
      <alignment horizontal="left" vertical="center"/>
    </xf>
    <xf numFmtId="0" fontId="57" fillId="48" borderId="16" xfId="51" applyFont="1" applyFill="1" applyBorder="1" applyAlignment="1">
      <alignment horizontal="left" vertical="center"/>
    </xf>
    <xf numFmtId="0" fontId="57" fillId="48" borderId="0" xfId="51" applyFont="1" applyFill="1" applyAlignment="1">
      <alignment horizontal="left" vertical="center"/>
    </xf>
    <xf numFmtId="168" fontId="44" fillId="48" borderId="43" xfId="63" applyNumberFormat="1" applyFont="1" applyFill="1" applyBorder="1" applyAlignment="1">
      <alignment horizontal="center" vertical="center"/>
    </xf>
    <xf numFmtId="168" fontId="44" fillId="48" borderId="0" xfId="63" applyNumberFormat="1" applyFont="1" applyFill="1" applyAlignment="1">
      <alignment horizontal="center" vertical="center"/>
    </xf>
    <xf numFmtId="174" fontId="43" fillId="48" borderId="14" xfId="51" applyNumberFormat="1" applyFont="1" applyFill="1" applyBorder="1" applyAlignment="1">
      <alignment horizontal="left" vertical="center"/>
    </xf>
    <xf numFmtId="174" fontId="43" fillId="48" borderId="0" xfId="51" applyNumberFormat="1" applyFont="1" applyFill="1" applyAlignment="1">
      <alignment horizontal="left" vertical="center"/>
    </xf>
    <xf numFmtId="0" fontId="47" fillId="66" borderId="16" xfId="51" applyFont="1" applyFill="1" applyBorder="1" applyAlignment="1">
      <alignment horizontal="left" vertical="center"/>
    </xf>
    <xf numFmtId="0" fontId="47" fillId="66" borderId="0" xfId="51" applyFont="1" applyFill="1" applyAlignment="1">
      <alignment horizontal="left" vertical="center"/>
    </xf>
    <xf numFmtId="0" fontId="47" fillId="68" borderId="16" xfId="51" applyFont="1" applyFill="1" applyBorder="1" applyAlignment="1">
      <alignment horizontal="left" vertical="center"/>
    </xf>
    <xf numFmtId="0" fontId="47" fillId="68" borderId="0" xfId="51" applyFont="1" applyFill="1" applyAlignment="1">
      <alignment horizontal="left" vertical="center"/>
    </xf>
    <xf numFmtId="0" fontId="57" fillId="68" borderId="16" xfId="51" applyFont="1" applyFill="1" applyBorder="1" applyAlignment="1">
      <alignment horizontal="left" vertical="center"/>
    </xf>
    <xf numFmtId="0" fontId="57" fillId="68" borderId="0" xfId="51" applyFont="1" applyFill="1" applyAlignment="1">
      <alignment horizontal="left" vertical="center"/>
    </xf>
    <xf numFmtId="0" fontId="162" fillId="52" borderId="105" xfId="51" applyFont="1" applyFill="1" applyBorder="1" applyAlignment="1">
      <alignment horizontal="center" vertical="center"/>
    </xf>
    <xf numFmtId="0" fontId="162" fillId="52" borderId="120" xfId="51" applyFont="1" applyFill="1" applyBorder="1" applyAlignment="1">
      <alignment horizontal="center" vertical="center"/>
    </xf>
    <xf numFmtId="0" fontId="162" fillId="52" borderId="119" xfId="51" applyFont="1" applyFill="1" applyBorder="1" applyAlignment="1">
      <alignment horizontal="center" vertical="center"/>
    </xf>
    <xf numFmtId="174" fontId="88" fillId="44" borderId="0" xfId="51" applyNumberFormat="1" applyFont="1" applyFill="1" applyAlignment="1">
      <alignment horizontal="left" vertical="center"/>
    </xf>
    <xf numFmtId="174" fontId="88" fillId="44" borderId="42" xfId="51" applyNumberFormat="1" applyFont="1" applyFill="1" applyBorder="1" applyAlignment="1">
      <alignment horizontal="left" vertical="center"/>
    </xf>
    <xf numFmtId="0" fontId="162" fillId="52" borderId="87" xfId="51" applyFont="1" applyFill="1" applyBorder="1" applyAlignment="1">
      <alignment horizontal="center" vertical="center"/>
    </xf>
    <xf numFmtId="0" fontId="162" fillId="52" borderId="84" xfId="51" applyFont="1" applyFill="1" applyBorder="1" applyAlignment="1">
      <alignment horizontal="center" vertical="center"/>
    </xf>
    <xf numFmtId="0" fontId="162" fillId="52" borderId="93" xfId="51" applyFont="1" applyFill="1" applyBorder="1" applyAlignment="1">
      <alignment horizontal="center" vertical="center"/>
    </xf>
    <xf numFmtId="179" fontId="195" fillId="122" borderId="87" xfId="51" quotePrefix="1" applyNumberFormat="1" applyFont="1" applyFill="1" applyBorder="1" applyAlignment="1">
      <alignment horizontal="center" vertical="center"/>
    </xf>
    <xf numFmtId="179" fontId="195" fillId="122" borderId="84" xfId="51" quotePrefix="1" applyNumberFormat="1" applyFont="1" applyFill="1" applyBorder="1" applyAlignment="1">
      <alignment horizontal="center" vertical="center"/>
    </xf>
    <xf numFmtId="179" fontId="195" fillId="122" borderId="93" xfId="51" quotePrefix="1" applyNumberFormat="1" applyFont="1" applyFill="1" applyBorder="1" applyAlignment="1">
      <alignment horizontal="center" vertical="center"/>
    </xf>
    <xf numFmtId="0" fontId="162" fillId="52" borderId="82" xfId="51" quotePrefix="1" applyFont="1" applyFill="1" applyBorder="1" applyAlignment="1">
      <alignment horizontal="center" vertical="center"/>
    </xf>
    <xf numFmtId="0" fontId="162" fillId="52" borderId="81" xfId="51" quotePrefix="1" applyFont="1" applyFill="1" applyBorder="1" applyAlignment="1">
      <alignment horizontal="center" vertical="center"/>
    </xf>
    <xf numFmtId="0" fontId="162" fillId="52" borderId="19" xfId="51" quotePrefix="1" applyFont="1" applyFill="1" applyBorder="1" applyAlignment="1">
      <alignment horizontal="center" vertical="center"/>
    </xf>
    <xf numFmtId="0" fontId="185" fillId="44" borderId="16" xfId="51" applyFont="1" applyFill="1" applyBorder="1" applyAlignment="1">
      <alignment horizontal="left" vertical="center"/>
    </xf>
    <xf numFmtId="0" fontId="185" fillId="44" borderId="0" xfId="51" applyFont="1" applyFill="1" applyAlignment="1">
      <alignment horizontal="left" vertical="center"/>
    </xf>
    <xf numFmtId="168" fontId="53" fillId="44" borderId="43" xfId="63" applyNumberFormat="1" applyFont="1" applyFill="1" applyBorder="1" applyAlignment="1">
      <alignment horizontal="center" vertical="center"/>
    </xf>
    <xf numFmtId="168" fontId="53" fillId="44" borderId="0" xfId="63" applyNumberFormat="1" applyFont="1" applyFill="1" applyAlignment="1">
      <alignment horizontal="center" vertical="center"/>
    </xf>
    <xf numFmtId="0" fontId="162" fillId="52" borderId="87" xfId="51" quotePrefix="1" applyFont="1" applyFill="1" applyBorder="1" applyAlignment="1">
      <alignment horizontal="center" vertical="center"/>
    </xf>
    <xf numFmtId="0" fontId="162" fillId="52" borderId="84" xfId="51" quotePrefix="1" applyFont="1" applyFill="1" applyBorder="1" applyAlignment="1">
      <alignment horizontal="center" vertical="center"/>
    </xf>
    <xf numFmtId="0" fontId="162" fillId="52" borderId="93" xfId="51" quotePrefix="1" applyFont="1" applyFill="1" applyBorder="1" applyAlignment="1">
      <alignment horizontal="center" vertical="center"/>
    </xf>
    <xf numFmtId="179" fontId="195" fillId="122" borderId="131" xfId="51" quotePrefix="1" applyNumberFormat="1" applyFont="1" applyFill="1" applyBorder="1" applyAlignment="1">
      <alignment horizontal="center" vertical="center"/>
    </xf>
    <xf numFmtId="174" fontId="88" fillId="44" borderId="77" xfId="51" applyNumberFormat="1" applyFont="1" applyFill="1" applyBorder="1" applyAlignment="1">
      <alignment horizontal="left" vertical="center"/>
    </xf>
    <xf numFmtId="174" fontId="88" fillId="44" borderId="79" xfId="51" applyNumberFormat="1" applyFont="1" applyFill="1" applyBorder="1" applyAlignment="1">
      <alignment horizontal="left" vertical="center"/>
    </xf>
    <xf numFmtId="168" fontId="53" fillId="44" borderId="130" xfId="63" applyNumberFormat="1" applyFont="1" applyFill="1" applyBorder="1" applyAlignment="1">
      <alignment horizontal="center" vertical="center"/>
    </xf>
    <xf numFmtId="168" fontId="53" fillId="44" borderId="77" xfId="63" applyNumberFormat="1" applyFont="1" applyFill="1" applyBorder="1" applyAlignment="1">
      <alignment horizontal="center" vertical="center"/>
    </xf>
    <xf numFmtId="0" fontId="6" fillId="117" borderId="77" xfId="85" applyFill="1" applyBorder="1" applyAlignment="1">
      <alignment horizontal="center" vertical="center" wrapText="1"/>
    </xf>
    <xf numFmtId="0" fontId="6" fillId="117" borderId="78" xfId="85" applyFill="1" applyBorder="1" applyAlignment="1">
      <alignment horizontal="center" vertical="center" wrapText="1"/>
    </xf>
    <xf numFmtId="0" fontId="6" fillId="117" borderId="0" xfId="85" applyFill="1" applyAlignment="1">
      <alignment horizontal="center" vertical="center" wrapText="1"/>
    </xf>
    <xf numFmtId="0" fontId="6" fillId="117" borderId="14" xfId="85" applyFill="1" applyBorder="1" applyAlignment="1">
      <alignment horizontal="center" vertical="center" wrapText="1"/>
    </xf>
    <xf numFmtId="0" fontId="6" fillId="117" borderId="108" xfId="85" applyFill="1" applyBorder="1" applyAlignment="1">
      <alignment horizontal="center" vertical="center" wrapText="1"/>
    </xf>
    <xf numFmtId="0" fontId="6" fillId="117" borderId="110" xfId="85" applyFill="1" applyBorder="1" applyAlignment="1">
      <alignment horizontal="center" vertical="center" wrapText="1"/>
    </xf>
    <xf numFmtId="0" fontId="47" fillId="0" borderId="80" xfId="51" applyFont="1" applyBorder="1" applyAlignment="1">
      <alignment horizontal="center" vertical="center" wrapText="1"/>
    </xf>
    <xf numFmtId="0" fontId="47" fillId="0" borderId="128" xfId="51" applyFont="1" applyBorder="1" applyAlignment="1">
      <alignment horizontal="center" vertical="center"/>
    </xf>
    <xf numFmtId="0" fontId="47" fillId="0" borderId="80" xfId="51" applyFont="1" applyBorder="1" applyAlignment="1">
      <alignment horizontal="center" vertical="center"/>
    </xf>
    <xf numFmtId="0" fontId="185" fillId="89" borderId="16" xfId="85" applyFont="1" applyFill="1" applyBorder="1" applyAlignment="1">
      <alignment horizontal="center" vertical="center"/>
    </xf>
    <xf numFmtId="0" fontId="185" fillId="89" borderId="0" xfId="85" applyFont="1" applyFill="1" applyAlignment="1">
      <alignment horizontal="center" vertical="center"/>
    </xf>
    <xf numFmtId="0" fontId="185" fillId="89" borderId="107" xfId="85" applyFont="1" applyFill="1" applyBorder="1" applyAlignment="1">
      <alignment horizontal="center" vertical="center"/>
    </xf>
    <xf numFmtId="0" fontId="185" fillId="89" borderId="108" xfId="85" applyFont="1" applyFill="1" applyBorder="1" applyAlignment="1">
      <alignment horizontal="center" vertical="center"/>
    </xf>
    <xf numFmtId="172" fontId="120" fillId="52" borderId="0" xfId="51" applyNumberFormat="1" applyFont="1" applyFill="1" applyAlignment="1">
      <alignment horizontal="center" vertical="center"/>
    </xf>
    <xf numFmtId="172" fontId="120" fillId="52" borderId="17" xfId="51" applyNumberFormat="1" applyFont="1" applyFill="1" applyBorder="1" applyAlignment="1">
      <alignment horizontal="center" vertical="center"/>
    </xf>
    <xf numFmtId="172" fontId="120" fillId="52" borderId="67" xfId="51" applyNumberFormat="1" applyFont="1" applyFill="1" applyBorder="1" applyAlignment="1">
      <alignment horizontal="center" vertical="center"/>
    </xf>
    <xf numFmtId="172" fontId="120" fillId="52" borderId="14" xfId="51" applyNumberFormat="1" applyFont="1" applyFill="1" applyBorder="1" applyAlignment="1">
      <alignment horizontal="center" vertical="center"/>
    </xf>
    <xf numFmtId="0" fontId="47" fillId="79" borderId="63" xfId="51" quotePrefix="1" applyFont="1" applyFill="1" applyBorder="1" applyAlignment="1">
      <alignment horizontal="center" vertical="center"/>
    </xf>
    <xf numFmtId="0" fontId="47" fillId="79" borderId="108" xfId="51" quotePrefix="1" applyFont="1" applyFill="1" applyBorder="1" applyAlignment="1">
      <alignment horizontal="center" vertical="center"/>
    </xf>
    <xf numFmtId="0" fontId="183" fillId="121" borderId="120" xfId="51" quotePrefix="1" applyFont="1" applyFill="1" applyBorder="1" applyAlignment="1">
      <alignment horizontal="center" vertical="center"/>
    </xf>
    <xf numFmtId="0" fontId="183" fillId="89" borderId="0" xfId="51" quotePrefix="1" applyFont="1" applyFill="1" applyAlignment="1">
      <alignment horizontal="center" vertical="center"/>
    </xf>
    <xf numFmtId="0" fontId="183" fillId="89" borderId="120" xfId="51" quotePrefix="1" applyFont="1" applyFill="1" applyBorder="1" applyAlignment="1">
      <alignment horizontal="center" vertical="center"/>
    </xf>
    <xf numFmtId="0" fontId="183" fillId="89" borderId="46" xfId="51" quotePrefix="1" applyFont="1" applyFill="1" applyBorder="1" applyAlignment="1">
      <alignment horizontal="center" vertical="center"/>
    </xf>
    <xf numFmtId="0" fontId="183" fillId="89" borderId="129" xfId="51" quotePrefix="1" applyFont="1" applyFill="1" applyBorder="1" applyAlignment="1">
      <alignment horizontal="center" vertical="center"/>
    </xf>
    <xf numFmtId="0" fontId="183" fillId="121" borderId="16" xfId="51" quotePrefix="1" applyFont="1" applyFill="1" applyBorder="1" applyAlignment="1">
      <alignment horizontal="center" vertical="center"/>
    </xf>
    <xf numFmtId="0" fontId="183" fillId="121" borderId="105" xfId="51" quotePrefix="1" applyFont="1" applyFill="1" applyBorder="1" applyAlignment="1">
      <alignment horizontal="center" vertical="center"/>
    </xf>
    <xf numFmtId="0" fontId="47" fillId="79" borderId="14" xfId="51" quotePrefix="1" applyFont="1" applyFill="1" applyBorder="1" applyAlignment="1">
      <alignment horizontal="center" vertical="center"/>
    </xf>
    <xf numFmtId="0" fontId="47" fillId="79" borderId="119" xfId="51" quotePrefix="1" applyFont="1" applyFill="1" applyBorder="1" applyAlignment="1">
      <alignment horizontal="center" vertical="center"/>
    </xf>
    <xf numFmtId="0" fontId="47" fillId="79" borderId="46" xfId="51" quotePrefix="1" applyFont="1" applyFill="1" applyBorder="1" applyAlignment="1">
      <alignment horizontal="center" vertical="center"/>
    </xf>
    <xf numFmtId="0" fontId="47" fillId="79" borderId="129" xfId="51" quotePrefix="1" applyFont="1" applyFill="1" applyBorder="1" applyAlignment="1">
      <alignment horizontal="center" vertical="center"/>
    </xf>
    <xf numFmtId="0" fontId="47" fillId="79" borderId="18" xfId="51" quotePrefix="1" applyFont="1" applyFill="1" applyBorder="1" applyAlignment="1">
      <alignment horizontal="center" vertical="center"/>
    </xf>
    <xf numFmtId="0" fontId="192" fillId="89" borderId="16" xfId="51" applyFont="1" applyFill="1" applyBorder="1" applyAlignment="1">
      <alignment horizontal="center" vertical="center"/>
    </xf>
    <xf numFmtId="0" fontId="192" fillId="89" borderId="0" xfId="51" applyFont="1" applyFill="1" applyAlignment="1">
      <alignment horizontal="center" vertical="center"/>
    </xf>
    <xf numFmtId="0" fontId="40" fillId="39" borderId="0" xfId="51" applyFont="1" applyFill="1" applyAlignment="1">
      <alignment horizontal="right" vertical="center"/>
    </xf>
    <xf numFmtId="172" fontId="40" fillId="114" borderId="0" xfId="51" applyNumberFormat="1" applyFont="1" applyFill="1" applyAlignment="1">
      <alignment horizontal="center" vertical="center"/>
    </xf>
    <xf numFmtId="0" fontId="193" fillId="0" borderId="0" xfId="51" applyFont="1" applyAlignment="1">
      <alignment horizontal="right" vertical="center"/>
    </xf>
    <xf numFmtId="177" fontId="193" fillId="114" borderId="0" xfId="51" applyNumberFormat="1" applyFont="1" applyFill="1" applyAlignment="1">
      <alignment horizontal="center" vertical="center"/>
    </xf>
    <xf numFmtId="0" fontId="194" fillId="50" borderId="0" xfId="51" applyFont="1" applyFill="1" applyAlignment="1">
      <alignment horizontal="right" vertical="center"/>
    </xf>
    <xf numFmtId="172" fontId="52" fillId="50" borderId="0" xfId="51" applyNumberFormat="1" applyFont="1" applyFill="1" applyAlignment="1">
      <alignment horizontal="center" vertical="center"/>
    </xf>
    <xf numFmtId="0" fontId="183" fillId="89" borderId="0" xfId="51" applyFont="1" applyFill="1" applyAlignment="1">
      <alignment horizontal="center" vertical="center"/>
    </xf>
    <xf numFmtId="0" fontId="183" fillId="89" borderId="17" xfId="51" applyFont="1" applyFill="1" applyBorder="1" applyAlignment="1">
      <alignment horizontal="center" vertical="center"/>
    </xf>
    <xf numFmtId="0" fontId="183" fillId="121" borderId="14" xfId="51" quotePrefix="1" applyFont="1" applyFill="1" applyBorder="1" applyAlignment="1">
      <alignment horizontal="center" vertical="center"/>
    </xf>
    <xf numFmtId="0" fontId="183" fillId="121" borderId="119" xfId="51" quotePrefix="1" applyFont="1" applyFill="1" applyBorder="1" applyAlignment="1">
      <alignment horizontal="center" vertical="center"/>
    </xf>
    <xf numFmtId="0" fontId="50" fillId="79" borderId="67" xfId="51" quotePrefix="1" applyFont="1" applyFill="1" applyBorder="1" applyAlignment="1">
      <alignment horizontal="center" vertical="center" wrapText="1"/>
    </xf>
    <xf numFmtId="0" fontId="50" fillId="79" borderId="14" xfId="51" quotePrefix="1" applyFont="1" applyFill="1" applyBorder="1" applyAlignment="1">
      <alignment horizontal="center" vertical="center" wrapText="1"/>
    </xf>
    <xf numFmtId="0" fontId="183" fillId="121" borderId="108" xfId="51" quotePrefix="1" applyFont="1" applyFill="1" applyBorder="1" applyAlignment="1">
      <alignment horizontal="center" vertical="center"/>
    </xf>
    <xf numFmtId="0" fontId="57" fillId="25" borderId="117" xfId="51" applyFont="1" applyFill="1" applyBorder="1" applyAlignment="1">
      <alignment horizontal="center" vertical="center"/>
    </xf>
    <xf numFmtId="0" fontId="57" fillId="25" borderId="116" xfId="51" applyFont="1" applyFill="1" applyBorder="1" applyAlignment="1">
      <alignment horizontal="center" vertical="center"/>
    </xf>
    <xf numFmtId="0" fontId="57" fillId="25" borderId="118" xfId="51" applyFont="1" applyFill="1" applyBorder="1" applyAlignment="1">
      <alignment horizontal="center" vertical="center"/>
    </xf>
    <xf numFmtId="0" fontId="57" fillId="25" borderId="105" xfId="51" applyFont="1" applyFill="1" applyBorder="1" applyAlignment="1">
      <alignment horizontal="center" vertical="center"/>
    </xf>
    <xf numFmtId="0" fontId="57" fillId="25" borderId="120" xfId="51" applyFont="1" applyFill="1" applyBorder="1" applyAlignment="1">
      <alignment horizontal="center" vertical="center"/>
    </xf>
    <xf numFmtId="0" fontId="57" fillId="25" borderId="119" xfId="51" applyFont="1" applyFill="1" applyBorder="1" applyAlignment="1">
      <alignment horizontal="center" vertical="center"/>
    </xf>
    <xf numFmtId="0" fontId="82" fillId="52" borderId="67" xfId="51" applyFont="1" applyFill="1" applyBorder="1" applyAlignment="1">
      <alignment horizontal="center" vertical="center"/>
    </xf>
    <xf numFmtId="0" fontId="82" fillId="52" borderId="0" xfId="51" applyFont="1" applyFill="1" applyAlignment="1">
      <alignment horizontal="center" vertical="center"/>
    </xf>
    <xf numFmtId="173" fontId="43" fillId="0" borderId="0" xfId="64" applyNumberFormat="1" applyFont="1" applyAlignment="1" applyProtection="1">
      <alignment horizontal="center" vertical="center"/>
      <protection locked="0"/>
    </xf>
    <xf numFmtId="168" fontId="44" fillId="25" borderId="0" xfId="63" applyNumberFormat="1" applyFont="1" applyFill="1" applyAlignment="1">
      <alignment horizontal="center" vertical="center"/>
    </xf>
    <xf numFmtId="174" fontId="43" fillId="0" borderId="0" xfId="51" applyNumberFormat="1" applyFont="1" applyAlignment="1">
      <alignment horizontal="center" vertical="center"/>
    </xf>
    <xf numFmtId="0" fontId="184" fillId="116" borderId="0" xfId="86" applyFont="1" applyFill="1" applyAlignment="1">
      <alignment horizontal="center" vertical="center" wrapText="1"/>
    </xf>
    <xf numFmtId="0" fontId="184" fillId="116" borderId="14" xfId="86" applyFont="1" applyFill="1" applyBorder="1" applyAlignment="1">
      <alignment horizontal="center" vertical="center" wrapText="1"/>
    </xf>
    <xf numFmtId="0" fontId="57" fillId="25" borderId="87" xfId="51" applyFont="1" applyFill="1" applyBorder="1" applyAlignment="1">
      <alignment horizontal="center" vertical="center"/>
    </xf>
    <xf numFmtId="0" fontId="57" fillId="25" borderId="84" xfId="51" applyFont="1" applyFill="1" applyBorder="1" applyAlignment="1">
      <alignment horizontal="center" vertical="center"/>
    </xf>
    <xf numFmtId="0" fontId="57" fillId="25" borderId="93" xfId="51" applyFont="1" applyFill="1" applyBorder="1" applyAlignment="1">
      <alignment horizontal="center" vertical="center"/>
    </xf>
    <xf numFmtId="0" fontId="184" fillId="118" borderId="0" xfId="86" applyFont="1" applyFill="1" applyAlignment="1">
      <alignment horizontal="center" vertical="center"/>
    </xf>
    <xf numFmtId="0" fontId="184" fillId="118" borderId="14" xfId="86" applyFont="1" applyFill="1" applyBorder="1" applyAlignment="1">
      <alignment horizontal="center" vertical="center"/>
    </xf>
    <xf numFmtId="173" fontId="43" fillId="50" borderId="151" xfId="64" applyNumberFormat="1" applyFont="1" applyFill="1" applyBorder="1" applyAlignment="1" applyProtection="1">
      <alignment horizontal="center" vertical="center"/>
      <protection locked="0"/>
    </xf>
    <xf numFmtId="168" fontId="44" fillId="50" borderId="151" xfId="51" applyNumberFormat="1" applyFont="1" applyFill="1" applyBorder="1" applyAlignment="1">
      <alignment horizontal="center" vertical="center"/>
    </xf>
    <xf numFmtId="0" fontId="47" fillId="38" borderId="0" xfId="51" applyFont="1" applyFill="1" applyAlignment="1">
      <alignment horizontal="center" vertical="center"/>
    </xf>
    <xf numFmtId="172" fontId="82" fillId="114" borderId="0" xfId="51" applyNumberFormat="1" applyFont="1" applyFill="1" applyAlignment="1">
      <alignment horizontal="center" vertical="center"/>
    </xf>
    <xf numFmtId="172" fontId="82" fillId="114" borderId="14" xfId="51" applyNumberFormat="1" applyFont="1" applyFill="1" applyBorder="1" applyAlignment="1">
      <alignment horizontal="center" vertical="center"/>
    </xf>
    <xf numFmtId="0" fontId="57" fillId="0" borderId="117" xfId="51" applyFont="1" applyBorder="1" applyAlignment="1">
      <alignment horizontal="center" vertical="center"/>
    </xf>
    <xf numFmtId="0" fontId="57" fillId="0" borderId="116" xfId="51" applyFont="1" applyBorder="1" applyAlignment="1">
      <alignment horizontal="center" vertical="center"/>
    </xf>
    <xf numFmtId="0" fontId="57" fillId="0" borderId="118" xfId="51" applyFont="1" applyBorder="1" applyAlignment="1">
      <alignment horizontal="center" vertical="center"/>
    </xf>
    <xf numFmtId="0" fontId="57" fillId="0" borderId="105" xfId="51" applyFont="1" applyBorder="1" applyAlignment="1">
      <alignment horizontal="center" vertical="center"/>
    </xf>
    <xf numFmtId="0" fontId="57" fillId="0" borderId="120" xfId="51" applyFont="1" applyBorder="1" applyAlignment="1">
      <alignment horizontal="center" vertical="center"/>
    </xf>
    <xf numFmtId="0" fontId="57" fillId="0" borderId="119" xfId="51" applyFont="1" applyBorder="1" applyAlignment="1">
      <alignment horizontal="center" vertical="center"/>
    </xf>
    <xf numFmtId="0" fontId="44" fillId="39" borderId="67" xfId="51" applyFont="1" applyFill="1" applyBorder="1" applyAlignment="1">
      <alignment horizontal="center" vertical="center"/>
    </xf>
    <xf numFmtId="0" fontId="44" fillId="39" borderId="0" xfId="51" applyFont="1" applyFill="1" applyAlignment="1">
      <alignment horizontal="center" vertical="center"/>
    </xf>
    <xf numFmtId="0" fontId="44" fillId="38" borderId="0" xfId="51" applyFont="1" applyFill="1" applyAlignment="1">
      <alignment horizontal="center" vertical="center" wrapText="1"/>
    </xf>
    <xf numFmtId="0" fontId="54" fillId="39" borderId="0" xfId="51" applyFont="1" applyFill="1" applyAlignment="1">
      <alignment horizontal="center" vertical="center"/>
    </xf>
    <xf numFmtId="0" fontId="87" fillId="89" borderId="0" xfId="86" applyFont="1" applyFill="1" applyAlignment="1">
      <alignment horizontal="center" vertical="center"/>
    </xf>
    <xf numFmtId="0" fontId="87" fillId="89" borderId="14" xfId="86" applyFont="1" applyFill="1" applyBorder="1" applyAlignment="1">
      <alignment horizontal="center" vertical="center"/>
    </xf>
    <xf numFmtId="0" fontId="188" fillId="117" borderId="0" xfId="86" applyFont="1" applyFill="1" applyAlignment="1">
      <alignment horizontal="center" vertical="center" wrapText="1"/>
    </xf>
    <xf numFmtId="0" fontId="188" fillId="117" borderId="14" xfId="86" applyFont="1" applyFill="1" applyBorder="1" applyAlignment="1">
      <alignment horizontal="center" vertical="center" wrapText="1"/>
    </xf>
    <xf numFmtId="172" fontId="82" fillId="52" borderId="67" xfId="51" applyNumberFormat="1" applyFont="1" applyFill="1" applyBorder="1" applyAlignment="1">
      <alignment horizontal="center" vertical="center"/>
    </xf>
    <xf numFmtId="172" fontId="82" fillId="52" borderId="0" xfId="51" applyNumberFormat="1" applyFont="1" applyFill="1" applyAlignment="1">
      <alignment horizontal="center" vertical="center"/>
    </xf>
    <xf numFmtId="0" fontId="183" fillId="115" borderId="0" xfId="63" applyFont="1" applyFill="1" applyAlignment="1">
      <alignment horizontal="right" vertical="center" wrapText="1"/>
    </xf>
    <xf numFmtId="177" fontId="60" fillId="115" borderId="0" xfId="51" applyNumberFormat="1" applyFont="1" applyFill="1" applyAlignment="1">
      <alignment horizontal="center" vertical="center"/>
    </xf>
    <xf numFmtId="177" fontId="143" fillId="114" borderId="0" xfId="51" applyNumberFormat="1" applyFont="1" applyFill="1" applyAlignment="1">
      <alignment horizontal="center" vertical="center"/>
    </xf>
    <xf numFmtId="0" fontId="181" fillId="0" borderId="67" xfId="51" applyFont="1" applyBorder="1" applyAlignment="1">
      <alignment horizontal="center" vertical="center"/>
    </xf>
    <xf numFmtId="0" fontId="181" fillId="0" borderId="0" xfId="51" applyFont="1" applyAlignment="1">
      <alignment horizontal="center" vertical="center"/>
    </xf>
    <xf numFmtId="0" fontId="183" fillId="115" borderId="116" xfId="63" applyFont="1" applyFill="1" applyBorder="1" applyAlignment="1">
      <alignment horizontal="right" vertical="center" wrapText="1"/>
    </xf>
    <xf numFmtId="172" fontId="183" fillId="115" borderId="116" xfId="63" applyNumberFormat="1" applyFont="1" applyFill="1" applyBorder="1" applyAlignment="1">
      <alignment horizontal="center" vertical="center"/>
    </xf>
    <xf numFmtId="0" fontId="86" fillId="0" borderId="0" xfId="51" applyFont="1" applyAlignment="1">
      <alignment horizontal="center" vertical="center"/>
    </xf>
    <xf numFmtId="0" fontId="47" fillId="39" borderId="98" xfId="58" applyFont="1" applyFill="1" applyBorder="1" applyAlignment="1">
      <alignment horizontal="center" vertical="center"/>
    </xf>
    <xf numFmtId="0" fontId="47" fillId="39" borderId="99" xfId="58" applyFont="1" applyFill="1" applyBorder="1" applyAlignment="1">
      <alignment horizontal="center" vertical="center"/>
    </xf>
    <xf numFmtId="0" fontId="47" fillId="39" borderId="102" xfId="58" applyFont="1" applyFill="1" applyBorder="1" applyAlignment="1">
      <alignment horizontal="center" vertical="center"/>
    </xf>
    <xf numFmtId="0" fontId="43" fillId="0" borderId="117" xfId="51" applyFont="1" applyBorder="1" applyAlignment="1">
      <alignment horizontal="center" vertical="center"/>
    </xf>
    <xf numFmtId="0" fontId="43" fillId="0" borderId="118" xfId="51" applyFont="1" applyBorder="1" applyAlignment="1">
      <alignment horizontal="center" vertical="center"/>
    </xf>
    <xf numFmtId="0" fontId="46" fillId="39" borderId="117" xfId="51" applyFont="1" applyFill="1" applyBorder="1" applyAlignment="1">
      <alignment horizontal="center" vertical="center"/>
    </xf>
    <xf numFmtId="0" fontId="46" fillId="39" borderId="118" xfId="51" applyFont="1" applyFill="1" applyBorder="1" applyAlignment="1">
      <alignment horizontal="center" vertical="center"/>
    </xf>
    <xf numFmtId="0" fontId="103" fillId="39" borderId="16" xfId="51" applyFont="1" applyFill="1" applyBorder="1" applyAlignment="1">
      <alignment horizontal="center" vertical="center" wrapText="1"/>
    </xf>
    <xf numFmtId="0" fontId="103" fillId="39" borderId="0" xfId="51" applyFont="1" applyFill="1" applyAlignment="1">
      <alignment horizontal="center" vertical="center" wrapText="1"/>
    </xf>
    <xf numFmtId="0" fontId="103" fillId="39" borderId="17" xfId="51" applyFont="1" applyFill="1" applyBorder="1" applyAlignment="1">
      <alignment horizontal="center" vertical="center" wrapText="1"/>
    </xf>
    <xf numFmtId="0" fontId="39" fillId="0" borderId="16" xfId="51" applyFont="1" applyBorder="1" applyAlignment="1">
      <alignment horizontal="center" vertical="center" wrapText="1"/>
    </xf>
    <xf numFmtId="0" fontId="39" fillId="0" borderId="0" xfId="51" applyFont="1" applyAlignment="1">
      <alignment horizontal="center" vertical="center" wrapText="1"/>
    </xf>
    <xf numFmtId="0" fontId="39" fillId="0" borderId="17" xfId="51" applyFont="1" applyBorder="1" applyAlignment="1">
      <alignment horizontal="center" vertical="center" wrapText="1"/>
    </xf>
    <xf numFmtId="0" fontId="47" fillId="0" borderId="117" xfId="51" applyFont="1" applyBorder="1" applyAlignment="1">
      <alignment horizontal="center" vertical="center"/>
    </xf>
    <xf numFmtId="0" fontId="47" fillId="0" borderId="116" xfId="51" applyFont="1" applyBorder="1" applyAlignment="1">
      <alignment horizontal="center" vertical="center"/>
    </xf>
    <xf numFmtId="0" fontId="47" fillId="0" borderId="107" xfId="51" applyFont="1" applyBorder="1" applyAlignment="1">
      <alignment horizontal="center" vertical="center"/>
    </xf>
    <xf numFmtId="0" fontId="47" fillId="0" borderId="108" xfId="51" applyFont="1" applyBorder="1" applyAlignment="1">
      <alignment horizontal="center" vertical="center"/>
    </xf>
    <xf numFmtId="0" fontId="52" fillId="39" borderId="71" xfId="51" applyFont="1" applyFill="1" applyBorder="1" applyAlignment="1">
      <alignment horizontal="center" vertical="center"/>
    </xf>
    <xf numFmtId="0" fontId="52" fillId="39" borderId="80" xfId="51" applyFont="1" applyFill="1" applyBorder="1" applyAlignment="1">
      <alignment horizontal="center" vertical="center"/>
    </xf>
    <xf numFmtId="0" fontId="52" fillId="39" borderId="72" xfId="51" applyFont="1" applyFill="1" applyBorder="1" applyAlignment="1">
      <alignment horizontal="center" vertical="center"/>
    </xf>
    <xf numFmtId="0" fontId="51" fillId="39" borderId="107" xfId="51" applyFont="1" applyFill="1" applyBorder="1" applyAlignment="1">
      <alignment horizontal="center" vertical="center"/>
    </xf>
    <xf numFmtId="0" fontId="51" fillId="39" borderId="110" xfId="51" applyFont="1" applyFill="1" applyBorder="1" applyAlignment="1">
      <alignment horizontal="center" vertical="center"/>
    </xf>
    <xf numFmtId="0" fontId="47" fillId="25" borderId="25" xfId="49" applyFont="1" applyFill="1" applyBorder="1" applyAlignment="1">
      <alignment horizontal="center" vertical="center" wrapText="1"/>
    </xf>
    <xf numFmtId="0" fontId="47" fillId="25" borderId="29" xfId="49" applyFont="1" applyFill="1" applyBorder="1" applyAlignment="1">
      <alignment horizontal="center" vertical="center" wrapText="1"/>
    </xf>
    <xf numFmtId="0" fontId="47" fillId="25" borderId="97" xfId="49" applyFont="1" applyFill="1" applyBorder="1" applyAlignment="1">
      <alignment horizontal="center" vertical="center" wrapText="1"/>
    </xf>
    <xf numFmtId="0" fontId="55" fillId="40" borderId="98" xfId="51" applyFont="1" applyFill="1" applyBorder="1" applyAlignment="1">
      <alignment horizontal="center" vertical="center" wrapText="1"/>
    </xf>
    <xf numFmtId="0" fontId="55" fillId="40" borderId="99" xfId="51" applyFont="1" applyFill="1" applyBorder="1" applyAlignment="1">
      <alignment horizontal="center" vertical="center" wrapText="1"/>
    </xf>
    <xf numFmtId="0" fontId="55" fillId="40" borderId="100" xfId="51" applyFont="1" applyFill="1" applyBorder="1" applyAlignment="1">
      <alignment horizontal="center" vertical="center" wrapText="1"/>
    </xf>
    <xf numFmtId="0" fontId="55" fillId="40" borderId="67" xfId="51" applyFont="1" applyFill="1" applyBorder="1" applyAlignment="1">
      <alignment horizontal="center" vertical="center" wrapText="1"/>
    </xf>
    <xf numFmtId="0" fontId="55" fillId="40" borderId="0" xfId="51" applyFont="1" applyFill="1" applyAlignment="1">
      <alignment horizontal="center" vertical="center" wrapText="1"/>
    </xf>
    <xf numFmtId="0" fontId="55" fillId="40" borderId="14" xfId="51" applyFont="1" applyFill="1" applyBorder="1" applyAlignment="1">
      <alignment horizontal="center" vertical="center" wrapText="1"/>
    </xf>
    <xf numFmtId="0" fontId="55" fillId="40" borderId="18" xfId="51" applyFont="1" applyFill="1" applyBorder="1" applyAlignment="1">
      <alignment horizontal="center" vertical="center" wrapText="1"/>
    </xf>
    <xf numFmtId="0" fontId="55" fillId="40" borderId="108" xfId="51" applyFont="1" applyFill="1" applyBorder="1" applyAlignment="1">
      <alignment horizontal="center" vertical="center" wrapText="1"/>
    </xf>
    <xf numFmtId="0" fontId="55" fillId="40" borderId="110" xfId="51" applyFont="1" applyFill="1" applyBorder="1" applyAlignment="1">
      <alignment horizontal="center" vertical="center" wrapText="1"/>
    </xf>
    <xf numFmtId="0" fontId="47" fillId="0" borderId="101" xfId="51" applyFont="1" applyBorder="1" applyAlignment="1">
      <alignment horizontal="center" vertical="center" wrapText="1"/>
    </xf>
    <xf numFmtId="0" fontId="47" fillId="0" borderId="99" xfId="51" applyFont="1" applyBorder="1" applyAlignment="1">
      <alignment horizontal="center" vertical="center" wrapText="1"/>
    </xf>
    <xf numFmtId="0" fontId="47" fillId="0" borderId="16" xfId="51" applyFont="1" applyBorder="1" applyAlignment="1">
      <alignment horizontal="center" vertical="center" wrapText="1"/>
    </xf>
    <xf numFmtId="0" fontId="47" fillId="0" borderId="0" xfId="51" applyFont="1" applyAlignment="1">
      <alignment horizontal="center" vertical="center" wrapText="1"/>
    </xf>
    <xf numFmtId="0" fontId="47" fillId="0" borderId="105" xfId="51" applyFont="1" applyBorder="1" applyAlignment="1">
      <alignment horizontal="center" vertical="center" wrapText="1"/>
    </xf>
    <xf numFmtId="0" fontId="47" fillId="0" borderId="120" xfId="51" applyFont="1" applyBorder="1" applyAlignment="1">
      <alignment horizontal="center" vertical="center" wrapText="1"/>
    </xf>
    <xf numFmtId="0" fontId="47" fillId="39" borderId="82" xfId="51" quotePrefix="1" applyFont="1" applyFill="1" applyBorder="1" applyAlignment="1">
      <alignment horizontal="center" vertical="center"/>
    </xf>
    <xf numFmtId="0" fontId="47" fillId="39" borderId="81" xfId="51" quotePrefix="1" applyFont="1" applyFill="1" applyBorder="1" applyAlignment="1">
      <alignment horizontal="center" vertical="center"/>
    </xf>
    <xf numFmtId="0" fontId="47" fillId="39" borderId="19" xfId="51" quotePrefix="1" applyFont="1" applyFill="1" applyBorder="1" applyAlignment="1">
      <alignment horizontal="center" vertical="center"/>
    </xf>
    <xf numFmtId="0" fontId="43" fillId="0" borderId="85" xfId="35" applyFont="1" applyBorder="1" applyAlignment="1">
      <alignment horizontal="center" vertical="center"/>
    </xf>
    <xf numFmtId="0" fontId="43" fillId="0" borderId="78" xfId="35" applyFont="1" applyBorder="1" applyAlignment="1">
      <alignment horizontal="center" vertical="center"/>
    </xf>
    <xf numFmtId="0" fontId="47" fillId="46" borderId="85" xfId="51" applyFont="1" applyFill="1" applyBorder="1" applyAlignment="1">
      <alignment horizontal="center" vertical="center"/>
    </xf>
    <xf numFmtId="0" fontId="47" fillId="46" borderId="77" xfId="51" applyFont="1" applyFill="1" applyBorder="1" applyAlignment="1">
      <alignment horizontal="center" vertical="center"/>
    </xf>
    <xf numFmtId="0" fontId="43" fillId="0" borderId="16" xfId="35" applyFont="1" applyBorder="1" applyAlignment="1">
      <alignment horizontal="center" vertical="center"/>
    </xf>
    <xf numFmtId="0" fontId="43" fillId="0" borderId="42" xfId="35" applyFont="1" applyBorder="1" applyAlignment="1">
      <alignment horizontal="center" vertical="center"/>
    </xf>
    <xf numFmtId="0" fontId="44" fillId="38" borderId="14" xfId="51" applyFont="1" applyFill="1" applyBorder="1" applyAlignment="1">
      <alignment horizontal="center" vertical="center" wrapText="1"/>
    </xf>
    <xf numFmtId="0" fontId="47" fillId="38" borderId="16" xfId="51" applyFont="1" applyFill="1" applyBorder="1" applyAlignment="1">
      <alignment horizontal="center" vertical="center"/>
    </xf>
    <xf numFmtId="0" fontId="47" fillId="25" borderId="98" xfId="51" applyFont="1" applyFill="1" applyBorder="1" applyAlignment="1">
      <alignment horizontal="center" vertical="center" wrapText="1"/>
    </xf>
    <xf numFmtId="0" fontId="47" fillId="25" borderId="99" xfId="51" applyFont="1" applyFill="1" applyBorder="1" applyAlignment="1">
      <alignment horizontal="center" vertical="center" wrapText="1"/>
    </xf>
    <xf numFmtId="0" fontId="47" fillId="25" borderId="100" xfId="51" applyFont="1" applyFill="1" applyBorder="1" applyAlignment="1">
      <alignment horizontal="center" vertical="center" wrapText="1"/>
    </xf>
    <xf numFmtId="0" fontId="47" fillId="25" borderId="125" xfId="51" applyFont="1" applyFill="1" applyBorder="1" applyAlignment="1">
      <alignment horizontal="center" vertical="center" wrapText="1"/>
    </xf>
    <xf numFmtId="0" fontId="47" fillId="25" borderId="120" xfId="51" applyFont="1" applyFill="1" applyBorder="1" applyAlignment="1">
      <alignment horizontal="center" vertical="center" wrapText="1"/>
    </xf>
    <xf numFmtId="0" fontId="47" fillId="25" borderId="119" xfId="51" applyFont="1" applyFill="1" applyBorder="1" applyAlignment="1">
      <alignment horizontal="center" vertical="center" wrapText="1"/>
    </xf>
    <xf numFmtId="0" fontId="173" fillId="50" borderId="99" xfId="86" applyFont="1" applyFill="1" applyBorder="1" applyAlignment="1">
      <alignment horizontal="center" vertical="center"/>
    </xf>
    <xf numFmtId="0" fontId="173" fillId="50" borderId="102" xfId="86" applyFont="1" applyFill="1" applyBorder="1" applyAlignment="1">
      <alignment horizontal="center" vertical="center"/>
    </xf>
    <xf numFmtId="0" fontId="173" fillId="50" borderId="0" xfId="86" applyFont="1" applyFill="1" applyAlignment="1">
      <alignment horizontal="center" vertical="center"/>
    </xf>
    <xf numFmtId="0" fontId="173" fillId="50" borderId="17" xfId="86" applyFont="1" applyFill="1" applyBorder="1" applyAlignment="1">
      <alignment horizontal="center" vertical="center"/>
    </xf>
    <xf numFmtId="169" fontId="43" fillId="39" borderId="153" xfId="51" applyNumberFormat="1" applyFont="1" applyFill="1" applyBorder="1" applyAlignment="1">
      <alignment horizontal="center" vertical="center"/>
    </xf>
    <xf numFmtId="169" fontId="43" fillId="39" borderId="151" xfId="51" applyNumberFormat="1" applyFont="1" applyFill="1" applyBorder="1" applyAlignment="1">
      <alignment horizontal="center" vertical="center"/>
    </xf>
    <xf numFmtId="169" fontId="43" fillId="39" borderId="152" xfId="51" applyNumberFormat="1" applyFont="1" applyFill="1" applyBorder="1" applyAlignment="1">
      <alignment horizontal="center" vertical="center"/>
    </xf>
    <xf numFmtId="0" fontId="79" fillId="52" borderId="0" xfId="35" applyFont="1" applyFill="1" applyAlignment="1">
      <alignment horizontal="center" vertical="center"/>
    </xf>
    <xf numFmtId="170" fontId="43" fillId="39" borderId="0" xfId="35" applyNumberFormat="1" applyFont="1" applyFill="1" applyAlignment="1">
      <alignment horizontal="center" vertical="center"/>
    </xf>
    <xf numFmtId="170" fontId="43" fillId="39" borderId="14" xfId="35" applyNumberFormat="1" applyFont="1" applyFill="1" applyBorder="1" applyAlignment="1">
      <alignment horizontal="center" vertical="center"/>
    </xf>
    <xf numFmtId="2" fontId="47" fillId="38" borderId="108" xfId="35" applyNumberFormat="1" applyFont="1" applyFill="1" applyBorder="1" applyAlignment="1">
      <alignment horizontal="center" vertical="center"/>
    </xf>
    <xf numFmtId="0" fontId="42" fillId="41" borderId="101" xfId="51" applyFont="1" applyFill="1" applyBorder="1" applyAlignment="1">
      <alignment horizontal="center" vertical="center"/>
    </xf>
    <xf numFmtId="0" fontId="42" fillId="41" borderId="99" xfId="51" applyFont="1" applyFill="1" applyBorder="1" applyAlignment="1">
      <alignment horizontal="center" vertical="center"/>
    </xf>
    <xf numFmtId="0" fontId="42" fillId="41" borderId="102" xfId="51" applyFont="1" applyFill="1" applyBorder="1" applyAlignment="1">
      <alignment horizontal="center" vertical="center"/>
    </xf>
    <xf numFmtId="0" fontId="43" fillId="0" borderId="0" xfId="35" applyFont="1" applyAlignment="1">
      <alignment horizontal="center" vertical="center"/>
    </xf>
    <xf numFmtId="0" fontId="43" fillId="0" borderId="14" xfId="35" applyFont="1" applyBorder="1" applyAlignment="1">
      <alignment horizontal="center" vertical="center"/>
    </xf>
    <xf numFmtId="0" fontId="44" fillId="51" borderId="87" xfId="35" applyFont="1" applyFill="1" applyBorder="1" applyAlignment="1">
      <alignment horizontal="center" vertical="center"/>
    </xf>
    <xf numFmtId="0" fontId="44" fillId="51" borderId="93" xfId="35" applyFont="1" applyFill="1" applyBorder="1" applyAlignment="1">
      <alignment horizontal="center" vertical="center"/>
    </xf>
    <xf numFmtId="0" fontId="47" fillId="38" borderId="82" xfId="35" applyFont="1" applyFill="1" applyBorder="1" applyAlignment="1">
      <alignment horizontal="center" vertical="center"/>
    </xf>
    <xf numFmtId="0" fontId="47" fillId="38" borderId="81" xfId="35" applyFont="1" applyFill="1" applyBorder="1" applyAlignment="1">
      <alignment horizontal="center" vertical="center"/>
    </xf>
    <xf numFmtId="0" fontId="47" fillId="38" borderId="19" xfId="35" applyFont="1" applyFill="1" applyBorder="1" applyAlignment="1">
      <alignment horizontal="center" vertical="center"/>
    </xf>
    <xf numFmtId="0" fontId="42" fillId="68" borderId="85" xfId="51" applyFont="1" applyFill="1" applyBorder="1" applyAlignment="1">
      <alignment horizontal="center" vertical="center" wrapText="1"/>
    </xf>
    <xf numFmtId="0" fontId="42" fillId="68" borderId="77" xfId="51" applyFont="1" applyFill="1" applyBorder="1" applyAlignment="1">
      <alignment horizontal="center" vertical="center" wrapText="1"/>
    </xf>
    <xf numFmtId="0" fontId="42" fillId="68" borderId="105" xfId="51" applyFont="1" applyFill="1" applyBorder="1" applyAlignment="1">
      <alignment horizontal="center" vertical="center" wrapText="1"/>
    </xf>
    <xf numFmtId="0" fontId="42" fillId="68" borderId="120" xfId="51" applyFont="1" applyFill="1" applyBorder="1" applyAlignment="1">
      <alignment horizontal="center" vertical="center" wrapText="1"/>
    </xf>
    <xf numFmtId="0" fontId="42" fillId="68" borderId="78" xfId="51" applyFont="1" applyFill="1" applyBorder="1" applyAlignment="1">
      <alignment horizontal="center" vertical="center" wrapText="1"/>
    </xf>
    <xf numFmtId="0" fontId="42" fillId="68" borderId="119" xfId="51" applyFont="1" applyFill="1" applyBorder="1" applyAlignment="1">
      <alignment horizontal="center" vertical="center" wrapText="1"/>
    </xf>
    <xf numFmtId="0" fontId="44" fillId="52" borderId="117" xfId="35" applyFont="1" applyFill="1" applyBorder="1" applyAlignment="1">
      <alignment horizontal="center" vertical="center"/>
    </xf>
    <xf numFmtId="0" fontId="44" fillId="52" borderId="118" xfId="35" applyFont="1" applyFill="1" applyBorder="1" applyAlignment="1">
      <alignment horizontal="center" vertical="center"/>
    </xf>
    <xf numFmtId="0" fontId="42" fillId="38" borderId="9" xfId="51" applyFont="1" applyFill="1" applyBorder="1" applyAlignment="1">
      <alignment horizontal="center" vertical="center"/>
    </xf>
    <xf numFmtId="0" fontId="42" fillId="38" borderId="10" xfId="51" applyFont="1" applyFill="1" applyBorder="1" applyAlignment="1">
      <alignment horizontal="center" vertical="center"/>
    </xf>
    <xf numFmtId="0" fontId="67" fillId="42" borderId="10" xfId="35" applyFont="1" applyFill="1" applyBorder="1" applyAlignment="1">
      <alignment horizontal="center" vertical="center"/>
    </xf>
    <xf numFmtId="0" fontId="44" fillId="51" borderId="117" xfId="35" applyFont="1" applyFill="1" applyBorder="1" applyAlignment="1">
      <alignment horizontal="center" vertical="center"/>
    </xf>
    <xf numFmtId="0" fontId="44" fillId="51" borderId="118" xfId="35" applyFont="1" applyFill="1" applyBorder="1" applyAlignment="1">
      <alignment horizontal="center" vertical="center"/>
    </xf>
    <xf numFmtId="0" fontId="44" fillId="37" borderId="117" xfId="35" applyFont="1" applyFill="1" applyBorder="1" applyAlignment="1">
      <alignment horizontal="center" vertical="center"/>
    </xf>
    <xf numFmtId="0" fontId="44" fillId="37" borderId="118" xfId="35" applyFont="1" applyFill="1" applyBorder="1" applyAlignment="1">
      <alignment horizontal="center" vertical="center"/>
    </xf>
    <xf numFmtId="0" fontId="44" fillId="45" borderId="117" xfId="35" applyFont="1" applyFill="1" applyBorder="1" applyAlignment="1">
      <alignment horizontal="center" vertical="center"/>
    </xf>
    <xf numFmtId="0" fontId="44" fillId="45" borderId="118" xfId="35" applyFont="1" applyFill="1" applyBorder="1" applyAlignment="1">
      <alignment horizontal="center" vertical="center"/>
    </xf>
    <xf numFmtId="0" fontId="47" fillId="39" borderId="161" xfId="51" applyFont="1" applyFill="1" applyBorder="1" applyAlignment="1">
      <alignment horizontal="center" vertical="center" wrapText="1"/>
    </xf>
    <xf numFmtId="0" fontId="47" fillId="39" borderId="124" xfId="51" applyFont="1" applyFill="1" applyBorder="1" applyAlignment="1">
      <alignment horizontal="center" vertical="center" wrapText="1"/>
    </xf>
    <xf numFmtId="0" fontId="43" fillId="50" borderId="85" xfId="51" applyFont="1" applyFill="1" applyBorder="1" applyAlignment="1">
      <alignment horizontal="center" vertical="center"/>
    </xf>
    <xf numFmtId="0" fontId="43" fillId="50" borderId="79" xfId="51" applyFont="1" applyFill="1" applyBorder="1" applyAlignment="1">
      <alignment horizontal="center" vertical="center"/>
    </xf>
    <xf numFmtId="0" fontId="65" fillId="44" borderId="85" xfId="51" applyFont="1" applyFill="1" applyBorder="1" applyAlignment="1">
      <alignment horizontal="center" vertical="center" wrapText="1"/>
    </xf>
    <xf numFmtId="0" fontId="65" fillId="44" borderId="77" xfId="51" applyFont="1" applyFill="1" applyBorder="1" applyAlignment="1">
      <alignment horizontal="center" vertical="center" wrapText="1"/>
    </xf>
    <xf numFmtId="0" fontId="65" fillId="44" borderId="105" xfId="51" applyFont="1" applyFill="1" applyBorder="1" applyAlignment="1">
      <alignment horizontal="center" vertical="center" wrapText="1"/>
    </xf>
    <xf numFmtId="0" fontId="65" fillId="44" borderId="120" xfId="51" applyFont="1" applyFill="1" applyBorder="1" applyAlignment="1">
      <alignment horizontal="center" vertical="center" wrapText="1"/>
    </xf>
    <xf numFmtId="0" fontId="65" fillId="44" borderId="79" xfId="51" applyFont="1" applyFill="1" applyBorder="1" applyAlignment="1">
      <alignment horizontal="center" vertical="center" wrapText="1"/>
    </xf>
    <xf numFmtId="0" fontId="65" fillId="44" borderId="123" xfId="51" applyFont="1" applyFill="1" applyBorder="1" applyAlignment="1">
      <alignment horizontal="center" vertical="center" wrapText="1"/>
    </xf>
    <xf numFmtId="0" fontId="42" fillId="93" borderId="0" xfId="51" applyFont="1" applyFill="1" applyAlignment="1">
      <alignment horizontal="left" vertical="center"/>
    </xf>
    <xf numFmtId="0" fontId="42" fillId="46" borderId="85" xfId="51" applyFont="1" applyFill="1" applyBorder="1" applyAlignment="1">
      <alignment horizontal="center" vertical="center" wrapText="1"/>
    </xf>
    <xf numFmtId="0" fontId="42" fillId="46" borderId="77" xfId="51" applyFont="1" applyFill="1" applyBorder="1" applyAlignment="1">
      <alignment horizontal="center" vertical="center" wrapText="1"/>
    </xf>
    <xf numFmtId="0" fontId="42" fillId="46" borderId="105" xfId="51" applyFont="1" applyFill="1" applyBorder="1" applyAlignment="1">
      <alignment horizontal="center" vertical="center" wrapText="1"/>
    </xf>
    <xf numFmtId="0" fontId="42" fillId="46" borderId="120" xfId="51" applyFont="1" applyFill="1" applyBorder="1" applyAlignment="1">
      <alignment horizontal="center" vertical="center" wrapText="1"/>
    </xf>
    <xf numFmtId="0" fontId="42" fillId="46" borderId="78" xfId="51" applyFont="1" applyFill="1" applyBorder="1" applyAlignment="1">
      <alignment horizontal="center" vertical="center" wrapText="1"/>
    </xf>
    <xf numFmtId="0" fontId="42" fillId="46" borderId="119" xfId="51" applyFont="1" applyFill="1" applyBorder="1" applyAlignment="1">
      <alignment horizontal="center" vertical="center" wrapText="1"/>
    </xf>
    <xf numFmtId="0" fontId="42" fillId="93" borderId="0" xfId="51" applyFont="1" applyFill="1" applyAlignment="1">
      <alignment vertical="center"/>
    </xf>
    <xf numFmtId="0" fontId="42" fillId="93" borderId="0" xfId="51" applyFont="1" applyFill="1" applyAlignment="1">
      <alignment horizontal="center" vertical="center"/>
    </xf>
    <xf numFmtId="0" fontId="219" fillId="42" borderId="85" xfId="51" applyFont="1" applyFill="1" applyBorder="1" applyAlignment="1">
      <alignment horizontal="center" vertical="center" wrapText="1"/>
    </xf>
    <xf numFmtId="0" fontId="219" fillId="42" borderId="77" xfId="51" applyFont="1" applyFill="1" applyBorder="1" applyAlignment="1">
      <alignment horizontal="center" vertical="center" wrapText="1"/>
    </xf>
    <xf numFmtId="0" fontId="219" fillId="42" borderId="105" xfId="51" applyFont="1" applyFill="1" applyBorder="1" applyAlignment="1">
      <alignment horizontal="center" vertical="center" wrapText="1"/>
    </xf>
    <xf numFmtId="0" fontId="219" fillId="42" borderId="120" xfId="51" applyFont="1" applyFill="1" applyBorder="1" applyAlignment="1">
      <alignment horizontal="center" vertical="center" wrapText="1"/>
    </xf>
    <xf numFmtId="0" fontId="219" fillId="42" borderId="78" xfId="51" applyFont="1" applyFill="1" applyBorder="1" applyAlignment="1">
      <alignment horizontal="center" vertical="center" wrapText="1"/>
    </xf>
    <xf numFmtId="0" fontId="219" fillId="42" borderId="119" xfId="51" applyFont="1" applyFill="1" applyBorder="1" applyAlignment="1">
      <alignment horizontal="center" vertical="center" wrapText="1"/>
    </xf>
    <xf numFmtId="0" fontId="212" fillId="42" borderId="85" xfId="51" applyFont="1" applyFill="1" applyBorder="1" applyAlignment="1">
      <alignment horizontal="center" vertical="center" wrapText="1"/>
    </xf>
    <xf numFmtId="0" fontId="212" fillId="42" borderId="77" xfId="51" applyFont="1" applyFill="1" applyBorder="1" applyAlignment="1">
      <alignment horizontal="center" vertical="center" wrapText="1"/>
    </xf>
    <xf numFmtId="0" fontId="212" fillId="42" borderId="105" xfId="51" applyFont="1" applyFill="1" applyBorder="1" applyAlignment="1">
      <alignment horizontal="center" vertical="center" wrapText="1"/>
    </xf>
    <xf numFmtId="0" fontId="212" fillId="42" borderId="120" xfId="51" applyFont="1" applyFill="1" applyBorder="1" applyAlignment="1">
      <alignment horizontal="center" vertical="center" wrapText="1"/>
    </xf>
    <xf numFmtId="0" fontId="212" fillId="42" borderId="78" xfId="51" applyFont="1" applyFill="1" applyBorder="1" applyAlignment="1">
      <alignment horizontal="center" vertical="center" wrapText="1"/>
    </xf>
    <xf numFmtId="0" fontId="212" fillId="42" borderId="119" xfId="51" applyFont="1" applyFill="1" applyBorder="1" applyAlignment="1">
      <alignment horizontal="center" vertical="center" wrapText="1"/>
    </xf>
    <xf numFmtId="0" fontId="65" fillId="43" borderId="85" xfId="51" applyFont="1" applyFill="1" applyBorder="1" applyAlignment="1">
      <alignment horizontal="center" vertical="center" wrapText="1"/>
    </xf>
    <xf numFmtId="0" fontId="65" fillId="43" borderId="77" xfId="51" applyFont="1" applyFill="1" applyBorder="1" applyAlignment="1">
      <alignment horizontal="center" vertical="center" wrapText="1"/>
    </xf>
    <xf numFmtId="0" fontId="65" fillId="43" borderId="105" xfId="51" applyFont="1" applyFill="1" applyBorder="1" applyAlignment="1">
      <alignment horizontal="center" vertical="center" wrapText="1"/>
    </xf>
    <xf numFmtId="0" fontId="65" fillId="43" borderId="120" xfId="51" applyFont="1" applyFill="1" applyBorder="1" applyAlignment="1">
      <alignment horizontal="center" vertical="center" wrapText="1"/>
    </xf>
    <xf numFmtId="0" fontId="65" fillId="43" borderId="78" xfId="51" applyFont="1" applyFill="1" applyBorder="1" applyAlignment="1">
      <alignment horizontal="center" vertical="center" wrapText="1"/>
    </xf>
    <xf numFmtId="0" fontId="65" fillId="43" borderId="119" xfId="51" applyFont="1" applyFill="1" applyBorder="1" applyAlignment="1">
      <alignment horizontal="center" vertical="center" wrapText="1"/>
    </xf>
    <xf numFmtId="0" fontId="54" fillId="50" borderId="0" xfId="51" applyFont="1" applyFill="1" applyAlignment="1">
      <alignment horizontal="left" vertical="center" wrapText="1"/>
    </xf>
    <xf numFmtId="0" fontId="44" fillId="37" borderId="87" xfId="35" applyFont="1" applyFill="1" applyBorder="1" applyAlignment="1">
      <alignment horizontal="center" vertical="center"/>
    </xf>
    <xf numFmtId="0" fontId="44" fillId="37" borderId="93" xfId="35" applyFont="1" applyFill="1" applyBorder="1" applyAlignment="1">
      <alignment horizontal="center" vertical="center"/>
    </xf>
    <xf numFmtId="0" fontId="44" fillId="45" borderId="87" xfId="35" applyFont="1" applyFill="1" applyBorder="1" applyAlignment="1">
      <alignment horizontal="center" vertical="center"/>
    </xf>
    <xf numFmtId="0" fontId="44" fillId="45" borderId="93" xfId="35" applyFont="1" applyFill="1" applyBorder="1" applyAlignment="1">
      <alignment horizontal="center" vertical="center"/>
    </xf>
    <xf numFmtId="0" fontId="42" fillId="50" borderId="85" xfId="51" applyFont="1" applyFill="1" applyBorder="1" applyAlignment="1">
      <alignment horizontal="center" vertical="center" wrapText="1"/>
    </xf>
    <xf numFmtId="0" fontId="42" fillId="50" borderId="77" xfId="51" applyFont="1" applyFill="1" applyBorder="1" applyAlignment="1">
      <alignment horizontal="center" vertical="center" wrapText="1"/>
    </xf>
    <xf numFmtId="0" fontId="42" fillId="50" borderId="105" xfId="51" applyFont="1" applyFill="1" applyBorder="1" applyAlignment="1">
      <alignment horizontal="center" vertical="center" wrapText="1"/>
    </xf>
    <xf numFmtId="0" fontId="42" fillId="50" borderId="120" xfId="51" applyFont="1" applyFill="1" applyBorder="1" applyAlignment="1">
      <alignment horizontal="center" vertical="center" wrapText="1"/>
    </xf>
    <xf numFmtId="0" fontId="42" fillId="50" borderId="78" xfId="51" applyFont="1" applyFill="1" applyBorder="1" applyAlignment="1">
      <alignment horizontal="center" vertical="center" wrapText="1"/>
    </xf>
    <xf numFmtId="0" fontId="42" fillId="50" borderId="119" xfId="51" applyFont="1" applyFill="1" applyBorder="1" applyAlignment="1">
      <alignment horizontal="center" vertical="center" wrapText="1"/>
    </xf>
    <xf numFmtId="0" fontId="44" fillId="52" borderId="87" xfId="35" applyFont="1" applyFill="1" applyBorder="1" applyAlignment="1">
      <alignment horizontal="center" vertical="center"/>
    </xf>
    <xf numFmtId="0" fontId="44" fillId="52" borderId="93" xfId="35" applyFont="1" applyFill="1" applyBorder="1" applyAlignment="1">
      <alignment horizontal="center" vertical="center"/>
    </xf>
    <xf numFmtId="0" fontId="175" fillId="42" borderId="85" xfId="51" applyFont="1" applyFill="1" applyBorder="1" applyAlignment="1">
      <alignment horizontal="center" vertical="center"/>
    </xf>
    <xf numFmtId="0" fontId="175" fillId="42" borderId="77" xfId="51" applyFont="1" applyFill="1" applyBorder="1" applyAlignment="1">
      <alignment horizontal="center" vertical="center"/>
    </xf>
    <xf numFmtId="0" fontId="221" fillId="42" borderId="77" xfId="51" applyFont="1" applyFill="1" applyBorder="1" applyAlignment="1">
      <alignment horizontal="center" vertical="center"/>
    </xf>
    <xf numFmtId="0" fontId="221" fillId="42" borderId="78" xfId="51" applyFont="1" applyFill="1" applyBorder="1" applyAlignment="1">
      <alignment horizontal="center" vertical="center"/>
    </xf>
    <xf numFmtId="0" fontId="54" fillId="39" borderId="16" xfId="51" applyFont="1" applyFill="1" applyBorder="1" applyAlignment="1">
      <alignment horizontal="center" vertical="center"/>
    </xf>
    <xf numFmtId="0" fontId="54" fillId="39" borderId="14" xfId="51" applyFont="1" applyFill="1" applyBorder="1" applyAlignment="1">
      <alignment horizontal="center" vertical="center"/>
    </xf>
    <xf numFmtId="0" fontId="54" fillId="39" borderId="105" xfId="51" applyFont="1" applyFill="1" applyBorder="1" applyAlignment="1">
      <alignment horizontal="center" vertical="center"/>
    </xf>
    <xf numFmtId="0" fontId="54" fillId="39" borderId="120" xfId="51" applyFont="1" applyFill="1" applyBorder="1" applyAlignment="1">
      <alignment horizontal="center" vertical="center"/>
    </xf>
    <xf numFmtId="0" fontId="54" fillId="39" borderId="119" xfId="51" applyFont="1" applyFill="1" applyBorder="1" applyAlignment="1">
      <alignment horizontal="center" vertical="center"/>
    </xf>
    <xf numFmtId="0" fontId="50" fillId="39" borderId="116" xfId="88" applyFont="1" applyFill="1" applyBorder="1" applyAlignment="1">
      <alignment horizontal="center" vertical="center"/>
    </xf>
    <xf numFmtId="0" fontId="50" fillId="39" borderId="116" xfId="88" applyFont="1" applyFill="1" applyBorder="1" applyAlignment="1">
      <alignment horizontal="left" vertical="center"/>
    </xf>
    <xf numFmtId="1" fontId="44" fillId="39" borderId="107" xfId="51" applyNumberFormat="1" applyFont="1" applyFill="1" applyBorder="1" applyAlignment="1">
      <alignment horizontal="center" vertical="center"/>
    </xf>
    <xf numFmtId="1" fontId="44" fillId="39" borderId="108" xfId="51" applyNumberFormat="1" applyFont="1" applyFill="1" applyBorder="1" applyAlignment="1">
      <alignment horizontal="center" vertical="center"/>
    </xf>
    <xf numFmtId="9" fontId="54" fillId="39" borderId="108" xfId="51" applyNumberFormat="1" applyFont="1" applyFill="1" applyBorder="1" applyAlignment="1">
      <alignment horizontal="center" vertical="center"/>
    </xf>
    <xf numFmtId="0" fontId="82" fillId="39" borderId="161" xfId="51" applyFont="1" applyFill="1" applyBorder="1" applyAlignment="1">
      <alignment horizontal="center" vertical="center" wrapText="1"/>
    </xf>
    <xf numFmtId="0" fontId="82" fillId="39" borderId="162" xfId="51" applyFont="1" applyFill="1" applyBorder="1" applyAlignment="1">
      <alignment horizontal="center" vertical="center" wrapText="1"/>
    </xf>
    <xf numFmtId="0" fontId="52" fillId="46" borderId="77" xfId="51" applyFont="1" applyFill="1" applyBorder="1" applyAlignment="1">
      <alignment horizontal="center" vertical="center"/>
    </xf>
    <xf numFmtId="0" fontId="52" fillId="46" borderId="78" xfId="51" applyFont="1" applyFill="1" applyBorder="1" applyAlignment="1">
      <alignment horizontal="center" vertical="center"/>
    </xf>
    <xf numFmtId="1" fontId="47" fillId="38" borderId="0" xfId="51" applyNumberFormat="1" applyFont="1" applyFill="1" applyAlignment="1">
      <alignment horizontal="center" vertical="center"/>
    </xf>
    <xf numFmtId="0" fontId="60" fillId="44" borderId="85" xfId="51" applyFont="1" applyFill="1" applyBorder="1" applyAlignment="1">
      <alignment horizontal="center" vertical="center"/>
    </xf>
    <xf numFmtId="0" fontId="60" fillId="44" borderId="77" xfId="51" applyFont="1" applyFill="1" applyBorder="1" applyAlignment="1">
      <alignment horizontal="center" vertical="center"/>
    </xf>
    <xf numFmtId="0" fontId="138" fillId="44" borderId="77" xfId="51" applyFont="1" applyFill="1" applyBorder="1" applyAlignment="1">
      <alignment horizontal="center" vertical="center"/>
    </xf>
    <xf numFmtId="0" fontId="138" fillId="44" borderId="78" xfId="51" applyFont="1" applyFill="1" applyBorder="1" applyAlignment="1">
      <alignment horizontal="center" vertical="center"/>
    </xf>
    <xf numFmtId="0" fontId="44" fillId="39" borderId="107" xfId="51" applyFont="1" applyFill="1" applyBorder="1" applyAlignment="1">
      <alignment horizontal="center" vertical="center"/>
    </xf>
    <xf numFmtId="0" fontId="44" fillId="39" borderId="108" xfId="51" applyFont="1" applyFill="1" applyBorder="1" applyAlignment="1">
      <alignment horizontal="center" vertical="center"/>
    </xf>
    <xf numFmtId="9" fontId="54" fillId="39" borderId="110" xfId="51" applyNumberFormat="1" applyFont="1" applyFill="1" applyBorder="1" applyAlignment="1">
      <alignment horizontal="center" vertical="center"/>
    </xf>
    <xf numFmtId="0" fontId="47" fillId="68" borderId="85" xfId="51" applyFont="1" applyFill="1" applyBorder="1" applyAlignment="1">
      <alignment horizontal="center" vertical="center"/>
    </xf>
    <xf numFmtId="0" fontId="47" fillId="68" borderId="77" xfId="51" applyFont="1" applyFill="1" applyBorder="1" applyAlignment="1">
      <alignment horizontal="center" vertical="center"/>
    </xf>
    <xf numFmtId="0" fontId="52" fillId="68" borderId="77" xfId="51" applyFont="1" applyFill="1" applyBorder="1" applyAlignment="1">
      <alignment horizontal="center" vertical="center"/>
    </xf>
    <xf numFmtId="0" fontId="52" fillId="68" borderId="78" xfId="51" applyFont="1" applyFill="1" applyBorder="1" applyAlignment="1">
      <alignment horizontal="center" vertical="center"/>
    </xf>
    <xf numFmtId="0" fontId="56" fillId="43" borderId="77" xfId="51" applyFont="1" applyFill="1" applyBorder="1" applyAlignment="1">
      <alignment horizontal="center" vertical="center"/>
    </xf>
    <xf numFmtId="0" fontId="56" fillId="43" borderId="78" xfId="51" applyFont="1" applyFill="1" applyBorder="1" applyAlignment="1">
      <alignment horizontal="center" vertical="center"/>
    </xf>
    <xf numFmtId="0" fontId="54" fillId="39" borderId="16" xfId="51" applyFont="1" applyFill="1" applyBorder="1" applyAlignment="1">
      <alignment horizontal="center" vertical="center" wrapText="1"/>
    </xf>
    <xf numFmtId="0" fontId="54" fillId="39" borderId="0" xfId="51" applyFont="1" applyFill="1" applyAlignment="1">
      <alignment horizontal="center" vertical="center" wrapText="1"/>
    </xf>
    <xf numFmtId="0" fontId="54" fillId="39" borderId="14" xfId="51" applyFont="1" applyFill="1" applyBorder="1" applyAlignment="1">
      <alignment horizontal="center" vertical="center" wrapText="1"/>
    </xf>
    <xf numFmtId="0" fontId="54" fillId="39" borderId="105" xfId="51" applyFont="1" applyFill="1" applyBorder="1" applyAlignment="1">
      <alignment horizontal="center" vertical="center" wrapText="1"/>
    </xf>
    <xf numFmtId="0" fontId="54" fillId="39" borderId="120" xfId="51" applyFont="1" applyFill="1" applyBorder="1" applyAlignment="1">
      <alignment horizontal="center" vertical="center" wrapText="1"/>
    </xf>
    <xf numFmtId="0" fontId="54" fillId="39" borderId="119" xfId="51" applyFont="1" applyFill="1" applyBorder="1" applyAlignment="1">
      <alignment horizontal="center" vertical="center" wrapText="1"/>
    </xf>
    <xf numFmtId="0" fontId="42" fillId="93" borderId="116" xfId="51" applyFont="1" applyFill="1" applyBorder="1" applyAlignment="1">
      <alignment horizontal="center" vertical="center"/>
    </xf>
    <xf numFmtId="0" fontId="42" fillId="93" borderId="154" xfId="51" applyFont="1" applyFill="1" applyBorder="1" applyAlignment="1">
      <alignment horizontal="center" vertical="center"/>
    </xf>
    <xf numFmtId="0" fontId="156" fillId="98" borderId="81" xfId="57" applyFont="1" applyFill="1" applyBorder="1" applyAlignment="1" applyProtection="1">
      <alignment horizontal="center" vertical="center"/>
    </xf>
    <xf numFmtId="0" fontId="156" fillId="98" borderId="82" xfId="57" applyFont="1" applyFill="1" applyBorder="1" applyAlignment="1" applyProtection="1">
      <alignment horizontal="center" vertical="center"/>
    </xf>
    <xf numFmtId="0" fontId="156" fillId="98" borderId="19" xfId="57" applyFont="1" applyFill="1" applyBorder="1" applyAlignment="1" applyProtection="1">
      <alignment horizontal="center" vertical="center"/>
    </xf>
    <xf numFmtId="0" fontId="47" fillId="39" borderId="81" xfId="35" applyFont="1" applyFill="1" applyBorder="1" applyAlignment="1">
      <alignment horizontal="center" vertical="center"/>
    </xf>
    <xf numFmtId="0" fontId="47" fillId="48" borderId="0" xfId="51" applyFont="1" applyFill="1" applyAlignment="1">
      <alignment horizontal="center" vertical="center"/>
    </xf>
    <xf numFmtId="9" fontId="50" fillId="48" borderId="0" xfId="51" applyNumberFormat="1" applyFont="1" applyFill="1" applyAlignment="1">
      <alignment horizontal="center" vertical="center"/>
    </xf>
    <xf numFmtId="0" fontId="60" fillId="43" borderId="85" xfId="51" applyFont="1" applyFill="1" applyBorder="1" applyAlignment="1">
      <alignment horizontal="center" vertical="center"/>
    </xf>
    <xf numFmtId="0" fontId="60" fillId="43" borderId="77" xfId="51" applyFont="1" applyFill="1" applyBorder="1" applyAlignment="1">
      <alignment horizontal="center" vertical="center"/>
    </xf>
    <xf numFmtId="0" fontId="220" fillId="39" borderId="16" xfId="51" applyFont="1" applyFill="1" applyBorder="1" applyAlignment="1">
      <alignment horizontal="center" vertical="center" wrapText="1"/>
    </xf>
    <xf numFmtId="0" fontId="220" fillId="39" borderId="0" xfId="51" applyFont="1" applyFill="1" applyAlignment="1">
      <alignment horizontal="center" vertical="center" wrapText="1"/>
    </xf>
    <xf numFmtId="0" fontId="220" fillId="39" borderId="14" xfId="51" applyFont="1" applyFill="1" applyBorder="1" applyAlignment="1">
      <alignment horizontal="center" vertical="center" wrapText="1"/>
    </xf>
    <xf numFmtId="0" fontId="220" fillId="39" borderId="105" xfId="51" applyFont="1" applyFill="1" applyBorder="1" applyAlignment="1">
      <alignment horizontal="center" vertical="center" wrapText="1"/>
    </xf>
    <xf numFmtId="0" fontId="220" fillId="39" borderId="120" xfId="51" applyFont="1" applyFill="1" applyBorder="1" applyAlignment="1">
      <alignment horizontal="center" vertical="center" wrapText="1"/>
    </xf>
    <xf numFmtId="0" fontId="220" fillId="39" borderId="119" xfId="51" applyFont="1" applyFill="1" applyBorder="1" applyAlignment="1">
      <alignment horizontal="center" vertical="center" wrapText="1"/>
    </xf>
    <xf numFmtId="0" fontId="60" fillId="64" borderId="85" xfId="51" applyFont="1" applyFill="1" applyBorder="1" applyAlignment="1">
      <alignment horizontal="center" vertical="center"/>
    </xf>
    <xf numFmtId="0" fontId="60" fillId="64" borderId="77" xfId="51" applyFont="1" applyFill="1" applyBorder="1" applyAlignment="1">
      <alignment horizontal="center" vertical="center"/>
    </xf>
    <xf numFmtId="0" fontId="138" fillId="64" borderId="77" xfId="51" applyFont="1" applyFill="1" applyBorder="1" applyAlignment="1">
      <alignment horizontal="center" vertical="center"/>
    </xf>
    <xf numFmtId="0" fontId="138" fillId="64" borderId="78" xfId="51" applyFont="1" applyFill="1" applyBorder="1" applyAlignment="1">
      <alignment horizontal="center" vertical="center"/>
    </xf>
    <xf numFmtId="0" fontId="138" fillId="44" borderId="120" xfId="51" applyFont="1" applyFill="1" applyBorder="1" applyAlignment="1">
      <alignment horizontal="center" vertical="center"/>
    </xf>
    <xf numFmtId="0" fontId="138" fillId="44" borderId="119" xfId="51" applyFont="1" applyFill="1" applyBorder="1" applyAlignment="1">
      <alignment horizontal="center" vertical="center"/>
    </xf>
    <xf numFmtId="0" fontId="120" fillId="42" borderId="120" xfId="51" applyFont="1" applyFill="1" applyBorder="1" applyAlignment="1">
      <alignment horizontal="center" vertical="center"/>
    </xf>
    <xf numFmtId="0" fontId="82" fillId="42" borderId="120" xfId="51" applyFont="1" applyFill="1" applyBorder="1" applyAlignment="1">
      <alignment horizontal="center" vertical="center"/>
    </xf>
    <xf numFmtId="0" fontId="43" fillId="0" borderId="14" xfId="51" applyFont="1" applyBorder="1" applyAlignment="1">
      <alignment horizontal="center" vertical="center"/>
    </xf>
    <xf numFmtId="0" fontId="60" fillId="44" borderId="0" xfId="51" applyFont="1" applyFill="1" applyAlignment="1">
      <alignment horizontal="center" vertical="center"/>
    </xf>
    <xf numFmtId="0" fontId="60" fillId="44" borderId="120" xfId="51" applyFont="1" applyFill="1" applyBorder="1" applyAlignment="1">
      <alignment horizontal="center" vertical="center"/>
    </xf>
    <xf numFmtId="0" fontId="54" fillId="50" borderId="155" xfId="51" applyFont="1" applyFill="1" applyBorder="1" applyAlignment="1">
      <alignment horizontal="left" vertical="center"/>
    </xf>
    <xf numFmtId="0" fontId="54" fillId="50" borderId="113" xfId="51" applyFont="1" applyFill="1" applyBorder="1" applyAlignment="1">
      <alignment horizontal="left" vertical="center"/>
    </xf>
    <xf numFmtId="0" fontId="54" fillId="50" borderId="16" xfId="51" applyFont="1" applyFill="1" applyBorder="1" applyAlignment="1">
      <alignment horizontal="center" vertical="center"/>
    </xf>
    <xf numFmtId="0" fontId="54" fillId="50" borderId="0" xfId="51" applyFont="1" applyFill="1" applyAlignment="1">
      <alignment horizontal="center" vertical="center"/>
    </xf>
    <xf numFmtId="0" fontId="54" fillId="50" borderId="105" xfId="51" applyFont="1" applyFill="1" applyBorder="1" applyAlignment="1">
      <alignment horizontal="center" vertical="center"/>
    </xf>
    <xf numFmtId="0" fontId="54" fillId="50" borderId="120" xfId="51" applyFont="1" applyFill="1" applyBorder="1" applyAlignment="1">
      <alignment horizontal="center" vertical="center"/>
    </xf>
    <xf numFmtId="0" fontId="45" fillId="39" borderId="151" xfId="51" applyFont="1" applyFill="1" applyBorder="1" applyAlignment="1">
      <alignment horizontal="center" vertical="center"/>
    </xf>
    <xf numFmtId="0" fontId="45" fillId="39" borderId="157"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172" fontId="82" fillId="122" borderId="151" xfId="51" applyNumberFormat="1" applyFont="1" applyFill="1" applyBorder="1" applyAlignment="1">
      <alignment horizontal="center" vertical="center"/>
    </xf>
    <xf numFmtId="172" fontId="82" fillId="122" borderId="157" xfId="51" applyNumberFormat="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0" fontId="44" fillId="39" borderId="157" xfId="51" applyFont="1" applyFill="1" applyBorder="1" applyAlignment="1">
      <alignment horizontal="center" vertical="center"/>
    </xf>
    <xf numFmtId="170" fontId="53" fillId="44" borderId="16" xfId="51" applyNumberFormat="1" applyFont="1" applyFill="1" applyBorder="1" applyAlignment="1">
      <alignment horizontal="center" vertical="center"/>
    </xf>
    <xf numFmtId="170" fontId="53" fillId="44" borderId="0" xfId="51" applyNumberFormat="1" applyFont="1" applyFill="1" applyAlignment="1">
      <alignment horizontal="center" vertical="center"/>
    </xf>
    <xf numFmtId="0" fontId="52" fillId="46" borderId="120" xfId="51" applyFont="1" applyFill="1" applyBorder="1" applyAlignment="1">
      <alignment horizontal="center" vertical="center"/>
    </xf>
    <xf numFmtId="0" fontId="52" fillId="46" borderId="119" xfId="51" applyFont="1" applyFill="1" applyBorder="1" applyAlignment="1">
      <alignment horizontal="center" vertical="center"/>
    </xf>
    <xf numFmtId="0" fontId="47" fillId="46" borderId="120" xfId="51" applyFont="1" applyFill="1" applyBorder="1" applyAlignment="1">
      <alignment horizontal="center" vertical="center"/>
    </xf>
    <xf numFmtId="170" fontId="44" fillId="46" borderId="16" xfId="51" applyNumberFormat="1" applyFont="1" applyFill="1" applyBorder="1" applyAlignment="1">
      <alignment horizontal="center" vertical="center"/>
    </xf>
    <xf numFmtId="170" fontId="44" fillId="46" borderId="0" xfId="51" applyNumberFormat="1" applyFont="1" applyFill="1" applyAlignment="1">
      <alignment horizontal="center" vertical="center"/>
    </xf>
    <xf numFmtId="0" fontId="47" fillId="68" borderId="120" xfId="51" applyFont="1" applyFill="1" applyBorder="1" applyAlignment="1">
      <alignment horizontal="center" vertical="center"/>
    </xf>
    <xf numFmtId="0" fontId="52" fillId="68" borderId="120" xfId="51" applyFont="1" applyFill="1" applyBorder="1" applyAlignment="1">
      <alignment horizontal="center" vertical="center"/>
    </xf>
    <xf numFmtId="0" fontId="52" fillId="68" borderId="119" xfId="51" applyFont="1" applyFill="1" applyBorder="1" applyAlignment="1">
      <alignment horizontal="center" vertical="center"/>
    </xf>
    <xf numFmtId="170" fontId="44" fillId="68" borderId="16" xfId="51" applyNumberFormat="1" applyFont="1" applyFill="1" applyBorder="1" applyAlignment="1">
      <alignment horizontal="center" vertical="center"/>
    </xf>
    <xf numFmtId="170" fontId="44" fillId="68" borderId="0" xfId="51" applyNumberFormat="1" applyFont="1" applyFill="1" applyAlignment="1">
      <alignment horizontal="center" vertical="center"/>
    </xf>
    <xf numFmtId="0" fontId="79" fillId="42" borderId="77" xfId="51" applyFont="1" applyFill="1" applyBorder="1" applyAlignment="1">
      <alignment horizontal="center" vertical="center"/>
    </xf>
    <xf numFmtId="0" fontId="79" fillId="42" borderId="120" xfId="51" applyFont="1" applyFill="1" applyBorder="1" applyAlignment="1">
      <alignment horizontal="center" vertical="center"/>
    </xf>
    <xf numFmtId="0" fontId="85" fillId="42" borderId="77" xfId="51" applyFont="1" applyFill="1" applyBorder="1" applyAlignment="1">
      <alignment horizontal="center" vertical="center"/>
    </xf>
    <xf numFmtId="0" fontId="85" fillId="42" borderId="78" xfId="51" applyFont="1" applyFill="1" applyBorder="1" applyAlignment="1">
      <alignment horizontal="center" vertical="center"/>
    </xf>
    <xf numFmtId="0" fontId="85" fillId="42" borderId="120" xfId="51" applyFont="1" applyFill="1" applyBorder="1" applyAlignment="1">
      <alignment horizontal="center" vertical="center"/>
    </xf>
    <xf numFmtId="0" fontId="85" fillId="42" borderId="119" xfId="51" applyFont="1" applyFill="1" applyBorder="1" applyAlignment="1">
      <alignment horizontal="center" vertical="center"/>
    </xf>
    <xf numFmtId="170" fontId="44" fillId="93" borderId="16" xfId="51" applyNumberFormat="1" applyFont="1" applyFill="1" applyBorder="1" applyAlignment="1">
      <alignment horizontal="center" vertical="center"/>
    </xf>
    <xf numFmtId="170" fontId="44" fillId="93" borderId="0" xfId="51" applyNumberFormat="1" applyFont="1" applyFill="1" applyAlignment="1">
      <alignment horizontal="center" vertical="center"/>
    </xf>
    <xf numFmtId="0" fontId="145" fillId="42" borderId="77" xfId="51" applyFont="1" applyFill="1" applyBorder="1" applyAlignment="1">
      <alignment horizontal="center" vertical="center"/>
    </xf>
    <xf numFmtId="0" fontId="145" fillId="42" borderId="78" xfId="51" applyFont="1" applyFill="1" applyBorder="1" applyAlignment="1">
      <alignment horizontal="center" vertical="center"/>
    </xf>
    <xf numFmtId="0" fontId="145" fillId="42" borderId="120" xfId="51" applyFont="1" applyFill="1" applyBorder="1" applyAlignment="1">
      <alignment horizontal="center" vertical="center"/>
    </xf>
    <xf numFmtId="0" fontId="145" fillId="42" borderId="119" xfId="51" applyFont="1" applyFill="1" applyBorder="1" applyAlignment="1">
      <alignment horizontal="center" vertical="center"/>
    </xf>
    <xf numFmtId="0" fontId="175" fillId="42" borderId="120" xfId="51" applyFont="1" applyFill="1" applyBorder="1" applyAlignment="1">
      <alignment horizontal="center" vertical="center"/>
    </xf>
    <xf numFmtId="170" fontId="44" fillId="42" borderId="16" xfId="51" applyNumberFormat="1" applyFont="1" applyFill="1" applyBorder="1" applyAlignment="1">
      <alignment horizontal="center" vertical="center"/>
    </xf>
    <xf numFmtId="170" fontId="44" fillId="42" borderId="0" xfId="51" applyNumberFormat="1" applyFont="1" applyFill="1" applyAlignment="1">
      <alignment horizontal="center" vertical="center"/>
    </xf>
    <xf numFmtId="0" fontId="60" fillId="43" borderId="120" xfId="51" applyFont="1" applyFill="1" applyBorder="1" applyAlignment="1">
      <alignment horizontal="center" vertical="center"/>
    </xf>
    <xf numFmtId="0" fontId="138" fillId="43" borderId="77" xfId="51" applyFont="1" applyFill="1" applyBorder="1" applyAlignment="1">
      <alignment horizontal="center" vertical="center"/>
    </xf>
    <xf numFmtId="0" fontId="138" fillId="43" borderId="78" xfId="51" applyFont="1" applyFill="1" applyBorder="1" applyAlignment="1">
      <alignment horizontal="center" vertical="center"/>
    </xf>
    <xf numFmtId="0" fontId="138" fillId="43" borderId="120" xfId="51" applyFont="1" applyFill="1" applyBorder="1" applyAlignment="1">
      <alignment horizontal="center" vertical="center"/>
    </xf>
    <xf numFmtId="0" fontId="138" fillId="43" borderId="119" xfId="51" applyFont="1" applyFill="1" applyBorder="1" applyAlignment="1">
      <alignment horizontal="center" vertical="center"/>
    </xf>
    <xf numFmtId="170" fontId="44" fillId="70" borderId="16" xfId="51" applyNumberFormat="1" applyFont="1" applyFill="1" applyBorder="1" applyAlignment="1">
      <alignment horizontal="center" vertical="center"/>
    </xf>
    <xf numFmtId="170" fontId="44" fillId="70" borderId="0" xfId="51" applyNumberFormat="1" applyFont="1" applyFill="1" applyAlignment="1">
      <alignment horizontal="center" vertical="center"/>
    </xf>
    <xf numFmtId="0" fontId="51" fillId="39" borderId="117" xfId="51" applyFont="1" applyFill="1" applyBorder="1" applyAlignment="1">
      <alignment horizontal="center" vertical="center"/>
    </xf>
    <xf numFmtId="0" fontId="51" fillId="39" borderId="118" xfId="51" applyFont="1" applyFill="1" applyBorder="1" applyAlignment="1">
      <alignment horizontal="center" vertical="center"/>
    </xf>
    <xf numFmtId="0" fontId="65" fillId="43" borderId="77" xfId="51" applyFont="1" applyFill="1" applyBorder="1" applyAlignment="1">
      <alignment horizontal="center" vertical="center"/>
    </xf>
    <xf numFmtId="0" fontId="65" fillId="43" borderId="120" xfId="51" applyFont="1" applyFill="1" applyBorder="1" applyAlignment="1">
      <alignment horizontal="center" vertical="center"/>
    </xf>
    <xf numFmtId="0" fontId="120" fillId="39" borderId="107" xfId="51" applyFont="1" applyFill="1" applyBorder="1" applyAlignment="1">
      <alignment horizontal="center" vertical="center"/>
    </xf>
    <xf numFmtId="0" fontId="120" fillId="39" borderId="110" xfId="51" applyFont="1" applyFill="1" applyBorder="1" applyAlignment="1">
      <alignment horizontal="center" vertical="center"/>
    </xf>
    <xf numFmtId="170" fontId="53" fillId="64" borderId="16" xfId="51" applyNumberFormat="1" applyFont="1" applyFill="1" applyBorder="1" applyAlignment="1">
      <alignment horizontal="center" vertical="center"/>
    </xf>
    <xf numFmtId="170" fontId="53" fillId="64" borderId="0" xfId="51" applyNumberFormat="1" applyFont="1" applyFill="1" applyAlignment="1">
      <alignment horizontal="center" vertical="center"/>
    </xf>
    <xf numFmtId="0" fontId="42" fillId="50" borderId="77" xfId="51" applyFont="1" applyFill="1" applyBorder="1" applyAlignment="1">
      <alignment horizontal="center" vertical="center"/>
    </xf>
    <xf numFmtId="0" fontId="42" fillId="50" borderId="120" xfId="51" applyFont="1" applyFill="1" applyBorder="1" applyAlignment="1">
      <alignment horizontal="center" vertical="center"/>
    </xf>
    <xf numFmtId="0" fontId="47" fillId="50" borderId="77" xfId="51" applyFont="1" applyFill="1" applyBorder="1" applyAlignment="1">
      <alignment horizontal="center" vertical="center"/>
    </xf>
    <xf numFmtId="0" fontId="47" fillId="50" borderId="120" xfId="51" applyFont="1" applyFill="1" applyBorder="1" applyAlignment="1">
      <alignment horizontal="center" vertical="center"/>
    </xf>
    <xf numFmtId="0" fontId="52" fillId="50" borderId="77" xfId="51" applyFont="1" applyFill="1" applyBorder="1" applyAlignment="1">
      <alignment horizontal="center" vertical="center"/>
    </xf>
    <xf numFmtId="0" fontId="52" fillId="50" borderId="78" xfId="51" applyFont="1" applyFill="1" applyBorder="1" applyAlignment="1">
      <alignment horizontal="center" vertical="center"/>
    </xf>
    <xf numFmtId="0" fontId="52" fillId="50" borderId="120" xfId="51" applyFont="1" applyFill="1" applyBorder="1" applyAlignment="1">
      <alignment horizontal="center" vertical="center"/>
    </xf>
    <xf numFmtId="0" fontId="52" fillId="50" borderId="119" xfId="51" applyFont="1" applyFill="1" applyBorder="1" applyAlignment="1">
      <alignment horizontal="center" vertical="center"/>
    </xf>
    <xf numFmtId="0" fontId="47" fillId="39" borderId="0" xfId="51" applyFont="1" applyFill="1" applyAlignment="1">
      <alignment horizontal="center" vertical="center"/>
    </xf>
    <xf numFmtId="0" fontId="47" fillId="39" borderId="0" xfId="51" applyFont="1" applyFill="1" applyAlignment="1">
      <alignment horizontal="left" vertical="center" wrapText="1"/>
    </xf>
    <xf numFmtId="0" fontId="42" fillId="50" borderId="16" xfId="51" applyFont="1" applyFill="1" applyBorder="1" applyAlignment="1">
      <alignment horizontal="center" vertical="center"/>
    </xf>
    <xf numFmtId="0" fontId="42" fillId="50" borderId="0" xfId="51" applyFont="1" applyFill="1" applyAlignment="1">
      <alignment horizontal="center" vertical="center"/>
    </xf>
    <xf numFmtId="0" fontId="42" fillId="50" borderId="107" xfId="51" applyFont="1" applyFill="1" applyBorder="1" applyAlignment="1">
      <alignment horizontal="center" vertical="center"/>
    </xf>
    <xf numFmtId="0" fontId="42" fillId="50" borderId="108" xfId="51" applyFont="1" applyFill="1" applyBorder="1" applyAlignment="1">
      <alignment horizontal="center" vertical="center"/>
    </xf>
    <xf numFmtId="0" fontId="44" fillId="0" borderId="85" xfId="51" applyFont="1" applyBorder="1" applyAlignment="1">
      <alignment horizontal="center" vertical="center"/>
    </xf>
    <xf numFmtId="0" fontId="44" fillId="0" borderId="79" xfId="51" applyFont="1" applyBorder="1" applyAlignment="1">
      <alignment horizontal="center" vertical="center"/>
    </xf>
    <xf numFmtId="0" fontId="54" fillId="50" borderId="117" xfId="51" applyFont="1" applyFill="1" applyBorder="1" applyAlignment="1">
      <alignment horizontal="left" vertical="center"/>
    </xf>
    <xf numFmtId="0" fontId="54" fillId="50" borderId="0" xfId="51" applyFont="1" applyFill="1" applyAlignment="1">
      <alignment horizontal="left" vertical="center"/>
    </xf>
    <xf numFmtId="0" fontId="54" fillId="50" borderId="116" xfId="51" applyFont="1" applyFill="1" applyBorder="1" applyAlignment="1">
      <alignment horizontal="left" vertical="center"/>
    </xf>
    <xf numFmtId="0" fontId="54" fillId="50" borderId="105" xfId="51" applyFont="1" applyFill="1" applyBorder="1" applyAlignment="1">
      <alignment horizontal="left" vertical="center"/>
    </xf>
    <xf numFmtId="0" fontId="54" fillId="50" borderId="120" xfId="51" applyFont="1" applyFill="1" applyBorder="1" applyAlignment="1">
      <alignment horizontal="left" vertical="center"/>
    </xf>
    <xf numFmtId="0" fontId="47" fillId="39" borderId="117" xfId="51" applyFont="1" applyFill="1" applyBorder="1" applyAlignment="1">
      <alignment horizontal="center" vertical="center"/>
    </xf>
    <xf numFmtId="0" fontId="47" fillId="39" borderId="118" xfId="51" applyFont="1" applyFill="1" applyBorder="1" applyAlignment="1">
      <alignment horizontal="center" vertical="center"/>
    </xf>
    <xf numFmtId="0" fontId="47" fillId="39" borderId="107" xfId="51" applyFont="1" applyFill="1" applyBorder="1" applyAlignment="1">
      <alignment horizontal="center" vertical="center"/>
    </xf>
    <xf numFmtId="0" fontId="47" fillId="39" borderId="110" xfId="51" applyFont="1" applyFill="1" applyBorder="1" applyAlignment="1">
      <alignment horizontal="center" vertical="center"/>
    </xf>
    <xf numFmtId="0" fontId="53" fillId="89" borderId="0" xfId="51" applyFont="1" applyFill="1" applyAlignment="1">
      <alignment horizontal="center" vertical="center" wrapText="1"/>
    </xf>
    <xf numFmtId="0" fontId="42" fillId="93" borderId="108" xfId="51" applyFont="1" applyFill="1" applyBorder="1" applyAlignment="1">
      <alignment horizontal="left" vertical="center"/>
    </xf>
    <xf numFmtId="0" fontId="42" fillId="93" borderId="0" xfId="51" applyFont="1" applyFill="1" applyAlignment="1">
      <alignment horizontal="left" vertical="center" wrapText="1"/>
    </xf>
    <xf numFmtId="0" fontId="42" fillId="33" borderId="0" xfId="68" applyFont="1" applyFill="1" applyAlignment="1">
      <alignment horizontal="left" vertical="center"/>
    </xf>
    <xf numFmtId="0" fontId="67" fillId="42" borderId="10" xfId="76" applyFont="1" applyFill="1" applyBorder="1" applyAlignment="1">
      <alignment horizontal="center" vertical="center"/>
    </xf>
    <xf numFmtId="0" fontId="47" fillId="39" borderId="162" xfId="51" applyFont="1" applyFill="1" applyBorder="1" applyAlignment="1">
      <alignment horizontal="center" vertical="center" wrapText="1"/>
    </xf>
    <xf numFmtId="0" fontId="65" fillId="43" borderId="16" xfId="51" applyFont="1" applyFill="1" applyBorder="1" applyAlignment="1">
      <alignment horizontal="center" vertical="center" wrapText="1"/>
    </xf>
    <xf numFmtId="0" fontId="65" fillId="43" borderId="0" xfId="51" applyFont="1" applyFill="1" applyAlignment="1">
      <alignment horizontal="center" vertical="center" wrapText="1"/>
    </xf>
    <xf numFmtId="0" fontId="65" fillId="43" borderId="116" xfId="51" applyFont="1" applyFill="1" applyBorder="1" applyAlignment="1">
      <alignment horizontal="center" vertical="center" wrapText="1"/>
    </xf>
    <xf numFmtId="0" fontId="65" fillId="43" borderId="122" xfId="51" applyFont="1" applyFill="1" applyBorder="1" applyAlignment="1">
      <alignment horizontal="center" vertical="center" wrapText="1"/>
    </xf>
    <xf numFmtId="0" fontId="65" fillId="43" borderId="108" xfId="51" applyFont="1" applyFill="1" applyBorder="1" applyAlignment="1">
      <alignment horizontal="center" vertical="center" wrapText="1"/>
    </xf>
    <xf numFmtId="0" fontId="65" fillId="43" borderId="109" xfId="51" applyFont="1" applyFill="1" applyBorder="1" applyAlignment="1">
      <alignment horizontal="center" vertical="center" wrapText="1"/>
    </xf>
    <xf numFmtId="0" fontId="222" fillId="79" borderId="77" xfId="51" applyFont="1" applyFill="1" applyBorder="1" applyAlignment="1">
      <alignment horizontal="center" vertical="center"/>
    </xf>
    <xf numFmtId="0" fontId="222" fillId="79" borderId="78" xfId="51" applyFont="1" applyFill="1" applyBorder="1" applyAlignment="1">
      <alignment horizontal="center" vertical="center"/>
    </xf>
    <xf numFmtId="0" fontId="87" fillId="73" borderId="0" xfId="51" applyFont="1" applyFill="1" applyAlignment="1">
      <alignment horizontal="center" vertical="center"/>
    </xf>
    <xf numFmtId="0" fontId="45" fillId="75" borderId="0" xfId="51" applyFont="1" applyFill="1" applyAlignment="1">
      <alignment horizontal="center" vertical="center" wrapText="1"/>
    </xf>
    <xf numFmtId="0" fontId="45" fillId="79" borderId="0" xfId="51" applyFont="1" applyFill="1" applyAlignment="1">
      <alignment horizontal="center" vertical="center"/>
    </xf>
    <xf numFmtId="0" fontId="148" fillId="79" borderId="0" xfId="51" applyFont="1" applyFill="1" applyAlignment="1">
      <alignment horizontal="center" vertical="center" wrapText="1"/>
    </xf>
    <xf numFmtId="0" fontId="149" fillId="79" borderId="0" xfId="51" applyFont="1" applyFill="1" applyAlignment="1">
      <alignment horizontal="center" vertical="center" wrapText="1"/>
    </xf>
    <xf numFmtId="0" fontId="220" fillId="42" borderId="0" xfId="51" applyFont="1" applyFill="1" applyAlignment="1">
      <alignment horizontal="center" vertical="center" wrapText="1"/>
    </xf>
    <xf numFmtId="0" fontId="45" fillId="38" borderId="0" xfId="51" applyFont="1" applyFill="1" applyAlignment="1">
      <alignment horizontal="center" vertical="center" wrapText="1"/>
    </xf>
    <xf numFmtId="0" fontId="65" fillId="73" borderId="16" xfId="51" applyFont="1" applyFill="1" applyBorder="1" applyAlignment="1">
      <alignment horizontal="center" vertical="center" wrapText="1"/>
    </xf>
    <xf numFmtId="0" fontId="65" fillId="73" borderId="0" xfId="51" applyFont="1" applyFill="1" applyAlignment="1">
      <alignment horizontal="center" vertical="center" wrapText="1"/>
    </xf>
    <xf numFmtId="0" fontId="65" fillId="73" borderId="116" xfId="51" applyFont="1" applyFill="1" applyBorder="1" applyAlignment="1">
      <alignment horizontal="center" vertical="center" wrapText="1"/>
    </xf>
    <xf numFmtId="0" fontId="65" fillId="73" borderId="122" xfId="51" applyFont="1" applyFill="1" applyBorder="1" applyAlignment="1">
      <alignment horizontal="center" vertical="center" wrapText="1"/>
    </xf>
    <xf numFmtId="0" fontId="65" fillId="73" borderId="108" xfId="51" applyFont="1" applyFill="1" applyBorder="1" applyAlignment="1">
      <alignment horizontal="center" vertical="center" wrapText="1"/>
    </xf>
    <xf numFmtId="0" fontId="65" fillId="73" borderId="109" xfId="51" applyFont="1" applyFill="1" applyBorder="1" applyAlignment="1">
      <alignment horizontal="center" vertical="center" wrapText="1"/>
    </xf>
    <xf numFmtId="0" fontId="42" fillId="75" borderId="16" xfId="51" applyFont="1" applyFill="1" applyBorder="1" applyAlignment="1">
      <alignment horizontal="center" vertical="center" wrapText="1"/>
    </xf>
    <xf numFmtId="0" fontId="42" fillId="75" borderId="0" xfId="51" applyFont="1" applyFill="1" applyAlignment="1">
      <alignment horizontal="center" vertical="center" wrapText="1"/>
    </xf>
    <xf numFmtId="0" fontId="42" fillId="75" borderId="116" xfId="51" applyFont="1" applyFill="1" applyBorder="1" applyAlignment="1">
      <alignment horizontal="center" vertical="center" wrapText="1"/>
    </xf>
    <xf numFmtId="0" fontId="42" fillId="75" borderId="122" xfId="51" applyFont="1" applyFill="1" applyBorder="1" applyAlignment="1">
      <alignment horizontal="center" vertical="center" wrapText="1"/>
    </xf>
    <xf numFmtId="0" fontId="42" fillId="75" borderId="108" xfId="51" applyFont="1" applyFill="1" applyBorder="1" applyAlignment="1">
      <alignment horizontal="center" vertical="center" wrapText="1"/>
    </xf>
    <xf numFmtId="0" fontId="42" fillId="75" borderId="109" xfId="51" applyFont="1" applyFill="1" applyBorder="1" applyAlignment="1">
      <alignment horizontal="center" vertical="center" wrapText="1"/>
    </xf>
    <xf numFmtId="0" fontId="42" fillId="79" borderId="16" xfId="51" applyFont="1" applyFill="1" applyBorder="1" applyAlignment="1">
      <alignment horizontal="center" vertical="center" wrapText="1"/>
    </xf>
    <xf numFmtId="0" fontId="42" fillId="79" borderId="0" xfId="51" applyFont="1" applyFill="1" applyAlignment="1">
      <alignment horizontal="center" vertical="center" wrapText="1"/>
    </xf>
    <xf numFmtId="0" fontId="42" fillId="79" borderId="116" xfId="51" applyFont="1" applyFill="1" applyBorder="1" applyAlignment="1">
      <alignment horizontal="center" vertical="center" wrapText="1"/>
    </xf>
    <xf numFmtId="0" fontId="42" fillId="79" borderId="122" xfId="51" applyFont="1" applyFill="1" applyBorder="1" applyAlignment="1">
      <alignment horizontal="center" vertical="center" wrapText="1"/>
    </xf>
    <xf numFmtId="0" fontId="42" fillId="79" borderId="108" xfId="51" applyFont="1" applyFill="1" applyBorder="1" applyAlignment="1">
      <alignment horizontal="center" vertical="center" wrapText="1"/>
    </xf>
    <xf numFmtId="0" fontId="42" fillId="79" borderId="109" xfId="51" applyFont="1" applyFill="1" applyBorder="1" applyAlignment="1">
      <alignment horizontal="center" vertical="center" wrapText="1"/>
    </xf>
    <xf numFmtId="0" fontId="219" fillId="79" borderId="16" xfId="51" applyFont="1" applyFill="1" applyBorder="1" applyAlignment="1">
      <alignment horizontal="center" vertical="center" wrapText="1"/>
    </xf>
    <xf numFmtId="0" fontId="219" fillId="79" borderId="0" xfId="51" applyFont="1" applyFill="1" applyAlignment="1">
      <alignment horizontal="center" vertical="center" wrapText="1"/>
    </xf>
    <xf numFmtId="0" fontId="219" fillId="79" borderId="116" xfId="51" applyFont="1" applyFill="1" applyBorder="1" applyAlignment="1">
      <alignment horizontal="center" vertical="center" wrapText="1"/>
    </xf>
    <xf numFmtId="0" fontId="219" fillId="79" borderId="122" xfId="51" applyFont="1" applyFill="1" applyBorder="1" applyAlignment="1">
      <alignment horizontal="center" vertical="center" wrapText="1"/>
    </xf>
    <xf numFmtId="0" fontId="219" fillId="79" borderId="108" xfId="51" applyFont="1" applyFill="1" applyBorder="1" applyAlignment="1">
      <alignment horizontal="center" vertical="center" wrapText="1"/>
    </xf>
    <xf numFmtId="0" fontId="219" fillId="79" borderId="109" xfId="51" applyFont="1" applyFill="1" applyBorder="1" applyAlignment="1">
      <alignment horizontal="center" vertical="center" wrapText="1"/>
    </xf>
    <xf numFmtId="0" fontId="223" fillId="79" borderId="16" xfId="51" applyFont="1" applyFill="1" applyBorder="1" applyAlignment="1">
      <alignment horizontal="center" vertical="center" wrapText="1"/>
    </xf>
    <xf numFmtId="0" fontId="223" fillId="79" borderId="0" xfId="51" applyFont="1" applyFill="1" applyAlignment="1">
      <alignment horizontal="center" vertical="center" wrapText="1"/>
    </xf>
    <xf numFmtId="0" fontId="223" fillId="79" borderId="116" xfId="51" applyFont="1" applyFill="1" applyBorder="1" applyAlignment="1">
      <alignment horizontal="center" vertical="center" wrapText="1"/>
    </xf>
    <xf numFmtId="0" fontId="223" fillId="79" borderId="122" xfId="51" applyFont="1" applyFill="1" applyBorder="1" applyAlignment="1">
      <alignment horizontal="center" vertical="center" wrapText="1"/>
    </xf>
    <xf numFmtId="0" fontId="223" fillId="79" borderId="108" xfId="51" applyFont="1" applyFill="1" applyBorder="1" applyAlignment="1">
      <alignment horizontal="center" vertical="center" wrapText="1"/>
    </xf>
    <xf numFmtId="0" fontId="223" fillId="79" borderId="109" xfId="51" applyFont="1" applyFill="1" applyBorder="1" applyAlignment="1">
      <alignment horizontal="center" vertical="center" wrapText="1"/>
    </xf>
    <xf numFmtId="0" fontId="42" fillId="42" borderId="16" xfId="51" applyFont="1" applyFill="1" applyBorder="1" applyAlignment="1">
      <alignment horizontal="center" vertical="center" wrapText="1"/>
    </xf>
    <xf numFmtId="0" fontId="42" fillId="42" borderId="0" xfId="51" applyFont="1" applyFill="1" applyAlignment="1">
      <alignment horizontal="center" vertical="center" wrapText="1"/>
    </xf>
    <xf numFmtId="0" fontId="42" fillId="42" borderId="116" xfId="51" applyFont="1" applyFill="1" applyBorder="1" applyAlignment="1">
      <alignment horizontal="center" vertical="center" wrapText="1"/>
    </xf>
    <xf numFmtId="0" fontId="42" fillId="42" borderId="122" xfId="51" applyFont="1" applyFill="1" applyBorder="1" applyAlignment="1">
      <alignment horizontal="center" vertical="center" wrapText="1"/>
    </xf>
    <xf numFmtId="0" fontId="42" fillId="42" borderId="108" xfId="51" applyFont="1" applyFill="1" applyBorder="1" applyAlignment="1">
      <alignment horizontal="center" vertical="center" wrapText="1"/>
    </xf>
    <xf numFmtId="0" fontId="42" fillId="42" borderId="109" xfId="51" applyFont="1" applyFill="1" applyBorder="1" applyAlignment="1">
      <alignment horizontal="center" vertical="center" wrapText="1"/>
    </xf>
    <xf numFmtId="0" fontId="42" fillId="38" borderId="16" xfId="51" applyFont="1" applyFill="1" applyBorder="1" applyAlignment="1">
      <alignment horizontal="center" vertical="center" wrapText="1"/>
    </xf>
    <xf numFmtId="0" fontId="42" fillId="38" borderId="0" xfId="51" applyFont="1" applyFill="1" applyAlignment="1">
      <alignment horizontal="center" vertical="center" wrapText="1"/>
    </xf>
    <xf numFmtId="0" fontId="42" fillId="38" borderId="116" xfId="51" applyFont="1" applyFill="1" applyBorder="1" applyAlignment="1">
      <alignment horizontal="center" vertical="center" wrapText="1"/>
    </xf>
    <xf numFmtId="0" fontId="42" fillId="38" borderId="122" xfId="51" applyFont="1" applyFill="1" applyBorder="1" applyAlignment="1">
      <alignment horizontal="center" vertical="center" wrapText="1"/>
    </xf>
    <xf numFmtId="0" fontId="42" fillId="38" borderId="108" xfId="51" applyFont="1" applyFill="1" applyBorder="1" applyAlignment="1">
      <alignment horizontal="center" vertical="center" wrapText="1"/>
    </xf>
    <xf numFmtId="0" fontId="42" fillId="38" borderId="109" xfId="51" applyFont="1" applyFill="1" applyBorder="1" applyAlignment="1">
      <alignment horizontal="center" vertical="center" wrapText="1"/>
    </xf>
    <xf numFmtId="0" fontId="60" fillId="43" borderId="78" xfId="51" applyFont="1" applyFill="1" applyBorder="1" applyAlignment="1">
      <alignment horizontal="center" vertical="center"/>
    </xf>
    <xf numFmtId="0" fontId="56" fillId="39" borderId="16" xfId="51" applyFont="1" applyFill="1" applyBorder="1" applyAlignment="1">
      <alignment horizontal="center" vertical="center"/>
    </xf>
    <xf numFmtId="0" fontId="56" fillId="39" borderId="0" xfId="51" applyFont="1" applyFill="1" applyAlignment="1">
      <alignment horizontal="center" vertical="center"/>
    </xf>
    <xf numFmtId="0" fontId="56" fillId="39" borderId="14" xfId="51" applyFont="1" applyFill="1" applyBorder="1" applyAlignment="1">
      <alignment horizontal="center" vertical="center"/>
    </xf>
    <xf numFmtId="0" fontId="56" fillId="39" borderId="105" xfId="51" applyFont="1" applyFill="1" applyBorder="1" applyAlignment="1">
      <alignment horizontal="center" vertical="center"/>
    </xf>
    <xf numFmtId="0" fontId="56" fillId="39" borderId="120" xfId="51" applyFont="1" applyFill="1" applyBorder="1" applyAlignment="1">
      <alignment horizontal="center" vertical="center"/>
    </xf>
    <xf numFmtId="0" fontId="56" fillId="39" borderId="119" xfId="51" applyFont="1" applyFill="1" applyBorder="1" applyAlignment="1">
      <alignment horizontal="center" vertical="center"/>
    </xf>
    <xf numFmtId="0" fontId="60" fillId="43" borderId="16" xfId="51" applyFont="1" applyFill="1" applyBorder="1" applyAlignment="1">
      <alignment horizontal="center" vertical="center" wrapText="1"/>
    </xf>
    <xf numFmtId="0" fontId="60" fillId="43" borderId="0" xfId="51" applyFont="1" applyFill="1" applyAlignment="1">
      <alignment horizontal="center" vertical="center" wrapText="1"/>
    </xf>
    <xf numFmtId="0" fontId="60" fillId="43" borderId="14" xfId="51" applyFont="1" applyFill="1" applyBorder="1" applyAlignment="1">
      <alignment horizontal="center" vertical="center" wrapText="1"/>
    </xf>
    <xf numFmtId="0" fontId="60" fillId="43" borderId="105" xfId="51" applyFont="1" applyFill="1" applyBorder="1" applyAlignment="1">
      <alignment horizontal="center" vertical="center" wrapText="1"/>
    </xf>
    <xf numFmtId="0" fontId="60" fillId="43" borderId="120" xfId="51" applyFont="1" applyFill="1" applyBorder="1" applyAlignment="1">
      <alignment horizontal="center" vertical="center" wrapText="1"/>
    </xf>
    <xf numFmtId="0" fontId="60" fillId="43" borderId="119" xfId="51" applyFont="1" applyFill="1" applyBorder="1" applyAlignment="1">
      <alignment horizontal="center" vertical="center" wrapText="1"/>
    </xf>
    <xf numFmtId="0" fontId="50" fillId="39" borderId="116" xfId="90" applyFont="1" applyFill="1" applyBorder="1" applyAlignment="1">
      <alignment horizontal="left" vertical="center"/>
    </xf>
    <xf numFmtId="0" fontId="50" fillId="39" borderId="116" xfId="90" applyFont="1" applyFill="1" applyBorder="1" applyAlignment="1">
      <alignment horizontal="center" vertical="center"/>
    </xf>
    <xf numFmtId="0" fontId="47" fillId="50" borderId="85" xfId="51" applyFont="1" applyFill="1" applyBorder="1" applyAlignment="1">
      <alignment horizontal="center" vertical="center"/>
    </xf>
    <xf numFmtId="0" fontId="53" fillId="43" borderId="16" xfId="51" applyFont="1" applyFill="1" applyBorder="1" applyAlignment="1">
      <alignment horizontal="center" vertical="center"/>
    </xf>
    <xf numFmtId="0" fontId="53" fillId="43" borderId="0" xfId="51" applyFont="1" applyFill="1" applyAlignment="1">
      <alignment horizontal="center" vertical="center"/>
    </xf>
    <xf numFmtId="0" fontId="53" fillId="43" borderId="14" xfId="51" applyFont="1" applyFill="1" applyBorder="1" applyAlignment="1">
      <alignment horizontal="center" vertical="center"/>
    </xf>
    <xf numFmtId="0" fontId="53" fillId="43" borderId="105" xfId="51" applyFont="1" applyFill="1" applyBorder="1" applyAlignment="1">
      <alignment horizontal="center" vertical="center"/>
    </xf>
    <xf numFmtId="0" fontId="53" fillId="43" borderId="120" xfId="51" applyFont="1" applyFill="1" applyBorder="1" applyAlignment="1">
      <alignment horizontal="center" vertical="center"/>
    </xf>
    <xf numFmtId="0" fontId="53" fillId="43" borderId="119" xfId="51" applyFont="1" applyFill="1" applyBorder="1" applyAlignment="1">
      <alignment horizontal="center" vertical="center"/>
    </xf>
    <xf numFmtId="0" fontId="44" fillId="75" borderId="16" xfId="51" applyFont="1" applyFill="1" applyBorder="1" applyAlignment="1">
      <alignment horizontal="center" vertical="center"/>
    </xf>
    <xf numFmtId="0" fontId="44" fillId="75" borderId="0" xfId="51" applyFont="1" applyFill="1" applyAlignment="1">
      <alignment horizontal="center" vertical="center"/>
    </xf>
    <xf numFmtId="0" fontId="44" fillId="75" borderId="14" xfId="51" applyFont="1" applyFill="1" applyBorder="1" applyAlignment="1">
      <alignment horizontal="center" vertical="center"/>
    </xf>
    <xf numFmtId="0" fontId="44" fillId="75" borderId="105" xfId="51" applyFont="1" applyFill="1" applyBorder="1" applyAlignment="1">
      <alignment horizontal="center" vertical="center"/>
    </xf>
    <xf numFmtId="0" fontId="44" fillId="75" borderId="120" xfId="51" applyFont="1" applyFill="1" applyBorder="1" applyAlignment="1">
      <alignment horizontal="center" vertical="center"/>
    </xf>
    <xf numFmtId="0" fontId="44" fillId="75" borderId="119" xfId="51" applyFont="1" applyFill="1" applyBorder="1" applyAlignment="1">
      <alignment horizontal="center" vertical="center"/>
    </xf>
    <xf numFmtId="0" fontId="79" fillId="79" borderId="16" xfId="51" applyFont="1" applyFill="1" applyBorder="1" applyAlignment="1">
      <alignment horizontal="center" vertical="center" wrapText="1"/>
    </xf>
    <xf numFmtId="0" fontId="79" fillId="79" borderId="0" xfId="51" applyFont="1" applyFill="1" applyAlignment="1">
      <alignment horizontal="center" vertical="center" wrapText="1"/>
    </xf>
    <xf numFmtId="0" fontId="79" fillId="79" borderId="14" xfId="51" applyFont="1" applyFill="1" applyBorder="1" applyAlignment="1">
      <alignment horizontal="center" vertical="center" wrapText="1"/>
    </xf>
    <xf numFmtId="0" fontId="79" fillId="79" borderId="105" xfId="51" applyFont="1" applyFill="1" applyBorder="1" applyAlignment="1">
      <alignment horizontal="center" vertical="center" wrapText="1"/>
    </xf>
    <xf numFmtId="0" fontId="79" fillId="79" borderId="120" xfId="51" applyFont="1" applyFill="1" applyBorder="1" applyAlignment="1">
      <alignment horizontal="center" vertical="center" wrapText="1"/>
    </xf>
    <xf numFmtId="0" fontId="79" fillId="79" borderId="119" xfId="51" applyFont="1" applyFill="1" applyBorder="1" applyAlignment="1">
      <alignment horizontal="center" vertical="center" wrapText="1"/>
    </xf>
    <xf numFmtId="0" fontId="163" fillId="79" borderId="16" xfId="51" applyFont="1" applyFill="1" applyBorder="1" applyAlignment="1">
      <alignment horizontal="center" vertical="center" wrapText="1"/>
    </xf>
    <xf numFmtId="0" fontId="163" fillId="79" borderId="0" xfId="51" applyFont="1" applyFill="1" applyAlignment="1">
      <alignment horizontal="center" vertical="center" wrapText="1"/>
    </xf>
    <xf numFmtId="0" fontId="163" fillId="79" borderId="14" xfId="51" applyFont="1" applyFill="1" applyBorder="1" applyAlignment="1">
      <alignment horizontal="center" vertical="center" wrapText="1"/>
    </xf>
    <xf numFmtId="0" fontId="163" fillId="79" borderId="105" xfId="51" applyFont="1" applyFill="1" applyBorder="1" applyAlignment="1">
      <alignment horizontal="center" vertical="center" wrapText="1"/>
    </xf>
    <xf numFmtId="0" fontId="163" fillId="79" borderId="120" xfId="51" applyFont="1" applyFill="1" applyBorder="1" applyAlignment="1">
      <alignment horizontal="center" vertical="center" wrapText="1"/>
    </xf>
    <xf numFmtId="0" fontId="163" fillId="79" borderId="119" xfId="51" applyFont="1" applyFill="1" applyBorder="1" applyAlignment="1">
      <alignment horizontal="center" vertical="center" wrapText="1"/>
    </xf>
    <xf numFmtId="0" fontId="54" fillId="42" borderId="16" xfId="51" quotePrefix="1" applyFont="1" applyFill="1" applyBorder="1" applyAlignment="1">
      <alignment horizontal="center" vertical="center"/>
    </xf>
    <xf numFmtId="0" fontId="54" fillId="42" borderId="0" xfId="51" applyFont="1" applyFill="1" applyAlignment="1">
      <alignment horizontal="center" vertical="center"/>
    </xf>
    <xf numFmtId="0" fontId="54" fillId="42" borderId="14" xfId="51" applyFont="1" applyFill="1" applyBorder="1" applyAlignment="1">
      <alignment horizontal="center" vertical="center"/>
    </xf>
    <xf numFmtId="0" fontId="54" fillId="42" borderId="105" xfId="51" applyFont="1" applyFill="1" applyBorder="1" applyAlignment="1">
      <alignment horizontal="center" vertical="center"/>
    </xf>
    <xf numFmtId="0" fontId="54" fillId="42" borderId="120" xfId="51" applyFont="1" applyFill="1" applyBorder="1" applyAlignment="1">
      <alignment horizontal="center" vertical="center"/>
    </xf>
    <xf numFmtId="0" fontId="54" fillId="42" borderId="119" xfId="51" applyFont="1" applyFill="1" applyBorder="1" applyAlignment="1">
      <alignment horizontal="center" vertical="center"/>
    </xf>
    <xf numFmtId="0" fontId="52" fillId="50" borderId="16" xfId="51" applyFont="1" applyFill="1" applyBorder="1" applyAlignment="1">
      <alignment horizontal="center" vertical="center"/>
    </xf>
    <xf numFmtId="0" fontId="52" fillId="50" borderId="0" xfId="51" applyFont="1" applyFill="1" applyAlignment="1">
      <alignment horizontal="center" vertical="center"/>
    </xf>
    <xf numFmtId="0" fontId="52" fillId="50" borderId="14" xfId="51" applyFont="1" applyFill="1" applyBorder="1" applyAlignment="1">
      <alignment horizontal="center" vertical="center"/>
    </xf>
    <xf numFmtId="0" fontId="52" fillId="50" borderId="105" xfId="51" applyFont="1" applyFill="1" applyBorder="1" applyAlignment="1">
      <alignment horizontal="center" vertical="center"/>
    </xf>
    <xf numFmtId="0" fontId="79" fillId="79" borderId="85" xfId="51" applyFont="1" applyFill="1" applyBorder="1" applyAlignment="1">
      <alignment horizontal="center" vertical="center"/>
    </xf>
    <xf numFmtId="0" fontId="79" fillId="79" borderId="77" xfId="51" applyFont="1" applyFill="1" applyBorder="1" applyAlignment="1">
      <alignment horizontal="center" vertical="center"/>
    </xf>
    <xf numFmtId="0" fontId="79" fillId="79" borderId="78" xfId="51" applyFont="1" applyFill="1" applyBorder="1" applyAlignment="1">
      <alignment horizontal="center" vertical="center"/>
    </xf>
    <xf numFmtId="0" fontId="163" fillId="79" borderId="85" xfId="51" applyFont="1" applyFill="1" applyBorder="1" applyAlignment="1">
      <alignment horizontal="center" vertical="center"/>
    </xf>
    <xf numFmtId="0" fontId="163" fillId="79" borderId="77" xfId="51" applyFont="1" applyFill="1" applyBorder="1" applyAlignment="1">
      <alignment horizontal="center" vertical="center"/>
    </xf>
    <xf numFmtId="0" fontId="163" fillId="79" borderId="78" xfId="51" applyFont="1" applyFill="1" applyBorder="1" applyAlignment="1">
      <alignment horizontal="center" vertical="center"/>
    </xf>
    <xf numFmtId="0" fontId="47" fillId="42" borderId="85" xfId="51" applyFont="1" applyFill="1" applyBorder="1" applyAlignment="1">
      <alignment horizontal="center" vertical="center"/>
    </xf>
    <xf numFmtId="0" fontId="47" fillId="42" borderId="77" xfId="51" applyFont="1" applyFill="1" applyBorder="1" applyAlignment="1">
      <alignment horizontal="center" vertical="center"/>
    </xf>
    <xf numFmtId="0" fontId="47" fillId="42" borderId="78" xfId="51" applyFont="1" applyFill="1" applyBorder="1" applyAlignment="1">
      <alignment horizontal="center" vertical="center"/>
    </xf>
    <xf numFmtId="0" fontId="60" fillId="73" borderId="85" xfId="51" applyFont="1" applyFill="1" applyBorder="1" applyAlignment="1">
      <alignment horizontal="center" vertical="center"/>
    </xf>
    <xf numFmtId="0" fontId="60" fillId="73" borderId="77" xfId="51" applyFont="1" applyFill="1" applyBorder="1" applyAlignment="1">
      <alignment horizontal="center" vertical="center"/>
    </xf>
    <xf numFmtId="0" fontId="60" fillId="73" borderId="78" xfId="51" applyFont="1" applyFill="1" applyBorder="1" applyAlignment="1">
      <alignment horizontal="center" vertical="center"/>
    </xf>
    <xf numFmtId="0" fontId="47" fillId="75" borderId="85" xfId="51" applyFont="1" applyFill="1" applyBorder="1" applyAlignment="1">
      <alignment horizontal="center" vertical="center"/>
    </xf>
    <xf numFmtId="0" fontId="47" fillId="75" borderId="77" xfId="51" applyFont="1" applyFill="1" applyBorder="1" applyAlignment="1">
      <alignment horizontal="center" vertical="center"/>
    </xf>
    <xf numFmtId="0" fontId="47" fillId="75" borderId="78" xfId="51" applyFont="1" applyFill="1" applyBorder="1" applyAlignment="1">
      <alignment horizontal="center" vertical="center"/>
    </xf>
    <xf numFmtId="0" fontId="47" fillId="79" borderId="85" xfId="51" applyFont="1" applyFill="1" applyBorder="1" applyAlignment="1">
      <alignment horizontal="center" vertical="center"/>
    </xf>
    <xf numFmtId="0" fontId="47" fillId="79" borderId="77" xfId="51" applyFont="1" applyFill="1" applyBorder="1" applyAlignment="1">
      <alignment horizontal="center" vertical="center"/>
    </xf>
    <xf numFmtId="0" fontId="47" fillId="79" borderId="78" xfId="51" applyFont="1" applyFill="1" applyBorder="1" applyAlignment="1">
      <alignment horizontal="center" vertical="center"/>
    </xf>
    <xf numFmtId="0" fontId="79" fillId="52" borderId="0" xfId="76" applyFont="1" applyFill="1" applyAlignment="1">
      <alignment horizontal="center" vertical="center"/>
    </xf>
    <xf numFmtId="171" fontId="181" fillId="42" borderId="0" xfId="76" applyNumberFormat="1" applyFont="1" applyFill="1" applyAlignment="1">
      <alignment horizontal="center" vertical="center"/>
    </xf>
    <xf numFmtId="171" fontId="181" fillId="42" borderId="14" xfId="76" applyNumberFormat="1" applyFont="1" applyFill="1" applyBorder="1" applyAlignment="1">
      <alignment horizontal="center" vertical="center"/>
    </xf>
    <xf numFmtId="2" fontId="47" fillId="38" borderId="108" xfId="76" applyNumberFormat="1" applyFont="1" applyFill="1" applyBorder="1" applyAlignment="1">
      <alignment horizontal="center" vertical="center"/>
    </xf>
    <xf numFmtId="0" fontId="54" fillId="38" borderId="82" xfId="76" applyFont="1" applyFill="1" applyBorder="1" applyAlignment="1">
      <alignment horizontal="center" vertical="center"/>
    </xf>
    <xf numFmtId="0" fontId="54" fillId="38" borderId="81" xfId="76" applyFont="1" applyFill="1" applyBorder="1" applyAlignment="1">
      <alignment horizontal="center" vertical="center"/>
    </xf>
    <xf numFmtId="0" fontId="54" fillId="38" borderId="19" xfId="76" applyFont="1" applyFill="1" applyBorder="1" applyAlignment="1">
      <alignment horizontal="center" vertical="center"/>
    </xf>
    <xf numFmtId="0" fontId="60" fillId="43" borderId="0" xfId="51" applyFont="1" applyFill="1" applyAlignment="1">
      <alignment horizontal="center" vertical="center"/>
    </xf>
    <xf numFmtId="170" fontId="53" fillId="43" borderId="16" xfId="51" applyNumberFormat="1" applyFont="1" applyFill="1" applyBorder="1" applyAlignment="1">
      <alignment horizontal="center" vertical="center"/>
    </xf>
    <xf numFmtId="170" fontId="53" fillId="43" borderId="0" xfId="51" applyNumberFormat="1" applyFont="1" applyFill="1" applyAlignment="1">
      <alignment horizontal="center" vertical="center"/>
    </xf>
    <xf numFmtId="0" fontId="65" fillId="73" borderId="85" xfId="51" applyFont="1" applyFill="1" applyBorder="1" applyAlignment="1">
      <alignment horizontal="center" vertical="center" wrapText="1"/>
    </xf>
    <xf numFmtId="0" fontId="65" fillId="73" borderId="77" xfId="51" applyFont="1" applyFill="1" applyBorder="1" applyAlignment="1">
      <alignment horizontal="center" vertical="center" wrapText="1"/>
    </xf>
    <xf numFmtId="0" fontId="65" fillId="73" borderId="105" xfId="51" applyFont="1" applyFill="1" applyBorder="1" applyAlignment="1">
      <alignment horizontal="center" vertical="center" wrapText="1"/>
    </xf>
    <xf numFmtId="0" fontId="65" fillId="73" borderId="120" xfId="51" applyFont="1" applyFill="1" applyBorder="1" applyAlignment="1">
      <alignment horizontal="center" vertical="center" wrapText="1"/>
    </xf>
    <xf numFmtId="0" fontId="60" fillId="73" borderId="0" xfId="51" applyFont="1" applyFill="1" applyAlignment="1">
      <alignment horizontal="center" vertical="center"/>
    </xf>
    <xf numFmtId="0" fontId="60" fillId="73" borderId="120" xfId="51" applyFont="1" applyFill="1" applyBorder="1" applyAlignment="1">
      <alignment horizontal="center" vertical="center"/>
    </xf>
    <xf numFmtId="0" fontId="138" fillId="73" borderId="77" xfId="51" applyFont="1" applyFill="1" applyBorder="1" applyAlignment="1">
      <alignment horizontal="center" vertical="center"/>
    </xf>
    <xf numFmtId="0" fontId="138" fillId="73" borderId="78" xfId="51" applyFont="1" applyFill="1" applyBorder="1" applyAlignment="1">
      <alignment horizontal="center" vertical="center"/>
    </xf>
    <xf numFmtId="0" fontId="138" fillId="73" borderId="120" xfId="51" applyFont="1" applyFill="1" applyBorder="1" applyAlignment="1">
      <alignment horizontal="center" vertical="center"/>
    </xf>
    <xf numFmtId="0" fontId="138" fillId="73" borderId="119" xfId="51" applyFont="1" applyFill="1" applyBorder="1" applyAlignment="1">
      <alignment horizontal="center" vertical="center"/>
    </xf>
    <xf numFmtId="170" fontId="53" fillId="73" borderId="16" xfId="51" applyNumberFormat="1" applyFont="1" applyFill="1" applyBorder="1" applyAlignment="1">
      <alignment horizontal="center" vertical="center"/>
    </xf>
    <xf numFmtId="170" fontId="53" fillId="73" borderId="0" xfId="51" applyNumberFormat="1" applyFont="1" applyFill="1" applyAlignment="1">
      <alignment horizontal="center" vertical="center"/>
    </xf>
    <xf numFmtId="0" fontId="42" fillId="75" borderId="85" xfId="51" applyFont="1" applyFill="1" applyBorder="1" applyAlignment="1">
      <alignment horizontal="center" vertical="center" wrapText="1"/>
    </xf>
    <xf numFmtId="0" fontId="42" fillId="75" borderId="77" xfId="51" applyFont="1" applyFill="1" applyBorder="1" applyAlignment="1">
      <alignment horizontal="center" vertical="center" wrapText="1"/>
    </xf>
    <xf numFmtId="0" fontId="42" fillId="75" borderId="105" xfId="51" applyFont="1" applyFill="1" applyBorder="1" applyAlignment="1">
      <alignment horizontal="center" vertical="center" wrapText="1"/>
    </xf>
    <xf numFmtId="0" fontId="42" fillId="75" borderId="120" xfId="51" applyFont="1" applyFill="1" applyBorder="1" applyAlignment="1">
      <alignment horizontal="center" vertical="center" wrapText="1"/>
    </xf>
    <xf numFmtId="0" fontId="47" fillId="75" borderId="0" xfId="51" applyFont="1" applyFill="1" applyAlignment="1">
      <alignment horizontal="center" vertical="center"/>
    </xf>
    <xf numFmtId="0" fontId="47" fillId="75" borderId="120" xfId="51" applyFont="1" applyFill="1" applyBorder="1" applyAlignment="1">
      <alignment horizontal="center" vertical="center"/>
    </xf>
    <xf numFmtId="0" fontId="52" fillId="75" borderId="77" xfId="51" applyFont="1" applyFill="1" applyBorder="1" applyAlignment="1">
      <alignment horizontal="center" vertical="center"/>
    </xf>
    <xf numFmtId="0" fontId="52" fillId="75" borderId="78" xfId="51" applyFont="1" applyFill="1" applyBorder="1" applyAlignment="1">
      <alignment horizontal="center" vertical="center"/>
    </xf>
    <xf numFmtId="0" fontId="52" fillId="75" borderId="120" xfId="51" applyFont="1" applyFill="1" applyBorder="1" applyAlignment="1">
      <alignment horizontal="center" vertical="center"/>
    </xf>
    <xf numFmtId="0" fontId="52" fillId="75" borderId="119" xfId="51" applyFont="1" applyFill="1" applyBorder="1" applyAlignment="1">
      <alignment horizontal="center" vertical="center"/>
    </xf>
    <xf numFmtId="170" fontId="44" fillId="75" borderId="16" xfId="51" applyNumberFormat="1" applyFont="1" applyFill="1" applyBorder="1" applyAlignment="1">
      <alignment horizontal="center" vertical="center"/>
    </xf>
    <xf numFmtId="170" fontId="44" fillId="75" borderId="0" xfId="51" applyNumberFormat="1" applyFont="1" applyFill="1" applyAlignment="1">
      <alignment horizontal="center" vertical="center"/>
    </xf>
    <xf numFmtId="0" fontId="42" fillId="79" borderId="85" xfId="51" applyFont="1" applyFill="1" applyBorder="1" applyAlignment="1">
      <alignment horizontal="center" vertical="center" wrapText="1"/>
    </xf>
    <xf numFmtId="0" fontId="42" fillId="79" borderId="77" xfId="51" applyFont="1" applyFill="1" applyBorder="1" applyAlignment="1">
      <alignment horizontal="center" vertical="center" wrapText="1"/>
    </xf>
    <xf numFmtId="0" fontId="42" fillId="79" borderId="105" xfId="51" applyFont="1" applyFill="1" applyBorder="1" applyAlignment="1">
      <alignment horizontal="center" vertical="center" wrapText="1"/>
    </xf>
    <xf numFmtId="0" fontId="42" fillId="79" borderId="120" xfId="51" applyFont="1" applyFill="1" applyBorder="1" applyAlignment="1">
      <alignment horizontal="center" vertical="center" wrapText="1"/>
    </xf>
    <xf numFmtId="0" fontId="47" fillId="79" borderId="0" xfId="51" applyFont="1" applyFill="1" applyAlignment="1">
      <alignment horizontal="center" vertical="center"/>
    </xf>
    <xf numFmtId="0" fontId="47" fillId="79" borderId="120" xfId="51" applyFont="1" applyFill="1" applyBorder="1" applyAlignment="1">
      <alignment horizontal="center" vertical="center"/>
    </xf>
    <xf numFmtId="0" fontId="52" fillId="79" borderId="77" xfId="51" applyFont="1" applyFill="1" applyBorder="1" applyAlignment="1">
      <alignment horizontal="center" vertical="center"/>
    </xf>
    <xf numFmtId="0" fontId="52" fillId="79" borderId="78" xfId="51" applyFont="1" applyFill="1" applyBorder="1" applyAlignment="1">
      <alignment horizontal="center" vertical="center"/>
    </xf>
    <xf numFmtId="0" fontId="52" fillId="79" borderId="120" xfId="51" applyFont="1" applyFill="1" applyBorder="1" applyAlignment="1">
      <alignment horizontal="center" vertical="center"/>
    </xf>
    <xf numFmtId="0" fontId="52" fillId="79" borderId="119" xfId="51" applyFont="1" applyFill="1" applyBorder="1" applyAlignment="1">
      <alignment horizontal="center" vertical="center"/>
    </xf>
    <xf numFmtId="170" fontId="44" fillId="79" borderId="16" xfId="51" applyNumberFormat="1" applyFont="1" applyFill="1" applyBorder="1" applyAlignment="1">
      <alignment horizontal="center" vertical="center"/>
    </xf>
    <xf numFmtId="170" fontId="44" fillId="79" borderId="0" xfId="51" applyNumberFormat="1" applyFont="1" applyFill="1" applyAlignment="1">
      <alignment horizontal="center" vertical="center"/>
    </xf>
    <xf numFmtId="0" fontId="219" fillId="79" borderId="85" xfId="51" applyFont="1" applyFill="1" applyBorder="1" applyAlignment="1">
      <alignment horizontal="center" vertical="center" wrapText="1"/>
    </xf>
    <xf numFmtId="0" fontId="219" fillId="79" borderId="77" xfId="51" applyFont="1" applyFill="1" applyBorder="1" applyAlignment="1">
      <alignment horizontal="center" vertical="center" wrapText="1"/>
    </xf>
    <xf numFmtId="0" fontId="219" fillId="79" borderId="105" xfId="51" applyFont="1" applyFill="1" applyBorder="1" applyAlignment="1">
      <alignment horizontal="center" vertical="center" wrapText="1"/>
    </xf>
    <xf numFmtId="0" fontId="219" fillId="79" borderId="120" xfId="51" applyFont="1" applyFill="1" applyBorder="1" applyAlignment="1">
      <alignment horizontal="center" vertical="center" wrapText="1"/>
    </xf>
    <xf numFmtId="0" fontId="79" fillId="79" borderId="120" xfId="51" applyFont="1" applyFill="1" applyBorder="1" applyAlignment="1">
      <alignment horizontal="center" vertical="center"/>
    </xf>
    <xf numFmtId="0" fontId="85" fillId="79" borderId="77" xfId="51" applyFont="1" applyFill="1" applyBorder="1" applyAlignment="1">
      <alignment horizontal="center" vertical="center"/>
    </xf>
    <xf numFmtId="0" fontId="85" fillId="79" borderId="78" xfId="51" applyFont="1" applyFill="1" applyBorder="1" applyAlignment="1">
      <alignment horizontal="center" vertical="center"/>
    </xf>
    <xf numFmtId="0" fontId="85" fillId="79" borderId="120" xfId="51" applyFont="1" applyFill="1" applyBorder="1" applyAlignment="1">
      <alignment horizontal="center" vertical="center"/>
    </xf>
    <xf numFmtId="0" fontId="85" fillId="79" borderId="119" xfId="51" applyFont="1" applyFill="1" applyBorder="1" applyAlignment="1">
      <alignment horizontal="center" vertical="center"/>
    </xf>
    <xf numFmtId="170" fontId="119" fillId="79" borderId="16" xfId="51" applyNumberFormat="1" applyFont="1" applyFill="1" applyBorder="1" applyAlignment="1">
      <alignment horizontal="center" vertical="center"/>
    </xf>
    <xf numFmtId="170" fontId="119" fillId="79" borderId="0" xfId="51" applyNumberFormat="1" applyFont="1" applyFill="1" applyAlignment="1">
      <alignment horizontal="center" vertical="center"/>
    </xf>
    <xf numFmtId="0" fontId="223" fillId="79" borderId="85" xfId="51" applyFont="1" applyFill="1" applyBorder="1" applyAlignment="1">
      <alignment horizontal="center" vertical="center" wrapText="1"/>
    </xf>
    <xf numFmtId="0" fontId="223" fillId="79" borderId="77" xfId="51" applyFont="1" applyFill="1" applyBorder="1" applyAlignment="1">
      <alignment horizontal="center" vertical="center" wrapText="1"/>
    </xf>
    <xf numFmtId="0" fontId="223" fillId="79" borderId="105" xfId="51" applyFont="1" applyFill="1" applyBorder="1" applyAlignment="1">
      <alignment horizontal="center" vertical="center" wrapText="1"/>
    </xf>
    <xf numFmtId="0" fontId="223" fillId="79" borderId="120" xfId="51" applyFont="1" applyFill="1" applyBorder="1" applyAlignment="1">
      <alignment horizontal="center" vertical="center" wrapText="1"/>
    </xf>
    <xf numFmtId="0" fontId="163" fillId="79" borderId="120" xfId="51" applyFont="1" applyFill="1" applyBorder="1" applyAlignment="1">
      <alignment horizontal="center" vertical="center"/>
    </xf>
    <xf numFmtId="0" fontId="222" fillId="79" borderId="120" xfId="51" applyFont="1" applyFill="1" applyBorder="1" applyAlignment="1">
      <alignment horizontal="center" vertical="center"/>
    </xf>
    <xf numFmtId="0" fontId="222" fillId="79" borderId="119" xfId="51" applyFont="1" applyFill="1" applyBorder="1" applyAlignment="1">
      <alignment horizontal="center" vertical="center"/>
    </xf>
    <xf numFmtId="170" fontId="162" fillId="79" borderId="16" xfId="51" applyNumberFormat="1" applyFont="1" applyFill="1" applyBorder="1" applyAlignment="1">
      <alignment horizontal="center" vertical="center"/>
    </xf>
    <xf numFmtId="170" fontId="162" fillId="79" borderId="0" xfId="51" applyNumberFormat="1" applyFont="1" applyFill="1" applyAlignment="1">
      <alignment horizontal="center" vertical="center"/>
    </xf>
    <xf numFmtId="0" fontId="42" fillId="42" borderId="85" xfId="51" applyFont="1" applyFill="1" applyBorder="1" applyAlignment="1">
      <alignment horizontal="center" vertical="center" wrapText="1"/>
    </xf>
    <xf numFmtId="0" fontId="42" fillId="42" borderId="77" xfId="51" applyFont="1" applyFill="1" applyBorder="1" applyAlignment="1">
      <alignment horizontal="center" vertical="center" wrapText="1"/>
    </xf>
    <xf numFmtId="0" fontId="42" fillId="42" borderId="105" xfId="51" applyFont="1" applyFill="1" applyBorder="1" applyAlignment="1">
      <alignment horizontal="center" vertical="center" wrapText="1"/>
    </xf>
    <xf numFmtId="0" fontId="42" fillId="42" borderId="120" xfId="51" applyFont="1" applyFill="1" applyBorder="1" applyAlignment="1">
      <alignment horizontal="center" vertical="center" wrapText="1"/>
    </xf>
    <xf numFmtId="0" fontId="47" fillId="42" borderId="120" xfId="51" applyFont="1" applyFill="1" applyBorder="1" applyAlignment="1">
      <alignment horizontal="center" vertical="center"/>
    </xf>
    <xf numFmtId="0" fontId="52" fillId="42" borderId="77" xfId="51" applyFont="1" applyFill="1" applyBorder="1" applyAlignment="1">
      <alignment horizontal="center" vertical="center"/>
    </xf>
    <xf numFmtId="0" fontId="52" fillId="42" borderId="78" xfId="51" applyFont="1" applyFill="1" applyBorder="1" applyAlignment="1">
      <alignment horizontal="center" vertical="center"/>
    </xf>
    <xf numFmtId="0" fontId="52" fillId="42" borderId="120" xfId="51" applyFont="1" applyFill="1" applyBorder="1" applyAlignment="1">
      <alignment horizontal="center" vertical="center"/>
    </xf>
    <xf numFmtId="0" fontId="52" fillId="42" borderId="119" xfId="51" applyFont="1" applyFill="1" applyBorder="1" applyAlignment="1">
      <alignment horizontal="center" vertical="center"/>
    </xf>
    <xf numFmtId="170" fontId="162" fillId="42" borderId="16" xfId="51" applyNumberFormat="1" applyFont="1" applyFill="1" applyBorder="1" applyAlignment="1">
      <alignment horizontal="center" vertical="center"/>
    </xf>
    <xf numFmtId="170" fontId="162" fillId="42" borderId="0" xfId="51" applyNumberFormat="1" applyFont="1" applyFill="1" applyAlignment="1">
      <alignment horizontal="center" vertical="center"/>
    </xf>
    <xf numFmtId="0" fontId="42" fillId="38" borderId="85" xfId="51" applyFont="1" applyFill="1" applyBorder="1" applyAlignment="1">
      <alignment horizontal="center" vertical="center" wrapText="1"/>
    </xf>
    <xf numFmtId="0" fontId="42" fillId="38" borderId="77" xfId="51" applyFont="1" applyFill="1" applyBorder="1" applyAlignment="1">
      <alignment horizontal="center" vertical="center" wrapText="1"/>
    </xf>
    <xf numFmtId="0" fontId="42" fillId="38" borderId="105" xfId="51" applyFont="1" applyFill="1" applyBorder="1" applyAlignment="1">
      <alignment horizontal="center" vertical="center" wrapText="1"/>
    </xf>
    <xf numFmtId="0" fontId="42" fillId="38" borderId="120" xfId="51" applyFont="1" applyFill="1" applyBorder="1" applyAlignment="1">
      <alignment horizontal="center" vertical="center" wrapText="1"/>
    </xf>
    <xf numFmtId="0" fontId="47" fillId="38" borderId="77" xfId="51" applyFont="1" applyFill="1" applyBorder="1" applyAlignment="1">
      <alignment horizontal="center" vertical="center"/>
    </xf>
    <xf numFmtId="0" fontId="47" fillId="38" borderId="120" xfId="51" applyFont="1" applyFill="1" applyBorder="1" applyAlignment="1">
      <alignment horizontal="center" vertical="center"/>
    </xf>
    <xf numFmtId="0" fontId="52" fillId="38" borderId="77" xfId="51" applyFont="1" applyFill="1" applyBorder="1" applyAlignment="1">
      <alignment horizontal="center" vertical="center"/>
    </xf>
    <xf numFmtId="0" fontId="52" fillId="38" borderId="78" xfId="51" applyFont="1" applyFill="1" applyBorder="1" applyAlignment="1">
      <alignment horizontal="center" vertical="center"/>
    </xf>
    <xf numFmtId="0" fontId="52" fillId="38" borderId="120" xfId="51" applyFont="1" applyFill="1" applyBorder="1" applyAlignment="1">
      <alignment horizontal="center" vertical="center"/>
    </xf>
    <xf numFmtId="0" fontId="52" fillId="38" borderId="119" xfId="51" applyFont="1" applyFill="1" applyBorder="1" applyAlignment="1">
      <alignment horizontal="center" vertical="center"/>
    </xf>
    <xf numFmtId="170" fontId="44" fillId="38" borderId="16" xfId="51" applyNumberFormat="1" applyFont="1" applyFill="1" applyBorder="1" applyAlignment="1">
      <alignment horizontal="center" vertical="center"/>
    </xf>
    <xf numFmtId="170" fontId="44" fillId="38" borderId="0" xfId="51" applyNumberFormat="1" applyFont="1" applyFill="1" applyAlignment="1">
      <alignment horizontal="center" vertical="center"/>
    </xf>
    <xf numFmtId="0" fontId="57" fillId="39" borderId="117" xfId="51" applyFont="1" applyFill="1" applyBorder="1" applyAlignment="1">
      <alignment horizontal="center" vertical="center"/>
    </xf>
    <xf numFmtId="0" fontId="57" fillId="39" borderId="116" xfId="51" applyFont="1" applyFill="1" applyBorder="1" applyAlignment="1">
      <alignment horizontal="center" vertical="center"/>
    </xf>
    <xf numFmtId="0" fontId="57" fillId="39" borderId="118" xfId="51" applyFont="1" applyFill="1" applyBorder="1" applyAlignment="1">
      <alignment horizontal="center" vertical="center"/>
    </xf>
    <xf numFmtId="0" fontId="57" fillId="39" borderId="105" xfId="51" applyFont="1" applyFill="1" applyBorder="1" applyAlignment="1">
      <alignment horizontal="center" vertical="center"/>
    </xf>
    <xf numFmtId="0" fontId="57" fillId="39" borderId="120" xfId="51" applyFont="1" applyFill="1" applyBorder="1" applyAlignment="1">
      <alignment horizontal="center" vertical="center"/>
    </xf>
    <xf numFmtId="0" fontId="57" fillId="39" borderId="119" xfId="51" applyFont="1" applyFill="1" applyBorder="1" applyAlignment="1">
      <alignment horizontal="center" vertical="center"/>
    </xf>
    <xf numFmtId="0" fontId="173" fillId="50" borderId="99" xfId="92" applyFont="1" applyFill="1" applyBorder="1" applyAlignment="1">
      <alignment horizontal="center" vertical="center"/>
    </xf>
    <xf numFmtId="0" fontId="173" fillId="50" borderId="102" xfId="92" applyFont="1" applyFill="1" applyBorder="1" applyAlignment="1">
      <alignment horizontal="center" vertical="center"/>
    </xf>
    <xf numFmtId="0" fontId="173" fillId="50" borderId="0" xfId="92" applyFont="1" applyFill="1" applyAlignment="1">
      <alignment horizontal="center" vertical="center"/>
    </xf>
    <xf numFmtId="0" fontId="173" fillId="50" borderId="17" xfId="92" applyFont="1" applyFill="1" applyBorder="1" applyAlignment="1">
      <alignment horizontal="center" vertical="center"/>
    </xf>
    <xf numFmtId="0" fontId="87" fillId="89" borderId="0" xfId="92" applyFont="1" applyFill="1" applyAlignment="1">
      <alignment horizontal="center" vertical="center"/>
    </xf>
    <xf numFmtId="0" fontId="87" fillId="89" borderId="14" xfId="92" applyFont="1" applyFill="1" applyBorder="1" applyAlignment="1">
      <alignment horizontal="center" vertical="center"/>
    </xf>
    <xf numFmtId="0" fontId="184" fillId="116" borderId="0" xfId="92" applyFont="1" applyFill="1" applyAlignment="1">
      <alignment horizontal="center" vertical="center" wrapText="1"/>
    </xf>
    <xf numFmtId="0" fontId="57" fillId="39" borderId="117" xfId="51" applyFont="1" applyFill="1" applyBorder="1" applyAlignment="1">
      <alignment vertical="center"/>
    </xf>
    <xf numFmtId="0" fontId="57" fillId="39" borderId="116" xfId="51" applyFont="1" applyFill="1" applyBorder="1" applyAlignment="1">
      <alignment vertical="center"/>
    </xf>
    <xf numFmtId="0" fontId="57" fillId="39" borderId="118" xfId="51" applyFont="1" applyFill="1" applyBorder="1" applyAlignment="1">
      <alignment vertical="center"/>
    </xf>
    <xf numFmtId="0" fontId="57" fillId="39" borderId="16" xfId="51" applyFont="1" applyFill="1" applyBorder="1" applyAlignment="1">
      <alignment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184" fillId="118" borderId="0" xfId="92" applyFont="1" applyFill="1" applyAlignment="1">
      <alignment horizontal="center" vertical="center"/>
    </xf>
    <xf numFmtId="0" fontId="57" fillId="39" borderId="16" xfId="51" applyFont="1" applyFill="1" applyBorder="1" applyAlignment="1">
      <alignment horizontal="center" vertical="center"/>
    </xf>
    <xf numFmtId="0" fontId="57" fillId="39" borderId="0" xfId="51" applyFont="1" applyFill="1" applyAlignment="1">
      <alignment horizontal="center" vertical="center"/>
    </xf>
    <xf numFmtId="0" fontId="57" fillId="39" borderId="14" xfId="51" applyFont="1" applyFill="1" applyBorder="1" applyAlignment="1">
      <alignment horizontal="center" vertical="center"/>
    </xf>
    <xf numFmtId="173" fontId="43" fillId="39" borderId="0" xfId="64" applyNumberFormat="1" applyFont="1" applyFill="1" applyAlignment="1" applyProtection="1">
      <alignment horizontal="center" vertical="center"/>
      <protection locked="0"/>
    </xf>
    <xf numFmtId="0" fontId="57" fillId="39" borderId="107" xfId="51" applyFont="1" applyFill="1" applyBorder="1" applyAlignment="1">
      <alignment horizontal="center" vertical="center"/>
    </xf>
    <xf numFmtId="0" fontId="57" fillId="39" borderId="108" xfId="51" applyFont="1" applyFill="1" applyBorder="1" applyAlignment="1">
      <alignment horizontal="center" vertical="center"/>
    </xf>
    <xf numFmtId="0" fontId="57" fillId="39" borderId="110" xfId="51" applyFont="1" applyFill="1" applyBorder="1" applyAlignment="1">
      <alignment horizontal="center" vertical="center"/>
    </xf>
    <xf numFmtId="0" fontId="185" fillId="89" borderId="16" xfId="89" applyFont="1" applyFill="1" applyBorder="1" applyAlignment="1">
      <alignment horizontal="center" vertical="center"/>
    </xf>
    <xf numFmtId="0" fontId="185" fillId="89" borderId="0" xfId="89" applyFont="1" applyFill="1" applyAlignment="1">
      <alignment horizontal="center" vertical="center"/>
    </xf>
    <xf numFmtId="0" fontId="185" fillId="89" borderId="107" xfId="89" applyFont="1" applyFill="1" applyBorder="1" applyAlignment="1">
      <alignment horizontal="center" vertical="center"/>
    </xf>
    <xf numFmtId="0" fontId="185" fillId="89" borderId="108" xfId="89" applyFont="1" applyFill="1" applyBorder="1" applyAlignment="1">
      <alignment horizontal="center" vertical="center"/>
    </xf>
    <xf numFmtId="0" fontId="5" fillId="116" borderId="0" xfId="89" applyFill="1" applyAlignment="1">
      <alignment horizontal="center" vertical="center" wrapText="1"/>
    </xf>
    <xf numFmtId="0" fontId="5" fillId="116" borderId="14" xfId="89" applyFill="1" applyBorder="1" applyAlignment="1">
      <alignment horizontal="center" vertical="center" wrapText="1"/>
    </xf>
    <xf numFmtId="0" fontId="5" fillId="118" borderId="77" xfId="89" applyFill="1" applyBorder="1" applyAlignment="1">
      <alignment horizontal="center" vertical="center" wrapText="1"/>
    </xf>
    <xf numFmtId="0" fontId="5" fillId="118" borderId="78" xfId="89" applyFill="1" applyBorder="1" applyAlignment="1">
      <alignment horizontal="center" vertical="center" wrapText="1"/>
    </xf>
    <xf numFmtId="0" fontId="5" fillId="118" borderId="0" xfId="89" applyFill="1" applyAlignment="1">
      <alignment horizontal="center" vertical="center" wrapText="1"/>
    </xf>
    <xf numFmtId="0" fontId="5" fillId="118" borderId="14" xfId="89" applyFill="1" applyBorder="1" applyAlignment="1">
      <alignment horizontal="center" vertical="center" wrapText="1"/>
    </xf>
    <xf numFmtId="0" fontId="5" fillId="118" borderId="108" xfId="89" applyFill="1" applyBorder="1" applyAlignment="1">
      <alignment horizontal="center" vertical="center" wrapText="1"/>
    </xf>
    <xf numFmtId="0" fontId="5" fillId="118" borderId="110" xfId="89" applyFill="1" applyBorder="1" applyAlignment="1">
      <alignment horizontal="center" vertical="center" wrapText="1"/>
    </xf>
    <xf numFmtId="0" fontId="5" fillId="0" borderId="16" xfId="89" applyBorder="1" applyAlignment="1">
      <alignment horizontal="center" vertical="center"/>
    </xf>
    <xf numFmtId="0" fontId="5" fillId="0" borderId="14" xfId="89" applyBorder="1" applyAlignment="1">
      <alignment horizontal="center" vertical="center"/>
    </xf>
    <xf numFmtId="0" fontId="5" fillId="0" borderId="107" xfId="89" applyBorder="1" applyAlignment="1">
      <alignment horizontal="center" vertical="center"/>
    </xf>
    <xf numFmtId="0" fontId="5" fillId="0" borderId="110" xfId="89" applyBorder="1" applyAlignment="1">
      <alignment horizontal="center" vertical="center"/>
    </xf>
    <xf numFmtId="0" fontId="88" fillId="89" borderId="142" xfId="51" applyFont="1" applyFill="1" applyBorder="1" applyAlignment="1">
      <alignment horizontal="center" vertical="center" wrapText="1"/>
    </xf>
    <xf numFmtId="0" fontId="88" fillId="89" borderId="146" xfId="51" applyFont="1" applyFill="1" applyBorder="1" applyAlignment="1">
      <alignment horizontal="center" vertical="center" wrapText="1"/>
    </xf>
    <xf numFmtId="0" fontId="88" fillId="89" borderId="143" xfId="51" applyFont="1" applyFill="1" applyBorder="1" applyAlignment="1">
      <alignment horizontal="center" vertical="center" wrapText="1"/>
    </xf>
    <xf numFmtId="0" fontId="88" fillId="89" borderId="147" xfId="51" applyFont="1" applyFill="1" applyBorder="1" applyAlignment="1">
      <alignment horizontal="center" vertical="center" wrapText="1"/>
    </xf>
    <xf numFmtId="0" fontId="4" fillId="0" borderId="16" xfId="96" applyBorder="1" applyAlignment="1">
      <alignment horizontal="center" vertical="center"/>
    </xf>
    <xf numFmtId="0" fontId="4" fillId="0" borderId="14" xfId="96" applyBorder="1" applyAlignment="1">
      <alignment horizontal="center" vertical="center"/>
    </xf>
    <xf numFmtId="0" fontId="4" fillId="0" borderId="107" xfId="96" applyBorder="1" applyAlignment="1">
      <alignment horizontal="center" vertical="center"/>
    </xf>
    <xf numFmtId="0" fontId="4" fillId="0" borderId="110" xfId="96" applyBorder="1" applyAlignment="1">
      <alignment horizontal="center" vertical="center"/>
    </xf>
    <xf numFmtId="179" fontId="120" fillId="122" borderId="46" xfId="51" quotePrefix="1" applyNumberFormat="1" applyFont="1" applyFill="1" applyBorder="1" applyAlignment="1">
      <alignment horizontal="center" vertical="center"/>
    </xf>
    <xf numFmtId="179" fontId="120" fillId="122" borderId="129" xfId="51" quotePrefix="1" applyNumberFormat="1" applyFont="1" applyFill="1" applyBorder="1" applyAlignment="1">
      <alignment horizontal="center" vertical="center"/>
    </xf>
    <xf numFmtId="179" fontId="120" fillId="122" borderId="117" xfId="51" quotePrefix="1" applyNumberFormat="1" applyFont="1" applyFill="1" applyBorder="1" applyAlignment="1">
      <alignment horizontal="center" vertical="center"/>
    </xf>
    <xf numFmtId="179" fontId="120" fillId="122" borderId="116" xfId="51" quotePrefix="1" applyNumberFormat="1" applyFont="1" applyFill="1" applyBorder="1" applyAlignment="1">
      <alignment horizontal="center" vertical="center"/>
    </xf>
    <xf numFmtId="179" fontId="120" fillId="122" borderId="118" xfId="51" quotePrefix="1" applyNumberFormat="1" applyFont="1" applyFill="1" applyBorder="1" applyAlignment="1">
      <alignment horizontal="center" vertical="center"/>
    </xf>
    <xf numFmtId="179" fontId="120" fillId="122" borderId="105" xfId="51" quotePrefix="1" applyNumberFormat="1" applyFont="1" applyFill="1" applyBorder="1" applyAlignment="1">
      <alignment horizontal="center" vertical="center"/>
    </xf>
    <xf numFmtId="179" fontId="120" fillId="122" borderId="120" xfId="51" quotePrefix="1" applyNumberFormat="1" applyFont="1" applyFill="1" applyBorder="1" applyAlignment="1">
      <alignment horizontal="center" vertical="center"/>
    </xf>
    <xf numFmtId="179" fontId="120" fillId="122" borderId="119" xfId="51" quotePrefix="1" applyNumberFormat="1" applyFont="1" applyFill="1" applyBorder="1" applyAlignment="1">
      <alignment horizontal="center" vertical="center"/>
    </xf>
    <xf numFmtId="179" fontId="120" fillId="122" borderId="131" xfId="51" quotePrefix="1" applyNumberFormat="1" applyFont="1" applyFill="1" applyBorder="1" applyAlignment="1">
      <alignment horizontal="center" vertical="center"/>
    </xf>
    <xf numFmtId="179" fontId="120" fillId="122" borderId="70" xfId="51" quotePrefix="1" applyNumberFormat="1" applyFont="1" applyFill="1" applyBorder="1" applyAlignment="1">
      <alignment horizontal="center" vertical="center"/>
    </xf>
    <xf numFmtId="179" fontId="120" fillId="122" borderId="85" xfId="51" quotePrefix="1" applyNumberFormat="1" applyFont="1" applyFill="1" applyBorder="1" applyAlignment="1">
      <alignment horizontal="center" vertical="center"/>
    </xf>
    <xf numFmtId="179" fontId="120" fillId="122" borderId="77" xfId="51" quotePrefix="1" applyNumberFormat="1" applyFont="1" applyFill="1" applyBorder="1" applyAlignment="1">
      <alignment horizontal="center" vertical="center"/>
    </xf>
    <xf numFmtId="179" fontId="120" fillId="122" borderId="78" xfId="51" quotePrefix="1" applyNumberFormat="1" applyFont="1" applyFill="1" applyBorder="1" applyAlignment="1">
      <alignment horizontal="center" vertical="center"/>
    </xf>
    <xf numFmtId="179" fontId="120" fillId="122" borderId="83" xfId="51" quotePrefix="1" applyNumberFormat="1" applyFont="1" applyFill="1" applyBorder="1" applyAlignment="1">
      <alignment horizontal="center" vertical="center"/>
    </xf>
    <xf numFmtId="179" fontId="120" fillId="122" borderId="71" xfId="51" quotePrefix="1" applyNumberFormat="1" applyFont="1" applyFill="1" applyBorder="1" applyAlignment="1">
      <alignment horizontal="center" vertical="center"/>
    </xf>
    <xf numFmtId="179" fontId="120" fillId="122" borderId="80" xfId="51" quotePrefix="1" applyNumberFormat="1" applyFont="1" applyFill="1" applyBorder="1" applyAlignment="1">
      <alignment horizontal="center" vertical="center"/>
    </xf>
    <xf numFmtId="179" fontId="120" fillId="122" borderId="72" xfId="51" quotePrefix="1" applyNumberFormat="1" applyFont="1" applyFill="1" applyBorder="1" applyAlignment="1">
      <alignment horizontal="center" vertical="center"/>
    </xf>
    <xf numFmtId="0" fontId="4" fillId="129" borderId="77" xfId="96" applyFill="1" applyBorder="1" applyAlignment="1">
      <alignment horizontal="center" vertical="center" wrapText="1"/>
    </xf>
    <xf numFmtId="0" fontId="4" fillId="129" borderId="78" xfId="96" applyFill="1" applyBorder="1" applyAlignment="1">
      <alignment horizontal="center" vertical="center" wrapText="1"/>
    </xf>
    <xf numFmtId="0" fontId="4" fillId="129" borderId="0" xfId="96" applyFill="1" applyAlignment="1">
      <alignment horizontal="center" vertical="center" wrapText="1"/>
    </xf>
    <xf numFmtId="0" fontId="4" fillId="129" borderId="14" xfId="96" applyFill="1" applyBorder="1" applyAlignment="1">
      <alignment horizontal="center" vertical="center" wrapText="1"/>
    </xf>
    <xf numFmtId="0" fontId="4" fillId="129" borderId="108" xfId="96" applyFill="1" applyBorder="1" applyAlignment="1">
      <alignment horizontal="center" vertical="center" wrapText="1"/>
    </xf>
    <xf numFmtId="0" fontId="4" fillId="129" borderId="110" xfId="96" applyFill="1" applyBorder="1" applyAlignment="1">
      <alignment horizontal="center" vertical="center" wrapText="1"/>
    </xf>
    <xf numFmtId="0" fontId="138" fillId="88" borderId="16" xfId="53" applyFont="1" applyFill="1" applyBorder="1" applyAlignment="1">
      <alignment horizontal="right" vertical="center" wrapText="1"/>
    </xf>
    <xf numFmtId="0" fontId="138" fillId="88" borderId="0" xfId="53" applyFont="1" applyFill="1" applyAlignment="1">
      <alignment horizontal="right" vertical="center" wrapText="1"/>
    </xf>
    <xf numFmtId="0" fontId="52" fillId="130" borderId="16" xfId="51" applyFont="1" applyFill="1" applyBorder="1" applyAlignment="1">
      <alignment horizontal="right" vertical="center" wrapText="1"/>
    </xf>
    <xf numFmtId="0" fontId="52" fillId="130" borderId="0" xfId="51" applyFont="1" applyFill="1" applyAlignment="1">
      <alignment horizontal="right" vertical="center" wrapText="1"/>
    </xf>
    <xf numFmtId="0" fontId="192" fillId="81" borderId="16" xfId="51" applyFont="1" applyFill="1" applyBorder="1" applyAlignment="1">
      <alignment horizontal="right" vertical="center"/>
    </xf>
    <xf numFmtId="0" fontId="192" fillId="81" borderId="0" xfId="51" applyFont="1" applyFill="1" applyAlignment="1">
      <alignment horizontal="right" vertical="center"/>
    </xf>
    <xf numFmtId="0" fontId="185" fillId="89" borderId="16" xfId="96" applyFont="1" applyFill="1" applyBorder="1" applyAlignment="1">
      <alignment horizontal="center" vertical="center"/>
    </xf>
    <xf numFmtId="0" fontId="185" fillId="89" borderId="0" xfId="96" applyFont="1" applyFill="1" applyAlignment="1">
      <alignment horizontal="center" vertical="center"/>
    </xf>
    <xf numFmtId="0" fontId="185" fillId="89" borderId="107" xfId="96" applyFont="1" applyFill="1" applyBorder="1" applyAlignment="1">
      <alignment horizontal="center" vertical="center"/>
    </xf>
    <xf numFmtId="0" fontId="185" fillId="89" borderId="108" xfId="96" applyFont="1" applyFill="1" applyBorder="1" applyAlignment="1">
      <alignment horizontal="center" vertical="center"/>
    </xf>
    <xf numFmtId="0" fontId="135" fillId="0" borderId="0" xfId="53" applyFont="1" applyAlignment="1">
      <alignment horizontal="center" vertical="center" wrapText="1"/>
    </xf>
    <xf numFmtId="0" fontId="135" fillId="0" borderId="14" xfId="53" applyFont="1" applyBorder="1" applyAlignment="1">
      <alignment horizontal="center" vertical="center" wrapText="1"/>
    </xf>
    <xf numFmtId="0" fontId="51" fillId="86" borderId="0" xfId="53" applyFont="1" applyFill="1" applyAlignment="1">
      <alignment horizontal="center" vertical="center" wrapText="1"/>
    </xf>
    <xf numFmtId="0" fontId="51" fillId="86" borderId="14" xfId="53" applyFont="1" applyFill="1" applyBorder="1" applyAlignment="1">
      <alignment horizontal="center" vertical="center" wrapText="1"/>
    </xf>
    <xf numFmtId="0" fontId="45" fillId="42" borderId="117" xfId="51" applyFont="1" applyFill="1" applyBorder="1" applyAlignment="1">
      <alignment horizontal="center" vertical="center"/>
    </xf>
    <xf numFmtId="0" fontId="45" fillId="42" borderId="116" xfId="51" applyFont="1" applyFill="1" applyBorder="1" applyAlignment="1">
      <alignment horizontal="center" vertical="center"/>
    </xf>
    <xf numFmtId="0" fontId="45" fillId="42" borderId="118" xfId="51" applyFont="1" applyFill="1" applyBorder="1" applyAlignment="1">
      <alignment horizontal="center" vertical="center"/>
    </xf>
    <xf numFmtId="0" fontId="45" fillId="42" borderId="105" xfId="51" applyFont="1" applyFill="1" applyBorder="1" applyAlignment="1">
      <alignment horizontal="center" vertical="center"/>
    </xf>
    <xf numFmtId="0" fontId="45" fillId="42" borderId="120" xfId="51" applyFont="1" applyFill="1" applyBorder="1" applyAlignment="1">
      <alignment horizontal="center" vertical="center"/>
    </xf>
    <xf numFmtId="0" fontId="45" fillId="42" borderId="119" xfId="51" applyFont="1" applyFill="1" applyBorder="1" applyAlignment="1">
      <alignment horizontal="center" vertical="center"/>
    </xf>
    <xf numFmtId="0" fontId="45" fillId="39" borderId="117" xfId="51" applyFont="1" applyFill="1" applyBorder="1" applyAlignment="1">
      <alignment horizontal="center" vertical="center"/>
    </xf>
    <xf numFmtId="0" fontId="45" fillId="39" borderId="116" xfId="51" applyFont="1" applyFill="1" applyBorder="1" applyAlignment="1">
      <alignment horizontal="center" vertical="center"/>
    </xf>
    <xf numFmtId="0" fontId="45" fillId="39" borderId="118" xfId="51" applyFont="1" applyFill="1" applyBorder="1" applyAlignment="1">
      <alignment horizontal="center" vertical="center"/>
    </xf>
    <xf numFmtId="0" fontId="45" fillId="39" borderId="105" xfId="51" applyFont="1" applyFill="1" applyBorder="1" applyAlignment="1">
      <alignment horizontal="center" vertical="center"/>
    </xf>
    <xf numFmtId="0" fontId="45" fillId="39" borderId="120" xfId="51" applyFont="1" applyFill="1" applyBorder="1" applyAlignment="1">
      <alignment horizontal="center" vertical="center"/>
    </xf>
    <xf numFmtId="0" fontId="45" fillId="39" borderId="119" xfId="51" applyFont="1" applyFill="1" applyBorder="1" applyAlignment="1">
      <alignment horizontal="center" vertical="center"/>
    </xf>
    <xf numFmtId="0" fontId="4" fillId="129" borderId="17" xfId="96" applyFill="1" applyBorder="1" applyAlignment="1">
      <alignment horizontal="center" vertical="center" wrapText="1"/>
    </xf>
    <xf numFmtId="0" fontId="133" fillId="0" borderId="0" xfId="53" applyFont="1" applyAlignment="1">
      <alignment horizontal="center" vertical="center" wrapText="1"/>
    </xf>
    <xf numFmtId="0" fontId="133" fillId="0" borderId="14" xfId="53" applyFont="1" applyBorder="1" applyAlignment="1">
      <alignment horizontal="center" vertical="center" wrapText="1"/>
    </xf>
    <xf numFmtId="0" fontId="88" fillId="84" borderId="0" xfId="51" applyFont="1" applyFill="1" applyAlignment="1">
      <alignment horizontal="center" vertical="center" wrapText="1"/>
    </xf>
    <xf numFmtId="0" fontId="88" fillId="84" borderId="14" xfId="51" applyFont="1" applyFill="1" applyBorder="1" applyAlignment="1">
      <alignment horizontal="center" vertical="center" wrapText="1"/>
    </xf>
    <xf numFmtId="0" fontId="57" fillId="42" borderId="117" xfId="51" applyFont="1" applyFill="1" applyBorder="1" applyAlignment="1">
      <alignment horizontal="center" vertical="center"/>
    </xf>
    <xf numFmtId="0" fontId="57" fillId="42" borderId="116" xfId="51" applyFont="1" applyFill="1" applyBorder="1" applyAlignment="1">
      <alignment horizontal="center" vertical="center"/>
    </xf>
    <xf numFmtId="0" fontId="57" fillId="42" borderId="118" xfId="51" applyFont="1" applyFill="1" applyBorder="1" applyAlignment="1">
      <alignment horizontal="center" vertical="center"/>
    </xf>
    <xf numFmtId="0" fontId="57" fillId="42" borderId="105" xfId="51" applyFont="1" applyFill="1" applyBorder="1" applyAlignment="1">
      <alignment horizontal="center" vertical="center"/>
    </xf>
    <xf numFmtId="0" fontId="57" fillId="42" borderId="120" xfId="51" applyFont="1" applyFill="1" applyBorder="1" applyAlignment="1">
      <alignment horizontal="center" vertical="center"/>
    </xf>
    <xf numFmtId="0" fontId="57" fillId="42" borderId="119" xfId="51" applyFont="1" applyFill="1" applyBorder="1" applyAlignment="1">
      <alignment horizontal="center" vertical="center"/>
    </xf>
    <xf numFmtId="172" fontId="82" fillId="114" borderId="17" xfId="51" applyNumberFormat="1" applyFont="1" applyFill="1" applyBorder="1" applyAlignment="1">
      <alignment horizontal="center" vertical="center"/>
    </xf>
    <xf numFmtId="0" fontId="132" fillId="61" borderId="0" xfId="51" applyFont="1" applyFill="1" applyAlignment="1">
      <alignment horizontal="center" vertical="center" wrapText="1"/>
    </xf>
    <xf numFmtId="0" fontId="132" fillId="61" borderId="14" xfId="51" applyFont="1" applyFill="1" applyBorder="1" applyAlignment="1">
      <alignment horizontal="center" vertical="center" wrapText="1"/>
    </xf>
    <xf numFmtId="0" fontId="87" fillId="89" borderId="0" xfId="95" applyFont="1" applyFill="1" applyAlignment="1">
      <alignment horizontal="center" vertical="center"/>
    </xf>
    <xf numFmtId="0" fontId="87" fillId="89" borderId="17" xfId="95" applyFont="1" applyFill="1" applyBorder="1" applyAlignment="1">
      <alignment horizontal="center" vertical="center"/>
    </xf>
    <xf numFmtId="0" fontId="76" fillId="81" borderId="0" xfId="51" applyFont="1" applyFill="1" applyAlignment="1">
      <alignment horizontal="center" vertical="center" wrapText="1"/>
    </xf>
    <xf numFmtId="0" fontId="76" fillId="81" borderId="14" xfId="51" applyFont="1" applyFill="1" applyBorder="1" applyAlignment="1">
      <alignment horizontal="center" vertical="center" wrapText="1"/>
    </xf>
    <xf numFmtId="0" fontId="57" fillId="39" borderId="117" xfId="51" applyFont="1" applyFill="1" applyBorder="1" applyAlignment="1">
      <alignment horizontal="center" vertical="center" wrapText="1"/>
    </xf>
    <xf numFmtId="0" fontId="57" fillId="39" borderId="116" xfId="51" applyFont="1" applyFill="1" applyBorder="1" applyAlignment="1">
      <alignment horizontal="center" vertical="center" wrapText="1"/>
    </xf>
    <xf numFmtId="0" fontId="57" fillId="39" borderId="118" xfId="51" applyFont="1" applyFill="1" applyBorder="1" applyAlignment="1">
      <alignment horizontal="center" vertical="center" wrapText="1"/>
    </xf>
    <xf numFmtId="0" fontId="57" fillId="39" borderId="105" xfId="51" applyFont="1" applyFill="1" applyBorder="1" applyAlignment="1">
      <alignment horizontal="center" vertical="center" wrapText="1"/>
    </xf>
    <xf numFmtId="0" fontId="57" fillId="39" borderId="120" xfId="51" applyFont="1" applyFill="1" applyBorder="1" applyAlignment="1">
      <alignment horizontal="center" vertical="center" wrapText="1"/>
    </xf>
    <xf numFmtId="0" fontId="57" fillId="39" borderId="119" xfId="51" applyFont="1" applyFill="1" applyBorder="1" applyAlignment="1">
      <alignment horizontal="center" vertical="center" wrapText="1"/>
    </xf>
    <xf numFmtId="0" fontId="47" fillId="25" borderId="67" xfId="51" applyFont="1" applyFill="1" applyBorder="1" applyAlignment="1">
      <alignment horizontal="center" vertical="center" wrapText="1"/>
    </xf>
    <xf numFmtId="0" fontId="47" fillId="25" borderId="0" xfId="51" applyFont="1" applyFill="1" applyAlignment="1">
      <alignment horizontal="center" vertical="center" wrapText="1"/>
    </xf>
    <xf numFmtId="0" fontId="47" fillId="25" borderId="17" xfId="51" applyFont="1" applyFill="1" applyBorder="1" applyAlignment="1">
      <alignment horizontal="center" vertical="center" wrapText="1"/>
    </xf>
    <xf numFmtId="0" fontId="47" fillId="25" borderId="121" xfId="51" applyFont="1" applyFill="1" applyBorder="1" applyAlignment="1">
      <alignment horizontal="center" vertical="center" wrapText="1"/>
    </xf>
    <xf numFmtId="0" fontId="173" fillId="50" borderId="0" xfId="95" applyFont="1" applyFill="1" applyAlignment="1">
      <alignment horizontal="center" vertical="center"/>
    </xf>
    <xf numFmtId="0" fontId="173" fillId="50" borderId="17" xfId="95" applyFont="1" applyFill="1" applyBorder="1" applyAlignment="1">
      <alignment horizontal="center" vertical="center"/>
    </xf>
    <xf numFmtId="0" fontId="47" fillId="42" borderId="82" xfId="51" quotePrefix="1" applyFont="1" applyFill="1" applyBorder="1" applyAlignment="1">
      <alignment horizontal="center" vertical="center"/>
    </xf>
    <xf numFmtId="0" fontId="47" fillId="42" borderId="81" xfId="51" quotePrefix="1" applyFont="1" applyFill="1" applyBorder="1" applyAlignment="1">
      <alignment horizontal="center" vertical="center"/>
    </xf>
    <xf numFmtId="0" fontId="47" fillId="42" borderId="19" xfId="51" quotePrefix="1" applyFont="1" applyFill="1" applyBorder="1" applyAlignment="1">
      <alignment horizontal="center" vertical="center"/>
    </xf>
    <xf numFmtId="0" fontId="119" fillId="39" borderId="0" xfId="49" applyFont="1" applyFill="1" applyAlignment="1">
      <alignment horizontal="center" vertical="center" wrapText="1"/>
    </xf>
    <xf numFmtId="0" fontId="52" fillId="39" borderId="48" xfId="51" applyFont="1" applyFill="1" applyBorder="1" applyAlignment="1">
      <alignment horizontal="center" vertical="center"/>
    </xf>
    <xf numFmtId="0" fontId="52" fillId="39" borderId="10" xfId="51" applyFont="1" applyFill="1" applyBorder="1" applyAlignment="1">
      <alignment horizontal="center" vertical="center"/>
    </xf>
    <xf numFmtId="0" fontId="52" fillId="39" borderId="11" xfId="51" applyFont="1" applyFill="1" applyBorder="1" applyAlignment="1">
      <alignment horizontal="center" vertical="center"/>
    </xf>
    <xf numFmtId="0" fontId="42" fillId="93" borderId="101" xfId="51" applyFont="1" applyFill="1" applyBorder="1" applyAlignment="1">
      <alignment horizontal="center" vertical="center" wrapText="1"/>
    </xf>
    <xf numFmtId="0" fontId="42" fillId="93" borderId="99" xfId="51" applyFont="1" applyFill="1" applyBorder="1" applyAlignment="1">
      <alignment horizontal="center" vertical="center" wrapText="1"/>
    </xf>
    <xf numFmtId="0" fontId="42" fillId="93" borderId="16" xfId="51" applyFont="1" applyFill="1" applyBorder="1" applyAlignment="1">
      <alignment horizontal="center" vertical="center" wrapText="1"/>
    </xf>
    <xf numFmtId="0" fontId="42" fillId="93" borderId="0" xfId="51" applyFont="1" applyFill="1" applyAlignment="1">
      <alignment horizontal="center" vertical="center" wrapText="1"/>
    </xf>
    <xf numFmtId="0" fontId="42" fillId="93" borderId="105" xfId="51" applyFont="1" applyFill="1" applyBorder="1" applyAlignment="1">
      <alignment horizontal="center" vertical="center" wrapText="1"/>
    </xf>
    <xf numFmtId="0" fontId="42" fillId="93" borderId="120" xfId="51" applyFont="1" applyFill="1" applyBorder="1" applyAlignment="1">
      <alignment horizontal="center" vertical="center" wrapText="1"/>
    </xf>
    <xf numFmtId="170" fontId="44" fillId="86" borderId="16" xfId="51" applyNumberFormat="1" applyFont="1" applyFill="1" applyBorder="1" applyAlignment="1">
      <alignment horizontal="center" vertical="center"/>
    </xf>
    <xf numFmtId="170" fontId="44" fillId="86" borderId="0" xfId="51" applyNumberFormat="1" applyFont="1" applyFill="1" applyAlignment="1">
      <alignment horizontal="center" vertical="center"/>
    </xf>
    <xf numFmtId="0" fontId="47" fillId="86" borderId="77" xfId="51" applyFont="1" applyFill="1" applyBorder="1" applyAlignment="1">
      <alignment horizontal="center" vertical="center"/>
    </xf>
    <xf numFmtId="0" fontId="47" fillId="86" borderId="120" xfId="51" applyFont="1" applyFill="1" applyBorder="1" applyAlignment="1">
      <alignment horizontal="center" vertical="center"/>
    </xf>
    <xf numFmtId="0" fontId="52" fillId="86" borderId="77" xfId="51" applyFont="1" applyFill="1" applyBorder="1" applyAlignment="1">
      <alignment horizontal="center" vertical="center"/>
    </xf>
    <xf numFmtId="0" fontId="52" fillId="86" borderId="78" xfId="51" applyFont="1" applyFill="1" applyBorder="1" applyAlignment="1">
      <alignment horizontal="center" vertical="center"/>
    </xf>
    <xf numFmtId="0" fontId="52" fillId="86" borderId="120" xfId="51" applyFont="1" applyFill="1" applyBorder="1" applyAlignment="1">
      <alignment horizontal="center" vertical="center"/>
    </xf>
    <xf numFmtId="0" fontId="52" fillId="86" borderId="119" xfId="51" applyFont="1" applyFill="1" applyBorder="1" applyAlignment="1">
      <alignment horizontal="center" vertical="center"/>
    </xf>
    <xf numFmtId="0" fontId="42" fillId="86" borderId="85" xfId="51" applyFont="1" applyFill="1" applyBorder="1" applyAlignment="1">
      <alignment horizontal="center" vertical="center" wrapText="1"/>
    </xf>
    <xf numFmtId="0" fontId="42" fillId="86" borderId="77" xfId="51" applyFont="1" applyFill="1" applyBorder="1" applyAlignment="1">
      <alignment horizontal="center" vertical="center" wrapText="1"/>
    </xf>
    <xf numFmtId="0" fontId="42" fillId="86" borderId="105" xfId="51" applyFont="1" applyFill="1" applyBorder="1" applyAlignment="1">
      <alignment horizontal="center" vertical="center" wrapText="1"/>
    </xf>
    <xf numFmtId="0" fontId="42" fillId="86" borderId="120" xfId="51" applyFont="1" applyFill="1" applyBorder="1" applyAlignment="1">
      <alignment horizontal="center" vertical="center" wrapText="1"/>
    </xf>
    <xf numFmtId="0" fontId="47" fillId="86" borderId="0" xfId="51" applyFont="1" applyFill="1" applyAlignment="1">
      <alignment horizontal="center" vertical="center"/>
    </xf>
    <xf numFmtId="170" fontId="53" fillId="89" borderId="16" xfId="51" applyNumberFormat="1" applyFont="1" applyFill="1" applyBorder="1" applyAlignment="1">
      <alignment horizontal="center" vertical="center"/>
    </xf>
    <xf numFmtId="170" fontId="53" fillId="89" borderId="0" xfId="51" applyNumberFormat="1" applyFont="1" applyFill="1" applyAlignment="1">
      <alignment horizontal="center" vertical="center"/>
    </xf>
    <xf numFmtId="0" fontId="60" fillId="89" borderId="77" xfId="51" applyFont="1" applyFill="1" applyBorder="1" applyAlignment="1">
      <alignment horizontal="center" vertical="center"/>
    </xf>
    <xf numFmtId="0" fontId="60" fillId="89" borderId="120" xfId="51" applyFont="1" applyFill="1" applyBorder="1" applyAlignment="1">
      <alignment horizontal="center" vertical="center"/>
    </xf>
    <xf numFmtId="0" fontId="138" fillId="89" borderId="77" xfId="51" applyFont="1" applyFill="1" applyBorder="1" applyAlignment="1">
      <alignment horizontal="center" vertical="center"/>
    </xf>
    <xf numFmtId="0" fontId="138" fillId="89" borderId="78" xfId="51" applyFont="1" applyFill="1" applyBorder="1" applyAlignment="1">
      <alignment horizontal="center" vertical="center"/>
    </xf>
    <xf numFmtId="0" fontId="138" fillId="89" borderId="120" xfId="51" applyFont="1" applyFill="1" applyBorder="1" applyAlignment="1">
      <alignment horizontal="center" vertical="center"/>
    </xf>
    <xf numFmtId="0" fontId="138" fillId="89" borderId="119" xfId="51" applyFont="1" applyFill="1" applyBorder="1" applyAlignment="1">
      <alignment horizontal="center" vertical="center"/>
    </xf>
    <xf numFmtId="0" fontId="41" fillId="65" borderId="0" xfId="51" applyFont="1" applyFill="1" applyAlignment="1">
      <alignment horizontal="center" vertical="center"/>
    </xf>
    <xf numFmtId="0" fontId="41" fillId="65" borderId="120" xfId="51" applyFont="1" applyFill="1" applyBorder="1" applyAlignment="1">
      <alignment horizontal="center" vertical="center"/>
    </xf>
    <xf numFmtId="0" fontId="65" fillId="89" borderId="77" xfId="51" applyFont="1" applyFill="1" applyBorder="1" applyAlignment="1">
      <alignment horizontal="center" vertical="center" wrapText="1"/>
    </xf>
    <xf numFmtId="0" fontId="65" fillId="89" borderId="120" xfId="51" applyFont="1" applyFill="1" applyBorder="1" applyAlignment="1">
      <alignment horizontal="center" vertical="center" wrapText="1"/>
    </xf>
    <xf numFmtId="0" fontId="60" fillId="89" borderId="0" xfId="51" applyFont="1" applyFill="1" applyAlignment="1">
      <alignment horizontal="center" vertical="center"/>
    </xf>
    <xf numFmtId="170" fontId="53" fillId="88" borderId="16" xfId="51" applyNumberFormat="1" applyFont="1" applyFill="1" applyBorder="1" applyAlignment="1">
      <alignment horizontal="center" vertical="center"/>
    </xf>
    <xf numFmtId="170" fontId="53" fillId="88" borderId="0" xfId="51" applyNumberFormat="1" applyFont="1" applyFill="1" applyAlignment="1">
      <alignment horizontal="center" vertical="center"/>
    </xf>
    <xf numFmtId="0" fontId="60" fillId="88" borderId="77" xfId="51" applyFont="1" applyFill="1" applyBorder="1" applyAlignment="1">
      <alignment horizontal="center" vertical="center"/>
    </xf>
    <xf numFmtId="0" fontId="60" fillId="88" borderId="120" xfId="51" applyFont="1" applyFill="1" applyBorder="1" applyAlignment="1">
      <alignment horizontal="center" vertical="center"/>
    </xf>
    <xf numFmtId="0" fontId="138" fillId="88" borderId="77" xfId="51" applyFont="1" applyFill="1" applyBorder="1" applyAlignment="1">
      <alignment horizontal="center" vertical="center"/>
    </xf>
    <xf numFmtId="0" fontId="138" fillId="88" borderId="78" xfId="51" applyFont="1" applyFill="1" applyBorder="1" applyAlignment="1">
      <alignment horizontal="center" vertical="center"/>
    </xf>
    <xf numFmtId="0" fontId="138" fillId="88" borderId="120" xfId="51" applyFont="1" applyFill="1" applyBorder="1" applyAlignment="1">
      <alignment horizontal="center" vertical="center"/>
    </xf>
    <xf numFmtId="0" fontId="138" fillId="88" borderId="119" xfId="51" applyFont="1" applyFill="1" applyBorder="1" applyAlignment="1">
      <alignment horizontal="center" vertical="center"/>
    </xf>
    <xf numFmtId="0" fontId="65" fillId="88" borderId="77" xfId="51" applyFont="1" applyFill="1" applyBorder="1" applyAlignment="1">
      <alignment horizontal="center" vertical="center" wrapText="1"/>
    </xf>
    <xf numFmtId="0" fontId="65" fillId="88" borderId="120" xfId="51" applyFont="1" applyFill="1" applyBorder="1" applyAlignment="1">
      <alignment horizontal="center" vertical="center" wrapText="1"/>
    </xf>
    <xf numFmtId="0" fontId="60" fillId="88" borderId="0" xfId="51" applyFont="1" applyFill="1" applyAlignment="1">
      <alignment horizontal="center" vertical="center"/>
    </xf>
    <xf numFmtId="170" fontId="53" fillId="87" borderId="16" xfId="51" applyNumberFormat="1" applyFont="1" applyFill="1" applyBorder="1" applyAlignment="1">
      <alignment horizontal="center" vertical="center"/>
    </xf>
    <xf numFmtId="170" fontId="53" fillId="87" borderId="0" xfId="51" applyNumberFormat="1" applyFont="1" applyFill="1" applyAlignment="1">
      <alignment horizontal="center" vertical="center"/>
    </xf>
    <xf numFmtId="0" fontId="60" fillId="87" borderId="77" xfId="51" applyFont="1" applyFill="1" applyBorder="1" applyAlignment="1">
      <alignment horizontal="center" vertical="center"/>
    </xf>
    <xf numFmtId="0" fontId="60" fillId="87" borderId="120" xfId="51" applyFont="1" applyFill="1" applyBorder="1" applyAlignment="1">
      <alignment horizontal="center" vertical="center"/>
    </xf>
    <xf numFmtId="0" fontId="138" fillId="87" borderId="77" xfId="51" applyFont="1" applyFill="1" applyBorder="1" applyAlignment="1">
      <alignment horizontal="center" vertical="center"/>
    </xf>
    <xf numFmtId="0" fontId="138" fillId="87" borderId="78" xfId="51" applyFont="1" applyFill="1" applyBorder="1" applyAlignment="1">
      <alignment horizontal="center" vertical="center"/>
    </xf>
    <xf numFmtId="0" fontId="138" fillId="87" borderId="120" xfId="51" applyFont="1" applyFill="1" applyBorder="1" applyAlignment="1">
      <alignment horizontal="center" vertical="center"/>
    </xf>
    <xf numFmtId="0" fontId="138" fillId="87" borderId="119" xfId="51" applyFont="1" applyFill="1" applyBorder="1" applyAlignment="1">
      <alignment horizontal="center" vertical="center"/>
    </xf>
    <xf numFmtId="0" fontId="65" fillId="87" borderId="77" xfId="51" applyFont="1" applyFill="1" applyBorder="1" applyAlignment="1">
      <alignment horizontal="center" vertical="center" wrapText="1"/>
    </xf>
    <xf numFmtId="0" fontId="65" fillId="87" borderId="120" xfId="51" applyFont="1" applyFill="1" applyBorder="1" applyAlignment="1">
      <alignment horizontal="center" vertical="center" wrapText="1"/>
    </xf>
    <xf numFmtId="0" fontId="60" fillId="87" borderId="0" xfId="51" applyFont="1" applyFill="1" applyAlignment="1">
      <alignment horizontal="center" vertical="center"/>
    </xf>
    <xf numFmtId="0" fontId="42" fillId="133" borderId="0" xfId="51" applyFont="1" applyFill="1" applyAlignment="1">
      <alignment horizontal="center" vertical="center"/>
    </xf>
    <xf numFmtId="0" fontId="42" fillId="133" borderId="120" xfId="51" applyFont="1" applyFill="1" applyBorder="1" applyAlignment="1">
      <alignment horizontal="center" vertical="center"/>
    </xf>
    <xf numFmtId="0" fontId="226" fillId="52" borderId="166" xfId="51" applyFont="1" applyFill="1" applyBorder="1" applyAlignment="1">
      <alignment horizontal="center" vertical="center"/>
    </xf>
    <xf numFmtId="0" fontId="226" fillId="52" borderId="167" xfId="51" applyFont="1" applyFill="1" applyBorder="1" applyAlignment="1">
      <alignment horizontal="center" vertical="center"/>
    </xf>
    <xf numFmtId="0" fontId="47" fillId="86" borderId="16" xfId="51" applyFont="1" applyFill="1" applyBorder="1" applyAlignment="1">
      <alignment horizontal="center" vertical="center"/>
    </xf>
    <xf numFmtId="0" fontId="44" fillId="86" borderId="0" xfId="51" quotePrefix="1" applyFont="1" applyFill="1" applyAlignment="1">
      <alignment horizontal="center" vertical="center" wrapText="1"/>
    </xf>
    <xf numFmtId="0" fontId="44" fillId="86" borderId="14" xfId="51" quotePrefix="1" applyFont="1" applyFill="1" applyBorder="1" applyAlignment="1">
      <alignment horizontal="center" vertical="center" wrapText="1"/>
    </xf>
    <xf numFmtId="0" fontId="44" fillId="86" borderId="120" xfId="51" quotePrefix="1" applyFont="1" applyFill="1" applyBorder="1" applyAlignment="1">
      <alignment horizontal="center" vertical="center" wrapText="1"/>
    </xf>
    <xf numFmtId="0" fontId="44" fillId="86" borderId="119" xfId="51" quotePrefix="1" applyFont="1" applyFill="1" applyBorder="1" applyAlignment="1">
      <alignment horizontal="center" vertical="center" wrapText="1"/>
    </xf>
    <xf numFmtId="0" fontId="50" fillId="39" borderId="116" xfId="93" applyFont="1" applyFill="1" applyBorder="1" applyAlignment="1">
      <alignment horizontal="center" vertical="center"/>
    </xf>
    <xf numFmtId="0" fontId="50" fillId="39" borderId="116" xfId="93" applyFont="1" applyFill="1" applyBorder="1" applyAlignment="1">
      <alignment horizontal="left" vertical="center"/>
    </xf>
    <xf numFmtId="0" fontId="139" fillId="86" borderId="85" xfId="51" applyFont="1" applyFill="1" applyBorder="1" applyAlignment="1">
      <alignment horizontal="center" vertical="center"/>
    </xf>
    <xf numFmtId="0" fontId="139" fillId="86" borderId="77" xfId="51" applyFont="1" applyFill="1" applyBorder="1" applyAlignment="1">
      <alignment horizontal="center" vertical="center"/>
    </xf>
    <xf numFmtId="0" fontId="139" fillId="86" borderId="78" xfId="51" applyFont="1" applyFill="1" applyBorder="1" applyAlignment="1">
      <alignment horizontal="center" vertical="center"/>
    </xf>
    <xf numFmtId="0" fontId="60" fillId="89" borderId="16" xfId="51" applyFont="1" applyFill="1" applyBorder="1" applyAlignment="1">
      <alignment horizontal="center" vertical="center"/>
    </xf>
    <xf numFmtId="0" fontId="60" fillId="89" borderId="14" xfId="51" applyFont="1" applyFill="1" applyBorder="1" applyAlignment="1">
      <alignment horizontal="center" vertical="center"/>
    </xf>
    <xf numFmtId="0" fontId="60" fillId="89" borderId="119" xfId="51" applyFont="1" applyFill="1" applyBorder="1" applyAlignment="1">
      <alignment horizontal="center" vertical="center"/>
    </xf>
    <xf numFmtId="0" fontId="60" fillId="89" borderId="0" xfId="51" applyFont="1" applyFill="1" applyAlignment="1">
      <alignment horizontal="center" vertical="center" wrapText="1"/>
    </xf>
    <xf numFmtId="0" fontId="60" fillId="89" borderId="14" xfId="51" applyFont="1" applyFill="1" applyBorder="1" applyAlignment="1">
      <alignment horizontal="center" vertical="center" wrapText="1"/>
    </xf>
    <xf numFmtId="0" fontId="60" fillId="89" borderId="120" xfId="51" applyFont="1" applyFill="1" applyBorder="1" applyAlignment="1">
      <alignment horizontal="center" vertical="center" wrapText="1"/>
    </xf>
    <xf numFmtId="0" fontId="60" fillId="89" borderId="119" xfId="51" applyFont="1" applyFill="1" applyBorder="1" applyAlignment="1">
      <alignment horizontal="center" vertical="center" wrapText="1"/>
    </xf>
    <xf numFmtId="0" fontId="60" fillId="88" borderId="16" xfId="51" applyFont="1" applyFill="1" applyBorder="1" applyAlignment="1">
      <alignment horizontal="center" vertical="center"/>
    </xf>
    <xf numFmtId="0" fontId="60" fillId="88" borderId="14" xfId="51" applyFont="1" applyFill="1" applyBorder="1" applyAlignment="1">
      <alignment horizontal="center" vertical="center"/>
    </xf>
    <xf numFmtId="0" fontId="60" fillId="88" borderId="119" xfId="51" applyFont="1" applyFill="1" applyBorder="1" applyAlignment="1">
      <alignment horizontal="center" vertical="center"/>
    </xf>
    <xf numFmtId="0" fontId="60" fillId="88" borderId="0" xfId="51" applyFont="1" applyFill="1" applyAlignment="1">
      <alignment horizontal="center" vertical="center" wrapText="1"/>
    </xf>
    <xf numFmtId="0" fontId="60" fillId="88" borderId="14" xfId="51" applyFont="1" applyFill="1" applyBorder="1" applyAlignment="1">
      <alignment horizontal="center" vertical="center" wrapText="1"/>
    </xf>
    <xf numFmtId="0" fontId="60" fillId="88" borderId="120" xfId="51" applyFont="1" applyFill="1" applyBorder="1" applyAlignment="1">
      <alignment horizontal="center" vertical="center" wrapText="1"/>
    </xf>
    <xf numFmtId="0" fontId="60" fillId="88" borderId="119" xfId="51" applyFont="1" applyFill="1" applyBorder="1" applyAlignment="1">
      <alignment horizontal="center" vertical="center" wrapText="1"/>
    </xf>
    <xf numFmtId="0" fontId="138" fillId="87" borderId="85" xfId="49" applyFont="1" applyFill="1" applyBorder="1" applyAlignment="1">
      <alignment horizontal="center" vertical="center"/>
    </xf>
    <xf numFmtId="0" fontId="138" fillId="87" borderId="77" xfId="49" applyFont="1" applyFill="1" applyBorder="1" applyAlignment="1">
      <alignment horizontal="center" vertical="center"/>
    </xf>
    <xf numFmtId="0" fontId="138" fillId="87" borderId="78" xfId="49" applyFont="1" applyFill="1" applyBorder="1" applyAlignment="1">
      <alignment horizontal="center" vertical="center"/>
    </xf>
    <xf numFmtId="0" fontId="138" fillId="88" borderId="85" xfId="49" applyFont="1" applyFill="1" applyBorder="1" applyAlignment="1">
      <alignment horizontal="center" vertical="center"/>
    </xf>
    <xf numFmtId="0" fontId="138" fillId="88" borderId="77" xfId="49" applyFont="1" applyFill="1" applyBorder="1" applyAlignment="1">
      <alignment horizontal="center" vertical="center"/>
    </xf>
    <xf numFmtId="0" fontId="138" fillId="88" borderId="78" xfId="49" applyFont="1" applyFill="1" applyBorder="1" applyAlignment="1">
      <alignment horizontal="center" vertical="center"/>
    </xf>
    <xf numFmtId="0" fontId="138" fillId="89" borderId="85" xfId="49" applyFont="1" applyFill="1" applyBorder="1" applyAlignment="1">
      <alignment horizontal="center" vertical="center"/>
    </xf>
    <xf numFmtId="0" fontId="138" fillId="89" borderId="77" xfId="49" applyFont="1" applyFill="1" applyBorder="1" applyAlignment="1">
      <alignment horizontal="center" vertical="center"/>
    </xf>
    <xf numFmtId="0" fontId="138" fillId="89" borderId="78" xfId="49" applyFont="1" applyFill="1" applyBorder="1" applyAlignment="1">
      <alignment horizontal="center" vertical="center"/>
    </xf>
    <xf numFmtId="0" fontId="60" fillId="87" borderId="16" xfId="51" applyFont="1" applyFill="1" applyBorder="1" applyAlignment="1">
      <alignment horizontal="center" vertical="center"/>
    </xf>
    <xf numFmtId="0" fontId="60" fillId="87" borderId="14" xfId="51" applyFont="1" applyFill="1" applyBorder="1" applyAlignment="1">
      <alignment horizontal="center" vertical="center"/>
    </xf>
    <xf numFmtId="0" fontId="60" fillId="87" borderId="119" xfId="51" applyFont="1" applyFill="1" applyBorder="1" applyAlignment="1">
      <alignment horizontal="center" vertical="center"/>
    </xf>
    <xf numFmtId="0" fontId="60" fillId="87" borderId="0" xfId="51" applyFont="1" applyFill="1" applyAlignment="1">
      <alignment horizontal="center" vertical="center" wrapText="1"/>
    </xf>
    <xf numFmtId="0" fontId="60" fillId="87" borderId="14" xfId="51" applyFont="1" applyFill="1" applyBorder="1" applyAlignment="1">
      <alignment horizontal="center" vertical="center" wrapText="1"/>
    </xf>
    <xf numFmtId="0" fontId="60" fillId="87" borderId="120" xfId="51" applyFont="1" applyFill="1" applyBorder="1" applyAlignment="1">
      <alignment horizontal="center" vertical="center" wrapText="1"/>
    </xf>
    <xf numFmtId="0" fontId="60" fillId="87" borderId="119" xfId="51" applyFont="1" applyFill="1" applyBorder="1" applyAlignment="1">
      <alignment horizontal="center" vertical="center" wrapText="1"/>
    </xf>
    <xf numFmtId="0" fontId="44" fillId="86" borderId="124" xfId="51" applyFont="1" applyFill="1" applyBorder="1" applyAlignment="1">
      <alignment horizontal="right" vertical="center" wrapText="1"/>
    </xf>
    <xf numFmtId="0" fontId="42" fillId="86" borderId="16" xfId="51" applyFont="1" applyFill="1" applyBorder="1" applyAlignment="1">
      <alignment horizontal="center" vertical="center" wrapText="1"/>
    </xf>
    <xf numFmtId="0" fontId="42" fillId="86" borderId="0" xfId="51" applyFont="1" applyFill="1" applyAlignment="1">
      <alignment horizontal="center" vertical="center" wrapText="1"/>
    </xf>
    <xf numFmtId="0" fontId="42" fillId="86" borderId="116" xfId="51" applyFont="1" applyFill="1" applyBorder="1" applyAlignment="1">
      <alignment horizontal="center" vertical="center" wrapText="1"/>
    </xf>
    <xf numFmtId="0" fontId="42" fillId="86" borderId="122" xfId="51" applyFont="1" applyFill="1" applyBorder="1" applyAlignment="1">
      <alignment horizontal="center" vertical="center" wrapText="1"/>
    </xf>
    <xf numFmtId="0" fontId="42" fillId="86" borderId="108" xfId="51" applyFont="1" applyFill="1" applyBorder="1" applyAlignment="1">
      <alignment horizontal="center" vertical="center" wrapText="1"/>
    </xf>
    <xf numFmtId="0" fontId="42" fillId="86" borderId="109" xfId="51" applyFont="1" applyFill="1" applyBorder="1" applyAlignment="1">
      <alignment horizontal="center" vertical="center" wrapText="1"/>
    </xf>
    <xf numFmtId="170" fontId="54" fillId="39" borderId="114" xfId="51" applyNumberFormat="1" applyFont="1" applyFill="1" applyBorder="1" applyAlignment="1">
      <alignment horizontal="center" vertical="center"/>
    </xf>
    <xf numFmtId="170" fontId="54" fillId="39" borderId="115" xfId="51" applyNumberFormat="1" applyFont="1" applyFill="1" applyBorder="1" applyAlignment="1">
      <alignment horizontal="center" vertical="center"/>
    </xf>
    <xf numFmtId="0" fontId="65" fillId="89" borderId="16" xfId="51" applyFont="1" applyFill="1" applyBorder="1" applyAlignment="1">
      <alignment horizontal="center" vertical="center" wrapText="1"/>
    </xf>
    <xf numFmtId="0" fontId="65" fillId="89" borderId="0" xfId="51" applyFont="1" applyFill="1" applyAlignment="1">
      <alignment horizontal="center" vertical="center" wrapText="1"/>
    </xf>
    <xf numFmtId="0" fontId="65" fillId="89" borderId="116" xfId="51" applyFont="1" applyFill="1" applyBorder="1" applyAlignment="1">
      <alignment horizontal="center" vertical="center" wrapText="1"/>
    </xf>
    <xf numFmtId="0" fontId="65" fillId="89" borderId="122" xfId="51" applyFont="1" applyFill="1" applyBorder="1" applyAlignment="1">
      <alignment horizontal="center" vertical="center" wrapText="1"/>
    </xf>
    <xf numFmtId="0" fontId="65" fillId="89" borderId="108" xfId="51" applyFont="1" applyFill="1" applyBorder="1" applyAlignment="1">
      <alignment horizontal="center" vertical="center" wrapText="1"/>
    </xf>
    <xf numFmtId="0" fontId="65" fillId="89" borderId="109" xfId="51" applyFont="1" applyFill="1" applyBorder="1" applyAlignment="1">
      <alignment horizontal="center" vertical="center" wrapText="1"/>
    </xf>
    <xf numFmtId="0" fontId="47" fillId="50" borderId="85" xfId="51" applyFont="1" applyFill="1" applyBorder="1" applyAlignment="1">
      <alignment horizontal="center" vertical="center" wrapText="1"/>
    </xf>
    <xf numFmtId="0" fontId="47" fillId="50" borderId="77" xfId="51" applyFont="1" applyFill="1" applyBorder="1" applyAlignment="1">
      <alignment horizontal="center" vertical="center" wrapText="1"/>
    </xf>
    <xf numFmtId="0" fontId="47" fillId="50" borderId="78" xfId="51" applyFont="1" applyFill="1" applyBorder="1" applyAlignment="1">
      <alignment horizontal="center" vertical="center" wrapText="1"/>
    </xf>
    <xf numFmtId="0" fontId="47" fillId="50" borderId="107" xfId="51" applyFont="1" applyFill="1" applyBorder="1" applyAlignment="1">
      <alignment horizontal="center" vertical="center" wrapText="1"/>
    </xf>
    <xf numFmtId="0" fontId="47" fillId="50" borderId="108" xfId="51" applyFont="1" applyFill="1" applyBorder="1" applyAlignment="1">
      <alignment horizontal="center" vertical="center" wrapText="1"/>
    </xf>
    <xf numFmtId="0" fontId="47" fillId="50" borderId="110" xfId="51" applyFont="1" applyFill="1" applyBorder="1" applyAlignment="1">
      <alignment horizontal="center" vertical="center" wrapText="1"/>
    </xf>
    <xf numFmtId="0" fontId="47" fillId="50" borderId="78" xfId="51" applyFont="1" applyFill="1" applyBorder="1" applyAlignment="1">
      <alignment horizontal="center" vertical="center"/>
    </xf>
    <xf numFmtId="0" fontId="47" fillId="50" borderId="107" xfId="51" applyFont="1" applyFill="1" applyBorder="1" applyAlignment="1">
      <alignment horizontal="center" vertical="center"/>
    </xf>
    <xf numFmtId="0" fontId="47" fillId="50" borderId="108" xfId="51" applyFont="1" applyFill="1" applyBorder="1" applyAlignment="1">
      <alignment horizontal="center" vertical="center"/>
    </xf>
    <xf numFmtId="0" fontId="47" fillId="50" borderId="110" xfId="51" applyFont="1" applyFill="1" applyBorder="1" applyAlignment="1">
      <alignment horizontal="center" vertical="center"/>
    </xf>
    <xf numFmtId="0" fontId="65" fillId="88" borderId="16" xfId="51" applyFont="1" applyFill="1" applyBorder="1" applyAlignment="1">
      <alignment horizontal="center" vertical="center" wrapText="1"/>
    </xf>
    <xf numFmtId="0" fontId="65" fillId="88" borderId="0" xfId="51" applyFont="1" applyFill="1" applyAlignment="1">
      <alignment horizontal="center" vertical="center" wrapText="1"/>
    </xf>
    <xf numFmtId="0" fontId="65" fillId="88" borderId="116" xfId="51" applyFont="1" applyFill="1" applyBorder="1" applyAlignment="1">
      <alignment horizontal="center" vertical="center" wrapText="1"/>
    </xf>
    <xf numFmtId="0" fontId="65" fillId="88" borderId="122" xfId="51" applyFont="1" applyFill="1" applyBorder="1" applyAlignment="1">
      <alignment horizontal="center" vertical="center" wrapText="1"/>
    </xf>
    <xf numFmtId="0" fontId="65" fillId="88" borderId="108" xfId="51" applyFont="1" applyFill="1" applyBorder="1" applyAlignment="1">
      <alignment horizontal="center" vertical="center" wrapText="1"/>
    </xf>
    <xf numFmtId="0" fontId="65" fillId="88" borderId="109" xfId="51" applyFont="1" applyFill="1" applyBorder="1" applyAlignment="1">
      <alignment horizontal="center" vertical="center" wrapText="1"/>
    </xf>
    <xf numFmtId="0" fontId="51" fillId="86" borderId="0" xfId="51" quotePrefix="1" applyFont="1" applyFill="1" applyAlignment="1">
      <alignment horizontal="center" vertical="center" wrapText="1"/>
    </xf>
    <xf numFmtId="0" fontId="52" fillId="86" borderId="0" xfId="51" applyFont="1" applyFill="1" applyAlignment="1">
      <alignment horizontal="center" vertical="center"/>
    </xf>
    <xf numFmtId="0" fontId="87" fillId="87" borderId="0" xfId="51" applyFont="1" applyFill="1" applyAlignment="1">
      <alignment horizontal="center" vertical="center"/>
    </xf>
    <xf numFmtId="0" fontId="224" fillId="88" borderId="0" xfId="51" applyFont="1" applyFill="1" applyAlignment="1">
      <alignment horizontal="center" vertical="center"/>
    </xf>
    <xf numFmtId="0" fontId="87" fillId="89" borderId="0" xfId="51" applyFont="1" applyFill="1" applyAlignment="1">
      <alignment horizontal="center" vertical="center"/>
    </xf>
    <xf numFmtId="0" fontId="65" fillId="87" borderId="16" xfId="51" applyFont="1" applyFill="1" applyBorder="1" applyAlignment="1">
      <alignment horizontal="center" vertical="center" wrapText="1"/>
    </xf>
    <xf numFmtId="0" fontId="65" fillId="87" borderId="0" xfId="51" applyFont="1" applyFill="1" applyAlignment="1">
      <alignment horizontal="center" vertical="center" wrapText="1"/>
    </xf>
    <xf numFmtId="0" fontId="65" fillId="87" borderId="116" xfId="51" applyFont="1" applyFill="1" applyBorder="1" applyAlignment="1">
      <alignment horizontal="center" vertical="center" wrapText="1"/>
    </xf>
    <xf numFmtId="0" fontId="65" fillId="87" borderId="122" xfId="51" applyFont="1" applyFill="1" applyBorder="1" applyAlignment="1">
      <alignment horizontal="center" vertical="center" wrapText="1"/>
    </xf>
    <xf numFmtId="0" fontId="65" fillId="87" borderId="108" xfId="51" applyFont="1" applyFill="1" applyBorder="1" applyAlignment="1">
      <alignment horizontal="center" vertical="center" wrapText="1"/>
    </xf>
    <xf numFmtId="0" fontId="65" fillId="87" borderId="109" xfId="51" applyFont="1" applyFill="1" applyBorder="1" applyAlignment="1">
      <alignment horizontal="center" vertical="center" wrapText="1"/>
    </xf>
    <xf numFmtId="0" fontId="53" fillId="89" borderId="77" xfId="51" applyFont="1" applyFill="1" applyBorder="1" applyAlignment="1">
      <alignment horizontal="center" vertical="center"/>
    </xf>
    <xf numFmtId="0" fontId="53" fillId="89" borderId="78" xfId="51" applyFont="1" applyFill="1" applyBorder="1" applyAlignment="1">
      <alignment horizontal="center" vertical="center"/>
    </xf>
    <xf numFmtId="0" fontId="47" fillId="39" borderId="16" xfId="51" applyFont="1" applyFill="1" applyBorder="1" applyAlignment="1">
      <alignment horizontal="center" vertical="center"/>
    </xf>
    <xf numFmtId="0" fontId="47" fillId="39" borderId="14" xfId="51" applyFont="1" applyFill="1" applyBorder="1" applyAlignment="1">
      <alignment horizontal="center" vertical="center"/>
    </xf>
    <xf numFmtId="0" fontId="47" fillId="39" borderId="105" xfId="51" applyFont="1" applyFill="1" applyBorder="1" applyAlignment="1">
      <alignment horizontal="center" vertical="center"/>
    </xf>
    <xf numFmtId="0" fontId="47" fillId="39" borderId="120" xfId="51" applyFont="1" applyFill="1" applyBorder="1" applyAlignment="1">
      <alignment horizontal="center" vertical="center"/>
    </xf>
    <xf numFmtId="0" fontId="47" fillId="39" borderId="119" xfId="51" applyFont="1" applyFill="1" applyBorder="1" applyAlignment="1">
      <alignment horizontal="center" vertical="center"/>
    </xf>
    <xf numFmtId="0" fontId="67" fillId="42" borderId="10" xfId="51" applyFont="1" applyFill="1" applyBorder="1" applyAlignment="1">
      <alignment horizontal="center" vertical="center"/>
    </xf>
    <xf numFmtId="0" fontId="44" fillId="37" borderId="87" xfId="82" applyFont="1" applyFill="1" applyBorder="1" applyAlignment="1">
      <alignment horizontal="center" vertical="center"/>
    </xf>
    <xf numFmtId="0" fontId="44" fillId="37" borderId="93" xfId="82" applyFont="1" applyFill="1" applyBorder="1" applyAlignment="1">
      <alignment horizontal="center" vertical="center"/>
    </xf>
    <xf numFmtId="0" fontId="44" fillId="51" borderId="87" xfId="82" applyFont="1" applyFill="1" applyBorder="1" applyAlignment="1">
      <alignment horizontal="center" vertical="center"/>
    </xf>
    <xf numFmtId="0" fontId="44" fillId="51" borderId="93" xfId="82" applyFont="1" applyFill="1" applyBorder="1" applyAlignment="1">
      <alignment horizontal="center" vertical="center"/>
    </xf>
    <xf numFmtId="0" fontId="44" fillId="45" borderId="87" xfId="82" applyFont="1" applyFill="1" applyBorder="1" applyAlignment="1">
      <alignment horizontal="center" vertical="center"/>
    </xf>
    <xf numFmtId="0" fontId="44" fillId="45" borderId="93" xfId="82" applyFont="1" applyFill="1" applyBorder="1" applyAlignment="1">
      <alignment horizontal="center" vertical="center"/>
    </xf>
    <xf numFmtId="0" fontId="210" fillId="44" borderId="16" xfId="51" applyFont="1" applyFill="1" applyBorder="1" applyAlignment="1">
      <alignment horizontal="center" vertical="center" wrapText="1"/>
    </xf>
    <xf numFmtId="0" fontId="210" fillId="44" borderId="0" xfId="51" applyFont="1" applyFill="1" applyAlignment="1">
      <alignment horizontal="center" vertical="center" wrapText="1"/>
    </xf>
    <xf numFmtId="0" fontId="65" fillId="44" borderId="116" xfId="51" applyFont="1" applyFill="1" applyBorder="1" applyAlignment="1">
      <alignment horizontal="center" vertical="center" wrapText="1"/>
    </xf>
    <xf numFmtId="0" fontId="65" fillId="44" borderId="122" xfId="51" applyFont="1" applyFill="1" applyBorder="1" applyAlignment="1">
      <alignment horizontal="center" vertical="center" wrapText="1"/>
    </xf>
    <xf numFmtId="0" fontId="65" fillId="44" borderId="108" xfId="51" applyFont="1" applyFill="1" applyBorder="1" applyAlignment="1">
      <alignment horizontal="center" vertical="center" wrapText="1"/>
    </xf>
    <xf numFmtId="0" fontId="65" fillId="44" borderId="109" xfId="51" applyFont="1" applyFill="1" applyBorder="1" applyAlignment="1">
      <alignment horizontal="center" vertical="center" wrapText="1"/>
    </xf>
    <xf numFmtId="0" fontId="44" fillId="52" borderId="87" xfId="82" applyFont="1" applyFill="1" applyBorder="1" applyAlignment="1">
      <alignment horizontal="center" vertical="center"/>
    </xf>
    <xf numFmtId="0" fontId="44" fillId="52" borderId="93" xfId="82" applyFont="1" applyFill="1" applyBorder="1" applyAlignment="1">
      <alignment horizontal="center" vertical="center"/>
    </xf>
    <xf numFmtId="0" fontId="52" fillId="93" borderId="77" xfId="51" applyFont="1" applyFill="1" applyBorder="1" applyAlignment="1">
      <alignment horizontal="center" vertical="center"/>
    </xf>
    <xf numFmtId="0" fontId="52" fillId="93" borderId="78" xfId="51" applyFont="1" applyFill="1" applyBorder="1" applyAlignment="1">
      <alignment horizontal="center" vertical="center"/>
    </xf>
    <xf numFmtId="0" fontId="54" fillId="79" borderId="16" xfId="51" applyFont="1" applyFill="1" applyBorder="1" applyAlignment="1">
      <alignment horizontal="center" vertical="center"/>
    </xf>
    <xf numFmtId="0" fontId="54" fillId="79" borderId="0" xfId="51" applyFont="1" applyFill="1" applyAlignment="1">
      <alignment horizontal="center" vertical="center"/>
    </xf>
    <xf numFmtId="0" fontId="54" fillId="79" borderId="14" xfId="51" applyFont="1" applyFill="1" applyBorder="1" applyAlignment="1">
      <alignment horizontal="center" vertical="center"/>
    </xf>
    <xf numFmtId="0" fontId="54" fillId="79" borderId="105" xfId="51" applyFont="1" applyFill="1" applyBorder="1" applyAlignment="1">
      <alignment horizontal="center" vertical="center"/>
    </xf>
    <xf numFmtId="0" fontId="54" fillId="79" borderId="120" xfId="51" applyFont="1" applyFill="1" applyBorder="1" applyAlignment="1">
      <alignment horizontal="center" vertical="center"/>
    </xf>
    <xf numFmtId="0" fontId="54" fillId="79" borderId="119" xfId="51" applyFont="1" applyFill="1" applyBorder="1" applyAlignment="1">
      <alignment horizontal="center" vertical="center"/>
    </xf>
    <xf numFmtId="0" fontId="211" fillId="46" borderId="16" xfId="51" applyFont="1" applyFill="1" applyBorder="1" applyAlignment="1">
      <alignment horizontal="center" vertical="center" wrapText="1"/>
    </xf>
    <xf numFmtId="0" fontId="211" fillId="46" borderId="0" xfId="51" applyFont="1" applyFill="1" applyAlignment="1">
      <alignment horizontal="center" vertical="center" wrapText="1"/>
    </xf>
    <xf numFmtId="0" fontId="42" fillId="46" borderId="116" xfId="51" applyFont="1" applyFill="1" applyBorder="1" applyAlignment="1">
      <alignment horizontal="center" vertical="center" wrapText="1"/>
    </xf>
    <xf numFmtId="0" fontId="42" fillId="46" borderId="122" xfId="51" applyFont="1" applyFill="1" applyBorder="1" applyAlignment="1">
      <alignment horizontal="center" vertical="center" wrapText="1"/>
    </xf>
    <xf numFmtId="0" fontId="42" fillId="46" borderId="108" xfId="51" applyFont="1" applyFill="1" applyBorder="1" applyAlignment="1">
      <alignment horizontal="center" vertical="center" wrapText="1"/>
    </xf>
    <xf numFmtId="0" fontId="42" fillId="46" borderId="109" xfId="51" applyFont="1" applyFill="1" applyBorder="1" applyAlignment="1">
      <alignment horizontal="center" vertical="center" wrapText="1"/>
    </xf>
    <xf numFmtId="0" fontId="43" fillId="0" borderId="85" xfId="82" applyFont="1" applyBorder="1" applyAlignment="1">
      <alignment horizontal="center" vertical="center"/>
    </xf>
    <xf numFmtId="0" fontId="43" fillId="0" borderId="78" xfId="82" applyFont="1" applyBorder="1" applyAlignment="1">
      <alignment horizontal="center" vertical="center"/>
    </xf>
    <xf numFmtId="0" fontId="211" fillId="79" borderId="16" xfId="51" applyFont="1" applyFill="1" applyBorder="1" applyAlignment="1">
      <alignment horizontal="center" vertical="center" wrapText="1"/>
    </xf>
    <xf numFmtId="0" fontId="211" fillId="79" borderId="0" xfId="51" applyFont="1" applyFill="1" applyAlignment="1">
      <alignment horizontal="center" vertical="center" wrapText="1"/>
    </xf>
    <xf numFmtId="0" fontId="42" fillId="93" borderId="116" xfId="51" applyFont="1" applyFill="1" applyBorder="1" applyAlignment="1">
      <alignment horizontal="center" vertical="center" wrapText="1"/>
    </xf>
    <xf numFmtId="0" fontId="42" fillId="93" borderId="122" xfId="51" applyFont="1" applyFill="1" applyBorder="1" applyAlignment="1">
      <alignment horizontal="center" vertical="center" wrapText="1"/>
    </xf>
    <xf numFmtId="0" fontId="42" fillId="93" borderId="108" xfId="51" applyFont="1" applyFill="1" applyBorder="1" applyAlignment="1">
      <alignment horizontal="center" vertical="center" wrapText="1"/>
    </xf>
    <xf numFmtId="0" fontId="42" fillId="93" borderId="109" xfId="51" applyFont="1" applyFill="1" applyBorder="1" applyAlignment="1">
      <alignment horizontal="center" vertical="center" wrapText="1"/>
    </xf>
    <xf numFmtId="0" fontId="212" fillId="42" borderId="16" xfId="51" applyFont="1" applyFill="1" applyBorder="1" applyAlignment="1">
      <alignment horizontal="center" vertical="center" wrapText="1"/>
    </xf>
    <xf numFmtId="0" fontId="212" fillId="42" borderId="0" xfId="51" applyFont="1" applyFill="1" applyAlignment="1">
      <alignment horizontal="center" vertical="center" wrapText="1"/>
    </xf>
    <xf numFmtId="0" fontId="212" fillId="42" borderId="116" xfId="51" applyFont="1" applyFill="1" applyBorder="1" applyAlignment="1">
      <alignment horizontal="center" vertical="center" wrapText="1"/>
    </xf>
    <xf numFmtId="0" fontId="212" fillId="42" borderId="122" xfId="51" applyFont="1" applyFill="1" applyBorder="1" applyAlignment="1">
      <alignment horizontal="center" vertical="center" wrapText="1"/>
    </xf>
    <xf numFmtId="0" fontId="212" fillId="42" borderId="108" xfId="51" applyFont="1" applyFill="1" applyBorder="1" applyAlignment="1">
      <alignment horizontal="center" vertical="center" wrapText="1"/>
    </xf>
    <xf numFmtId="0" fontId="212" fillId="42" borderId="109" xfId="51" applyFont="1" applyFill="1" applyBorder="1" applyAlignment="1">
      <alignment horizontal="center" vertical="center" wrapText="1"/>
    </xf>
    <xf numFmtId="0" fontId="212" fillId="70" borderId="16" xfId="51" applyFont="1" applyFill="1" applyBorder="1" applyAlignment="1">
      <alignment horizontal="center" vertical="center" wrapText="1"/>
    </xf>
    <xf numFmtId="0" fontId="212" fillId="70" borderId="0" xfId="51" applyFont="1" applyFill="1" applyAlignment="1">
      <alignment horizontal="center" vertical="center" wrapText="1"/>
    </xf>
    <xf numFmtId="0" fontId="212" fillId="70" borderId="116" xfId="51" applyFont="1" applyFill="1" applyBorder="1" applyAlignment="1">
      <alignment horizontal="center" vertical="center" wrapText="1"/>
    </xf>
    <xf numFmtId="0" fontId="212" fillId="70" borderId="122" xfId="51" applyFont="1" applyFill="1" applyBorder="1" applyAlignment="1">
      <alignment horizontal="center" vertical="center" wrapText="1"/>
    </xf>
    <xf numFmtId="0" fontId="212" fillId="70" borderId="108" xfId="51" applyFont="1" applyFill="1" applyBorder="1" applyAlignment="1">
      <alignment horizontal="center" vertical="center" wrapText="1"/>
    </xf>
    <xf numFmtId="0" fontId="212" fillId="70" borderId="109" xfId="51" applyFont="1" applyFill="1" applyBorder="1" applyAlignment="1">
      <alignment horizontal="center" vertical="center" wrapText="1"/>
    </xf>
    <xf numFmtId="0" fontId="211" fillId="50" borderId="67" xfId="51" applyFont="1" applyFill="1" applyBorder="1" applyAlignment="1">
      <alignment horizontal="center" vertical="center"/>
    </xf>
    <xf numFmtId="0" fontId="211" fillId="50" borderId="0" xfId="51" applyFont="1" applyFill="1" applyAlignment="1">
      <alignment horizontal="center" vertical="center"/>
    </xf>
    <xf numFmtId="0" fontId="42" fillId="50" borderId="116" xfId="51" applyFont="1" applyFill="1" applyBorder="1" applyAlignment="1">
      <alignment horizontal="center" vertical="center" wrapText="1"/>
    </xf>
    <xf numFmtId="0" fontId="42" fillId="50" borderId="122" xfId="51" applyFont="1" applyFill="1" applyBorder="1" applyAlignment="1">
      <alignment horizontal="center" vertical="center" wrapText="1"/>
    </xf>
    <xf numFmtId="0" fontId="42" fillId="50" borderId="108" xfId="51" applyFont="1" applyFill="1" applyBorder="1" applyAlignment="1">
      <alignment horizontal="center" vertical="center" wrapText="1"/>
    </xf>
    <xf numFmtId="0" fontId="42" fillId="50" borderId="109" xfId="51" applyFont="1" applyFill="1" applyBorder="1" applyAlignment="1">
      <alignment horizontal="center" vertical="center" wrapText="1"/>
    </xf>
    <xf numFmtId="0" fontId="54" fillId="79" borderId="16" xfId="51" applyFont="1" applyFill="1" applyBorder="1" applyAlignment="1">
      <alignment horizontal="center" vertical="center" wrapText="1"/>
    </xf>
    <xf numFmtId="0" fontId="54" fillId="79" borderId="0" xfId="51" applyFont="1" applyFill="1" applyAlignment="1">
      <alignment horizontal="center" vertical="center" wrapText="1"/>
    </xf>
    <xf numFmtId="0" fontId="54" fillId="79" borderId="14" xfId="51" applyFont="1" applyFill="1" applyBorder="1" applyAlignment="1">
      <alignment horizontal="center" vertical="center" wrapText="1"/>
    </xf>
    <xf numFmtId="0" fontId="54" fillId="79" borderId="105" xfId="51" applyFont="1" applyFill="1" applyBorder="1" applyAlignment="1">
      <alignment horizontal="center" vertical="center" wrapText="1"/>
    </xf>
    <xf numFmtId="0" fontId="54" fillId="79" borderId="120" xfId="51" applyFont="1" applyFill="1" applyBorder="1" applyAlignment="1">
      <alignment horizontal="center" vertical="center" wrapText="1"/>
    </xf>
    <xf numFmtId="0" fontId="54" fillId="79" borderId="119" xfId="51" applyFont="1" applyFill="1" applyBorder="1" applyAlignment="1">
      <alignment horizontal="center" vertical="center" wrapText="1"/>
    </xf>
    <xf numFmtId="0" fontId="54" fillId="50" borderId="14" xfId="51" applyFont="1" applyFill="1" applyBorder="1" applyAlignment="1">
      <alignment horizontal="center" vertical="center"/>
    </xf>
    <xf numFmtId="0" fontId="54" fillId="50" borderId="119" xfId="51" applyFont="1" applyFill="1" applyBorder="1" applyAlignment="1">
      <alignment horizontal="center" vertical="center"/>
    </xf>
    <xf numFmtId="0" fontId="47" fillId="93" borderId="85" xfId="51" applyFont="1" applyFill="1" applyBorder="1" applyAlignment="1">
      <alignment horizontal="center" vertical="center"/>
    </xf>
    <xf numFmtId="0" fontId="47" fillId="93" borderId="77" xfId="51" applyFont="1" applyFill="1" applyBorder="1" applyAlignment="1">
      <alignment horizontal="center" vertical="center"/>
    </xf>
    <xf numFmtId="0" fontId="50" fillId="39" borderId="116" xfId="83" applyFont="1" applyFill="1" applyBorder="1" applyAlignment="1">
      <alignment horizontal="left" vertical="center"/>
    </xf>
    <xf numFmtId="0" fontId="50" fillId="39" borderId="116" xfId="83" applyFont="1" applyFill="1" applyBorder="1" applyAlignment="1">
      <alignment horizontal="center" vertical="center"/>
    </xf>
    <xf numFmtId="0" fontId="54" fillId="38" borderId="82" xfId="51" applyFont="1" applyFill="1" applyBorder="1" applyAlignment="1">
      <alignment horizontal="center" vertical="center"/>
    </xf>
    <xf numFmtId="0" fontId="54" fillId="38" borderId="81" xfId="51" applyFont="1" applyFill="1" applyBorder="1" applyAlignment="1">
      <alignment horizontal="center" vertical="center"/>
    </xf>
    <xf numFmtId="0" fontId="54" fillId="38" borderId="19" xfId="51" applyFont="1" applyFill="1" applyBorder="1" applyAlignment="1">
      <alignment horizontal="center" vertical="center"/>
    </xf>
    <xf numFmtId="0" fontId="79" fillId="52" borderId="116" xfId="51" applyFont="1" applyFill="1" applyBorder="1" applyAlignment="1">
      <alignment horizontal="center" vertical="center"/>
    </xf>
    <xf numFmtId="0" fontId="79" fillId="52" borderId="0" xfId="51" applyFont="1" applyFill="1" applyAlignment="1">
      <alignment horizontal="center" vertical="center"/>
    </xf>
    <xf numFmtId="170" fontId="181" fillId="42" borderId="0" xfId="51" applyNumberFormat="1" applyFont="1" applyFill="1" applyAlignment="1">
      <alignment horizontal="center" vertical="center"/>
    </xf>
    <xf numFmtId="170" fontId="181" fillId="42" borderId="14" xfId="51" applyNumberFormat="1" applyFont="1" applyFill="1" applyBorder="1" applyAlignment="1">
      <alignment horizontal="center" vertical="center"/>
    </xf>
    <xf numFmtId="2" fontId="54" fillId="38" borderId="108" xfId="51" applyNumberFormat="1" applyFont="1" applyFill="1" applyBorder="1" applyAlignment="1">
      <alignment horizontal="center" vertical="center"/>
    </xf>
    <xf numFmtId="0" fontId="210" fillId="44" borderId="85" xfId="51" applyFont="1" applyFill="1" applyBorder="1" applyAlignment="1">
      <alignment horizontal="center" vertical="center" wrapText="1"/>
    </xf>
    <xf numFmtId="0" fontId="210" fillId="44" borderId="77" xfId="51" applyFont="1" applyFill="1" applyBorder="1" applyAlignment="1">
      <alignment horizontal="center" vertical="center" wrapText="1"/>
    </xf>
    <xf numFmtId="0" fontId="210" fillId="44" borderId="105" xfId="51" applyFont="1" applyFill="1" applyBorder="1" applyAlignment="1">
      <alignment horizontal="center" vertical="center" wrapText="1"/>
    </xf>
    <xf numFmtId="0" fontId="210" fillId="44" borderId="120" xfId="51" applyFont="1" applyFill="1" applyBorder="1" applyAlignment="1">
      <alignment horizontal="center" vertical="center" wrapText="1"/>
    </xf>
    <xf numFmtId="0" fontId="211" fillId="46" borderId="85" xfId="51" applyFont="1" applyFill="1" applyBorder="1" applyAlignment="1">
      <alignment horizontal="center" vertical="center" wrapText="1"/>
    </xf>
    <xf numFmtId="0" fontId="211" fillId="46" borderId="77" xfId="51" applyFont="1" applyFill="1" applyBorder="1" applyAlignment="1">
      <alignment horizontal="center" vertical="center" wrapText="1"/>
    </xf>
    <xf numFmtId="0" fontId="211" fillId="46" borderId="105" xfId="51" applyFont="1" applyFill="1" applyBorder="1" applyAlignment="1">
      <alignment horizontal="center" vertical="center" wrapText="1"/>
    </xf>
    <xf numFmtId="0" fontId="211" fillId="46" borderId="120" xfId="51" applyFont="1" applyFill="1" applyBorder="1" applyAlignment="1">
      <alignment horizontal="center" vertical="center" wrapText="1"/>
    </xf>
    <xf numFmtId="0" fontId="211" fillId="79" borderId="85" xfId="51" applyFont="1" applyFill="1" applyBorder="1" applyAlignment="1">
      <alignment horizontal="center" vertical="center" wrapText="1"/>
    </xf>
    <xf numFmtId="0" fontId="211" fillId="79" borderId="77" xfId="51" applyFont="1" applyFill="1" applyBorder="1" applyAlignment="1">
      <alignment horizontal="center" vertical="center" wrapText="1"/>
    </xf>
    <xf numFmtId="0" fontId="211" fillId="79" borderId="105" xfId="51" applyFont="1" applyFill="1" applyBorder="1" applyAlignment="1">
      <alignment horizontal="center" vertical="center" wrapText="1"/>
    </xf>
    <xf numFmtId="0" fontId="211" fillId="79" borderId="120" xfId="51" applyFont="1" applyFill="1" applyBorder="1" applyAlignment="1">
      <alignment horizontal="center" vertical="center" wrapText="1"/>
    </xf>
    <xf numFmtId="0" fontId="42" fillId="93" borderId="77" xfId="51" applyFont="1" applyFill="1" applyBorder="1" applyAlignment="1">
      <alignment horizontal="center" vertical="center" wrapText="1"/>
    </xf>
    <xf numFmtId="0" fontId="47" fillId="93" borderId="120" xfId="51" applyFont="1" applyFill="1" applyBorder="1" applyAlignment="1">
      <alignment horizontal="center" vertical="center"/>
    </xf>
    <xf numFmtId="0" fontId="52" fillId="93" borderId="120" xfId="51" applyFont="1" applyFill="1" applyBorder="1" applyAlignment="1">
      <alignment horizontal="center" vertical="center"/>
    </xf>
    <xf numFmtId="0" fontId="52" fillId="93" borderId="119" xfId="51" applyFont="1" applyFill="1" applyBorder="1" applyAlignment="1">
      <alignment horizontal="center" vertical="center"/>
    </xf>
    <xf numFmtId="0" fontId="212" fillId="70" borderId="77" xfId="51" applyFont="1" applyFill="1" applyBorder="1" applyAlignment="1">
      <alignment horizontal="center" vertical="center" wrapText="1"/>
    </xf>
    <xf numFmtId="0" fontId="212" fillId="70" borderId="120" xfId="51" applyFont="1" applyFill="1" applyBorder="1" applyAlignment="1">
      <alignment horizontal="center" vertical="center" wrapText="1"/>
    </xf>
    <xf numFmtId="0" fontId="175" fillId="70" borderId="77" xfId="51" applyFont="1" applyFill="1" applyBorder="1" applyAlignment="1">
      <alignment horizontal="center" vertical="center"/>
    </xf>
    <xf numFmtId="0" fontId="175" fillId="70" borderId="120" xfId="51" applyFont="1" applyFill="1" applyBorder="1" applyAlignment="1">
      <alignment horizontal="center" vertical="center"/>
    </xf>
    <xf numFmtId="0" fontId="145" fillId="70" borderId="77" xfId="51" applyFont="1" applyFill="1" applyBorder="1" applyAlignment="1">
      <alignment horizontal="center" vertical="center"/>
    </xf>
    <xf numFmtId="0" fontId="145" fillId="70" borderId="78" xfId="51" applyFont="1" applyFill="1" applyBorder="1" applyAlignment="1">
      <alignment horizontal="center" vertical="center"/>
    </xf>
    <xf numFmtId="0" fontId="145" fillId="70" borderId="120" xfId="51" applyFont="1" applyFill="1" applyBorder="1" applyAlignment="1">
      <alignment horizontal="center" vertical="center"/>
    </xf>
    <xf numFmtId="0" fontId="145" fillId="70" borderId="119" xfId="51" applyFont="1" applyFill="1" applyBorder="1" applyAlignment="1">
      <alignment horizontal="center" vertical="center"/>
    </xf>
    <xf numFmtId="0" fontId="211" fillId="50" borderId="77" xfId="51" applyFont="1" applyFill="1" applyBorder="1" applyAlignment="1">
      <alignment horizontal="center" vertical="center"/>
    </xf>
    <xf numFmtId="0" fontId="211" fillId="50" borderId="120" xfId="51" applyFont="1" applyFill="1" applyBorder="1" applyAlignment="1">
      <alignment horizontal="center" vertical="center"/>
    </xf>
    <xf numFmtId="0" fontId="60" fillId="44" borderId="85" xfId="82" applyFont="1" applyFill="1" applyBorder="1" applyAlignment="1">
      <alignment horizontal="center" vertical="center"/>
    </xf>
    <xf numFmtId="0" fontId="60" fillId="44" borderId="77" xfId="82" applyFont="1" applyFill="1" applyBorder="1" applyAlignment="1">
      <alignment horizontal="center" vertical="center"/>
    </xf>
    <xf numFmtId="0" fontId="47" fillId="46" borderId="85" xfId="82" applyFont="1" applyFill="1" applyBorder="1" applyAlignment="1">
      <alignment horizontal="center" vertical="center"/>
    </xf>
    <xf numFmtId="0" fontId="47" fillId="46" borderId="77" xfId="82" applyFont="1" applyFill="1" applyBorder="1" applyAlignment="1">
      <alignment horizontal="center" vertical="center"/>
    </xf>
    <xf numFmtId="0" fontId="47" fillId="79" borderId="85" xfId="82" applyFont="1" applyFill="1" applyBorder="1" applyAlignment="1">
      <alignment horizontal="center" vertical="center"/>
    </xf>
    <xf numFmtId="0" fontId="47" fillId="79" borderId="77" xfId="82" applyFont="1" applyFill="1" applyBorder="1" applyAlignment="1">
      <alignment horizontal="center" vertical="center"/>
    </xf>
    <xf numFmtId="0" fontId="47" fillId="93" borderId="85" xfId="82" applyFont="1" applyFill="1" applyBorder="1" applyAlignment="1">
      <alignment horizontal="center" vertical="center"/>
    </xf>
    <xf numFmtId="0" fontId="47" fillId="93" borderId="77" xfId="82" applyFont="1" applyFill="1" applyBorder="1" applyAlignment="1">
      <alignment horizontal="center" vertical="center"/>
    </xf>
    <xf numFmtId="0" fontId="175" fillId="42" borderId="85" xfId="82" applyFont="1" applyFill="1" applyBorder="1" applyAlignment="1">
      <alignment horizontal="center" vertical="center"/>
    </xf>
    <xf numFmtId="0" fontId="175" fillId="42" borderId="77" xfId="82" applyFont="1" applyFill="1" applyBorder="1" applyAlignment="1">
      <alignment horizontal="center" vertical="center"/>
    </xf>
    <xf numFmtId="0" fontId="47" fillId="50" borderId="85" xfId="82" applyFont="1" applyFill="1" applyBorder="1" applyAlignment="1">
      <alignment horizontal="center" vertical="center"/>
    </xf>
    <xf numFmtId="0" fontId="47" fillId="50" borderId="77" xfId="82" applyFont="1" applyFill="1" applyBorder="1" applyAlignment="1">
      <alignment horizontal="center" vertical="center"/>
    </xf>
    <xf numFmtId="0" fontId="47" fillId="0" borderId="100" xfId="51" applyFont="1" applyBorder="1" applyAlignment="1">
      <alignment horizontal="center" vertical="center" wrapText="1"/>
    </xf>
    <xf numFmtId="0" fontId="47" fillId="0" borderId="14" xfId="51" applyFont="1" applyBorder="1" applyAlignment="1">
      <alignment horizontal="center" vertical="center" wrapText="1"/>
    </xf>
    <xf numFmtId="0" fontId="47" fillId="0" borderId="119" xfId="51" applyFont="1" applyBorder="1" applyAlignment="1">
      <alignment horizontal="center" vertical="center" wrapText="1"/>
    </xf>
    <xf numFmtId="0" fontId="47" fillId="0" borderId="118" xfId="51" applyFont="1" applyBorder="1" applyAlignment="1">
      <alignment horizontal="center" vertical="center"/>
    </xf>
    <xf numFmtId="0" fontId="47" fillId="0" borderId="110" xfId="51" applyFont="1" applyBorder="1" applyAlignment="1">
      <alignment horizontal="center" vertical="center"/>
    </xf>
    <xf numFmtId="0" fontId="173" fillId="50" borderId="101" xfId="84" applyFont="1" applyFill="1" applyBorder="1" applyAlignment="1">
      <alignment horizontal="center" vertical="center"/>
    </xf>
    <xf numFmtId="0" fontId="173" fillId="50" borderId="99" xfId="84" applyFont="1" applyFill="1" applyBorder="1" applyAlignment="1">
      <alignment horizontal="center" vertical="center"/>
    </xf>
    <xf numFmtId="0" fontId="173" fillId="50" borderId="16" xfId="84" applyFont="1" applyFill="1" applyBorder="1" applyAlignment="1">
      <alignment horizontal="center" vertical="center"/>
    </xf>
    <xf numFmtId="0" fontId="173" fillId="50" borderId="0" xfId="84" applyFont="1" applyFill="1" applyAlignment="1">
      <alignment horizontal="center" vertical="center"/>
    </xf>
    <xf numFmtId="0" fontId="54" fillId="50" borderId="107" xfId="51" applyFont="1" applyFill="1" applyBorder="1" applyAlignment="1">
      <alignment horizontal="center" vertical="center"/>
    </xf>
    <xf numFmtId="0" fontId="54" fillId="50" borderId="108" xfId="51" applyFont="1" applyFill="1" applyBorder="1" applyAlignment="1">
      <alignment horizontal="center" vertical="center"/>
    </xf>
    <xf numFmtId="0" fontId="54" fillId="50" borderId="110" xfId="51" applyFont="1" applyFill="1" applyBorder="1" applyAlignment="1">
      <alignment horizontal="center" vertical="center"/>
    </xf>
    <xf numFmtId="0" fontId="54" fillId="39" borderId="117" xfId="49" applyFont="1" applyFill="1" applyBorder="1" applyAlignment="1">
      <alignment horizontal="center" vertical="center" wrapText="1"/>
    </xf>
    <xf numFmtId="0" fontId="54" fillId="39" borderId="116" xfId="49" applyFont="1" applyFill="1" applyBorder="1" applyAlignment="1">
      <alignment horizontal="center" vertical="center" wrapText="1"/>
    </xf>
    <xf numFmtId="0" fontId="54" fillId="39" borderId="118" xfId="49" applyFont="1" applyFill="1" applyBorder="1" applyAlignment="1">
      <alignment horizontal="center" vertical="center" wrapText="1"/>
    </xf>
    <xf numFmtId="0" fontId="54" fillId="39" borderId="16" xfId="49" applyFont="1" applyFill="1" applyBorder="1" applyAlignment="1">
      <alignment horizontal="center" vertical="center" wrapText="1"/>
    </xf>
    <xf numFmtId="0" fontId="54" fillId="39" borderId="0" xfId="49" applyFont="1" applyFill="1" applyAlignment="1">
      <alignment horizontal="center" vertical="center" wrapText="1"/>
    </xf>
    <xf numFmtId="0" fontId="54" fillId="39" borderId="14" xfId="49" applyFont="1" applyFill="1" applyBorder="1" applyAlignment="1">
      <alignment horizontal="center" vertical="center" wrapText="1"/>
    </xf>
    <xf numFmtId="0" fontId="54" fillId="39" borderId="107" xfId="49" applyFont="1" applyFill="1" applyBorder="1" applyAlignment="1">
      <alignment horizontal="center" vertical="center" wrapText="1"/>
    </xf>
    <xf numFmtId="0" fontId="54" fillId="39" borderId="108" xfId="49" applyFont="1" applyFill="1" applyBorder="1" applyAlignment="1">
      <alignment horizontal="center" vertical="center" wrapText="1"/>
    </xf>
    <xf numFmtId="0" fontId="54" fillId="39" borderId="110" xfId="49" applyFont="1" applyFill="1" applyBorder="1" applyAlignment="1">
      <alignment horizontal="center" vertical="center" wrapText="1"/>
    </xf>
    <xf numFmtId="0" fontId="39" fillId="39" borderId="117" xfId="49" applyFont="1" applyFill="1" applyBorder="1" applyAlignment="1">
      <alignment horizontal="center" vertical="center" wrapText="1"/>
    </xf>
    <xf numFmtId="0" fontId="39" fillId="39" borderId="116" xfId="49" applyFont="1" applyFill="1" applyBorder="1" applyAlignment="1">
      <alignment horizontal="center" vertical="center" wrapText="1"/>
    </xf>
    <xf numFmtId="0" fontId="39" fillId="39" borderId="118" xfId="49" applyFont="1" applyFill="1" applyBorder="1" applyAlignment="1">
      <alignment horizontal="center" vertical="center" wrapText="1"/>
    </xf>
    <xf numFmtId="0" fontId="39" fillId="39" borderId="16" xfId="49" applyFont="1" applyFill="1" applyBorder="1" applyAlignment="1">
      <alignment horizontal="center" vertical="center" wrapText="1"/>
    </xf>
    <xf numFmtId="0" fontId="39" fillId="39" borderId="0" xfId="49" applyFont="1" applyFill="1" applyAlignment="1">
      <alignment horizontal="center" vertical="center" wrapText="1"/>
    </xf>
    <xf numFmtId="0" fontId="39" fillId="39" borderId="14" xfId="49" applyFont="1" applyFill="1" applyBorder="1" applyAlignment="1">
      <alignment horizontal="center" vertical="center" wrapText="1"/>
    </xf>
    <xf numFmtId="0" fontId="39" fillId="39" borderId="107" xfId="49" applyFont="1" applyFill="1" applyBorder="1" applyAlignment="1">
      <alignment horizontal="center" vertical="center" wrapText="1"/>
    </xf>
    <xf numFmtId="0" fontId="39" fillId="39" borderId="108" xfId="49" applyFont="1" applyFill="1" applyBorder="1" applyAlignment="1">
      <alignment horizontal="center" vertical="center" wrapText="1"/>
    </xf>
    <xf numFmtId="0" fontId="39" fillId="39" borderId="110" xfId="49" applyFont="1" applyFill="1" applyBorder="1" applyAlignment="1">
      <alignment horizontal="center" vertical="center" wrapText="1"/>
    </xf>
    <xf numFmtId="0" fontId="51" fillId="39" borderId="117" xfId="49" applyFont="1" applyFill="1" applyBorder="1" applyAlignment="1">
      <alignment horizontal="center" vertical="center" wrapText="1"/>
    </xf>
    <xf numFmtId="0" fontId="51" fillId="39" borderId="116" xfId="49" applyFont="1" applyFill="1" applyBorder="1" applyAlignment="1">
      <alignment horizontal="center" vertical="center" wrapText="1"/>
    </xf>
    <xf numFmtId="0" fontId="51" fillId="39" borderId="118" xfId="49" applyFont="1" applyFill="1" applyBorder="1" applyAlignment="1">
      <alignment horizontal="center" vertical="center" wrapText="1"/>
    </xf>
    <xf numFmtId="0" fontId="51" fillId="39" borderId="16" xfId="49" applyFont="1" applyFill="1" applyBorder="1" applyAlignment="1">
      <alignment horizontal="center" vertical="center" wrapText="1"/>
    </xf>
    <xf numFmtId="0" fontId="51" fillId="39" borderId="0" xfId="49" applyFont="1" applyFill="1" applyAlignment="1">
      <alignment horizontal="center" vertical="center" wrapText="1"/>
    </xf>
    <xf numFmtId="0" fontId="51" fillId="39" borderId="14" xfId="49" applyFont="1" applyFill="1" applyBorder="1" applyAlignment="1">
      <alignment horizontal="center" vertical="center" wrapText="1"/>
    </xf>
    <xf numFmtId="0" fontId="51" fillId="39" borderId="107" xfId="49" applyFont="1" applyFill="1" applyBorder="1" applyAlignment="1">
      <alignment horizontal="center" vertical="center" wrapText="1"/>
    </xf>
    <xf numFmtId="0" fontId="51" fillId="39" borderId="108" xfId="49" applyFont="1" applyFill="1" applyBorder="1" applyAlignment="1">
      <alignment horizontal="center" vertical="center" wrapText="1"/>
    </xf>
    <xf numFmtId="0" fontId="51" fillId="39" borderId="110" xfId="49" applyFont="1" applyFill="1" applyBorder="1" applyAlignment="1">
      <alignment horizontal="center" vertical="center" wrapText="1"/>
    </xf>
    <xf numFmtId="0" fontId="54" fillId="0" borderId="16" xfId="51" applyFont="1" applyBorder="1" applyAlignment="1">
      <alignment horizontal="center" vertical="center"/>
    </xf>
    <xf numFmtId="0" fontId="54" fillId="0" borderId="0" xfId="51" applyFont="1" applyAlignment="1">
      <alignment horizontal="center" vertical="center"/>
    </xf>
    <xf numFmtId="0" fontId="54" fillId="0" borderId="14" xfId="51" applyFont="1" applyBorder="1" applyAlignment="1">
      <alignment horizontal="center" vertical="center"/>
    </xf>
    <xf numFmtId="0" fontId="54" fillId="0" borderId="105" xfId="51" applyFont="1" applyBorder="1" applyAlignment="1">
      <alignment horizontal="center" vertical="center"/>
    </xf>
    <xf numFmtId="0" fontId="54" fillId="0" borderId="120" xfId="51" applyFont="1" applyBorder="1" applyAlignment="1">
      <alignment horizontal="center" vertical="center"/>
    </xf>
    <xf numFmtId="0" fontId="54" fillId="0" borderId="119" xfId="51" applyFont="1" applyBorder="1" applyAlignment="1">
      <alignment horizontal="center" vertical="center"/>
    </xf>
    <xf numFmtId="0" fontId="54" fillId="0" borderId="16" xfId="51" applyFont="1" applyBorder="1" applyAlignment="1">
      <alignment horizontal="center" vertical="center" wrapText="1"/>
    </xf>
    <xf numFmtId="0" fontId="54" fillId="0" borderId="0" xfId="51" applyFont="1" applyAlignment="1">
      <alignment horizontal="center" vertical="center" wrapText="1"/>
    </xf>
    <xf numFmtId="0" fontId="54" fillId="0" borderId="14" xfId="51" applyFont="1" applyBorder="1" applyAlignment="1">
      <alignment horizontal="center" vertical="center" wrapText="1"/>
    </xf>
    <xf numFmtId="0" fontId="54" fillId="0" borderId="105" xfId="51" applyFont="1" applyBorder="1" applyAlignment="1">
      <alignment horizontal="center" vertical="center" wrapText="1"/>
    </xf>
    <xf numFmtId="0" fontId="54" fillId="0" borderId="120" xfId="51" applyFont="1" applyBorder="1" applyAlignment="1">
      <alignment horizontal="center" vertical="center" wrapText="1"/>
    </xf>
    <xf numFmtId="0" fontId="54" fillId="0" borderId="119" xfId="51" applyFont="1" applyBorder="1" applyAlignment="1">
      <alignment horizontal="center" vertical="center" wrapText="1"/>
    </xf>
    <xf numFmtId="0" fontId="54" fillId="79" borderId="107" xfId="51" applyFont="1" applyFill="1" applyBorder="1" applyAlignment="1">
      <alignment horizontal="center" vertical="center"/>
    </xf>
    <xf numFmtId="0" fontId="54" fillId="79" borderId="108" xfId="51" applyFont="1" applyFill="1" applyBorder="1" applyAlignment="1">
      <alignment horizontal="center" vertical="center"/>
    </xf>
    <xf numFmtId="0" fontId="54" fillId="79" borderId="110" xfId="51" applyFont="1" applyFill="1" applyBorder="1" applyAlignment="1">
      <alignment horizontal="center" vertical="center"/>
    </xf>
    <xf numFmtId="0" fontId="181" fillId="0" borderId="53" xfId="51" applyFont="1" applyBorder="1" applyAlignment="1">
      <alignment horizontal="center" vertical="center"/>
    </xf>
    <xf numFmtId="0" fontId="181" fillId="0" borderId="116" xfId="51" applyFont="1" applyBorder="1" applyAlignment="1">
      <alignment horizontal="center" vertical="center"/>
    </xf>
    <xf numFmtId="0" fontId="86" fillId="0" borderId="116" xfId="51" applyFont="1" applyBorder="1" applyAlignment="1">
      <alignment horizontal="center" vertical="center"/>
    </xf>
    <xf numFmtId="0" fontId="112" fillId="0" borderId="0" xfId="53" applyFont="1" applyAlignment="1">
      <alignment horizontal="right" vertical="center" wrapText="1"/>
    </xf>
    <xf numFmtId="0" fontId="112" fillId="0" borderId="14" xfId="53" applyFont="1" applyBorder="1" applyAlignment="1">
      <alignment horizontal="right" vertical="center" wrapText="1"/>
    </xf>
    <xf numFmtId="0" fontId="113" fillId="80" borderId="0" xfId="51" applyFont="1" applyFill="1" applyAlignment="1">
      <alignment horizontal="right" vertical="center" wrapText="1"/>
    </xf>
    <xf numFmtId="0" fontId="113" fillId="80" borderId="14" xfId="51" applyFont="1" applyFill="1" applyBorder="1" applyAlignment="1">
      <alignment horizontal="right" vertical="center" wrapText="1"/>
    </xf>
    <xf numFmtId="0" fontId="112" fillId="54" borderId="0" xfId="51" applyFont="1" applyFill="1" applyAlignment="1">
      <alignment horizontal="right" vertical="center" wrapText="1"/>
    </xf>
    <xf numFmtId="0" fontId="112" fillId="54" borderId="14" xfId="51" applyFont="1" applyFill="1" applyBorder="1" applyAlignment="1">
      <alignment horizontal="right" vertical="center" wrapText="1"/>
    </xf>
    <xf numFmtId="0" fontId="87" fillId="89" borderId="0" xfId="84" applyFont="1" applyFill="1" applyAlignment="1">
      <alignment horizontal="center" vertical="center"/>
    </xf>
    <xf numFmtId="0" fontId="87" fillId="89" borderId="14" xfId="84" applyFont="1" applyFill="1" applyBorder="1" applyAlignment="1">
      <alignment horizontal="center" vertical="center"/>
    </xf>
    <xf numFmtId="0" fontId="115" fillId="55" borderId="0" xfId="51" applyFont="1" applyFill="1" applyAlignment="1">
      <alignment horizontal="right" vertical="center"/>
    </xf>
    <xf numFmtId="0" fontId="115" fillId="55" borderId="14" xfId="51" applyFont="1" applyFill="1" applyBorder="1" applyAlignment="1">
      <alignment horizontal="right" vertical="center"/>
    </xf>
    <xf numFmtId="0" fontId="188" fillId="117" borderId="0" xfId="84" applyFont="1" applyFill="1" applyAlignment="1">
      <alignment horizontal="center" vertical="center" wrapText="1"/>
    </xf>
    <xf numFmtId="0" fontId="188" fillId="117" borderId="14" xfId="84" applyFont="1" applyFill="1" applyBorder="1" applyAlignment="1">
      <alignment horizontal="center" vertical="center" wrapText="1"/>
    </xf>
    <xf numFmtId="0" fontId="110" fillId="54" borderId="0" xfId="51" applyFont="1" applyFill="1" applyAlignment="1">
      <alignment horizontal="right" vertical="center" wrapText="1"/>
    </xf>
    <xf numFmtId="0" fontId="110" fillId="54" borderId="14" xfId="51" applyFont="1" applyFill="1" applyBorder="1" applyAlignment="1">
      <alignment horizontal="right" vertical="center" wrapText="1"/>
    </xf>
    <xf numFmtId="0" fontId="113" fillId="113" borderId="0" xfId="51" applyFont="1" applyFill="1" applyAlignment="1">
      <alignment horizontal="right" vertical="center" wrapText="1"/>
    </xf>
    <xf numFmtId="0" fontId="113" fillId="113" borderId="14" xfId="51" applyFont="1" applyFill="1" applyBorder="1" applyAlignment="1">
      <alignment horizontal="right" vertical="center" wrapText="1"/>
    </xf>
    <xf numFmtId="0" fontId="184" fillId="132" borderId="0" xfId="81" applyFont="1" applyFill="1" applyAlignment="1">
      <alignment horizontal="center" vertical="center" wrapText="1"/>
    </xf>
    <xf numFmtId="0" fontId="184" fillId="132" borderId="14" xfId="81" applyFont="1" applyFill="1" applyBorder="1" applyAlignment="1">
      <alignment horizontal="center" vertical="center" wrapText="1"/>
    </xf>
    <xf numFmtId="0" fontId="203" fillId="0" borderId="0" xfId="51" applyFont="1" applyAlignment="1">
      <alignment horizontal="right" vertical="center" wrapText="1"/>
    </xf>
    <xf numFmtId="0" fontId="203" fillId="0" borderId="14" xfId="51" applyFont="1" applyBorder="1" applyAlignment="1">
      <alignment horizontal="right" vertical="center" wrapText="1"/>
    </xf>
    <xf numFmtId="0" fontId="184" fillId="116" borderId="0" xfId="84" applyFont="1" applyFill="1" applyAlignment="1">
      <alignment horizontal="center" vertical="center" wrapText="1"/>
    </xf>
    <xf numFmtId="0" fontId="184" fillId="116" borderId="14" xfId="84" applyFont="1" applyFill="1" applyBorder="1" applyAlignment="1">
      <alignment horizontal="center" vertical="center" wrapText="1"/>
    </xf>
    <xf numFmtId="0" fontId="45" fillId="91" borderId="0" xfId="51" applyFont="1" applyFill="1" applyAlignment="1">
      <alignment horizontal="right" vertical="center" wrapText="1"/>
    </xf>
    <xf numFmtId="0" fontId="45" fillId="91" borderId="14" xfId="51" applyFont="1" applyFill="1" applyBorder="1" applyAlignment="1">
      <alignment horizontal="right" vertical="center" wrapText="1"/>
    </xf>
    <xf numFmtId="2" fontId="45" fillId="29" borderId="0" xfId="51" applyNumberFormat="1" applyFont="1" applyFill="1" applyAlignment="1" applyProtection="1">
      <alignment horizontal="right" vertical="center"/>
      <protection locked="0"/>
    </xf>
    <xf numFmtId="2" fontId="45" fillId="29" borderId="14" xfId="51" applyNumberFormat="1" applyFont="1" applyFill="1" applyBorder="1" applyAlignment="1" applyProtection="1">
      <alignment horizontal="right" vertical="center"/>
      <protection locked="0"/>
    </xf>
    <xf numFmtId="0" fontId="57" fillId="25" borderId="86" xfId="51" quotePrefix="1" applyFont="1" applyFill="1" applyBorder="1" applyAlignment="1">
      <alignment horizontal="center" vertical="center"/>
    </xf>
    <xf numFmtId="0" fontId="57" fillId="25" borderId="111" xfId="51" quotePrefix="1" applyFont="1" applyFill="1" applyBorder="1" applyAlignment="1">
      <alignment horizontal="center" vertical="center"/>
    </xf>
    <xf numFmtId="0" fontId="57" fillId="25" borderId="112" xfId="51" quotePrefix="1" applyFont="1" applyFill="1" applyBorder="1" applyAlignment="1">
      <alignment horizontal="center" vertical="center"/>
    </xf>
    <xf numFmtId="2" fontId="45" fillId="23" borderId="0" xfId="51" applyNumberFormat="1" applyFont="1" applyFill="1" applyAlignment="1" applyProtection="1">
      <alignment horizontal="right" vertical="center"/>
      <protection locked="0"/>
    </xf>
    <xf numFmtId="2" fontId="45" fillId="23" borderId="14" xfId="51" applyNumberFormat="1" applyFont="1" applyFill="1" applyBorder="1" applyAlignment="1" applyProtection="1">
      <alignment horizontal="right" vertical="center"/>
      <protection locked="0"/>
    </xf>
    <xf numFmtId="0" fontId="45" fillId="92" borderId="0" xfId="51" applyFont="1" applyFill="1" applyAlignment="1">
      <alignment horizontal="right" vertical="center" wrapText="1"/>
    </xf>
    <xf numFmtId="0" fontId="45" fillId="92" borderId="14" xfId="51" applyFont="1" applyFill="1" applyBorder="1" applyAlignment="1">
      <alignment horizontal="right" vertical="center" wrapText="1"/>
    </xf>
    <xf numFmtId="0" fontId="185" fillId="89" borderId="16" xfId="81" applyFont="1" applyFill="1" applyBorder="1" applyAlignment="1">
      <alignment horizontal="center" vertical="center"/>
    </xf>
    <xf numFmtId="0" fontId="185" fillId="89" borderId="0" xfId="81" applyFont="1" applyFill="1" applyAlignment="1">
      <alignment horizontal="center" vertical="center"/>
    </xf>
    <xf numFmtId="0" fontId="185" fillId="89" borderId="107" xfId="81" applyFont="1" applyFill="1" applyBorder="1" applyAlignment="1">
      <alignment horizontal="center" vertical="center"/>
    </xf>
    <xf numFmtId="0" fontId="185" fillId="89" borderId="108" xfId="81" applyFont="1" applyFill="1" applyBorder="1" applyAlignment="1">
      <alignment horizontal="center" vertical="center"/>
    </xf>
    <xf numFmtId="0" fontId="119" fillId="39" borderId="53" xfId="51" applyFont="1" applyFill="1" applyBorder="1" applyAlignment="1">
      <alignment horizontal="center" vertical="center"/>
    </xf>
    <xf numFmtId="0" fontId="119" fillId="39" borderId="116" xfId="51" applyFont="1" applyFill="1" applyBorder="1" applyAlignment="1">
      <alignment horizontal="center" vertical="center"/>
    </xf>
    <xf numFmtId="0" fontId="119" fillId="39" borderId="154" xfId="51" applyFont="1" applyFill="1" applyBorder="1" applyAlignment="1">
      <alignment horizontal="center" vertical="center"/>
    </xf>
    <xf numFmtId="0" fontId="183" fillId="121" borderId="43" xfId="51" quotePrefix="1" applyFont="1" applyFill="1" applyBorder="1" applyAlignment="1">
      <alignment horizontal="center" vertical="center"/>
    </xf>
    <xf numFmtId="0" fontId="183" fillId="121" borderId="68" xfId="51" quotePrefix="1" applyFont="1" applyFill="1" applyBorder="1" applyAlignment="1">
      <alignment horizontal="center" vertical="center"/>
    </xf>
    <xf numFmtId="0" fontId="47" fillId="79" borderId="109" xfId="51" quotePrefix="1" applyFont="1" applyFill="1" applyBorder="1" applyAlignment="1">
      <alignment horizontal="center" vertical="center"/>
    </xf>
    <xf numFmtId="0" fontId="47" fillId="0" borderId="165" xfId="51" applyFont="1" applyBorder="1" applyAlignment="1">
      <alignment horizontal="center" vertical="center" wrapText="1"/>
    </xf>
    <xf numFmtId="0" fontId="185" fillId="44" borderId="42" xfId="51" applyFont="1" applyFill="1" applyBorder="1" applyAlignment="1">
      <alignment horizontal="left" vertical="center"/>
    </xf>
    <xf numFmtId="0" fontId="47" fillId="0" borderId="94" xfId="51" applyFont="1" applyBorder="1" applyAlignment="1">
      <alignment horizontal="center" vertical="center"/>
    </xf>
    <xf numFmtId="0" fontId="7" fillId="117" borderId="85" xfId="81" applyFill="1" applyBorder="1" applyAlignment="1">
      <alignment horizontal="center" vertical="center" wrapText="1"/>
    </xf>
    <xf numFmtId="0" fontId="7" fillId="117" borderId="78" xfId="81" applyFill="1" applyBorder="1" applyAlignment="1">
      <alignment horizontal="center" vertical="center" wrapText="1"/>
    </xf>
    <xf numFmtId="0" fontId="7" fillId="117" borderId="16" xfId="81" applyFill="1" applyBorder="1" applyAlignment="1">
      <alignment horizontal="center" vertical="center" wrapText="1"/>
    </xf>
    <xf numFmtId="0" fontId="7" fillId="117" borderId="14" xfId="81" applyFill="1" applyBorder="1" applyAlignment="1">
      <alignment horizontal="center" vertical="center" wrapText="1"/>
    </xf>
    <xf numFmtId="0" fontId="7" fillId="117" borderId="107" xfId="81" applyFill="1" applyBorder="1" applyAlignment="1">
      <alignment horizontal="center" vertical="center" wrapText="1"/>
    </xf>
    <xf numFmtId="0" fontId="7" fillId="117" borderId="110" xfId="81" applyFill="1" applyBorder="1" applyAlignment="1">
      <alignment horizontal="center" vertical="center" wrapText="1"/>
    </xf>
    <xf numFmtId="0" fontId="57" fillId="48" borderId="105" xfId="51" applyFont="1" applyFill="1" applyBorder="1" applyAlignment="1">
      <alignment horizontal="left" vertical="center"/>
    </xf>
    <xf numFmtId="0" fontId="57" fillId="48" borderId="120" xfId="51" applyFont="1" applyFill="1" applyBorder="1" applyAlignment="1">
      <alignment horizontal="left" vertical="center"/>
    </xf>
    <xf numFmtId="0" fontId="57" fillId="48" borderId="123" xfId="51" applyFont="1" applyFill="1" applyBorder="1" applyAlignment="1">
      <alignment horizontal="left" vertical="center"/>
    </xf>
    <xf numFmtId="168" fontId="44" fillId="48" borderId="68" xfId="63" applyNumberFormat="1" applyFont="1" applyFill="1" applyBorder="1" applyAlignment="1">
      <alignment horizontal="center" vertical="center"/>
    </xf>
    <xf numFmtId="168" fontId="44" fillId="48" borderId="120" xfId="63" applyNumberFormat="1" applyFont="1" applyFill="1" applyBorder="1" applyAlignment="1">
      <alignment horizontal="center" vertical="center"/>
    </xf>
    <xf numFmtId="174" fontId="43" fillId="48" borderId="120" xfId="51" applyNumberFormat="1" applyFont="1" applyFill="1" applyBorder="1" applyAlignment="1">
      <alignment horizontal="left" vertical="center"/>
    </xf>
    <xf numFmtId="174" fontId="43" fillId="48" borderId="119" xfId="51" applyNumberFormat="1" applyFont="1" applyFill="1" applyBorder="1" applyAlignment="1">
      <alignment horizontal="left" vertical="center"/>
    </xf>
    <xf numFmtId="174" fontId="43" fillId="70" borderId="122" xfId="51" applyNumberFormat="1" applyFont="1" applyFill="1" applyBorder="1" applyAlignment="1">
      <alignment horizontal="left" vertical="center"/>
    </xf>
    <xf numFmtId="174" fontId="43" fillId="70" borderId="42" xfId="51" applyNumberFormat="1" applyFont="1" applyFill="1" applyBorder="1" applyAlignment="1">
      <alignment horizontal="left" vertical="center"/>
    </xf>
    <xf numFmtId="0" fontId="162" fillId="52" borderId="71" xfId="51" applyFont="1" applyFill="1" applyBorder="1" applyAlignment="1">
      <alignment horizontal="center" vertical="center"/>
    </xf>
    <xf numFmtId="0" fontId="162" fillId="52" borderId="80" xfId="51" applyFont="1" applyFill="1" applyBorder="1" applyAlignment="1">
      <alignment horizontal="center" vertical="center"/>
    </xf>
    <xf numFmtId="0" fontId="162" fillId="52" borderId="72" xfId="51" applyFont="1" applyFill="1" applyBorder="1" applyAlignment="1">
      <alignment horizontal="center" vertical="center"/>
    </xf>
    <xf numFmtId="0" fontId="78" fillId="70" borderId="122" xfId="51" applyFont="1" applyFill="1" applyBorder="1" applyAlignment="1">
      <alignment horizontal="left" vertical="center" wrapText="1"/>
    </xf>
    <xf numFmtId="0" fontId="78" fillId="70" borderId="42" xfId="51" applyFont="1" applyFill="1" applyBorder="1" applyAlignment="1">
      <alignment horizontal="left" vertical="center" wrapText="1"/>
    </xf>
    <xf numFmtId="174" fontId="43" fillId="48" borderId="123" xfId="51" applyNumberFormat="1" applyFont="1" applyFill="1" applyBorder="1" applyAlignment="1">
      <alignment horizontal="left" vertical="center"/>
    </xf>
    <xf numFmtId="0" fontId="143" fillId="42" borderId="42" xfId="51" applyFont="1" applyFill="1" applyBorder="1" applyAlignment="1">
      <alignment horizontal="left" vertical="center" wrapText="1"/>
    </xf>
    <xf numFmtId="0" fontId="7" fillId="116" borderId="85" xfId="81" applyFill="1" applyBorder="1" applyAlignment="1">
      <alignment horizontal="center" vertical="center" wrapText="1"/>
    </xf>
    <xf numFmtId="0" fontId="7" fillId="116" borderId="77" xfId="81" applyFill="1" applyBorder="1" applyAlignment="1">
      <alignment horizontal="center" vertical="center" wrapText="1"/>
    </xf>
    <xf numFmtId="0" fontId="7" fillId="116" borderId="16" xfId="81" applyFill="1" applyBorder="1" applyAlignment="1">
      <alignment horizontal="center" vertical="center" wrapText="1"/>
    </xf>
    <xf numFmtId="0" fontId="7" fillId="116" borderId="0" xfId="81" applyFill="1" applyAlignment="1">
      <alignment horizontal="center" vertical="center" wrapText="1"/>
    </xf>
    <xf numFmtId="0" fontId="7" fillId="116" borderId="107" xfId="81" applyFill="1" applyBorder="1" applyAlignment="1">
      <alignment horizontal="center" vertical="center" wrapText="1"/>
    </xf>
    <xf numFmtId="0" fontId="7" fillId="116" borderId="108" xfId="81" applyFill="1" applyBorder="1" applyAlignment="1">
      <alignment horizontal="center" vertical="center" wrapText="1"/>
    </xf>
    <xf numFmtId="178" fontId="120" fillId="122" borderId="83" xfId="51" applyNumberFormat="1" applyFont="1" applyFill="1" applyBorder="1" applyAlignment="1">
      <alignment horizontal="center" vertical="center"/>
    </xf>
    <xf numFmtId="174" fontId="202" fillId="42" borderId="42" xfId="51" applyNumberFormat="1" applyFont="1" applyFill="1" applyBorder="1" applyAlignment="1">
      <alignment horizontal="left" vertical="center"/>
    </xf>
    <xf numFmtId="0" fontId="7" fillId="132" borderId="85" xfId="81" applyFill="1" applyBorder="1" applyAlignment="1">
      <alignment horizontal="center" vertical="center" wrapText="1"/>
    </xf>
    <xf numFmtId="0" fontId="7" fillId="132" borderId="78" xfId="81" applyFill="1" applyBorder="1" applyAlignment="1">
      <alignment horizontal="center" vertical="center" wrapText="1"/>
    </xf>
    <xf numFmtId="0" fontId="7" fillId="132" borderId="16" xfId="81" applyFill="1" applyBorder="1" applyAlignment="1">
      <alignment horizontal="center" vertical="center" wrapText="1"/>
    </xf>
    <xf numFmtId="0" fontId="7" fillId="132" borderId="14" xfId="81" applyFill="1" applyBorder="1" applyAlignment="1">
      <alignment horizontal="center" vertical="center" wrapText="1"/>
    </xf>
    <xf numFmtId="0" fontId="7" fillId="132" borderId="107" xfId="81" applyFill="1" applyBorder="1" applyAlignment="1">
      <alignment horizontal="center" vertical="center" wrapText="1"/>
    </xf>
    <xf numFmtId="0" fontId="7" fillId="132" borderId="110" xfId="81" applyFill="1" applyBorder="1" applyAlignment="1">
      <alignment horizontal="center" vertical="center" wrapText="1"/>
    </xf>
    <xf numFmtId="0" fontId="128" fillId="70" borderId="42" xfId="51" applyFont="1" applyFill="1" applyBorder="1" applyAlignment="1">
      <alignment horizontal="left" vertical="center" wrapText="1"/>
    </xf>
    <xf numFmtId="174" fontId="43" fillId="93" borderId="42" xfId="51" applyNumberFormat="1" applyFont="1" applyFill="1" applyBorder="1" applyAlignment="1">
      <alignment horizontal="left" vertical="center" wrapText="1"/>
    </xf>
    <xf numFmtId="0" fontId="128" fillId="93" borderId="42" xfId="51" applyFont="1" applyFill="1" applyBorder="1" applyAlignment="1">
      <alignment horizontal="left" vertical="center" wrapText="1"/>
    </xf>
    <xf numFmtId="0" fontId="7" fillId="0" borderId="16" xfId="81" applyBorder="1" applyAlignment="1">
      <alignment horizontal="center" vertical="center"/>
    </xf>
    <xf numFmtId="0" fontId="7" fillId="0" borderId="14" xfId="81" applyBorder="1" applyAlignment="1">
      <alignment horizontal="center" vertical="center"/>
    </xf>
    <xf numFmtId="0" fontId="7" fillId="0" borderId="107" xfId="81" applyBorder="1" applyAlignment="1">
      <alignment horizontal="center" vertical="center"/>
    </xf>
    <xf numFmtId="0" fontId="7" fillId="0" borderId="110" xfId="81" applyBorder="1" applyAlignment="1">
      <alignment horizontal="center" vertical="center"/>
    </xf>
    <xf numFmtId="0" fontId="185" fillId="89" borderId="42" xfId="51" quotePrefix="1" applyFont="1" applyFill="1" applyBorder="1" applyAlignment="1">
      <alignment horizontal="center" vertical="center"/>
    </xf>
    <xf numFmtId="0" fontId="185" fillId="89" borderId="109" xfId="51" quotePrefix="1" applyFont="1" applyFill="1" applyBorder="1" applyAlignment="1">
      <alignment horizontal="center" vertical="center"/>
    </xf>
    <xf numFmtId="0" fontId="57" fillId="79" borderId="42" xfId="51" quotePrefix="1" applyFont="1" applyFill="1" applyBorder="1" applyAlignment="1">
      <alignment horizontal="center" vertical="center" wrapText="1"/>
    </xf>
    <xf numFmtId="0" fontId="57" fillId="79" borderId="109" xfId="51" quotePrefix="1" applyFont="1" applyFill="1" applyBorder="1" applyAlignment="1">
      <alignment horizontal="center" vertical="center" wrapText="1"/>
    </xf>
    <xf numFmtId="0" fontId="57" fillId="79" borderId="43" xfId="51" quotePrefix="1" applyFont="1" applyFill="1" applyBorder="1" applyAlignment="1">
      <alignment horizontal="center" vertical="center" wrapText="1"/>
    </xf>
    <xf numFmtId="0" fontId="57" fillId="79" borderId="63" xfId="51" quotePrefix="1" applyFont="1" applyFill="1" applyBorder="1" applyAlignment="1">
      <alignment horizontal="center" vertical="center" wrapText="1"/>
    </xf>
    <xf numFmtId="0" fontId="183" fillId="121" borderId="42" xfId="51" quotePrefix="1" applyFont="1" applyFill="1" applyBorder="1" applyAlignment="1">
      <alignment horizontal="center" vertical="center"/>
    </xf>
    <xf numFmtId="0" fontId="47" fillId="79" borderId="42" xfId="51" quotePrefix="1" applyFont="1" applyFill="1" applyBorder="1" applyAlignment="1">
      <alignment horizontal="center" vertical="center"/>
    </xf>
    <xf numFmtId="0" fontId="47" fillId="79" borderId="43" xfId="51" quotePrefix="1" applyFont="1" applyFill="1" applyBorder="1" applyAlignment="1">
      <alignment horizontal="center" vertical="center"/>
    </xf>
    <xf numFmtId="0" fontId="183" fillId="121" borderId="130" xfId="51" quotePrefix="1" applyFont="1" applyFill="1" applyBorder="1" applyAlignment="1">
      <alignment horizontal="center" vertical="center"/>
    </xf>
    <xf numFmtId="0" fontId="47" fillId="38" borderId="82" xfId="76" applyFont="1" applyFill="1" applyBorder="1" applyAlignment="1">
      <alignment horizontal="center" vertical="center"/>
    </xf>
    <xf numFmtId="0" fontId="47" fillId="38" borderId="171" xfId="76" applyFont="1" applyFill="1" applyBorder="1" applyAlignment="1">
      <alignment horizontal="center" vertical="center"/>
    </xf>
    <xf numFmtId="0" fontId="47" fillId="38" borderId="19" xfId="76" applyFont="1" applyFill="1" applyBorder="1" applyAlignment="1">
      <alignment horizontal="center" vertical="center"/>
    </xf>
    <xf numFmtId="0" fontId="43" fillId="0" borderId="16" xfId="76" applyFont="1" applyBorder="1" applyAlignment="1">
      <alignment horizontal="center" vertical="center"/>
    </xf>
    <xf numFmtId="0" fontId="43" fillId="0" borderId="42" xfId="76" applyFont="1" applyBorder="1" applyAlignment="1">
      <alignment horizontal="center" vertical="center"/>
    </xf>
    <xf numFmtId="0" fontId="43" fillId="0" borderId="17" xfId="76" applyFont="1" applyBorder="1" applyAlignment="1">
      <alignment horizontal="center" vertical="center"/>
    </xf>
    <xf numFmtId="0" fontId="43" fillId="0" borderId="0" xfId="76" applyFont="1" applyAlignment="1">
      <alignment horizontal="center" vertical="center"/>
    </xf>
    <xf numFmtId="0" fontId="43" fillId="0" borderId="53" xfId="76" applyFont="1" applyBorder="1" applyAlignment="1">
      <alignment horizontal="center" vertical="center"/>
    </xf>
    <xf numFmtId="0" fontId="43" fillId="0" borderId="118" xfId="76" applyFont="1" applyBorder="1" applyAlignment="1">
      <alignment horizontal="center" vertical="center"/>
    </xf>
    <xf numFmtId="0" fontId="43" fillId="0" borderId="117" xfId="76" applyFont="1" applyBorder="1" applyAlignment="1">
      <alignment horizontal="center" vertical="center"/>
    </xf>
    <xf numFmtId="0" fontId="70" fillId="39" borderId="43" xfId="76" applyFont="1" applyFill="1" applyBorder="1" applyAlignment="1">
      <alignment horizontal="center" vertical="center" wrapText="1"/>
    </xf>
    <xf numFmtId="0" fontId="70" fillId="39" borderId="0" xfId="76" applyFont="1" applyFill="1" applyAlignment="1">
      <alignment horizontal="center" vertical="center" wrapText="1"/>
    </xf>
    <xf numFmtId="0" fontId="44" fillId="39" borderId="43" xfId="76" applyFont="1" applyFill="1" applyBorder="1" applyAlignment="1">
      <alignment horizontal="center" vertical="center"/>
    </xf>
    <xf numFmtId="0" fontId="44" fillId="39" borderId="0" xfId="76" applyFont="1" applyFill="1" applyAlignment="1">
      <alignment horizontal="center" vertical="center"/>
    </xf>
    <xf numFmtId="0" fontId="44" fillId="39" borderId="60" xfId="76" applyFont="1" applyFill="1" applyBorder="1" applyAlignment="1">
      <alignment horizontal="center" vertical="center"/>
    </xf>
    <xf numFmtId="0" fontId="44" fillId="39" borderId="61" xfId="76" applyFont="1" applyFill="1" applyBorder="1" applyAlignment="1">
      <alignment horizontal="center" vertical="center"/>
    </xf>
    <xf numFmtId="0" fontId="47" fillId="39" borderId="171" xfId="76" applyFont="1" applyFill="1" applyBorder="1" applyAlignment="1">
      <alignment horizontal="center" vertical="center"/>
    </xf>
    <xf numFmtId="0" fontId="42" fillId="42" borderId="9" xfId="51" applyFont="1" applyFill="1" applyBorder="1" applyAlignment="1">
      <alignment horizontal="center" vertical="center"/>
    </xf>
    <xf numFmtId="0" fontId="42" fillId="42" borderId="10" xfId="51" applyFont="1" applyFill="1" applyBorder="1" applyAlignment="1">
      <alignment horizontal="center" vertical="center"/>
    </xf>
    <xf numFmtId="0" fontId="43" fillId="0" borderId="62" xfId="76" applyFont="1" applyBorder="1" applyAlignment="1">
      <alignment horizontal="center" vertical="center"/>
    </xf>
    <xf numFmtId="0" fontId="43" fillId="0" borderId="116" xfId="76" applyFont="1" applyBorder="1" applyAlignment="1">
      <alignment horizontal="center" vertical="center"/>
    </xf>
    <xf numFmtId="0" fontId="54" fillId="46" borderId="82" xfId="76" applyFont="1" applyFill="1" applyBorder="1" applyAlignment="1">
      <alignment horizontal="center" vertical="center"/>
    </xf>
    <xf numFmtId="0" fontId="54" fillId="46" borderId="65" xfId="76" applyFont="1" applyFill="1" applyBorder="1" applyAlignment="1">
      <alignment horizontal="center" vertical="center"/>
    </xf>
    <xf numFmtId="0" fontId="54" fillId="96" borderId="95" xfId="76" applyFont="1" applyFill="1" applyBorder="1" applyAlignment="1">
      <alignment horizontal="center" vertical="center"/>
    </xf>
    <xf numFmtId="0" fontId="54" fillId="96" borderId="65" xfId="76" applyFont="1" applyFill="1" applyBorder="1" applyAlignment="1">
      <alignment horizontal="center" vertical="center"/>
    </xf>
    <xf numFmtId="0" fontId="43" fillId="0" borderId="85" xfId="76" applyFont="1" applyBorder="1" applyAlignment="1">
      <alignment horizontal="center" vertical="center"/>
    </xf>
    <xf numFmtId="0" fontId="43" fillId="0" borderId="79" xfId="76" applyFont="1" applyBorder="1" applyAlignment="1">
      <alignment horizontal="center" vertical="center"/>
    </xf>
    <xf numFmtId="0" fontId="43" fillId="0" borderId="78" xfId="76" applyFont="1" applyBorder="1" applyAlignment="1">
      <alignment horizontal="center" vertical="center"/>
    </xf>
    <xf numFmtId="0" fontId="47" fillId="46" borderId="77" xfId="76" applyFont="1" applyFill="1" applyBorder="1" applyAlignment="1">
      <alignment horizontal="center" vertical="center"/>
    </xf>
    <xf numFmtId="0" fontId="47" fillId="48" borderId="85" xfId="76" applyFont="1" applyFill="1" applyBorder="1" applyAlignment="1">
      <alignment horizontal="center" vertical="center"/>
    </xf>
    <xf numFmtId="0" fontId="47" fillId="48" borderId="77" xfId="76" applyFont="1" applyFill="1" applyBorder="1" applyAlignment="1">
      <alignment horizontal="center" vertical="center"/>
    </xf>
    <xf numFmtId="0" fontId="47" fillId="96" borderId="0" xfId="76" applyFont="1" applyFill="1" applyAlignment="1">
      <alignment horizontal="center" vertical="center"/>
    </xf>
    <xf numFmtId="0" fontId="54" fillId="46" borderId="105" xfId="76" applyFont="1" applyFill="1" applyBorder="1" applyAlignment="1">
      <alignment horizontal="center" vertical="center"/>
    </xf>
    <xf numFmtId="0" fontId="54" fillId="46" borderId="123" xfId="76" applyFont="1" applyFill="1" applyBorder="1" applyAlignment="1">
      <alignment horizontal="center" vertical="center"/>
    </xf>
    <xf numFmtId="0" fontId="54" fillId="96" borderId="68" xfId="76" applyFont="1" applyFill="1" applyBorder="1" applyAlignment="1">
      <alignment horizontal="center" vertical="center"/>
    </xf>
    <xf numFmtId="0" fontId="54" fillId="96" borderId="123" xfId="76" applyFont="1" applyFill="1" applyBorder="1" applyAlignment="1">
      <alignment horizontal="center" vertical="center"/>
    </xf>
    <xf numFmtId="0" fontId="47" fillId="48" borderId="62" xfId="76" applyFont="1" applyFill="1" applyBorder="1" applyAlignment="1">
      <alignment horizontal="center" vertical="center"/>
    </xf>
    <xf numFmtId="0" fontId="47" fillId="48" borderId="0" xfId="76" applyFont="1" applyFill="1" applyAlignment="1">
      <alignment horizontal="center" vertical="center"/>
    </xf>
    <xf numFmtId="0" fontId="47" fillId="96" borderId="107" xfId="76" applyFont="1" applyFill="1" applyBorder="1" applyAlignment="1">
      <alignment horizontal="center" vertical="center"/>
    </xf>
    <xf numFmtId="0" fontId="47" fillId="96" borderId="108" xfId="76" applyFont="1" applyFill="1" applyBorder="1" applyAlignment="1">
      <alignment horizontal="center" vertical="center"/>
    </xf>
    <xf numFmtId="0" fontId="47" fillId="68" borderId="85" xfId="76" applyFont="1" applyFill="1" applyBorder="1" applyAlignment="1">
      <alignment horizontal="center" vertical="center"/>
    </xf>
    <xf numFmtId="0" fontId="47" fillId="68" borderId="77" xfId="76" applyFont="1" applyFill="1" applyBorder="1" applyAlignment="1">
      <alignment horizontal="center" vertical="center"/>
    </xf>
    <xf numFmtId="0" fontId="47" fillId="46" borderId="62" xfId="76" applyFont="1" applyFill="1" applyBorder="1" applyAlignment="1">
      <alignment horizontal="center" vertical="center"/>
    </xf>
    <xf numFmtId="0" fontId="47" fillId="46" borderId="0" xfId="76" applyFont="1" applyFill="1" applyAlignment="1">
      <alignment horizontal="center" vertical="center"/>
    </xf>
    <xf numFmtId="0" fontId="47" fillId="25" borderId="102" xfId="51" applyFont="1" applyFill="1" applyBorder="1" applyAlignment="1">
      <alignment horizontal="center" vertical="center" wrapText="1"/>
    </xf>
    <xf numFmtId="0" fontId="156" fillId="42" borderId="171" xfId="57" applyFont="1" applyFill="1" applyBorder="1" applyAlignment="1" applyProtection="1">
      <alignment horizontal="center" vertical="center"/>
    </xf>
    <xf numFmtId="0" fontId="156" fillId="42" borderId="82" xfId="57" applyFont="1" applyFill="1" applyBorder="1" applyAlignment="1" applyProtection="1">
      <alignment horizontal="center" vertical="center"/>
    </xf>
    <xf numFmtId="0" fontId="156" fillId="42" borderId="19" xfId="57" applyFont="1" applyFill="1" applyBorder="1" applyAlignment="1" applyProtection="1">
      <alignment horizontal="center" vertical="center"/>
    </xf>
    <xf numFmtId="0" fontId="192" fillId="89" borderId="62" xfId="51" applyFont="1" applyFill="1" applyBorder="1" applyAlignment="1">
      <alignment horizontal="center" vertical="center"/>
    </xf>
    <xf numFmtId="0" fontId="185" fillId="89" borderId="62" xfId="98" applyFont="1" applyFill="1" applyBorder="1" applyAlignment="1">
      <alignment horizontal="center" vertical="center"/>
    </xf>
    <xf numFmtId="0" fontId="185" fillId="89" borderId="0" xfId="98" applyFont="1" applyFill="1" applyAlignment="1">
      <alignment horizontal="center" vertical="center"/>
    </xf>
    <xf numFmtId="0" fontId="185" fillId="89" borderId="107" xfId="98" applyFont="1" applyFill="1" applyBorder="1" applyAlignment="1">
      <alignment horizontal="center" vertical="center"/>
    </xf>
    <xf numFmtId="0" fontId="185" fillId="89" borderId="108" xfId="98" applyFont="1" applyFill="1" applyBorder="1" applyAlignment="1">
      <alignment horizontal="center" vertical="center"/>
    </xf>
    <xf numFmtId="0" fontId="184" fillId="68" borderId="0" xfId="99" applyFont="1" applyFill="1" applyAlignment="1">
      <alignment horizontal="center" vertical="center"/>
    </xf>
    <xf numFmtId="0" fontId="184" fillId="68" borderId="17" xfId="99" applyFont="1" applyFill="1" applyBorder="1" applyAlignment="1">
      <alignment horizontal="center" vertical="center"/>
    </xf>
    <xf numFmtId="0" fontId="44" fillId="39" borderId="43" xfId="51" applyFont="1" applyFill="1" applyBorder="1" applyAlignment="1">
      <alignment horizontal="center" vertical="center"/>
    </xf>
    <xf numFmtId="0" fontId="44" fillId="39" borderId="42" xfId="51" applyFont="1" applyFill="1" applyBorder="1" applyAlignment="1">
      <alignment horizontal="center" vertical="center"/>
    </xf>
    <xf numFmtId="0" fontId="183" fillId="121" borderId="62" xfId="51" quotePrefix="1" applyFont="1" applyFill="1" applyBorder="1" applyAlignment="1">
      <alignment horizontal="center" vertical="center"/>
    </xf>
    <xf numFmtId="0" fontId="185" fillId="44" borderId="62" xfId="51" applyFont="1" applyFill="1" applyBorder="1" applyAlignment="1">
      <alignment horizontal="left" vertical="center"/>
    </xf>
    <xf numFmtId="0" fontId="3" fillId="117" borderId="77" xfId="98" applyFill="1" applyBorder="1" applyAlignment="1">
      <alignment horizontal="center" vertical="center" wrapText="1"/>
    </xf>
    <xf numFmtId="0" fontId="3" fillId="117" borderId="78" xfId="98" applyFill="1" applyBorder="1" applyAlignment="1">
      <alignment horizontal="center" vertical="center" wrapText="1"/>
    </xf>
    <xf numFmtId="0" fontId="3" fillId="117" borderId="0" xfId="98" applyFill="1" applyAlignment="1">
      <alignment horizontal="center" vertical="center" wrapText="1"/>
    </xf>
    <xf numFmtId="0" fontId="3" fillId="117" borderId="14" xfId="98" applyFill="1" applyBorder="1" applyAlignment="1">
      <alignment horizontal="center" vertical="center" wrapText="1"/>
    </xf>
    <xf numFmtId="0" fontId="162" fillId="52" borderId="105" xfId="51" quotePrefix="1" applyFont="1" applyFill="1" applyBorder="1" applyAlignment="1">
      <alignment horizontal="center" vertical="center"/>
    </xf>
    <xf numFmtId="0" fontId="162" fillId="52" borderId="120" xfId="51" quotePrefix="1" applyFont="1" applyFill="1" applyBorder="1" applyAlignment="1">
      <alignment horizontal="center" vertical="center"/>
    </xf>
    <xf numFmtId="0" fontId="162" fillId="52" borderId="119" xfId="51" quotePrefix="1" applyFont="1" applyFill="1" applyBorder="1" applyAlignment="1">
      <alignment horizontal="center" vertical="center"/>
    </xf>
    <xf numFmtId="0" fontId="57" fillId="48" borderId="62" xfId="51" applyFont="1" applyFill="1" applyBorder="1" applyAlignment="1">
      <alignment horizontal="left" vertical="center"/>
    </xf>
    <xf numFmtId="0" fontId="57" fillId="68" borderId="62" xfId="51" applyFont="1" applyFill="1" applyBorder="1" applyAlignment="1">
      <alignment horizontal="left" vertical="center"/>
    </xf>
    <xf numFmtId="0" fontId="47" fillId="68" borderId="62" xfId="51" applyFont="1" applyFill="1" applyBorder="1" applyAlignment="1">
      <alignment horizontal="left" vertical="center"/>
    </xf>
    <xf numFmtId="0" fontId="162" fillId="52" borderId="62" xfId="51" quotePrefix="1" applyFont="1" applyFill="1" applyBorder="1" applyAlignment="1">
      <alignment horizontal="center" vertical="center"/>
    </xf>
    <xf numFmtId="0" fontId="3" fillId="68" borderId="77" xfId="98" applyFill="1" applyBorder="1" applyAlignment="1">
      <alignment horizontal="center" vertical="center"/>
    </xf>
    <xf numFmtId="0" fontId="3" fillId="68" borderId="78" xfId="98" applyFill="1" applyBorder="1" applyAlignment="1">
      <alignment horizontal="center" vertical="center"/>
    </xf>
    <xf numFmtId="0" fontId="3" fillId="68" borderId="108" xfId="98" applyFill="1" applyBorder="1" applyAlignment="1">
      <alignment horizontal="center" vertical="center"/>
    </xf>
    <xf numFmtId="0" fontId="3" fillId="68" borderId="110" xfId="98" applyFill="1" applyBorder="1" applyAlignment="1">
      <alignment horizontal="center" vertical="center"/>
    </xf>
    <xf numFmtId="0" fontId="3" fillId="0" borderId="62" xfId="98" applyBorder="1" applyAlignment="1">
      <alignment horizontal="center" vertical="center"/>
    </xf>
    <xf numFmtId="0" fontId="3" fillId="0" borderId="14" xfId="98" applyBorder="1" applyAlignment="1">
      <alignment horizontal="center" vertical="center"/>
    </xf>
    <xf numFmtId="0" fontId="3" fillId="0" borderId="107" xfId="98" applyBorder="1" applyAlignment="1">
      <alignment horizontal="center" vertical="center"/>
    </xf>
    <xf numFmtId="0" fontId="3" fillId="0" borderId="110" xfId="98" applyBorder="1" applyAlignment="1">
      <alignment horizontal="center" vertical="center"/>
    </xf>
    <xf numFmtId="0" fontId="42" fillId="46" borderId="67" xfId="51" applyFont="1" applyFill="1" applyBorder="1" applyAlignment="1">
      <alignment horizontal="center" vertical="center" wrapText="1"/>
    </xf>
    <xf numFmtId="0" fontId="42" fillId="46" borderId="0" xfId="51" applyFont="1" applyFill="1" applyAlignment="1">
      <alignment horizontal="center" vertical="center" wrapText="1"/>
    </xf>
    <xf numFmtId="0" fontId="42" fillId="68" borderId="21" xfId="51" applyFont="1" applyFill="1" applyBorder="1" applyAlignment="1">
      <alignment horizontal="center" vertical="center" wrapText="1"/>
    </xf>
    <xf numFmtId="0" fontId="42" fillId="68" borderId="125" xfId="51" applyFont="1" applyFill="1" applyBorder="1" applyAlignment="1">
      <alignment horizontal="center" vertical="center" wrapText="1"/>
    </xf>
    <xf numFmtId="0" fontId="42" fillId="68" borderId="116" xfId="51" applyFont="1" applyFill="1" applyBorder="1" applyAlignment="1">
      <alignment horizontal="center" vertical="center" wrapText="1"/>
    </xf>
    <xf numFmtId="0" fontId="42" fillId="68" borderId="0" xfId="51" applyFont="1" applyFill="1" applyAlignment="1">
      <alignment horizontal="center" vertical="center" wrapText="1"/>
    </xf>
    <xf numFmtId="0" fontId="185" fillId="89" borderId="62" xfId="51" quotePrefix="1" applyFont="1" applyFill="1" applyBorder="1" applyAlignment="1">
      <alignment horizontal="center" vertical="center" wrapText="1"/>
    </xf>
    <xf numFmtId="0" fontId="185" fillId="89" borderId="62" xfId="51" quotePrefix="1" applyFont="1" applyFill="1" applyBorder="1" applyAlignment="1">
      <alignment horizontal="center" vertical="center"/>
    </xf>
    <xf numFmtId="0" fontId="75" fillId="39" borderId="43" xfId="76" applyFont="1" applyFill="1" applyBorder="1" applyAlignment="1">
      <alignment horizontal="center" vertical="center"/>
    </xf>
    <xf numFmtId="0" fontId="75" fillId="39" borderId="0" xfId="76" applyFont="1" applyFill="1" applyAlignment="1">
      <alignment horizontal="center" vertical="center"/>
    </xf>
    <xf numFmtId="0" fontId="41" fillId="33" borderId="62" xfId="68" applyFont="1" applyFill="1" applyBorder="1" applyAlignment="1">
      <alignment horizontal="left" vertical="center" wrapText="1"/>
    </xf>
    <xf numFmtId="0" fontId="41" fillId="33" borderId="0" xfId="68" applyFont="1" applyFill="1" applyAlignment="1">
      <alignment horizontal="left" vertical="center" wrapText="1"/>
    </xf>
    <xf numFmtId="0" fontId="87" fillId="89" borderId="0" xfId="99" applyFont="1" applyFill="1" applyAlignment="1">
      <alignment horizontal="center" vertical="center"/>
    </xf>
    <xf numFmtId="0" fontId="87" fillId="89" borderId="17" xfId="99" applyFont="1" applyFill="1" applyBorder="1" applyAlignment="1">
      <alignment horizontal="center" vertical="center"/>
    </xf>
    <xf numFmtId="0" fontId="188" fillId="117" borderId="0" xfId="99" applyFont="1" applyFill="1" applyAlignment="1">
      <alignment horizontal="center" vertical="center" wrapText="1"/>
    </xf>
    <xf numFmtId="0" fontId="188" fillId="117" borderId="17" xfId="99" applyFont="1" applyFill="1" applyBorder="1" applyAlignment="1">
      <alignment horizontal="center" vertical="center" wrapText="1"/>
    </xf>
    <xf numFmtId="0" fontId="54" fillId="96" borderId="62" xfId="51" applyFont="1" applyFill="1" applyBorder="1" applyAlignment="1">
      <alignment horizontal="left" vertical="center"/>
    </xf>
    <xf numFmtId="0" fontId="54" fillId="96" borderId="0" xfId="51" applyFont="1" applyFill="1" applyAlignment="1">
      <alignment horizontal="left" vertical="center"/>
    </xf>
    <xf numFmtId="0" fontId="220" fillId="50" borderId="155" xfId="51" applyFont="1" applyFill="1" applyBorder="1" applyAlignment="1">
      <alignment horizontal="right" vertical="center" wrapText="1"/>
    </xf>
    <xf numFmtId="0" fontId="220" fillId="50" borderId="113" xfId="51" applyFont="1" applyFill="1" applyBorder="1" applyAlignment="1">
      <alignment horizontal="right" vertical="center" wrapText="1"/>
    </xf>
    <xf numFmtId="0" fontId="53" fillId="44" borderId="43" xfId="76" applyFont="1" applyFill="1" applyBorder="1" applyAlignment="1">
      <alignment horizontal="center" vertical="center"/>
    </xf>
    <xf numFmtId="0" fontId="53" fillId="44" borderId="0" xfId="76" applyFont="1" applyFill="1" applyAlignment="1">
      <alignment horizontal="center" vertical="center"/>
    </xf>
    <xf numFmtId="0" fontId="60" fillId="44" borderId="77" xfId="76" applyFont="1" applyFill="1" applyBorder="1" applyAlignment="1">
      <alignment horizontal="center" vertical="center"/>
    </xf>
    <xf numFmtId="0" fontId="56" fillId="44" borderId="82" xfId="76" applyFont="1" applyFill="1" applyBorder="1" applyAlignment="1">
      <alignment horizontal="center" vertical="center"/>
    </xf>
    <xf numFmtId="0" fontId="56" fillId="44" borderId="65" xfId="76" applyFont="1" applyFill="1" applyBorder="1" applyAlignment="1">
      <alignment horizontal="center" vertical="center"/>
    </xf>
    <xf numFmtId="0" fontId="193" fillId="52" borderId="0" xfId="76" applyFont="1" applyFill="1" applyAlignment="1">
      <alignment horizontal="center" vertical="center" wrapText="1"/>
    </xf>
    <xf numFmtId="0" fontId="47" fillId="39" borderId="85" xfId="76" applyFont="1" applyFill="1" applyBorder="1" applyAlignment="1">
      <alignment horizontal="center" vertical="center"/>
    </xf>
    <xf numFmtId="0" fontId="47" fillId="39" borderId="77" xfId="76" applyFont="1" applyFill="1" applyBorder="1" applyAlignment="1">
      <alignment horizontal="center" vertical="center"/>
    </xf>
    <xf numFmtId="0" fontId="47" fillId="39" borderId="78" xfId="76" applyFont="1" applyFill="1" applyBorder="1" applyAlignment="1">
      <alignment horizontal="center" vertical="center"/>
    </xf>
    <xf numFmtId="0" fontId="65" fillId="44" borderId="9" xfId="51" applyFont="1" applyFill="1" applyBorder="1" applyAlignment="1">
      <alignment horizontal="center" vertical="center"/>
    </xf>
    <xf numFmtId="0" fontId="65" fillId="44" borderId="10" xfId="51" applyFont="1" applyFill="1" applyBorder="1" applyAlignment="1">
      <alignment horizontal="center" vertical="center"/>
    </xf>
    <xf numFmtId="0" fontId="67" fillId="42" borderId="99" xfId="76" applyFont="1" applyFill="1" applyBorder="1" applyAlignment="1">
      <alignment horizontal="center" vertical="center"/>
    </xf>
    <xf numFmtId="0" fontId="320" fillId="0" borderId="0" xfId="76" applyFont="1" applyAlignment="1">
      <alignment horizontal="center" vertical="center" wrapText="1"/>
    </xf>
    <xf numFmtId="0" fontId="320" fillId="0" borderId="108" xfId="76" applyFont="1" applyBorder="1" applyAlignment="1">
      <alignment horizontal="center" vertical="center" wrapText="1"/>
    </xf>
    <xf numFmtId="0" fontId="322" fillId="0" borderId="0" xfId="76" applyFont="1" applyAlignment="1">
      <alignment horizontal="center" vertical="center" wrapText="1"/>
    </xf>
    <xf numFmtId="0" fontId="322" fillId="0" borderId="108" xfId="76" applyFont="1" applyBorder="1" applyAlignment="1">
      <alignment horizontal="center" vertical="center" wrapText="1"/>
    </xf>
    <xf numFmtId="0" fontId="51" fillId="0" borderId="14" xfId="76" applyFont="1" applyBorder="1" applyAlignment="1">
      <alignment horizontal="center" vertical="center" wrapText="1"/>
    </xf>
    <xf numFmtId="0" fontId="51" fillId="0" borderId="110" xfId="76" applyFont="1" applyBorder="1" applyAlignment="1">
      <alignment horizontal="center" vertical="center" wrapText="1"/>
    </xf>
    <xf numFmtId="0" fontId="104" fillId="0" borderId="0" xfId="31" applyFont="1" applyAlignment="1" applyProtection="1">
      <alignment horizontal="center" vertical="center"/>
    </xf>
    <xf numFmtId="0" fontId="313" fillId="29" borderId="182" xfId="76" applyFont="1" applyFill="1" applyBorder="1" applyAlignment="1">
      <alignment horizontal="center" vertical="center"/>
    </xf>
    <xf numFmtId="0" fontId="313" fillId="29" borderId="183" xfId="76" applyFont="1" applyFill="1" applyBorder="1" applyAlignment="1">
      <alignment horizontal="center" vertical="center"/>
    </xf>
    <xf numFmtId="0" fontId="313" fillId="29" borderId="184" xfId="76" applyFont="1" applyFill="1" applyBorder="1" applyAlignment="1">
      <alignment horizontal="center" vertical="center"/>
    </xf>
    <xf numFmtId="0" fontId="45" fillId="37" borderId="0" xfId="76" applyFont="1" applyFill="1" applyAlignment="1">
      <alignment horizontal="center" vertical="center"/>
    </xf>
    <xf numFmtId="0" fontId="45" fillId="51" borderId="0" xfId="76" applyFont="1" applyFill="1" applyAlignment="1">
      <alignment horizontal="center" vertical="center"/>
    </xf>
    <xf numFmtId="0" fontId="45" fillId="52" borderId="0" xfId="76" applyFont="1" applyFill="1" applyAlignment="1">
      <alignment horizontal="center" vertical="center"/>
    </xf>
    <xf numFmtId="0" fontId="45" fillId="45" borderId="0" xfId="76" applyFont="1" applyFill="1" applyAlignment="1">
      <alignment horizontal="center" vertical="center"/>
    </xf>
    <xf numFmtId="0" fontId="315" fillId="39" borderId="182" xfId="76" applyFont="1" applyFill="1" applyBorder="1" applyAlignment="1">
      <alignment horizontal="center" vertical="center" wrapText="1"/>
    </xf>
    <xf numFmtId="0" fontId="315" fillId="39" borderId="183" xfId="76" applyFont="1" applyFill="1" applyBorder="1" applyAlignment="1">
      <alignment horizontal="center" vertical="center" wrapText="1"/>
    </xf>
    <xf numFmtId="0" fontId="315" fillId="39" borderId="184" xfId="76" applyFont="1" applyFill="1" applyBorder="1" applyAlignment="1">
      <alignment horizontal="center" vertical="center" wrapText="1"/>
    </xf>
    <xf numFmtId="0" fontId="320" fillId="0" borderId="0" xfId="76" applyFont="1" applyAlignment="1">
      <alignment horizontal="center" vertical="center"/>
    </xf>
    <xf numFmtId="0" fontId="45" fillId="37" borderId="183" xfId="76" applyFont="1" applyFill="1" applyBorder="1" applyAlignment="1">
      <alignment horizontal="center" vertical="center"/>
    </xf>
    <xf numFmtId="0" fontId="45" fillId="51" borderId="183" xfId="76" applyFont="1" applyFill="1" applyBorder="1" applyAlignment="1">
      <alignment horizontal="center" vertical="center"/>
    </xf>
    <xf numFmtId="0" fontId="45" fillId="52" borderId="183" xfId="76" applyFont="1" applyFill="1" applyBorder="1" applyAlignment="1">
      <alignment horizontal="center" vertical="center"/>
    </xf>
    <xf numFmtId="0" fontId="45" fillId="45" borderId="183" xfId="76" applyFont="1" applyFill="1" applyBorder="1" applyAlignment="1">
      <alignment horizontal="center" vertical="center"/>
    </xf>
    <xf numFmtId="0" fontId="42" fillId="39" borderId="197" xfId="76" applyFont="1" applyFill="1" applyBorder="1" applyAlignment="1">
      <alignment horizontal="center" vertical="center"/>
    </xf>
    <xf numFmtId="0" fontId="42" fillId="39" borderId="198" xfId="76" applyFont="1" applyFill="1" applyBorder="1" applyAlignment="1">
      <alignment horizontal="center" vertical="center"/>
    </xf>
    <xf numFmtId="0" fontId="42" fillId="39" borderId="199" xfId="76" applyFont="1" applyFill="1" applyBorder="1" applyAlignment="1">
      <alignment horizontal="center" vertical="center"/>
    </xf>
    <xf numFmtId="0" fontId="138" fillId="26" borderId="185" xfId="76" applyFont="1" applyFill="1" applyBorder="1" applyAlignment="1">
      <alignment horizontal="center" vertical="center" wrapText="1"/>
    </xf>
    <xf numFmtId="0" fontId="138" fillId="26" borderId="180" xfId="76" applyFont="1" applyFill="1" applyBorder="1" applyAlignment="1">
      <alignment horizontal="center" vertical="center" wrapText="1"/>
    </xf>
    <xf numFmtId="0" fontId="138" fillId="26" borderId="186" xfId="76" applyFont="1" applyFill="1" applyBorder="1" applyAlignment="1">
      <alignment horizontal="center" vertical="center" wrapText="1"/>
    </xf>
    <xf numFmtId="0" fontId="51" fillId="0" borderId="42" xfId="76" applyFont="1" applyBorder="1" applyAlignment="1">
      <alignment horizontal="center" vertical="center" wrapText="1"/>
    </xf>
    <xf numFmtId="0" fontId="52" fillId="39" borderId="185" xfId="76" applyFont="1" applyFill="1" applyBorder="1" applyAlignment="1">
      <alignment horizontal="center" vertical="center"/>
    </xf>
    <xf numFmtId="0" fontId="52" fillId="39" borderId="180" xfId="76" applyFont="1" applyFill="1" applyBorder="1" applyAlignment="1">
      <alignment horizontal="center" vertical="center"/>
    </xf>
    <xf numFmtId="0" fontId="52" fillId="39" borderId="186" xfId="76" applyFont="1" applyFill="1" applyBorder="1" applyAlignment="1">
      <alignment horizontal="center" vertical="center"/>
    </xf>
    <xf numFmtId="0" fontId="327" fillId="39" borderId="229" xfId="76" applyFont="1" applyFill="1" applyBorder="1" applyAlignment="1">
      <alignment horizontal="center" vertical="center"/>
    </xf>
    <xf numFmtId="0" fontId="327" fillId="39" borderId="99" xfId="76" applyFont="1" applyFill="1" applyBorder="1" applyAlignment="1">
      <alignment horizontal="center" vertical="center"/>
    </xf>
    <xf numFmtId="0" fontId="327" fillId="39" borderId="230" xfId="76" applyFont="1" applyFill="1" applyBorder="1" applyAlignment="1">
      <alignment horizontal="center" vertical="center"/>
    </xf>
    <xf numFmtId="0" fontId="327" fillId="39" borderId="182" xfId="76" applyFont="1" applyFill="1" applyBorder="1" applyAlignment="1">
      <alignment horizontal="center" vertical="center"/>
    </xf>
    <xf numFmtId="0" fontId="327" fillId="39" borderId="183" xfId="76" applyFont="1" applyFill="1" applyBorder="1" applyAlignment="1">
      <alignment horizontal="center" vertical="center"/>
    </xf>
    <xf numFmtId="0" fontId="327" fillId="39" borderId="184" xfId="76" applyFont="1" applyFill="1" applyBorder="1" applyAlignment="1">
      <alignment horizontal="center" vertical="center"/>
    </xf>
    <xf numFmtId="0" fontId="41" fillId="33" borderId="0" xfId="68" applyFont="1" applyFill="1" applyBorder="1" applyAlignment="1">
      <alignment horizontal="left" vertical="center" wrapText="1"/>
    </xf>
    <xf numFmtId="0" fontId="12" fillId="0" borderId="16" xfId="66" applyBorder="1" applyAlignment="1">
      <alignment horizontal="center" vertical="center"/>
    </xf>
    <xf numFmtId="0" fontId="12" fillId="0" borderId="14" xfId="66" applyBorder="1" applyAlignment="1">
      <alignment horizontal="center" vertical="center"/>
    </xf>
    <xf numFmtId="0" fontId="12" fillId="0" borderId="107" xfId="66" applyBorder="1" applyAlignment="1">
      <alignment horizontal="center" vertical="center"/>
    </xf>
    <xf numFmtId="0" fontId="12" fillId="0" borderId="110" xfId="66" applyBorder="1" applyAlignment="1">
      <alignment horizontal="center" vertical="center"/>
    </xf>
    <xf numFmtId="0" fontId="57" fillId="79" borderId="12" xfId="51" quotePrefix="1" applyFont="1" applyFill="1" applyBorder="1" applyAlignment="1">
      <alignment horizontal="center" vertical="center" wrapText="1"/>
    </xf>
    <xf numFmtId="0" fontId="47" fillId="79" borderId="12" xfId="51" quotePrefix="1" applyFont="1" applyFill="1" applyBorder="1" applyAlignment="1">
      <alignment horizontal="center" vertical="center"/>
    </xf>
    <xf numFmtId="0" fontId="12" fillId="132" borderId="77" xfId="66" applyFill="1" applyBorder="1" applyAlignment="1">
      <alignment horizontal="center" vertical="center" wrapText="1"/>
    </xf>
    <xf numFmtId="0" fontId="12" fillId="132" borderId="78" xfId="66" applyFill="1" applyBorder="1" applyAlignment="1">
      <alignment horizontal="center" vertical="center" wrapText="1"/>
    </xf>
    <xf numFmtId="0" fontId="12" fillId="132" borderId="0" xfId="66" applyFill="1" applyAlignment="1">
      <alignment horizontal="center" vertical="center" wrapText="1"/>
    </xf>
    <xf numFmtId="0" fontId="12" fillId="132" borderId="14" xfId="66" applyFill="1" applyBorder="1" applyAlignment="1">
      <alignment horizontal="center" vertical="center" wrapText="1"/>
    </xf>
    <xf numFmtId="0" fontId="12" fillId="132" borderId="108" xfId="66" applyFill="1" applyBorder="1" applyAlignment="1">
      <alignment horizontal="center" vertical="center" wrapText="1"/>
    </xf>
    <xf numFmtId="0" fontId="12" fillId="132" borderId="110" xfId="66" applyFill="1" applyBorder="1" applyAlignment="1">
      <alignment horizontal="center" vertical="center" wrapText="1"/>
    </xf>
    <xf numFmtId="0" fontId="12" fillId="129" borderId="77" xfId="66" applyFill="1" applyBorder="1" applyAlignment="1">
      <alignment horizontal="center" vertical="center" wrapText="1"/>
    </xf>
    <xf numFmtId="0" fontId="12" fillId="129" borderId="78" xfId="66" applyFill="1" applyBorder="1" applyAlignment="1">
      <alignment horizontal="center" vertical="center" wrapText="1"/>
    </xf>
    <xf numFmtId="0" fontId="12" fillId="129" borderId="0" xfId="66" applyFill="1" applyAlignment="1">
      <alignment horizontal="center" vertical="center" wrapText="1"/>
    </xf>
    <xf numFmtId="0" fontId="12" fillId="129" borderId="14" xfId="66" applyFill="1" applyBorder="1" applyAlignment="1">
      <alignment horizontal="center" vertical="center" wrapText="1"/>
    </xf>
    <xf numFmtId="0" fontId="12" fillId="129" borderId="108" xfId="66" applyFill="1" applyBorder="1" applyAlignment="1">
      <alignment horizontal="center" vertical="center" wrapText="1"/>
    </xf>
    <xf numFmtId="0" fontId="12" fillId="129" borderId="110" xfId="66" applyFill="1" applyBorder="1" applyAlignment="1">
      <alignment horizontal="center" vertical="center" wrapText="1"/>
    </xf>
    <xf numFmtId="0" fontId="12" fillId="118" borderId="77" xfId="66" applyFill="1" applyBorder="1" applyAlignment="1">
      <alignment horizontal="center" vertical="center" wrapText="1"/>
    </xf>
    <xf numFmtId="0" fontId="12" fillId="118" borderId="78" xfId="66" applyFill="1" applyBorder="1" applyAlignment="1">
      <alignment horizontal="center" vertical="center" wrapText="1"/>
    </xf>
    <xf numFmtId="0" fontId="12" fillId="118" borderId="0" xfId="66" applyFill="1" applyAlignment="1">
      <alignment horizontal="center" vertical="center" wrapText="1"/>
    </xf>
    <xf numFmtId="0" fontId="12" fillId="118" borderId="14" xfId="66" applyFill="1" applyBorder="1" applyAlignment="1">
      <alignment horizontal="center" vertical="center" wrapText="1"/>
    </xf>
    <xf numFmtId="0" fontId="12" fillId="118" borderId="108" xfId="66" applyFill="1" applyBorder="1" applyAlignment="1">
      <alignment horizontal="center" vertical="center" wrapText="1"/>
    </xf>
    <xf numFmtId="0" fontId="12" fillId="118" borderId="110" xfId="66" applyFill="1" applyBorder="1" applyAlignment="1">
      <alignment horizontal="center" vertical="center" wrapText="1"/>
    </xf>
    <xf numFmtId="0" fontId="12" fillId="116" borderId="77" xfId="66" applyFill="1" applyBorder="1" applyAlignment="1">
      <alignment horizontal="center" vertical="center" wrapText="1"/>
    </xf>
    <xf numFmtId="0" fontId="12" fillId="116" borderId="78" xfId="66" applyFill="1" applyBorder="1" applyAlignment="1">
      <alignment horizontal="center" vertical="center" wrapText="1"/>
    </xf>
    <xf numFmtId="0" fontId="12" fillId="116" borderId="0" xfId="66" applyFill="1" applyAlignment="1">
      <alignment horizontal="center" vertical="center" wrapText="1"/>
    </xf>
    <xf numFmtId="0" fontId="12" fillId="116" borderId="14" xfId="66" applyFill="1" applyBorder="1" applyAlignment="1">
      <alignment horizontal="center" vertical="center" wrapText="1"/>
    </xf>
    <xf numFmtId="0" fontId="12" fillId="116" borderId="108" xfId="66" applyFill="1" applyBorder="1" applyAlignment="1">
      <alignment horizontal="center" vertical="center" wrapText="1"/>
    </xf>
    <xf numFmtId="0" fontId="12" fillId="116" borderId="110" xfId="66" applyFill="1" applyBorder="1" applyAlignment="1">
      <alignment horizontal="center" vertical="center" wrapText="1"/>
    </xf>
    <xf numFmtId="0" fontId="12" fillId="68" borderId="77" xfId="66" applyFill="1" applyBorder="1" applyAlignment="1">
      <alignment horizontal="center" vertical="center"/>
    </xf>
    <xf numFmtId="0" fontId="12" fillId="68" borderId="78" xfId="66" applyFill="1" applyBorder="1" applyAlignment="1">
      <alignment horizontal="center" vertical="center"/>
    </xf>
    <xf numFmtId="0" fontId="12" fillId="68" borderId="108" xfId="66" applyFill="1" applyBorder="1" applyAlignment="1">
      <alignment horizontal="center" vertical="center"/>
    </xf>
    <xf numFmtId="0" fontId="12" fillId="68" borderId="110" xfId="66" applyFill="1" applyBorder="1" applyAlignment="1">
      <alignment horizontal="center" vertical="center"/>
    </xf>
    <xf numFmtId="0" fontId="12" fillId="117" borderId="77" xfId="66" applyFill="1" applyBorder="1" applyAlignment="1">
      <alignment horizontal="center" vertical="center" wrapText="1"/>
    </xf>
    <xf numFmtId="0" fontId="12" fillId="117" borderId="78" xfId="66" applyFill="1" applyBorder="1" applyAlignment="1">
      <alignment horizontal="center" vertical="center" wrapText="1"/>
    </xf>
    <xf numFmtId="0" fontId="12" fillId="117" borderId="0" xfId="66" applyFill="1" applyAlignment="1">
      <alignment horizontal="center" vertical="center" wrapText="1"/>
    </xf>
    <xf numFmtId="0" fontId="12" fillId="117" borderId="14" xfId="66" applyFill="1" applyBorder="1" applyAlignment="1">
      <alignment horizontal="center" vertical="center" wrapText="1"/>
    </xf>
    <xf numFmtId="0" fontId="12" fillId="117" borderId="108" xfId="66" applyFill="1" applyBorder="1" applyAlignment="1">
      <alignment horizontal="center" vertical="center" wrapText="1"/>
    </xf>
    <xf numFmtId="0" fontId="12" fillId="117" borderId="110" xfId="66" applyFill="1" applyBorder="1" applyAlignment="1">
      <alignment horizontal="center" vertical="center" wrapText="1"/>
    </xf>
    <xf numFmtId="0" fontId="50" fillId="79" borderId="12" xfId="51" quotePrefix="1" applyFont="1" applyFill="1" applyBorder="1" applyAlignment="1">
      <alignment horizontal="center" vertical="center" wrapText="1"/>
    </xf>
    <xf numFmtId="172" fontId="120" fillId="52" borderId="12" xfId="51" applyNumberFormat="1" applyFont="1" applyFill="1" applyBorder="1" applyAlignment="1">
      <alignment horizontal="center" vertical="center"/>
    </xf>
    <xf numFmtId="0" fontId="185" fillId="89" borderId="16" xfId="66" applyFont="1" applyFill="1" applyBorder="1" applyAlignment="1">
      <alignment horizontal="center" vertical="center"/>
    </xf>
    <xf numFmtId="0" fontId="185" fillId="89" borderId="0" xfId="66" applyFont="1" applyFill="1" applyAlignment="1">
      <alignment horizontal="center" vertical="center"/>
    </xf>
    <xf numFmtId="0" fontId="185" fillId="89" borderId="107" xfId="66" applyFont="1" applyFill="1" applyBorder="1" applyAlignment="1">
      <alignment horizontal="center" vertical="center"/>
    </xf>
    <xf numFmtId="0" fontId="185" fillId="89" borderId="108" xfId="66" applyFont="1" applyFill="1" applyBorder="1" applyAlignment="1">
      <alignment horizontal="center" vertical="center"/>
    </xf>
    <xf numFmtId="0" fontId="311" fillId="39" borderId="0" xfId="61" applyFont="1" applyFill="1" applyAlignment="1">
      <alignment horizontal="left" vertical="center" wrapText="1"/>
    </xf>
    <xf numFmtId="0" fontId="230" fillId="52" borderId="0" xfId="31" applyFont="1" applyFill="1" applyAlignment="1" applyProtection="1">
      <alignment horizontal="left" vertical="center"/>
    </xf>
    <xf numFmtId="0" fontId="179" fillId="52" borderId="0" xfId="31" applyFont="1" applyFill="1" applyAlignment="1" applyProtection="1">
      <alignment horizontal="left" vertical="center"/>
    </xf>
    <xf numFmtId="0" fontId="230" fillId="52" borderId="0" xfId="31" applyFont="1" applyFill="1" applyBorder="1" applyAlignment="1" applyProtection="1">
      <alignment horizontal="left" vertical="center"/>
    </xf>
    <xf numFmtId="0" fontId="98" fillId="0" borderId="71" xfId="35" applyFont="1" applyBorder="1" applyAlignment="1">
      <alignment horizontal="center" vertical="center" wrapText="1"/>
    </xf>
    <xf numFmtId="0" fontId="98" fillId="0" borderId="80" xfId="35" applyFont="1" applyBorder="1" applyAlignment="1">
      <alignment horizontal="center" vertical="center" wrapText="1"/>
    </xf>
    <xf numFmtId="0" fontId="99" fillId="0" borderId="94" xfId="35" applyFont="1" applyBorder="1" applyAlignment="1">
      <alignment horizontal="left" vertical="center" wrapText="1"/>
    </xf>
    <xf numFmtId="0" fontId="99" fillId="0" borderId="80" xfId="35" applyFont="1" applyBorder="1" applyAlignment="1">
      <alignment horizontal="left" vertical="center" wrapText="1"/>
    </xf>
    <xf numFmtId="0" fontId="99" fillId="0" borderId="72" xfId="35" applyFont="1" applyBorder="1" applyAlignment="1">
      <alignment horizontal="left" vertical="center" wrapText="1"/>
    </xf>
    <xf numFmtId="0" fontId="100" fillId="36" borderId="95" xfId="35" applyFont="1" applyFill="1" applyBorder="1" applyAlignment="1">
      <alignment horizontal="center" vertical="center" wrapText="1"/>
    </xf>
    <xf numFmtId="0" fontId="100" fillId="36" borderId="65" xfId="35" applyFont="1" applyFill="1" applyBorder="1" applyAlignment="1">
      <alignment horizontal="center" vertical="center" wrapText="1"/>
    </xf>
    <xf numFmtId="0" fontId="100" fillId="36" borderId="95" xfId="35" applyFont="1" applyFill="1" applyBorder="1" applyAlignment="1">
      <alignment horizontal="left" vertical="center" wrapText="1" indent="2"/>
    </xf>
    <xf numFmtId="0" fontId="100" fillId="36" borderId="65" xfId="35" applyFont="1" applyFill="1" applyBorder="1" applyAlignment="1">
      <alignment horizontal="left" vertical="center" wrapText="1" indent="2"/>
    </xf>
    <xf numFmtId="0" fontId="100" fillId="36" borderId="95" xfId="35" applyFont="1" applyFill="1" applyBorder="1" applyAlignment="1">
      <alignment horizontal="right" vertical="center" wrapText="1" indent="2"/>
    </xf>
    <xf numFmtId="0" fontId="100" fillId="36" borderId="19" xfId="35" applyFont="1" applyFill="1" applyBorder="1" applyAlignment="1">
      <alignment horizontal="right" vertical="center" wrapText="1" indent="2"/>
    </xf>
    <xf numFmtId="0" fontId="97" fillId="36" borderId="69" xfId="35" applyFont="1" applyFill="1" applyBorder="1" applyAlignment="1">
      <alignment horizontal="center" vertical="center" wrapText="1"/>
    </xf>
    <xf numFmtId="164" fontId="77" fillId="39" borderId="46" xfId="36" applyNumberFormat="1" applyFont="1" applyFill="1" applyBorder="1" applyAlignment="1" applyProtection="1">
      <alignment horizontal="center" vertical="center" wrapText="1"/>
    </xf>
    <xf numFmtId="164" fontId="77" fillId="39" borderId="47" xfId="36" applyNumberFormat="1" applyFont="1" applyFill="1" applyBorder="1" applyAlignment="1" applyProtection="1">
      <alignment horizontal="center" vertical="center" wrapText="1"/>
    </xf>
    <xf numFmtId="167" fontId="81" fillId="42" borderId="12" xfId="34" applyNumberFormat="1" applyFont="1" applyFill="1" applyBorder="1" applyAlignment="1">
      <alignment horizontal="center"/>
    </xf>
    <xf numFmtId="167" fontId="81" fillId="42" borderId="17" xfId="34" applyNumberFormat="1" applyFont="1" applyFill="1" applyBorder="1" applyAlignment="1">
      <alignment horizontal="center"/>
    </xf>
    <xf numFmtId="0" fontId="45" fillId="38" borderId="12" xfId="34" applyFont="1" applyFill="1" applyBorder="1" applyAlignment="1">
      <alignment horizontal="center"/>
    </xf>
    <xf numFmtId="0" fontId="45" fillId="38" borderId="17" xfId="34" applyFont="1" applyFill="1" applyBorder="1" applyAlignment="1">
      <alignment horizontal="center"/>
    </xf>
    <xf numFmtId="0" fontId="45" fillId="39" borderId="12" xfId="34" applyFont="1" applyFill="1" applyBorder="1" applyAlignment="1">
      <alignment horizontal="center"/>
    </xf>
    <xf numFmtId="0" fontId="45" fillId="39" borderId="17" xfId="34" applyFont="1" applyFill="1" applyBorder="1" applyAlignment="1">
      <alignment horizontal="center"/>
    </xf>
    <xf numFmtId="0" fontId="44" fillId="39" borderId="32" xfId="34" applyFont="1" applyFill="1" applyBorder="1" applyAlignment="1">
      <alignment horizontal="center"/>
    </xf>
    <xf numFmtId="0" fontId="44" fillId="39" borderId="33" xfId="34" applyFont="1" applyFill="1" applyBorder="1" applyAlignment="1">
      <alignment horizontal="center"/>
    </xf>
    <xf numFmtId="165" fontId="63" fillId="37" borderId="48" xfId="34" applyNumberFormat="1" applyFont="1" applyFill="1" applyBorder="1" applyAlignment="1" applyProtection="1">
      <alignment horizontal="center" vertical="center"/>
    </xf>
    <xf numFmtId="165" fontId="63" fillId="37" borderId="11" xfId="34" applyNumberFormat="1" applyFont="1" applyFill="1" applyBorder="1" applyAlignment="1" applyProtection="1">
      <alignment horizontal="center" vertical="center"/>
    </xf>
    <xf numFmtId="0" fontId="63" fillId="37" borderId="21" xfId="36" applyFont="1" applyFill="1" applyBorder="1" applyAlignment="1">
      <alignment horizontal="center" vertical="center"/>
    </xf>
    <xf numFmtId="0" fontId="63" fillId="37" borderId="13" xfId="36" applyFont="1" applyFill="1" applyBorder="1" applyAlignment="1">
      <alignment horizontal="center" vertical="center"/>
    </xf>
    <xf numFmtId="0" fontId="44" fillId="0" borderId="12" xfId="34" applyFont="1" applyBorder="1" applyAlignment="1">
      <alignment horizontal="center"/>
    </xf>
    <xf numFmtId="0" fontId="44" fillId="0" borderId="17" xfId="34" applyFont="1" applyBorder="1" applyAlignment="1">
      <alignment horizontal="center"/>
    </xf>
    <xf numFmtId="167" fontId="79" fillId="42" borderId="12" xfId="34" applyNumberFormat="1" applyFont="1" applyFill="1" applyBorder="1" applyAlignment="1">
      <alignment horizontal="center"/>
    </xf>
    <xf numFmtId="167" fontId="79" fillId="42" borderId="17" xfId="34" applyNumberFormat="1" applyFont="1" applyFill="1" applyBorder="1" applyAlignment="1">
      <alignment horizontal="center"/>
    </xf>
    <xf numFmtId="167" fontId="45" fillId="38" borderId="12" xfId="34" applyNumberFormat="1" applyFont="1" applyFill="1" applyBorder="1" applyAlignment="1">
      <alignment horizontal="center"/>
    </xf>
    <xf numFmtId="167" fontId="45" fillId="38" borderId="17" xfId="34" applyNumberFormat="1" applyFont="1" applyFill="1" applyBorder="1" applyAlignment="1">
      <alignment horizontal="center"/>
    </xf>
  </cellXfs>
  <cellStyles count="11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Euro" xfId="29" xr:uid="{00000000-0005-0000-0000-00001C000000}"/>
    <cellStyle name="Insatisfaisant" xfId="30" builtinId="27" customBuiltin="1"/>
    <cellStyle name="Lien hypertexte" xfId="31" builtinId="8"/>
    <cellStyle name="Lien hypertexte 2" xfId="56" xr:uid="{BCDAF571-C7C4-4545-A65E-4D7ABBA23748}"/>
    <cellStyle name="Lien hypertexte 2 2" xfId="57" xr:uid="{76343E26-C480-4390-858C-2EBC417F414C}"/>
    <cellStyle name="Lien hypertexte 2 2 2" xfId="109" xr:uid="{8B8E89CA-2A3B-4A72-AC27-C72347AA474B}"/>
    <cellStyle name="Lien hypertexte 3" xfId="62" xr:uid="{3A383F87-D708-4F7A-A621-C3CA3DDE0F88}"/>
    <cellStyle name="Lien hypertexte 3 2 2" xfId="107" xr:uid="{1D81DA59-FB81-47E3-B0EB-B3EA080164EE}"/>
    <cellStyle name="Lien hypertexte 5 2" xfId="108" xr:uid="{5166C523-4775-48DE-B877-04624DE77EAC}"/>
    <cellStyle name="Lien hypertexte_PG Positionnement 2009 2" xfId="105" xr:uid="{ACB5A226-6A36-4C20-A389-A07024A6A16F}"/>
    <cellStyle name="Monétaire 2" xfId="112" xr:uid="{41B42AA3-45AC-495A-BEED-EDB5C225C0FC}"/>
    <cellStyle name="Neutre" xfId="32" builtinId="28" customBuiltin="1"/>
    <cellStyle name="Non d‚fini" xfId="33" xr:uid="{00000000-0005-0000-0000-000020000000}"/>
    <cellStyle name="Normal" xfId="0" builtinId="0"/>
    <cellStyle name="Normal 10" xfId="34" xr:uid="{00000000-0005-0000-0000-000022000000}"/>
    <cellStyle name="Normal 12 2" xfId="76" xr:uid="{EB325D26-CB92-4553-B8B8-B50DC2F417DC}"/>
    <cellStyle name="Normal 13" xfId="73" xr:uid="{E0268C06-8519-4E56-98C2-4F89390D3146}"/>
    <cellStyle name="Normal 13 2" xfId="83" xr:uid="{EE2E8A23-97FD-4274-9F91-89ED24709950}"/>
    <cellStyle name="Normal 13 3" xfId="88" xr:uid="{34386A99-9979-414F-B1AC-B47A5E169EA4}"/>
    <cellStyle name="Normal 13 4" xfId="90" xr:uid="{4EC9D899-DB28-42F1-8229-5E2F255C1E5E}"/>
    <cellStyle name="Normal 13 5" xfId="93" xr:uid="{F56C5499-A714-4C6B-B5AE-30D7F635AA6A}"/>
    <cellStyle name="Normal 14" xfId="65" xr:uid="{55E991AC-739E-4FAC-A952-BB7D80389450}"/>
    <cellStyle name="Normal 14 2" xfId="67" xr:uid="{F837DE00-85B7-4510-B7DF-9AAA4CC8CE74}"/>
    <cellStyle name="Normal 14 2 2" xfId="70" xr:uid="{72B36E8E-76AC-4E10-B4F4-326224D4F4BC}"/>
    <cellStyle name="Normal 14 2 2 2" xfId="95" xr:uid="{A1016F15-96FC-4846-AB62-361DEE34E27E}"/>
    <cellStyle name="Normal 14 2 3" xfId="78" xr:uid="{13BC65ED-35B4-4487-9BB1-2C7C5C0DAEDE}"/>
    <cellStyle name="Normal 14 2 3 2" xfId="92" xr:uid="{B4D8A63A-3148-4546-9F97-310B4B295189}"/>
    <cellStyle name="Normal 14 2 4" xfId="80" xr:uid="{6B88C34E-E004-45F4-890A-2ED75ABEF96D}"/>
    <cellStyle name="Normal 14 2 5" xfId="84" xr:uid="{762509F8-75E0-4AB4-911A-21977C939911}"/>
    <cellStyle name="Normal 14 2 6" xfId="87" xr:uid="{AB63A48F-2E13-4233-90DD-AEB6861B1DCE}"/>
    <cellStyle name="Normal 14 2 7" xfId="91" xr:uid="{A33F3238-FD59-40EA-86BA-743852A99E06}"/>
    <cellStyle name="Normal 14 2 8" xfId="94" xr:uid="{1CDCBAA2-9EDD-4463-81F0-2CF9FDE75B6A}"/>
    <cellStyle name="Normal 14 2 9" xfId="99" xr:uid="{ED23D0D4-6E7E-4A96-8915-BB4440AB0C2D}"/>
    <cellStyle name="Normal 14 3" xfId="75" xr:uid="{F8EF7C21-7F01-452B-B78F-BC9D13C2D78E}"/>
    <cellStyle name="Normal 14 4" xfId="86" xr:uid="{87DB23FE-1581-4B3F-98CF-16FBC2032383}"/>
    <cellStyle name="Normal 15" xfId="66" xr:uid="{AFDAE50B-C0F1-47FF-9EBE-6F949767D4D9}"/>
    <cellStyle name="Normal 15 2" xfId="71" xr:uid="{5A11BA9D-B805-46BA-B7CF-DA28A0A2C3B8}"/>
    <cellStyle name="Normal 15 2 2" xfId="96" xr:uid="{7E0E76A3-DBFE-479B-99AD-D14E894EB1AE}"/>
    <cellStyle name="Normal 15 3" xfId="74" xr:uid="{A32BF3B0-4092-4DA5-AFE0-C967B64D8651}"/>
    <cellStyle name="Normal 15 4" xfId="77" xr:uid="{51C675DD-9452-4079-9BE1-DC2CF15E1A4C}"/>
    <cellStyle name="Normal 15 4 2" xfId="89" xr:uid="{91B92072-FAF0-4794-BF52-C9527C0467C3}"/>
    <cellStyle name="Normal 15 5" xfId="79" xr:uid="{9C77F7AE-9538-4BAB-B703-B8769F707356}"/>
    <cellStyle name="Normal 15 6" xfId="81" xr:uid="{6F3A7152-7B1A-4470-8935-936C4807F81E}"/>
    <cellStyle name="Normal 15 7" xfId="85" xr:uid="{BDAF2584-03C7-4D87-972F-148B4824B0D2}"/>
    <cellStyle name="Normal 15 8" xfId="98" xr:uid="{0BE7ADCE-16DF-40DD-8658-01C39216FFDD}"/>
    <cellStyle name="Normal 2" xfId="35" xr:uid="{00000000-0005-0000-0000-000023000000}"/>
    <cellStyle name="Normal 2 2" xfId="82" xr:uid="{70AF2DAC-5861-43B4-B9CE-AC317FF37E32}"/>
    <cellStyle name="Normal 2 2 2" xfId="51" xr:uid="{C55FA91C-6535-4713-8DD8-41962D46F3CC}"/>
    <cellStyle name="Normal 2 2 2 2" xfId="100" xr:uid="{58498482-AD18-429E-9403-C3D24DE6AB76}"/>
    <cellStyle name="Normal 2 3" xfId="47" xr:uid="{96509E7D-99AE-47D3-934D-8248129084F6}"/>
    <cellStyle name="Normal 3" xfId="50" xr:uid="{543AF538-45D9-465E-BF0A-FA9EC7CD9E86}"/>
    <cellStyle name="Normal 3 2 2" xfId="58" xr:uid="{00845F3C-5DC7-4843-8986-04857BF30800}"/>
    <cellStyle name="Normal 3 3" xfId="101" xr:uid="{3FD0D801-D1B5-44D6-AF1C-375B93E941B6}"/>
    <cellStyle name="Normal 4" xfId="55" xr:uid="{4058329B-3DA1-48A1-B4AC-ED5413627AEA}"/>
    <cellStyle name="Normal 4 3" xfId="59" xr:uid="{D4B093CA-0CF1-4275-91BE-2C7191AE539F}"/>
    <cellStyle name="Normal 4 3 4" xfId="72" xr:uid="{C361265A-6880-46F3-9300-A369B9220D17}"/>
    <cellStyle name="Normal 5" xfId="61" xr:uid="{18CA87C7-F5D0-4472-80A9-C7F3C72FC9FD}"/>
    <cellStyle name="Normal 5 2" xfId="69" xr:uid="{6277E983-3C63-4CFD-BD34-27300D9023D4}"/>
    <cellStyle name="Normal 5 2 2" xfId="97" xr:uid="{19D9380B-340E-4EC4-8F60-5D568197F31C}"/>
    <cellStyle name="Normal 8" xfId="111" xr:uid="{11A16427-1409-4000-A00C-FEBD8CDEC507}"/>
    <cellStyle name="Normal 9 3" xfId="60" xr:uid="{829F9A2B-2AD0-4735-B315-43B00EA07D96}"/>
    <cellStyle name="Normal_Comparer recettes 2009 OK 2" xfId="102" xr:uid="{90BE83CD-47D2-493D-B19B-9FAC5611F0E0}"/>
    <cellStyle name="Normal_Comparer recettes 2009 OK 2 2" xfId="104" xr:uid="{17FD3E14-1C9D-4B17-A36E-65D82CB91CDE}"/>
    <cellStyle name="Normal_EFECTIF1 2" xfId="68" xr:uid="{42EEADFF-A15F-4861-BAB8-2B13510025FC}"/>
    <cellStyle name="Normal_Fiche de fabrication  Matrice simple et composée 24 Juin 2005" xfId="110" xr:uid="{E710C9EB-0BFF-44A6-96BB-BB7F2977DA8B}"/>
    <cellStyle name="Normal_fm" xfId="36" xr:uid="{00000000-0005-0000-0000-000025000000}"/>
    <cellStyle name="Normal_Forum Marais 15 09 2001" xfId="48" xr:uid="{52B38784-7EA1-4D44-802B-9DB4DF4E86D1}"/>
    <cellStyle name="Normal_Forum Marais 15 09 2001 3" xfId="64" xr:uid="{432A8FD6-3709-40C1-89EB-867D6812807A}"/>
    <cellStyle name="Normal_Forum Marais 15 09 2001_Fiche technique C2 Mars 2008 " xfId="103" xr:uid="{636F9F94-E79A-4581-9882-D355778E620B}"/>
    <cellStyle name="Normal_Gantt 27 janvier 2" xfId="106" xr:uid="{473F1EBD-06A2-476B-A36B-DFE0780BDCE7}"/>
    <cellStyle name="Normal_GERMCN UPC brouillon 25_10" xfId="54" xr:uid="{8910D337-E9C3-423C-B1F1-2C4795F8E2D6}"/>
    <cellStyle name="Normal_Marché 2002 filtre automatique 2" xfId="63" xr:uid="{D8EBCC77-71D8-466E-AC54-FF312BC050C2}"/>
    <cellStyle name="Normal_Menussuite" xfId="53" xr:uid="{1ADE2CCD-85E7-489D-A5BF-5E1018A265ED}"/>
    <cellStyle name="Normal_space" xfId="49" xr:uid="{F9FE9CCC-158E-4027-B7B0-33B8CB84F747}"/>
    <cellStyle name="Pourcentage 2" xfId="52" xr:uid="{0F1899A6-B39C-4E60-A82B-412F11DB647F}"/>
    <cellStyle name="Satisfaisant" xfId="37" builtinId="26" customBuiltin="1"/>
    <cellStyle name="Sortie" xfId="38" builtinId="21" customBuiltin="1"/>
    <cellStyle name="Texte explicatif" xfId="39" builtinId="53" customBuiltin="1"/>
    <cellStyle name="Titre" xfId="40" builtinId="15" customBuiltin="1"/>
    <cellStyle name="Titre 1" xfId="41" builtinId="16" customBuiltin="1"/>
    <cellStyle name="Titre 2" xfId="42" builtinId="17" customBuiltin="1"/>
    <cellStyle name="Titre 3" xfId="43" builtinId="18" customBuiltin="1"/>
    <cellStyle name="Titre 4" xfId="44" builtinId="19" customBuiltin="1"/>
    <cellStyle name="Total" xfId="45" builtinId="25" customBuiltin="1"/>
    <cellStyle name="Vérification" xfId="46" builtinId="23" customBuiltin="1"/>
  </cellStyles>
  <dxfs count="22">
    <dxf>
      <font>
        <b/>
        <i/>
        <condense val="0"/>
        <extend val="0"/>
      </font>
    </dxf>
    <dxf>
      <font>
        <b/>
        <i/>
        <condense val="0"/>
        <extend val="0"/>
        <color indexed="10"/>
      </font>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9" defaultPivotStyle="PivotStyleLight16"/>
  <colors>
    <mruColors>
      <color rgb="FFFF0000"/>
      <color rgb="FFFFFF99"/>
      <color rgb="FF007FFF"/>
      <color rgb="FFCC99FF"/>
      <color rgb="FFFFCC99"/>
      <color rgb="FF99CCFF"/>
      <color rgb="FF3366FF"/>
      <color rgb="FF6699FF"/>
      <color rgb="FFCCFFC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24</xdr:col>
      <xdr:colOff>381000</xdr:colOff>
      <xdr:row>160</xdr:row>
      <xdr:rowOff>155315</xdr:rowOff>
    </xdr:from>
    <xdr:to>
      <xdr:col>28</xdr:col>
      <xdr:colOff>130331</xdr:colOff>
      <xdr:row>165</xdr:row>
      <xdr:rowOff>450850</xdr:rowOff>
    </xdr:to>
    <xdr:pic>
      <xdr:nvPicPr>
        <xdr:cNvPr id="2" name="Picture 1">
          <a:extLst>
            <a:ext uri="{FF2B5EF4-FFF2-40B4-BE49-F238E27FC236}">
              <a16:creationId xmlns:a16="http://schemas.microsoft.com/office/drawing/2014/main" id="{1AF3A98C-D48D-4980-B553-D1FA69E3B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0" y="56162315"/>
          <a:ext cx="2797331" cy="281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84</xdr:col>
      <xdr:colOff>161925</xdr:colOff>
      <xdr:row>354</xdr:row>
      <xdr:rowOff>171450</xdr:rowOff>
    </xdr:from>
    <xdr:ext cx="4724400" cy="2419350"/>
    <xdr:pic>
      <xdr:nvPicPr>
        <xdr:cNvPr id="2" name="Image 1">
          <a:extLst>
            <a:ext uri="{FF2B5EF4-FFF2-40B4-BE49-F238E27FC236}">
              <a16:creationId xmlns:a16="http://schemas.microsoft.com/office/drawing/2014/main" id="{D48C86AB-87D0-40FA-A579-17D77BCA961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570725" y="70980300"/>
          <a:ext cx="4724400" cy="2419350"/>
        </a:xfrm>
        <a:prstGeom prst="rect">
          <a:avLst/>
        </a:prstGeom>
      </xdr:spPr>
    </xdr:pic>
    <xdr:clientData/>
  </xdr:oneCellAnchor>
  <xdr:twoCellAnchor>
    <xdr:from>
      <xdr:col>18</xdr:col>
      <xdr:colOff>323850</xdr:colOff>
      <xdr:row>219</xdr:row>
      <xdr:rowOff>0</xdr:rowOff>
    </xdr:from>
    <xdr:to>
      <xdr:col>18</xdr:col>
      <xdr:colOff>323850</xdr:colOff>
      <xdr:row>219</xdr:row>
      <xdr:rowOff>0</xdr:rowOff>
    </xdr:to>
    <xdr:sp macro="" textlink="">
      <xdr:nvSpPr>
        <xdr:cNvPr id="3" name="Line 7">
          <a:extLst>
            <a:ext uri="{FF2B5EF4-FFF2-40B4-BE49-F238E27FC236}">
              <a16:creationId xmlns:a16="http://schemas.microsoft.com/office/drawing/2014/main" id="{5B3316AF-1398-4F5B-976F-7EC29D20DC65}"/>
            </a:ext>
          </a:extLst>
        </xdr:cNvPr>
        <xdr:cNvSpPr>
          <a:spLocks noChangeShapeType="1"/>
        </xdr:cNvSpPr>
      </xdr:nvSpPr>
      <xdr:spPr bwMode="auto">
        <a:xfrm>
          <a:off x="15411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219</xdr:row>
      <xdr:rowOff>0</xdr:rowOff>
    </xdr:from>
    <xdr:to>
      <xdr:col>18</xdr:col>
      <xdr:colOff>323850</xdr:colOff>
      <xdr:row>219</xdr:row>
      <xdr:rowOff>0</xdr:rowOff>
    </xdr:to>
    <xdr:sp macro="" textlink="">
      <xdr:nvSpPr>
        <xdr:cNvPr id="4" name="Line 7">
          <a:extLst>
            <a:ext uri="{FF2B5EF4-FFF2-40B4-BE49-F238E27FC236}">
              <a16:creationId xmlns:a16="http://schemas.microsoft.com/office/drawing/2014/main" id="{1DC03FE2-5BA2-4976-8007-AE944C588304}"/>
            </a:ext>
          </a:extLst>
        </xdr:cNvPr>
        <xdr:cNvSpPr>
          <a:spLocks noChangeShapeType="1"/>
        </xdr:cNvSpPr>
      </xdr:nvSpPr>
      <xdr:spPr bwMode="auto">
        <a:xfrm>
          <a:off x="15411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219</xdr:row>
      <xdr:rowOff>0</xdr:rowOff>
    </xdr:from>
    <xdr:to>
      <xdr:col>18</xdr:col>
      <xdr:colOff>323850</xdr:colOff>
      <xdr:row>219</xdr:row>
      <xdr:rowOff>0</xdr:rowOff>
    </xdr:to>
    <xdr:sp macro="" textlink="">
      <xdr:nvSpPr>
        <xdr:cNvPr id="5" name="Line 7">
          <a:extLst>
            <a:ext uri="{FF2B5EF4-FFF2-40B4-BE49-F238E27FC236}">
              <a16:creationId xmlns:a16="http://schemas.microsoft.com/office/drawing/2014/main" id="{FD53AE6D-28CA-4955-AD05-6EA4881111D2}"/>
            </a:ext>
          </a:extLst>
        </xdr:cNvPr>
        <xdr:cNvSpPr>
          <a:spLocks noChangeShapeType="1"/>
        </xdr:cNvSpPr>
      </xdr:nvSpPr>
      <xdr:spPr bwMode="auto">
        <a:xfrm>
          <a:off x="15411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219</xdr:row>
      <xdr:rowOff>0</xdr:rowOff>
    </xdr:from>
    <xdr:to>
      <xdr:col>18</xdr:col>
      <xdr:colOff>323850</xdr:colOff>
      <xdr:row>219</xdr:row>
      <xdr:rowOff>0</xdr:rowOff>
    </xdr:to>
    <xdr:sp macro="" textlink="">
      <xdr:nvSpPr>
        <xdr:cNvPr id="6" name="Line 7">
          <a:extLst>
            <a:ext uri="{FF2B5EF4-FFF2-40B4-BE49-F238E27FC236}">
              <a16:creationId xmlns:a16="http://schemas.microsoft.com/office/drawing/2014/main" id="{D2E3DD5C-3792-4F5F-B66C-6F4FE952FE7E}"/>
            </a:ext>
          </a:extLst>
        </xdr:cNvPr>
        <xdr:cNvSpPr>
          <a:spLocks noChangeShapeType="1"/>
        </xdr:cNvSpPr>
      </xdr:nvSpPr>
      <xdr:spPr bwMode="auto">
        <a:xfrm>
          <a:off x="15411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219</xdr:row>
      <xdr:rowOff>0</xdr:rowOff>
    </xdr:from>
    <xdr:to>
      <xdr:col>16</xdr:col>
      <xdr:colOff>323850</xdr:colOff>
      <xdr:row>219</xdr:row>
      <xdr:rowOff>0</xdr:rowOff>
    </xdr:to>
    <xdr:sp macro="" textlink="">
      <xdr:nvSpPr>
        <xdr:cNvPr id="7" name="Line 7">
          <a:extLst>
            <a:ext uri="{FF2B5EF4-FFF2-40B4-BE49-F238E27FC236}">
              <a16:creationId xmlns:a16="http://schemas.microsoft.com/office/drawing/2014/main" id="{333DFAC7-D38C-4646-BF59-B0C18D8A52C2}"/>
            </a:ext>
          </a:extLst>
        </xdr:cNvPr>
        <xdr:cNvSpPr>
          <a:spLocks noChangeShapeType="1"/>
        </xdr:cNvSpPr>
      </xdr:nvSpPr>
      <xdr:spPr bwMode="auto">
        <a:xfrm>
          <a:off x="13735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219</xdr:row>
      <xdr:rowOff>0</xdr:rowOff>
    </xdr:from>
    <xdr:to>
      <xdr:col>16</xdr:col>
      <xdr:colOff>323850</xdr:colOff>
      <xdr:row>219</xdr:row>
      <xdr:rowOff>0</xdr:rowOff>
    </xdr:to>
    <xdr:sp macro="" textlink="">
      <xdr:nvSpPr>
        <xdr:cNvPr id="8" name="Line 7">
          <a:extLst>
            <a:ext uri="{FF2B5EF4-FFF2-40B4-BE49-F238E27FC236}">
              <a16:creationId xmlns:a16="http://schemas.microsoft.com/office/drawing/2014/main" id="{06A420A8-9291-4ABD-BEF7-41EAFAB2AAAA}"/>
            </a:ext>
          </a:extLst>
        </xdr:cNvPr>
        <xdr:cNvSpPr>
          <a:spLocks noChangeShapeType="1"/>
        </xdr:cNvSpPr>
      </xdr:nvSpPr>
      <xdr:spPr bwMode="auto">
        <a:xfrm>
          <a:off x="13735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219</xdr:row>
      <xdr:rowOff>0</xdr:rowOff>
    </xdr:from>
    <xdr:to>
      <xdr:col>16</xdr:col>
      <xdr:colOff>323850</xdr:colOff>
      <xdr:row>219</xdr:row>
      <xdr:rowOff>0</xdr:rowOff>
    </xdr:to>
    <xdr:sp macro="" textlink="">
      <xdr:nvSpPr>
        <xdr:cNvPr id="9" name="Line 7">
          <a:extLst>
            <a:ext uri="{FF2B5EF4-FFF2-40B4-BE49-F238E27FC236}">
              <a16:creationId xmlns:a16="http://schemas.microsoft.com/office/drawing/2014/main" id="{640C6DD9-2088-47F2-9AD0-AADE8D9143DE}"/>
            </a:ext>
          </a:extLst>
        </xdr:cNvPr>
        <xdr:cNvSpPr>
          <a:spLocks noChangeShapeType="1"/>
        </xdr:cNvSpPr>
      </xdr:nvSpPr>
      <xdr:spPr bwMode="auto">
        <a:xfrm>
          <a:off x="13735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219</xdr:row>
      <xdr:rowOff>0</xdr:rowOff>
    </xdr:from>
    <xdr:to>
      <xdr:col>16</xdr:col>
      <xdr:colOff>323850</xdr:colOff>
      <xdr:row>219</xdr:row>
      <xdr:rowOff>0</xdr:rowOff>
    </xdr:to>
    <xdr:sp macro="" textlink="">
      <xdr:nvSpPr>
        <xdr:cNvPr id="10" name="Line 7">
          <a:extLst>
            <a:ext uri="{FF2B5EF4-FFF2-40B4-BE49-F238E27FC236}">
              <a16:creationId xmlns:a16="http://schemas.microsoft.com/office/drawing/2014/main" id="{93CCEDC2-CF1C-4799-9EBA-06E9A127B476}"/>
            </a:ext>
          </a:extLst>
        </xdr:cNvPr>
        <xdr:cNvSpPr>
          <a:spLocks noChangeShapeType="1"/>
        </xdr:cNvSpPr>
      </xdr:nvSpPr>
      <xdr:spPr bwMode="auto">
        <a:xfrm>
          <a:off x="13735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219</xdr:row>
      <xdr:rowOff>0</xdr:rowOff>
    </xdr:from>
    <xdr:to>
      <xdr:col>28</xdr:col>
      <xdr:colOff>323850</xdr:colOff>
      <xdr:row>219</xdr:row>
      <xdr:rowOff>0</xdr:rowOff>
    </xdr:to>
    <xdr:sp macro="" textlink="">
      <xdr:nvSpPr>
        <xdr:cNvPr id="11" name="Line 7">
          <a:extLst>
            <a:ext uri="{FF2B5EF4-FFF2-40B4-BE49-F238E27FC236}">
              <a16:creationId xmlns:a16="http://schemas.microsoft.com/office/drawing/2014/main" id="{73C04B25-E357-406E-A24D-E6A1910E9191}"/>
            </a:ext>
          </a:extLst>
        </xdr:cNvPr>
        <xdr:cNvSpPr>
          <a:spLocks noChangeShapeType="1"/>
        </xdr:cNvSpPr>
      </xdr:nvSpPr>
      <xdr:spPr bwMode="auto">
        <a:xfrm>
          <a:off x="23793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219</xdr:row>
      <xdr:rowOff>0</xdr:rowOff>
    </xdr:from>
    <xdr:to>
      <xdr:col>28</xdr:col>
      <xdr:colOff>323850</xdr:colOff>
      <xdr:row>219</xdr:row>
      <xdr:rowOff>0</xdr:rowOff>
    </xdr:to>
    <xdr:sp macro="" textlink="">
      <xdr:nvSpPr>
        <xdr:cNvPr id="12" name="Line 7">
          <a:extLst>
            <a:ext uri="{FF2B5EF4-FFF2-40B4-BE49-F238E27FC236}">
              <a16:creationId xmlns:a16="http://schemas.microsoft.com/office/drawing/2014/main" id="{83CFAA54-FA70-4446-A160-BB89A65F3A1F}"/>
            </a:ext>
          </a:extLst>
        </xdr:cNvPr>
        <xdr:cNvSpPr>
          <a:spLocks noChangeShapeType="1"/>
        </xdr:cNvSpPr>
      </xdr:nvSpPr>
      <xdr:spPr bwMode="auto">
        <a:xfrm>
          <a:off x="23793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219</xdr:row>
      <xdr:rowOff>0</xdr:rowOff>
    </xdr:from>
    <xdr:to>
      <xdr:col>28</xdr:col>
      <xdr:colOff>323850</xdr:colOff>
      <xdr:row>219</xdr:row>
      <xdr:rowOff>0</xdr:rowOff>
    </xdr:to>
    <xdr:sp macro="" textlink="">
      <xdr:nvSpPr>
        <xdr:cNvPr id="13" name="Line 7">
          <a:extLst>
            <a:ext uri="{FF2B5EF4-FFF2-40B4-BE49-F238E27FC236}">
              <a16:creationId xmlns:a16="http://schemas.microsoft.com/office/drawing/2014/main" id="{48BD7581-0F1F-4A71-B3A8-1799D0F5E8AD}"/>
            </a:ext>
          </a:extLst>
        </xdr:cNvPr>
        <xdr:cNvSpPr>
          <a:spLocks noChangeShapeType="1"/>
        </xdr:cNvSpPr>
      </xdr:nvSpPr>
      <xdr:spPr bwMode="auto">
        <a:xfrm>
          <a:off x="23793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219</xdr:row>
      <xdr:rowOff>0</xdr:rowOff>
    </xdr:from>
    <xdr:to>
      <xdr:col>26</xdr:col>
      <xdr:colOff>323850</xdr:colOff>
      <xdr:row>219</xdr:row>
      <xdr:rowOff>0</xdr:rowOff>
    </xdr:to>
    <xdr:sp macro="" textlink="">
      <xdr:nvSpPr>
        <xdr:cNvPr id="14" name="Line 7">
          <a:extLst>
            <a:ext uri="{FF2B5EF4-FFF2-40B4-BE49-F238E27FC236}">
              <a16:creationId xmlns:a16="http://schemas.microsoft.com/office/drawing/2014/main" id="{02A57F2E-DC78-498D-9F5A-82F00E6AD51A}"/>
            </a:ext>
          </a:extLst>
        </xdr:cNvPr>
        <xdr:cNvSpPr>
          <a:spLocks noChangeShapeType="1"/>
        </xdr:cNvSpPr>
      </xdr:nvSpPr>
      <xdr:spPr bwMode="auto">
        <a:xfrm>
          <a:off x="22117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219</xdr:row>
      <xdr:rowOff>0</xdr:rowOff>
    </xdr:from>
    <xdr:to>
      <xdr:col>26</xdr:col>
      <xdr:colOff>323850</xdr:colOff>
      <xdr:row>219</xdr:row>
      <xdr:rowOff>0</xdr:rowOff>
    </xdr:to>
    <xdr:sp macro="" textlink="">
      <xdr:nvSpPr>
        <xdr:cNvPr id="15" name="Line 7">
          <a:extLst>
            <a:ext uri="{FF2B5EF4-FFF2-40B4-BE49-F238E27FC236}">
              <a16:creationId xmlns:a16="http://schemas.microsoft.com/office/drawing/2014/main" id="{3AD8EA5E-BBD9-47D4-AA27-1A3D4DB75F1E}"/>
            </a:ext>
          </a:extLst>
        </xdr:cNvPr>
        <xdr:cNvSpPr>
          <a:spLocks noChangeShapeType="1"/>
        </xdr:cNvSpPr>
      </xdr:nvSpPr>
      <xdr:spPr bwMode="auto">
        <a:xfrm>
          <a:off x="22117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219</xdr:row>
      <xdr:rowOff>0</xdr:rowOff>
    </xdr:from>
    <xdr:to>
      <xdr:col>26</xdr:col>
      <xdr:colOff>323850</xdr:colOff>
      <xdr:row>219</xdr:row>
      <xdr:rowOff>0</xdr:rowOff>
    </xdr:to>
    <xdr:sp macro="" textlink="">
      <xdr:nvSpPr>
        <xdr:cNvPr id="16" name="Line 7">
          <a:extLst>
            <a:ext uri="{FF2B5EF4-FFF2-40B4-BE49-F238E27FC236}">
              <a16:creationId xmlns:a16="http://schemas.microsoft.com/office/drawing/2014/main" id="{F00DE74A-9D32-4BE5-B32A-6F8A2C717381}"/>
            </a:ext>
          </a:extLst>
        </xdr:cNvPr>
        <xdr:cNvSpPr>
          <a:spLocks noChangeShapeType="1"/>
        </xdr:cNvSpPr>
      </xdr:nvSpPr>
      <xdr:spPr bwMode="auto">
        <a:xfrm>
          <a:off x="22117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219</xdr:row>
      <xdr:rowOff>0</xdr:rowOff>
    </xdr:from>
    <xdr:to>
      <xdr:col>48</xdr:col>
      <xdr:colOff>323850</xdr:colOff>
      <xdr:row>219</xdr:row>
      <xdr:rowOff>0</xdr:rowOff>
    </xdr:to>
    <xdr:sp macro="" textlink="">
      <xdr:nvSpPr>
        <xdr:cNvPr id="17" name="Line 7">
          <a:extLst>
            <a:ext uri="{FF2B5EF4-FFF2-40B4-BE49-F238E27FC236}">
              <a16:creationId xmlns:a16="http://schemas.microsoft.com/office/drawing/2014/main" id="{D5FF31F4-61E9-4F51-AA6A-5B95C57209E1}"/>
            </a:ext>
          </a:extLst>
        </xdr:cNvPr>
        <xdr:cNvSpPr>
          <a:spLocks noChangeShapeType="1"/>
        </xdr:cNvSpPr>
      </xdr:nvSpPr>
      <xdr:spPr bwMode="auto">
        <a:xfrm>
          <a:off x="40557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219</xdr:row>
      <xdr:rowOff>0</xdr:rowOff>
    </xdr:from>
    <xdr:to>
      <xdr:col>48</xdr:col>
      <xdr:colOff>323850</xdr:colOff>
      <xdr:row>219</xdr:row>
      <xdr:rowOff>0</xdr:rowOff>
    </xdr:to>
    <xdr:sp macro="" textlink="">
      <xdr:nvSpPr>
        <xdr:cNvPr id="18" name="Line 7">
          <a:extLst>
            <a:ext uri="{FF2B5EF4-FFF2-40B4-BE49-F238E27FC236}">
              <a16:creationId xmlns:a16="http://schemas.microsoft.com/office/drawing/2014/main" id="{BF6FCF47-2998-46B0-A47F-3A034A0A4238}"/>
            </a:ext>
          </a:extLst>
        </xdr:cNvPr>
        <xdr:cNvSpPr>
          <a:spLocks noChangeShapeType="1"/>
        </xdr:cNvSpPr>
      </xdr:nvSpPr>
      <xdr:spPr bwMode="auto">
        <a:xfrm>
          <a:off x="40557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219</xdr:row>
      <xdr:rowOff>0</xdr:rowOff>
    </xdr:from>
    <xdr:to>
      <xdr:col>48</xdr:col>
      <xdr:colOff>323850</xdr:colOff>
      <xdr:row>219</xdr:row>
      <xdr:rowOff>0</xdr:rowOff>
    </xdr:to>
    <xdr:sp macro="" textlink="">
      <xdr:nvSpPr>
        <xdr:cNvPr id="19" name="Line 7">
          <a:extLst>
            <a:ext uri="{FF2B5EF4-FFF2-40B4-BE49-F238E27FC236}">
              <a16:creationId xmlns:a16="http://schemas.microsoft.com/office/drawing/2014/main" id="{5D38758D-D1B1-445D-ABF2-219B2C5923EA}"/>
            </a:ext>
          </a:extLst>
        </xdr:cNvPr>
        <xdr:cNvSpPr>
          <a:spLocks noChangeShapeType="1"/>
        </xdr:cNvSpPr>
      </xdr:nvSpPr>
      <xdr:spPr bwMode="auto">
        <a:xfrm>
          <a:off x="40557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219</xdr:row>
      <xdr:rowOff>0</xdr:rowOff>
    </xdr:from>
    <xdr:to>
      <xdr:col>48</xdr:col>
      <xdr:colOff>323850</xdr:colOff>
      <xdr:row>219</xdr:row>
      <xdr:rowOff>0</xdr:rowOff>
    </xdr:to>
    <xdr:sp macro="" textlink="">
      <xdr:nvSpPr>
        <xdr:cNvPr id="20" name="Line 7">
          <a:extLst>
            <a:ext uri="{FF2B5EF4-FFF2-40B4-BE49-F238E27FC236}">
              <a16:creationId xmlns:a16="http://schemas.microsoft.com/office/drawing/2014/main" id="{AD0988CC-2D77-47A3-A82F-0FFF5CC558EE}"/>
            </a:ext>
          </a:extLst>
        </xdr:cNvPr>
        <xdr:cNvSpPr>
          <a:spLocks noChangeShapeType="1"/>
        </xdr:cNvSpPr>
      </xdr:nvSpPr>
      <xdr:spPr bwMode="auto">
        <a:xfrm>
          <a:off x="40557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219</xdr:row>
      <xdr:rowOff>0</xdr:rowOff>
    </xdr:from>
    <xdr:to>
      <xdr:col>46</xdr:col>
      <xdr:colOff>323850</xdr:colOff>
      <xdr:row>219</xdr:row>
      <xdr:rowOff>0</xdr:rowOff>
    </xdr:to>
    <xdr:sp macro="" textlink="">
      <xdr:nvSpPr>
        <xdr:cNvPr id="21" name="Line 7">
          <a:extLst>
            <a:ext uri="{FF2B5EF4-FFF2-40B4-BE49-F238E27FC236}">
              <a16:creationId xmlns:a16="http://schemas.microsoft.com/office/drawing/2014/main" id="{035B4674-BA87-42BB-8FAC-59D43BDD3604}"/>
            </a:ext>
          </a:extLst>
        </xdr:cNvPr>
        <xdr:cNvSpPr>
          <a:spLocks noChangeShapeType="1"/>
        </xdr:cNvSpPr>
      </xdr:nvSpPr>
      <xdr:spPr bwMode="auto">
        <a:xfrm>
          <a:off x="38881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219</xdr:row>
      <xdr:rowOff>0</xdr:rowOff>
    </xdr:from>
    <xdr:to>
      <xdr:col>46</xdr:col>
      <xdr:colOff>323850</xdr:colOff>
      <xdr:row>219</xdr:row>
      <xdr:rowOff>0</xdr:rowOff>
    </xdr:to>
    <xdr:sp macro="" textlink="">
      <xdr:nvSpPr>
        <xdr:cNvPr id="22" name="Line 7">
          <a:extLst>
            <a:ext uri="{FF2B5EF4-FFF2-40B4-BE49-F238E27FC236}">
              <a16:creationId xmlns:a16="http://schemas.microsoft.com/office/drawing/2014/main" id="{EC5D3AA5-ED9B-46EF-9AA7-C2A0D7A123EB}"/>
            </a:ext>
          </a:extLst>
        </xdr:cNvPr>
        <xdr:cNvSpPr>
          <a:spLocks noChangeShapeType="1"/>
        </xdr:cNvSpPr>
      </xdr:nvSpPr>
      <xdr:spPr bwMode="auto">
        <a:xfrm>
          <a:off x="38881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219</xdr:row>
      <xdr:rowOff>0</xdr:rowOff>
    </xdr:from>
    <xdr:to>
      <xdr:col>46</xdr:col>
      <xdr:colOff>323850</xdr:colOff>
      <xdr:row>219</xdr:row>
      <xdr:rowOff>0</xdr:rowOff>
    </xdr:to>
    <xdr:sp macro="" textlink="">
      <xdr:nvSpPr>
        <xdr:cNvPr id="23" name="Line 7">
          <a:extLst>
            <a:ext uri="{FF2B5EF4-FFF2-40B4-BE49-F238E27FC236}">
              <a16:creationId xmlns:a16="http://schemas.microsoft.com/office/drawing/2014/main" id="{3F3EA4FC-86F7-4F73-84C5-7B4F9848DE79}"/>
            </a:ext>
          </a:extLst>
        </xdr:cNvPr>
        <xdr:cNvSpPr>
          <a:spLocks noChangeShapeType="1"/>
        </xdr:cNvSpPr>
      </xdr:nvSpPr>
      <xdr:spPr bwMode="auto">
        <a:xfrm>
          <a:off x="38881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219</xdr:row>
      <xdr:rowOff>0</xdr:rowOff>
    </xdr:from>
    <xdr:to>
      <xdr:col>46</xdr:col>
      <xdr:colOff>323850</xdr:colOff>
      <xdr:row>219</xdr:row>
      <xdr:rowOff>0</xdr:rowOff>
    </xdr:to>
    <xdr:sp macro="" textlink="">
      <xdr:nvSpPr>
        <xdr:cNvPr id="24" name="Line 7">
          <a:extLst>
            <a:ext uri="{FF2B5EF4-FFF2-40B4-BE49-F238E27FC236}">
              <a16:creationId xmlns:a16="http://schemas.microsoft.com/office/drawing/2014/main" id="{6589A8A4-DADA-4E32-9737-A619EAFE8666}"/>
            </a:ext>
          </a:extLst>
        </xdr:cNvPr>
        <xdr:cNvSpPr>
          <a:spLocks noChangeShapeType="1"/>
        </xdr:cNvSpPr>
      </xdr:nvSpPr>
      <xdr:spPr bwMode="auto">
        <a:xfrm>
          <a:off x="38881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323850</xdr:colOff>
      <xdr:row>219</xdr:row>
      <xdr:rowOff>0</xdr:rowOff>
    </xdr:from>
    <xdr:to>
      <xdr:col>58</xdr:col>
      <xdr:colOff>323850</xdr:colOff>
      <xdr:row>219</xdr:row>
      <xdr:rowOff>0</xdr:rowOff>
    </xdr:to>
    <xdr:sp macro="" textlink="">
      <xdr:nvSpPr>
        <xdr:cNvPr id="25" name="Line 7">
          <a:extLst>
            <a:ext uri="{FF2B5EF4-FFF2-40B4-BE49-F238E27FC236}">
              <a16:creationId xmlns:a16="http://schemas.microsoft.com/office/drawing/2014/main" id="{5DCE5B15-8B92-46C4-A852-12F18CFAB074}"/>
            </a:ext>
          </a:extLst>
        </xdr:cNvPr>
        <xdr:cNvSpPr>
          <a:spLocks noChangeShapeType="1"/>
        </xdr:cNvSpPr>
      </xdr:nvSpPr>
      <xdr:spPr bwMode="auto">
        <a:xfrm>
          <a:off x="48939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323850</xdr:colOff>
      <xdr:row>219</xdr:row>
      <xdr:rowOff>0</xdr:rowOff>
    </xdr:from>
    <xdr:to>
      <xdr:col>58</xdr:col>
      <xdr:colOff>323850</xdr:colOff>
      <xdr:row>219</xdr:row>
      <xdr:rowOff>0</xdr:rowOff>
    </xdr:to>
    <xdr:sp macro="" textlink="">
      <xdr:nvSpPr>
        <xdr:cNvPr id="26" name="Line 7">
          <a:extLst>
            <a:ext uri="{FF2B5EF4-FFF2-40B4-BE49-F238E27FC236}">
              <a16:creationId xmlns:a16="http://schemas.microsoft.com/office/drawing/2014/main" id="{B66F5703-E97F-4F5E-9493-9C2F07CE73BD}"/>
            </a:ext>
          </a:extLst>
        </xdr:cNvPr>
        <xdr:cNvSpPr>
          <a:spLocks noChangeShapeType="1"/>
        </xdr:cNvSpPr>
      </xdr:nvSpPr>
      <xdr:spPr bwMode="auto">
        <a:xfrm>
          <a:off x="48939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323850</xdr:colOff>
      <xdr:row>219</xdr:row>
      <xdr:rowOff>0</xdr:rowOff>
    </xdr:from>
    <xdr:to>
      <xdr:col>58</xdr:col>
      <xdr:colOff>323850</xdr:colOff>
      <xdr:row>219</xdr:row>
      <xdr:rowOff>0</xdr:rowOff>
    </xdr:to>
    <xdr:sp macro="" textlink="">
      <xdr:nvSpPr>
        <xdr:cNvPr id="27" name="Line 7">
          <a:extLst>
            <a:ext uri="{FF2B5EF4-FFF2-40B4-BE49-F238E27FC236}">
              <a16:creationId xmlns:a16="http://schemas.microsoft.com/office/drawing/2014/main" id="{A1F39807-883A-4F94-970A-E2F9537BC1AD}"/>
            </a:ext>
          </a:extLst>
        </xdr:cNvPr>
        <xdr:cNvSpPr>
          <a:spLocks noChangeShapeType="1"/>
        </xdr:cNvSpPr>
      </xdr:nvSpPr>
      <xdr:spPr bwMode="auto">
        <a:xfrm>
          <a:off x="48939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323850</xdr:colOff>
      <xdr:row>219</xdr:row>
      <xdr:rowOff>0</xdr:rowOff>
    </xdr:from>
    <xdr:to>
      <xdr:col>58</xdr:col>
      <xdr:colOff>323850</xdr:colOff>
      <xdr:row>219</xdr:row>
      <xdr:rowOff>0</xdr:rowOff>
    </xdr:to>
    <xdr:sp macro="" textlink="">
      <xdr:nvSpPr>
        <xdr:cNvPr id="28" name="Line 7">
          <a:extLst>
            <a:ext uri="{FF2B5EF4-FFF2-40B4-BE49-F238E27FC236}">
              <a16:creationId xmlns:a16="http://schemas.microsoft.com/office/drawing/2014/main" id="{BFD9B33C-9716-4448-A9CD-D6337C1F0B47}"/>
            </a:ext>
          </a:extLst>
        </xdr:cNvPr>
        <xdr:cNvSpPr>
          <a:spLocks noChangeShapeType="1"/>
        </xdr:cNvSpPr>
      </xdr:nvSpPr>
      <xdr:spPr bwMode="auto">
        <a:xfrm>
          <a:off x="48939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323850</xdr:colOff>
      <xdr:row>219</xdr:row>
      <xdr:rowOff>0</xdr:rowOff>
    </xdr:from>
    <xdr:to>
      <xdr:col>56</xdr:col>
      <xdr:colOff>323850</xdr:colOff>
      <xdr:row>219</xdr:row>
      <xdr:rowOff>0</xdr:rowOff>
    </xdr:to>
    <xdr:sp macro="" textlink="">
      <xdr:nvSpPr>
        <xdr:cNvPr id="29" name="Line 7">
          <a:extLst>
            <a:ext uri="{FF2B5EF4-FFF2-40B4-BE49-F238E27FC236}">
              <a16:creationId xmlns:a16="http://schemas.microsoft.com/office/drawing/2014/main" id="{593CAE7C-C4D0-4275-8D0D-29E80FC266A7}"/>
            </a:ext>
          </a:extLst>
        </xdr:cNvPr>
        <xdr:cNvSpPr>
          <a:spLocks noChangeShapeType="1"/>
        </xdr:cNvSpPr>
      </xdr:nvSpPr>
      <xdr:spPr bwMode="auto">
        <a:xfrm>
          <a:off x="47263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323850</xdr:colOff>
      <xdr:row>219</xdr:row>
      <xdr:rowOff>0</xdr:rowOff>
    </xdr:from>
    <xdr:to>
      <xdr:col>56</xdr:col>
      <xdr:colOff>323850</xdr:colOff>
      <xdr:row>219</xdr:row>
      <xdr:rowOff>0</xdr:rowOff>
    </xdr:to>
    <xdr:sp macro="" textlink="">
      <xdr:nvSpPr>
        <xdr:cNvPr id="30" name="Line 7">
          <a:extLst>
            <a:ext uri="{FF2B5EF4-FFF2-40B4-BE49-F238E27FC236}">
              <a16:creationId xmlns:a16="http://schemas.microsoft.com/office/drawing/2014/main" id="{08124325-9E71-465A-A824-78B28CB3DC1C}"/>
            </a:ext>
          </a:extLst>
        </xdr:cNvPr>
        <xdr:cNvSpPr>
          <a:spLocks noChangeShapeType="1"/>
        </xdr:cNvSpPr>
      </xdr:nvSpPr>
      <xdr:spPr bwMode="auto">
        <a:xfrm>
          <a:off x="47263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323850</xdr:colOff>
      <xdr:row>219</xdr:row>
      <xdr:rowOff>0</xdr:rowOff>
    </xdr:from>
    <xdr:to>
      <xdr:col>56</xdr:col>
      <xdr:colOff>323850</xdr:colOff>
      <xdr:row>219</xdr:row>
      <xdr:rowOff>0</xdr:rowOff>
    </xdr:to>
    <xdr:sp macro="" textlink="">
      <xdr:nvSpPr>
        <xdr:cNvPr id="31" name="Line 7">
          <a:extLst>
            <a:ext uri="{FF2B5EF4-FFF2-40B4-BE49-F238E27FC236}">
              <a16:creationId xmlns:a16="http://schemas.microsoft.com/office/drawing/2014/main" id="{F8F9D4F4-7644-4A3C-A1F9-6AB0FA50BC6A}"/>
            </a:ext>
          </a:extLst>
        </xdr:cNvPr>
        <xdr:cNvSpPr>
          <a:spLocks noChangeShapeType="1"/>
        </xdr:cNvSpPr>
      </xdr:nvSpPr>
      <xdr:spPr bwMode="auto">
        <a:xfrm>
          <a:off x="47263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323850</xdr:colOff>
      <xdr:row>219</xdr:row>
      <xdr:rowOff>0</xdr:rowOff>
    </xdr:from>
    <xdr:to>
      <xdr:col>56</xdr:col>
      <xdr:colOff>323850</xdr:colOff>
      <xdr:row>219</xdr:row>
      <xdr:rowOff>0</xdr:rowOff>
    </xdr:to>
    <xdr:sp macro="" textlink="">
      <xdr:nvSpPr>
        <xdr:cNvPr id="32" name="Line 7">
          <a:extLst>
            <a:ext uri="{FF2B5EF4-FFF2-40B4-BE49-F238E27FC236}">
              <a16:creationId xmlns:a16="http://schemas.microsoft.com/office/drawing/2014/main" id="{4B200FDC-EE9C-4099-979E-8F13733741FD}"/>
            </a:ext>
          </a:extLst>
        </xdr:cNvPr>
        <xdr:cNvSpPr>
          <a:spLocks noChangeShapeType="1"/>
        </xdr:cNvSpPr>
      </xdr:nvSpPr>
      <xdr:spPr bwMode="auto">
        <a:xfrm>
          <a:off x="47263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225</xdr:row>
      <xdr:rowOff>0</xdr:rowOff>
    </xdr:from>
    <xdr:to>
      <xdr:col>48</xdr:col>
      <xdr:colOff>323850</xdr:colOff>
      <xdr:row>225</xdr:row>
      <xdr:rowOff>0</xdr:rowOff>
    </xdr:to>
    <xdr:sp macro="" textlink="">
      <xdr:nvSpPr>
        <xdr:cNvPr id="33" name="Line 7">
          <a:extLst>
            <a:ext uri="{FF2B5EF4-FFF2-40B4-BE49-F238E27FC236}">
              <a16:creationId xmlns:a16="http://schemas.microsoft.com/office/drawing/2014/main" id="{337EF549-F9F7-47D0-937A-C92AABFA1A41}"/>
            </a:ext>
          </a:extLst>
        </xdr:cNvPr>
        <xdr:cNvSpPr>
          <a:spLocks noChangeShapeType="1"/>
        </xdr:cNvSpPr>
      </xdr:nvSpPr>
      <xdr:spPr bwMode="auto">
        <a:xfrm>
          <a:off x="405574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225</xdr:row>
      <xdr:rowOff>0</xdr:rowOff>
    </xdr:from>
    <xdr:to>
      <xdr:col>48</xdr:col>
      <xdr:colOff>323850</xdr:colOff>
      <xdr:row>225</xdr:row>
      <xdr:rowOff>0</xdr:rowOff>
    </xdr:to>
    <xdr:sp macro="" textlink="">
      <xdr:nvSpPr>
        <xdr:cNvPr id="34" name="Line 7">
          <a:extLst>
            <a:ext uri="{FF2B5EF4-FFF2-40B4-BE49-F238E27FC236}">
              <a16:creationId xmlns:a16="http://schemas.microsoft.com/office/drawing/2014/main" id="{E0DC05F0-7A61-4625-AF0A-AAF8842BB5B4}"/>
            </a:ext>
          </a:extLst>
        </xdr:cNvPr>
        <xdr:cNvSpPr>
          <a:spLocks noChangeShapeType="1"/>
        </xdr:cNvSpPr>
      </xdr:nvSpPr>
      <xdr:spPr bwMode="auto">
        <a:xfrm>
          <a:off x="405574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225</xdr:row>
      <xdr:rowOff>0</xdr:rowOff>
    </xdr:from>
    <xdr:to>
      <xdr:col>48</xdr:col>
      <xdr:colOff>323850</xdr:colOff>
      <xdr:row>225</xdr:row>
      <xdr:rowOff>0</xdr:rowOff>
    </xdr:to>
    <xdr:sp macro="" textlink="">
      <xdr:nvSpPr>
        <xdr:cNvPr id="35" name="Line 7">
          <a:extLst>
            <a:ext uri="{FF2B5EF4-FFF2-40B4-BE49-F238E27FC236}">
              <a16:creationId xmlns:a16="http://schemas.microsoft.com/office/drawing/2014/main" id="{ECF96C23-20F1-4118-9DA8-5E2E18454AC3}"/>
            </a:ext>
          </a:extLst>
        </xdr:cNvPr>
        <xdr:cNvSpPr>
          <a:spLocks noChangeShapeType="1"/>
        </xdr:cNvSpPr>
      </xdr:nvSpPr>
      <xdr:spPr bwMode="auto">
        <a:xfrm>
          <a:off x="405574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225</xdr:row>
      <xdr:rowOff>0</xdr:rowOff>
    </xdr:from>
    <xdr:to>
      <xdr:col>48</xdr:col>
      <xdr:colOff>323850</xdr:colOff>
      <xdr:row>225</xdr:row>
      <xdr:rowOff>0</xdr:rowOff>
    </xdr:to>
    <xdr:sp macro="" textlink="">
      <xdr:nvSpPr>
        <xdr:cNvPr id="36" name="Line 7">
          <a:extLst>
            <a:ext uri="{FF2B5EF4-FFF2-40B4-BE49-F238E27FC236}">
              <a16:creationId xmlns:a16="http://schemas.microsoft.com/office/drawing/2014/main" id="{0A5E5AE7-3B58-4A92-A44C-52A6C6B27551}"/>
            </a:ext>
          </a:extLst>
        </xdr:cNvPr>
        <xdr:cNvSpPr>
          <a:spLocks noChangeShapeType="1"/>
        </xdr:cNvSpPr>
      </xdr:nvSpPr>
      <xdr:spPr bwMode="auto">
        <a:xfrm>
          <a:off x="405574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225</xdr:row>
      <xdr:rowOff>0</xdr:rowOff>
    </xdr:from>
    <xdr:to>
      <xdr:col>46</xdr:col>
      <xdr:colOff>323850</xdr:colOff>
      <xdr:row>225</xdr:row>
      <xdr:rowOff>0</xdr:rowOff>
    </xdr:to>
    <xdr:sp macro="" textlink="">
      <xdr:nvSpPr>
        <xdr:cNvPr id="37" name="Line 7">
          <a:extLst>
            <a:ext uri="{FF2B5EF4-FFF2-40B4-BE49-F238E27FC236}">
              <a16:creationId xmlns:a16="http://schemas.microsoft.com/office/drawing/2014/main" id="{1F273ABF-0F00-449D-842F-14A3C3E5E038}"/>
            </a:ext>
          </a:extLst>
        </xdr:cNvPr>
        <xdr:cNvSpPr>
          <a:spLocks noChangeShapeType="1"/>
        </xdr:cNvSpPr>
      </xdr:nvSpPr>
      <xdr:spPr bwMode="auto">
        <a:xfrm>
          <a:off x="388810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225</xdr:row>
      <xdr:rowOff>0</xdr:rowOff>
    </xdr:from>
    <xdr:to>
      <xdr:col>46</xdr:col>
      <xdr:colOff>323850</xdr:colOff>
      <xdr:row>225</xdr:row>
      <xdr:rowOff>0</xdr:rowOff>
    </xdr:to>
    <xdr:sp macro="" textlink="">
      <xdr:nvSpPr>
        <xdr:cNvPr id="38" name="Line 7">
          <a:extLst>
            <a:ext uri="{FF2B5EF4-FFF2-40B4-BE49-F238E27FC236}">
              <a16:creationId xmlns:a16="http://schemas.microsoft.com/office/drawing/2014/main" id="{82C329D0-F71F-4033-9584-A60E3672F48F}"/>
            </a:ext>
          </a:extLst>
        </xdr:cNvPr>
        <xdr:cNvSpPr>
          <a:spLocks noChangeShapeType="1"/>
        </xdr:cNvSpPr>
      </xdr:nvSpPr>
      <xdr:spPr bwMode="auto">
        <a:xfrm>
          <a:off x="388810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225</xdr:row>
      <xdr:rowOff>0</xdr:rowOff>
    </xdr:from>
    <xdr:to>
      <xdr:col>46</xdr:col>
      <xdr:colOff>323850</xdr:colOff>
      <xdr:row>225</xdr:row>
      <xdr:rowOff>0</xdr:rowOff>
    </xdr:to>
    <xdr:sp macro="" textlink="">
      <xdr:nvSpPr>
        <xdr:cNvPr id="39" name="Line 7">
          <a:extLst>
            <a:ext uri="{FF2B5EF4-FFF2-40B4-BE49-F238E27FC236}">
              <a16:creationId xmlns:a16="http://schemas.microsoft.com/office/drawing/2014/main" id="{E0C83440-EFB1-4998-A3A7-0C708AC0BAF9}"/>
            </a:ext>
          </a:extLst>
        </xdr:cNvPr>
        <xdr:cNvSpPr>
          <a:spLocks noChangeShapeType="1"/>
        </xdr:cNvSpPr>
      </xdr:nvSpPr>
      <xdr:spPr bwMode="auto">
        <a:xfrm>
          <a:off x="388810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225</xdr:row>
      <xdr:rowOff>0</xdr:rowOff>
    </xdr:from>
    <xdr:to>
      <xdr:col>46</xdr:col>
      <xdr:colOff>323850</xdr:colOff>
      <xdr:row>225</xdr:row>
      <xdr:rowOff>0</xdr:rowOff>
    </xdr:to>
    <xdr:sp macro="" textlink="">
      <xdr:nvSpPr>
        <xdr:cNvPr id="40" name="Line 7">
          <a:extLst>
            <a:ext uri="{FF2B5EF4-FFF2-40B4-BE49-F238E27FC236}">
              <a16:creationId xmlns:a16="http://schemas.microsoft.com/office/drawing/2014/main" id="{0A12D4B8-D1CE-4DD0-95AB-6F38542FD9F0}"/>
            </a:ext>
          </a:extLst>
        </xdr:cNvPr>
        <xdr:cNvSpPr>
          <a:spLocks noChangeShapeType="1"/>
        </xdr:cNvSpPr>
      </xdr:nvSpPr>
      <xdr:spPr bwMode="auto">
        <a:xfrm>
          <a:off x="388810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249</xdr:row>
      <xdr:rowOff>0</xdr:rowOff>
    </xdr:from>
    <xdr:to>
      <xdr:col>1</xdr:col>
      <xdr:colOff>323850</xdr:colOff>
      <xdr:row>249</xdr:row>
      <xdr:rowOff>0</xdr:rowOff>
    </xdr:to>
    <xdr:sp macro="" textlink="">
      <xdr:nvSpPr>
        <xdr:cNvPr id="41" name="Line 7">
          <a:extLst>
            <a:ext uri="{FF2B5EF4-FFF2-40B4-BE49-F238E27FC236}">
              <a16:creationId xmlns:a16="http://schemas.microsoft.com/office/drawing/2014/main" id="{5782DA00-317F-4822-A4EB-9D44A557E556}"/>
            </a:ext>
          </a:extLst>
        </xdr:cNvPr>
        <xdr:cNvSpPr>
          <a:spLocks noChangeShapeType="1"/>
        </xdr:cNvSpPr>
      </xdr:nvSpPr>
      <xdr:spPr bwMode="auto">
        <a:xfrm>
          <a:off x="1162050" y="49806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249</xdr:row>
      <xdr:rowOff>0</xdr:rowOff>
    </xdr:from>
    <xdr:to>
      <xdr:col>1</xdr:col>
      <xdr:colOff>323850</xdr:colOff>
      <xdr:row>249</xdr:row>
      <xdr:rowOff>0</xdr:rowOff>
    </xdr:to>
    <xdr:sp macro="" textlink="">
      <xdr:nvSpPr>
        <xdr:cNvPr id="42" name="Line 7">
          <a:extLst>
            <a:ext uri="{FF2B5EF4-FFF2-40B4-BE49-F238E27FC236}">
              <a16:creationId xmlns:a16="http://schemas.microsoft.com/office/drawing/2014/main" id="{0EA2D3B8-B1CE-4194-8BA4-5D9266A5EF12}"/>
            </a:ext>
          </a:extLst>
        </xdr:cNvPr>
        <xdr:cNvSpPr>
          <a:spLocks noChangeShapeType="1"/>
        </xdr:cNvSpPr>
      </xdr:nvSpPr>
      <xdr:spPr bwMode="auto">
        <a:xfrm>
          <a:off x="1162050" y="49806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260</xdr:row>
      <xdr:rowOff>0</xdr:rowOff>
    </xdr:from>
    <xdr:to>
      <xdr:col>1</xdr:col>
      <xdr:colOff>323850</xdr:colOff>
      <xdr:row>260</xdr:row>
      <xdr:rowOff>0</xdr:rowOff>
    </xdr:to>
    <xdr:sp macro="" textlink="">
      <xdr:nvSpPr>
        <xdr:cNvPr id="43" name="Line 7">
          <a:extLst>
            <a:ext uri="{FF2B5EF4-FFF2-40B4-BE49-F238E27FC236}">
              <a16:creationId xmlns:a16="http://schemas.microsoft.com/office/drawing/2014/main" id="{8416DE6C-BD9A-4AFE-8BBE-EA2A21A9C7C7}"/>
            </a:ext>
          </a:extLst>
        </xdr:cNvPr>
        <xdr:cNvSpPr>
          <a:spLocks noChangeShapeType="1"/>
        </xdr:cNvSpPr>
      </xdr:nvSpPr>
      <xdr:spPr bwMode="auto">
        <a:xfrm>
          <a:off x="1162050" y="52006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260</xdr:row>
      <xdr:rowOff>0</xdr:rowOff>
    </xdr:from>
    <xdr:to>
      <xdr:col>1</xdr:col>
      <xdr:colOff>323850</xdr:colOff>
      <xdr:row>260</xdr:row>
      <xdr:rowOff>0</xdr:rowOff>
    </xdr:to>
    <xdr:sp macro="" textlink="">
      <xdr:nvSpPr>
        <xdr:cNvPr id="44" name="Line 7">
          <a:extLst>
            <a:ext uri="{FF2B5EF4-FFF2-40B4-BE49-F238E27FC236}">
              <a16:creationId xmlns:a16="http://schemas.microsoft.com/office/drawing/2014/main" id="{2465235D-9AD9-49D4-8412-759E94C95C6B}"/>
            </a:ext>
          </a:extLst>
        </xdr:cNvPr>
        <xdr:cNvSpPr>
          <a:spLocks noChangeShapeType="1"/>
        </xdr:cNvSpPr>
      </xdr:nvSpPr>
      <xdr:spPr bwMode="auto">
        <a:xfrm>
          <a:off x="1162050" y="52006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260</xdr:row>
      <xdr:rowOff>0</xdr:rowOff>
    </xdr:from>
    <xdr:to>
      <xdr:col>1</xdr:col>
      <xdr:colOff>323850</xdr:colOff>
      <xdr:row>260</xdr:row>
      <xdr:rowOff>0</xdr:rowOff>
    </xdr:to>
    <xdr:sp macro="" textlink="">
      <xdr:nvSpPr>
        <xdr:cNvPr id="45" name="Line 7">
          <a:extLst>
            <a:ext uri="{FF2B5EF4-FFF2-40B4-BE49-F238E27FC236}">
              <a16:creationId xmlns:a16="http://schemas.microsoft.com/office/drawing/2014/main" id="{DE91BE61-1D8C-4F6C-A9EB-E5B5136E714F}"/>
            </a:ext>
          </a:extLst>
        </xdr:cNvPr>
        <xdr:cNvSpPr>
          <a:spLocks noChangeShapeType="1"/>
        </xdr:cNvSpPr>
      </xdr:nvSpPr>
      <xdr:spPr bwMode="auto">
        <a:xfrm>
          <a:off x="1162050" y="52006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323850</xdr:colOff>
      <xdr:row>10</xdr:row>
      <xdr:rowOff>0</xdr:rowOff>
    </xdr:from>
    <xdr:to>
      <xdr:col>1</xdr:col>
      <xdr:colOff>323850</xdr:colOff>
      <xdr:row>10</xdr:row>
      <xdr:rowOff>0</xdr:rowOff>
    </xdr:to>
    <xdr:sp macro="" textlink="">
      <xdr:nvSpPr>
        <xdr:cNvPr id="2" name="Line 7">
          <a:extLst>
            <a:ext uri="{FF2B5EF4-FFF2-40B4-BE49-F238E27FC236}">
              <a16:creationId xmlns:a16="http://schemas.microsoft.com/office/drawing/2014/main" id="{74C8AF52-91CD-4140-B506-55B2946EFCBB}"/>
            </a:ext>
          </a:extLst>
        </xdr:cNvPr>
        <xdr:cNvSpPr>
          <a:spLocks noChangeShapeType="1"/>
        </xdr:cNvSpPr>
      </xdr:nvSpPr>
      <xdr:spPr bwMode="auto">
        <a:xfrm>
          <a:off x="38100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25</xdr:row>
      <xdr:rowOff>0</xdr:rowOff>
    </xdr:from>
    <xdr:to>
      <xdr:col>1</xdr:col>
      <xdr:colOff>323850</xdr:colOff>
      <xdr:row>25</xdr:row>
      <xdr:rowOff>0</xdr:rowOff>
    </xdr:to>
    <xdr:sp macro="" textlink="">
      <xdr:nvSpPr>
        <xdr:cNvPr id="3" name="Line 7">
          <a:extLst>
            <a:ext uri="{FF2B5EF4-FFF2-40B4-BE49-F238E27FC236}">
              <a16:creationId xmlns:a16="http://schemas.microsoft.com/office/drawing/2014/main" id="{333D9058-ACBB-42AA-B380-89D45D4F893E}"/>
            </a:ext>
          </a:extLst>
        </xdr:cNvPr>
        <xdr:cNvSpPr>
          <a:spLocks noChangeShapeType="1"/>
        </xdr:cNvSpPr>
      </xdr:nvSpPr>
      <xdr:spPr bwMode="auto">
        <a:xfrm>
          <a:off x="381000" y="539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85</xdr:col>
      <xdr:colOff>171450</xdr:colOff>
      <xdr:row>488</xdr:row>
      <xdr:rowOff>180975</xdr:rowOff>
    </xdr:from>
    <xdr:to>
      <xdr:col>110</xdr:col>
      <xdr:colOff>238125</xdr:colOff>
      <xdr:row>500</xdr:row>
      <xdr:rowOff>114300</xdr:rowOff>
    </xdr:to>
    <xdr:pic>
      <xdr:nvPicPr>
        <xdr:cNvPr id="4" name="Image 3">
          <a:extLst>
            <a:ext uri="{FF2B5EF4-FFF2-40B4-BE49-F238E27FC236}">
              <a16:creationId xmlns:a16="http://schemas.microsoft.com/office/drawing/2014/main" id="{70A9DCD3-8BF8-4E32-A14A-3BFA6C5FDB7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97350" y="98821875"/>
          <a:ext cx="4724400" cy="2419350"/>
        </a:xfrm>
        <a:prstGeom prst="rect">
          <a:avLst/>
        </a:prstGeom>
      </xdr:spPr>
    </xdr:pic>
    <xdr:clientData/>
  </xdr:twoCellAnchor>
  <xdr:twoCellAnchor>
    <xdr:from>
      <xdr:col>1</xdr:col>
      <xdr:colOff>323850</xdr:colOff>
      <xdr:row>12</xdr:row>
      <xdr:rowOff>0</xdr:rowOff>
    </xdr:from>
    <xdr:to>
      <xdr:col>1</xdr:col>
      <xdr:colOff>323850</xdr:colOff>
      <xdr:row>12</xdr:row>
      <xdr:rowOff>0</xdr:rowOff>
    </xdr:to>
    <xdr:sp macro="" textlink="">
      <xdr:nvSpPr>
        <xdr:cNvPr id="5" name="Line 7">
          <a:extLst>
            <a:ext uri="{FF2B5EF4-FFF2-40B4-BE49-F238E27FC236}">
              <a16:creationId xmlns:a16="http://schemas.microsoft.com/office/drawing/2014/main" id="{B6C6DF81-B367-4B8B-9EC5-20CD2B292569}"/>
            </a:ext>
          </a:extLst>
        </xdr:cNvPr>
        <xdr:cNvSpPr>
          <a:spLocks noChangeShapeType="1"/>
        </xdr:cNvSpPr>
      </xdr:nvSpPr>
      <xdr:spPr bwMode="auto">
        <a:xfrm>
          <a:off x="381000" y="2790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6" name="Line 7">
          <a:extLst>
            <a:ext uri="{FF2B5EF4-FFF2-40B4-BE49-F238E27FC236}">
              <a16:creationId xmlns:a16="http://schemas.microsoft.com/office/drawing/2014/main" id="{3F684F75-5DBC-49B9-A9CB-7244152C4440}"/>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7" name="Line 7">
          <a:extLst>
            <a:ext uri="{FF2B5EF4-FFF2-40B4-BE49-F238E27FC236}">
              <a16:creationId xmlns:a16="http://schemas.microsoft.com/office/drawing/2014/main" id="{D2031684-0CCA-41AD-9329-891E7CA75218}"/>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290</xdr:row>
      <xdr:rowOff>0</xdr:rowOff>
    </xdr:from>
    <xdr:to>
      <xdr:col>18</xdr:col>
      <xdr:colOff>323850</xdr:colOff>
      <xdr:row>290</xdr:row>
      <xdr:rowOff>0</xdr:rowOff>
    </xdr:to>
    <xdr:sp macro="" textlink="">
      <xdr:nvSpPr>
        <xdr:cNvPr id="8" name="Line 7">
          <a:extLst>
            <a:ext uri="{FF2B5EF4-FFF2-40B4-BE49-F238E27FC236}">
              <a16:creationId xmlns:a16="http://schemas.microsoft.com/office/drawing/2014/main" id="{78ECED44-8234-4DA6-A28C-B4751BDE0AF2}"/>
            </a:ext>
          </a:extLst>
        </xdr:cNvPr>
        <xdr:cNvSpPr>
          <a:spLocks noChangeShapeType="1"/>
        </xdr:cNvSpPr>
      </xdr:nvSpPr>
      <xdr:spPr bwMode="auto">
        <a:xfrm>
          <a:off x="47815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290</xdr:row>
      <xdr:rowOff>0</xdr:rowOff>
    </xdr:from>
    <xdr:to>
      <xdr:col>18</xdr:col>
      <xdr:colOff>323850</xdr:colOff>
      <xdr:row>290</xdr:row>
      <xdr:rowOff>0</xdr:rowOff>
    </xdr:to>
    <xdr:sp macro="" textlink="">
      <xdr:nvSpPr>
        <xdr:cNvPr id="9" name="Line 7">
          <a:extLst>
            <a:ext uri="{FF2B5EF4-FFF2-40B4-BE49-F238E27FC236}">
              <a16:creationId xmlns:a16="http://schemas.microsoft.com/office/drawing/2014/main" id="{9A03BE30-76C3-4B17-ADFE-82FB0E9562DD}"/>
            </a:ext>
          </a:extLst>
        </xdr:cNvPr>
        <xdr:cNvSpPr>
          <a:spLocks noChangeShapeType="1"/>
        </xdr:cNvSpPr>
      </xdr:nvSpPr>
      <xdr:spPr bwMode="auto">
        <a:xfrm>
          <a:off x="47815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290</xdr:row>
      <xdr:rowOff>0</xdr:rowOff>
    </xdr:from>
    <xdr:to>
      <xdr:col>18</xdr:col>
      <xdr:colOff>323850</xdr:colOff>
      <xdr:row>290</xdr:row>
      <xdr:rowOff>0</xdr:rowOff>
    </xdr:to>
    <xdr:sp macro="" textlink="">
      <xdr:nvSpPr>
        <xdr:cNvPr id="10" name="Line 7">
          <a:extLst>
            <a:ext uri="{FF2B5EF4-FFF2-40B4-BE49-F238E27FC236}">
              <a16:creationId xmlns:a16="http://schemas.microsoft.com/office/drawing/2014/main" id="{8877940B-36AC-4806-BAB6-871CA093310A}"/>
            </a:ext>
          </a:extLst>
        </xdr:cNvPr>
        <xdr:cNvSpPr>
          <a:spLocks noChangeShapeType="1"/>
        </xdr:cNvSpPr>
      </xdr:nvSpPr>
      <xdr:spPr bwMode="auto">
        <a:xfrm>
          <a:off x="47815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290</xdr:row>
      <xdr:rowOff>0</xdr:rowOff>
    </xdr:from>
    <xdr:to>
      <xdr:col>18</xdr:col>
      <xdr:colOff>323850</xdr:colOff>
      <xdr:row>290</xdr:row>
      <xdr:rowOff>0</xdr:rowOff>
    </xdr:to>
    <xdr:sp macro="" textlink="">
      <xdr:nvSpPr>
        <xdr:cNvPr id="11" name="Line 7">
          <a:extLst>
            <a:ext uri="{FF2B5EF4-FFF2-40B4-BE49-F238E27FC236}">
              <a16:creationId xmlns:a16="http://schemas.microsoft.com/office/drawing/2014/main" id="{3663DB87-C1BC-4A64-A7F4-B47B5508EABF}"/>
            </a:ext>
          </a:extLst>
        </xdr:cNvPr>
        <xdr:cNvSpPr>
          <a:spLocks noChangeShapeType="1"/>
        </xdr:cNvSpPr>
      </xdr:nvSpPr>
      <xdr:spPr bwMode="auto">
        <a:xfrm>
          <a:off x="47815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290</xdr:row>
      <xdr:rowOff>0</xdr:rowOff>
    </xdr:from>
    <xdr:to>
      <xdr:col>30</xdr:col>
      <xdr:colOff>323850</xdr:colOff>
      <xdr:row>290</xdr:row>
      <xdr:rowOff>0</xdr:rowOff>
    </xdr:to>
    <xdr:sp macro="" textlink="">
      <xdr:nvSpPr>
        <xdr:cNvPr id="12" name="Line 7">
          <a:extLst>
            <a:ext uri="{FF2B5EF4-FFF2-40B4-BE49-F238E27FC236}">
              <a16:creationId xmlns:a16="http://schemas.microsoft.com/office/drawing/2014/main" id="{6257B195-2496-4043-B433-ECC053D8154E}"/>
            </a:ext>
          </a:extLst>
        </xdr:cNvPr>
        <xdr:cNvSpPr>
          <a:spLocks noChangeShapeType="1"/>
        </xdr:cNvSpPr>
      </xdr:nvSpPr>
      <xdr:spPr bwMode="auto">
        <a:xfrm>
          <a:off x="69532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290</xdr:row>
      <xdr:rowOff>0</xdr:rowOff>
    </xdr:from>
    <xdr:to>
      <xdr:col>30</xdr:col>
      <xdr:colOff>323850</xdr:colOff>
      <xdr:row>290</xdr:row>
      <xdr:rowOff>0</xdr:rowOff>
    </xdr:to>
    <xdr:sp macro="" textlink="">
      <xdr:nvSpPr>
        <xdr:cNvPr id="13" name="Line 7">
          <a:extLst>
            <a:ext uri="{FF2B5EF4-FFF2-40B4-BE49-F238E27FC236}">
              <a16:creationId xmlns:a16="http://schemas.microsoft.com/office/drawing/2014/main" id="{0B307436-22A0-4EC9-ABB7-A0F72519E06C}"/>
            </a:ext>
          </a:extLst>
        </xdr:cNvPr>
        <xdr:cNvSpPr>
          <a:spLocks noChangeShapeType="1"/>
        </xdr:cNvSpPr>
      </xdr:nvSpPr>
      <xdr:spPr bwMode="auto">
        <a:xfrm>
          <a:off x="69532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290</xdr:row>
      <xdr:rowOff>0</xdr:rowOff>
    </xdr:from>
    <xdr:to>
      <xdr:col>30</xdr:col>
      <xdr:colOff>323850</xdr:colOff>
      <xdr:row>290</xdr:row>
      <xdr:rowOff>0</xdr:rowOff>
    </xdr:to>
    <xdr:sp macro="" textlink="">
      <xdr:nvSpPr>
        <xdr:cNvPr id="14" name="Line 7">
          <a:extLst>
            <a:ext uri="{FF2B5EF4-FFF2-40B4-BE49-F238E27FC236}">
              <a16:creationId xmlns:a16="http://schemas.microsoft.com/office/drawing/2014/main" id="{8985A89E-A10C-4C55-9EF6-415F7C85683B}"/>
            </a:ext>
          </a:extLst>
        </xdr:cNvPr>
        <xdr:cNvSpPr>
          <a:spLocks noChangeShapeType="1"/>
        </xdr:cNvSpPr>
      </xdr:nvSpPr>
      <xdr:spPr bwMode="auto">
        <a:xfrm>
          <a:off x="69532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290</xdr:row>
      <xdr:rowOff>0</xdr:rowOff>
    </xdr:from>
    <xdr:to>
      <xdr:col>16</xdr:col>
      <xdr:colOff>323850</xdr:colOff>
      <xdr:row>290</xdr:row>
      <xdr:rowOff>0</xdr:rowOff>
    </xdr:to>
    <xdr:sp macro="" textlink="">
      <xdr:nvSpPr>
        <xdr:cNvPr id="15" name="Line 7">
          <a:extLst>
            <a:ext uri="{FF2B5EF4-FFF2-40B4-BE49-F238E27FC236}">
              <a16:creationId xmlns:a16="http://schemas.microsoft.com/office/drawing/2014/main" id="{0E90199C-266E-4C91-9D79-FD7DBE071867}"/>
            </a:ext>
          </a:extLst>
        </xdr:cNvPr>
        <xdr:cNvSpPr>
          <a:spLocks noChangeShapeType="1"/>
        </xdr:cNvSpPr>
      </xdr:nvSpPr>
      <xdr:spPr bwMode="auto">
        <a:xfrm>
          <a:off x="44196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290</xdr:row>
      <xdr:rowOff>0</xdr:rowOff>
    </xdr:from>
    <xdr:to>
      <xdr:col>16</xdr:col>
      <xdr:colOff>323850</xdr:colOff>
      <xdr:row>290</xdr:row>
      <xdr:rowOff>0</xdr:rowOff>
    </xdr:to>
    <xdr:sp macro="" textlink="">
      <xdr:nvSpPr>
        <xdr:cNvPr id="16" name="Line 7">
          <a:extLst>
            <a:ext uri="{FF2B5EF4-FFF2-40B4-BE49-F238E27FC236}">
              <a16:creationId xmlns:a16="http://schemas.microsoft.com/office/drawing/2014/main" id="{76F84351-92E9-4EE8-A9FA-A9E1BB2AE2F9}"/>
            </a:ext>
          </a:extLst>
        </xdr:cNvPr>
        <xdr:cNvSpPr>
          <a:spLocks noChangeShapeType="1"/>
        </xdr:cNvSpPr>
      </xdr:nvSpPr>
      <xdr:spPr bwMode="auto">
        <a:xfrm>
          <a:off x="44196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290</xdr:row>
      <xdr:rowOff>0</xdr:rowOff>
    </xdr:from>
    <xdr:to>
      <xdr:col>26</xdr:col>
      <xdr:colOff>323850</xdr:colOff>
      <xdr:row>290</xdr:row>
      <xdr:rowOff>0</xdr:rowOff>
    </xdr:to>
    <xdr:sp macro="" textlink="">
      <xdr:nvSpPr>
        <xdr:cNvPr id="17" name="Line 7">
          <a:extLst>
            <a:ext uri="{FF2B5EF4-FFF2-40B4-BE49-F238E27FC236}">
              <a16:creationId xmlns:a16="http://schemas.microsoft.com/office/drawing/2014/main" id="{385605A3-1323-458F-83DB-3A3E5B1053B8}"/>
            </a:ext>
          </a:extLst>
        </xdr:cNvPr>
        <xdr:cNvSpPr>
          <a:spLocks noChangeShapeType="1"/>
        </xdr:cNvSpPr>
      </xdr:nvSpPr>
      <xdr:spPr bwMode="auto">
        <a:xfrm>
          <a:off x="62293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290</xdr:row>
      <xdr:rowOff>0</xdr:rowOff>
    </xdr:from>
    <xdr:to>
      <xdr:col>26</xdr:col>
      <xdr:colOff>323850</xdr:colOff>
      <xdr:row>290</xdr:row>
      <xdr:rowOff>0</xdr:rowOff>
    </xdr:to>
    <xdr:sp macro="" textlink="">
      <xdr:nvSpPr>
        <xdr:cNvPr id="18" name="Line 7">
          <a:extLst>
            <a:ext uri="{FF2B5EF4-FFF2-40B4-BE49-F238E27FC236}">
              <a16:creationId xmlns:a16="http://schemas.microsoft.com/office/drawing/2014/main" id="{DB811B47-E324-4734-BDE1-7C0F6282CB7C}"/>
            </a:ext>
          </a:extLst>
        </xdr:cNvPr>
        <xdr:cNvSpPr>
          <a:spLocks noChangeShapeType="1"/>
        </xdr:cNvSpPr>
      </xdr:nvSpPr>
      <xdr:spPr bwMode="auto">
        <a:xfrm>
          <a:off x="62293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290</xdr:row>
      <xdr:rowOff>0</xdr:rowOff>
    </xdr:from>
    <xdr:to>
      <xdr:col>26</xdr:col>
      <xdr:colOff>323850</xdr:colOff>
      <xdr:row>290</xdr:row>
      <xdr:rowOff>0</xdr:rowOff>
    </xdr:to>
    <xdr:sp macro="" textlink="">
      <xdr:nvSpPr>
        <xdr:cNvPr id="19" name="Line 7">
          <a:extLst>
            <a:ext uri="{FF2B5EF4-FFF2-40B4-BE49-F238E27FC236}">
              <a16:creationId xmlns:a16="http://schemas.microsoft.com/office/drawing/2014/main" id="{AD891099-E84A-4EC1-806E-E08C8A923211}"/>
            </a:ext>
          </a:extLst>
        </xdr:cNvPr>
        <xdr:cNvSpPr>
          <a:spLocks noChangeShapeType="1"/>
        </xdr:cNvSpPr>
      </xdr:nvSpPr>
      <xdr:spPr bwMode="auto">
        <a:xfrm>
          <a:off x="62293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290</xdr:row>
      <xdr:rowOff>0</xdr:rowOff>
    </xdr:from>
    <xdr:to>
      <xdr:col>16</xdr:col>
      <xdr:colOff>323850</xdr:colOff>
      <xdr:row>290</xdr:row>
      <xdr:rowOff>0</xdr:rowOff>
    </xdr:to>
    <xdr:sp macro="" textlink="">
      <xdr:nvSpPr>
        <xdr:cNvPr id="20" name="Line 7">
          <a:extLst>
            <a:ext uri="{FF2B5EF4-FFF2-40B4-BE49-F238E27FC236}">
              <a16:creationId xmlns:a16="http://schemas.microsoft.com/office/drawing/2014/main" id="{419A4431-EC8C-43E8-9482-86E82A2C749E}"/>
            </a:ext>
          </a:extLst>
        </xdr:cNvPr>
        <xdr:cNvSpPr>
          <a:spLocks noChangeShapeType="1"/>
        </xdr:cNvSpPr>
      </xdr:nvSpPr>
      <xdr:spPr bwMode="auto">
        <a:xfrm>
          <a:off x="44196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290</xdr:row>
      <xdr:rowOff>0</xdr:rowOff>
    </xdr:from>
    <xdr:to>
      <xdr:col>16</xdr:col>
      <xdr:colOff>323850</xdr:colOff>
      <xdr:row>290</xdr:row>
      <xdr:rowOff>0</xdr:rowOff>
    </xdr:to>
    <xdr:sp macro="" textlink="">
      <xdr:nvSpPr>
        <xdr:cNvPr id="21" name="Line 7">
          <a:extLst>
            <a:ext uri="{FF2B5EF4-FFF2-40B4-BE49-F238E27FC236}">
              <a16:creationId xmlns:a16="http://schemas.microsoft.com/office/drawing/2014/main" id="{9A78DFC1-66A3-4D2E-BBA6-609316AA0808}"/>
            </a:ext>
          </a:extLst>
        </xdr:cNvPr>
        <xdr:cNvSpPr>
          <a:spLocks noChangeShapeType="1"/>
        </xdr:cNvSpPr>
      </xdr:nvSpPr>
      <xdr:spPr bwMode="auto">
        <a:xfrm>
          <a:off x="44196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290</xdr:row>
      <xdr:rowOff>0</xdr:rowOff>
    </xdr:from>
    <xdr:to>
      <xdr:col>28</xdr:col>
      <xdr:colOff>323850</xdr:colOff>
      <xdr:row>290</xdr:row>
      <xdr:rowOff>0</xdr:rowOff>
    </xdr:to>
    <xdr:sp macro="" textlink="">
      <xdr:nvSpPr>
        <xdr:cNvPr id="22" name="Line 7">
          <a:extLst>
            <a:ext uri="{FF2B5EF4-FFF2-40B4-BE49-F238E27FC236}">
              <a16:creationId xmlns:a16="http://schemas.microsoft.com/office/drawing/2014/main" id="{20933801-8FB2-4D9F-8F76-57F4EAE53A97}"/>
            </a:ext>
          </a:extLst>
        </xdr:cNvPr>
        <xdr:cNvSpPr>
          <a:spLocks noChangeShapeType="1"/>
        </xdr:cNvSpPr>
      </xdr:nvSpPr>
      <xdr:spPr bwMode="auto">
        <a:xfrm>
          <a:off x="65913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290</xdr:row>
      <xdr:rowOff>0</xdr:rowOff>
    </xdr:from>
    <xdr:to>
      <xdr:col>28</xdr:col>
      <xdr:colOff>323850</xdr:colOff>
      <xdr:row>290</xdr:row>
      <xdr:rowOff>0</xdr:rowOff>
    </xdr:to>
    <xdr:sp macro="" textlink="">
      <xdr:nvSpPr>
        <xdr:cNvPr id="23" name="Line 7">
          <a:extLst>
            <a:ext uri="{FF2B5EF4-FFF2-40B4-BE49-F238E27FC236}">
              <a16:creationId xmlns:a16="http://schemas.microsoft.com/office/drawing/2014/main" id="{CCA8D8F9-2E51-4711-99D1-CF758E728098}"/>
            </a:ext>
          </a:extLst>
        </xdr:cNvPr>
        <xdr:cNvSpPr>
          <a:spLocks noChangeShapeType="1"/>
        </xdr:cNvSpPr>
      </xdr:nvSpPr>
      <xdr:spPr bwMode="auto">
        <a:xfrm>
          <a:off x="65913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290</xdr:row>
      <xdr:rowOff>0</xdr:rowOff>
    </xdr:from>
    <xdr:to>
      <xdr:col>28</xdr:col>
      <xdr:colOff>323850</xdr:colOff>
      <xdr:row>290</xdr:row>
      <xdr:rowOff>0</xdr:rowOff>
    </xdr:to>
    <xdr:sp macro="" textlink="">
      <xdr:nvSpPr>
        <xdr:cNvPr id="24" name="Line 7">
          <a:extLst>
            <a:ext uri="{FF2B5EF4-FFF2-40B4-BE49-F238E27FC236}">
              <a16:creationId xmlns:a16="http://schemas.microsoft.com/office/drawing/2014/main" id="{305EEC98-1D23-4C82-8C10-F92FDF52F85B}"/>
            </a:ext>
          </a:extLst>
        </xdr:cNvPr>
        <xdr:cNvSpPr>
          <a:spLocks noChangeShapeType="1"/>
        </xdr:cNvSpPr>
      </xdr:nvSpPr>
      <xdr:spPr bwMode="auto">
        <a:xfrm>
          <a:off x="65913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25" name="Line 7">
          <a:extLst>
            <a:ext uri="{FF2B5EF4-FFF2-40B4-BE49-F238E27FC236}">
              <a16:creationId xmlns:a16="http://schemas.microsoft.com/office/drawing/2014/main" id="{1DAD4CDD-DD7E-48B6-B8E6-CC2CE6D8839E}"/>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26" name="Line 7">
          <a:extLst>
            <a:ext uri="{FF2B5EF4-FFF2-40B4-BE49-F238E27FC236}">
              <a16:creationId xmlns:a16="http://schemas.microsoft.com/office/drawing/2014/main" id="{32044D14-01E8-420E-A4AD-D16D14E3B601}"/>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27" name="Line 7">
          <a:extLst>
            <a:ext uri="{FF2B5EF4-FFF2-40B4-BE49-F238E27FC236}">
              <a16:creationId xmlns:a16="http://schemas.microsoft.com/office/drawing/2014/main" id="{6E1DE678-A5B9-4583-BFAD-1B65E69871A2}"/>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28" name="Line 7">
          <a:extLst>
            <a:ext uri="{FF2B5EF4-FFF2-40B4-BE49-F238E27FC236}">
              <a16:creationId xmlns:a16="http://schemas.microsoft.com/office/drawing/2014/main" id="{785BDC70-3978-4708-9F88-1EB6873925BD}"/>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29" name="Line 7">
          <a:extLst>
            <a:ext uri="{FF2B5EF4-FFF2-40B4-BE49-F238E27FC236}">
              <a16:creationId xmlns:a16="http://schemas.microsoft.com/office/drawing/2014/main" id="{8B3B78A0-7989-4054-811E-C22DC99A6E79}"/>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30" name="Line 7">
          <a:extLst>
            <a:ext uri="{FF2B5EF4-FFF2-40B4-BE49-F238E27FC236}">
              <a16:creationId xmlns:a16="http://schemas.microsoft.com/office/drawing/2014/main" id="{C0B7D2CA-658A-4B5B-A3FA-91CA5D896830}"/>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31" name="Line 7">
          <a:extLst>
            <a:ext uri="{FF2B5EF4-FFF2-40B4-BE49-F238E27FC236}">
              <a16:creationId xmlns:a16="http://schemas.microsoft.com/office/drawing/2014/main" id="{60A5FEFE-402A-4A39-9C2C-1A200E400AC8}"/>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32" name="Line 7">
          <a:extLst>
            <a:ext uri="{FF2B5EF4-FFF2-40B4-BE49-F238E27FC236}">
              <a16:creationId xmlns:a16="http://schemas.microsoft.com/office/drawing/2014/main" id="{8D559B34-593E-4DF0-AAB9-2EB3B4C01565}"/>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33" name="Line 7">
          <a:extLst>
            <a:ext uri="{FF2B5EF4-FFF2-40B4-BE49-F238E27FC236}">
              <a16:creationId xmlns:a16="http://schemas.microsoft.com/office/drawing/2014/main" id="{7DBF1585-4B6E-4557-8E38-0B59016610E5}"/>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296</xdr:row>
      <xdr:rowOff>0</xdr:rowOff>
    </xdr:from>
    <xdr:to>
      <xdr:col>26</xdr:col>
      <xdr:colOff>323850</xdr:colOff>
      <xdr:row>296</xdr:row>
      <xdr:rowOff>0</xdr:rowOff>
    </xdr:to>
    <xdr:sp macro="" textlink="">
      <xdr:nvSpPr>
        <xdr:cNvPr id="34" name="Line 7">
          <a:extLst>
            <a:ext uri="{FF2B5EF4-FFF2-40B4-BE49-F238E27FC236}">
              <a16:creationId xmlns:a16="http://schemas.microsoft.com/office/drawing/2014/main" id="{DA71A111-7656-4374-A0C0-33139CCA98BA}"/>
            </a:ext>
          </a:extLst>
        </xdr:cNvPr>
        <xdr:cNvSpPr>
          <a:spLocks noChangeShapeType="1"/>
        </xdr:cNvSpPr>
      </xdr:nvSpPr>
      <xdr:spPr bwMode="auto">
        <a:xfrm>
          <a:off x="62293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296</xdr:row>
      <xdr:rowOff>0</xdr:rowOff>
    </xdr:from>
    <xdr:to>
      <xdr:col>26</xdr:col>
      <xdr:colOff>323850</xdr:colOff>
      <xdr:row>296</xdr:row>
      <xdr:rowOff>0</xdr:rowOff>
    </xdr:to>
    <xdr:sp macro="" textlink="">
      <xdr:nvSpPr>
        <xdr:cNvPr id="35" name="Line 7">
          <a:extLst>
            <a:ext uri="{FF2B5EF4-FFF2-40B4-BE49-F238E27FC236}">
              <a16:creationId xmlns:a16="http://schemas.microsoft.com/office/drawing/2014/main" id="{44FFE69F-ADC9-4413-ADF5-92647DAFB8CD}"/>
            </a:ext>
          </a:extLst>
        </xdr:cNvPr>
        <xdr:cNvSpPr>
          <a:spLocks noChangeShapeType="1"/>
        </xdr:cNvSpPr>
      </xdr:nvSpPr>
      <xdr:spPr bwMode="auto">
        <a:xfrm>
          <a:off x="62293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296</xdr:row>
      <xdr:rowOff>0</xdr:rowOff>
    </xdr:from>
    <xdr:to>
      <xdr:col>26</xdr:col>
      <xdr:colOff>323850</xdr:colOff>
      <xdr:row>296</xdr:row>
      <xdr:rowOff>0</xdr:rowOff>
    </xdr:to>
    <xdr:sp macro="" textlink="">
      <xdr:nvSpPr>
        <xdr:cNvPr id="36" name="Line 7">
          <a:extLst>
            <a:ext uri="{FF2B5EF4-FFF2-40B4-BE49-F238E27FC236}">
              <a16:creationId xmlns:a16="http://schemas.microsoft.com/office/drawing/2014/main" id="{33BCB755-602D-4192-BAA4-077F7D5B096D}"/>
            </a:ext>
          </a:extLst>
        </xdr:cNvPr>
        <xdr:cNvSpPr>
          <a:spLocks noChangeShapeType="1"/>
        </xdr:cNvSpPr>
      </xdr:nvSpPr>
      <xdr:spPr bwMode="auto">
        <a:xfrm>
          <a:off x="62293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37" name="Line 7">
          <a:extLst>
            <a:ext uri="{FF2B5EF4-FFF2-40B4-BE49-F238E27FC236}">
              <a16:creationId xmlns:a16="http://schemas.microsoft.com/office/drawing/2014/main" id="{37B4EBA5-6C32-4C64-972F-B59DA7963E65}"/>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38" name="Line 7">
          <a:extLst>
            <a:ext uri="{FF2B5EF4-FFF2-40B4-BE49-F238E27FC236}">
              <a16:creationId xmlns:a16="http://schemas.microsoft.com/office/drawing/2014/main" id="{A54F0035-24C5-4288-8AEA-90B658060A5B}"/>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39" name="Line 7">
          <a:extLst>
            <a:ext uri="{FF2B5EF4-FFF2-40B4-BE49-F238E27FC236}">
              <a16:creationId xmlns:a16="http://schemas.microsoft.com/office/drawing/2014/main" id="{EFB55AF8-D575-43FB-90B8-FF9A60B7D8F4}"/>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40" name="Line 7">
          <a:extLst>
            <a:ext uri="{FF2B5EF4-FFF2-40B4-BE49-F238E27FC236}">
              <a16:creationId xmlns:a16="http://schemas.microsoft.com/office/drawing/2014/main" id="{94972DDA-2FD6-4B56-B0C7-FB5775661B47}"/>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41" name="Line 7">
          <a:extLst>
            <a:ext uri="{FF2B5EF4-FFF2-40B4-BE49-F238E27FC236}">
              <a16:creationId xmlns:a16="http://schemas.microsoft.com/office/drawing/2014/main" id="{EB261A90-FBCB-436E-A403-4B654830A54B}"/>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42" name="Line 7">
          <a:extLst>
            <a:ext uri="{FF2B5EF4-FFF2-40B4-BE49-F238E27FC236}">
              <a16:creationId xmlns:a16="http://schemas.microsoft.com/office/drawing/2014/main" id="{902F2D94-A5F4-4101-B45A-E92F240B3B3E}"/>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43" name="Line 7">
          <a:extLst>
            <a:ext uri="{FF2B5EF4-FFF2-40B4-BE49-F238E27FC236}">
              <a16:creationId xmlns:a16="http://schemas.microsoft.com/office/drawing/2014/main" id="{9EDD0640-5338-4776-B49E-57D86BD7DF2C}"/>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44" name="Line 7">
          <a:extLst>
            <a:ext uri="{FF2B5EF4-FFF2-40B4-BE49-F238E27FC236}">
              <a16:creationId xmlns:a16="http://schemas.microsoft.com/office/drawing/2014/main" id="{DEEE10B1-63AA-4AF4-BB32-DC1E3692E0E6}"/>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45" name="Line 7">
          <a:extLst>
            <a:ext uri="{FF2B5EF4-FFF2-40B4-BE49-F238E27FC236}">
              <a16:creationId xmlns:a16="http://schemas.microsoft.com/office/drawing/2014/main" id="{EE2319E4-6E55-4170-9775-69AF98EB778B}"/>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46" name="Line 7">
          <a:extLst>
            <a:ext uri="{FF2B5EF4-FFF2-40B4-BE49-F238E27FC236}">
              <a16:creationId xmlns:a16="http://schemas.microsoft.com/office/drawing/2014/main" id="{0288C63F-0F70-4AB8-AFA7-6C5875B5A78A}"/>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47" name="Line 7">
          <a:extLst>
            <a:ext uri="{FF2B5EF4-FFF2-40B4-BE49-F238E27FC236}">
              <a16:creationId xmlns:a16="http://schemas.microsoft.com/office/drawing/2014/main" id="{C1BA80E1-0A62-42ED-B938-2928DC985081}"/>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48" name="Line 7">
          <a:extLst>
            <a:ext uri="{FF2B5EF4-FFF2-40B4-BE49-F238E27FC236}">
              <a16:creationId xmlns:a16="http://schemas.microsoft.com/office/drawing/2014/main" id="{3FE0F72B-CDA3-48DE-A8C6-5737DEBBF660}"/>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49" name="Line 7">
          <a:extLst>
            <a:ext uri="{FF2B5EF4-FFF2-40B4-BE49-F238E27FC236}">
              <a16:creationId xmlns:a16="http://schemas.microsoft.com/office/drawing/2014/main" id="{E3DEEB5D-1A8E-4223-BE57-B0B25B58A6E5}"/>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296</xdr:row>
      <xdr:rowOff>0</xdr:rowOff>
    </xdr:from>
    <xdr:to>
      <xdr:col>42</xdr:col>
      <xdr:colOff>323850</xdr:colOff>
      <xdr:row>296</xdr:row>
      <xdr:rowOff>0</xdr:rowOff>
    </xdr:to>
    <xdr:sp macro="" textlink="">
      <xdr:nvSpPr>
        <xdr:cNvPr id="50" name="Line 7">
          <a:extLst>
            <a:ext uri="{FF2B5EF4-FFF2-40B4-BE49-F238E27FC236}">
              <a16:creationId xmlns:a16="http://schemas.microsoft.com/office/drawing/2014/main" id="{9784B759-87FF-45FA-A7A8-E608EF3AD85F}"/>
            </a:ext>
          </a:extLst>
        </xdr:cNvPr>
        <xdr:cNvSpPr>
          <a:spLocks noChangeShapeType="1"/>
        </xdr:cNvSpPr>
      </xdr:nvSpPr>
      <xdr:spPr bwMode="auto">
        <a:xfrm>
          <a:off x="91249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296</xdr:row>
      <xdr:rowOff>0</xdr:rowOff>
    </xdr:from>
    <xdr:to>
      <xdr:col>42</xdr:col>
      <xdr:colOff>323850</xdr:colOff>
      <xdr:row>296</xdr:row>
      <xdr:rowOff>0</xdr:rowOff>
    </xdr:to>
    <xdr:sp macro="" textlink="">
      <xdr:nvSpPr>
        <xdr:cNvPr id="51" name="Line 7">
          <a:extLst>
            <a:ext uri="{FF2B5EF4-FFF2-40B4-BE49-F238E27FC236}">
              <a16:creationId xmlns:a16="http://schemas.microsoft.com/office/drawing/2014/main" id="{5892ABC9-0502-4391-A0AD-4A77EEA4E24C}"/>
            </a:ext>
          </a:extLst>
        </xdr:cNvPr>
        <xdr:cNvSpPr>
          <a:spLocks noChangeShapeType="1"/>
        </xdr:cNvSpPr>
      </xdr:nvSpPr>
      <xdr:spPr bwMode="auto">
        <a:xfrm>
          <a:off x="91249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296</xdr:row>
      <xdr:rowOff>0</xdr:rowOff>
    </xdr:from>
    <xdr:to>
      <xdr:col>42</xdr:col>
      <xdr:colOff>323850</xdr:colOff>
      <xdr:row>296</xdr:row>
      <xdr:rowOff>0</xdr:rowOff>
    </xdr:to>
    <xdr:sp macro="" textlink="">
      <xdr:nvSpPr>
        <xdr:cNvPr id="52" name="Line 7">
          <a:extLst>
            <a:ext uri="{FF2B5EF4-FFF2-40B4-BE49-F238E27FC236}">
              <a16:creationId xmlns:a16="http://schemas.microsoft.com/office/drawing/2014/main" id="{9F61CB60-2213-4528-8B3C-2D135F747041}"/>
            </a:ext>
          </a:extLst>
        </xdr:cNvPr>
        <xdr:cNvSpPr>
          <a:spLocks noChangeShapeType="1"/>
        </xdr:cNvSpPr>
      </xdr:nvSpPr>
      <xdr:spPr bwMode="auto">
        <a:xfrm>
          <a:off x="91249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296</xdr:row>
      <xdr:rowOff>0</xdr:rowOff>
    </xdr:from>
    <xdr:to>
      <xdr:col>40</xdr:col>
      <xdr:colOff>323850</xdr:colOff>
      <xdr:row>296</xdr:row>
      <xdr:rowOff>0</xdr:rowOff>
    </xdr:to>
    <xdr:sp macro="" textlink="">
      <xdr:nvSpPr>
        <xdr:cNvPr id="53" name="Line 7">
          <a:extLst>
            <a:ext uri="{FF2B5EF4-FFF2-40B4-BE49-F238E27FC236}">
              <a16:creationId xmlns:a16="http://schemas.microsoft.com/office/drawing/2014/main" id="{DD67AEEC-A961-4B90-9362-5B790E63CF30}"/>
            </a:ext>
          </a:extLst>
        </xdr:cNvPr>
        <xdr:cNvSpPr>
          <a:spLocks noChangeShapeType="1"/>
        </xdr:cNvSpPr>
      </xdr:nvSpPr>
      <xdr:spPr bwMode="auto">
        <a:xfrm>
          <a:off x="87630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296</xdr:row>
      <xdr:rowOff>0</xdr:rowOff>
    </xdr:from>
    <xdr:to>
      <xdr:col>40</xdr:col>
      <xdr:colOff>323850</xdr:colOff>
      <xdr:row>296</xdr:row>
      <xdr:rowOff>0</xdr:rowOff>
    </xdr:to>
    <xdr:sp macro="" textlink="">
      <xdr:nvSpPr>
        <xdr:cNvPr id="54" name="Line 7">
          <a:extLst>
            <a:ext uri="{FF2B5EF4-FFF2-40B4-BE49-F238E27FC236}">
              <a16:creationId xmlns:a16="http://schemas.microsoft.com/office/drawing/2014/main" id="{8B6B34C3-6C17-4B32-80D1-91498BB6B31E}"/>
            </a:ext>
          </a:extLst>
        </xdr:cNvPr>
        <xdr:cNvSpPr>
          <a:spLocks noChangeShapeType="1"/>
        </xdr:cNvSpPr>
      </xdr:nvSpPr>
      <xdr:spPr bwMode="auto">
        <a:xfrm>
          <a:off x="87630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296</xdr:row>
      <xdr:rowOff>0</xdr:rowOff>
    </xdr:from>
    <xdr:to>
      <xdr:col>40</xdr:col>
      <xdr:colOff>323850</xdr:colOff>
      <xdr:row>296</xdr:row>
      <xdr:rowOff>0</xdr:rowOff>
    </xdr:to>
    <xdr:sp macro="" textlink="">
      <xdr:nvSpPr>
        <xdr:cNvPr id="55" name="Line 7">
          <a:extLst>
            <a:ext uri="{FF2B5EF4-FFF2-40B4-BE49-F238E27FC236}">
              <a16:creationId xmlns:a16="http://schemas.microsoft.com/office/drawing/2014/main" id="{2871A31C-08D7-4E36-B68E-285ADE16CAFF}"/>
            </a:ext>
          </a:extLst>
        </xdr:cNvPr>
        <xdr:cNvSpPr>
          <a:spLocks noChangeShapeType="1"/>
        </xdr:cNvSpPr>
      </xdr:nvSpPr>
      <xdr:spPr bwMode="auto">
        <a:xfrm>
          <a:off x="87630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56" name="Line 7">
          <a:extLst>
            <a:ext uri="{FF2B5EF4-FFF2-40B4-BE49-F238E27FC236}">
              <a16:creationId xmlns:a16="http://schemas.microsoft.com/office/drawing/2014/main" id="{8970B2F5-F205-4A07-AFA3-DCE07C9D743C}"/>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57" name="Line 7">
          <a:extLst>
            <a:ext uri="{FF2B5EF4-FFF2-40B4-BE49-F238E27FC236}">
              <a16:creationId xmlns:a16="http://schemas.microsoft.com/office/drawing/2014/main" id="{FE98C09C-775D-49B1-9E51-A3D333AD5F65}"/>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58" name="Line 7">
          <a:extLst>
            <a:ext uri="{FF2B5EF4-FFF2-40B4-BE49-F238E27FC236}">
              <a16:creationId xmlns:a16="http://schemas.microsoft.com/office/drawing/2014/main" id="{DF95D11F-D1AC-4F9C-96F4-0705851C9179}"/>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59" name="Line 7">
          <a:extLst>
            <a:ext uri="{FF2B5EF4-FFF2-40B4-BE49-F238E27FC236}">
              <a16:creationId xmlns:a16="http://schemas.microsoft.com/office/drawing/2014/main" id="{8466696D-1BD4-4656-A4CC-ECBB1C7F85E3}"/>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60" name="Line 7">
          <a:extLst>
            <a:ext uri="{FF2B5EF4-FFF2-40B4-BE49-F238E27FC236}">
              <a16:creationId xmlns:a16="http://schemas.microsoft.com/office/drawing/2014/main" id="{AD78E6D7-ABC5-43CA-9332-3E5BB72BB7AF}"/>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61" name="Line 7">
          <a:extLst>
            <a:ext uri="{FF2B5EF4-FFF2-40B4-BE49-F238E27FC236}">
              <a16:creationId xmlns:a16="http://schemas.microsoft.com/office/drawing/2014/main" id="{88203BAE-2582-4DE7-8454-0F6C9F27E44C}"/>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62" name="Line 7">
          <a:extLst>
            <a:ext uri="{FF2B5EF4-FFF2-40B4-BE49-F238E27FC236}">
              <a16:creationId xmlns:a16="http://schemas.microsoft.com/office/drawing/2014/main" id="{DDC02F17-0BF0-476B-A3C8-2AAC1DCA5203}"/>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63" name="Line 7">
          <a:extLst>
            <a:ext uri="{FF2B5EF4-FFF2-40B4-BE49-F238E27FC236}">
              <a16:creationId xmlns:a16="http://schemas.microsoft.com/office/drawing/2014/main" id="{8EF784AD-F793-464E-8FCA-F2F537DEDC8B}"/>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64" name="Line 7">
          <a:extLst>
            <a:ext uri="{FF2B5EF4-FFF2-40B4-BE49-F238E27FC236}">
              <a16:creationId xmlns:a16="http://schemas.microsoft.com/office/drawing/2014/main" id="{288DD29C-9F7C-4D9D-9604-AD10903306FC}"/>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65" name="Line 7">
          <a:extLst>
            <a:ext uri="{FF2B5EF4-FFF2-40B4-BE49-F238E27FC236}">
              <a16:creationId xmlns:a16="http://schemas.microsoft.com/office/drawing/2014/main" id="{3B2BE3D0-663B-4ECC-BE87-529D1DBD93AF}"/>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66" name="Line 7">
          <a:extLst>
            <a:ext uri="{FF2B5EF4-FFF2-40B4-BE49-F238E27FC236}">
              <a16:creationId xmlns:a16="http://schemas.microsoft.com/office/drawing/2014/main" id="{F00CD6A6-83A1-4B13-9A3B-0AAB430C9326}"/>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67" name="Line 7">
          <a:extLst>
            <a:ext uri="{FF2B5EF4-FFF2-40B4-BE49-F238E27FC236}">
              <a16:creationId xmlns:a16="http://schemas.microsoft.com/office/drawing/2014/main" id="{967B3826-1C97-4277-87B8-9BABE6ACB312}"/>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68" name="Line 7">
          <a:extLst>
            <a:ext uri="{FF2B5EF4-FFF2-40B4-BE49-F238E27FC236}">
              <a16:creationId xmlns:a16="http://schemas.microsoft.com/office/drawing/2014/main" id="{37BDFAEA-75E5-4204-A0B9-FE8E20906817}"/>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69" name="Line 7">
          <a:extLst>
            <a:ext uri="{FF2B5EF4-FFF2-40B4-BE49-F238E27FC236}">
              <a16:creationId xmlns:a16="http://schemas.microsoft.com/office/drawing/2014/main" id="{4D3F8B59-5279-4BE4-926A-ED1C435C2ABB}"/>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70" name="Line 7">
          <a:extLst>
            <a:ext uri="{FF2B5EF4-FFF2-40B4-BE49-F238E27FC236}">
              <a16:creationId xmlns:a16="http://schemas.microsoft.com/office/drawing/2014/main" id="{406AAC54-0932-43BD-A93D-768D7AF8726E}"/>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71" name="Line 7">
          <a:extLst>
            <a:ext uri="{FF2B5EF4-FFF2-40B4-BE49-F238E27FC236}">
              <a16:creationId xmlns:a16="http://schemas.microsoft.com/office/drawing/2014/main" id="{0FAB0510-6B4F-48C9-92D2-6D23FB055E9C}"/>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317</xdr:row>
      <xdr:rowOff>0</xdr:rowOff>
    </xdr:from>
    <xdr:to>
      <xdr:col>1</xdr:col>
      <xdr:colOff>323850</xdr:colOff>
      <xdr:row>317</xdr:row>
      <xdr:rowOff>0</xdr:rowOff>
    </xdr:to>
    <xdr:sp macro="" textlink="">
      <xdr:nvSpPr>
        <xdr:cNvPr id="72" name="Line 7">
          <a:extLst>
            <a:ext uri="{FF2B5EF4-FFF2-40B4-BE49-F238E27FC236}">
              <a16:creationId xmlns:a16="http://schemas.microsoft.com/office/drawing/2014/main" id="{AEB3ACEB-3AD6-4E37-9F32-E8820F4D1126}"/>
            </a:ext>
          </a:extLst>
        </xdr:cNvPr>
        <xdr:cNvSpPr>
          <a:spLocks noChangeShapeType="1"/>
        </xdr:cNvSpPr>
      </xdr:nvSpPr>
      <xdr:spPr bwMode="auto">
        <a:xfrm>
          <a:off x="381000" y="640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317</xdr:row>
      <xdr:rowOff>0</xdr:rowOff>
    </xdr:from>
    <xdr:to>
      <xdr:col>1</xdr:col>
      <xdr:colOff>323850</xdr:colOff>
      <xdr:row>317</xdr:row>
      <xdr:rowOff>0</xdr:rowOff>
    </xdr:to>
    <xdr:sp macro="" textlink="">
      <xdr:nvSpPr>
        <xdr:cNvPr id="73" name="Line 7">
          <a:extLst>
            <a:ext uri="{FF2B5EF4-FFF2-40B4-BE49-F238E27FC236}">
              <a16:creationId xmlns:a16="http://schemas.microsoft.com/office/drawing/2014/main" id="{5BD6467C-973C-4EAE-8007-D904FCF84626}"/>
            </a:ext>
          </a:extLst>
        </xdr:cNvPr>
        <xdr:cNvSpPr>
          <a:spLocks noChangeShapeType="1"/>
        </xdr:cNvSpPr>
      </xdr:nvSpPr>
      <xdr:spPr bwMode="auto">
        <a:xfrm>
          <a:off x="381000" y="640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328</xdr:row>
      <xdr:rowOff>0</xdr:rowOff>
    </xdr:from>
    <xdr:to>
      <xdr:col>1</xdr:col>
      <xdr:colOff>323850</xdr:colOff>
      <xdr:row>328</xdr:row>
      <xdr:rowOff>0</xdr:rowOff>
    </xdr:to>
    <xdr:sp macro="" textlink="">
      <xdr:nvSpPr>
        <xdr:cNvPr id="74" name="Line 7">
          <a:extLst>
            <a:ext uri="{FF2B5EF4-FFF2-40B4-BE49-F238E27FC236}">
              <a16:creationId xmlns:a16="http://schemas.microsoft.com/office/drawing/2014/main" id="{81E204FA-6900-47ED-935C-94385FA993B2}"/>
            </a:ext>
          </a:extLst>
        </xdr:cNvPr>
        <xdr:cNvSpPr>
          <a:spLocks noChangeShapeType="1"/>
        </xdr:cNvSpPr>
      </xdr:nvSpPr>
      <xdr:spPr bwMode="auto">
        <a:xfrm>
          <a:off x="381000" y="6626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328</xdr:row>
      <xdr:rowOff>0</xdr:rowOff>
    </xdr:from>
    <xdr:to>
      <xdr:col>1</xdr:col>
      <xdr:colOff>323850</xdr:colOff>
      <xdr:row>328</xdr:row>
      <xdr:rowOff>0</xdr:rowOff>
    </xdr:to>
    <xdr:sp macro="" textlink="">
      <xdr:nvSpPr>
        <xdr:cNvPr id="75" name="Line 7">
          <a:extLst>
            <a:ext uri="{FF2B5EF4-FFF2-40B4-BE49-F238E27FC236}">
              <a16:creationId xmlns:a16="http://schemas.microsoft.com/office/drawing/2014/main" id="{2480F022-2576-4D9A-90D5-A294EE384FF7}"/>
            </a:ext>
          </a:extLst>
        </xdr:cNvPr>
        <xdr:cNvSpPr>
          <a:spLocks noChangeShapeType="1"/>
        </xdr:cNvSpPr>
      </xdr:nvSpPr>
      <xdr:spPr bwMode="auto">
        <a:xfrm>
          <a:off x="381000" y="6626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328</xdr:row>
      <xdr:rowOff>0</xdr:rowOff>
    </xdr:from>
    <xdr:to>
      <xdr:col>1</xdr:col>
      <xdr:colOff>323850</xdr:colOff>
      <xdr:row>328</xdr:row>
      <xdr:rowOff>0</xdr:rowOff>
    </xdr:to>
    <xdr:sp macro="" textlink="">
      <xdr:nvSpPr>
        <xdr:cNvPr id="76" name="Line 7">
          <a:extLst>
            <a:ext uri="{FF2B5EF4-FFF2-40B4-BE49-F238E27FC236}">
              <a16:creationId xmlns:a16="http://schemas.microsoft.com/office/drawing/2014/main" id="{1DFB507C-C019-48A1-9033-40E60BC63985}"/>
            </a:ext>
          </a:extLst>
        </xdr:cNvPr>
        <xdr:cNvSpPr>
          <a:spLocks noChangeShapeType="1"/>
        </xdr:cNvSpPr>
      </xdr:nvSpPr>
      <xdr:spPr bwMode="auto">
        <a:xfrm>
          <a:off x="381000" y="6626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290</xdr:row>
      <xdr:rowOff>0</xdr:rowOff>
    </xdr:from>
    <xdr:to>
      <xdr:col>90</xdr:col>
      <xdr:colOff>323850</xdr:colOff>
      <xdr:row>290</xdr:row>
      <xdr:rowOff>0</xdr:rowOff>
    </xdr:to>
    <xdr:sp macro="" textlink="">
      <xdr:nvSpPr>
        <xdr:cNvPr id="77" name="Line 7">
          <a:extLst>
            <a:ext uri="{FF2B5EF4-FFF2-40B4-BE49-F238E27FC236}">
              <a16:creationId xmlns:a16="http://schemas.microsoft.com/office/drawing/2014/main" id="{F727B8A9-12A4-4337-815B-2B7215ECA8F6}"/>
            </a:ext>
          </a:extLst>
        </xdr:cNvPr>
        <xdr:cNvSpPr>
          <a:spLocks noChangeShapeType="1"/>
        </xdr:cNvSpPr>
      </xdr:nvSpPr>
      <xdr:spPr bwMode="auto">
        <a:xfrm>
          <a:off x="178117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290</xdr:row>
      <xdr:rowOff>0</xdr:rowOff>
    </xdr:from>
    <xdr:to>
      <xdr:col>90</xdr:col>
      <xdr:colOff>323850</xdr:colOff>
      <xdr:row>290</xdr:row>
      <xdr:rowOff>0</xdr:rowOff>
    </xdr:to>
    <xdr:sp macro="" textlink="">
      <xdr:nvSpPr>
        <xdr:cNvPr id="78" name="Line 7">
          <a:extLst>
            <a:ext uri="{FF2B5EF4-FFF2-40B4-BE49-F238E27FC236}">
              <a16:creationId xmlns:a16="http://schemas.microsoft.com/office/drawing/2014/main" id="{C32D9AD7-F8AE-4EC9-964A-FEC0CDE00E7F}"/>
            </a:ext>
          </a:extLst>
        </xdr:cNvPr>
        <xdr:cNvSpPr>
          <a:spLocks noChangeShapeType="1"/>
        </xdr:cNvSpPr>
      </xdr:nvSpPr>
      <xdr:spPr bwMode="auto">
        <a:xfrm>
          <a:off x="178117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290</xdr:row>
      <xdr:rowOff>0</xdr:rowOff>
    </xdr:from>
    <xdr:to>
      <xdr:col>90</xdr:col>
      <xdr:colOff>323850</xdr:colOff>
      <xdr:row>290</xdr:row>
      <xdr:rowOff>0</xdr:rowOff>
    </xdr:to>
    <xdr:sp macro="" textlink="">
      <xdr:nvSpPr>
        <xdr:cNvPr id="79" name="Line 7">
          <a:extLst>
            <a:ext uri="{FF2B5EF4-FFF2-40B4-BE49-F238E27FC236}">
              <a16:creationId xmlns:a16="http://schemas.microsoft.com/office/drawing/2014/main" id="{DF0784B1-BFEF-4223-9253-7B30B55FAD02}"/>
            </a:ext>
          </a:extLst>
        </xdr:cNvPr>
        <xdr:cNvSpPr>
          <a:spLocks noChangeShapeType="1"/>
        </xdr:cNvSpPr>
      </xdr:nvSpPr>
      <xdr:spPr bwMode="auto">
        <a:xfrm>
          <a:off x="178117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290</xdr:row>
      <xdr:rowOff>0</xdr:rowOff>
    </xdr:from>
    <xdr:to>
      <xdr:col>90</xdr:col>
      <xdr:colOff>323850</xdr:colOff>
      <xdr:row>290</xdr:row>
      <xdr:rowOff>0</xdr:rowOff>
    </xdr:to>
    <xdr:sp macro="" textlink="">
      <xdr:nvSpPr>
        <xdr:cNvPr id="80" name="Line 7">
          <a:extLst>
            <a:ext uri="{FF2B5EF4-FFF2-40B4-BE49-F238E27FC236}">
              <a16:creationId xmlns:a16="http://schemas.microsoft.com/office/drawing/2014/main" id="{3FAD9D27-5CE9-4861-AAFC-4E4B6958EE52}"/>
            </a:ext>
          </a:extLst>
        </xdr:cNvPr>
        <xdr:cNvSpPr>
          <a:spLocks noChangeShapeType="1"/>
        </xdr:cNvSpPr>
      </xdr:nvSpPr>
      <xdr:spPr bwMode="auto">
        <a:xfrm>
          <a:off x="178117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323850</xdr:colOff>
      <xdr:row>290</xdr:row>
      <xdr:rowOff>0</xdr:rowOff>
    </xdr:from>
    <xdr:to>
      <xdr:col>88</xdr:col>
      <xdr:colOff>323850</xdr:colOff>
      <xdr:row>290</xdr:row>
      <xdr:rowOff>0</xdr:rowOff>
    </xdr:to>
    <xdr:sp macro="" textlink="">
      <xdr:nvSpPr>
        <xdr:cNvPr id="81" name="Line 7">
          <a:extLst>
            <a:ext uri="{FF2B5EF4-FFF2-40B4-BE49-F238E27FC236}">
              <a16:creationId xmlns:a16="http://schemas.microsoft.com/office/drawing/2014/main" id="{63FAA559-6CCB-45D5-908D-995FD0F0C112}"/>
            </a:ext>
          </a:extLst>
        </xdr:cNvPr>
        <xdr:cNvSpPr>
          <a:spLocks noChangeShapeType="1"/>
        </xdr:cNvSpPr>
      </xdr:nvSpPr>
      <xdr:spPr bwMode="auto">
        <a:xfrm>
          <a:off x="174498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323850</xdr:colOff>
      <xdr:row>290</xdr:row>
      <xdr:rowOff>0</xdr:rowOff>
    </xdr:from>
    <xdr:to>
      <xdr:col>88</xdr:col>
      <xdr:colOff>323850</xdr:colOff>
      <xdr:row>290</xdr:row>
      <xdr:rowOff>0</xdr:rowOff>
    </xdr:to>
    <xdr:sp macro="" textlink="">
      <xdr:nvSpPr>
        <xdr:cNvPr id="82" name="Line 7">
          <a:extLst>
            <a:ext uri="{FF2B5EF4-FFF2-40B4-BE49-F238E27FC236}">
              <a16:creationId xmlns:a16="http://schemas.microsoft.com/office/drawing/2014/main" id="{2D164172-1582-4605-A98C-D74A468AA378}"/>
            </a:ext>
          </a:extLst>
        </xdr:cNvPr>
        <xdr:cNvSpPr>
          <a:spLocks noChangeShapeType="1"/>
        </xdr:cNvSpPr>
      </xdr:nvSpPr>
      <xdr:spPr bwMode="auto">
        <a:xfrm>
          <a:off x="174498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323850</xdr:colOff>
      <xdr:row>290</xdr:row>
      <xdr:rowOff>0</xdr:rowOff>
    </xdr:from>
    <xdr:to>
      <xdr:col>88</xdr:col>
      <xdr:colOff>323850</xdr:colOff>
      <xdr:row>290</xdr:row>
      <xdr:rowOff>0</xdr:rowOff>
    </xdr:to>
    <xdr:sp macro="" textlink="">
      <xdr:nvSpPr>
        <xdr:cNvPr id="83" name="Line 7">
          <a:extLst>
            <a:ext uri="{FF2B5EF4-FFF2-40B4-BE49-F238E27FC236}">
              <a16:creationId xmlns:a16="http://schemas.microsoft.com/office/drawing/2014/main" id="{4B3ED131-8C95-4CED-96CB-376A49749CC7}"/>
            </a:ext>
          </a:extLst>
        </xdr:cNvPr>
        <xdr:cNvSpPr>
          <a:spLocks noChangeShapeType="1"/>
        </xdr:cNvSpPr>
      </xdr:nvSpPr>
      <xdr:spPr bwMode="auto">
        <a:xfrm>
          <a:off x="174498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323850</xdr:colOff>
      <xdr:row>290</xdr:row>
      <xdr:rowOff>0</xdr:rowOff>
    </xdr:from>
    <xdr:to>
      <xdr:col>88</xdr:col>
      <xdr:colOff>323850</xdr:colOff>
      <xdr:row>290</xdr:row>
      <xdr:rowOff>0</xdr:rowOff>
    </xdr:to>
    <xdr:sp macro="" textlink="">
      <xdr:nvSpPr>
        <xdr:cNvPr id="84" name="Line 7">
          <a:extLst>
            <a:ext uri="{FF2B5EF4-FFF2-40B4-BE49-F238E27FC236}">
              <a16:creationId xmlns:a16="http://schemas.microsoft.com/office/drawing/2014/main" id="{018830F6-95A7-4638-B4AF-00F1F1977725}"/>
            </a:ext>
          </a:extLst>
        </xdr:cNvPr>
        <xdr:cNvSpPr>
          <a:spLocks noChangeShapeType="1"/>
        </xdr:cNvSpPr>
      </xdr:nvSpPr>
      <xdr:spPr bwMode="auto">
        <a:xfrm>
          <a:off x="174498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295</xdr:row>
      <xdr:rowOff>0</xdr:rowOff>
    </xdr:from>
    <xdr:to>
      <xdr:col>5</xdr:col>
      <xdr:colOff>0</xdr:colOff>
      <xdr:row>295</xdr:row>
      <xdr:rowOff>0</xdr:rowOff>
    </xdr:to>
    <xdr:sp macro="" textlink="">
      <xdr:nvSpPr>
        <xdr:cNvPr id="85" name="Line 7">
          <a:extLst>
            <a:ext uri="{FF2B5EF4-FFF2-40B4-BE49-F238E27FC236}">
              <a16:creationId xmlns:a16="http://schemas.microsoft.com/office/drawing/2014/main" id="{41824CAF-61EB-456B-B0E7-7C1FA74456A2}"/>
            </a:ext>
          </a:extLst>
        </xdr:cNvPr>
        <xdr:cNvSpPr>
          <a:spLocks noChangeShapeType="1"/>
        </xdr:cNvSpPr>
      </xdr:nvSpPr>
      <xdr:spPr bwMode="auto">
        <a:xfrm>
          <a:off x="2247900" y="5970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86" name="Line 7">
          <a:extLst>
            <a:ext uri="{FF2B5EF4-FFF2-40B4-BE49-F238E27FC236}">
              <a16:creationId xmlns:a16="http://schemas.microsoft.com/office/drawing/2014/main" id="{ED375F98-9570-4A26-8593-F1727742DA93}"/>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87" name="Line 7">
          <a:extLst>
            <a:ext uri="{FF2B5EF4-FFF2-40B4-BE49-F238E27FC236}">
              <a16:creationId xmlns:a16="http://schemas.microsoft.com/office/drawing/2014/main" id="{EEF182A2-6F34-4F0B-AA09-77E668940769}"/>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88" name="Line 7">
          <a:extLst>
            <a:ext uri="{FF2B5EF4-FFF2-40B4-BE49-F238E27FC236}">
              <a16:creationId xmlns:a16="http://schemas.microsoft.com/office/drawing/2014/main" id="{8A24B31C-C735-4C2C-8EE7-62CA445F9D64}"/>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89" name="Line 7">
          <a:extLst>
            <a:ext uri="{FF2B5EF4-FFF2-40B4-BE49-F238E27FC236}">
              <a16:creationId xmlns:a16="http://schemas.microsoft.com/office/drawing/2014/main" id="{F11897EF-6D7C-4B3B-90FD-1D4904D56EC9}"/>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0" name="Line 7">
          <a:extLst>
            <a:ext uri="{FF2B5EF4-FFF2-40B4-BE49-F238E27FC236}">
              <a16:creationId xmlns:a16="http://schemas.microsoft.com/office/drawing/2014/main" id="{6F20D91F-10BE-4C80-AA25-63CB85710ED9}"/>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1" name="Line 7">
          <a:extLst>
            <a:ext uri="{FF2B5EF4-FFF2-40B4-BE49-F238E27FC236}">
              <a16:creationId xmlns:a16="http://schemas.microsoft.com/office/drawing/2014/main" id="{5C878667-388A-4790-A82D-0462D1369FE3}"/>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2" name="Line 7">
          <a:extLst>
            <a:ext uri="{FF2B5EF4-FFF2-40B4-BE49-F238E27FC236}">
              <a16:creationId xmlns:a16="http://schemas.microsoft.com/office/drawing/2014/main" id="{277F2876-7FE1-4E0C-8E87-82E5FDABF407}"/>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3" name="Line 7">
          <a:extLst>
            <a:ext uri="{FF2B5EF4-FFF2-40B4-BE49-F238E27FC236}">
              <a16:creationId xmlns:a16="http://schemas.microsoft.com/office/drawing/2014/main" id="{2E996DD3-9670-4ACA-B42B-CEA645CCE57C}"/>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94" name="Line 7">
          <a:extLst>
            <a:ext uri="{FF2B5EF4-FFF2-40B4-BE49-F238E27FC236}">
              <a16:creationId xmlns:a16="http://schemas.microsoft.com/office/drawing/2014/main" id="{76BFEAD0-7AC0-44C5-9CC4-BF66EE1B7E1B}"/>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95" name="Line 7">
          <a:extLst>
            <a:ext uri="{FF2B5EF4-FFF2-40B4-BE49-F238E27FC236}">
              <a16:creationId xmlns:a16="http://schemas.microsoft.com/office/drawing/2014/main" id="{CE36D7AF-EFBA-4791-8727-383B690DEDD7}"/>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96" name="Line 7">
          <a:extLst>
            <a:ext uri="{FF2B5EF4-FFF2-40B4-BE49-F238E27FC236}">
              <a16:creationId xmlns:a16="http://schemas.microsoft.com/office/drawing/2014/main" id="{B0AE1CD0-4888-4372-99E2-AB7F3F7FBACA}"/>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97" name="Line 7">
          <a:extLst>
            <a:ext uri="{FF2B5EF4-FFF2-40B4-BE49-F238E27FC236}">
              <a16:creationId xmlns:a16="http://schemas.microsoft.com/office/drawing/2014/main" id="{3732A5E4-0969-4A93-AF69-81632DA827A5}"/>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8" name="Line 7">
          <a:extLst>
            <a:ext uri="{FF2B5EF4-FFF2-40B4-BE49-F238E27FC236}">
              <a16:creationId xmlns:a16="http://schemas.microsoft.com/office/drawing/2014/main" id="{6EC6D4D6-B0F9-4586-A89F-8A8FC9B95600}"/>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9" name="Line 7">
          <a:extLst>
            <a:ext uri="{FF2B5EF4-FFF2-40B4-BE49-F238E27FC236}">
              <a16:creationId xmlns:a16="http://schemas.microsoft.com/office/drawing/2014/main" id="{3B38554F-AF40-4F16-828B-A5F71AF8DC1A}"/>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0" name="Line 7">
          <a:extLst>
            <a:ext uri="{FF2B5EF4-FFF2-40B4-BE49-F238E27FC236}">
              <a16:creationId xmlns:a16="http://schemas.microsoft.com/office/drawing/2014/main" id="{DAAB4B1D-1297-45EC-B2F0-048E72C9C56D}"/>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1" name="Line 7">
          <a:extLst>
            <a:ext uri="{FF2B5EF4-FFF2-40B4-BE49-F238E27FC236}">
              <a16:creationId xmlns:a16="http://schemas.microsoft.com/office/drawing/2014/main" id="{072E9D1B-0C21-49FA-9D12-8694915C6DA6}"/>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102" name="Line 7">
          <a:extLst>
            <a:ext uri="{FF2B5EF4-FFF2-40B4-BE49-F238E27FC236}">
              <a16:creationId xmlns:a16="http://schemas.microsoft.com/office/drawing/2014/main" id="{50FAAA45-0FEA-4619-85F1-A90FCB87D741}"/>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103" name="Line 7">
          <a:extLst>
            <a:ext uri="{FF2B5EF4-FFF2-40B4-BE49-F238E27FC236}">
              <a16:creationId xmlns:a16="http://schemas.microsoft.com/office/drawing/2014/main" id="{7A4EAF9B-D41E-4654-A4FD-8197E7E050A8}"/>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104" name="Line 7">
          <a:extLst>
            <a:ext uri="{FF2B5EF4-FFF2-40B4-BE49-F238E27FC236}">
              <a16:creationId xmlns:a16="http://schemas.microsoft.com/office/drawing/2014/main" id="{192AF5FF-AB17-49B9-9686-4492B394D409}"/>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105" name="Line 7">
          <a:extLst>
            <a:ext uri="{FF2B5EF4-FFF2-40B4-BE49-F238E27FC236}">
              <a16:creationId xmlns:a16="http://schemas.microsoft.com/office/drawing/2014/main" id="{AA769478-A942-45DB-B145-EDC673EBE034}"/>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6" name="Line 7">
          <a:extLst>
            <a:ext uri="{FF2B5EF4-FFF2-40B4-BE49-F238E27FC236}">
              <a16:creationId xmlns:a16="http://schemas.microsoft.com/office/drawing/2014/main" id="{CC013507-FFC4-4C32-B39B-47C1B48CFF61}"/>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7" name="Line 7">
          <a:extLst>
            <a:ext uri="{FF2B5EF4-FFF2-40B4-BE49-F238E27FC236}">
              <a16:creationId xmlns:a16="http://schemas.microsoft.com/office/drawing/2014/main" id="{4A005A48-5AB9-49EE-88E3-550D94BBBD78}"/>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8" name="Line 7">
          <a:extLst>
            <a:ext uri="{FF2B5EF4-FFF2-40B4-BE49-F238E27FC236}">
              <a16:creationId xmlns:a16="http://schemas.microsoft.com/office/drawing/2014/main" id="{5A2C6228-5E30-4546-AE2D-740A86BDE51A}"/>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9" name="Line 7">
          <a:extLst>
            <a:ext uri="{FF2B5EF4-FFF2-40B4-BE49-F238E27FC236}">
              <a16:creationId xmlns:a16="http://schemas.microsoft.com/office/drawing/2014/main" id="{24315E78-B9BB-4EAB-8520-CB8585FC19E3}"/>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oneCellAnchor>
    <xdr:from>
      <xdr:col>85</xdr:col>
      <xdr:colOff>171450</xdr:colOff>
      <xdr:row>437</xdr:row>
      <xdr:rowOff>180975</xdr:rowOff>
    </xdr:from>
    <xdr:ext cx="4724400" cy="2419350"/>
    <xdr:pic>
      <xdr:nvPicPr>
        <xdr:cNvPr id="2" name="Image 1">
          <a:extLst>
            <a:ext uri="{FF2B5EF4-FFF2-40B4-BE49-F238E27FC236}">
              <a16:creationId xmlns:a16="http://schemas.microsoft.com/office/drawing/2014/main" id="{EB3C8FD2-3D4F-49DB-8FFD-8C279B7F534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97350" y="88953975"/>
          <a:ext cx="4724400" cy="2419350"/>
        </a:xfrm>
        <a:prstGeom prst="rect">
          <a:avLst/>
        </a:prstGeom>
      </xdr:spPr>
    </xdr:pic>
    <xdr:clientData/>
  </xdr:oneCellAnchor>
  <xdr:twoCellAnchor>
    <xdr:from>
      <xdr:col>1</xdr:col>
      <xdr:colOff>323850</xdr:colOff>
      <xdr:row>11</xdr:row>
      <xdr:rowOff>0</xdr:rowOff>
    </xdr:from>
    <xdr:to>
      <xdr:col>1</xdr:col>
      <xdr:colOff>323850</xdr:colOff>
      <xdr:row>11</xdr:row>
      <xdr:rowOff>0</xdr:rowOff>
    </xdr:to>
    <xdr:sp macro="" textlink="">
      <xdr:nvSpPr>
        <xdr:cNvPr id="3" name="Line 7">
          <a:extLst>
            <a:ext uri="{FF2B5EF4-FFF2-40B4-BE49-F238E27FC236}">
              <a16:creationId xmlns:a16="http://schemas.microsoft.com/office/drawing/2014/main" id="{7422041A-8B26-4A91-A1F5-8D952FF7F6B4}"/>
            </a:ext>
          </a:extLst>
        </xdr:cNvPr>
        <xdr:cNvSpPr>
          <a:spLocks noChangeShapeType="1"/>
        </xdr:cNvSpPr>
      </xdr:nvSpPr>
      <xdr:spPr bwMode="auto">
        <a:xfrm>
          <a:off x="381000" y="259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11</xdr:row>
      <xdr:rowOff>0</xdr:rowOff>
    </xdr:from>
    <xdr:to>
      <xdr:col>1</xdr:col>
      <xdr:colOff>323850</xdr:colOff>
      <xdr:row>11</xdr:row>
      <xdr:rowOff>0</xdr:rowOff>
    </xdr:to>
    <xdr:sp macro="" textlink="">
      <xdr:nvSpPr>
        <xdr:cNvPr id="4" name="Line 7">
          <a:extLst>
            <a:ext uri="{FF2B5EF4-FFF2-40B4-BE49-F238E27FC236}">
              <a16:creationId xmlns:a16="http://schemas.microsoft.com/office/drawing/2014/main" id="{9FAEB8EE-1818-466F-A4ED-9F6E832546F3}"/>
            </a:ext>
          </a:extLst>
        </xdr:cNvPr>
        <xdr:cNvSpPr>
          <a:spLocks noChangeShapeType="1"/>
        </xdr:cNvSpPr>
      </xdr:nvSpPr>
      <xdr:spPr bwMode="auto">
        <a:xfrm>
          <a:off x="381000" y="259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11</xdr:row>
      <xdr:rowOff>0</xdr:rowOff>
    </xdr:from>
    <xdr:to>
      <xdr:col>1</xdr:col>
      <xdr:colOff>323850</xdr:colOff>
      <xdr:row>11</xdr:row>
      <xdr:rowOff>0</xdr:rowOff>
    </xdr:to>
    <xdr:sp macro="" textlink="">
      <xdr:nvSpPr>
        <xdr:cNvPr id="5" name="Line 7">
          <a:extLst>
            <a:ext uri="{FF2B5EF4-FFF2-40B4-BE49-F238E27FC236}">
              <a16:creationId xmlns:a16="http://schemas.microsoft.com/office/drawing/2014/main" id="{52FAE941-E48C-49BF-82B2-4A929A4AF149}"/>
            </a:ext>
          </a:extLst>
        </xdr:cNvPr>
        <xdr:cNvSpPr>
          <a:spLocks noChangeShapeType="1"/>
        </xdr:cNvSpPr>
      </xdr:nvSpPr>
      <xdr:spPr bwMode="auto">
        <a:xfrm>
          <a:off x="381000" y="259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11</xdr:row>
      <xdr:rowOff>0</xdr:rowOff>
    </xdr:from>
    <xdr:to>
      <xdr:col>1</xdr:col>
      <xdr:colOff>323850</xdr:colOff>
      <xdr:row>11</xdr:row>
      <xdr:rowOff>0</xdr:rowOff>
    </xdr:to>
    <xdr:sp macro="" textlink="">
      <xdr:nvSpPr>
        <xdr:cNvPr id="6" name="Line 7">
          <a:extLst>
            <a:ext uri="{FF2B5EF4-FFF2-40B4-BE49-F238E27FC236}">
              <a16:creationId xmlns:a16="http://schemas.microsoft.com/office/drawing/2014/main" id="{B159AB2E-C44B-4614-A9EC-098C1B3F91AB}"/>
            </a:ext>
          </a:extLst>
        </xdr:cNvPr>
        <xdr:cNvSpPr>
          <a:spLocks noChangeShapeType="1"/>
        </xdr:cNvSpPr>
      </xdr:nvSpPr>
      <xdr:spPr bwMode="auto">
        <a:xfrm>
          <a:off x="381000" y="259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7" name="Line 7">
          <a:extLst>
            <a:ext uri="{FF2B5EF4-FFF2-40B4-BE49-F238E27FC236}">
              <a16:creationId xmlns:a16="http://schemas.microsoft.com/office/drawing/2014/main" id="{F45F7F46-7D5C-4938-952E-AB0D9DCE0D87}"/>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8" name="Line 7">
          <a:extLst>
            <a:ext uri="{FF2B5EF4-FFF2-40B4-BE49-F238E27FC236}">
              <a16:creationId xmlns:a16="http://schemas.microsoft.com/office/drawing/2014/main" id="{20D7E43B-D217-4BCA-BFA1-544DAC1539D8}"/>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9" name="Line 7">
          <a:extLst>
            <a:ext uri="{FF2B5EF4-FFF2-40B4-BE49-F238E27FC236}">
              <a16:creationId xmlns:a16="http://schemas.microsoft.com/office/drawing/2014/main" id="{28CDAC51-804E-4CEE-BBC9-05735A9046B0}"/>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0" name="Line 7">
          <a:extLst>
            <a:ext uri="{FF2B5EF4-FFF2-40B4-BE49-F238E27FC236}">
              <a16:creationId xmlns:a16="http://schemas.microsoft.com/office/drawing/2014/main" id="{9C5D9E0B-FFCA-4015-BFF6-1AE5073ED9E0}"/>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1" name="Line 7">
          <a:extLst>
            <a:ext uri="{FF2B5EF4-FFF2-40B4-BE49-F238E27FC236}">
              <a16:creationId xmlns:a16="http://schemas.microsoft.com/office/drawing/2014/main" id="{EE0C933C-9319-41EB-A587-1EDCD9B09C20}"/>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2" name="Line 7">
          <a:extLst>
            <a:ext uri="{FF2B5EF4-FFF2-40B4-BE49-F238E27FC236}">
              <a16:creationId xmlns:a16="http://schemas.microsoft.com/office/drawing/2014/main" id="{BAC09F7E-DEC0-4CFC-AB37-E03807F09B90}"/>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3" name="Line 7">
          <a:extLst>
            <a:ext uri="{FF2B5EF4-FFF2-40B4-BE49-F238E27FC236}">
              <a16:creationId xmlns:a16="http://schemas.microsoft.com/office/drawing/2014/main" id="{2A6E98AB-BB77-4A38-8FE0-36434CD95843}"/>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4" name="Line 7">
          <a:extLst>
            <a:ext uri="{FF2B5EF4-FFF2-40B4-BE49-F238E27FC236}">
              <a16:creationId xmlns:a16="http://schemas.microsoft.com/office/drawing/2014/main" id="{860D34DE-C429-4113-A187-D2342D5E060A}"/>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5" name="Line 7">
          <a:extLst>
            <a:ext uri="{FF2B5EF4-FFF2-40B4-BE49-F238E27FC236}">
              <a16:creationId xmlns:a16="http://schemas.microsoft.com/office/drawing/2014/main" id="{555C0A55-920B-4A8B-97CD-855F9D206362}"/>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6" name="Line 7">
          <a:extLst>
            <a:ext uri="{FF2B5EF4-FFF2-40B4-BE49-F238E27FC236}">
              <a16:creationId xmlns:a16="http://schemas.microsoft.com/office/drawing/2014/main" id="{B39D594E-58AF-4482-A98B-C43506BCB7E8}"/>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53</xdr:row>
      <xdr:rowOff>0</xdr:rowOff>
    </xdr:from>
    <xdr:to>
      <xdr:col>1</xdr:col>
      <xdr:colOff>323850</xdr:colOff>
      <xdr:row>53</xdr:row>
      <xdr:rowOff>0</xdr:rowOff>
    </xdr:to>
    <xdr:sp macro="" textlink="">
      <xdr:nvSpPr>
        <xdr:cNvPr id="17" name="Line 7">
          <a:extLst>
            <a:ext uri="{FF2B5EF4-FFF2-40B4-BE49-F238E27FC236}">
              <a16:creationId xmlns:a16="http://schemas.microsoft.com/office/drawing/2014/main" id="{1DB1F509-7A6D-4082-87E1-9F2F3B66C651}"/>
            </a:ext>
          </a:extLst>
        </xdr:cNvPr>
        <xdr:cNvSpPr>
          <a:spLocks noChangeShapeType="1"/>
        </xdr:cNvSpPr>
      </xdr:nvSpPr>
      <xdr:spPr bwMode="auto">
        <a:xfrm>
          <a:off x="381000" y="1099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53</xdr:row>
      <xdr:rowOff>0</xdr:rowOff>
    </xdr:from>
    <xdr:to>
      <xdr:col>1</xdr:col>
      <xdr:colOff>323850</xdr:colOff>
      <xdr:row>53</xdr:row>
      <xdr:rowOff>0</xdr:rowOff>
    </xdr:to>
    <xdr:sp macro="" textlink="">
      <xdr:nvSpPr>
        <xdr:cNvPr id="18" name="Line 7">
          <a:extLst>
            <a:ext uri="{FF2B5EF4-FFF2-40B4-BE49-F238E27FC236}">
              <a16:creationId xmlns:a16="http://schemas.microsoft.com/office/drawing/2014/main" id="{4AD86FDB-B10E-4380-BF99-DC19D843A725}"/>
            </a:ext>
          </a:extLst>
        </xdr:cNvPr>
        <xdr:cNvSpPr>
          <a:spLocks noChangeShapeType="1"/>
        </xdr:cNvSpPr>
      </xdr:nvSpPr>
      <xdr:spPr bwMode="auto">
        <a:xfrm>
          <a:off x="381000" y="1099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53</xdr:row>
      <xdr:rowOff>0</xdr:rowOff>
    </xdr:from>
    <xdr:to>
      <xdr:col>1</xdr:col>
      <xdr:colOff>323850</xdr:colOff>
      <xdr:row>53</xdr:row>
      <xdr:rowOff>0</xdr:rowOff>
    </xdr:to>
    <xdr:sp macro="" textlink="">
      <xdr:nvSpPr>
        <xdr:cNvPr id="19" name="Line 7">
          <a:extLst>
            <a:ext uri="{FF2B5EF4-FFF2-40B4-BE49-F238E27FC236}">
              <a16:creationId xmlns:a16="http://schemas.microsoft.com/office/drawing/2014/main" id="{D2BA9355-2D33-4C98-A508-E98075F30149}"/>
            </a:ext>
          </a:extLst>
        </xdr:cNvPr>
        <xdr:cNvSpPr>
          <a:spLocks noChangeShapeType="1"/>
        </xdr:cNvSpPr>
      </xdr:nvSpPr>
      <xdr:spPr bwMode="auto">
        <a:xfrm>
          <a:off x="381000" y="1099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53</xdr:row>
      <xdr:rowOff>0</xdr:rowOff>
    </xdr:from>
    <xdr:to>
      <xdr:col>1</xdr:col>
      <xdr:colOff>323850</xdr:colOff>
      <xdr:row>53</xdr:row>
      <xdr:rowOff>0</xdr:rowOff>
    </xdr:to>
    <xdr:sp macro="" textlink="">
      <xdr:nvSpPr>
        <xdr:cNvPr id="20" name="Line 7">
          <a:extLst>
            <a:ext uri="{FF2B5EF4-FFF2-40B4-BE49-F238E27FC236}">
              <a16:creationId xmlns:a16="http://schemas.microsoft.com/office/drawing/2014/main" id="{82340098-09D9-4766-B861-5E86655EC52C}"/>
            </a:ext>
          </a:extLst>
        </xdr:cNvPr>
        <xdr:cNvSpPr>
          <a:spLocks noChangeShapeType="1"/>
        </xdr:cNvSpPr>
      </xdr:nvSpPr>
      <xdr:spPr bwMode="auto">
        <a:xfrm>
          <a:off x="381000" y="1099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1" name="Line 7">
          <a:extLst>
            <a:ext uri="{FF2B5EF4-FFF2-40B4-BE49-F238E27FC236}">
              <a16:creationId xmlns:a16="http://schemas.microsoft.com/office/drawing/2014/main" id="{8057D504-469B-4A40-BC15-0096EB5E5173}"/>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2" name="Line 7">
          <a:extLst>
            <a:ext uri="{FF2B5EF4-FFF2-40B4-BE49-F238E27FC236}">
              <a16:creationId xmlns:a16="http://schemas.microsoft.com/office/drawing/2014/main" id="{B3FE8A6C-CDAE-49A2-9965-A2AA322E8A84}"/>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3" name="Line 7">
          <a:extLst>
            <a:ext uri="{FF2B5EF4-FFF2-40B4-BE49-F238E27FC236}">
              <a16:creationId xmlns:a16="http://schemas.microsoft.com/office/drawing/2014/main" id="{5F0157E0-1B31-41C0-B302-A3D074347F5B}"/>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4" name="Line 7">
          <a:extLst>
            <a:ext uri="{FF2B5EF4-FFF2-40B4-BE49-F238E27FC236}">
              <a16:creationId xmlns:a16="http://schemas.microsoft.com/office/drawing/2014/main" id="{4196B3D0-0964-40C8-9554-1CFC1658FB42}"/>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5" name="Line 7">
          <a:extLst>
            <a:ext uri="{FF2B5EF4-FFF2-40B4-BE49-F238E27FC236}">
              <a16:creationId xmlns:a16="http://schemas.microsoft.com/office/drawing/2014/main" id="{DD93AFED-1C43-4B3B-A58F-D39438043274}"/>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6" name="Line 7">
          <a:extLst>
            <a:ext uri="{FF2B5EF4-FFF2-40B4-BE49-F238E27FC236}">
              <a16:creationId xmlns:a16="http://schemas.microsoft.com/office/drawing/2014/main" id="{59C64BA4-E74A-4FBC-AFA8-16358622D15A}"/>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7" name="Line 7">
          <a:extLst>
            <a:ext uri="{FF2B5EF4-FFF2-40B4-BE49-F238E27FC236}">
              <a16:creationId xmlns:a16="http://schemas.microsoft.com/office/drawing/2014/main" id="{E8357FB9-6AF4-432C-B251-01380BCC9938}"/>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8" name="Line 7">
          <a:extLst>
            <a:ext uri="{FF2B5EF4-FFF2-40B4-BE49-F238E27FC236}">
              <a16:creationId xmlns:a16="http://schemas.microsoft.com/office/drawing/2014/main" id="{51E8D4C9-E648-4BA5-A010-3FC12063AA8F}"/>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452</xdr:row>
      <xdr:rowOff>0</xdr:rowOff>
    </xdr:from>
    <xdr:to>
      <xdr:col>5</xdr:col>
      <xdr:colOff>323850</xdr:colOff>
      <xdr:row>452</xdr:row>
      <xdr:rowOff>0</xdr:rowOff>
    </xdr:to>
    <xdr:sp macro="" textlink="">
      <xdr:nvSpPr>
        <xdr:cNvPr id="29" name="Line 7">
          <a:extLst>
            <a:ext uri="{FF2B5EF4-FFF2-40B4-BE49-F238E27FC236}">
              <a16:creationId xmlns:a16="http://schemas.microsoft.com/office/drawing/2014/main" id="{6B96159E-770E-48EF-B576-F39A28F4B0C8}"/>
            </a:ext>
          </a:extLst>
        </xdr:cNvPr>
        <xdr:cNvSpPr>
          <a:spLocks noChangeShapeType="1"/>
        </xdr:cNvSpPr>
      </xdr:nvSpPr>
      <xdr:spPr bwMode="auto">
        <a:xfrm>
          <a:off x="2428875"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0" name="Line 7">
          <a:extLst>
            <a:ext uri="{FF2B5EF4-FFF2-40B4-BE49-F238E27FC236}">
              <a16:creationId xmlns:a16="http://schemas.microsoft.com/office/drawing/2014/main" id="{7D5BE1B2-5D4B-47F6-A54D-C9C9797227BF}"/>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1" name="Line 7">
          <a:extLst>
            <a:ext uri="{FF2B5EF4-FFF2-40B4-BE49-F238E27FC236}">
              <a16:creationId xmlns:a16="http://schemas.microsoft.com/office/drawing/2014/main" id="{3C61C8C7-DD0E-48CC-8ED4-172F72AC8B28}"/>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2" name="Line 7">
          <a:extLst>
            <a:ext uri="{FF2B5EF4-FFF2-40B4-BE49-F238E27FC236}">
              <a16:creationId xmlns:a16="http://schemas.microsoft.com/office/drawing/2014/main" id="{289991FF-A9E6-4ABE-BDC0-0AAD0F27CB20}"/>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3" name="Line 7">
          <a:extLst>
            <a:ext uri="{FF2B5EF4-FFF2-40B4-BE49-F238E27FC236}">
              <a16:creationId xmlns:a16="http://schemas.microsoft.com/office/drawing/2014/main" id="{FFB49346-1960-470F-B43C-8BC3BB249064}"/>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4" name="Line 7">
          <a:extLst>
            <a:ext uri="{FF2B5EF4-FFF2-40B4-BE49-F238E27FC236}">
              <a16:creationId xmlns:a16="http://schemas.microsoft.com/office/drawing/2014/main" id="{1A56C076-958A-40B4-9E14-3FED4C3C49FA}"/>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5" name="Line 7">
          <a:extLst>
            <a:ext uri="{FF2B5EF4-FFF2-40B4-BE49-F238E27FC236}">
              <a16:creationId xmlns:a16="http://schemas.microsoft.com/office/drawing/2014/main" id="{444AF697-BCCB-407C-B4E8-ECBA0E527D92}"/>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6" name="Line 7">
          <a:extLst>
            <a:ext uri="{FF2B5EF4-FFF2-40B4-BE49-F238E27FC236}">
              <a16:creationId xmlns:a16="http://schemas.microsoft.com/office/drawing/2014/main" id="{8DDCB5D0-E2DF-4513-B0BF-5E63DA68B6A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7" name="Line 7">
          <a:extLst>
            <a:ext uri="{FF2B5EF4-FFF2-40B4-BE49-F238E27FC236}">
              <a16:creationId xmlns:a16="http://schemas.microsoft.com/office/drawing/2014/main" id="{29274119-2C2D-44F7-B6DD-2317ABFE92E9}"/>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8" name="Line 7">
          <a:extLst>
            <a:ext uri="{FF2B5EF4-FFF2-40B4-BE49-F238E27FC236}">
              <a16:creationId xmlns:a16="http://schemas.microsoft.com/office/drawing/2014/main" id="{5491D2F0-61C2-4C5B-A119-1FB55515DB9F}"/>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9" name="Line 7">
          <a:extLst>
            <a:ext uri="{FF2B5EF4-FFF2-40B4-BE49-F238E27FC236}">
              <a16:creationId xmlns:a16="http://schemas.microsoft.com/office/drawing/2014/main" id="{2A9FDA54-DE86-4A94-A39C-A4ED8B3A0B1B}"/>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0" name="Line 7">
          <a:extLst>
            <a:ext uri="{FF2B5EF4-FFF2-40B4-BE49-F238E27FC236}">
              <a16:creationId xmlns:a16="http://schemas.microsoft.com/office/drawing/2014/main" id="{A1AE8F9E-EFBE-4DA9-B07E-45A26C07DDF4}"/>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1" name="Line 7">
          <a:extLst>
            <a:ext uri="{FF2B5EF4-FFF2-40B4-BE49-F238E27FC236}">
              <a16:creationId xmlns:a16="http://schemas.microsoft.com/office/drawing/2014/main" id="{5B17C99F-A94C-489B-AC81-110FAA7BCE4F}"/>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2" name="Line 7">
          <a:extLst>
            <a:ext uri="{FF2B5EF4-FFF2-40B4-BE49-F238E27FC236}">
              <a16:creationId xmlns:a16="http://schemas.microsoft.com/office/drawing/2014/main" id="{11C5F025-6EA1-4206-A972-71863345ECEA}"/>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3" name="Line 7">
          <a:extLst>
            <a:ext uri="{FF2B5EF4-FFF2-40B4-BE49-F238E27FC236}">
              <a16:creationId xmlns:a16="http://schemas.microsoft.com/office/drawing/2014/main" id="{0F8E55D1-A00D-4E69-AE40-0BE301255969}"/>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4" name="Line 7">
          <a:extLst>
            <a:ext uri="{FF2B5EF4-FFF2-40B4-BE49-F238E27FC236}">
              <a16:creationId xmlns:a16="http://schemas.microsoft.com/office/drawing/2014/main" id="{85DCE711-71D1-480C-BE35-41CF55AB2B6B}"/>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5" name="Line 7">
          <a:extLst>
            <a:ext uri="{FF2B5EF4-FFF2-40B4-BE49-F238E27FC236}">
              <a16:creationId xmlns:a16="http://schemas.microsoft.com/office/drawing/2014/main" id="{B81E749B-039E-40F6-8C87-368D8CE12A5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6" name="Line 7">
          <a:extLst>
            <a:ext uri="{FF2B5EF4-FFF2-40B4-BE49-F238E27FC236}">
              <a16:creationId xmlns:a16="http://schemas.microsoft.com/office/drawing/2014/main" id="{ACD57C0A-5B8E-4FA9-8F57-519831BB246D}"/>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7" name="Line 7">
          <a:extLst>
            <a:ext uri="{FF2B5EF4-FFF2-40B4-BE49-F238E27FC236}">
              <a16:creationId xmlns:a16="http://schemas.microsoft.com/office/drawing/2014/main" id="{145D337C-59D4-4054-A998-F61231E0B446}"/>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8" name="Line 7">
          <a:extLst>
            <a:ext uri="{FF2B5EF4-FFF2-40B4-BE49-F238E27FC236}">
              <a16:creationId xmlns:a16="http://schemas.microsoft.com/office/drawing/2014/main" id="{BD890BE5-638C-4B15-A10F-01E001F43736}"/>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9" name="Line 7">
          <a:extLst>
            <a:ext uri="{FF2B5EF4-FFF2-40B4-BE49-F238E27FC236}">
              <a16:creationId xmlns:a16="http://schemas.microsoft.com/office/drawing/2014/main" id="{670A07A5-D49F-492B-9CA4-83FC6E644ABF}"/>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0" name="Line 7">
          <a:extLst>
            <a:ext uri="{FF2B5EF4-FFF2-40B4-BE49-F238E27FC236}">
              <a16:creationId xmlns:a16="http://schemas.microsoft.com/office/drawing/2014/main" id="{6AF0E0AF-C522-4D45-8CA8-4BD8B30D84C3}"/>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1" name="Line 7">
          <a:extLst>
            <a:ext uri="{FF2B5EF4-FFF2-40B4-BE49-F238E27FC236}">
              <a16:creationId xmlns:a16="http://schemas.microsoft.com/office/drawing/2014/main" id="{7F12F12E-1F2D-4450-BE35-8569FC723344}"/>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2" name="Line 7">
          <a:extLst>
            <a:ext uri="{FF2B5EF4-FFF2-40B4-BE49-F238E27FC236}">
              <a16:creationId xmlns:a16="http://schemas.microsoft.com/office/drawing/2014/main" id="{A6BB6C37-0AAC-4E07-BD98-A9EDBA15383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3" name="Line 7">
          <a:extLst>
            <a:ext uri="{FF2B5EF4-FFF2-40B4-BE49-F238E27FC236}">
              <a16:creationId xmlns:a16="http://schemas.microsoft.com/office/drawing/2014/main" id="{9FE772DE-AAF8-41ED-8BC2-BE14ED991CE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4" name="Line 7">
          <a:extLst>
            <a:ext uri="{FF2B5EF4-FFF2-40B4-BE49-F238E27FC236}">
              <a16:creationId xmlns:a16="http://schemas.microsoft.com/office/drawing/2014/main" id="{2B4D83AC-098F-4A0F-B535-FDCD593C167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5" name="Line 7">
          <a:extLst>
            <a:ext uri="{FF2B5EF4-FFF2-40B4-BE49-F238E27FC236}">
              <a16:creationId xmlns:a16="http://schemas.microsoft.com/office/drawing/2014/main" id="{CA070D9D-E14B-42CB-9367-E8F2202D97E7}"/>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6" name="Line 7">
          <a:extLst>
            <a:ext uri="{FF2B5EF4-FFF2-40B4-BE49-F238E27FC236}">
              <a16:creationId xmlns:a16="http://schemas.microsoft.com/office/drawing/2014/main" id="{4E9B66AD-A977-47D4-85C3-B9D1C1A50921}"/>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7" name="Line 7">
          <a:extLst>
            <a:ext uri="{FF2B5EF4-FFF2-40B4-BE49-F238E27FC236}">
              <a16:creationId xmlns:a16="http://schemas.microsoft.com/office/drawing/2014/main" id="{19D056AC-201E-4909-AAB1-A84DD68D79B0}"/>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8" name="Line 7">
          <a:extLst>
            <a:ext uri="{FF2B5EF4-FFF2-40B4-BE49-F238E27FC236}">
              <a16:creationId xmlns:a16="http://schemas.microsoft.com/office/drawing/2014/main" id="{C08C9A72-0C4A-4275-9965-3B235514C3A9}"/>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9" name="Line 7">
          <a:extLst>
            <a:ext uri="{FF2B5EF4-FFF2-40B4-BE49-F238E27FC236}">
              <a16:creationId xmlns:a16="http://schemas.microsoft.com/office/drawing/2014/main" id="{87724336-34B9-4DB8-B841-09B0C1D4176D}"/>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0" name="Line 7">
          <a:extLst>
            <a:ext uri="{FF2B5EF4-FFF2-40B4-BE49-F238E27FC236}">
              <a16:creationId xmlns:a16="http://schemas.microsoft.com/office/drawing/2014/main" id="{CF22E7F3-C999-41CA-A888-40408D89EEA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1" name="Line 7">
          <a:extLst>
            <a:ext uri="{FF2B5EF4-FFF2-40B4-BE49-F238E27FC236}">
              <a16:creationId xmlns:a16="http://schemas.microsoft.com/office/drawing/2014/main" id="{D0680A58-3479-442A-9CC9-C82FD2A68601}"/>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2" name="Line 7">
          <a:extLst>
            <a:ext uri="{FF2B5EF4-FFF2-40B4-BE49-F238E27FC236}">
              <a16:creationId xmlns:a16="http://schemas.microsoft.com/office/drawing/2014/main" id="{7CB742BC-9DBA-4FE7-BD10-00421796BC0B}"/>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3" name="Line 7">
          <a:extLst>
            <a:ext uri="{FF2B5EF4-FFF2-40B4-BE49-F238E27FC236}">
              <a16:creationId xmlns:a16="http://schemas.microsoft.com/office/drawing/2014/main" id="{136B23D9-95F3-4624-8F8D-DA4097A9D7B6}"/>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4" name="Line 7">
          <a:extLst>
            <a:ext uri="{FF2B5EF4-FFF2-40B4-BE49-F238E27FC236}">
              <a16:creationId xmlns:a16="http://schemas.microsoft.com/office/drawing/2014/main" id="{C4AE0AF5-9C3E-4905-A045-AAC79403C7F2}"/>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5" name="Line 7">
          <a:extLst>
            <a:ext uri="{FF2B5EF4-FFF2-40B4-BE49-F238E27FC236}">
              <a16:creationId xmlns:a16="http://schemas.microsoft.com/office/drawing/2014/main" id="{2E888F2B-DC35-4ADD-BB5D-3D47B2358E2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6" name="Line 7">
          <a:extLst>
            <a:ext uri="{FF2B5EF4-FFF2-40B4-BE49-F238E27FC236}">
              <a16:creationId xmlns:a16="http://schemas.microsoft.com/office/drawing/2014/main" id="{092A7C3F-FC8E-4DA4-92F2-FE20014067B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7" name="Line 7">
          <a:extLst>
            <a:ext uri="{FF2B5EF4-FFF2-40B4-BE49-F238E27FC236}">
              <a16:creationId xmlns:a16="http://schemas.microsoft.com/office/drawing/2014/main" id="{8B2BF887-AD58-4DFC-98BC-1D7CE635E17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8" name="Line 7">
          <a:extLst>
            <a:ext uri="{FF2B5EF4-FFF2-40B4-BE49-F238E27FC236}">
              <a16:creationId xmlns:a16="http://schemas.microsoft.com/office/drawing/2014/main" id="{91FA65F4-E25E-4BB3-B9FF-19D18C8324C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9" name="Line 7">
          <a:extLst>
            <a:ext uri="{FF2B5EF4-FFF2-40B4-BE49-F238E27FC236}">
              <a16:creationId xmlns:a16="http://schemas.microsoft.com/office/drawing/2014/main" id="{1564F4D4-5E9B-4D1B-B7CD-DCA00430507B}"/>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70" name="Line 7">
          <a:extLst>
            <a:ext uri="{FF2B5EF4-FFF2-40B4-BE49-F238E27FC236}">
              <a16:creationId xmlns:a16="http://schemas.microsoft.com/office/drawing/2014/main" id="{13C948AE-AB00-4303-BBC5-774ADBAC5514}"/>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71" name="Line 7">
          <a:extLst>
            <a:ext uri="{FF2B5EF4-FFF2-40B4-BE49-F238E27FC236}">
              <a16:creationId xmlns:a16="http://schemas.microsoft.com/office/drawing/2014/main" id="{49F35059-AC4F-4CE2-8496-3C4D77F70E9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114</xdr:col>
      <xdr:colOff>257175</xdr:colOff>
      <xdr:row>442</xdr:row>
      <xdr:rowOff>180975</xdr:rowOff>
    </xdr:from>
    <xdr:to>
      <xdr:col>121</xdr:col>
      <xdr:colOff>863200</xdr:colOff>
      <xdr:row>467</xdr:row>
      <xdr:rowOff>234051</xdr:rowOff>
    </xdr:to>
    <xdr:pic>
      <xdr:nvPicPr>
        <xdr:cNvPr id="72" name="Image 71">
          <a:extLst>
            <a:ext uri="{FF2B5EF4-FFF2-40B4-BE49-F238E27FC236}">
              <a16:creationId xmlns:a16="http://schemas.microsoft.com/office/drawing/2014/main" id="{489DCB4E-5D45-41B2-85E3-D3E9A65D97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774400" y="90001725"/>
          <a:ext cx="8511775" cy="4996551"/>
        </a:xfrm>
        <a:prstGeom prst="rect">
          <a:avLst/>
        </a:prstGeom>
      </xdr:spPr>
    </xdr:pic>
    <xdr:clientData/>
  </xdr:twoCellAnchor>
  <xdr:twoCellAnchor>
    <xdr:from>
      <xdr:col>118</xdr:col>
      <xdr:colOff>323850</xdr:colOff>
      <xdr:row>288</xdr:row>
      <xdr:rowOff>0</xdr:rowOff>
    </xdr:from>
    <xdr:to>
      <xdr:col>118</xdr:col>
      <xdr:colOff>323850</xdr:colOff>
      <xdr:row>288</xdr:row>
      <xdr:rowOff>0</xdr:rowOff>
    </xdr:to>
    <xdr:sp macro="" textlink="">
      <xdr:nvSpPr>
        <xdr:cNvPr id="73" name="Line 7">
          <a:extLst>
            <a:ext uri="{FF2B5EF4-FFF2-40B4-BE49-F238E27FC236}">
              <a16:creationId xmlns:a16="http://schemas.microsoft.com/office/drawing/2014/main" id="{F123C5A6-0593-44DF-810C-D237AA133007}"/>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74" name="Line 7">
          <a:extLst>
            <a:ext uri="{FF2B5EF4-FFF2-40B4-BE49-F238E27FC236}">
              <a16:creationId xmlns:a16="http://schemas.microsoft.com/office/drawing/2014/main" id="{4C0DE043-CC2B-48E8-9D9E-0EBF44089454}"/>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75" name="Line 7">
          <a:extLst>
            <a:ext uri="{FF2B5EF4-FFF2-40B4-BE49-F238E27FC236}">
              <a16:creationId xmlns:a16="http://schemas.microsoft.com/office/drawing/2014/main" id="{E3AA3270-BC90-4C73-A3F3-558D3515B1AB}"/>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76" name="Line 7">
          <a:extLst>
            <a:ext uri="{FF2B5EF4-FFF2-40B4-BE49-F238E27FC236}">
              <a16:creationId xmlns:a16="http://schemas.microsoft.com/office/drawing/2014/main" id="{8F009AE6-9552-4542-9427-AAF405D34438}"/>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77" name="Line 7">
          <a:extLst>
            <a:ext uri="{FF2B5EF4-FFF2-40B4-BE49-F238E27FC236}">
              <a16:creationId xmlns:a16="http://schemas.microsoft.com/office/drawing/2014/main" id="{516198CC-729F-4F92-8112-850736945115}"/>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78" name="Line 7">
          <a:extLst>
            <a:ext uri="{FF2B5EF4-FFF2-40B4-BE49-F238E27FC236}">
              <a16:creationId xmlns:a16="http://schemas.microsoft.com/office/drawing/2014/main" id="{96032D94-8106-484E-9D03-793C80947618}"/>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79" name="Line 7">
          <a:extLst>
            <a:ext uri="{FF2B5EF4-FFF2-40B4-BE49-F238E27FC236}">
              <a16:creationId xmlns:a16="http://schemas.microsoft.com/office/drawing/2014/main" id="{0DDEE58F-8466-4971-A551-D18B3E408DFB}"/>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0" name="Line 7">
          <a:extLst>
            <a:ext uri="{FF2B5EF4-FFF2-40B4-BE49-F238E27FC236}">
              <a16:creationId xmlns:a16="http://schemas.microsoft.com/office/drawing/2014/main" id="{2B0DD4BF-4113-406D-8106-0FA599D6F060}"/>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1" name="Line 7">
          <a:extLst>
            <a:ext uri="{FF2B5EF4-FFF2-40B4-BE49-F238E27FC236}">
              <a16:creationId xmlns:a16="http://schemas.microsoft.com/office/drawing/2014/main" id="{79BBFAA1-013D-4EBD-A820-B2057DA24832}"/>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2" name="Line 7">
          <a:extLst>
            <a:ext uri="{FF2B5EF4-FFF2-40B4-BE49-F238E27FC236}">
              <a16:creationId xmlns:a16="http://schemas.microsoft.com/office/drawing/2014/main" id="{92FC863D-9D2D-4C9F-B3E9-2230A137CCE4}"/>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3" name="Line 7">
          <a:extLst>
            <a:ext uri="{FF2B5EF4-FFF2-40B4-BE49-F238E27FC236}">
              <a16:creationId xmlns:a16="http://schemas.microsoft.com/office/drawing/2014/main" id="{9197A529-9CA5-462C-84B9-3ECDAEC9ADAE}"/>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4" name="Line 7">
          <a:extLst>
            <a:ext uri="{FF2B5EF4-FFF2-40B4-BE49-F238E27FC236}">
              <a16:creationId xmlns:a16="http://schemas.microsoft.com/office/drawing/2014/main" id="{FBBED65C-73AE-49E1-99B2-4F10752A3C5B}"/>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5" name="Line 7">
          <a:extLst>
            <a:ext uri="{FF2B5EF4-FFF2-40B4-BE49-F238E27FC236}">
              <a16:creationId xmlns:a16="http://schemas.microsoft.com/office/drawing/2014/main" id="{1472EA8D-4653-49CC-826A-48EF399C797C}"/>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6" name="Line 7">
          <a:extLst>
            <a:ext uri="{FF2B5EF4-FFF2-40B4-BE49-F238E27FC236}">
              <a16:creationId xmlns:a16="http://schemas.microsoft.com/office/drawing/2014/main" id="{7D6B1E70-137A-4F3B-BEDA-9E255146CAD8}"/>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7" name="Line 7">
          <a:extLst>
            <a:ext uri="{FF2B5EF4-FFF2-40B4-BE49-F238E27FC236}">
              <a16:creationId xmlns:a16="http://schemas.microsoft.com/office/drawing/2014/main" id="{6FA5BD34-BFED-40F0-A1DB-B428B88BD6FF}"/>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8" name="Line 7">
          <a:extLst>
            <a:ext uri="{FF2B5EF4-FFF2-40B4-BE49-F238E27FC236}">
              <a16:creationId xmlns:a16="http://schemas.microsoft.com/office/drawing/2014/main" id="{C8DF54A5-6373-43D7-A460-479F5AB08466}"/>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9" name="Line 7">
          <a:extLst>
            <a:ext uri="{FF2B5EF4-FFF2-40B4-BE49-F238E27FC236}">
              <a16:creationId xmlns:a16="http://schemas.microsoft.com/office/drawing/2014/main" id="{DD4F013D-8EB1-47DE-B20F-E36A13063AD9}"/>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90" name="Line 7">
          <a:extLst>
            <a:ext uri="{FF2B5EF4-FFF2-40B4-BE49-F238E27FC236}">
              <a16:creationId xmlns:a16="http://schemas.microsoft.com/office/drawing/2014/main" id="{363F8AC9-DD5F-4345-AB94-1619EEF461B5}"/>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91" name="Line 7">
          <a:extLst>
            <a:ext uri="{FF2B5EF4-FFF2-40B4-BE49-F238E27FC236}">
              <a16:creationId xmlns:a16="http://schemas.microsoft.com/office/drawing/2014/main" id="{032AE815-1C55-4182-A6B5-9E8458CD9118}"/>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92" name="Line 7">
          <a:extLst>
            <a:ext uri="{FF2B5EF4-FFF2-40B4-BE49-F238E27FC236}">
              <a16:creationId xmlns:a16="http://schemas.microsoft.com/office/drawing/2014/main" id="{E70C809E-46ED-4BCA-B27F-2FA1363F5E12}"/>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3" name="Line 7">
          <a:extLst>
            <a:ext uri="{FF2B5EF4-FFF2-40B4-BE49-F238E27FC236}">
              <a16:creationId xmlns:a16="http://schemas.microsoft.com/office/drawing/2014/main" id="{F1C082D7-8D63-4310-B40C-A12E9E8DDBD3}"/>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4" name="Line 7">
          <a:extLst>
            <a:ext uri="{FF2B5EF4-FFF2-40B4-BE49-F238E27FC236}">
              <a16:creationId xmlns:a16="http://schemas.microsoft.com/office/drawing/2014/main" id="{DF5BDFBE-B407-4F7F-A74C-4B58EA490CCD}"/>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5" name="Line 7">
          <a:extLst>
            <a:ext uri="{FF2B5EF4-FFF2-40B4-BE49-F238E27FC236}">
              <a16:creationId xmlns:a16="http://schemas.microsoft.com/office/drawing/2014/main" id="{1AD096EC-0301-4378-9014-47E68ACEAF2F}"/>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6" name="Line 7">
          <a:extLst>
            <a:ext uri="{FF2B5EF4-FFF2-40B4-BE49-F238E27FC236}">
              <a16:creationId xmlns:a16="http://schemas.microsoft.com/office/drawing/2014/main" id="{4D0B103E-6ED1-490F-8054-D8F0EAC8352D}"/>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7" name="Line 7">
          <a:extLst>
            <a:ext uri="{FF2B5EF4-FFF2-40B4-BE49-F238E27FC236}">
              <a16:creationId xmlns:a16="http://schemas.microsoft.com/office/drawing/2014/main" id="{E56810BD-D49B-47A1-A8D6-416BF350A19B}"/>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8" name="Line 7">
          <a:extLst>
            <a:ext uri="{FF2B5EF4-FFF2-40B4-BE49-F238E27FC236}">
              <a16:creationId xmlns:a16="http://schemas.microsoft.com/office/drawing/2014/main" id="{8D98B263-8647-4D27-99A7-382A5DEBC60E}"/>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9" name="Line 7">
          <a:extLst>
            <a:ext uri="{FF2B5EF4-FFF2-40B4-BE49-F238E27FC236}">
              <a16:creationId xmlns:a16="http://schemas.microsoft.com/office/drawing/2014/main" id="{9A5D8D92-5643-4861-AAE6-D7BBE7D50D83}"/>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100" name="Line 7">
          <a:extLst>
            <a:ext uri="{FF2B5EF4-FFF2-40B4-BE49-F238E27FC236}">
              <a16:creationId xmlns:a16="http://schemas.microsoft.com/office/drawing/2014/main" id="{D2A9D061-952D-4172-A62B-F93DF764609C}"/>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1" name="Line 7">
          <a:extLst>
            <a:ext uri="{FF2B5EF4-FFF2-40B4-BE49-F238E27FC236}">
              <a16:creationId xmlns:a16="http://schemas.microsoft.com/office/drawing/2014/main" id="{B9C2AD96-9C32-4FA2-8F07-EFACCB83D42A}"/>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2" name="Line 7">
          <a:extLst>
            <a:ext uri="{FF2B5EF4-FFF2-40B4-BE49-F238E27FC236}">
              <a16:creationId xmlns:a16="http://schemas.microsoft.com/office/drawing/2014/main" id="{3691F5E8-514A-4A00-A731-69D0C05F33B3}"/>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3" name="Line 7">
          <a:extLst>
            <a:ext uri="{FF2B5EF4-FFF2-40B4-BE49-F238E27FC236}">
              <a16:creationId xmlns:a16="http://schemas.microsoft.com/office/drawing/2014/main" id="{DB18E8F3-8F09-4AF6-9D3F-4FB64BEA1B99}"/>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4" name="Line 7">
          <a:extLst>
            <a:ext uri="{FF2B5EF4-FFF2-40B4-BE49-F238E27FC236}">
              <a16:creationId xmlns:a16="http://schemas.microsoft.com/office/drawing/2014/main" id="{9D3D1697-3521-4A75-9F0C-6B2F197A3D92}"/>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5" name="Line 7">
          <a:extLst>
            <a:ext uri="{FF2B5EF4-FFF2-40B4-BE49-F238E27FC236}">
              <a16:creationId xmlns:a16="http://schemas.microsoft.com/office/drawing/2014/main" id="{69F4B57C-327E-4355-B2A8-1569AF04BFC3}"/>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6" name="Line 7">
          <a:extLst>
            <a:ext uri="{FF2B5EF4-FFF2-40B4-BE49-F238E27FC236}">
              <a16:creationId xmlns:a16="http://schemas.microsoft.com/office/drawing/2014/main" id="{6408E111-3D3B-4F4B-A3F9-96CEB90D7394}"/>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7" name="Line 7">
          <a:extLst>
            <a:ext uri="{FF2B5EF4-FFF2-40B4-BE49-F238E27FC236}">
              <a16:creationId xmlns:a16="http://schemas.microsoft.com/office/drawing/2014/main" id="{C1104385-7BEF-4467-A103-79D5447432D3}"/>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8" name="Line 7">
          <a:extLst>
            <a:ext uri="{FF2B5EF4-FFF2-40B4-BE49-F238E27FC236}">
              <a16:creationId xmlns:a16="http://schemas.microsoft.com/office/drawing/2014/main" id="{F617CFB2-DD29-401D-8DB0-3AD97222DB02}"/>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09" name="Line 7">
          <a:extLst>
            <a:ext uri="{FF2B5EF4-FFF2-40B4-BE49-F238E27FC236}">
              <a16:creationId xmlns:a16="http://schemas.microsoft.com/office/drawing/2014/main" id="{BA99FCE2-A346-4DBD-8717-F9C06BB8A8C9}"/>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10" name="Line 7">
          <a:extLst>
            <a:ext uri="{FF2B5EF4-FFF2-40B4-BE49-F238E27FC236}">
              <a16:creationId xmlns:a16="http://schemas.microsoft.com/office/drawing/2014/main" id="{3FCD200D-9A24-47D6-A6BC-34D387A3CC71}"/>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11" name="Line 7">
          <a:extLst>
            <a:ext uri="{FF2B5EF4-FFF2-40B4-BE49-F238E27FC236}">
              <a16:creationId xmlns:a16="http://schemas.microsoft.com/office/drawing/2014/main" id="{C39AB399-DE09-4961-B61D-6E9316B12209}"/>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12" name="Line 7">
          <a:extLst>
            <a:ext uri="{FF2B5EF4-FFF2-40B4-BE49-F238E27FC236}">
              <a16:creationId xmlns:a16="http://schemas.microsoft.com/office/drawing/2014/main" id="{6234C8CA-93F6-4B51-B922-C8430543BC98}"/>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3" name="Line 7">
          <a:extLst>
            <a:ext uri="{FF2B5EF4-FFF2-40B4-BE49-F238E27FC236}">
              <a16:creationId xmlns:a16="http://schemas.microsoft.com/office/drawing/2014/main" id="{7C3BFD8E-4FE7-4DDD-BE7D-CE33A66E7088}"/>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4" name="Line 7">
          <a:extLst>
            <a:ext uri="{FF2B5EF4-FFF2-40B4-BE49-F238E27FC236}">
              <a16:creationId xmlns:a16="http://schemas.microsoft.com/office/drawing/2014/main" id="{56F92B1B-66B4-4D0E-AF4D-05F80BBED774}"/>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5" name="Line 7">
          <a:extLst>
            <a:ext uri="{FF2B5EF4-FFF2-40B4-BE49-F238E27FC236}">
              <a16:creationId xmlns:a16="http://schemas.microsoft.com/office/drawing/2014/main" id="{850C209D-B444-48AB-9F94-63258D7B347D}"/>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6" name="Line 7">
          <a:extLst>
            <a:ext uri="{FF2B5EF4-FFF2-40B4-BE49-F238E27FC236}">
              <a16:creationId xmlns:a16="http://schemas.microsoft.com/office/drawing/2014/main" id="{F3087C78-6095-4717-90FF-9DE359CAAC62}"/>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7" name="Line 7">
          <a:extLst>
            <a:ext uri="{FF2B5EF4-FFF2-40B4-BE49-F238E27FC236}">
              <a16:creationId xmlns:a16="http://schemas.microsoft.com/office/drawing/2014/main" id="{8D058033-5349-4AA4-B7E9-2105F041AA33}"/>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8" name="Line 7">
          <a:extLst>
            <a:ext uri="{FF2B5EF4-FFF2-40B4-BE49-F238E27FC236}">
              <a16:creationId xmlns:a16="http://schemas.microsoft.com/office/drawing/2014/main" id="{FBC24B15-75D2-482C-8602-E9A5452E8168}"/>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9" name="Line 7">
          <a:extLst>
            <a:ext uri="{FF2B5EF4-FFF2-40B4-BE49-F238E27FC236}">
              <a16:creationId xmlns:a16="http://schemas.microsoft.com/office/drawing/2014/main" id="{212DDB39-DBC0-4C8F-AFC2-D1CCE16EEF89}"/>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20" name="Line 7">
          <a:extLst>
            <a:ext uri="{FF2B5EF4-FFF2-40B4-BE49-F238E27FC236}">
              <a16:creationId xmlns:a16="http://schemas.microsoft.com/office/drawing/2014/main" id="{FBD6DEA3-7E64-47E8-ADB5-399EF65EF2C8}"/>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1" name="Line 7">
          <a:extLst>
            <a:ext uri="{FF2B5EF4-FFF2-40B4-BE49-F238E27FC236}">
              <a16:creationId xmlns:a16="http://schemas.microsoft.com/office/drawing/2014/main" id="{7176E558-AB29-42EE-9CE7-D2A3D1492F5F}"/>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2" name="Line 7">
          <a:extLst>
            <a:ext uri="{FF2B5EF4-FFF2-40B4-BE49-F238E27FC236}">
              <a16:creationId xmlns:a16="http://schemas.microsoft.com/office/drawing/2014/main" id="{0B567347-A673-4987-A1BC-D921C027C9DC}"/>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3" name="Line 7">
          <a:extLst>
            <a:ext uri="{FF2B5EF4-FFF2-40B4-BE49-F238E27FC236}">
              <a16:creationId xmlns:a16="http://schemas.microsoft.com/office/drawing/2014/main" id="{FD51BBAF-44CB-46CE-9F0E-DCDC60CD96EF}"/>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4" name="Line 7">
          <a:extLst>
            <a:ext uri="{FF2B5EF4-FFF2-40B4-BE49-F238E27FC236}">
              <a16:creationId xmlns:a16="http://schemas.microsoft.com/office/drawing/2014/main" id="{6B42024F-01D6-44A3-8037-6CDAAAB00A94}"/>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5" name="Line 7">
          <a:extLst>
            <a:ext uri="{FF2B5EF4-FFF2-40B4-BE49-F238E27FC236}">
              <a16:creationId xmlns:a16="http://schemas.microsoft.com/office/drawing/2014/main" id="{1C9BA412-FB35-42CA-B0AA-6735ACC89A65}"/>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6" name="Line 7">
          <a:extLst>
            <a:ext uri="{FF2B5EF4-FFF2-40B4-BE49-F238E27FC236}">
              <a16:creationId xmlns:a16="http://schemas.microsoft.com/office/drawing/2014/main" id="{8F65C5E2-8D9E-4AAA-9C48-06C7C503E6F7}"/>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7" name="Line 7">
          <a:extLst>
            <a:ext uri="{FF2B5EF4-FFF2-40B4-BE49-F238E27FC236}">
              <a16:creationId xmlns:a16="http://schemas.microsoft.com/office/drawing/2014/main" id="{1F1608EA-D3C6-4893-AD1C-BE739D1F08DE}"/>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8" name="Line 7">
          <a:extLst>
            <a:ext uri="{FF2B5EF4-FFF2-40B4-BE49-F238E27FC236}">
              <a16:creationId xmlns:a16="http://schemas.microsoft.com/office/drawing/2014/main" id="{08FBB9A8-9EC4-4C0D-AD73-0603EA71A23C}"/>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29" name="Line 7">
          <a:extLst>
            <a:ext uri="{FF2B5EF4-FFF2-40B4-BE49-F238E27FC236}">
              <a16:creationId xmlns:a16="http://schemas.microsoft.com/office/drawing/2014/main" id="{A4518ABE-FAC0-4222-BFB1-2B6B1B61B54B}"/>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0" name="Line 7">
          <a:extLst>
            <a:ext uri="{FF2B5EF4-FFF2-40B4-BE49-F238E27FC236}">
              <a16:creationId xmlns:a16="http://schemas.microsoft.com/office/drawing/2014/main" id="{BE45F26E-69CC-4675-B972-96EC78FE6C85}"/>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1" name="Line 7">
          <a:extLst>
            <a:ext uri="{FF2B5EF4-FFF2-40B4-BE49-F238E27FC236}">
              <a16:creationId xmlns:a16="http://schemas.microsoft.com/office/drawing/2014/main" id="{CBEF2C2D-FE97-43A1-8C24-94C552FF21E4}"/>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2" name="Line 7">
          <a:extLst>
            <a:ext uri="{FF2B5EF4-FFF2-40B4-BE49-F238E27FC236}">
              <a16:creationId xmlns:a16="http://schemas.microsoft.com/office/drawing/2014/main" id="{FAC8EE27-3AB8-4B65-A9F9-4D620381790D}"/>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3" name="Line 7">
          <a:extLst>
            <a:ext uri="{FF2B5EF4-FFF2-40B4-BE49-F238E27FC236}">
              <a16:creationId xmlns:a16="http://schemas.microsoft.com/office/drawing/2014/main" id="{476FDEEF-C88D-403A-B936-2CD6561AE670}"/>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4" name="Line 7">
          <a:extLst>
            <a:ext uri="{FF2B5EF4-FFF2-40B4-BE49-F238E27FC236}">
              <a16:creationId xmlns:a16="http://schemas.microsoft.com/office/drawing/2014/main" id="{CFEE0BEE-D780-4D05-A955-ACB0763B9BF6}"/>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5" name="Line 7">
          <a:extLst>
            <a:ext uri="{FF2B5EF4-FFF2-40B4-BE49-F238E27FC236}">
              <a16:creationId xmlns:a16="http://schemas.microsoft.com/office/drawing/2014/main" id="{423B292C-FCE5-42E7-9572-22EFBBEC2E74}"/>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6" name="Line 7">
          <a:extLst>
            <a:ext uri="{FF2B5EF4-FFF2-40B4-BE49-F238E27FC236}">
              <a16:creationId xmlns:a16="http://schemas.microsoft.com/office/drawing/2014/main" id="{70B09281-3F11-4B71-9984-CAF79D4972AD}"/>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37" name="Line 7">
          <a:extLst>
            <a:ext uri="{FF2B5EF4-FFF2-40B4-BE49-F238E27FC236}">
              <a16:creationId xmlns:a16="http://schemas.microsoft.com/office/drawing/2014/main" id="{4946E44D-92D8-4F64-8387-4CF16B6D116B}"/>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38" name="Line 7">
          <a:extLst>
            <a:ext uri="{FF2B5EF4-FFF2-40B4-BE49-F238E27FC236}">
              <a16:creationId xmlns:a16="http://schemas.microsoft.com/office/drawing/2014/main" id="{AF84AADB-5ED4-40CD-A1E7-262B67C5C8F0}"/>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39" name="Line 7">
          <a:extLst>
            <a:ext uri="{FF2B5EF4-FFF2-40B4-BE49-F238E27FC236}">
              <a16:creationId xmlns:a16="http://schemas.microsoft.com/office/drawing/2014/main" id="{3E001F0C-9497-452C-A8BA-CEBDF09B8E09}"/>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0" name="Line 7">
          <a:extLst>
            <a:ext uri="{FF2B5EF4-FFF2-40B4-BE49-F238E27FC236}">
              <a16:creationId xmlns:a16="http://schemas.microsoft.com/office/drawing/2014/main" id="{498504C4-604C-40B6-8E62-17B042ECB184}"/>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1" name="Line 7">
          <a:extLst>
            <a:ext uri="{FF2B5EF4-FFF2-40B4-BE49-F238E27FC236}">
              <a16:creationId xmlns:a16="http://schemas.microsoft.com/office/drawing/2014/main" id="{8FFC4A75-8DDC-4C14-AB5E-39578C980F16}"/>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2" name="Line 7">
          <a:extLst>
            <a:ext uri="{FF2B5EF4-FFF2-40B4-BE49-F238E27FC236}">
              <a16:creationId xmlns:a16="http://schemas.microsoft.com/office/drawing/2014/main" id="{C76F9F82-C9C7-43DB-AF00-DE38FCAC8F02}"/>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3" name="Line 7">
          <a:extLst>
            <a:ext uri="{FF2B5EF4-FFF2-40B4-BE49-F238E27FC236}">
              <a16:creationId xmlns:a16="http://schemas.microsoft.com/office/drawing/2014/main" id="{CF987F92-491F-44F1-BD0D-8B7B444A44CA}"/>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4" name="Line 7">
          <a:extLst>
            <a:ext uri="{FF2B5EF4-FFF2-40B4-BE49-F238E27FC236}">
              <a16:creationId xmlns:a16="http://schemas.microsoft.com/office/drawing/2014/main" id="{0A81184D-8202-47CF-AE88-2BB17F166D66}"/>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5" name="Line 7">
          <a:extLst>
            <a:ext uri="{FF2B5EF4-FFF2-40B4-BE49-F238E27FC236}">
              <a16:creationId xmlns:a16="http://schemas.microsoft.com/office/drawing/2014/main" id="{A3739E9F-E48C-4774-BA44-75150CEB9124}"/>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6" name="Line 7">
          <a:extLst>
            <a:ext uri="{FF2B5EF4-FFF2-40B4-BE49-F238E27FC236}">
              <a16:creationId xmlns:a16="http://schemas.microsoft.com/office/drawing/2014/main" id="{8B6CE816-69A5-40A6-AAA3-370887B634B7}"/>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7" name="Line 7">
          <a:extLst>
            <a:ext uri="{FF2B5EF4-FFF2-40B4-BE49-F238E27FC236}">
              <a16:creationId xmlns:a16="http://schemas.microsoft.com/office/drawing/2014/main" id="{E639D84C-53C1-4FD4-A131-131A39E9EE4D}"/>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8" name="Line 7">
          <a:extLst>
            <a:ext uri="{FF2B5EF4-FFF2-40B4-BE49-F238E27FC236}">
              <a16:creationId xmlns:a16="http://schemas.microsoft.com/office/drawing/2014/main" id="{BBF9F0E2-D671-4249-BC3C-D50F9DA0818C}"/>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9" name="Line 7">
          <a:extLst>
            <a:ext uri="{FF2B5EF4-FFF2-40B4-BE49-F238E27FC236}">
              <a16:creationId xmlns:a16="http://schemas.microsoft.com/office/drawing/2014/main" id="{90E8FE6F-688A-4A04-9D3C-B6EF627EA18F}"/>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50" name="Line 7">
          <a:extLst>
            <a:ext uri="{FF2B5EF4-FFF2-40B4-BE49-F238E27FC236}">
              <a16:creationId xmlns:a16="http://schemas.microsoft.com/office/drawing/2014/main" id="{083CCB39-367E-499B-BFCB-8ADCBA44A219}"/>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51" name="Line 7">
          <a:extLst>
            <a:ext uri="{FF2B5EF4-FFF2-40B4-BE49-F238E27FC236}">
              <a16:creationId xmlns:a16="http://schemas.microsoft.com/office/drawing/2014/main" id="{DA9D59DE-9748-48D4-B47D-04BF33904418}"/>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52" name="Line 7">
          <a:extLst>
            <a:ext uri="{FF2B5EF4-FFF2-40B4-BE49-F238E27FC236}">
              <a16:creationId xmlns:a16="http://schemas.microsoft.com/office/drawing/2014/main" id="{CBF6201D-27D8-49AF-BBEB-311A7475D951}"/>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153" name="Line 7">
          <a:extLst>
            <a:ext uri="{FF2B5EF4-FFF2-40B4-BE49-F238E27FC236}">
              <a16:creationId xmlns:a16="http://schemas.microsoft.com/office/drawing/2014/main" id="{9401E883-7E1C-4C01-8119-956006F6C611}"/>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154" name="Line 7">
          <a:extLst>
            <a:ext uri="{FF2B5EF4-FFF2-40B4-BE49-F238E27FC236}">
              <a16:creationId xmlns:a16="http://schemas.microsoft.com/office/drawing/2014/main" id="{642B538F-57B1-4D4E-B2C3-ADAB8309B973}"/>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300</xdr:row>
      <xdr:rowOff>0</xdr:rowOff>
    </xdr:from>
    <xdr:to>
      <xdr:col>18</xdr:col>
      <xdr:colOff>323850</xdr:colOff>
      <xdr:row>300</xdr:row>
      <xdr:rowOff>0</xdr:rowOff>
    </xdr:to>
    <xdr:sp macro="" textlink="">
      <xdr:nvSpPr>
        <xdr:cNvPr id="155" name="Line 7">
          <a:extLst>
            <a:ext uri="{FF2B5EF4-FFF2-40B4-BE49-F238E27FC236}">
              <a16:creationId xmlns:a16="http://schemas.microsoft.com/office/drawing/2014/main" id="{6F725E40-6E36-4576-A73F-16AAE55A8613}"/>
            </a:ext>
          </a:extLst>
        </xdr:cNvPr>
        <xdr:cNvSpPr>
          <a:spLocks noChangeShapeType="1"/>
        </xdr:cNvSpPr>
      </xdr:nvSpPr>
      <xdr:spPr bwMode="auto">
        <a:xfrm>
          <a:off x="47815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300</xdr:row>
      <xdr:rowOff>0</xdr:rowOff>
    </xdr:from>
    <xdr:to>
      <xdr:col>18</xdr:col>
      <xdr:colOff>323850</xdr:colOff>
      <xdr:row>300</xdr:row>
      <xdr:rowOff>0</xdr:rowOff>
    </xdr:to>
    <xdr:sp macro="" textlink="">
      <xdr:nvSpPr>
        <xdr:cNvPr id="156" name="Line 7">
          <a:extLst>
            <a:ext uri="{FF2B5EF4-FFF2-40B4-BE49-F238E27FC236}">
              <a16:creationId xmlns:a16="http://schemas.microsoft.com/office/drawing/2014/main" id="{7F7F2C8F-29DB-4D97-A45D-70B3425D0297}"/>
            </a:ext>
          </a:extLst>
        </xdr:cNvPr>
        <xdr:cNvSpPr>
          <a:spLocks noChangeShapeType="1"/>
        </xdr:cNvSpPr>
      </xdr:nvSpPr>
      <xdr:spPr bwMode="auto">
        <a:xfrm>
          <a:off x="47815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300</xdr:row>
      <xdr:rowOff>0</xdr:rowOff>
    </xdr:from>
    <xdr:to>
      <xdr:col>18</xdr:col>
      <xdr:colOff>323850</xdr:colOff>
      <xdr:row>300</xdr:row>
      <xdr:rowOff>0</xdr:rowOff>
    </xdr:to>
    <xdr:sp macro="" textlink="">
      <xdr:nvSpPr>
        <xdr:cNvPr id="157" name="Line 7">
          <a:extLst>
            <a:ext uri="{FF2B5EF4-FFF2-40B4-BE49-F238E27FC236}">
              <a16:creationId xmlns:a16="http://schemas.microsoft.com/office/drawing/2014/main" id="{24BF38E9-A848-472E-88D9-58D9E71C265C}"/>
            </a:ext>
          </a:extLst>
        </xdr:cNvPr>
        <xdr:cNvSpPr>
          <a:spLocks noChangeShapeType="1"/>
        </xdr:cNvSpPr>
      </xdr:nvSpPr>
      <xdr:spPr bwMode="auto">
        <a:xfrm>
          <a:off x="47815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300</xdr:row>
      <xdr:rowOff>0</xdr:rowOff>
    </xdr:from>
    <xdr:to>
      <xdr:col>18</xdr:col>
      <xdr:colOff>323850</xdr:colOff>
      <xdr:row>300</xdr:row>
      <xdr:rowOff>0</xdr:rowOff>
    </xdr:to>
    <xdr:sp macro="" textlink="">
      <xdr:nvSpPr>
        <xdr:cNvPr id="158" name="Line 7">
          <a:extLst>
            <a:ext uri="{FF2B5EF4-FFF2-40B4-BE49-F238E27FC236}">
              <a16:creationId xmlns:a16="http://schemas.microsoft.com/office/drawing/2014/main" id="{6C813D2C-6B48-49F0-B854-3402E7C3F18B}"/>
            </a:ext>
          </a:extLst>
        </xdr:cNvPr>
        <xdr:cNvSpPr>
          <a:spLocks noChangeShapeType="1"/>
        </xdr:cNvSpPr>
      </xdr:nvSpPr>
      <xdr:spPr bwMode="auto">
        <a:xfrm>
          <a:off x="47815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300</xdr:row>
      <xdr:rowOff>0</xdr:rowOff>
    </xdr:from>
    <xdr:to>
      <xdr:col>28</xdr:col>
      <xdr:colOff>323850</xdr:colOff>
      <xdr:row>300</xdr:row>
      <xdr:rowOff>0</xdr:rowOff>
    </xdr:to>
    <xdr:sp macro="" textlink="">
      <xdr:nvSpPr>
        <xdr:cNvPr id="159" name="Line 7">
          <a:extLst>
            <a:ext uri="{FF2B5EF4-FFF2-40B4-BE49-F238E27FC236}">
              <a16:creationId xmlns:a16="http://schemas.microsoft.com/office/drawing/2014/main" id="{B88B623A-D97F-46F9-84E1-E7C20F7D7D82}"/>
            </a:ext>
          </a:extLst>
        </xdr:cNvPr>
        <xdr:cNvSpPr>
          <a:spLocks noChangeShapeType="1"/>
        </xdr:cNvSpPr>
      </xdr:nvSpPr>
      <xdr:spPr bwMode="auto">
        <a:xfrm>
          <a:off x="65913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300</xdr:row>
      <xdr:rowOff>0</xdr:rowOff>
    </xdr:from>
    <xdr:to>
      <xdr:col>28</xdr:col>
      <xdr:colOff>323850</xdr:colOff>
      <xdr:row>300</xdr:row>
      <xdr:rowOff>0</xdr:rowOff>
    </xdr:to>
    <xdr:sp macro="" textlink="">
      <xdr:nvSpPr>
        <xdr:cNvPr id="160" name="Line 7">
          <a:extLst>
            <a:ext uri="{FF2B5EF4-FFF2-40B4-BE49-F238E27FC236}">
              <a16:creationId xmlns:a16="http://schemas.microsoft.com/office/drawing/2014/main" id="{14B390B0-0EEB-40F1-BB6D-BEB506C44D0F}"/>
            </a:ext>
          </a:extLst>
        </xdr:cNvPr>
        <xdr:cNvSpPr>
          <a:spLocks noChangeShapeType="1"/>
        </xdr:cNvSpPr>
      </xdr:nvSpPr>
      <xdr:spPr bwMode="auto">
        <a:xfrm>
          <a:off x="65913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300</xdr:row>
      <xdr:rowOff>0</xdr:rowOff>
    </xdr:from>
    <xdr:to>
      <xdr:col>28</xdr:col>
      <xdr:colOff>323850</xdr:colOff>
      <xdr:row>300</xdr:row>
      <xdr:rowOff>0</xdr:rowOff>
    </xdr:to>
    <xdr:sp macro="" textlink="">
      <xdr:nvSpPr>
        <xdr:cNvPr id="161" name="Line 7">
          <a:extLst>
            <a:ext uri="{FF2B5EF4-FFF2-40B4-BE49-F238E27FC236}">
              <a16:creationId xmlns:a16="http://schemas.microsoft.com/office/drawing/2014/main" id="{BDF2639A-679A-4944-B4AB-38B92A14F6F5}"/>
            </a:ext>
          </a:extLst>
        </xdr:cNvPr>
        <xdr:cNvSpPr>
          <a:spLocks noChangeShapeType="1"/>
        </xdr:cNvSpPr>
      </xdr:nvSpPr>
      <xdr:spPr bwMode="auto">
        <a:xfrm>
          <a:off x="65913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300</xdr:row>
      <xdr:rowOff>0</xdr:rowOff>
    </xdr:from>
    <xdr:to>
      <xdr:col>16</xdr:col>
      <xdr:colOff>323850</xdr:colOff>
      <xdr:row>300</xdr:row>
      <xdr:rowOff>0</xdr:rowOff>
    </xdr:to>
    <xdr:sp macro="" textlink="">
      <xdr:nvSpPr>
        <xdr:cNvPr id="162" name="Line 7">
          <a:extLst>
            <a:ext uri="{FF2B5EF4-FFF2-40B4-BE49-F238E27FC236}">
              <a16:creationId xmlns:a16="http://schemas.microsoft.com/office/drawing/2014/main" id="{2A63DD1B-FA2F-4761-9DC6-16F87030C876}"/>
            </a:ext>
          </a:extLst>
        </xdr:cNvPr>
        <xdr:cNvSpPr>
          <a:spLocks noChangeShapeType="1"/>
        </xdr:cNvSpPr>
      </xdr:nvSpPr>
      <xdr:spPr bwMode="auto">
        <a:xfrm>
          <a:off x="44196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300</xdr:row>
      <xdr:rowOff>0</xdr:rowOff>
    </xdr:from>
    <xdr:to>
      <xdr:col>16</xdr:col>
      <xdr:colOff>323850</xdr:colOff>
      <xdr:row>300</xdr:row>
      <xdr:rowOff>0</xdr:rowOff>
    </xdr:to>
    <xdr:sp macro="" textlink="">
      <xdr:nvSpPr>
        <xdr:cNvPr id="163" name="Line 7">
          <a:extLst>
            <a:ext uri="{FF2B5EF4-FFF2-40B4-BE49-F238E27FC236}">
              <a16:creationId xmlns:a16="http://schemas.microsoft.com/office/drawing/2014/main" id="{82F97FEE-809F-429E-8690-892EC502E17E}"/>
            </a:ext>
          </a:extLst>
        </xdr:cNvPr>
        <xdr:cNvSpPr>
          <a:spLocks noChangeShapeType="1"/>
        </xdr:cNvSpPr>
      </xdr:nvSpPr>
      <xdr:spPr bwMode="auto">
        <a:xfrm>
          <a:off x="44196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64" name="Line 7">
          <a:extLst>
            <a:ext uri="{FF2B5EF4-FFF2-40B4-BE49-F238E27FC236}">
              <a16:creationId xmlns:a16="http://schemas.microsoft.com/office/drawing/2014/main" id="{9677C3D0-C662-43AC-B0D5-BE359BA48964}"/>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65" name="Line 7">
          <a:extLst>
            <a:ext uri="{FF2B5EF4-FFF2-40B4-BE49-F238E27FC236}">
              <a16:creationId xmlns:a16="http://schemas.microsoft.com/office/drawing/2014/main" id="{304C3D83-90C3-4D66-A88C-06833262A002}"/>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66" name="Line 7">
          <a:extLst>
            <a:ext uri="{FF2B5EF4-FFF2-40B4-BE49-F238E27FC236}">
              <a16:creationId xmlns:a16="http://schemas.microsoft.com/office/drawing/2014/main" id="{17C46E47-ABB8-411F-905F-F67B8D3CC5DC}"/>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300</xdr:row>
      <xdr:rowOff>0</xdr:rowOff>
    </xdr:from>
    <xdr:to>
      <xdr:col>16</xdr:col>
      <xdr:colOff>323850</xdr:colOff>
      <xdr:row>300</xdr:row>
      <xdr:rowOff>0</xdr:rowOff>
    </xdr:to>
    <xdr:sp macro="" textlink="">
      <xdr:nvSpPr>
        <xdr:cNvPr id="167" name="Line 7">
          <a:extLst>
            <a:ext uri="{FF2B5EF4-FFF2-40B4-BE49-F238E27FC236}">
              <a16:creationId xmlns:a16="http://schemas.microsoft.com/office/drawing/2014/main" id="{B5E65CC3-1A80-4A14-9F53-761C566AB6FE}"/>
            </a:ext>
          </a:extLst>
        </xdr:cNvPr>
        <xdr:cNvSpPr>
          <a:spLocks noChangeShapeType="1"/>
        </xdr:cNvSpPr>
      </xdr:nvSpPr>
      <xdr:spPr bwMode="auto">
        <a:xfrm>
          <a:off x="44196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300</xdr:row>
      <xdr:rowOff>0</xdr:rowOff>
    </xdr:from>
    <xdr:to>
      <xdr:col>16</xdr:col>
      <xdr:colOff>323850</xdr:colOff>
      <xdr:row>300</xdr:row>
      <xdr:rowOff>0</xdr:rowOff>
    </xdr:to>
    <xdr:sp macro="" textlink="">
      <xdr:nvSpPr>
        <xdr:cNvPr id="168" name="Line 7">
          <a:extLst>
            <a:ext uri="{FF2B5EF4-FFF2-40B4-BE49-F238E27FC236}">
              <a16:creationId xmlns:a16="http://schemas.microsoft.com/office/drawing/2014/main" id="{4E3DE84B-6EEB-4929-BF22-44295BFE4C26}"/>
            </a:ext>
          </a:extLst>
        </xdr:cNvPr>
        <xdr:cNvSpPr>
          <a:spLocks noChangeShapeType="1"/>
        </xdr:cNvSpPr>
      </xdr:nvSpPr>
      <xdr:spPr bwMode="auto">
        <a:xfrm>
          <a:off x="44196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69" name="Line 7">
          <a:extLst>
            <a:ext uri="{FF2B5EF4-FFF2-40B4-BE49-F238E27FC236}">
              <a16:creationId xmlns:a16="http://schemas.microsoft.com/office/drawing/2014/main" id="{7F461A94-3A30-4F41-8E5C-D3B35BE840F5}"/>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70" name="Line 7">
          <a:extLst>
            <a:ext uri="{FF2B5EF4-FFF2-40B4-BE49-F238E27FC236}">
              <a16:creationId xmlns:a16="http://schemas.microsoft.com/office/drawing/2014/main" id="{83D5D965-7D59-4E3A-9650-8A468D473985}"/>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71" name="Line 7">
          <a:extLst>
            <a:ext uri="{FF2B5EF4-FFF2-40B4-BE49-F238E27FC236}">
              <a16:creationId xmlns:a16="http://schemas.microsoft.com/office/drawing/2014/main" id="{FC68780F-108D-4831-AD15-AD9FD6C00FE0}"/>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172" name="Line 7">
          <a:extLst>
            <a:ext uri="{FF2B5EF4-FFF2-40B4-BE49-F238E27FC236}">
              <a16:creationId xmlns:a16="http://schemas.microsoft.com/office/drawing/2014/main" id="{78AA1AF8-9CC2-4595-9E50-699262CFF5FB}"/>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173" name="Line 7">
          <a:extLst>
            <a:ext uri="{FF2B5EF4-FFF2-40B4-BE49-F238E27FC236}">
              <a16:creationId xmlns:a16="http://schemas.microsoft.com/office/drawing/2014/main" id="{68F53314-5250-4CA6-B2EF-582FAE9D9CFA}"/>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174" name="Line 7">
          <a:extLst>
            <a:ext uri="{FF2B5EF4-FFF2-40B4-BE49-F238E27FC236}">
              <a16:creationId xmlns:a16="http://schemas.microsoft.com/office/drawing/2014/main" id="{7E54FF4A-E434-4DAF-9376-71ED07A1AE96}"/>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175" name="Line 7">
          <a:extLst>
            <a:ext uri="{FF2B5EF4-FFF2-40B4-BE49-F238E27FC236}">
              <a16:creationId xmlns:a16="http://schemas.microsoft.com/office/drawing/2014/main" id="{802B596D-3688-427C-BA94-0229C947F9F8}"/>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176" name="Line 7">
          <a:extLst>
            <a:ext uri="{FF2B5EF4-FFF2-40B4-BE49-F238E27FC236}">
              <a16:creationId xmlns:a16="http://schemas.microsoft.com/office/drawing/2014/main" id="{323501A4-6B41-4975-AD1B-48D1EE3424D7}"/>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177" name="Line 7">
          <a:extLst>
            <a:ext uri="{FF2B5EF4-FFF2-40B4-BE49-F238E27FC236}">
              <a16:creationId xmlns:a16="http://schemas.microsoft.com/office/drawing/2014/main" id="{5D8EA6F9-24C3-42C2-80D9-3822093C6259}"/>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178" name="Line 7">
          <a:extLst>
            <a:ext uri="{FF2B5EF4-FFF2-40B4-BE49-F238E27FC236}">
              <a16:creationId xmlns:a16="http://schemas.microsoft.com/office/drawing/2014/main" id="{60D34057-7A37-4C35-9F2C-E2F69F6EDB0D}"/>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179" name="Line 7">
          <a:extLst>
            <a:ext uri="{FF2B5EF4-FFF2-40B4-BE49-F238E27FC236}">
              <a16:creationId xmlns:a16="http://schemas.microsoft.com/office/drawing/2014/main" id="{E2FFC22A-539A-4F2A-96D5-57946640236E}"/>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180" name="Line 7">
          <a:extLst>
            <a:ext uri="{FF2B5EF4-FFF2-40B4-BE49-F238E27FC236}">
              <a16:creationId xmlns:a16="http://schemas.microsoft.com/office/drawing/2014/main" id="{52785E3F-363C-4FDB-8E3C-66FEE043870C}"/>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307</xdr:row>
      <xdr:rowOff>0</xdr:rowOff>
    </xdr:from>
    <xdr:to>
      <xdr:col>26</xdr:col>
      <xdr:colOff>323850</xdr:colOff>
      <xdr:row>307</xdr:row>
      <xdr:rowOff>0</xdr:rowOff>
    </xdr:to>
    <xdr:sp macro="" textlink="">
      <xdr:nvSpPr>
        <xdr:cNvPr id="181" name="Line 7">
          <a:extLst>
            <a:ext uri="{FF2B5EF4-FFF2-40B4-BE49-F238E27FC236}">
              <a16:creationId xmlns:a16="http://schemas.microsoft.com/office/drawing/2014/main" id="{90F79834-A7B5-4E37-B188-52020CC7216E}"/>
            </a:ext>
          </a:extLst>
        </xdr:cNvPr>
        <xdr:cNvSpPr>
          <a:spLocks noChangeShapeType="1"/>
        </xdr:cNvSpPr>
      </xdr:nvSpPr>
      <xdr:spPr bwMode="auto">
        <a:xfrm>
          <a:off x="62293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307</xdr:row>
      <xdr:rowOff>0</xdr:rowOff>
    </xdr:from>
    <xdr:to>
      <xdr:col>26</xdr:col>
      <xdr:colOff>323850</xdr:colOff>
      <xdr:row>307</xdr:row>
      <xdr:rowOff>0</xdr:rowOff>
    </xdr:to>
    <xdr:sp macro="" textlink="">
      <xdr:nvSpPr>
        <xdr:cNvPr id="182" name="Line 7">
          <a:extLst>
            <a:ext uri="{FF2B5EF4-FFF2-40B4-BE49-F238E27FC236}">
              <a16:creationId xmlns:a16="http://schemas.microsoft.com/office/drawing/2014/main" id="{B0263AFA-65AB-4CB4-83A4-D1F97744CA7D}"/>
            </a:ext>
          </a:extLst>
        </xdr:cNvPr>
        <xdr:cNvSpPr>
          <a:spLocks noChangeShapeType="1"/>
        </xdr:cNvSpPr>
      </xdr:nvSpPr>
      <xdr:spPr bwMode="auto">
        <a:xfrm>
          <a:off x="62293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307</xdr:row>
      <xdr:rowOff>0</xdr:rowOff>
    </xdr:from>
    <xdr:to>
      <xdr:col>26</xdr:col>
      <xdr:colOff>323850</xdr:colOff>
      <xdr:row>307</xdr:row>
      <xdr:rowOff>0</xdr:rowOff>
    </xdr:to>
    <xdr:sp macro="" textlink="">
      <xdr:nvSpPr>
        <xdr:cNvPr id="183" name="Line 7">
          <a:extLst>
            <a:ext uri="{FF2B5EF4-FFF2-40B4-BE49-F238E27FC236}">
              <a16:creationId xmlns:a16="http://schemas.microsoft.com/office/drawing/2014/main" id="{84C9523F-7559-4776-ADE4-2E5A2BE075A6}"/>
            </a:ext>
          </a:extLst>
        </xdr:cNvPr>
        <xdr:cNvSpPr>
          <a:spLocks noChangeShapeType="1"/>
        </xdr:cNvSpPr>
      </xdr:nvSpPr>
      <xdr:spPr bwMode="auto">
        <a:xfrm>
          <a:off x="62293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184" name="Line 7">
          <a:extLst>
            <a:ext uri="{FF2B5EF4-FFF2-40B4-BE49-F238E27FC236}">
              <a16:creationId xmlns:a16="http://schemas.microsoft.com/office/drawing/2014/main" id="{9C6337BE-1BE3-4429-9C2D-12A4EC89C9F1}"/>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185" name="Line 7">
          <a:extLst>
            <a:ext uri="{FF2B5EF4-FFF2-40B4-BE49-F238E27FC236}">
              <a16:creationId xmlns:a16="http://schemas.microsoft.com/office/drawing/2014/main" id="{817424CA-09FC-4657-A6A9-1A5CE0E21861}"/>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186" name="Line 7">
          <a:extLst>
            <a:ext uri="{FF2B5EF4-FFF2-40B4-BE49-F238E27FC236}">
              <a16:creationId xmlns:a16="http://schemas.microsoft.com/office/drawing/2014/main" id="{ED38D3EC-E1FC-42D7-B7B4-DF018A090C90}"/>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187" name="Line 7">
          <a:extLst>
            <a:ext uri="{FF2B5EF4-FFF2-40B4-BE49-F238E27FC236}">
              <a16:creationId xmlns:a16="http://schemas.microsoft.com/office/drawing/2014/main" id="{E4BA381B-78CA-4CD2-8FE7-3C5FB3F19C34}"/>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188" name="Line 7">
          <a:extLst>
            <a:ext uri="{FF2B5EF4-FFF2-40B4-BE49-F238E27FC236}">
              <a16:creationId xmlns:a16="http://schemas.microsoft.com/office/drawing/2014/main" id="{FD524D28-0AAF-4E26-8F78-B4E2F35F7ACA}"/>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189" name="Line 7">
          <a:extLst>
            <a:ext uri="{FF2B5EF4-FFF2-40B4-BE49-F238E27FC236}">
              <a16:creationId xmlns:a16="http://schemas.microsoft.com/office/drawing/2014/main" id="{077D7FAC-F936-4962-BD4E-3B20560619B5}"/>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190" name="Line 7">
          <a:extLst>
            <a:ext uri="{FF2B5EF4-FFF2-40B4-BE49-F238E27FC236}">
              <a16:creationId xmlns:a16="http://schemas.microsoft.com/office/drawing/2014/main" id="{34B88C7B-6C03-4E08-AD12-7A2198DC7588}"/>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191" name="Line 7">
          <a:extLst>
            <a:ext uri="{FF2B5EF4-FFF2-40B4-BE49-F238E27FC236}">
              <a16:creationId xmlns:a16="http://schemas.microsoft.com/office/drawing/2014/main" id="{973BD48C-8E55-4C7E-80E2-9B00D312565A}"/>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192" name="Line 7">
          <a:extLst>
            <a:ext uri="{FF2B5EF4-FFF2-40B4-BE49-F238E27FC236}">
              <a16:creationId xmlns:a16="http://schemas.microsoft.com/office/drawing/2014/main" id="{739B5481-4C6C-40F0-939F-784F38B3FC14}"/>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193" name="Line 7">
          <a:extLst>
            <a:ext uri="{FF2B5EF4-FFF2-40B4-BE49-F238E27FC236}">
              <a16:creationId xmlns:a16="http://schemas.microsoft.com/office/drawing/2014/main" id="{A011E898-E7AC-4807-B44C-91251D8B5470}"/>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194" name="Line 7">
          <a:extLst>
            <a:ext uri="{FF2B5EF4-FFF2-40B4-BE49-F238E27FC236}">
              <a16:creationId xmlns:a16="http://schemas.microsoft.com/office/drawing/2014/main" id="{5AE7A656-75F9-46CD-AF86-612F6C232944}"/>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195" name="Line 7">
          <a:extLst>
            <a:ext uri="{FF2B5EF4-FFF2-40B4-BE49-F238E27FC236}">
              <a16:creationId xmlns:a16="http://schemas.microsoft.com/office/drawing/2014/main" id="{5E8438AB-C14E-4EC9-8F37-D6B7748D8E1B}"/>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196" name="Line 7">
          <a:extLst>
            <a:ext uri="{FF2B5EF4-FFF2-40B4-BE49-F238E27FC236}">
              <a16:creationId xmlns:a16="http://schemas.microsoft.com/office/drawing/2014/main" id="{9C3F0355-EA2D-42E5-AA0E-E1806D93FC45}"/>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307</xdr:row>
      <xdr:rowOff>0</xdr:rowOff>
    </xdr:from>
    <xdr:to>
      <xdr:col>42</xdr:col>
      <xdr:colOff>323850</xdr:colOff>
      <xdr:row>307</xdr:row>
      <xdr:rowOff>0</xdr:rowOff>
    </xdr:to>
    <xdr:sp macro="" textlink="">
      <xdr:nvSpPr>
        <xdr:cNvPr id="197" name="Line 7">
          <a:extLst>
            <a:ext uri="{FF2B5EF4-FFF2-40B4-BE49-F238E27FC236}">
              <a16:creationId xmlns:a16="http://schemas.microsoft.com/office/drawing/2014/main" id="{699376C7-C5BB-4151-BC09-966522F48E46}"/>
            </a:ext>
          </a:extLst>
        </xdr:cNvPr>
        <xdr:cNvSpPr>
          <a:spLocks noChangeShapeType="1"/>
        </xdr:cNvSpPr>
      </xdr:nvSpPr>
      <xdr:spPr bwMode="auto">
        <a:xfrm>
          <a:off x="91249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307</xdr:row>
      <xdr:rowOff>0</xdr:rowOff>
    </xdr:from>
    <xdr:to>
      <xdr:col>42</xdr:col>
      <xdr:colOff>323850</xdr:colOff>
      <xdr:row>307</xdr:row>
      <xdr:rowOff>0</xdr:rowOff>
    </xdr:to>
    <xdr:sp macro="" textlink="">
      <xdr:nvSpPr>
        <xdr:cNvPr id="198" name="Line 7">
          <a:extLst>
            <a:ext uri="{FF2B5EF4-FFF2-40B4-BE49-F238E27FC236}">
              <a16:creationId xmlns:a16="http://schemas.microsoft.com/office/drawing/2014/main" id="{925DEEB6-4190-4BFA-91A2-E4D57E0199C8}"/>
            </a:ext>
          </a:extLst>
        </xdr:cNvPr>
        <xdr:cNvSpPr>
          <a:spLocks noChangeShapeType="1"/>
        </xdr:cNvSpPr>
      </xdr:nvSpPr>
      <xdr:spPr bwMode="auto">
        <a:xfrm>
          <a:off x="91249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307</xdr:row>
      <xdr:rowOff>0</xdr:rowOff>
    </xdr:from>
    <xdr:to>
      <xdr:col>42</xdr:col>
      <xdr:colOff>323850</xdr:colOff>
      <xdr:row>307</xdr:row>
      <xdr:rowOff>0</xdr:rowOff>
    </xdr:to>
    <xdr:sp macro="" textlink="">
      <xdr:nvSpPr>
        <xdr:cNvPr id="199" name="Line 7">
          <a:extLst>
            <a:ext uri="{FF2B5EF4-FFF2-40B4-BE49-F238E27FC236}">
              <a16:creationId xmlns:a16="http://schemas.microsoft.com/office/drawing/2014/main" id="{1545E131-7E20-4F4C-B40B-E852EC4F1270}"/>
            </a:ext>
          </a:extLst>
        </xdr:cNvPr>
        <xdr:cNvSpPr>
          <a:spLocks noChangeShapeType="1"/>
        </xdr:cNvSpPr>
      </xdr:nvSpPr>
      <xdr:spPr bwMode="auto">
        <a:xfrm>
          <a:off x="91249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307</xdr:row>
      <xdr:rowOff>0</xdr:rowOff>
    </xdr:from>
    <xdr:to>
      <xdr:col>40</xdr:col>
      <xdr:colOff>323850</xdr:colOff>
      <xdr:row>307</xdr:row>
      <xdr:rowOff>0</xdr:rowOff>
    </xdr:to>
    <xdr:sp macro="" textlink="">
      <xdr:nvSpPr>
        <xdr:cNvPr id="200" name="Line 7">
          <a:extLst>
            <a:ext uri="{FF2B5EF4-FFF2-40B4-BE49-F238E27FC236}">
              <a16:creationId xmlns:a16="http://schemas.microsoft.com/office/drawing/2014/main" id="{9A57C5AE-B83E-4680-9A96-2EC325A5FCF1}"/>
            </a:ext>
          </a:extLst>
        </xdr:cNvPr>
        <xdr:cNvSpPr>
          <a:spLocks noChangeShapeType="1"/>
        </xdr:cNvSpPr>
      </xdr:nvSpPr>
      <xdr:spPr bwMode="auto">
        <a:xfrm>
          <a:off x="87630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307</xdr:row>
      <xdr:rowOff>0</xdr:rowOff>
    </xdr:from>
    <xdr:to>
      <xdr:col>40</xdr:col>
      <xdr:colOff>323850</xdr:colOff>
      <xdr:row>307</xdr:row>
      <xdr:rowOff>0</xdr:rowOff>
    </xdr:to>
    <xdr:sp macro="" textlink="">
      <xdr:nvSpPr>
        <xdr:cNvPr id="201" name="Line 7">
          <a:extLst>
            <a:ext uri="{FF2B5EF4-FFF2-40B4-BE49-F238E27FC236}">
              <a16:creationId xmlns:a16="http://schemas.microsoft.com/office/drawing/2014/main" id="{1A21E146-CAC8-4100-9531-988DE3284584}"/>
            </a:ext>
          </a:extLst>
        </xdr:cNvPr>
        <xdr:cNvSpPr>
          <a:spLocks noChangeShapeType="1"/>
        </xdr:cNvSpPr>
      </xdr:nvSpPr>
      <xdr:spPr bwMode="auto">
        <a:xfrm>
          <a:off x="87630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307</xdr:row>
      <xdr:rowOff>0</xdr:rowOff>
    </xdr:from>
    <xdr:to>
      <xdr:col>40</xdr:col>
      <xdr:colOff>323850</xdr:colOff>
      <xdr:row>307</xdr:row>
      <xdr:rowOff>0</xdr:rowOff>
    </xdr:to>
    <xdr:sp macro="" textlink="">
      <xdr:nvSpPr>
        <xdr:cNvPr id="202" name="Line 7">
          <a:extLst>
            <a:ext uri="{FF2B5EF4-FFF2-40B4-BE49-F238E27FC236}">
              <a16:creationId xmlns:a16="http://schemas.microsoft.com/office/drawing/2014/main" id="{AEDBC496-DC82-4B3F-9200-D4FE2E572A52}"/>
            </a:ext>
          </a:extLst>
        </xdr:cNvPr>
        <xdr:cNvSpPr>
          <a:spLocks noChangeShapeType="1"/>
        </xdr:cNvSpPr>
      </xdr:nvSpPr>
      <xdr:spPr bwMode="auto">
        <a:xfrm>
          <a:off x="87630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03" name="Line 7">
          <a:extLst>
            <a:ext uri="{FF2B5EF4-FFF2-40B4-BE49-F238E27FC236}">
              <a16:creationId xmlns:a16="http://schemas.microsoft.com/office/drawing/2014/main" id="{5886D494-4731-4B4A-AC6F-BC85B8E6C845}"/>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04" name="Line 7">
          <a:extLst>
            <a:ext uri="{FF2B5EF4-FFF2-40B4-BE49-F238E27FC236}">
              <a16:creationId xmlns:a16="http://schemas.microsoft.com/office/drawing/2014/main" id="{C54D87FF-BAC5-4883-999E-B6CD9BEEB7E9}"/>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05" name="Line 7">
          <a:extLst>
            <a:ext uri="{FF2B5EF4-FFF2-40B4-BE49-F238E27FC236}">
              <a16:creationId xmlns:a16="http://schemas.microsoft.com/office/drawing/2014/main" id="{487148A1-0A7E-4900-9562-E2B820B3ED2D}"/>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06" name="Line 7">
          <a:extLst>
            <a:ext uri="{FF2B5EF4-FFF2-40B4-BE49-F238E27FC236}">
              <a16:creationId xmlns:a16="http://schemas.microsoft.com/office/drawing/2014/main" id="{518D393B-D431-48E1-9AF3-C3FC5F17AD1C}"/>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07" name="Line 7">
          <a:extLst>
            <a:ext uri="{FF2B5EF4-FFF2-40B4-BE49-F238E27FC236}">
              <a16:creationId xmlns:a16="http://schemas.microsoft.com/office/drawing/2014/main" id="{77FEE3A8-EDF8-4A23-ADE6-F8B534E8256C}"/>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08" name="Line 7">
          <a:extLst>
            <a:ext uri="{FF2B5EF4-FFF2-40B4-BE49-F238E27FC236}">
              <a16:creationId xmlns:a16="http://schemas.microsoft.com/office/drawing/2014/main" id="{D076CDF3-03D6-44A2-85C2-D97A39BA4F83}"/>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09" name="Line 7">
          <a:extLst>
            <a:ext uri="{FF2B5EF4-FFF2-40B4-BE49-F238E27FC236}">
              <a16:creationId xmlns:a16="http://schemas.microsoft.com/office/drawing/2014/main" id="{139C333D-2BEE-49BC-A2C9-F36FE8946C76}"/>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10" name="Line 7">
          <a:extLst>
            <a:ext uri="{FF2B5EF4-FFF2-40B4-BE49-F238E27FC236}">
              <a16:creationId xmlns:a16="http://schemas.microsoft.com/office/drawing/2014/main" id="{1361B96F-E138-4C7E-93D7-44B5F83DAFE7}"/>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1" name="Line 7">
          <a:extLst>
            <a:ext uri="{FF2B5EF4-FFF2-40B4-BE49-F238E27FC236}">
              <a16:creationId xmlns:a16="http://schemas.microsoft.com/office/drawing/2014/main" id="{D8FA2BB8-B986-4EF8-A43A-AADB3D4AB7D9}"/>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2" name="Line 7">
          <a:extLst>
            <a:ext uri="{FF2B5EF4-FFF2-40B4-BE49-F238E27FC236}">
              <a16:creationId xmlns:a16="http://schemas.microsoft.com/office/drawing/2014/main" id="{5DD6850A-BBC7-4EAC-A981-D8A9DA320ED9}"/>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3" name="Line 7">
          <a:extLst>
            <a:ext uri="{FF2B5EF4-FFF2-40B4-BE49-F238E27FC236}">
              <a16:creationId xmlns:a16="http://schemas.microsoft.com/office/drawing/2014/main" id="{347BD21F-ADDD-4A1E-8C3E-A8E11789B087}"/>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4" name="Line 7">
          <a:extLst>
            <a:ext uri="{FF2B5EF4-FFF2-40B4-BE49-F238E27FC236}">
              <a16:creationId xmlns:a16="http://schemas.microsoft.com/office/drawing/2014/main" id="{A928DC57-25D3-48EC-8F0F-D23B93BECC5E}"/>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15" name="Line 7">
          <a:extLst>
            <a:ext uri="{FF2B5EF4-FFF2-40B4-BE49-F238E27FC236}">
              <a16:creationId xmlns:a16="http://schemas.microsoft.com/office/drawing/2014/main" id="{656BCA84-1CC4-4B8A-8D68-42A120228D85}"/>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16" name="Line 7">
          <a:extLst>
            <a:ext uri="{FF2B5EF4-FFF2-40B4-BE49-F238E27FC236}">
              <a16:creationId xmlns:a16="http://schemas.microsoft.com/office/drawing/2014/main" id="{1E0FEE0F-032F-48EE-ADD9-CEE51C3D7B6F}"/>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17" name="Line 7">
          <a:extLst>
            <a:ext uri="{FF2B5EF4-FFF2-40B4-BE49-F238E27FC236}">
              <a16:creationId xmlns:a16="http://schemas.microsoft.com/office/drawing/2014/main" id="{7B601964-37A0-4EB5-9671-ED23157C99D1}"/>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18" name="Line 7">
          <a:extLst>
            <a:ext uri="{FF2B5EF4-FFF2-40B4-BE49-F238E27FC236}">
              <a16:creationId xmlns:a16="http://schemas.microsoft.com/office/drawing/2014/main" id="{FF5A9D1D-07DF-4650-9665-3F13294056A5}"/>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9" name="Line 7">
          <a:extLst>
            <a:ext uri="{FF2B5EF4-FFF2-40B4-BE49-F238E27FC236}">
              <a16:creationId xmlns:a16="http://schemas.microsoft.com/office/drawing/2014/main" id="{1C697790-1AB7-4ADE-B726-02B4775EB07E}"/>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20" name="Line 7">
          <a:extLst>
            <a:ext uri="{FF2B5EF4-FFF2-40B4-BE49-F238E27FC236}">
              <a16:creationId xmlns:a16="http://schemas.microsoft.com/office/drawing/2014/main" id="{B48E28B1-209C-4803-984A-FA207071C9E2}"/>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21" name="Line 7">
          <a:extLst>
            <a:ext uri="{FF2B5EF4-FFF2-40B4-BE49-F238E27FC236}">
              <a16:creationId xmlns:a16="http://schemas.microsoft.com/office/drawing/2014/main" id="{5FC9A19A-8C0D-451F-8382-2C6ECEF97A94}"/>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22" name="Line 7">
          <a:extLst>
            <a:ext uri="{FF2B5EF4-FFF2-40B4-BE49-F238E27FC236}">
              <a16:creationId xmlns:a16="http://schemas.microsoft.com/office/drawing/2014/main" id="{670A0B19-8C4E-4F94-A500-D6FB87FECB89}"/>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23" name="Line 7">
          <a:extLst>
            <a:ext uri="{FF2B5EF4-FFF2-40B4-BE49-F238E27FC236}">
              <a16:creationId xmlns:a16="http://schemas.microsoft.com/office/drawing/2014/main" id="{36E6D7B9-0954-4EEC-A4E5-E4A6C929D8F8}"/>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24" name="Line 7">
          <a:extLst>
            <a:ext uri="{FF2B5EF4-FFF2-40B4-BE49-F238E27FC236}">
              <a16:creationId xmlns:a16="http://schemas.microsoft.com/office/drawing/2014/main" id="{38D1DAF8-C795-4940-9EB9-B37539F5A851}"/>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25" name="Line 7">
          <a:extLst>
            <a:ext uri="{FF2B5EF4-FFF2-40B4-BE49-F238E27FC236}">
              <a16:creationId xmlns:a16="http://schemas.microsoft.com/office/drawing/2014/main" id="{3FB80EE2-FFF7-487C-89BF-3323BDAF9815}"/>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26" name="Line 7">
          <a:extLst>
            <a:ext uri="{FF2B5EF4-FFF2-40B4-BE49-F238E27FC236}">
              <a16:creationId xmlns:a16="http://schemas.microsoft.com/office/drawing/2014/main" id="{3D23C987-9C10-447A-9A68-621B5A22A23B}"/>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299</xdr:row>
      <xdr:rowOff>0</xdr:rowOff>
    </xdr:from>
    <xdr:to>
      <xdr:col>5</xdr:col>
      <xdr:colOff>0</xdr:colOff>
      <xdr:row>299</xdr:row>
      <xdr:rowOff>0</xdr:rowOff>
    </xdr:to>
    <xdr:sp macro="" textlink="">
      <xdr:nvSpPr>
        <xdr:cNvPr id="227" name="Line 7">
          <a:extLst>
            <a:ext uri="{FF2B5EF4-FFF2-40B4-BE49-F238E27FC236}">
              <a16:creationId xmlns:a16="http://schemas.microsoft.com/office/drawing/2014/main" id="{6D975B96-F095-48CD-9088-ABABD7A6CCAE}"/>
            </a:ext>
          </a:extLst>
        </xdr:cNvPr>
        <xdr:cNvSpPr>
          <a:spLocks noChangeShapeType="1"/>
        </xdr:cNvSpPr>
      </xdr:nvSpPr>
      <xdr:spPr bwMode="auto">
        <a:xfrm>
          <a:off x="2247900" y="6062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28" name="Line 7">
          <a:extLst>
            <a:ext uri="{FF2B5EF4-FFF2-40B4-BE49-F238E27FC236}">
              <a16:creationId xmlns:a16="http://schemas.microsoft.com/office/drawing/2014/main" id="{47B7ECB6-1C06-4BCC-AFD2-BAF94F56302C}"/>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29" name="Line 7">
          <a:extLst>
            <a:ext uri="{FF2B5EF4-FFF2-40B4-BE49-F238E27FC236}">
              <a16:creationId xmlns:a16="http://schemas.microsoft.com/office/drawing/2014/main" id="{7D0BB98B-24B8-4553-B5D2-8D57C3F4DA30}"/>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0" name="Line 7">
          <a:extLst>
            <a:ext uri="{FF2B5EF4-FFF2-40B4-BE49-F238E27FC236}">
              <a16:creationId xmlns:a16="http://schemas.microsoft.com/office/drawing/2014/main" id="{44693147-81F5-40B7-8D4B-7C8A9C1985EB}"/>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1" name="Line 7">
          <a:extLst>
            <a:ext uri="{FF2B5EF4-FFF2-40B4-BE49-F238E27FC236}">
              <a16:creationId xmlns:a16="http://schemas.microsoft.com/office/drawing/2014/main" id="{F56CC608-1FA0-41CB-AF7C-BEB15084E3E2}"/>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32" name="Line 7">
          <a:extLst>
            <a:ext uri="{FF2B5EF4-FFF2-40B4-BE49-F238E27FC236}">
              <a16:creationId xmlns:a16="http://schemas.microsoft.com/office/drawing/2014/main" id="{A7D0C737-4485-483D-B8D4-E8FD5EA1F52B}"/>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33" name="Line 7">
          <a:extLst>
            <a:ext uri="{FF2B5EF4-FFF2-40B4-BE49-F238E27FC236}">
              <a16:creationId xmlns:a16="http://schemas.microsoft.com/office/drawing/2014/main" id="{5CD707F4-C166-4780-AF27-9FDF09D614DF}"/>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34" name="Line 7">
          <a:extLst>
            <a:ext uri="{FF2B5EF4-FFF2-40B4-BE49-F238E27FC236}">
              <a16:creationId xmlns:a16="http://schemas.microsoft.com/office/drawing/2014/main" id="{036E28BA-E47E-4627-B8F4-E787223F4EBE}"/>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35" name="Line 7">
          <a:extLst>
            <a:ext uri="{FF2B5EF4-FFF2-40B4-BE49-F238E27FC236}">
              <a16:creationId xmlns:a16="http://schemas.microsoft.com/office/drawing/2014/main" id="{CD5D96B6-BAD2-4A39-943F-D1CC8A93383A}"/>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6" name="Line 7">
          <a:extLst>
            <a:ext uri="{FF2B5EF4-FFF2-40B4-BE49-F238E27FC236}">
              <a16:creationId xmlns:a16="http://schemas.microsoft.com/office/drawing/2014/main" id="{24C69730-FC31-4D71-82F3-9A344341F60E}"/>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7" name="Line 7">
          <a:extLst>
            <a:ext uri="{FF2B5EF4-FFF2-40B4-BE49-F238E27FC236}">
              <a16:creationId xmlns:a16="http://schemas.microsoft.com/office/drawing/2014/main" id="{8541D225-413B-4B64-A1F7-198A7470F111}"/>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8" name="Line 7">
          <a:extLst>
            <a:ext uri="{FF2B5EF4-FFF2-40B4-BE49-F238E27FC236}">
              <a16:creationId xmlns:a16="http://schemas.microsoft.com/office/drawing/2014/main" id="{B24C346B-D389-42F3-A3ED-C85E3479A76E}"/>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9" name="Line 7">
          <a:extLst>
            <a:ext uri="{FF2B5EF4-FFF2-40B4-BE49-F238E27FC236}">
              <a16:creationId xmlns:a16="http://schemas.microsoft.com/office/drawing/2014/main" id="{53A9A927-003A-474C-BD41-6DCC88DC5732}"/>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0" name="Line 7">
          <a:extLst>
            <a:ext uri="{FF2B5EF4-FFF2-40B4-BE49-F238E27FC236}">
              <a16:creationId xmlns:a16="http://schemas.microsoft.com/office/drawing/2014/main" id="{742C2B09-2012-43AE-9803-B4CF956A2C3F}"/>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1" name="Line 7">
          <a:extLst>
            <a:ext uri="{FF2B5EF4-FFF2-40B4-BE49-F238E27FC236}">
              <a16:creationId xmlns:a16="http://schemas.microsoft.com/office/drawing/2014/main" id="{32DA9487-505A-4EDD-B25B-3C40241C9DCC}"/>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2" name="Line 7">
          <a:extLst>
            <a:ext uri="{FF2B5EF4-FFF2-40B4-BE49-F238E27FC236}">
              <a16:creationId xmlns:a16="http://schemas.microsoft.com/office/drawing/2014/main" id="{36E7E18A-7723-40BD-9073-C1A8C04F8F33}"/>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3" name="Line 7">
          <a:extLst>
            <a:ext uri="{FF2B5EF4-FFF2-40B4-BE49-F238E27FC236}">
              <a16:creationId xmlns:a16="http://schemas.microsoft.com/office/drawing/2014/main" id="{1C5BF6A5-0769-4328-8D41-D0E75DC302EC}"/>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44" name="Line 7">
          <a:extLst>
            <a:ext uri="{FF2B5EF4-FFF2-40B4-BE49-F238E27FC236}">
              <a16:creationId xmlns:a16="http://schemas.microsoft.com/office/drawing/2014/main" id="{AED4C94F-81E7-4D99-B445-AE53F3161468}"/>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45" name="Line 7">
          <a:extLst>
            <a:ext uri="{FF2B5EF4-FFF2-40B4-BE49-F238E27FC236}">
              <a16:creationId xmlns:a16="http://schemas.microsoft.com/office/drawing/2014/main" id="{8AADD5B5-D602-4DD4-B2AB-D531BC48ED4A}"/>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46" name="Line 7">
          <a:extLst>
            <a:ext uri="{FF2B5EF4-FFF2-40B4-BE49-F238E27FC236}">
              <a16:creationId xmlns:a16="http://schemas.microsoft.com/office/drawing/2014/main" id="{5CE2A62E-1788-4A51-B22D-55B6AC490D32}"/>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47" name="Line 7">
          <a:extLst>
            <a:ext uri="{FF2B5EF4-FFF2-40B4-BE49-F238E27FC236}">
              <a16:creationId xmlns:a16="http://schemas.microsoft.com/office/drawing/2014/main" id="{E7128B3E-1B95-4FFE-9D0D-6B991496D208}"/>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8" name="Line 7">
          <a:extLst>
            <a:ext uri="{FF2B5EF4-FFF2-40B4-BE49-F238E27FC236}">
              <a16:creationId xmlns:a16="http://schemas.microsoft.com/office/drawing/2014/main" id="{B5BCD709-8520-4470-9770-42E98F2B1D19}"/>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9" name="Line 7">
          <a:extLst>
            <a:ext uri="{FF2B5EF4-FFF2-40B4-BE49-F238E27FC236}">
              <a16:creationId xmlns:a16="http://schemas.microsoft.com/office/drawing/2014/main" id="{7665C987-E5B1-41CF-868D-5E9255255A66}"/>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50" name="Line 7">
          <a:extLst>
            <a:ext uri="{FF2B5EF4-FFF2-40B4-BE49-F238E27FC236}">
              <a16:creationId xmlns:a16="http://schemas.microsoft.com/office/drawing/2014/main" id="{5AC41BEF-7987-4759-AD4C-7B5FED7E8076}"/>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51" name="Line 7">
          <a:extLst>
            <a:ext uri="{FF2B5EF4-FFF2-40B4-BE49-F238E27FC236}">
              <a16:creationId xmlns:a16="http://schemas.microsoft.com/office/drawing/2014/main" id="{28DB6047-D8B3-4CA3-90FE-BD03841DDF44}"/>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52" name="Line 7">
          <a:extLst>
            <a:ext uri="{FF2B5EF4-FFF2-40B4-BE49-F238E27FC236}">
              <a16:creationId xmlns:a16="http://schemas.microsoft.com/office/drawing/2014/main" id="{7F0B5912-C89B-4BB2-8DBE-9E1932092DD4}"/>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53" name="Line 7">
          <a:extLst>
            <a:ext uri="{FF2B5EF4-FFF2-40B4-BE49-F238E27FC236}">
              <a16:creationId xmlns:a16="http://schemas.microsoft.com/office/drawing/2014/main" id="{D0E9592B-950A-4DB9-83A4-82D878E135A7}"/>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54" name="Line 7">
          <a:extLst>
            <a:ext uri="{FF2B5EF4-FFF2-40B4-BE49-F238E27FC236}">
              <a16:creationId xmlns:a16="http://schemas.microsoft.com/office/drawing/2014/main" id="{BAC21107-6D2D-4DAC-8025-DAA60659D335}"/>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55" name="Line 7">
          <a:extLst>
            <a:ext uri="{FF2B5EF4-FFF2-40B4-BE49-F238E27FC236}">
              <a16:creationId xmlns:a16="http://schemas.microsoft.com/office/drawing/2014/main" id="{E35C10ED-4534-40CD-9BDF-BEB4FE4DA3C2}"/>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56" name="Line 7">
          <a:extLst>
            <a:ext uri="{FF2B5EF4-FFF2-40B4-BE49-F238E27FC236}">
              <a16:creationId xmlns:a16="http://schemas.microsoft.com/office/drawing/2014/main" id="{6DD88D0C-89E9-4E63-9440-3D81512A77E9}"/>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57" name="Line 7">
          <a:extLst>
            <a:ext uri="{FF2B5EF4-FFF2-40B4-BE49-F238E27FC236}">
              <a16:creationId xmlns:a16="http://schemas.microsoft.com/office/drawing/2014/main" id="{A7AC4A09-78E7-4A41-B826-A3289E1254BC}"/>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58" name="Line 7">
          <a:extLst>
            <a:ext uri="{FF2B5EF4-FFF2-40B4-BE49-F238E27FC236}">
              <a16:creationId xmlns:a16="http://schemas.microsoft.com/office/drawing/2014/main" id="{A5E325E7-6115-412A-9471-13E33AA30F34}"/>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59" name="Line 7">
          <a:extLst>
            <a:ext uri="{FF2B5EF4-FFF2-40B4-BE49-F238E27FC236}">
              <a16:creationId xmlns:a16="http://schemas.microsoft.com/office/drawing/2014/main" id="{5593DD1D-3F2A-41BA-A16D-2917006DD0B2}"/>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0" name="Line 7">
          <a:extLst>
            <a:ext uri="{FF2B5EF4-FFF2-40B4-BE49-F238E27FC236}">
              <a16:creationId xmlns:a16="http://schemas.microsoft.com/office/drawing/2014/main" id="{AFBE7B9A-F7A4-4EC2-A7EF-E15BBCCE0F93}"/>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1" name="Line 7">
          <a:extLst>
            <a:ext uri="{FF2B5EF4-FFF2-40B4-BE49-F238E27FC236}">
              <a16:creationId xmlns:a16="http://schemas.microsoft.com/office/drawing/2014/main" id="{C3F32A27-4F1C-4675-A52E-7AA0897585C3}"/>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62" name="Line 7">
          <a:extLst>
            <a:ext uri="{FF2B5EF4-FFF2-40B4-BE49-F238E27FC236}">
              <a16:creationId xmlns:a16="http://schemas.microsoft.com/office/drawing/2014/main" id="{697CA21B-6A9E-493B-94FE-81FE5DA9D213}"/>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63" name="Line 7">
          <a:extLst>
            <a:ext uri="{FF2B5EF4-FFF2-40B4-BE49-F238E27FC236}">
              <a16:creationId xmlns:a16="http://schemas.microsoft.com/office/drawing/2014/main" id="{2A36A0D3-185E-49D8-9B84-91E12FB721D4}"/>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64" name="Line 7">
          <a:extLst>
            <a:ext uri="{FF2B5EF4-FFF2-40B4-BE49-F238E27FC236}">
              <a16:creationId xmlns:a16="http://schemas.microsoft.com/office/drawing/2014/main" id="{01DB537F-4372-44E0-835B-64D1520F441D}"/>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65" name="Line 7">
          <a:extLst>
            <a:ext uri="{FF2B5EF4-FFF2-40B4-BE49-F238E27FC236}">
              <a16:creationId xmlns:a16="http://schemas.microsoft.com/office/drawing/2014/main" id="{0ADDCDED-0949-4497-B238-12F033A70CE4}"/>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6" name="Line 7">
          <a:extLst>
            <a:ext uri="{FF2B5EF4-FFF2-40B4-BE49-F238E27FC236}">
              <a16:creationId xmlns:a16="http://schemas.microsoft.com/office/drawing/2014/main" id="{255D5558-F7FE-4559-9DF2-4F543147C533}"/>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7" name="Line 7">
          <a:extLst>
            <a:ext uri="{FF2B5EF4-FFF2-40B4-BE49-F238E27FC236}">
              <a16:creationId xmlns:a16="http://schemas.microsoft.com/office/drawing/2014/main" id="{B0E9F047-D2B3-426F-ADAD-D5EC90F13F7E}"/>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8" name="Line 7">
          <a:extLst>
            <a:ext uri="{FF2B5EF4-FFF2-40B4-BE49-F238E27FC236}">
              <a16:creationId xmlns:a16="http://schemas.microsoft.com/office/drawing/2014/main" id="{4BA71E9D-2068-4CE8-AE52-50FAAE791007}"/>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9" name="Line 7">
          <a:extLst>
            <a:ext uri="{FF2B5EF4-FFF2-40B4-BE49-F238E27FC236}">
              <a16:creationId xmlns:a16="http://schemas.microsoft.com/office/drawing/2014/main" id="{E2D3FF55-9B12-427D-B9B7-AAF268EF68DA}"/>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70" name="Line 7">
          <a:extLst>
            <a:ext uri="{FF2B5EF4-FFF2-40B4-BE49-F238E27FC236}">
              <a16:creationId xmlns:a16="http://schemas.microsoft.com/office/drawing/2014/main" id="{D5F77FCC-C6E3-40FD-B51C-100F88A4608E}"/>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71" name="Line 7">
          <a:extLst>
            <a:ext uri="{FF2B5EF4-FFF2-40B4-BE49-F238E27FC236}">
              <a16:creationId xmlns:a16="http://schemas.microsoft.com/office/drawing/2014/main" id="{03D3F34B-1ADE-4907-ACA0-8BF24513504A}"/>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72" name="Line 7">
          <a:extLst>
            <a:ext uri="{FF2B5EF4-FFF2-40B4-BE49-F238E27FC236}">
              <a16:creationId xmlns:a16="http://schemas.microsoft.com/office/drawing/2014/main" id="{2597262C-FF5D-4A47-89C9-36F3741369C3}"/>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73" name="Line 7">
          <a:extLst>
            <a:ext uri="{FF2B5EF4-FFF2-40B4-BE49-F238E27FC236}">
              <a16:creationId xmlns:a16="http://schemas.microsoft.com/office/drawing/2014/main" id="{C5DFFE99-EE37-4F0C-9B24-0B058AF4B449}"/>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74" name="Line 7">
          <a:extLst>
            <a:ext uri="{FF2B5EF4-FFF2-40B4-BE49-F238E27FC236}">
              <a16:creationId xmlns:a16="http://schemas.microsoft.com/office/drawing/2014/main" id="{8194679C-A16F-4B51-A7B5-DAD91E19D495}"/>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75" name="Line 7">
          <a:extLst>
            <a:ext uri="{FF2B5EF4-FFF2-40B4-BE49-F238E27FC236}">
              <a16:creationId xmlns:a16="http://schemas.microsoft.com/office/drawing/2014/main" id="{54D1D39D-6217-4084-8E93-F3D6C480F6A0}"/>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76" name="Line 7">
          <a:extLst>
            <a:ext uri="{FF2B5EF4-FFF2-40B4-BE49-F238E27FC236}">
              <a16:creationId xmlns:a16="http://schemas.microsoft.com/office/drawing/2014/main" id="{A3ABC90D-FFB3-4F2D-B567-EDF45B772B68}"/>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77" name="Line 7">
          <a:extLst>
            <a:ext uri="{FF2B5EF4-FFF2-40B4-BE49-F238E27FC236}">
              <a16:creationId xmlns:a16="http://schemas.microsoft.com/office/drawing/2014/main" id="{7582E997-4F98-4002-9AEC-B74B07E69972}"/>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78" name="Line 7">
          <a:extLst>
            <a:ext uri="{FF2B5EF4-FFF2-40B4-BE49-F238E27FC236}">
              <a16:creationId xmlns:a16="http://schemas.microsoft.com/office/drawing/2014/main" id="{D2688BE4-D1E1-4342-9E49-2A5AA20107C4}"/>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79" name="Line 7">
          <a:extLst>
            <a:ext uri="{FF2B5EF4-FFF2-40B4-BE49-F238E27FC236}">
              <a16:creationId xmlns:a16="http://schemas.microsoft.com/office/drawing/2014/main" id="{BCD14453-4F17-4F54-B9AB-5090BFAEA71D}"/>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0" name="Line 7">
          <a:extLst>
            <a:ext uri="{FF2B5EF4-FFF2-40B4-BE49-F238E27FC236}">
              <a16:creationId xmlns:a16="http://schemas.microsoft.com/office/drawing/2014/main" id="{E7D5B132-B157-4910-A6C7-3D66E960C51B}"/>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1" name="Line 7">
          <a:extLst>
            <a:ext uri="{FF2B5EF4-FFF2-40B4-BE49-F238E27FC236}">
              <a16:creationId xmlns:a16="http://schemas.microsoft.com/office/drawing/2014/main" id="{A5F62E47-2ED9-4BA6-890F-2E56D99EF2B0}"/>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2" name="Line 7">
          <a:extLst>
            <a:ext uri="{FF2B5EF4-FFF2-40B4-BE49-F238E27FC236}">
              <a16:creationId xmlns:a16="http://schemas.microsoft.com/office/drawing/2014/main" id="{7D62BC56-E2F3-45B2-8B91-51DF6D96FABF}"/>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3" name="Line 7">
          <a:extLst>
            <a:ext uri="{FF2B5EF4-FFF2-40B4-BE49-F238E27FC236}">
              <a16:creationId xmlns:a16="http://schemas.microsoft.com/office/drawing/2014/main" id="{D2940AC9-F1A9-47F7-8C28-B7F3100064D1}"/>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84" name="Line 7">
          <a:extLst>
            <a:ext uri="{FF2B5EF4-FFF2-40B4-BE49-F238E27FC236}">
              <a16:creationId xmlns:a16="http://schemas.microsoft.com/office/drawing/2014/main" id="{C5F90EE3-3A90-4207-810A-93BEDE561C5F}"/>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85" name="Line 7">
          <a:extLst>
            <a:ext uri="{FF2B5EF4-FFF2-40B4-BE49-F238E27FC236}">
              <a16:creationId xmlns:a16="http://schemas.microsoft.com/office/drawing/2014/main" id="{B0969DA8-4E9F-4D97-A442-B271F77104F6}"/>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86" name="Line 7">
          <a:extLst>
            <a:ext uri="{FF2B5EF4-FFF2-40B4-BE49-F238E27FC236}">
              <a16:creationId xmlns:a16="http://schemas.microsoft.com/office/drawing/2014/main" id="{1AE6F16B-8A18-4506-9E7B-0A72FFC41A9E}"/>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87" name="Line 7">
          <a:extLst>
            <a:ext uri="{FF2B5EF4-FFF2-40B4-BE49-F238E27FC236}">
              <a16:creationId xmlns:a16="http://schemas.microsoft.com/office/drawing/2014/main" id="{2EBB2BE5-C73B-4645-A6CA-2124C0C38D71}"/>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8" name="Line 7">
          <a:extLst>
            <a:ext uri="{FF2B5EF4-FFF2-40B4-BE49-F238E27FC236}">
              <a16:creationId xmlns:a16="http://schemas.microsoft.com/office/drawing/2014/main" id="{B8E38E63-92E9-46AC-A95A-71DAD42E7171}"/>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9" name="Line 7">
          <a:extLst>
            <a:ext uri="{FF2B5EF4-FFF2-40B4-BE49-F238E27FC236}">
              <a16:creationId xmlns:a16="http://schemas.microsoft.com/office/drawing/2014/main" id="{1C95816B-F804-4595-9FF5-EDE5EACA35D0}"/>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90" name="Line 7">
          <a:extLst>
            <a:ext uri="{FF2B5EF4-FFF2-40B4-BE49-F238E27FC236}">
              <a16:creationId xmlns:a16="http://schemas.microsoft.com/office/drawing/2014/main" id="{55534F33-1266-4770-A8DD-D740C0A32E8A}"/>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91" name="Line 7">
          <a:extLst>
            <a:ext uri="{FF2B5EF4-FFF2-40B4-BE49-F238E27FC236}">
              <a16:creationId xmlns:a16="http://schemas.microsoft.com/office/drawing/2014/main" id="{C07470BA-090D-4FF0-BA71-AF451BF3FB87}"/>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92" name="Line 7">
          <a:extLst>
            <a:ext uri="{FF2B5EF4-FFF2-40B4-BE49-F238E27FC236}">
              <a16:creationId xmlns:a16="http://schemas.microsoft.com/office/drawing/2014/main" id="{3278249B-FB68-4076-ADF3-DD3F46AD1451}"/>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93" name="Line 7">
          <a:extLst>
            <a:ext uri="{FF2B5EF4-FFF2-40B4-BE49-F238E27FC236}">
              <a16:creationId xmlns:a16="http://schemas.microsoft.com/office/drawing/2014/main" id="{03DA9255-30D6-4007-8E9F-43F2255A484A}"/>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323850</xdr:colOff>
      <xdr:row>300</xdr:row>
      <xdr:rowOff>0</xdr:rowOff>
    </xdr:from>
    <xdr:to>
      <xdr:col>102</xdr:col>
      <xdr:colOff>323850</xdr:colOff>
      <xdr:row>300</xdr:row>
      <xdr:rowOff>0</xdr:rowOff>
    </xdr:to>
    <xdr:sp macro="" textlink="">
      <xdr:nvSpPr>
        <xdr:cNvPr id="294" name="Line 7">
          <a:extLst>
            <a:ext uri="{FF2B5EF4-FFF2-40B4-BE49-F238E27FC236}">
              <a16:creationId xmlns:a16="http://schemas.microsoft.com/office/drawing/2014/main" id="{ACB78C10-CAF5-43DF-9568-CC5050F9614D}"/>
            </a:ext>
          </a:extLst>
        </xdr:cNvPr>
        <xdr:cNvSpPr>
          <a:spLocks noChangeShapeType="1"/>
        </xdr:cNvSpPr>
      </xdr:nvSpPr>
      <xdr:spPr bwMode="auto">
        <a:xfrm>
          <a:off x="199834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323850</xdr:colOff>
      <xdr:row>300</xdr:row>
      <xdr:rowOff>0</xdr:rowOff>
    </xdr:from>
    <xdr:to>
      <xdr:col>102</xdr:col>
      <xdr:colOff>323850</xdr:colOff>
      <xdr:row>300</xdr:row>
      <xdr:rowOff>0</xdr:rowOff>
    </xdr:to>
    <xdr:sp macro="" textlink="">
      <xdr:nvSpPr>
        <xdr:cNvPr id="295" name="Line 7">
          <a:extLst>
            <a:ext uri="{FF2B5EF4-FFF2-40B4-BE49-F238E27FC236}">
              <a16:creationId xmlns:a16="http://schemas.microsoft.com/office/drawing/2014/main" id="{99B4F2E9-6EF8-4CA2-A927-EA3C36CB6068}"/>
            </a:ext>
          </a:extLst>
        </xdr:cNvPr>
        <xdr:cNvSpPr>
          <a:spLocks noChangeShapeType="1"/>
        </xdr:cNvSpPr>
      </xdr:nvSpPr>
      <xdr:spPr bwMode="auto">
        <a:xfrm>
          <a:off x="199834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323850</xdr:colOff>
      <xdr:row>300</xdr:row>
      <xdr:rowOff>0</xdr:rowOff>
    </xdr:from>
    <xdr:to>
      <xdr:col>102</xdr:col>
      <xdr:colOff>323850</xdr:colOff>
      <xdr:row>300</xdr:row>
      <xdr:rowOff>0</xdr:rowOff>
    </xdr:to>
    <xdr:sp macro="" textlink="">
      <xdr:nvSpPr>
        <xdr:cNvPr id="296" name="Line 7">
          <a:extLst>
            <a:ext uri="{FF2B5EF4-FFF2-40B4-BE49-F238E27FC236}">
              <a16:creationId xmlns:a16="http://schemas.microsoft.com/office/drawing/2014/main" id="{E8CCD06F-636C-474B-8A43-5717B2D8628D}"/>
            </a:ext>
          </a:extLst>
        </xdr:cNvPr>
        <xdr:cNvSpPr>
          <a:spLocks noChangeShapeType="1"/>
        </xdr:cNvSpPr>
      </xdr:nvSpPr>
      <xdr:spPr bwMode="auto">
        <a:xfrm>
          <a:off x="199834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100</xdr:col>
      <xdr:colOff>323850</xdr:colOff>
      <xdr:row>300</xdr:row>
      <xdr:rowOff>0</xdr:rowOff>
    </xdr:from>
    <xdr:to>
      <xdr:col>100</xdr:col>
      <xdr:colOff>323850</xdr:colOff>
      <xdr:row>300</xdr:row>
      <xdr:rowOff>0</xdr:rowOff>
    </xdr:to>
    <xdr:sp macro="" textlink="">
      <xdr:nvSpPr>
        <xdr:cNvPr id="297" name="Line 7">
          <a:extLst>
            <a:ext uri="{FF2B5EF4-FFF2-40B4-BE49-F238E27FC236}">
              <a16:creationId xmlns:a16="http://schemas.microsoft.com/office/drawing/2014/main" id="{86DD7C25-E7F2-4897-AC67-2CAD17E9EF64}"/>
            </a:ext>
          </a:extLst>
        </xdr:cNvPr>
        <xdr:cNvSpPr>
          <a:spLocks noChangeShapeType="1"/>
        </xdr:cNvSpPr>
      </xdr:nvSpPr>
      <xdr:spPr bwMode="auto">
        <a:xfrm>
          <a:off x="196215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100</xdr:col>
      <xdr:colOff>323850</xdr:colOff>
      <xdr:row>300</xdr:row>
      <xdr:rowOff>0</xdr:rowOff>
    </xdr:from>
    <xdr:to>
      <xdr:col>100</xdr:col>
      <xdr:colOff>323850</xdr:colOff>
      <xdr:row>300</xdr:row>
      <xdr:rowOff>0</xdr:rowOff>
    </xdr:to>
    <xdr:sp macro="" textlink="">
      <xdr:nvSpPr>
        <xdr:cNvPr id="298" name="Line 7">
          <a:extLst>
            <a:ext uri="{FF2B5EF4-FFF2-40B4-BE49-F238E27FC236}">
              <a16:creationId xmlns:a16="http://schemas.microsoft.com/office/drawing/2014/main" id="{9B77630E-EC9B-47E9-A07A-022CFDE0C909}"/>
            </a:ext>
          </a:extLst>
        </xdr:cNvPr>
        <xdr:cNvSpPr>
          <a:spLocks noChangeShapeType="1"/>
        </xdr:cNvSpPr>
      </xdr:nvSpPr>
      <xdr:spPr bwMode="auto">
        <a:xfrm>
          <a:off x="196215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100</xdr:col>
      <xdr:colOff>323850</xdr:colOff>
      <xdr:row>300</xdr:row>
      <xdr:rowOff>0</xdr:rowOff>
    </xdr:from>
    <xdr:to>
      <xdr:col>100</xdr:col>
      <xdr:colOff>323850</xdr:colOff>
      <xdr:row>300</xdr:row>
      <xdr:rowOff>0</xdr:rowOff>
    </xdr:to>
    <xdr:sp macro="" textlink="">
      <xdr:nvSpPr>
        <xdr:cNvPr id="299" name="Line 7">
          <a:extLst>
            <a:ext uri="{FF2B5EF4-FFF2-40B4-BE49-F238E27FC236}">
              <a16:creationId xmlns:a16="http://schemas.microsoft.com/office/drawing/2014/main" id="{BFBE1ECF-4624-4C2E-8C97-692CB77A7CF6}"/>
            </a:ext>
          </a:extLst>
        </xdr:cNvPr>
        <xdr:cNvSpPr>
          <a:spLocks noChangeShapeType="1"/>
        </xdr:cNvSpPr>
      </xdr:nvSpPr>
      <xdr:spPr bwMode="auto">
        <a:xfrm>
          <a:off x="196215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321</xdr:row>
      <xdr:rowOff>0</xdr:rowOff>
    </xdr:from>
    <xdr:to>
      <xdr:col>1</xdr:col>
      <xdr:colOff>323850</xdr:colOff>
      <xdr:row>321</xdr:row>
      <xdr:rowOff>0</xdr:rowOff>
    </xdr:to>
    <xdr:sp macro="" textlink="">
      <xdr:nvSpPr>
        <xdr:cNvPr id="300" name="Line 7">
          <a:extLst>
            <a:ext uri="{FF2B5EF4-FFF2-40B4-BE49-F238E27FC236}">
              <a16:creationId xmlns:a16="http://schemas.microsoft.com/office/drawing/2014/main" id="{C09D38CC-3CBB-4731-99B8-AE2BED83E13F}"/>
            </a:ext>
          </a:extLst>
        </xdr:cNvPr>
        <xdr:cNvSpPr>
          <a:spLocks noChangeShapeType="1"/>
        </xdr:cNvSpPr>
      </xdr:nvSpPr>
      <xdr:spPr bwMode="auto">
        <a:xfrm>
          <a:off x="381000" y="650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321</xdr:row>
      <xdr:rowOff>0</xdr:rowOff>
    </xdr:from>
    <xdr:to>
      <xdr:col>1</xdr:col>
      <xdr:colOff>323850</xdr:colOff>
      <xdr:row>321</xdr:row>
      <xdr:rowOff>0</xdr:rowOff>
    </xdr:to>
    <xdr:sp macro="" textlink="">
      <xdr:nvSpPr>
        <xdr:cNvPr id="301" name="Line 7">
          <a:extLst>
            <a:ext uri="{FF2B5EF4-FFF2-40B4-BE49-F238E27FC236}">
              <a16:creationId xmlns:a16="http://schemas.microsoft.com/office/drawing/2014/main" id="{BB05F63F-E68D-4E7A-AB1A-42695CEB8E04}"/>
            </a:ext>
          </a:extLst>
        </xdr:cNvPr>
        <xdr:cNvSpPr>
          <a:spLocks noChangeShapeType="1"/>
        </xdr:cNvSpPr>
      </xdr:nvSpPr>
      <xdr:spPr bwMode="auto">
        <a:xfrm>
          <a:off x="381000" y="650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354</xdr:row>
      <xdr:rowOff>0</xdr:rowOff>
    </xdr:from>
    <xdr:to>
      <xdr:col>1</xdr:col>
      <xdr:colOff>323850</xdr:colOff>
      <xdr:row>354</xdr:row>
      <xdr:rowOff>0</xdr:rowOff>
    </xdr:to>
    <xdr:sp macro="" textlink="">
      <xdr:nvSpPr>
        <xdr:cNvPr id="302" name="Line 7">
          <a:extLst>
            <a:ext uri="{FF2B5EF4-FFF2-40B4-BE49-F238E27FC236}">
              <a16:creationId xmlns:a16="http://schemas.microsoft.com/office/drawing/2014/main" id="{DC41A462-003F-4ED3-B7F6-C86B07E50C7D}"/>
            </a:ext>
          </a:extLst>
        </xdr:cNvPr>
        <xdr:cNvSpPr>
          <a:spLocks noChangeShapeType="1"/>
        </xdr:cNvSpPr>
      </xdr:nvSpPr>
      <xdr:spPr bwMode="auto">
        <a:xfrm>
          <a:off x="381000" y="7159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354</xdr:row>
      <xdr:rowOff>0</xdr:rowOff>
    </xdr:from>
    <xdr:to>
      <xdr:col>1</xdr:col>
      <xdr:colOff>323850</xdr:colOff>
      <xdr:row>354</xdr:row>
      <xdr:rowOff>0</xdr:rowOff>
    </xdr:to>
    <xdr:sp macro="" textlink="">
      <xdr:nvSpPr>
        <xdr:cNvPr id="303" name="Line 7">
          <a:extLst>
            <a:ext uri="{FF2B5EF4-FFF2-40B4-BE49-F238E27FC236}">
              <a16:creationId xmlns:a16="http://schemas.microsoft.com/office/drawing/2014/main" id="{AFFC821D-C744-4BF2-9543-6FDE8BE636E3}"/>
            </a:ext>
          </a:extLst>
        </xdr:cNvPr>
        <xdr:cNvSpPr>
          <a:spLocks noChangeShapeType="1"/>
        </xdr:cNvSpPr>
      </xdr:nvSpPr>
      <xdr:spPr bwMode="auto">
        <a:xfrm>
          <a:off x="381000" y="7159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354</xdr:row>
      <xdr:rowOff>0</xdr:rowOff>
    </xdr:from>
    <xdr:to>
      <xdr:col>1</xdr:col>
      <xdr:colOff>323850</xdr:colOff>
      <xdr:row>354</xdr:row>
      <xdr:rowOff>0</xdr:rowOff>
    </xdr:to>
    <xdr:sp macro="" textlink="">
      <xdr:nvSpPr>
        <xdr:cNvPr id="304" name="Line 7">
          <a:extLst>
            <a:ext uri="{FF2B5EF4-FFF2-40B4-BE49-F238E27FC236}">
              <a16:creationId xmlns:a16="http://schemas.microsoft.com/office/drawing/2014/main" id="{20DABE3F-01B6-4133-828C-5A4D87A270AF}"/>
            </a:ext>
          </a:extLst>
        </xdr:cNvPr>
        <xdr:cNvSpPr>
          <a:spLocks noChangeShapeType="1"/>
        </xdr:cNvSpPr>
      </xdr:nvSpPr>
      <xdr:spPr bwMode="auto">
        <a:xfrm>
          <a:off x="381000" y="7159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05" name="Line 7">
          <a:extLst>
            <a:ext uri="{FF2B5EF4-FFF2-40B4-BE49-F238E27FC236}">
              <a16:creationId xmlns:a16="http://schemas.microsoft.com/office/drawing/2014/main" id="{5DCC59C4-E743-4D0B-AA18-23F48270DD73}"/>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06" name="Line 7">
          <a:extLst>
            <a:ext uri="{FF2B5EF4-FFF2-40B4-BE49-F238E27FC236}">
              <a16:creationId xmlns:a16="http://schemas.microsoft.com/office/drawing/2014/main" id="{DE1D6CDF-0894-4786-BC91-1577468ADF17}"/>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07" name="Line 7">
          <a:extLst>
            <a:ext uri="{FF2B5EF4-FFF2-40B4-BE49-F238E27FC236}">
              <a16:creationId xmlns:a16="http://schemas.microsoft.com/office/drawing/2014/main" id="{6C7F1C9C-BA19-471A-86AE-752EF63F1B27}"/>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08" name="Line 7">
          <a:extLst>
            <a:ext uri="{FF2B5EF4-FFF2-40B4-BE49-F238E27FC236}">
              <a16:creationId xmlns:a16="http://schemas.microsoft.com/office/drawing/2014/main" id="{2B835514-8C03-4AD6-BDE3-C2F3E099171C}"/>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09" name="Line 7">
          <a:extLst>
            <a:ext uri="{FF2B5EF4-FFF2-40B4-BE49-F238E27FC236}">
              <a16:creationId xmlns:a16="http://schemas.microsoft.com/office/drawing/2014/main" id="{E68735A0-CD6A-48CB-A48A-015901D4B9EE}"/>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0" name="Line 7">
          <a:extLst>
            <a:ext uri="{FF2B5EF4-FFF2-40B4-BE49-F238E27FC236}">
              <a16:creationId xmlns:a16="http://schemas.microsoft.com/office/drawing/2014/main" id="{7E0179F2-EA9E-44CB-8595-4DEB9821B03D}"/>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1" name="Line 7">
          <a:extLst>
            <a:ext uri="{FF2B5EF4-FFF2-40B4-BE49-F238E27FC236}">
              <a16:creationId xmlns:a16="http://schemas.microsoft.com/office/drawing/2014/main" id="{76D25B5E-AF85-4111-B886-6A22C3FAC728}"/>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2" name="Line 7">
          <a:extLst>
            <a:ext uri="{FF2B5EF4-FFF2-40B4-BE49-F238E27FC236}">
              <a16:creationId xmlns:a16="http://schemas.microsoft.com/office/drawing/2014/main" id="{3E6CFBF8-29C7-4948-B261-35A2B7AD937E}"/>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3" name="Line 7">
          <a:extLst>
            <a:ext uri="{FF2B5EF4-FFF2-40B4-BE49-F238E27FC236}">
              <a16:creationId xmlns:a16="http://schemas.microsoft.com/office/drawing/2014/main" id="{43D5392F-8AE4-4D1F-BF9B-390C3DE51D34}"/>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4" name="Line 7">
          <a:extLst>
            <a:ext uri="{FF2B5EF4-FFF2-40B4-BE49-F238E27FC236}">
              <a16:creationId xmlns:a16="http://schemas.microsoft.com/office/drawing/2014/main" id="{B3A97226-CB3D-4AD5-92E8-3F18AD70205B}"/>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5" name="Line 7">
          <a:extLst>
            <a:ext uri="{FF2B5EF4-FFF2-40B4-BE49-F238E27FC236}">
              <a16:creationId xmlns:a16="http://schemas.microsoft.com/office/drawing/2014/main" id="{19541A2F-BA9D-4D5C-AD3D-01E474637A16}"/>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6" name="Line 7">
          <a:extLst>
            <a:ext uri="{FF2B5EF4-FFF2-40B4-BE49-F238E27FC236}">
              <a16:creationId xmlns:a16="http://schemas.microsoft.com/office/drawing/2014/main" id="{95EC4E10-22F3-463E-A01D-642D88852BC9}"/>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17" name="Line 7">
          <a:extLst>
            <a:ext uri="{FF2B5EF4-FFF2-40B4-BE49-F238E27FC236}">
              <a16:creationId xmlns:a16="http://schemas.microsoft.com/office/drawing/2014/main" id="{F4CCF392-0297-4262-94D7-359EC95AA367}"/>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18" name="Line 7">
          <a:extLst>
            <a:ext uri="{FF2B5EF4-FFF2-40B4-BE49-F238E27FC236}">
              <a16:creationId xmlns:a16="http://schemas.microsoft.com/office/drawing/2014/main" id="{7DADB723-7CF3-4AC7-A8B7-6998F5013228}"/>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19" name="Line 7">
          <a:extLst>
            <a:ext uri="{FF2B5EF4-FFF2-40B4-BE49-F238E27FC236}">
              <a16:creationId xmlns:a16="http://schemas.microsoft.com/office/drawing/2014/main" id="{4D7B3FC5-E9C5-4E20-B159-3386238788FA}"/>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0" name="Line 7">
          <a:extLst>
            <a:ext uri="{FF2B5EF4-FFF2-40B4-BE49-F238E27FC236}">
              <a16:creationId xmlns:a16="http://schemas.microsoft.com/office/drawing/2014/main" id="{FEE5CD94-FA31-40FE-8085-D2ABC7B4F94F}"/>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1" name="Line 7">
          <a:extLst>
            <a:ext uri="{FF2B5EF4-FFF2-40B4-BE49-F238E27FC236}">
              <a16:creationId xmlns:a16="http://schemas.microsoft.com/office/drawing/2014/main" id="{62BC28A7-21F2-4A0A-B5C6-3631F97583BB}"/>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2" name="Line 7">
          <a:extLst>
            <a:ext uri="{FF2B5EF4-FFF2-40B4-BE49-F238E27FC236}">
              <a16:creationId xmlns:a16="http://schemas.microsoft.com/office/drawing/2014/main" id="{1E95E4EF-086A-4B38-AC1D-C3EC5460F191}"/>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3" name="Line 7">
          <a:extLst>
            <a:ext uri="{FF2B5EF4-FFF2-40B4-BE49-F238E27FC236}">
              <a16:creationId xmlns:a16="http://schemas.microsoft.com/office/drawing/2014/main" id="{69CACCE5-8BD4-4ACC-8006-60C7A089E36B}"/>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4" name="Line 7">
          <a:extLst>
            <a:ext uri="{FF2B5EF4-FFF2-40B4-BE49-F238E27FC236}">
              <a16:creationId xmlns:a16="http://schemas.microsoft.com/office/drawing/2014/main" id="{3B67E3C9-C2FF-4297-9483-BD282BDB0509}"/>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5" name="Line 7">
          <a:extLst>
            <a:ext uri="{FF2B5EF4-FFF2-40B4-BE49-F238E27FC236}">
              <a16:creationId xmlns:a16="http://schemas.microsoft.com/office/drawing/2014/main" id="{40B51A35-3313-4AB6-AD7D-4EC78EF93C69}"/>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6" name="Line 7">
          <a:extLst>
            <a:ext uri="{FF2B5EF4-FFF2-40B4-BE49-F238E27FC236}">
              <a16:creationId xmlns:a16="http://schemas.microsoft.com/office/drawing/2014/main" id="{F9B3EA37-F7CE-49B7-A713-8445538BB205}"/>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7" name="Line 7">
          <a:extLst>
            <a:ext uri="{FF2B5EF4-FFF2-40B4-BE49-F238E27FC236}">
              <a16:creationId xmlns:a16="http://schemas.microsoft.com/office/drawing/2014/main" id="{221CD7D2-D85C-4C0C-81DD-70B37C0FF399}"/>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8" name="Line 7">
          <a:extLst>
            <a:ext uri="{FF2B5EF4-FFF2-40B4-BE49-F238E27FC236}">
              <a16:creationId xmlns:a16="http://schemas.microsoft.com/office/drawing/2014/main" id="{6518D3AC-610E-41CE-B483-E67F36189C04}"/>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9" name="Line 7">
          <a:extLst>
            <a:ext uri="{FF2B5EF4-FFF2-40B4-BE49-F238E27FC236}">
              <a16:creationId xmlns:a16="http://schemas.microsoft.com/office/drawing/2014/main" id="{E5593886-6346-4535-BBF6-651D036DD26E}"/>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30" name="Line 7">
          <a:extLst>
            <a:ext uri="{FF2B5EF4-FFF2-40B4-BE49-F238E27FC236}">
              <a16:creationId xmlns:a16="http://schemas.microsoft.com/office/drawing/2014/main" id="{92A133A2-662A-467B-9879-39E5444E2204}"/>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31" name="Line 7">
          <a:extLst>
            <a:ext uri="{FF2B5EF4-FFF2-40B4-BE49-F238E27FC236}">
              <a16:creationId xmlns:a16="http://schemas.microsoft.com/office/drawing/2014/main" id="{4BAFD900-B663-421B-B848-9F7F8A146441}"/>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32" name="Line 7">
          <a:extLst>
            <a:ext uri="{FF2B5EF4-FFF2-40B4-BE49-F238E27FC236}">
              <a16:creationId xmlns:a16="http://schemas.microsoft.com/office/drawing/2014/main" id="{99440417-54E8-4BE6-8A2A-356563E33506}"/>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3" name="Line 7">
          <a:extLst>
            <a:ext uri="{FF2B5EF4-FFF2-40B4-BE49-F238E27FC236}">
              <a16:creationId xmlns:a16="http://schemas.microsoft.com/office/drawing/2014/main" id="{E9DA4510-84EB-4C99-9965-A10B5C212798}"/>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4" name="Line 7">
          <a:extLst>
            <a:ext uri="{FF2B5EF4-FFF2-40B4-BE49-F238E27FC236}">
              <a16:creationId xmlns:a16="http://schemas.microsoft.com/office/drawing/2014/main" id="{63C352AC-1681-498C-B829-8FDAC0360B54}"/>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5" name="Line 7">
          <a:extLst>
            <a:ext uri="{FF2B5EF4-FFF2-40B4-BE49-F238E27FC236}">
              <a16:creationId xmlns:a16="http://schemas.microsoft.com/office/drawing/2014/main" id="{55385D4D-D7A1-4F1B-9E7F-2B54A57D7E4C}"/>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6" name="Line 7">
          <a:extLst>
            <a:ext uri="{FF2B5EF4-FFF2-40B4-BE49-F238E27FC236}">
              <a16:creationId xmlns:a16="http://schemas.microsoft.com/office/drawing/2014/main" id="{A6588F62-CFBD-4B1C-ABC5-C305BA1C0760}"/>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7" name="Line 7">
          <a:extLst>
            <a:ext uri="{FF2B5EF4-FFF2-40B4-BE49-F238E27FC236}">
              <a16:creationId xmlns:a16="http://schemas.microsoft.com/office/drawing/2014/main" id="{22A08B0A-F4F5-4DEE-95FB-0DCA92E9A728}"/>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8" name="Line 7">
          <a:extLst>
            <a:ext uri="{FF2B5EF4-FFF2-40B4-BE49-F238E27FC236}">
              <a16:creationId xmlns:a16="http://schemas.microsoft.com/office/drawing/2014/main" id="{4F1D9DD3-F249-4B62-9037-3493CFEF34A5}"/>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9" name="Line 7">
          <a:extLst>
            <a:ext uri="{FF2B5EF4-FFF2-40B4-BE49-F238E27FC236}">
              <a16:creationId xmlns:a16="http://schemas.microsoft.com/office/drawing/2014/main" id="{BE22284E-FAEC-4BAC-B641-E2A8A70C8700}"/>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40" name="Line 7">
          <a:extLst>
            <a:ext uri="{FF2B5EF4-FFF2-40B4-BE49-F238E27FC236}">
              <a16:creationId xmlns:a16="http://schemas.microsoft.com/office/drawing/2014/main" id="{BC23935E-565A-4AED-A633-72FA517C6540}"/>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1" name="Line 7">
          <a:extLst>
            <a:ext uri="{FF2B5EF4-FFF2-40B4-BE49-F238E27FC236}">
              <a16:creationId xmlns:a16="http://schemas.microsoft.com/office/drawing/2014/main" id="{7C16FFF5-EA24-470E-BC65-E79C2328EA09}"/>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2" name="Line 7">
          <a:extLst>
            <a:ext uri="{FF2B5EF4-FFF2-40B4-BE49-F238E27FC236}">
              <a16:creationId xmlns:a16="http://schemas.microsoft.com/office/drawing/2014/main" id="{DBE0CBEE-DE8A-45CE-A72F-B75186C2D63C}"/>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3" name="Line 7">
          <a:extLst>
            <a:ext uri="{FF2B5EF4-FFF2-40B4-BE49-F238E27FC236}">
              <a16:creationId xmlns:a16="http://schemas.microsoft.com/office/drawing/2014/main" id="{233E1AE6-E175-4FCE-87C8-053BDCB34DB7}"/>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4" name="Line 7">
          <a:extLst>
            <a:ext uri="{FF2B5EF4-FFF2-40B4-BE49-F238E27FC236}">
              <a16:creationId xmlns:a16="http://schemas.microsoft.com/office/drawing/2014/main" id="{EA6A0952-B8C2-44A7-8A10-6474423F5335}"/>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5" name="Line 7">
          <a:extLst>
            <a:ext uri="{FF2B5EF4-FFF2-40B4-BE49-F238E27FC236}">
              <a16:creationId xmlns:a16="http://schemas.microsoft.com/office/drawing/2014/main" id="{5303CB3B-3687-4FFC-8249-2609B1460DEE}"/>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6" name="Line 7">
          <a:extLst>
            <a:ext uri="{FF2B5EF4-FFF2-40B4-BE49-F238E27FC236}">
              <a16:creationId xmlns:a16="http://schemas.microsoft.com/office/drawing/2014/main" id="{65BE79F1-E056-45EB-8AE3-92FCD234E913}"/>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7" name="Line 7">
          <a:extLst>
            <a:ext uri="{FF2B5EF4-FFF2-40B4-BE49-F238E27FC236}">
              <a16:creationId xmlns:a16="http://schemas.microsoft.com/office/drawing/2014/main" id="{726ADA7A-53EE-4E1B-8953-0EE658E414AB}"/>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8" name="Line 7">
          <a:extLst>
            <a:ext uri="{FF2B5EF4-FFF2-40B4-BE49-F238E27FC236}">
              <a16:creationId xmlns:a16="http://schemas.microsoft.com/office/drawing/2014/main" id="{DE5ABEC8-D542-4331-89F2-DFA817C6427F}"/>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49" name="Line 7">
          <a:extLst>
            <a:ext uri="{FF2B5EF4-FFF2-40B4-BE49-F238E27FC236}">
              <a16:creationId xmlns:a16="http://schemas.microsoft.com/office/drawing/2014/main" id="{07AAF514-D071-4FA9-85B2-BF153CC01DEF}"/>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50" name="Line 7">
          <a:extLst>
            <a:ext uri="{FF2B5EF4-FFF2-40B4-BE49-F238E27FC236}">
              <a16:creationId xmlns:a16="http://schemas.microsoft.com/office/drawing/2014/main" id="{EB2A07A7-F1A5-4B14-88CE-5608F2B85A0B}"/>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51" name="Line 7">
          <a:extLst>
            <a:ext uri="{FF2B5EF4-FFF2-40B4-BE49-F238E27FC236}">
              <a16:creationId xmlns:a16="http://schemas.microsoft.com/office/drawing/2014/main" id="{51C20C0D-001F-4F66-A482-C83054D70D32}"/>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52" name="Line 7">
          <a:extLst>
            <a:ext uri="{FF2B5EF4-FFF2-40B4-BE49-F238E27FC236}">
              <a16:creationId xmlns:a16="http://schemas.microsoft.com/office/drawing/2014/main" id="{3C4BA756-1926-4EA7-B21A-085C6C9AB693}"/>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3" name="Line 7">
          <a:extLst>
            <a:ext uri="{FF2B5EF4-FFF2-40B4-BE49-F238E27FC236}">
              <a16:creationId xmlns:a16="http://schemas.microsoft.com/office/drawing/2014/main" id="{1981AA48-5A68-4A89-B5C7-51FD26D57C25}"/>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4" name="Line 7">
          <a:extLst>
            <a:ext uri="{FF2B5EF4-FFF2-40B4-BE49-F238E27FC236}">
              <a16:creationId xmlns:a16="http://schemas.microsoft.com/office/drawing/2014/main" id="{E4712FDD-E42C-4F2D-AB50-E8B0D1A41FBA}"/>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5" name="Line 7">
          <a:extLst>
            <a:ext uri="{FF2B5EF4-FFF2-40B4-BE49-F238E27FC236}">
              <a16:creationId xmlns:a16="http://schemas.microsoft.com/office/drawing/2014/main" id="{5C6C545D-49D5-4D39-B2CC-88E4B1205DEA}"/>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6" name="Line 7">
          <a:extLst>
            <a:ext uri="{FF2B5EF4-FFF2-40B4-BE49-F238E27FC236}">
              <a16:creationId xmlns:a16="http://schemas.microsoft.com/office/drawing/2014/main" id="{BE4E65FF-7F1A-4DE1-8CC6-129E2D1F3E10}"/>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7" name="Line 7">
          <a:extLst>
            <a:ext uri="{FF2B5EF4-FFF2-40B4-BE49-F238E27FC236}">
              <a16:creationId xmlns:a16="http://schemas.microsoft.com/office/drawing/2014/main" id="{F56C61D2-0315-41B4-89C1-44B5485F5F7E}"/>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8" name="Line 7">
          <a:extLst>
            <a:ext uri="{FF2B5EF4-FFF2-40B4-BE49-F238E27FC236}">
              <a16:creationId xmlns:a16="http://schemas.microsoft.com/office/drawing/2014/main" id="{5905DB1A-2F50-4D73-8A34-467F7E5EFCDE}"/>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9" name="Line 7">
          <a:extLst>
            <a:ext uri="{FF2B5EF4-FFF2-40B4-BE49-F238E27FC236}">
              <a16:creationId xmlns:a16="http://schemas.microsoft.com/office/drawing/2014/main" id="{4E828527-FA5E-49E1-95F2-913FD887262B}"/>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60" name="Line 7">
          <a:extLst>
            <a:ext uri="{FF2B5EF4-FFF2-40B4-BE49-F238E27FC236}">
              <a16:creationId xmlns:a16="http://schemas.microsoft.com/office/drawing/2014/main" id="{E22D4608-5D0B-48FA-AFCE-E90302DB5479}"/>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1" name="Line 7">
          <a:extLst>
            <a:ext uri="{FF2B5EF4-FFF2-40B4-BE49-F238E27FC236}">
              <a16:creationId xmlns:a16="http://schemas.microsoft.com/office/drawing/2014/main" id="{77A6813B-0643-4018-B78B-493A2B214236}"/>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2" name="Line 7">
          <a:extLst>
            <a:ext uri="{FF2B5EF4-FFF2-40B4-BE49-F238E27FC236}">
              <a16:creationId xmlns:a16="http://schemas.microsoft.com/office/drawing/2014/main" id="{E34B99E8-D15B-4902-AD93-2D40F078B327}"/>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3" name="Line 7">
          <a:extLst>
            <a:ext uri="{FF2B5EF4-FFF2-40B4-BE49-F238E27FC236}">
              <a16:creationId xmlns:a16="http://schemas.microsoft.com/office/drawing/2014/main" id="{E978C894-CA9B-49CA-B54B-43F4437FC1C0}"/>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4" name="Line 7">
          <a:extLst>
            <a:ext uri="{FF2B5EF4-FFF2-40B4-BE49-F238E27FC236}">
              <a16:creationId xmlns:a16="http://schemas.microsoft.com/office/drawing/2014/main" id="{D288C6AC-2609-4A5B-AB63-DD9CEB00DFAF}"/>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5" name="Line 7">
          <a:extLst>
            <a:ext uri="{FF2B5EF4-FFF2-40B4-BE49-F238E27FC236}">
              <a16:creationId xmlns:a16="http://schemas.microsoft.com/office/drawing/2014/main" id="{D91E2961-1188-4963-9869-48CC46576A81}"/>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6" name="Line 7">
          <a:extLst>
            <a:ext uri="{FF2B5EF4-FFF2-40B4-BE49-F238E27FC236}">
              <a16:creationId xmlns:a16="http://schemas.microsoft.com/office/drawing/2014/main" id="{8DC67D2F-EA21-4D08-ADE9-D5118B8C051C}"/>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7" name="Line 7">
          <a:extLst>
            <a:ext uri="{FF2B5EF4-FFF2-40B4-BE49-F238E27FC236}">
              <a16:creationId xmlns:a16="http://schemas.microsoft.com/office/drawing/2014/main" id="{BB4C09FC-D842-4B2E-B2D3-23AE48B1040F}"/>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8" name="Line 7">
          <a:extLst>
            <a:ext uri="{FF2B5EF4-FFF2-40B4-BE49-F238E27FC236}">
              <a16:creationId xmlns:a16="http://schemas.microsoft.com/office/drawing/2014/main" id="{F0F52B22-E64C-4AC4-9554-35E673BA500A}"/>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69" name="Line 7">
          <a:extLst>
            <a:ext uri="{FF2B5EF4-FFF2-40B4-BE49-F238E27FC236}">
              <a16:creationId xmlns:a16="http://schemas.microsoft.com/office/drawing/2014/main" id="{0B84DD08-7F4B-4322-9890-13FD71CC58E7}"/>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0" name="Line 7">
          <a:extLst>
            <a:ext uri="{FF2B5EF4-FFF2-40B4-BE49-F238E27FC236}">
              <a16:creationId xmlns:a16="http://schemas.microsoft.com/office/drawing/2014/main" id="{D70626E7-68D9-4604-A6A7-B26E77C23BC4}"/>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1" name="Line 7">
          <a:extLst>
            <a:ext uri="{FF2B5EF4-FFF2-40B4-BE49-F238E27FC236}">
              <a16:creationId xmlns:a16="http://schemas.microsoft.com/office/drawing/2014/main" id="{39121CC0-A348-4C58-B0B6-16FC1808D2ED}"/>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2" name="Line 7">
          <a:extLst>
            <a:ext uri="{FF2B5EF4-FFF2-40B4-BE49-F238E27FC236}">
              <a16:creationId xmlns:a16="http://schemas.microsoft.com/office/drawing/2014/main" id="{83C1128C-CF3B-4F35-9EB8-0EBA4DFEE598}"/>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3" name="Line 7">
          <a:extLst>
            <a:ext uri="{FF2B5EF4-FFF2-40B4-BE49-F238E27FC236}">
              <a16:creationId xmlns:a16="http://schemas.microsoft.com/office/drawing/2014/main" id="{4432711D-0976-42A1-9DF0-9CB241412C15}"/>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4" name="Line 7">
          <a:extLst>
            <a:ext uri="{FF2B5EF4-FFF2-40B4-BE49-F238E27FC236}">
              <a16:creationId xmlns:a16="http://schemas.microsoft.com/office/drawing/2014/main" id="{E2D1E9FC-DE57-4A6B-B088-EB3B42A653E8}"/>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5" name="Line 7">
          <a:extLst>
            <a:ext uri="{FF2B5EF4-FFF2-40B4-BE49-F238E27FC236}">
              <a16:creationId xmlns:a16="http://schemas.microsoft.com/office/drawing/2014/main" id="{04D9DFA0-765E-4C54-A343-1F22EDA5431F}"/>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6" name="Line 7">
          <a:extLst>
            <a:ext uri="{FF2B5EF4-FFF2-40B4-BE49-F238E27FC236}">
              <a16:creationId xmlns:a16="http://schemas.microsoft.com/office/drawing/2014/main" id="{24AAD936-9BB0-48B4-BC0A-28526DA65AD5}"/>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77" name="Line 7">
          <a:extLst>
            <a:ext uri="{FF2B5EF4-FFF2-40B4-BE49-F238E27FC236}">
              <a16:creationId xmlns:a16="http://schemas.microsoft.com/office/drawing/2014/main" id="{A280351E-CF65-48A2-BFEA-20B2F57FFC9C}"/>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78" name="Line 7">
          <a:extLst>
            <a:ext uri="{FF2B5EF4-FFF2-40B4-BE49-F238E27FC236}">
              <a16:creationId xmlns:a16="http://schemas.microsoft.com/office/drawing/2014/main" id="{3799855E-7DB6-4A9B-A50F-B33C9094EC11}"/>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79" name="Line 7">
          <a:extLst>
            <a:ext uri="{FF2B5EF4-FFF2-40B4-BE49-F238E27FC236}">
              <a16:creationId xmlns:a16="http://schemas.microsoft.com/office/drawing/2014/main" id="{10C9E6E8-DBBF-4E44-9922-4799F0501B90}"/>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0" name="Line 7">
          <a:extLst>
            <a:ext uri="{FF2B5EF4-FFF2-40B4-BE49-F238E27FC236}">
              <a16:creationId xmlns:a16="http://schemas.microsoft.com/office/drawing/2014/main" id="{E38DFB14-64BB-4557-88EC-C94EC71B3E1B}"/>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1" name="Line 7">
          <a:extLst>
            <a:ext uri="{FF2B5EF4-FFF2-40B4-BE49-F238E27FC236}">
              <a16:creationId xmlns:a16="http://schemas.microsoft.com/office/drawing/2014/main" id="{5282AD80-286B-48CF-B111-5CC9BD47194B}"/>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2" name="Line 7">
          <a:extLst>
            <a:ext uri="{FF2B5EF4-FFF2-40B4-BE49-F238E27FC236}">
              <a16:creationId xmlns:a16="http://schemas.microsoft.com/office/drawing/2014/main" id="{E3705C4D-DCB7-4A4A-A14F-7B960376A250}"/>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3" name="Line 7">
          <a:extLst>
            <a:ext uri="{FF2B5EF4-FFF2-40B4-BE49-F238E27FC236}">
              <a16:creationId xmlns:a16="http://schemas.microsoft.com/office/drawing/2014/main" id="{4EE6C7E7-64C9-4D29-919C-54D5BC2362E0}"/>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4" name="Line 7">
          <a:extLst>
            <a:ext uri="{FF2B5EF4-FFF2-40B4-BE49-F238E27FC236}">
              <a16:creationId xmlns:a16="http://schemas.microsoft.com/office/drawing/2014/main" id="{98F44B25-E215-4A7D-96CE-141A185F333C}"/>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5" name="Line 7">
          <a:extLst>
            <a:ext uri="{FF2B5EF4-FFF2-40B4-BE49-F238E27FC236}">
              <a16:creationId xmlns:a16="http://schemas.microsoft.com/office/drawing/2014/main" id="{B43F9482-4679-4B35-BEE4-83ACE9EC7751}"/>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6" name="Line 7">
          <a:extLst>
            <a:ext uri="{FF2B5EF4-FFF2-40B4-BE49-F238E27FC236}">
              <a16:creationId xmlns:a16="http://schemas.microsoft.com/office/drawing/2014/main" id="{45187E9D-B36A-4CDC-A674-C05A6C277C7C}"/>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7" name="Line 7">
          <a:extLst>
            <a:ext uri="{FF2B5EF4-FFF2-40B4-BE49-F238E27FC236}">
              <a16:creationId xmlns:a16="http://schemas.microsoft.com/office/drawing/2014/main" id="{8D97FC6C-D3AF-4625-97B3-9E7E26350C1E}"/>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8" name="Line 7">
          <a:extLst>
            <a:ext uri="{FF2B5EF4-FFF2-40B4-BE49-F238E27FC236}">
              <a16:creationId xmlns:a16="http://schemas.microsoft.com/office/drawing/2014/main" id="{BD9DE056-37B1-4CA3-9E90-FEF54545BEE7}"/>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9" name="Line 7">
          <a:extLst>
            <a:ext uri="{FF2B5EF4-FFF2-40B4-BE49-F238E27FC236}">
              <a16:creationId xmlns:a16="http://schemas.microsoft.com/office/drawing/2014/main" id="{ADE94696-FA98-43DC-886A-9F01ABE7C83F}"/>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90" name="Line 7">
          <a:extLst>
            <a:ext uri="{FF2B5EF4-FFF2-40B4-BE49-F238E27FC236}">
              <a16:creationId xmlns:a16="http://schemas.microsoft.com/office/drawing/2014/main" id="{54FFE847-EA85-4304-8331-3352367F2246}"/>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91" name="Line 7">
          <a:extLst>
            <a:ext uri="{FF2B5EF4-FFF2-40B4-BE49-F238E27FC236}">
              <a16:creationId xmlns:a16="http://schemas.microsoft.com/office/drawing/2014/main" id="{3AC0AFCF-1CF3-4B11-91F2-1861876B9AB3}"/>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92" name="Line 7">
          <a:extLst>
            <a:ext uri="{FF2B5EF4-FFF2-40B4-BE49-F238E27FC236}">
              <a16:creationId xmlns:a16="http://schemas.microsoft.com/office/drawing/2014/main" id="{E7D85AA3-3072-4853-A1BF-1B038ADFAB3A}"/>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393" name="Line 7">
          <a:extLst>
            <a:ext uri="{FF2B5EF4-FFF2-40B4-BE49-F238E27FC236}">
              <a16:creationId xmlns:a16="http://schemas.microsoft.com/office/drawing/2014/main" id="{0FCCE181-0C3F-43BE-A3BE-1EC37DA5BF0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394" name="Line 7">
          <a:extLst>
            <a:ext uri="{FF2B5EF4-FFF2-40B4-BE49-F238E27FC236}">
              <a16:creationId xmlns:a16="http://schemas.microsoft.com/office/drawing/2014/main" id="{61CE55A6-448D-4B13-895A-204A355CBF4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395" name="Line 7">
          <a:extLst>
            <a:ext uri="{FF2B5EF4-FFF2-40B4-BE49-F238E27FC236}">
              <a16:creationId xmlns:a16="http://schemas.microsoft.com/office/drawing/2014/main" id="{C25B1981-8D47-4BF0-90F2-7F3FF7C6CE03}"/>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396" name="Line 7">
          <a:extLst>
            <a:ext uri="{FF2B5EF4-FFF2-40B4-BE49-F238E27FC236}">
              <a16:creationId xmlns:a16="http://schemas.microsoft.com/office/drawing/2014/main" id="{CDA59475-915F-4A5B-B29F-9D7E2B3D4645}"/>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397" name="Line 7">
          <a:extLst>
            <a:ext uri="{FF2B5EF4-FFF2-40B4-BE49-F238E27FC236}">
              <a16:creationId xmlns:a16="http://schemas.microsoft.com/office/drawing/2014/main" id="{FBA18C3C-B15C-46C2-B59B-3A926BD1D1A7}"/>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398" name="Line 7">
          <a:extLst>
            <a:ext uri="{FF2B5EF4-FFF2-40B4-BE49-F238E27FC236}">
              <a16:creationId xmlns:a16="http://schemas.microsoft.com/office/drawing/2014/main" id="{F97CF5B2-64A5-415D-B678-5613C8204759}"/>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399" name="Line 7">
          <a:extLst>
            <a:ext uri="{FF2B5EF4-FFF2-40B4-BE49-F238E27FC236}">
              <a16:creationId xmlns:a16="http://schemas.microsoft.com/office/drawing/2014/main" id="{D97FAF58-8A47-4725-A897-DE037B2E8A8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0" name="Line 7">
          <a:extLst>
            <a:ext uri="{FF2B5EF4-FFF2-40B4-BE49-F238E27FC236}">
              <a16:creationId xmlns:a16="http://schemas.microsoft.com/office/drawing/2014/main" id="{40AC4F89-11C4-4E7C-B528-AFAB2D87082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1" name="Line 7">
          <a:extLst>
            <a:ext uri="{FF2B5EF4-FFF2-40B4-BE49-F238E27FC236}">
              <a16:creationId xmlns:a16="http://schemas.microsoft.com/office/drawing/2014/main" id="{9C77CDD0-CA20-404C-BF43-A4CEC98E0350}"/>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2" name="Line 7">
          <a:extLst>
            <a:ext uri="{FF2B5EF4-FFF2-40B4-BE49-F238E27FC236}">
              <a16:creationId xmlns:a16="http://schemas.microsoft.com/office/drawing/2014/main" id="{F0E4C45A-E991-4F2D-8005-5A1D9CD4A064}"/>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3" name="Line 7">
          <a:extLst>
            <a:ext uri="{FF2B5EF4-FFF2-40B4-BE49-F238E27FC236}">
              <a16:creationId xmlns:a16="http://schemas.microsoft.com/office/drawing/2014/main" id="{41C5A9BF-FDA2-4845-B9C4-5A0DEC20FE92}"/>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4" name="Line 7">
          <a:extLst>
            <a:ext uri="{FF2B5EF4-FFF2-40B4-BE49-F238E27FC236}">
              <a16:creationId xmlns:a16="http://schemas.microsoft.com/office/drawing/2014/main" id="{BD773AC0-6F19-40BC-A024-BF3ECAE6E86E}"/>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5" name="Line 7">
          <a:extLst>
            <a:ext uri="{FF2B5EF4-FFF2-40B4-BE49-F238E27FC236}">
              <a16:creationId xmlns:a16="http://schemas.microsoft.com/office/drawing/2014/main" id="{5C0CA3BF-1C00-4407-A496-20C8C2C428B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6" name="Line 7">
          <a:extLst>
            <a:ext uri="{FF2B5EF4-FFF2-40B4-BE49-F238E27FC236}">
              <a16:creationId xmlns:a16="http://schemas.microsoft.com/office/drawing/2014/main" id="{44ED523F-49A7-454A-B14E-16971CE87EEB}"/>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7" name="Line 7">
          <a:extLst>
            <a:ext uri="{FF2B5EF4-FFF2-40B4-BE49-F238E27FC236}">
              <a16:creationId xmlns:a16="http://schemas.microsoft.com/office/drawing/2014/main" id="{3E616513-6CF0-4BDA-AE9D-C3F8461D9B0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8" name="Line 7">
          <a:extLst>
            <a:ext uri="{FF2B5EF4-FFF2-40B4-BE49-F238E27FC236}">
              <a16:creationId xmlns:a16="http://schemas.microsoft.com/office/drawing/2014/main" id="{E38B8203-41A2-42B7-838E-03205A082002}"/>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9" name="Line 7">
          <a:extLst>
            <a:ext uri="{FF2B5EF4-FFF2-40B4-BE49-F238E27FC236}">
              <a16:creationId xmlns:a16="http://schemas.microsoft.com/office/drawing/2014/main" id="{1BD82390-28A6-4E6E-9F55-6661078BE56E}"/>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10" name="Line 7">
          <a:extLst>
            <a:ext uri="{FF2B5EF4-FFF2-40B4-BE49-F238E27FC236}">
              <a16:creationId xmlns:a16="http://schemas.microsoft.com/office/drawing/2014/main" id="{35533B46-73B9-45BD-8E37-0645B69643F6}"/>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11" name="Line 7">
          <a:extLst>
            <a:ext uri="{FF2B5EF4-FFF2-40B4-BE49-F238E27FC236}">
              <a16:creationId xmlns:a16="http://schemas.microsoft.com/office/drawing/2014/main" id="{156293EC-47F6-4616-912C-093B9E64075D}"/>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12" name="Line 7">
          <a:extLst>
            <a:ext uri="{FF2B5EF4-FFF2-40B4-BE49-F238E27FC236}">
              <a16:creationId xmlns:a16="http://schemas.microsoft.com/office/drawing/2014/main" id="{63E1EB3D-3841-4C68-ACC8-D840DEA22F66}"/>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3" name="Line 7">
          <a:extLst>
            <a:ext uri="{FF2B5EF4-FFF2-40B4-BE49-F238E27FC236}">
              <a16:creationId xmlns:a16="http://schemas.microsoft.com/office/drawing/2014/main" id="{4B4FB63B-D4AC-40AD-88BF-CEC75D33A22D}"/>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4" name="Line 7">
          <a:extLst>
            <a:ext uri="{FF2B5EF4-FFF2-40B4-BE49-F238E27FC236}">
              <a16:creationId xmlns:a16="http://schemas.microsoft.com/office/drawing/2014/main" id="{7F8FCE67-633D-43C3-AD2D-5EAA250BD15F}"/>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5" name="Line 7">
          <a:extLst>
            <a:ext uri="{FF2B5EF4-FFF2-40B4-BE49-F238E27FC236}">
              <a16:creationId xmlns:a16="http://schemas.microsoft.com/office/drawing/2014/main" id="{08FB0750-253A-4E2A-81BE-F160770C894F}"/>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6" name="Line 7">
          <a:extLst>
            <a:ext uri="{FF2B5EF4-FFF2-40B4-BE49-F238E27FC236}">
              <a16:creationId xmlns:a16="http://schemas.microsoft.com/office/drawing/2014/main" id="{87AC627A-48D5-4F7C-8B3D-1731060E1C0D}"/>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7" name="Line 7">
          <a:extLst>
            <a:ext uri="{FF2B5EF4-FFF2-40B4-BE49-F238E27FC236}">
              <a16:creationId xmlns:a16="http://schemas.microsoft.com/office/drawing/2014/main" id="{1C2A069E-0F97-439F-B574-EC01C6532513}"/>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8" name="Line 7">
          <a:extLst>
            <a:ext uri="{FF2B5EF4-FFF2-40B4-BE49-F238E27FC236}">
              <a16:creationId xmlns:a16="http://schemas.microsoft.com/office/drawing/2014/main" id="{282224F9-3CD5-4915-86FB-1D37E460C3F0}"/>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9" name="Line 7">
          <a:extLst>
            <a:ext uri="{FF2B5EF4-FFF2-40B4-BE49-F238E27FC236}">
              <a16:creationId xmlns:a16="http://schemas.microsoft.com/office/drawing/2014/main" id="{73BB0449-FD25-4674-9A1C-BA888BA9C950}"/>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20" name="Line 7">
          <a:extLst>
            <a:ext uri="{FF2B5EF4-FFF2-40B4-BE49-F238E27FC236}">
              <a16:creationId xmlns:a16="http://schemas.microsoft.com/office/drawing/2014/main" id="{AA8B54AA-3A13-4F37-B95A-0FB2E461213F}"/>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1" name="Line 7">
          <a:extLst>
            <a:ext uri="{FF2B5EF4-FFF2-40B4-BE49-F238E27FC236}">
              <a16:creationId xmlns:a16="http://schemas.microsoft.com/office/drawing/2014/main" id="{8C4A242C-0D0C-46FD-B0A3-068B4FB7FEFB}"/>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2" name="Line 7">
          <a:extLst>
            <a:ext uri="{FF2B5EF4-FFF2-40B4-BE49-F238E27FC236}">
              <a16:creationId xmlns:a16="http://schemas.microsoft.com/office/drawing/2014/main" id="{63DE04DB-DBF4-4CC6-85BC-94E4A71FB480}"/>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3" name="Line 7">
          <a:extLst>
            <a:ext uri="{FF2B5EF4-FFF2-40B4-BE49-F238E27FC236}">
              <a16:creationId xmlns:a16="http://schemas.microsoft.com/office/drawing/2014/main" id="{C892F93F-F969-4E3A-83F3-3BD8044D7174}"/>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4" name="Line 7">
          <a:extLst>
            <a:ext uri="{FF2B5EF4-FFF2-40B4-BE49-F238E27FC236}">
              <a16:creationId xmlns:a16="http://schemas.microsoft.com/office/drawing/2014/main" id="{CC0593FE-792B-44C2-ADBC-630F10B84A86}"/>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5" name="Line 7">
          <a:extLst>
            <a:ext uri="{FF2B5EF4-FFF2-40B4-BE49-F238E27FC236}">
              <a16:creationId xmlns:a16="http://schemas.microsoft.com/office/drawing/2014/main" id="{E934B12C-6E66-43F4-B686-8C8BE3EBEB6E}"/>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6" name="Line 7">
          <a:extLst>
            <a:ext uri="{FF2B5EF4-FFF2-40B4-BE49-F238E27FC236}">
              <a16:creationId xmlns:a16="http://schemas.microsoft.com/office/drawing/2014/main" id="{6DA1545A-3586-47A2-B42B-CC6A6114245C}"/>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7" name="Line 7">
          <a:extLst>
            <a:ext uri="{FF2B5EF4-FFF2-40B4-BE49-F238E27FC236}">
              <a16:creationId xmlns:a16="http://schemas.microsoft.com/office/drawing/2014/main" id="{782E5577-9B99-407F-B149-E57F29AEA5E2}"/>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8" name="Line 7">
          <a:extLst>
            <a:ext uri="{FF2B5EF4-FFF2-40B4-BE49-F238E27FC236}">
              <a16:creationId xmlns:a16="http://schemas.microsoft.com/office/drawing/2014/main" id="{846F466A-00EC-4453-9EEE-54AE887642D8}"/>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29" name="Line 7">
          <a:extLst>
            <a:ext uri="{FF2B5EF4-FFF2-40B4-BE49-F238E27FC236}">
              <a16:creationId xmlns:a16="http://schemas.microsoft.com/office/drawing/2014/main" id="{8D175723-9758-41C1-BB9A-FDDF0A251B70}"/>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0" name="Line 7">
          <a:extLst>
            <a:ext uri="{FF2B5EF4-FFF2-40B4-BE49-F238E27FC236}">
              <a16:creationId xmlns:a16="http://schemas.microsoft.com/office/drawing/2014/main" id="{FDF53D95-D442-4658-80E5-AA645E0A453A}"/>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1" name="Line 7">
          <a:extLst>
            <a:ext uri="{FF2B5EF4-FFF2-40B4-BE49-F238E27FC236}">
              <a16:creationId xmlns:a16="http://schemas.microsoft.com/office/drawing/2014/main" id="{06FA9B50-A874-4033-95EA-E3CB3FFA6E1B}"/>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2" name="Line 7">
          <a:extLst>
            <a:ext uri="{FF2B5EF4-FFF2-40B4-BE49-F238E27FC236}">
              <a16:creationId xmlns:a16="http://schemas.microsoft.com/office/drawing/2014/main" id="{9411665F-DB83-4299-A20F-1DDF8EF2A471}"/>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3" name="Line 7">
          <a:extLst>
            <a:ext uri="{FF2B5EF4-FFF2-40B4-BE49-F238E27FC236}">
              <a16:creationId xmlns:a16="http://schemas.microsoft.com/office/drawing/2014/main" id="{C8D7D8CD-F040-4419-85DD-E89DBDC8F9D8}"/>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4" name="Line 7">
          <a:extLst>
            <a:ext uri="{FF2B5EF4-FFF2-40B4-BE49-F238E27FC236}">
              <a16:creationId xmlns:a16="http://schemas.microsoft.com/office/drawing/2014/main" id="{0C80A617-A7E9-4A9B-BF95-FFDECB3AB739}"/>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5" name="Line 7">
          <a:extLst>
            <a:ext uri="{FF2B5EF4-FFF2-40B4-BE49-F238E27FC236}">
              <a16:creationId xmlns:a16="http://schemas.microsoft.com/office/drawing/2014/main" id="{7100A244-310D-4AE6-AEF0-17E3010895B3}"/>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6" name="Line 7">
          <a:extLst>
            <a:ext uri="{FF2B5EF4-FFF2-40B4-BE49-F238E27FC236}">
              <a16:creationId xmlns:a16="http://schemas.microsoft.com/office/drawing/2014/main" id="{97D5E258-93CE-4414-BDF3-67ECA877A830}"/>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37" name="Line 7">
          <a:extLst>
            <a:ext uri="{FF2B5EF4-FFF2-40B4-BE49-F238E27FC236}">
              <a16:creationId xmlns:a16="http://schemas.microsoft.com/office/drawing/2014/main" id="{05DEEFC4-C9B7-4551-9438-4AF89AD286D6}"/>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38" name="Line 7">
          <a:extLst>
            <a:ext uri="{FF2B5EF4-FFF2-40B4-BE49-F238E27FC236}">
              <a16:creationId xmlns:a16="http://schemas.microsoft.com/office/drawing/2014/main" id="{D2FF0D81-A82B-4542-B5BB-6856C580E38C}"/>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39" name="Line 7">
          <a:extLst>
            <a:ext uri="{FF2B5EF4-FFF2-40B4-BE49-F238E27FC236}">
              <a16:creationId xmlns:a16="http://schemas.microsoft.com/office/drawing/2014/main" id="{9DB1085D-2DE1-435C-9895-0D46129B277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40" name="Line 7">
          <a:extLst>
            <a:ext uri="{FF2B5EF4-FFF2-40B4-BE49-F238E27FC236}">
              <a16:creationId xmlns:a16="http://schemas.microsoft.com/office/drawing/2014/main" id="{27016F44-A832-436B-BDD4-0EE2CC437E6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1" name="Line 7">
          <a:extLst>
            <a:ext uri="{FF2B5EF4-FFF2-40B4-BE49-F238E27FC236}">
              <a16:creationId xmlns:a16="http://schemas.microsoft.com/office/drawing/2014/main" id="{6F13BD5D-374E-490E-9924-E9BF60051A2C}"/>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2" name="Line 7">
          <a:extLst>
            <a:ext uri="{FF2B5EF4-FFF2-40B4-BE49-F238E27FC236}">
              <a16:creationId xmlns:a16="http://schemas.microsoft.com/office/drawing/2014/main" id="{78BE70FE-D878-44BF-BC1C-8B055E17D15C}"/>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3" name="Line 7">
          <a:extLst>
            <a:ext uri="{FF2B5EF4-FFF2-40B4-BE49-F238E27FC236}">
              <a16:creationId xmlns:a16="http://schemas.microsoft.com/office/drawing/2014/main" id="{4A68434D-FB9E-4BB1-AEFE-2B2264611802}"/>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4" name="Line 7">
          <a:extLst>
            <a:ext uri="{FF2B5EF4-FFF2-40B4-BE49-F238E27FC236}">
              <a16:creationId xmlns:a16="http://schemas.microsoft.com/office/drawing/2014/main" id="{D86602F9-69C5-4FBC-87AE-FFC0CED4295D}"/>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5" name="Line 7">
          <a:extLst>
            <a:ext uri="{FF2B5EF4-FFF2-40B4-BE49-F238E27FC236}">
              <a16:creationId xmlns:a16="http://schemas.microsoft.com/office/drawing/2014/main" id="{66F9C3CA-88CE-4210-9DD7-74ED38B38AF6}"/>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6" name="Line 7">
          <a:extLst>
            <a:ext uri="{FF2B5EF4-FFF2-40B4-BE49-F238E27FC236}">
              <a16:creationId xmlns:a16="http://schemas.microsoft.com/office/drawing/2014/main" id="{5CFB8C61-26B7-435C-A621-B6C3AC4B63B8}"/>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7" name="Line 7">
          <a:extLst>
            <a:ext uri="{FF2B5EF4-FFF2-40B4-BE49-F238E27FC236}">
              <a16:creationId xmlns:a16="http://schemas.microsoft.com/office/drawing/2014/main" id="{DBB3F19E-EFE3-47E3-83A3-CCF4EC6136A4}"/>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8" name="Line 7">
          <a:extLst>
            <a:ext uri="{FF2B5EF4-FFF2-40B4-BE49-F238E27FC236}">
              <a16:creationId xmlns:a16="http://schemas.microsoft.com/office/drawing/2014/main" id="{D3FF942A-9679-4829-83AF-46154AF57087}"/>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49" name="Line 7">
          <a:extLst>
            <a:ext uri="{FF2B5EF4-FFF2-40B4-BE49-F238E27FC236}">
              <a16:creationId xmlns:a16="http://schemas.microsoft.com/office/drawing/2014/main" id="{A0EDE689-D2F7-4459-9955-6F537BD32540}"/>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0" name="Line 7">
          <a:extLst>
            <a:ext uri="{FF2B5EF4-FFF2-40B4-BE49-F238E27FC236}">
              <a16:creationId xmlns:a16="http://schemas.microsoft.com/office/drawing/2014/main" id="{0F66023A-5C7D-419A-9283-13F38156CFDD}"/>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1" name="Line 7">
          <a:extLst>
            <a:ext uri="{FF2B5EF4-FFF2-40B4-BE49-F238E27FC236}">
              <a16:creationId xmlns:a16="http://schemas.microsoft.com/office/drawing/2014/main" id="{1D3A5F36-8E76-42C4-87AB-4C5B7D65BC29}"/>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2" name="Line 7">
          <a:extLst>
            <a:ext uri="{FF2B5EF4-FFF2-40B4-BE49-F238E27FC236}">
              <a16:creationId xmlns:a16="http://schemas.microsoft.com/office/drawing/2014/main" id="{298545F9-1D55-483F-8835-FFAB5D5FE2A2}"/>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3" name="Line 7">
          <a:extLst>
            <a:ext uri="{FF2B5EF4-FFF2-40B4-BE49-F238E27FC236}">
              <a16:creationId xmlns:a16="http://schemas.microsoft.com/office/drawing/2014/main" id="{98A11034-ACD2-4F91-903B-24CF9930D8EB}"/>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4" name="Line 7">
          <a:extLst>
            <a:ext uri="{FF2B5EF4-FFF2-40B4-BE49-F238E27FC236}">
              <a16:creationId xmlns:a16="http://schemas.microsoft.com/office/drawing/2014/main" id="{1A8BE72E-F086-460B-9F43-357FF9C662A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5" name="Line 7">
          <a:extLst>
            <a:ext uri="{FF2B5EF4-FFF2-40B4-BE49-F238E27FC236}">
              <a16:creationId xmlns:a16="http://schemas.microsoft.com/office/drawing/2014/main" id="{95DDEF3A-DCC5-4AC7-9DDF-7419990DC41C}"/>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6" name="Line 7">
          <a:extLst>
            <a:ext uri="{FF2B5EF4-FFF2-40B4-BE49-F238E27FC236}">
              <a16:creationId xmlns:a16="http://schemas.microsoft.com/office/drawing/2014/main" id="{9D35F48E-6C0C-4DC4-9E9D-F107679C07BE}"/>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57" name="Line 7">
          <a:extLst>
            <a:ext uri="{FF2B5EF4-FFF2-40B4-BE49-F238E27FC236}">
              <a16:creationId xmlns:a16="http://schemas.microsoft.com/office/drawing/2014/main" id="{F47AE70C-0267-4F8C-880A-C02CA3167D20}"/>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58" name="Line 7">
          <a:extLst>
            <a:ext uri="{FF2B5EF4-FFF2-40B4-BE49-F238E27FC236}">
              <a16:creationId xmlns:a16="http://schemas.microsoft.com/office/drawing/2014/main" id="{D239D2AE-9406-4259-B43F-92107754E7B1}"/>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59" name="Line 7">
          <a:extLst>
            <a:ext uri="{FF2B5EF4-FFF2-40B4-BE49-F238E27FC236}">
              <a16:creationId xmlns:a16="http://schemas.microsoft.com/office/drawing/2014/main" id="{AE56AA66-D35A-444B-A71D-9787B98C6B7D}"/>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0" name="Line 7">
          <a:extLst>
            <a:ext uri="{FF2B5EF4-FFF2-40B4-BE49-F238E27FC236}">
              <a16:creationId xmlns:a16="http://schemas.microsoft.com/office/drawing/2014/main" id="{63D503F3-3864-4174-B72B-30686F42A186}"/>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1" name="Line 7">
          <a:extLst>
            <a:ext uri="{FF2B5EF4-FFF2-40B4-BE49-F238E27FC236}">
              <a16:creationId xmlns:a16="http://schemas.microsoft.com/office/drawing/2014/main" id="{203AA111-FC27-4D1D-A709-688B2E98F302}"/>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2" name="Line 7">
          <a:extLst>
            <a:ext uri="{FF2B5EF4-FFF2-40B4-BE49-F238E27FC236}">
              <a16:creationId xmlns:a16="http://schemas.microsoft.com/office/drawing/2014/main" id="{749E0A43-6759-4F89-A524-254575A90EBA}"/>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3" name="Line 7">
          <a:extLst>
            <a:ext uri="{FF2B5EF4-FFF2-40B4-BE49-F238E27FC236}">
              <a16:creationId xmlns:a16="http://schemas.microsoft.com/office/drawing/2014/main" id="{5BD9739B-17FB-4533-B263-502F4FF8FE4E}"/>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4" name="Line 7">
          <a:extLst>
            <a:ext uri="{FF2B5EF4-FFF2-40B4-BE49-F238E27FC236}">
              <a16:creationId xmlns:a16="http://schemas.microsoft.com/office/drawing/2014/main" id="{AABEF075-5824-49BF-87FA-BD2CB0DB7DB4}"/>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5" name="Line 7">
          <a:extLst>
            <a:ext uri="{FF2B5EF4-FFF2-40B4-BE49-F238E27FC236}">
              <a16:creationId xmlns:a16="http://schemas.microsoft.com/office/drawing/2014/main" id="{38FD03D8-4CAD-4F9F-BA7C-70FE1EA2CCB8}"/>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6" name="Line 7">
          <a:extLst>
            <a:ext uri="{FF2B5EF4-FFF2-40B4-BE49-F238E27FC236}">
              <a16:creationId xmlns:a16="http://schemas.microsoft.com/office/drawing/2014/main" id="{8B9000AE-5091-4F35-9317-99EFF17B4F7B}"/>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7" name="Line 7">
          <a:extLst>
            <a:ext uri="{FF2B5EF4-FFF2-40B4-BE49-F238E27FC236}">
              <a16:creationId xmlns:a16="http://schemas.microsoft.com/office/drawing/2014/main" id="{98ED88C7-C63A-4C9F-BA9B-12C234BF011F}"/>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8" name="Line 7">
          <a:extLst>
            <a:ext uri="{FF2B5EF4-FFF2-40B4-BE49-F238E27FC236}">
              <a16:creationId xmlns:a16="http://schemas.microsoft.com/office/drawing/2014/main" id="{7D78013E-C708-4DB6-AF09-C115B4E6F900}"/>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9" name="Line 7">
          <a:extLst>
            <a:ext uri="{FF2B5EF4-FFF2-40B4-BE49-F238E27FC236}">
              <a16:creationId xmlns:a16="http://schemas.microsoft.com/office/drawing/2014/main" id="{CFF93B8A-71A7-4344-843E-F610984D52C5}"/>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70" name="Line 7">
          <a:extLst>
            <a:ext uri="{FF2B5EF4-FFF2-40B4-BE49-F238E27FC236}">
              <a16:creationId xmlns:a16="http://schemas.microsoft.com/office/drawing/2014/main" id="{F551BD79-B561-4D94-9E51-33ABF94FA816}"/>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71" name="Line 7">
          <a:extLst>
            <a:ext uri="{FF2B5EF4-FFF2-40B4-BE49-F238E27FC236}">
              <a16:creationId xmlns:a16="http://schemas.microsoft.com/office/drawing/2014/main" id="{6CB6CD34-74C4-47B8-A629-0E0C32EEECDB}"/>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72" name="Line 7">
          <a:extLst>
            <a:ext uri="{FF2B5EF4-FFF2-40B4-BE49-F238E27FC236}">
              <a16:creationId xmlns:a16="http://schemas.microsoft.com/office/drawing/2014/main" id="{35F6855A-8CD2-4B33-9E3F-842B90A754DE}"/>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3" name="Line 7">
          <a:extLst>
            <a:ext uri="{FF2B5EF4-FFF2-40B4-BE49-F238E27FC236}">
              <a16:creationId xmlns:a16="http://schemas.microsoft.com/office/drawing/2014/main" id="{2D063281-2490-41E6-A92E-B589F7CE8B2E}"/>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4" name="Line 7">
          <a:extLst>
            <a:ext uri="{FF2B5EF4-FFF2-40B4-BE49-F238E27FC236}">
              <a16:creationId xmlns:a16="http://schemas.microsoft.com/office/drawing/2014/main" id="{1CC69DC9-903C-4C0A-A13E-70567D5C4712}"/>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5" name="Line 7">
          <a:extLst>
            <a:ext uri="{FF2B5EF4-FFF2-40B4-BE49-F238E27FC236}">
              <a16:creationId xmlns:a16="http://schemas.microsoft.com/office/drawing/2014/main" id="{AFA18E06-F9A8-4188-8610-DDF90F57753E}"/>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6" name="Line 7">
          <a:extLst>
            <a:ext uri="{FF2B5EF4-FFF2-40B4-BE49-F238E27FC236}">
              <a16:creationId xmlns:a16="http://schemas.microsoft.com/office/drawing/2014/main" id="{DD172A29-E011-4214-ADE9-1CEA8A587E6E}"/>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7" name="Line 7">
          <a:extLst>
            <a:ext uri="{FF2B5EF4-FFF2-40B4-BE49-F238E27FC236}">
              <a16:creationId xmlns:a16="http://schemas.microsoft.com/office/drawing/2014/main" id="{4310ACEE-475A-44F3-8FEF-DD0A3F5B53BD}"/>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8" name="Line 7">
          <a:extLst>
            <a:ext uri="{FF2B5EF4-FFF2-40B4-BE49-F238E27FC236}">
              <a16:creationId xmlns:a16="http://schemas.microsoft.com/office/drawing/2014/main" id="{555BB570-7CBB-4600-8DFE-1377C1D4DD81}"/>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9" name="Line 7">
          <a:extLst>
            <a:ext uri="{FF2B5EF4-FFF2-40B4-BE49-F238E27FC236}">
              <a16:creationId xmlns:a16="http://schemas.microsoft.com/office/drawing/2014/main" id="{8E931EFA-2396-4811-B848-5AF928594E96}"/>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80" name="Line 7">
          <a:extLst>
            <a:ext uri="{FF2B5EF4-FFF2-40B4-BE49-F238E27FC236}">
              <a16:creationId xmlns:a16="http://schemas.microsoft.com/office/drawing/2014/main" id="{FBA35BC5-0073-4A0A-9D3A-33F176F80C18}"/>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1" name="Line 7">
          <a:extLst>
            <a:ext uri="{FF2B5EF4-FFF2-40B4-BE49-F238E27FC236}">
              <a16:creationId xmlns:a16="http://schemas.microsoft.com/office/drawing/2014/main" id="{EFBEC4BA-AEDE-4790-A23E-59A0F68B5085}"/>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2" name="Line 7">
          <a:extLst>
            <a:ext uri="{FF2B5EF4-FFF2-40B4-BE49-F238E27FC236}">
              <a16:creationId xmlns:a16="http://schemas.microsoft.com/office/drawing/2014/main" id="{B9D21209-801F-45A3-BA64-E88EA2CC7783}"/>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3" name="Line 7">
          <a:extLst>
            <a:ext uri="{FF2B5EF4-FFF2-40B4-BE49-F238E27FC236}">
              <a16:creationId xmlns:a16="http://schemas.microsoft.com/office/drawing/2014/main" id="{A8433CB5-62EB-4697-A3B9-778E98464416}"/>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4" name="Line 7">
          <a:extLst>
            <a:ext uri="{FF2B5EF4-FFF2-40B4-BE49-F238E27FC236}">
              <a16:creationId xmlns:a16="http://schemas.microsoft.com/office/drawing/2014/main" id="{5D5435A7-6653-4D9A-B3F6-94C7A0E709C6}"/>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5" name="Line 7">
          <a:extLst>
            <a:ext uri="{FF2B5EF4-FFF2-40B4-BE49-F238E27FC236}">
              <a16:creationId xmlns:a16="http://schemas.microsoft.com/office/drawing/2014/main" id="{8A018D67-CA29-4AED-A1F0-60E7C212A166}"/>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6" name="Line 7">
          <a:extLst>
            <a:ext uri="{FF2B5EF4-FFF2-40B4-BE49-F238E27FC236}">
              <a16:creationId xmlns:a16="http://schemas.microsoft.com/office/drawing/2014/main" id="{E446D8F4-0C0D-4832-93DE-C671B456347E}"/>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7" name="Line 7">
          <a:extLst>
            <a:ext uri="{FF2B5EF4-FFF2-40B4-BE49-F238E27FC236}">
              <a16:creationId xmlns:a16="http://schemas.microsoft.com/office/drawing/2014/main" id="{4232EF7E-D7F7-44F6-A469-8B80A2315E50}"/>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8" name="Line 7">
          <a:extLst>
            <a:ext uri="{FF2B5EF4-FFF2-40B4-BE49-F238E27FC236}">
              <a16:creationId xmlns:a16="http://schemas.microsoft.com/office/drawing/2014/main" id="{C5EB9291-053C-438E-89C2-3F3B02821320}"/>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9" name="Line 7">
          <a:extLst>
            <a:ext uri="{FF2B5EF4-FFF2-40B4-BE49-F238E27FC236}">
              <a16:creationId xmlns:a16="http://schemas.microsoft.com/office/drawing/2014/main" id="{09B63867-C3A4-4C39-A8BE-8243DB485B0A}"/>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0" name="Line 7">
          <a:extLst>
            <a:ext uri="{FF2B5EF4-FFF2-40B4-BE49-F238E27FC236}">
              <a16:creationId xmlns:a16="http://schemas.microsoft.com/office/drawing/2014/main" id="{C9105BB2-4B40-4B8B-9457-532DBA8DC08D}"/>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1" name="Line 7">
          <a:extLst>
            <a:ext uri="{FF2B5EF4-FFF2-40B4-BE49-F238E27FC236}">
              <a16:creationId xmlns:a16="http://schemas.microsoft.com/office/drawing/2014/main" id="{0391C18F-D486-4BAD-9565-18B3D9C63EBD}"/>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2" name="Line 7">
          <a:extLst>
            <a:ext uri="{FF2B5EF4-FFF2-40B4-BE49-F238E27FC236}">
              <a16:creationId xmlns:a16="http://schemas.microsoft.com/office/drawing/2014/main" id="{0C30180E-3583-48A5-BDF6-EDA33BBB0450}"/>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3" name="Line 7">
          <a:extLst>
            <a:ext uri="{FF2B5EF4-FFF2-40B4-BE49-F238E27FC236}">
              <a16:creationId xmlns:a16="http://schemas.microsoft.com/office/drawing/2014/main" id="{5E7C8895-FCA4-47EE-9D6B-043DE32A32EB}"/>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4" name="Line 7">
          <a:extLst>
            <a:ext uri="{FF2B5EF4-FFF2-40B4-BE49-F238E27FC236}">
              <a16:creationId xmlns:a16="http://schemas.microsoft.com/office/drawing/2014/main" id="{EF62E03A-7A6B-41DE-A729-CC4001EB0A23}"/>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5" name="Line 7">
          <a:extLst>
            <a:ext uri="{FF2B5EF4-FFF2-40B4-BE49-F238E27FC236}">
              <a16:creationId xmlns:a16="http://schemas.microsoft.com/office/drawing/2014/main" id="{12BA11B2-AEDD-449E-BBA0-7284E5FC6DDC}"/>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6" name="Line 7">
          <a:extLst>
            <a:ext uri="{FF2B5EF4-FFF2-40B4-BE49-F238E27FC236}">
              <a16:creationId xmlns:a16="http://schemas.microsoft.com/office/drawing/2014/main" id="{ABE6EA6B-4B86-4E8C-8CA3-25FB0F2A8A64}"/>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497" name="Line 7">
          <a:extLst>
            <a:ext uri="{FF2B5EF4-FFF2-40B4-BE49-F238E27FC236}">
              <a16:creationId xmlns:a16="http://schemas.microsoft.com/office/drawing/2014/main" id="{0E542CD7-721A-4107-91D4-D72C29B9FDF7}"/>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498" name="Line 7">
          <a:extLst>
            <a:ext uri="{FF2B5EF4-FFF2-40B4-BE49-F238E27FC236}">
              <a16:creationId xmlns:a16="http://schemas.microsoft.com/office/drawing/2014/main" id="{119B9EC3-3EEE-4280-9D5F-4A73EC29FBBD}"/>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499" name="Line 7">
          <a:extLst>
            <a:ext uri="{FF2B5EF4-FFF2-40B4-BE49-F238E27FC236}">
              <a16:creationId xmlns:a16="http://schemas.microsoft.com/office/drawing/2014/main" id="{B0AA5A1A-232A-457C-B889-2FEC3F932C33}"/>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0" name="Line 7">
          <a:extLst>
            <a:ext uri="{FF2B5EF4-FFF2-40B4-BE49-F238E27FC236}">
              <a16:creationId xmlns:a16="http://schemas.microsoft.com/office/drawing/2014/main" id="{F0CF54DD-F41E-49BA-85EC-643A75C31F05}"/>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1" name="Line 7">
          <a:extLst>
            <a:ext uri="{FF2B5EF4-FFF2-40B4-BE49-F238E27FC236}">
              <a16:creationId xmlns:a16="http://schemas.microsoft.com/office/drawing/2014/main" id="{F376EEAF-F1DF-42D0-8206-AB7CD80961A3}"/>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2" name="Line 7">
          <a:extLst>
            <a:ext uri="{FF2B5EF4-FFF2-40B4-BE49-F238E27FC236}">
              <a16:creationId xmlns:a16="http://schemas.microsoft.com/office/drawing/2014/main" id="{B895113B-8C70-44B5-8D0B-B9BDA0E2A0AF}"/>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3" name="Line 7">
          <a:extLst>
            <a:ext uri="{FF2B5EF4-FFF2-40B4-BE49-F238E27FC236}">
              <a16:creationId xmlns:a16="http://schemas.microsoft.com/office/drawing/2014/main" id="{7DE61A5E-6B9C-4E58-82E3-EC3CA3BF288B}"/>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4" name="Line 7">
          <a:extLst>
            <a:ext uri="{FF2B5EF4-FFF2-40B4-BE49-F238E27FC236}">
              <a16:creationId xmlns:a16="http://schemas.microsoft.com/office/drawing/2014/main" id="{ED2F793E-0143-4F15-A826-D3BB457CC709}"/>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5" name="Line 7">
          <a:extLst>
            <a:ext uri="{FF2B5EF4-FFF2-40B4-BE49-F238E27FC236}">
              <a16:creationId xmlns:a16="http://schemas.microsoft.com/office/drawing/2014/main" id="{9198FF8F-7EF8-4037-8AF9-7B98D767026C}"/>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6" name="Line 7">
          <a:extLst>
            <a:ext uri="{FF2B5EF4-FFF2-40B4-BE49-F238E27FC236}">
              <a16:creationId xmlns:a16="http://schemas.microsoft.com/office/drawing/2014/main" id="{68BDA785-5B38-43AA-9600-93B17FB1C535}"/>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7" name="Line 7">
          <a:extLst>
            <a:ext uri="{FF2B5EF4-FFF2-40B4-BE49-F238E27FC236}">
              <a16:creationId xmlns:a16="http://schemas.microsoft.com/office/drawing/2014/main" id="{DC94F0D4-2898-4226-8D46-2324B8E1BDF1}"/>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8" name="Line 7">
          <a:extLst>
            <a:ext uri="{FF2B5EF4-FFF2-40B4-BE49-F238E27FC236}">
              <a16:creationId xmlns:a16="http://schemas.microsoft.com/office/drawing/2014/main" id="{89D0654A-076E-46A5-84CC-DAD243002782}"/>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9" name="Line 7">
          <a:extLst>
            <a:ext uri="{FF2B5EF4-FFF2-40B4-BE49-F238E27FC236}">
              <a16:creationId xmlns:a16="http://schemas.microsoft.com/office/drawing/2014/main" id="{150E5D18-B401-44C7-B57F-A6F0C8B03E84}"/>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10" name="Line 7">
          <a:extLst>
            <a:ext uri="{FF2B5EF4-FFF2-40B4-BE49-F238E27FC236}">
              <a16:creationId xmlns:a16="http://schemas.microsoft.com/office/drawing/2014/main" id="{D29ED47D-4DFE-41C0-B0B5-79B243B00C81}"/>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11" name="Line 7">
          <a:extLst>
            <a:ext uri="{FF2B5EF4-FFF2-40B4-BE49-F238E27FC236}">
              <a16:creationId xmlns:a16="http://schemas.microsoft.com/office/drawing/2014/main" id="{CC6B916D-1468-4692-BBD2-D543A769E203}"/>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12" name="Line 7">
          <a:extLst>
            <a:ext uri="{FF2B5EF4-FFF2-40B4-BE49-F238E27FC236}">
              <a16:creationId xmlns:a16="http://schemas.microsoft.com/office/drawing/2014/main" id="{501D089D-502B-469D-9C2B-2C9D7998388C}"/>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13" name="Line 7">
          <a:extLst>
            <a:ext uri="{FF2B5EF4-FFF2-40B4-BE49-F238E27FC236}">
              <a16:creationId xmlns:a16="http://schemas.microsoft.com/office/drawing/2014/main" id="{0F4FB412-1786-41DA-AE30-6663C3EBC575}"/>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14" name="Line 7">
          <a:extLst>
            <a:ext uri="{FF2B5EF4-FFF2-40B4-BE49-F238E27FC236}">
              <a16:creationId xmlns:a16="http://schemas.microsoft.com/office/drawing/2014/main" id="{2B6CDFA2-D214-4FE3-8657-78DAC61B049A}"/>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15" name="Line 7">
          <a:extLst>
            <a:ext uri="{FF2B5EF4-FFF2-40B4-BE49-F238E27FC236}">
              <a16:creationId xmlns:a16="http://schemas.microsoft.com/office/drawing/2014/main" id="{F68D6EA4-4B83-42A4-8E84-D02786439988}"/>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16" name="Line 7">
          <a:extLst>
            <a:ext uri="{FF2B5EF4-FFF2-40B4-BE49-F238E27FC236}">
              <a16:creationId xmlns:a16="http://schemas.microsoft.com/office/drawing/2014/main" id="{CC7DE447-4D17-4465-8BF9-ED447E102B5A}"/>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17" name="Line 7">
          <a:extLst>
            <a:ext uri="{FF2B5EF4-FFF2-40B4-BE49-F238E27FC236}">
              <a16:creationId xmlns:a16="http://schemas.microsoft.com/office/drawing/2014/main" id="{BD9FD9A3-69DA-42B3-A0D1-EE8206BBCCE1}"/>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18" name="Line 7">
          <a:extLst>
            <a:ext uri="{FF2B5EF4-FFF2-40B4-BE49-F238E27FC236}">
              <a16:creationId xmlns:a16="http://schemas.microsoft.com/office/drawing/2014/main" id="{6AB84B54-22AA-48F4-8424-96E3438EB06B}"/>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19" name="Line 7">
          <a:extLst>
            <a:ext uri="{FF2B5EF4-FFF2-40B4-BE49-F238E27FC236}">
              <a16:creationId xmlns:a16="http://schemas.microsoft.com/office/drawing/2014/main" id="{DB2B1736-8623-46D2-88BC-45854F9C6001}"/>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0" name="Line 7">
          <a:extLst>
            <a:ext uri="{FF2B5EF4-FFF2-40B4-BE49-F238E27FC236}">
              <a16:creationId xmlns:a16="http://schemas.microsoft.com/office/drawing/2014/main" id="{2B150A3A-B9CC-47B9-9283-17824DE3948F}"/>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1" name="Line 7">
          <a:extLst>
            <a:ext uri="{FF2B5EF4-FFF2-40B4-BE49-F238E27FC236}">
              <a16:creationId xmlns:a16="http://schemas.microsoft.com/office/drawing/2014/main" id="{CEDFDA6A-8665-4622-B50F-C0BDA80F376B}"/>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2" name="Line 7">
          <a:extLst>
            <a:ext uri="{FF2B5EF4-FFF2-40B4-BE49-F238E27FC236}">
              <a16:creationId xmlns:a16="http://schemas.microsoft.com/office/drawing/2014/main" id="{579D04BC-DCC9-4541-99C0-DA642D3CE2F5}"/>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3" name="Line 7">
          <a:extLst>
            <a:ext uri="{FF2B5EF4-FFF2-40B4-BE49-F238E27FC236}">
              <a16:creationId xmlns:a16="http://schemas.microsoft.com/office/drawing/2014/main" id="{48C53EB0-BBCE-42AC-901C-F193C5E7C43A}"/>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4" name="Line 7">
          <a:extLst>
            <a:ext uri="{FF2B5EF4-FFF2-40B4-BE49-F238E27FC236}">
              <a16:creationId xmlns:a16="http://schemas.microsoft.com/office/drawing/2014/main" id="{B9B30C70-7758-4156-A1BA-5AE174E33343}"/>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5" name="Line 7">
          <a:extLst>
            <a:ext uri="{FF2B5EF4-FFF2-40B4-BE49-F238E27FC236}">
              <a16:creationId xmlns:a16="http://schemas.microsoft.com/office/drawing/2014/main" id="{1AF766C4-44F7-4E65-8419-E7A45BC81ED1}"/>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6" name="Line 7">
          <a:extLst>
            <a:ext uri="{FF2B5EF4-FFF2-40B4-BE49-F238E27FC236}">
              <a16:creationId xmlns:a16="http://schemas.microsoft.com/office/drawing/2014/main" id="{BB54A38B-BFB9-4B95-80D4-19A25D9B0A29}"/>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7" name="Line 7">
          <a:extLst>
            <a:ext uri="{FF2B5EF4-FFF2-40B4-BE49-F238E27FC236}">
              <a16:creationId xmlns:a16="http://schemas.microsoft.com/office/drawing/2014/main" id="{7336F44E-8565-4C38-B651-8DD5F4248EAC}"/>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8" name="Line 7">
          <a:extLst>
            <a:ext uri="{FF2B5EF4-FFF2-40B4-BE49-F238E27FC236}">
              <a16:creationId xmlns:a16="http://schemas.microsoft.com/office/drawing/2014/main" id="{3F4BC85C-E540-4B10-8F5B-A9F815A5EE9C}"/>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9" name="Line 7">
          <a:extLst>
            <a:ext uri="{FF2B5EF4-FFF2-40B4-BE49-F238E27FC236}">
              <a16:creationId xmlns:a16="http://schemas.microsoft.com/office/drawing/2014/main" id="{17C97595-5472-4912-9B9F-D72B8B34B6D1}"/>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30" name="Line 7">
          <a:extLst>
            <a:ext uri="{FF2B5EF4-FFF2-40B4-BE49-F238E27FC236}">
              <a16:creationId xmlns:a16="http://schemas.microsoft.com/office/drawing/2014/main" id="{47C0E1FD-467E-4B99-A1AF-F60F6EF7739F}"/>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31" name="Line 7">
          <a:extLst>
            <a:ext uri="{FF2B5EF4-FFF2-40B4-BE49-F238E27FC236}">
              <a16:creationId xmlns:a16="http://schemas.microsoft.com/office/drawing/2014/main" id="{86887CD5-37F0-4213-A26E-1A629BA7616B}"/>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32" name="Line 7">
          <a:extLst>
            <a:ext uri="{FF2B5EF4-FFF2-40B4-BE49-F238E27FC236}">
              <a16:creationId xmlns:a16="http://schemas.microsoft.com/office/drawing/2014/main" id="{B2130118-3142-4BB7-8153-5F944E625311}"/>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3" name="Line 7">
          <a:extLst>
            <a:ext uri="{FF2B5EF4-FFF2-40B4-BE49-F238E27FC236}">
              <a16:creationId xmlns:a16="http://schemas.microsoft.com/office/drawing/2014/main" id="{BB194F36-C923-47B2-B266-45FC33C3CADC}"/>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4" name="Line 7">
          <a:extLst>
            <a:ext uri="{FF2B5EF4-FFF2-40B4-BE49-F238E27FC236}">
              <a16:creationId xmlns:a16="http://schemas.microsoft.com/office/drawing/2014/main" id="{5E21EE5B-49BF-462E-99BC-6BA0FF0FCBA8}"/>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5" name="Line 7">
          <a:extLst>
            <a:ext uri="{FF2B5EF4-FFF2-40B4-BE49-F238E27FC236}">
              <a16:creationId xmlns:a16="http://schemas.microsoft.com/office/drawing/2014/main" id="{E2A914A2-1DDA-40BB-923C-49502ACBD1B3}"/>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6" name="Line 7">
          <a:extLst>
            <a:ext uri="{FF2B5EF4-FFF2-40B4-BE49-F238E27FC236}">
              <a16:creationId xmlns:a16="http://schemas.microsoft.com/office/drawing/2014/main" id="{41B42BE5-9268-478E-BE6D-58836243DFAC}"/>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7" name="Line 7">
          <a:extLst>
            <a:ext uri="{FF2B5EF4-FFF2-40B4-BE49-F238E27FC236}">
              <a16:creationId xmlns:a16="http://schemas.microsoft.com/office/drawing/2014/main" id="{FA4E1C92-F3E7-4B7B-AD0D-D4EE7D3D4465}"/>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8" name="Line 7">
          <a:extLst>
            <a:ext uri="{FF2B5EF4-FFF2-40B4-BE49-F238E27FC236}">
              <a16:creationId xmlns:a16="http://schemas.microsoft.com/office/drawing/2014/main" id="{C018D508-89D7-4A90-90BE-1A9F9A4EE1DC}"/>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9" name="Line 7">
          <a:extLst>
            <a:ext uri="{FF2B5EF4-FFF2-40B4-BE49-F238E27FC236}">
              <a16:creationId xmlns:a16="http://schemas.microsoft.com/office/drawing/2014/main" id="{BD0C96E8-5AC6-4093-A7D7-B385E567CB6F}"/>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40" name="Line 7">
          <a:extLst>
            <a:ext uri="{FF2B5EF4-FFF2-40B4-BE49-F238E27FC236}">
              <a16:creationId xmlns:a16="http://schemas.microsoft.com/office/drawing/2014/main" id="{5ABCF838-AF81-4127-A4D3-DDF47B720465}"/>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1" name="Line 7">
          <a:extLst>
            <a:ext uri="{FF2B5EF4-FFF2-40B4-BE49-F238E27FC236}">
              <a16:creationId xmlns:a16="http://schemas.microsoft.com/office/drawing/2014/main" id="{AAB3D4A1-C757-49C9-BDC6-B86FAA371467}"/>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2" name="Line 7">
          <a:extLst>
            <a:ext uri="{FF2B5EF4-FFF2-40B4-BE49-F238E27FC236}">
              <a16:creationId xmlns:a16="http://schemas.microsoft.com/office/drawing/2014/main" id="{5CF39BFA-47E8-4AC3-99FC-BD4D2E85636D}"/>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3" name="Line 7">
          <a:extLst>
            <a:ext uri="{FF2B5EF4-FFF2-40B4-BE49-F238E27FC236}">
              <a16:creationId xmlns:a16="http://schemas.microsoft.com/office/drawing/2014/main" id="{4DCEBFC4-8AE1-4D64-9FB4-7804C1F2E125}"/>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4" name="Line 7">
          <a:extLst>
            <a:ext uri="{FF2B5EF4-FFF2-40B4-BE49-F238E27FC236}">
              <a16:creationId xmlns:a16="http://schemas.microsoft.com/office/drawing/2014/main" id="{6229CA25-C999-448E-B37A-9B9C6EC2A5A4}"/>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5" name="Line 7">
          <a:extLst>
            <a:ext uri="{FF2B5EF4-FFF2-40B4-BE49-F238E27FC236}">
              <a16:creationId xmlns:a16="http://schemas.microsoft.com/office/drawing/2014/main" id="{994D44DE-A4B0-4408-B43C-E433D5D0FBAC}"/>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6" name="Line 7">
          <a:extLst>
            <a:ext uri="{FF2B5EF4-FFF2-40B4-BE49-F238E27FC236}">
              <a16:creationId xmlns:a16="http://schemas.microsoft.com/office/drawing/2014/main" id="{E5A0E83A-85CF-4ADA-99F6-BEF7666162A9}"/>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7" name="Line 7">
          <a:extLst>
            <a:ext uri="{FF2B5EF4-FFF2-40B4-BE49-F238E27FC236}">
              <a16:creationId xmlns:a16="http://schemas.microsoft.com/office/drawing/2014/main" id="{D1C372B5-47ED-4C39-944A-6AC689D0A5A8}"/>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8" name="Line 7">
          <a:extLst>
            <a:ext uri="{FF2B5EF4-FFF2-40B4-BE49-F238E27FC236}">
              <a16:creationId xmlns:a16="http://schemas.microsoft.com/office/drawing/2014/main" id="{32FE2898-6EC4-4E57-AADD-E1DB9B3B6B28}"/>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49" name="Line 7">
          <a:extLst>
            <a:ext uri="{FF2B5EF4-FFF2-40B4-BE49-F238E27FC236}">
              <a16:creationId xmlns:a16="http://schemas.microsoft.com/office/drawing/2014/main" id="{01F9A5C5-DA6C-4D8A-9C3D-27AB7FF52E2F}"/>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0" name="Line 7">
          <a:extLst>
            <a:ext uri="{FF2B5EF4-FFF2-40B4-BE49-F238E27FC236}">
              <a16:creationId xmlns:a16="http://schemas.microsoft.com/office/drawing/2014/main" id="{8564BB9F-E288-4C3C-9FFF-220D1E302587}"/>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1" name="Line 7">
          <a:extLst>
            <a:ext uri="{FF2B5EF4-FFF2-40B4-BE49-F238E27FC236}">
              <a16:creationId xmlns:a16="http://schemas.microsoft.com/office/drawing/2014/main" id="{41C67875-6D1A-4E31-9F37-419052593AF1}"/>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2" name="Line 7">
          <a:extLst>
            <a:ext uri="{FF2B5EF4-FFF2-40B4-BE49-F238E27FC236}">
              <a16:creationId xmlns:a16="http://schemas.microsoft.com/office/drawing/2014/main" id="{F857336F-3436-44CB-A546-A08E39724940}"/>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3" name="Line 7">
          <a:extLst>
            <a:ext uri="{FF2B5EF4-FFF2-40B4-BE49-F238E27FC236}">
              <a16:creationId xmlns:a16="http://schemas.microsoft.com/office/drawing/2014/main" id="{2A2BCA93-20E7-4983-A72F-F590B7AD4BF2}"/>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4" name="Line 7">
          <a:extLst>
            <a:ext uri="{FF2B5EF4-FFF2-40B4-BE49-F238E27FC236}">
              <a16:creationId xmlns:a16="http://schemas.microsoft.com/office/drawing/2014/main" id="{6E5F2F5F-F098-4114-AE96-EE79A422A350}"/>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5" name="Line 7">
          <a:extLst>
            <a:ext uri="{FF2B5EF4-FFF2-40B4-BE49-F238E27FC236}">
              <a16:creationId xmlns:a16="http://schemas.microsoft.com/office/drawing/2014/main" id="{315DFB9A-441D-4A06-A921-C3F31ABF29B5}"/>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6" name="Line 7">
          <a:extLst>
            <a:ext uri="{FF2B5EF4-FFF2-40B4-BE49-F238E27FC236}">
              <a16:creationId xmlns:a16="http://schemas.microsoft.com/office/drawing/2014/main" id="{B23A02D6-D925-4801-BD71-35C062E04545}"/>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57" name="Line 7">
          <a:extLst>
            <a:ext uri="{FF2B5EF4-FFF2-40B4-BE49-F238E27FC236}">
              <a16:creationId xmlns:a16="http://schemas.microsoft.com/office/drawing/2014/main" id="{A0BF309C-BA06-416B-AEFB-E37BD63556EA}"/>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58" name="Line 7">
          <a:extLst>
            <a:ext uri="{FF2B5EF4-FFF2-40B4-BE49-F238E27FC236}">
              <a16:creationId xmlns:a16="http://schemas.microsoft.com/office/drawing/2014/main" id="{6ABF2141-E66C-471E-9CD3-031749A76708}"/>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59" name="Line 7">
          <a:extLst>
            <a:ext uri="{FF2B5EF4-FFF2-40B4-BE49-F238E27FC236}">
              <a16:creationId xmlns:a16="http://schemas.microsoft.com/office/drawing/2014/main" id="{244950C5-036C-4A9E-94F4-981F5A9F40CF}"/>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60" name="Line 7">
          <a:extLst>
            <a:ext uri="{FF2B5EF4-FFF2-40B4-BE49-F238E27FC236}">
              <a16:creationId xmlns:a16="http://schemas.microsoft.com/office/drawing/2014/main" id="{D816CA9E-0839-4D3A-9129-7D0FA6203D2D}"/>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1" name="Line 7">
          <a:extLst>
            <a:ext uri="{FF2B5EF4-FFF2-40B4-BE49-F238E27FC236}">
              <a16:creationId xmlns:a16="http://schemas.microsoft.com/office/drawing/2014/main" id="{1814A326-5961-4B52-92B4-5C87AA41BBB3}"/>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2" name="Line 7">
          <a:extLst>
            <a:ext uri="{FF2B5EF4-FFF2-40B4-BE49-F238E27FC236}">
              <a16:creationId xmlns:a16="http://schemas.microsoft.com/office/drawing/2014/main" id="{410A02B0-D887-431B-9AB2-F0FC49BA7831}"/>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3" name="Line 7">
          <a:extLst>
            <a:ext uri="{FF2B5EF4-FFF2-40B4-BE49-F238E27FC236}">
              <a16:creationId xmlns:a16="http://schemas.microsoft.com/office/drawing/2014/main" id="{D58297EC-49DD-4409-AB5C-10325CA12DCE}"/>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4" name="Line 7">
          <a:extLst>
            <a:ext uri="{FF2B5EF4-FFF2-40B4-BE49-F238E27FC236}">
              <a16:creationId xmlns:a16="http://schemas.microsoft.com/office/drawing/2014/main" id="{823AF417-57FE-422D-BE43-4A0A171B0192}"/>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5" name="Line 7">
          <a:extLst>
            <a:ext uri="{FF2B5EF4-FFF2-40B4-BE49-F238E27FC236}">
              <a16:creationId xmlns:a16="http://schemas.microsoft.com/office/drawing/2014/main" id="{B66AFA2B-5B67-4E5D-83EE-DBA5406B27A6}"/>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6" name="Line 7">
          <a:extLst>
            <a:ext uri="{FF2B5EF4-FFF2-40B4-BE49-F238E27FC236}">
              <a16:creationId xmlns:a16="http://schemas.microsoft.com/office/drawing/2014/main" id="{C1D2D8DC-02FF-45A0-B763-3190F4EA1E36}"/>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7" name="Line 7">
          <a:extLst>
            <a:ext uri="{FF2B5EF4-FFF2-40B4-BE49-F238E27FC236}">
              <a16:creationId xmlns:a16="http://schemas.microsoft.com/office/drawing/2014/main" id="{02C7892B-3FD9-4056-A210-052922174A3A}"/>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8" name="Line 7">
          <a:extLst>
            <a:ext uri="{FF2B5EF4-FFF2-40B4-BE49-F238E27FC236}">
              <a16:creationId xmlns:a16="http://schemas.microsoft.com/office/drawing/2014/main" id="{B633AA3C-A1C0-4E13-88E1-E283C077C280}"/>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69" name="Line 7">
          <a:extLst>
            <a:ext uri="{FF2B5EF4-FFF2-40B4-BE49-F238E27FC236}">
              <a16:creationId xmlns:a16="http://schemas.microsoft.com/office/drawing/2014/main" id="{324765C1-45B1-46D1-A8D3-56381CAC66FF}"/>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0" name="Line 7">
          <a:extLst>
            <a:ext uri="{FF2B5EF4-FFF2-40B4-BE49-F238E27FC236}">
              <a16:creationId xmlns:a16="http://schemas.microsoft.com/office/drawing/2014/main" id="{7B2A858F-39F1-48DF-9269-89852BE67557}"/>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1" name="Line 7">
          <a:extLst>
            <a:ext uri="{FF2B5EF4-FFF2-40B4-BE49-F238E27FC236}">
              <a16:creationId xmlns:a16="http://schemas.microsoft.com/office/drawing/2014/main" id="{C2861A90-6167-4F3A-B51B-115BFFCA8113}"/>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2" name="Line 7">
          <a:extLst>
            <a:ext uri="{FF2B5EF4-FFF2-40B4-BE49-F238E27FC236}">
              <a16:creationId xmlns:a16="http://schemas.microsoft.com/office/drawing/2014/main" id="{787149F3-9AF1-454C-BC58-A60E82B36178}"/>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3" name="Line 7">
          <a:extLst>
            <a:ext uri="{FF2B5EF4-FFF2-40B4-BE49-F238E27FC236}">
              <a16:creationId xmlns:a16="http://schemas.microsoft.com/office/drawing/2014/main" id="{167F5DA5-1003-48DB-A4A7-6DD3FA8CDF79}"/>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4" name="Line 7">
          <a:extLst>
            <a:ext uri="{FF2B5EF4-FFF2-40B4-BE49-F238E27FC236}">
              <a16:creationId xmlns:a16="http://schemas.microsoft.com/office/drawing/2014/main" id="{72B5EFE1-923E-4418-8426-609014A449DD}"/>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5" name="Line 7">
          <a:extLst>
            <a:ext uri="{FF2B5EF4-FFF2-40B4-BE49-F238E27FC236}">
              <a16:creationId xmlns:a16="http://schemas.microsoft.com/office/drawing/2014/main" id="{4C9A9262-AB47-4971-AD52-11F2B6266857}"/>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6" name="Line 7">
          <a:extLst>
            <a:ext uri="{FF2B5EF4-FFF2-40B4-BE49-F238E27FC236}">
              <a16:creationId xmlns:a16="http://schemas.microsoft.com/office/drawing/2014/main" id="{433EEC58-40ED-4C01-BBE6-8DF1370BD333}"/>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77" name="Line 7">
          <a:extLst>
            <a:ext uri="{FF2B5EF4-FFF2-40B4-BE49-F238E27FC236}">
              <a16:creationId xmlns:a16="http://schemas.microsoft.com/office/drawing/2014/main" id="{CFA72AD1-4893-4650-B4C1-386DAEA51E42}"/>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78" name="Line 7">
          <a:extLst>
            <a:ext uri="{FF2B5EF4-FFF2-40B4-BE49-F238E27FC236}">
              <a16:creationId xmlns:a16="http://schemas.microsoft.com/office/drawing/2014/main" id="{1E2A0A5F-6F18-4596-B85A-7A2B7B643D03}"/>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79" name="Line 7">
          <a:extLst>
            <a:ext uri="{FF2B5EF4-FFF2-40B4-BE49-F238E27FC236}">
              <a16:creationId xmlns:a16="http://schemas.microsoft.com/office/drawing/2014/main" id="{041CF9A1-5636-4975-9D7F-3C92A5AF4394}"/>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0" name="Line 7">
          <a:extLst>
            <a:ext uri="{FF2B5EF4-FFF2-40B4-BE49-F238E27FC236}">
              <a16:creationId xmlns:a16="http://schemas.microsoft.com/office/drawing/2014/main" id="{FE1EC380-8076-4B1D-A4B5-F76C61012BB2}"/>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1" name="Line 7">
          <a:extLst>
            <a:ext uri="{FF2B5EF4-FFF2-40B4-BE49-F238E27FC236}">
              <a16:creationId xmlns:a16="http://schemas.microsoft.com/office/drawing/2014/main" id="{A5062065-8699-42B2-BBDB-502D686F2CD6}"/>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2" name="Line 7">
          <a:extLst>
            <a:ext uri="{FF2B5EF4-FFF2-40B4-BE49-F238E27FC236}">
              <a16:creationId xmlns:a16="http://schemas.microsoft.com/office/drawing/2014/main" id="{45EC9893-701A-40C1-A36C-046C47374CEC}"/>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3" name="Line 7">
          <a:extLst>
            <a:ext uri="{FF2B5EF4-FFF2-40B4-BE49-F238E27FC236}">
              <a16:creationId xmlns:a16="http://schemas.microsoft.com/office/drawing/2014/main" id="{FD7512C6-945C-42FC-970F-28E7C71519C7}"/>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4" name="Line 7">
          <a:extLst>
            <a:ext uri="{FF2B5EF4-FFF2-40B4-BE49-F238E27FC236}">
              <a16:creationId xmlns:a16="http://schemas.microsoft.com/office/drawing/2014/main" id="{1B24E9BC-0550-4789-A68C-56869C733C86}"/>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5" name="Line 7">
          <a:extLst>
            <a:ext uri="{FF2B5EF4-FFF2-40B4-BE49-F238E27FC236}">
              <a16:creationId xmlns:a16="http://schemas.microsoft.com/office/drawing/2014/main" id="{4EE71C23-3FBE-4327-8D13-ADD68DEE2029}"/>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6" name="Line 7">
          <a:extLst>
            <a:ext uri="{FF2B5EF4-FFF2-40B4-BE49-F238E27FC236}">
              <a16:creationId xmlns:a16="http://schemas.microsoft.com/office/drawing/2014/main" id="{D495B3C1-ED48-4C31-AB51-FED503589397}"/>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7" name="Line 7">
          <a:extLst>
            <a:ext uri="{FF2B5EF4-FFF2-40B4-BE49-F238E27FC236}">
              <a16:creationId xmlns:a16="http://schemas.microsoft.com/office/drawing/2014/main" id="{7C423B24-4F02-4855-902A-B5C47D4FD869}"/>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8" name="Line 7">
          <a:extLst>
            <a:ext uri="{FF2B5EF4-FFF2-40B4-BE49-F238E27FC236}">
              <a16:creationId xmlns:a16="http://schemas.microsoft.com/office/drawing/2014/main" id="{6390D230-5FFB-49A4-A0E4-735A68542AEA}"/>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9" name="Line 7">
          <a:extLst>
            <a:ext uri="{FF2B5EF4-FFF2-40B4-BE49-F238E27FC236}">
              <a16:creationId xmlns:a16="http://schemas.microsoft.com/office/drawing/2014/main" id="{826DE586-95E9-4152-9EE1-203F3FA887F8}"/>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90" name="Line 7">
          <a:extLst>
            <a:ext uri="{FF2B5EF4-FFF2-40B4-BE49-F238E27FC236}">
              <a16:creationId xmlns:a16="http://schemas.microsoft.com/office/drawing/2014/main" id="{F000FC5A-8CB8-4587-8DDD-AAAC82A4CFC0}"/>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91" name="Line 7">
          <a:extLst>
            <a:ext uri="{FF2B5EF4-FFF2-40B4-BE49-F238E27FC236}">
              <a16:creationId xmlns:a16="http://schemas.microsoft.com/office/drawing/2014/main" id="{1C656CD7-ACC0-4556-9D3B-8D39AF8B88C1}"/>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92" name="Line 7">
          <a:extLst>
            <a:ext uri="{FF2B5EF4-FFF2-40B4-BE49-F238E27FC236}">
              <a16:creationId xmlns:a16="http://schemas.microsoft.com/office/drawing/2014/main" id="{477E0E3C-D6C7-43F9-BC19-CA324E69D06F}"/>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3" name="Line 7">
          <a:extLst>
            <a:ext uri="{FF2B5EF4-FFF2-40B4-BE49-F238E27FC236}">
              <a16:creationId xmlns:a16="http://schemas.microsoft.com/office/drawing/2014/main" id="{17F4F94E-9CF6-4A2C-B81B-8A558AC1A828}"/>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4" name="Line 7">
          <a:extLst>
            <a:ext uri="{FF2B5EF4-FFF2-40B4-BE49-F238E27FC236}">
              <a16:creationId xmlns:a16="http://schemas.microsoft.com/office/drawing/2014/main" id="{DE2555BD-38B8-4778-922C-0C6E80C5E6C3}"/>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5" name="Line 7">
          <a:extLst>
            <a:ext uri="{FF2B5EF4-FFF2-40B4-BE49-F238E27FC236}">
              <a16:creationId xmlns:a16="http://schemas.microsoft.com/office/drawing/2014/main" id="{C5732F8F-54F2-4B99-A7F0-55D56617D3C2}"/>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6" name="Line 7">
          <a:extLst>
            <a:ext uri="{FF2B5EF4-FFF2-40B4-BE49-F238E27FC236}">
              <a16:creationId xmlns:a16="http://schemas.microsoft.com/office/drawing/2014/main" id="{A0E96C5C-F6A9-4857-A90F-13922CA0100B}"/>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7" name="Line 7">
          <a:extLst>
            <a:ext uri="{FF2B5EF4-FFF2-40B4-BE49-F238E27FC236}">
              <a16:creationId xmlns:a16="http://schemas.microsoft.com/office/drawing/2014/main" id="{68D385F6-0D3C-4AEA-9CB6-345D3CEFB466}"/>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8" name="Line 7">
          <a:extLst>
            <a:ext uri="{FF2B5EF4-FFF2-40B4-BE49-F238E27FC236}">
              <a16:creationId xmlns:a16="http://schemas.microsoft.com/office/drawing/2014/main" id="{A662F81C-9772-418E-BA1A-B2E7552C1005}"/>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9" name="Line 7">
          <a:extLst>
            <a:ext uri="{FF2B5EF4-FFF2-40B4-BE49-F238E27FC236}">
              <a16:creationId xmlns:a16="http://schemas.microsoft.com/office/drawing/2014/main" id="{7CEAA821-49F0-4AB6-9673-9A3BE701A2E1}"/>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600" name="Line 7">
          <a:extLst>
            <a:ext uri="{FF2B5EF4-FFF2-40B4-BE49-F238E27FC236}">
              <a16:creationId xmlns:a16="http://schemas.microsoft.com/office/drawing/2014/main" id="{FA6E4950-B8A7-4407-9CD6-05B694ADA189}"/>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1" name="Line 7">
          <a:extLst>
            <a:ext uri="{FF2B5EF4-FFF2-40B4-BE49-F238E27FC236}">
              <a16:creationId xmlns:a16="http://schemas.microsoft.com/office/drawing/2014/main" id="{FEDBAC87-A2D3-4F4F-8D2D-0BE800C23722}"/>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2" name="Line 7">
          <a:extLst>
            <a:ext uri="{FF2B5EF4-FFF2-40B4-BE49-F238E27FC236}">
              <a16:creationId xmlns:a16="http://schemas.microsoft.com/office/drawing/2014/main" id="{477B176D-4BD9-4DE6-BB38-BF7025D589AE}"/>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3" name="Line 7">
          <a:extLst>
            <a:ext uri="{FF2B5EF4-FFF2-40B4-BE49-F238E27FC236}">
              <a16:creationId xmlns:a16="http://schemas.microsoft.com/office/drawing/2014/main" id="{8CE35616-9B95-46AD-B6E9-E2FA75F76E1F}"/>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4" name="Line 7">
          <a:extLst>
            <a:ext uri="{FF2B5EF4-FFF2-40B4-BE49-F238E27FC236}">
              <a16:creationId xmlns:a16="http://schemas.microsoft.com/office/drawing/2014/main" id="{74548C0E-BE2E-435A-A9FC-0533D9BCD159}"/>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5" name="Line 7">
          <a:extLst>
            <a:ext uri="{FF2B5EF4-FFF2-40B4-BE49-F238E27FC236}">
              <a16:creationId xmlns:a16="http://schemas.microsoft.com/office/drawing/2014/main" id="{317D734E-C567-4C56-BFFA-EB477EEEF086}"/>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6" name="Line 7">
          <a:extLst>
            <a:ext uri="{FF2B5EF4-FFF2-40B4-BE49-F238E27FC236}">
              <a16:creationId xmlns:a16="http://schemas.microsoft.com/office/drawing/2014/main" id="{E2E78BC6-C97C-4F5E-AF89-606BCEE8B41C}"/>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7" name="Line 7">
          <a:extLst>
            <a:ext uri="{FF2B5EF4-FFF2-40B4-BE49-F238E27FC236}">
              <a16:creationId xmlns:a16="http://schemas.microsoft.com/office/drawing/2014/main" id="{7B2D0DA0-CA0D-46FE-A4CD-94F99B2C5A8D}"/>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8" name="Line 7">
          <a:extLst>
            <a:ext uri="{FF2B5EF4-FFF2-40B4-BE49-F238E27FC236}">
              <a16:creationId xmlns:a16="http://schemas.microsoft.com/office/drawing/2014/main" id="{20AD73D7-3952-45C2-9659-F860BAEA476C}"/>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9" name="Line 7">
          <a:extLst>
            <a:ext uri="{FF2B5EF4-FFF2-40B4-BE49-F238E27FC236}">
              <a16:creationId xmlns:a16="http://schemas.microsoft.com/office/drawing/2014/main" id="{CD88E7F7-65C0-4AE4-A7B6-716754B80310}"/>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0" name="Line 7">
          <a:extLst>
            <a:ext uri="{FF2B5EF4-FFF2-40B4-BE49-F238E27FC236}">
              <a16:creationId xmlns:a16="http://schemas.microsoft.com/office/drawing/2014/main" id="{15020DF2-6A2D-4DA3-BBD5-2AF7F33D06D9}"/>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1" name="Line 7">
          <a:extLst>
            <a:ext uri="{FF2B5EF4-FFF2-40B4-BE49-F238E27FC236}">
              <a16:creationId xmlns:a16="http://schemas.microsoft.com/office/drawing/2014/main" id="{2333004C-1E1A-44DF-96C6-4E69BAE2BA9E}"/>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2" name="Line 7">
          <a:extLst>
            <a:ext uri="{FF2B5EF4-FFF2-40B4-BE49-F238E27FC236}">
              <a16:creationId xmlns:a16="http://schemas.microsoft.com/office/drawing/2014/main" id="{98F74245-AAA4-4AAC-9577-25EB8D8A3437}"/>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3" name="Line 7">
          <a:extLst>
            <a:ext uri="{FF2B5EF4-FFF2-40B4-BE49-F238E27FC236}">
              <a16:creationId xmlns:a16="http://schemas.microsoft.com/office/drawing/2014/main" id="{9E0F6208-A3F5-4197-9C20-E1C29A888997}"/>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4" name="Line 7">
          <a:extLst>
            <a:ext uri="{FF2B5EF4-FFF2-40B4-BE49-F238E27FC236}">
              <a16:creationId xmlns:a16="http://schemas.microsoft.com/office/drawing/2014/main" id="{15D48B97-AC2A-40E5-B84C-F7017F903448}"/>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5" name="Line 7">
          <a:extLst>
            <a:ext uri="{FF2B5EF4-FFF2-40B4-BE49-F238E27FC236}">
              <a16:creationId xmlns:a16="http://schemas.microsoft.com/office/drawing/2014/main" id="{F3E2CFC9-BDC0-4E54-A9EC-771E4F6B4677}"/>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6" name="Line 7">
          <a:extLst>
            <a:ext uri="{FF2B5EF4-FFF2-40B4-BE49-F238E27FC236}">
              <a16:creationId xmlns:a16="http://schemas.microsoft.com/office/drawing/2014/main" id="{B1556151-94D0-427F-B909-67A642209860}"/>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17" name="Line 7">
          <a:extLst>
            <a:ext uri="{FF2B5EF4-FFF2-40B4-BE49-F238E27FC236}">
              <a16:creationId xmlns:a16="http://schemas.microsoft.com/office/drawing/2014/main" id="{B6AB8B87-5793-40C6-806D-46F488625816}"/>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18" name="Line 7">
          <a:extLst>
            <a:ext uri="{FF2B5EF4-FFF2-40B4-BE49-F238E27FC236}">
              <a16:creationId xmlns:a16="http://schemas.microsoft.com/office/drawing/2014/main" id="{694133E5-D02C-445A-BCC0-EC740E678FC6}"/>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19" name="Line 7">
          <a:extLst>
            <a:ext uri="{FF2B5EF4-FFF2-40B4-BE49-F238E27FC236}">
              <a16:creationId xmlns:a16="http://schemas.microsoft.com/office/drawing/2014/main" id="{A76DE7C1-B28A-47C7-8CEA-86BD8EFCB7A0}"/>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0" name="Line 7">
          <a:extLst>
            <a:ext uri="{FF2B5EF4-FFF2-40B4-BE49-F238E27FC236}">
              <a16:creationId xmlns:a16="http://schemas.microsoft.com/office/drawing/2014/main" id="{2BB7420D-982A-4583-8AFE-E8372F284E99}"/>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1" name="Line 7">
          <a:extLst>
            <a:ext uri="{FF2B5EF4-FFF2-40B4-BE49-F238E27FC236}">
              <a16:creationId xmlns:a16="http://schemas.microsoft.com/office/drawing/2014/main" id="{A99B90F3-ECB7-470B-BD8D-A5CE354ED298}"/>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2" name="Line 7">
          <a:extLst>
            <a:ext uri="{FF2B5EF4-FFF2-40B4-BE49-F238E27FC236}">
              <a16:creationId xmlns:a16="http://schemas.microsoft.com/office/drawing/2014/main" id="{00765D2F-16AA-435B-BE2E-CC3068C96623}"/>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3" name="Line 7">
          <a:extLst>
            <a:ext uri="{FF2B5EF4-FFF2-40B4-BE49-F238E27FC236}">
              <a16:creationId xmlns:a16="http://schemas.microsoft.com/office/drawing/2014/main" id="{B02DEFDB-587C-4262-81D2-FE4525371E24}"/>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4" name="Line 7">
          <a:extLst>
            <a:ext uri="{FF2B5EF4-FFF2-40B4-BE49-F238E27FC236}">
              <a16:creationId xmlns:a16="http://schemas.microsoft.com/office/drawing/2014/main" id="{0664B655-5A2A-4922-9AC9-23CBEE482BD8}"/>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5" name="Line 7">
          <a:extLst>
            <a:ext uri="{FF2B5EF4-FFF2-40B4-BE49-F238E27FC236}">
              <a16:creationId xmlns:a16="http://schemas.microsoft.com/office/drawing/2014/main" id="{FB0EE5B1-94FE-43AA-835F-5249C66F7FB6}"/>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6" name="Line 7">
          <a:extLst>
            <a:ext uri="{FF2B5EF4-FFF2-40B4-BE49-F238E27FC236}">
              <a16:creationId xmlns:a16="http://schemas.microsoft.com/office/drawing/2014/main" id="{3A55FF9C-AB09-4C86-B5F7-16D0FAF802EE}"/>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7" name="Line 7">
          <a:extLst>
            <a:ext uri="{FF2B5EF4-FFF2-40B4-BE49-F238E27FC236}">
              <a16:creationId xmlns:a16="http://schemas.microsoft.com/office/drawing/2014/main" id="{696E4DEC-0D82-40A0-8658-D2038B9F7EF4}"/>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8" name="Line 7">
          <a:extLst>
            <a:ext uri="{FF2B5EF4-FFF2-40B4-BE49-F238E27FC236}">
              <a16:creationId xmlns:a16="http://schemas.microsoft.com/office/drawing/2014/main" id="{C999F424-D79E-4630-B41F-1AF3606933BB}"/>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9" name="Line 7">
          <a:extLst>
            <a:ext uri="{FF2B5EF4-FFF2-40B4-BE49-F238E27FC236}">
              <a16:creationId xmlns:a16="http://schemas.microsoft.com/office/drawing/2014/main" id="{6ED3C01E-B254-43FA-80F7-A791C5F99878}"/>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30" name="Line 7">
          <a:extLst>
            <a:ext uri="{FF2B5EF4-FFF2-40B4-BE49-F238E27FC236}">
              <a16:creationId xmlns:a16="http://schemas.microsoft.com/office/drawing/2014/main" id="{9B83CB6C-A3BC-4D80-AB98-30592B45473E}"/>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31" name="Line 7">
          <a:extLst>
            <a:ext uri="{FF2B5EF4-FFF2-40B4-BE49-F238E27FC236}">
              <a16:creationId xmlns:a16="http://schemas.microsoft.com/office/drawing/2014/main" id="{DEC828DC-3357-47D7-AAC8-0D670A834F96}"/>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32" name="Line 7">
          <a:extLst>
            <a:ext uri="{FF2B5EF4-FFF2-40B4-BE49-F238E27FC236}">
              <a16:creationId xmlns:a16="http://schemas.microsoft.com/office/drawing/2014/main" id="{1D668E38-A9DA-4CC0-B379-F1C9015743F2}"/>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33" name="Line 7">
          <a:extLst>
            <a:ext uri="{FF2B5EF4-FFF2-40B4-BE49-F238E27FC236}">
              <a16:creationId xmlns:a16="http://schemas.microsoft.com/office/drawing/2014/main" id="{96E45232-EF58-4AE3-AA1C-D89D0EF1F19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34" name="Line 7">
          <a:extLst>
            <a:ext uri="{FF2B5EF4-FFF2-40B4-BE49-F238E27FC236}">
              <a16:creationId xmlns:a16="http://schemas.microsoft.com/office/drawing/2014/main" id="{FACA56B0-AD3E-4DC7-AFFD-5F0E1FC773F4}"/>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35" name="Line 7">
          <a:extLst>
            <a:ext uri="{FF2B5EF4-FFF2-40B4-BE49-F238E27FC236}">
              <a16:creationId xmlns:a16="http://schemas.microsoft.com/office/drawing/2014/main" id="{5092C8DB-0849-4880-9CDF-30DFE6C0F8BF}"/>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36" name="Line 7">
          <a:extLst>
            <a:ext uri="{FF2B5EF4-FFF2-40B4-BE49-F238E27FC236}">
              <a16:creationId xmlns:a16="http://schemas.microsoft.com/office/drawing/2014/main" id="{781E6EA4-269E-4B7F-ADE9-68B0CE2C1A6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37" name="Line 7">
          <a:extLst>
            <a:ext uri="{FF2B5EF4-FFF2-40B4-BE49-F238E27FC236}">
              <a16:creationId xmlns:a16="http://schemas.microsoft.com/office/drawing/2014/main" id="{138F17A4-3D28-450A-B450-8A5E8C671D08}"/>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38" name="Line 7">
          <a:extLst>
            <a:ext uri="{FF2B5EF4-FFF2-40B4-BE49-F238E27FC236}">
              <a16:creationId xmlns:a16="http://schemas.microsoft.com/office/drawing/2014/main" id="{BBDDF3BE-0F23-44DF-97FF-9BEACBCA905E}"/>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39" name="Line 7">
          <a:extLst>
            <a:ext uri="{FF2B5EF4-FFF2-40B4-BE49-F238E27FC236}">
              <a16:creationId xmlns:a16="http://schemas.microsoft.com/office/drawing/2014/main" id="{70B0F68D-E578-4C94-AE08-61962CBB0753}"/>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0" name="Line 7">
          <a:extLst>
            <a:ext uri="{FF2B5EF4-FFF2-40B4-BE49-F238E27FC236}">
              <a16:creationId xmlns:a16="http://schemas.microsoft.com/office/drawing/2014/main" id="{F735341D-F125-42DF-8784-8A5CE2075FB9}"/>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1" name="Line 7">
          <a:extLst>
            <a:ext uri="{FF2B5EF4-FFF2-40B4-BE49-F238E27FC236}">
              <a16:creationId xmlns:a16="http://schemas.microsoft.com/office/drawing/2014/main" id="{FCAE9540-5360-40A0-A4C9-3DDC5C0F01B4}"/>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2" name="Line 7">
          <a:extLst>
            <a:ext uri="{FF2B5EF4-FFF2-40B4-BE49-F238E27FC236}">
              <a16:creationId xmlns:a16="http://schemas.microsoft.com/office/drawing/2014/main" id="{D2398735-1D7B-433C-9896-C92AFCE14744}"/>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3" name="Line 7">
          <a:extLst>
            <a:ext uri="{FF2B5EF4-FFF2-40B4-BE49-F238E27FC236}">
              <a16:creationId xmlns:a16="http://schemas.microsoft.com/office/drawing/2014/main" id="{10E7CC4E-C7D9-4E33-9D6D-A69C5441420B}"/>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4" name="Line 7">
          <a:extLst>
            <a:ext uri="{FF2B5EF4-FFF2-40B4-BE49-F238E27FC236}">
              <a16:creationId xmlns:a16="http://schemas.microsoft.com/office/drawing/2014/main" id="{B1A0779A-3D87-40BC-8D3B-D3DB2A06C809}"/>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5" name="Line 7">
          <a:extLst>
            <a:ext uri="{FF2B5EF4-FFF2-40B4-BE49-F238E27FC236}">
              <a16:creationId xmlns:a16="http://schemas.microsoft.com/office/drawing/2014/main" id="{20EF7DDD-8DB1-429F-A62C-79403F2E9A66}"/>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6" name="Line 7">
          <a:extLst>
            <a:ext uri="{FF2B5EF4-FFF2-40B4-BE49-F238E27FC236}">
              <a16:creationId xmlns:a16="http://schemas.microsoft.com/office/drawing/2014/main" id="{3C0C0F59-969F-44B1-951B-6B81ED3831BD}"/>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7" name="Line 7">
          <a:extLst>
            <a:ext uri="{FF2B5EF4-FFF2-40B4-BE49-F238E27FC236}">
              <a16:creationId xmlns:a16="http://schemas.microsoft.com/office/drawing/2014/main" id="{6EB81587-62D7-4888-A130-ECE7F5977691}"/>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8" name="Line 7">
          <a:extLst>
            <a:ext uri="{FF2B5EF4-FFF2-40B4-BE49-F238E27FC236}">
              <a16:creationId xmlns:a16="http://schemas.microsoft.com/office/drawing/2014/main" id="{845C61F8-FB58-43C8-9B79-B67878929D5A}"/>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9" name="Line 7">
          <a:extLst>
            <a:ext uri="{FF2B5EF4-FFF2-40B4-BE49-F238E27FC236}">
              <a16:creationId xmlns:a16="http://schemas.microsoft.com/office/drawing/2014/main" id="{A28F2118-2B00-46B9-A4C6-21F67FC7FC39}"/>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50" name="Line 7">
          <a:extLst>
            <a:ext uri="{FF2B5EF4-FFF2-40B4-BE49-F238E27FC236}">
              <a16:creationId xmlns:a16="http://schemas.microsoft.com/office/drawing/2014/main" id="{A5166139-E26C-4ABF-9C8C-34BE15A81B32}"/>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51" name="Line 7">
          <a:extLst>
            <a:ext uri="{FF2B5EF4-FFF2-40B4-BE49-F238E27FC236}">
              <a16:creationId xmlns:a16="http://schemas.microsoft.com/office/drawing/2014/main" id="{24CBA8BE-0297-4E31-8926-D7BBDA92F78F}"/>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52" name="Line 7">
          <a:extLst>
            <a:ext uri="{FF2B5EF4-FFF2-40B4-BE49-F238E27FC236}">
              <a16:creationId xmlns:a16="http://schemas.microsoft.com/office/drawing/2014/main" id="{4A4CC28A-AECD-441D-83ED-E6D4FD59437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3" name="Line 7">
          <a:extLst>
            <a:ext uri="{FF2B5EF4-FFF2-40B4-BE49-F238E27FC236}">
              <a16:creationId xmlns:a16="http://schemas.microsoft.com/office/drawing/2014/main" id="{E3415C95-CE1E-476B-9FB3-5D6FBCAEC2F2}"/>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4" name="Line 7">
          <a:extLst>
            <a:ext uri="{FF2B5EF4-FFF2-40B4-BE49-F238E27FC236}">
              <a16:creationId xmlns:a16="http://schemas.microsoft.com/office/drawing/2014/main" id="{E613C956-9AC4-4E5C-A767-24005CC6311A}"/>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5" name="Line 7">
          <a:extLst>
            <a:ext uri="{FF2B5EF4-FFF2-40B4-BE49-F238E27FC236}">
              <a16:creationId xmlns:a16="http://schemas.microsoft.com/office/drawing/2014/main" id="{5BD8CA8C-82B5-4B35-9A23-AB57C67CECA8}"/>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6" name="Line 7">
          <a:extLst>
            <a:ext uri="{FF2B5EF4-FFF2-40B4-BE49-F238E27FC236}">
              <a16:creationId xmlns:a16="http://schemas.microsoft.com/office/drawing/2014/main" id="{DDD7BA37-8735-449D-9FED-3A4AEF0D8658}"/>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7" name="Line 7">
          <a:extLst>
            <a:ext uri="{FF2B5EF4-FFF2-40B4-BE49-F238E27FC236}">
              <a16:creationId xmlns:a16="http://schemas.microsoft.com/office/drawing/2014/main" id="{4DC2E27D-0A4F-49EC-87F5-38216EB9DDF4}"/>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8" name="Line 7">
          <a:extLst>
            <a:ext uri="{FF2B5EF4-FFF2-40B4-BE49-F238E27FC236}">
              <a16:creationId xmlns:a16="http://schemas.microsoft.com/office/drawing/2014/main" id="{16C9EB79-1FBE-4651-8DC9-63F659C7B9AE}"/>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9" name="Line 7">
          <a:extLst>
            <a:ext uri="{FF2B5EF4-FFF2-40B4-BE49-F238E27FC236}">
              <a16:creationId xmlns:a16="http://schemas.microsoft.com/office/drawing/2014/main" id="{64F8121F-63C6-43D9-B71D-78D2686BEB49}"/>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60" name="Line 7">
          <a:extLst>
            <a:ext uri="{FF2B5EF4-FFF2-40B4-BE49-F238E27FC236}">
              <a16:creationId xmlns:a16="http://schemas.microsoft.com/office/drawing/2014/main" id="{0C2A7A69-8EE5-4DF9-B302-87348FF98E25}"/>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1" name="Line 7">
          <a:extLst>
            <a:ext uri="{FF2B5EF4-FFF2-40B4-BE49-F238E27FC236}">
              <a16:creationId xmlns:a16="http://schemas.microsoft.com/office/drawing/2014/main" id="{8B17CFAA-388F-4549-A3A2-F70F006B38F5}"/>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2" name="Line 7">
          <a:extLst>
            <a:ext uri="{FF2B5EF4-FFF2-40B4-BE49-F238E27FC236}">
              <a16:creationId xmlns:a16="http://schemas.microsoft.com/office/drawing/2014/main" id="{47AEEAD1-E7FD-4852-89B9-C25B2959EAA7}"/>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3" name="Line 7">
          <a:extLst>
            <a:ext uri="{FF2B5EF4-FFF2-40B4-BE49-F238E27FC236}">
              <a16:creationId xmlns:a16="http://schemas.microsoft.com/office/drawing/2014/main" id="{15ED1FD1-92B2-4FA3-8FC9-BF6F99E63093}"/>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4" name="Line 7">
          <a:extLst>
            <a:ext uri="{FF2B5EF4-FFF2-40B4-BE49-F238E27FC236}">
              <a16:creationId xmlns:a16="http://schemas.microsoft.com/office/drawing/2014/main" id="{E86F70AE-C6C1-4BF3-BFC7-3A54DE25944A}"/>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5" name="Line 7">
          <a:extLst>
            <a:ext uri="{FF2B5EF4-FFF2-40B4-BE49-F238E27FC236}">
              <a16:creationId xmlns:a16="http://schemas.microsoft.com/office/drawing/2014/main" id="{FA26B37C-603D-4DA3-8BE3-9CD0FF6842B5}"/>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6" name="Line 7">
          <a:extLst>
            <a:ext uri="{FF2B5EF4-FFF2-40B4-BE49-F238E27FC236}">
              <a16:creationId xmlns:a16="http://schemas.microsoft.com/office/drawing/2014/main" id="{B20A334D-BF50-4888-B598-5F9C57BB1038}"/>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7" name="Line 7">
          <a:extLst>
            <a:ext uri="{FF2B5EF4-FFF2-40B4-BE49-F238E27FC236}">
              <a16:creationId xmlns:a16="http://schemas.microsoft.com/office/drawing/2014/main" id="{B7FA875A-E99A-4E7B-A526-33BFD118A454}"/>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8" name="Line 7">
          <a:extLst>
            <a:ext uri="{FF2B5EF4-FFF2-40B4-BE49-F238E27FC236}">
              <a16:creationId xmlns:a16="http://schemas.microsoft.com/office/drawing/2014/main" id="{03DD46CC-7D83-451C-92C6-C9393F2125F2}"/>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69" name="Line 7">
          <a:extLst>
            <a:ext uri="{FF2B5EF4-FFF2-40B4-BE49-F238E27FC236}">
              <a16:creationId xmlns:a16="http://schemas.microsoft.com/office/drawing/2014/main" id="{50E152F5-1146-4FC3-B912-F6DE1D6F8DAA}"/>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0" name="Line 7">
          <a:extLst>
            <a:ext uri="{FF2B5EF4-FFF2-40B4-BE49-F238E27FC236}">
              <a16:creationId xmlns:a16="http://schemas.microsoft.com/office/drawing/2014/main" id="{819D6F91-0D1F-4464-9631-62E8580AA7BC}"/>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1" name="Line 7">
          <a:extLst>
            <a:ext uri="{FF2B5EF4-FFF2-40B4-BE49-F238E27FC236}">
              <a16:creationId xmlns:a16="http://schemas.microsoft.com/office/drawing/2014/main" id="{97088978-B39C-484F-B5E0-971EDA2A9D43}"/>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2" name="Line 7">
          <a:extLst>
            <a:ext uri="{FF2B5EF4-FFF2-40B4-BE49-F238E27FC236}">
              <a16:creationId xmlns:a16="http://schemas.microsoft.com/office/drawing/2014/main" id="{FF18EAF1-726E-4247-BDD4-BFB69EB1D76B}"/>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3" name="Line 7">
          <a:extLst>
            <a:ext uri="{FF2B5EF4-FFF2-40B4-BE49-F238E27FC236}">
              <a16:creationId xmlns:a16="http://schemas.microsoft.com/office/drawing/2014/main" id="{3917C23E-C9E5-4178-896D-9347026E118E}"/>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4" name="Line 7">
          <a:extLst>
            <a:ext uri="{FF2B5EF4-FFF2-40B4-BE49-F238E27FC236}">
              <a16:creationId xmlns:a16="http://schemas.microsoft.com/office/drawing/2014/main" id="{5FD32E51-1BCC-49A5-B3D9-22AC2A7B1915}"/>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5" name="Line 7">
          <a:extLst>
            <a:ext uri="{FF2B5EF4-FFF2-40B4-BE49-F238E27FC236}">
              <a16:creationId xmlns:a16="http://schemas.microsoft.com/office/drawing/2014/main" id="{7C6EB138-5948-429B-BE8C-01E0D62F8B3F}"/>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6" name="Line 7">
          <a:extLst>
            <a:ext uri="{FF2B5EF4-FFF2-40B4-BE49-F238E27FC236}">
              <a16:creationId xmlns:a16="http://schemas.microsoft.com/office/drawing/2014/main" id="{66EFAA70-6835-4B0A-A741-F403757CCFD8}"/>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77" name="Line 7">
          <a:extLst>
            <a:ext uri="{FF2B5EF4-FFF2-40B4-BE49-F238E27FC236}">
              <a16:creationId xmlns:a16="http://schemas.microsoft.com/office/drawing/2014/main" id="{A43CF423-5F57-4638-8DF5-2576DBE360F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78" name="Line 7">
          <a:extLst>
            <a:ext uri="{FF2B5EF4-FFF2-40B4-BE49-F238E27FC236}">
              <a16:creationId xmlns:a16="http://schemas.microsoft.com/office/drawing/2014/main" id="{529FCD97-5E47-4F1F-8841-E703A773ECA7}"/>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79" name="Line 7">
          <a:extLst>
            <a:ext uri="{FF2B5EF4-FFF2-40B4-BE49-F238E27FC236}">
              <a16:creationId xmlns:a16="http://schemas.microsoft.com/office/drawing/2014/main" id="{B1C8C700-5062-4C11-9F39-915455AAECF2}"/>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80" name="Line 7">
          <a:extLst>
            <a:ext uri="{FF2B5EF4-FFF2-40B4-BE49-F238E27FC236}">
              <a16:creationId xmlns:a16="http://schemas.microsoft.com/office/drawing/2014/main" id="{E4C87354-F2CA-4E5C-876A-85DA47029018}"/>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1" name="Line 7">
          <a:extLst>
            <a:ext uri="{FF2B5EF4-FFF2-40B4-BE49-F238E27FC236}">
              <a16:creationId xmlns:a16="http://schemas.microsoft.com/office/drawing/2014/main" id="{A4A7D9BC-FAEB-4703-B449-68DD4F86731D}"/>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2" name="Line 7">
          <a:extLst>
            <a:ext uri="{FF2B5EF4-FFF2-40B4-BE49-F238E27FC236}">
              <a16:creationId xmlns:a16="http://schemas.microsoft.com/office/drawing/2014/main" id="{CFFDC079-B04B-4A92-86BB-8631BC710866}"/>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3" name="Line 7">
          <a:extLst>
            <a:ext uri="{FF2B5EF4-FFF2-40B4-BE49-F238E27FC236}">
              <a16:creationId xmlns:a16="http://schemas.microsoft.com/office/drawing/2014/main" id="{C971C447-5CDF-407E-BA39-E359FD14E5A2}"/>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4" name="Line 7">
          <a:extLst>
            <a:ext uri="{FF2B5EF4-FFF2-40B4-BE49-F238E27FC236}">
              <a16:creationId xmlns:a16="http://schemas.microsoft.com/office/drawing/2014/main" id="{7025D571-A187-4E20-A1CB-775A715FE477}"/>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5" name="Line 7">
          <a:extLst>
            <a:ext uri="{FF2B5EF4-FFF2-40B4-BE49-F238E27FC236}">
              <a16:creationId xmlns:a16="http://schemas.microsoft.com/office/drawing/2014/main" id="{CB903CF3-3B0B-47E5-94FF-A5840EFA6B47}"/>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6" name="Line 7">
          <a:extLst>
            <a:ext uri="{FF2B5EF4-FFF2-40B4-BE49-F238E27FC236}">
              <a16:creationId xmlns:a16="http://schemas.microsoft.com/office/drawing/2014/main" id="{C63616B3-4A34-4575-A3E2-D1A4C56B0C1C}"/>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7" name="Line 7">
          <a:extLst>
            <a:ext uri="{FF2B5EF4-FFF2-40B4-BE49-F238E27FC236}">
              <a16:creationId xmlns:a16="http://schemas.microsoft.com/office/drawing/2014/main" id="{52A420DA-7E60-4BEA-9796-33DDF8CE91D9}"/>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8" name="Line 7">
          <a:extLst>
            <a:ext uri="{FF2B5EF4-FFF2-40B4-BE49-F238E27FC236}">
              <a16:creationId xmlns:a16="http://schemas.microsoft.com/office/drawing/2014/main" id="{890C0942-576F-4E10-BFDE-98CAB8A5B272}"/>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89" name="Line 7">
          <a:extLst>
            <a:ext uri="{FF2B5EF4-FFF2-40B4-BE49-F238E27FC236}">
              <a16:creationId xmlns:a16="http://schemas.microsoft.com/office/drawing/2014/main" id="{3A98AD43-4116-4E0E-9CD7-A6321B654F0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0" name="Line 7">
          <a:extLst>
            <a:ext uri="{FF2B5EF4-FFF2-40B4-BE49-F238E27FC236}">
              <a16:creationId xmlns:a16="http://schemas.microsoft.com/office/drawing/2014/main" id="{5DF76AE4-22A7-4652-B68F-D4016B3E861D}"/>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1" name="Line 7">
          <a:extLst>
            <a:ext uri="{FF2B5EF4-FFF2-40B4-BE49-F238E27FC236}">
              <a16:creationId xmlns:a16="http://schemas.microsoft.com/office/drawing/2014/main" id="{914D81AA-BFB3-4600-99D7-33F38A5F55AC}"/>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2" name="Line 7">
          <a:extLst>
            <a:ext uri="{FF2B5EF4-FFF2-40B4-BE49-F238E27FC236}">
              <a16:creationId xmlns:a16="http://schemas.microsoft.com/office/drawing/2014/main" id="{840E521D-8D11-474B-9C33-1A7660CC6873}"/>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3" name="Line 7">
          <a:extLst>
            <a:ext uri="{FF2B5EF4-FFF2-40B4-BE49-F238E27FC236}">
              <a16:creationId xmlns:a16="http://schemas.microsoft.com/office/drawing/2014/main" id="{2E272A6F-B47D-45F4-8100-C358FDFD7135}"/>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4" name="Line 7">
          <a:extLst>
            <a:ext uri="{FF2B5EF4-FFF2-40B4-BE49-F238E27FC236}">
              <a16:creationId xmlns:a16="http://schemas.microsoft.com/office/drawing/2014/main" id="{FACDF238-6713-4410-A01E-60E4A31B8601}"/>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5" name="Line 7">
          <a:extLst>
            <a:ext uri="{FF2B5EF4-FFF2-40B4-BE49-F238E27FC236}">
              <a16:creationId xmlns:a16="http://schemas.microsoft.com/office/drawing/2014/main" id="{4765A613-1A93-464A-A212-BF12F500FD67}"/>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6" name="Line 7">
          <a:extLst>
            <a:ext uri="{FF2B5EF4-FFF2-40B4-BE49-F238E27FC236}">
              <a16:creationId xmlns:a16="http://schemas.microsoft.com/office/drawing/2014/main" id="{1E404E04-06FC-41CD-AF8E-06B9176DCCB4}"/>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97" name="Line 7">
          <a:extLst>
            <a:ext uri="{FF2B5EF4-FFF2-40B4-BE49-F238E27FC236}">
              <a16:creationId xmlns:a16="http://schemas.microsoft.com/office/drawing/2014/main" id="{7B2FAF17-700D-4F2D-91D4-DA535E2E067E}"/>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98" name="Line 7">
          <a:extLst>
            <a:ext uri="{FF2B5EF4-FFF2-40B4-BE49-F238E27FC236}">
              <a16:creationId xmlns:a16="http://schemas.microsoft.com/office/drawing/2014/main" id="{BF3E9DD9-89BB-4EFE-B0DE-15EA2BA0910E}"/>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99" name="Line 7">
          <a:extLst>
            <a:ext uri="{FF2B5EF4-FFF2-40B4-BE49-F238E27FC236}">
              <a16:creationId xmlns:a16="http://schemas.microsoft.com/office/drawing/2014/main" id="{F1118B92-AFCF-4E24-9207-539CE40F27F8}"/>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0" name="Line 7">
          <a:extLst>
            <a:ext uri="{FF2B5EF4-FFF2-40B4-BE49-F238E27FC236}">
              <a16:creationId xmlns:a16="http://schemas.microsoft.com/office/drawing/2014/main" id="{6E89BA5A-F792-4013-9AB7-69C3E46DC2B0}"/>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1" name="Line 7">
          <a:extLst>
            <a:ext uri="{FF2B5EF4-FFF2-40B4-BE49-F238E27FC236}">
              <a16:creationId xmlns:a16="http://schemas.microsoft.com/office/drawing/2014/main" id="{2348D9AA-84F6-4EEB-9502-76C8D863CC3A}"/>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2" name="Line 7">
          <a:extLst>
            <a:ext uri="{FF2B5EF4-FFF2-40B4-BE49-F238E27FC236}">
              <a16:creationId xmlns:a16="http://schemas.microsoft.com/office/drawing/2014/main" id="{37A5F59C-B6AF-4CCC-BD5C-9D9E084CF299}"/>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3" name="Line 7">
          <a:extLst>
            <a:ext uri="{FF2B5EF4-FFF2-40B4-BE49-F238E27FC236}">
              <a16:creationId xmlns:a16="http://schemas.microsoft.com/office/drawing/2014/main" id="{E66088FC-02E6-46D5-8F7B-B1E54A6426D4}"/>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4" name="Line 7">
          <a:extLst>
            <a:ext uri="{FF2B5EF4-FFF2-40B4-BE49-F238E27FC236}">
              <a16:creationId xmlns:a16="http://schemas.microsoft.com/office/drawing/2014/main" id="{0253AB56-3CFE-43AA-AE7A-99ABE6528648}"/>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5" name="Line 7">
          <a:extLst>
            <a:ext uri="{FF2B5EF4-FFF2-40B4-BE49-F238E27FC236}">
              <a16:creationId xmlns:a16="http://schemas.microsoft.com/office/drawing/2014/main" id="{A60E6FF5-8DA4-4D99-8A22-AFD61CB1D524}"/>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6" name="Line 7">
          <a:extLst>
            <a:ext uri="{FF2B5EF4-FFF2-40B4-BE49-F238E27FC236}">
              <a16:creationId xmlns:a16="http://schemas.microsoft.com/office/drawing/2014/main" id="{97EE8721-CE67-4E79-B247-BD8D1EBC865F}"/>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7" name="Line 7">
          <a:extLst>
            <a:ext uri="{FF2B5EF4-FFF2-40B4-BE49-F238E27FC236}">
              <a16:creationId xmlns:a16="http://schemas.microsoft.com/office/drawing/2014/main" id="{CA719CE5-9825-4B1D-BB32-417703BB40BA}"/>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8" name="Line 7">
          <a:extLst>
            <a:ext uri="{FF2B5EF4-FFF2-40B4-BE49-F238E27FC236}">
              <a16:creationId xmlns:a16="http://schemas.microsoft.com/office/drawing/2014/main" id="{1F9B7F19-96DB-4069-A18D-84B85937D7DC}"/>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9" name="Line 7">
          <a:extLst>
            <a:ext uri="{FF2B5EF4-FFF2-40B4-BE49-F238E27FC236}">
              <a16:creationId xmlns:a16="http://schemas.microsoft.com/office/drawing/2014/main" id="{1650E9F8-1FF9-4EDB-BBC0-A70B058AF0F9}"/>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10" name="Line 7">
          <a:extLst>
            <a:ext uri="{FF2B5EF4-FFF2-40B4-BE49-F238E27FC236}">
              <a16:creationId xmlns:a16="http://schemas.microsoft.com/office/drawing/2014/main" id="{E5BA2C6C-B6AF-415C-9435-F028ADC891D9}"/>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11" name="Line 7">
          <a:extLst>
            <a:ext uri="{FF2B5EF4-FFF2-40B4-BE49-F238E27FC236}">
              <a16:creationId xmlns:a16="http://schemas.microsoft.com/office/drawing/2014/main" id="{617B9F93-BFCB-4787-9E99-611D597B461A}"/>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12" name="Line 7">
          <a:extLst>
            <a:ext uri="{FF2B5EF4-FFF2-40B4-BE49-F238E27FC236}">
              <a16:creationId xmlns:a16="http://schemas.microsoft.com/office/drawing/2014/main" id="{ABF2B864-101D-414B-8333-E531817A068C}"/>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3" name="Line 7">
          <a:extLst>
            <a:ext uri="{FF2B5EF4-FFF2-40B4-BE49-F238E27FC236}">
              <a16:creationId xmlns:a16="http://schemas.microsoft.com/office/drawing/2014/main" id="{DD4915BF-CBB4-4CAF-9346-B05F842403E9}"/>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4" name="Line 7">
          <a:extLst>
            <a:ext uri="{FF2B5EF4-FFF2-40B4-BE49-F238E27FC236}">
              <a16:creationId xmlns:a16="http://schemas.microsoft.com/office/drawing/2014/main" id="{06D1F4C3-5D5F-4140-9C38-D1214976CB30}"/>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5" name="Line 7">
          <a:extLst>
            <a:ext uri="{FF2B5EF4-FFF2-40B4-BE49-F238E27FC236}">
              <a16:creationId xmlns:a16="http://schemas.microsoft.com/office/drawing/2014/main" id="{ECDEF1AF-FD01-4DE8-BB3D-F10B52B2046D}"/>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6" name="Line 7">
          <a:extLst>
            <a:ext uri="{FF2B5EF4-FFF2-40B4-BE49-F238E27FC236}">
              <a16:creationId xmlns:a16="http://schemas.microsoft.com/office/drawing/2014/main" id="{DD784BD0-81BD-4167-B5F6-0B688F311FC5}"/>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7" name="Line 7">
          <a:extLst>
            <a:ext uri="{FF2B5EF4-FFF2-40B4-BE49-F238E27FC236}">
              <a16:creationId xmlns:a16="http://schemas.microsoft.com/office/drawing/2014/main" id="{3F1456C5-4713-4D69-B335-2B176B3272DD}"/>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8" name="Line 7">
          <a:extLst>
            <a:ext uri="{FF2B5EF4-FFF2-40B4-BE49-F238E27FC236}">
              <a16:creationId xmlns:a16="http://schemas.microsoft.com/office/drawing/2014/main" id="{95958304-6FA1-4441-80D6-1C0244D6D807}"/>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9" name="Line 7">
          <a:extLst>
            <a:ext uri="{FF2B5EF4-FFF2-40B4-BE49-F238E27FC236}">
              <a16:creationId xmlns:a16="http://schemas.microsoft.com/office/drawing/2014/main" id="{0F1964F3-D345-4BB6-B5D5-D2B111D4E01A}"/>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20" name="Line 7">
          <a:extLst>
            <a:ext uri="{FF2B5EF4-FFF2-40B4-BE49-F238E27FC236}">
              <a16:creationId xmlns:a16="http://schemas.microsoft.com/office/drawing/2014/main" id="{0C736473-0BCE-446C-882F-E05D16976933}"/>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21" name="Line 7">
          <a:extLst>
            <a:ext uri="{FF2B5EF4-FFF2-40B4-BE49-F238E27FC236}">
              <a16:creationId xmlns:a16="http://schemas.microsoft.com/office/drawing/2014/main" id="{89E66075-42A4-406E-90A8-E89EC3C6B1D7}"/>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22" name="Line 7">
          <a:extLst>
            <a:ext uri="{FF2B5EF4-FFF2-40B4-BE49-F238E27FC236}">
              <a16:creationId xmlns:a16="http://schemas.microsoft.com/office/drawing/2014/main" id="{36AA1E9F-A5FD-45B6-8637-A98E39A5A305}"/>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23" name="Line 7">
          <a:extLst>
            <a:ext uri="{FF2B5EF4-FFF2-40B4-BE49-F238E27FC236}">
              <a16:creationId xmlns:a16="http://schemas.microsoft.com/office/drawing/2014/main" id="{3A25A871-05ED-44DE-AB71-E4ED250B9F10}"/>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24" name="Line 7">
          <a:extLst>
            <a:ext uri="{FF2B5EF4-FFF2-40B4-BE49-F238E27FC236}">
              <a16:creationId xmlns:a16="http://schemas.microsoft.com/office/drawing/2014/main" id="{C66FC3C8-2F54-4C64-A601-73D91B61D32D}"/>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5" name="Line 7">
          <a:extLst>
            <a:ext uri="{FF2B5EF4-FFF2-40B4-BE49-F238E27FC236}">
              <a16:creationId xmlns:a16="http://schemas.microsoft.com/office/drawing/2014/main" id="{EA375B07-E4C7-405D-9FF8-065DA133B2FF}"/>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6" name="Line 7">
          <a:extLst>
            <a:ext uri="{FF2B5EF4-FFF2-40B4-BE49-F238E27FC236}">
              <a16:creationId xmlns:a16="http://schemas.microsoft.com/office/drawing/2014/main" id="{047F7F3B-492A-4487-B8C7-67C9F4D4A156}"/>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7" name="Line 7">
          <a:extLst>
            <a:ext uri="{FF2B5EF4-FFF2-40B4-BE49-F238E27FC236}">
              <a16:creationId xmlns:a16="http://schemas.microsoft.com/office/drawing/2014/main" id="{9B9EF649-FCD9-4041-A1E3-490943648005}"/>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8" name="Line 7">
          <a:extLst>
            <a:ext uri="{FF2B5EF4-FFF2-40B4-BE49-F238E27FC236}">
              <a16:creationId xmlns:a16="http://schemas.microsoft.com/office/drawing/2014/main" id="{5788704C-3B2C-47DD-ABC5-0F98398FCF16}"/>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9" name="Line 7">
          <a:extLst>
            <a:ext uri="{FF2B5EF4-FFF2-40B4-BE49-F238E27FC236}">
              <a16:creationId xmlns:a16="http://schemas.microsoft.com/office/drawing/2014/main" id="{CE846CA3-EAF5-43AB-8660-3BB77FAB5D62}"/>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30" name="Line 7">
          <a:extLst>
            <a:ext uri="{FF2B5EF4-FFF2-40B4-BE49-F238E27FC236}">
              <a16:creationId xmlns:a16="http://schemas.microsoft.com/office/drawing/2014/main" id="{29B20C8C-4189-4BE9-A2B1-4D98531A014C}"/>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31" name="Line 7">
          <a:extLst>
            <a:ext uri="{FF2B5EF4-FFF2-40B4-BE49-F238E27FC236}">
              <a16:creationId xmlns:a16="http://schemas.microsoft.com/office/drawing/2014/main" id="{15459FB3-7434-487B-ACD8-D5BE42BACB64}"/>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32" name="Line 7">
          <a:extLst>
            <a:ext uri="{FF2B5EF4-FFF2-40B4-BE49-F238E27FC236}">
              <a16:creationId xmlns:a16="http://schemas.microsoft.com/office/drawing/2014/main" id="{8D1D6A4D-FB33-44BB-9B96-8D10BE94800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3" name="Line 7">
          <a:extLst>
            <a:ext uri="{FF2B5EF4-FFF2-40B4-BE49-F238E27FC236}">
              <a16:creationId xmlns:a16="http://schemas.microsoft.com/office/drawing/2014/main" id="{254EF1CC-4BB7-4C7E-97DD-D3B1D61E90D5}"/>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4" name="Line 7">
          <a:extLst>
            <a:ext uri="{FF2B5EF4-FFF2-40B4-BE49-F238E27FC236}">
              <a16:creationId xmlns:a16="http://schemas.microsoft.com/office/drawing/2014/main" id="{404CFA7F-70FE-45B5-BD1B-12484DA7F5C1}"/>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5" name="Line 7">
          <a:extLst>
            <a:ext uri="{FF2B5EF4-FFF2-40B4-BE49-F238E27FC236}">
              <a16:creationId xmlns:a16="http://schemas.microsoft.com/office/drawing/2014/main" id="{6D084C33-FF40-4B7D-802A-556932A5389C}"/>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6" name="Line 7">
          <a:extLst>
            <a:ext uri="{FF2B5EF4-FFF2-40B4-BE49-F238E27FC236}">
              <a16:creationId xmlns:a16="http://schemas.microsoft.com/office/drawing/2014/main" id="{0DF136F6-0607-4B66-96C7-8A821496101E}"/>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7" name="Line 7">
          <a:extLst>
            <a:ext uri="{FF2B5EF4-FFF2-40B4-BE49-F238E27FC236}">
              <a16:creationId xmlns:a16="http://schemas.microsoft.com/office/drawing/2014/main" id="{0DBDE547-714A-4C62-AC20-FD10BE76F6AF}"/>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8" name="Line 7">
          <a:extLst>
            <a:ext uri="{FF2B5EF4-FFF2-40B4-BE49-F238E27FC236}">
              <a16:creationId xmlns:a16="http://schemas.microsoft.com/office/drawing/2014/main" id="{34EE7519-7674-4906-9F02-D9CB55B507CC}"/>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9" name="Line 7">
          <a:extLst>
            <a:ext uri="{FF2B5EF4-FFF2-40B4-BE49-F238E27FC236}">
              <a16:creationId xmlns:a16="http://schemas.microsoft.com/office/drawing/2014/main" id="{557BE04F-0172-4E8A-9328-45FB8E730182}"/>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40" name="Line 7">
          <a:extLst>
            <a:ext uri="{FF2B5EF4-FFF2-40B4-BE49-F238E27FC236}">
              <a16:creationId xmlns:a16="http://schemas.microsoft.com/office/drawing/2014/main" id="{689A08F5-AD90-4D2D-8825-96BADC48A7C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1" name="Line 7">
          <a:extLst>
            <a:ext uri="{FF2B5EF4-FFF2-40B4-BE49-F238E27FC236}">
              <a16:creationId xmlns:a16="http://schemas.microsoft.com/office/drawing/2014/main" id="{220570CF-F0F9-466C-B77D-9CA409780352}"/>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2" name="Line 7">
          <a:extLst>
            <a:ext uri="{FF2B5EF4-FFF2-40B4-BE49-F238E27FC236}">
              <a16:creationId xmlns:a16="http://schemas.microsoft.com/office/drawing/2014/main" id="{DC11A8C7-3F41-4D0F-B9A4-9FD404DB0C28}"/>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3" name="Line 7">
          <a:extLst>
            <a:ext uri="{FF2B5EF4-FFF2-40B4-BE49-F238E27FC236}">
              <a16:creationId xmlns:a16="http://schemas.microsoft.com/office/drawing/2014/main" id="{6800D44F-0D5E-4CFB-A798-B4306911FE39}"/>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4" name="Line 7">
          <a:extLst>
            <a:ext uri="{FF2B5EF4-FFF2-40B4-BE49-F238E27FC236}">
              <a16:creationId xmlns:a16="http://schemas.microsoft.com/office/drawing/2014/main" id="{21877A5C-A672-4358-A6B8-5623E4D2126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5" name="Line 7">
          <a:extLst>
            <a:ext uri="{FF2B5EF4-FFF2-40B4-BE49-F238E27FC236}">
              <a16:creationId xmlns:a16="http://schemas.microsoft.com/office/drawing/2014/main" id="{AA1EC172-8EBA-4A5C-A584-4B887757C1B7}"/>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6" name="Line 7">
          <a:extLst>
            <a:ext uri="{FF2B5EF4-FFF2-40B4-BE49-F238E27FC236}">
              <a16:creationId xmlns:a16="http://schemas.microsoft.com/office/drawing/2014/main" id="{4739C898-072C-441B-9761-FF62AB6E3EA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7" name="Line 7">
          <a:extLst>
            <a:ext uri="{FF2B5EF4-FFF2-40B4-BE49-F238E27FC236}">
              <a16:creationId xmlns:a16="http://schemas.microsoft.com/office/drawing/2014/main" id="{2CCAD574-36CD-4468-B9AC-D169401B9DEB}"/>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8" name="Line 7">
          <a:extLst>
            <a:ext uri="{FF2B5EF4-FFF2-40B4-BE49-F238E27FC236}">
              <a16:creationId xmlns:a16="http://schemas.microsoft.com/office/drawing/2014/main" id="{3872FC5C-925C-453C-99D9-880058B4DBE2}"/>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49" name="Line 7">
          <a:extLst>
            <a:ext uri="{FF2B5EF4-FFF2-40B4-BE49-F238E27FC236}">
              <a16:creationId xmlns:a16="http://schemas.microsoft.com/office/drawing/2014/main" id="{4289FE4D-9BC3-4BBC-BCAB-7713E47BCD05}"/>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0" name="Line 7">
          <a:extLst>
            <a:ext uri="{FF2B5EF4-FFF2-40B4-BE49-F238E27FC236}">
              <a16:creationId xmlns:a16="http://schemas.microsoft.com/office/drawing/2014/main" id="{6E8D8599-9316-449B-9730-2CB172394192}"/>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1" name="Line 7">
          <a:extLst>
            <a:ext uri="{FF2B5EF4-FFF2-40B4-BE49-F238E27FC236}">
              <a16:creationId xmlns:a16="http://schemas.microsoft.com/office/drawing/2014/main" id="{0271FC51-13EE-4890-A662-384945E47AD3}"/>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2" name="Line 7">
          <a:extLst>
            <a:ext uri="{FF2B5EF4-FFF2-40B4-BE49-F238E27FC236}">
              <a16:creationId xmlns:a16="http://schemas.microsoft.com/office/drawing/2014/main" id="{7DB466A8-83A3-4AA6-AD60-473E33762306}"/>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3" name="Line 7">
          <a:extLst>
            <a:ext uri="{FF2B5EF4-FFF2-40B4-BE49-F238E27FC236}">
              <a16:creationId xmlns:a16="http://schemas.microsoft.com/office/drawing/2014/main" id="{030D3F93-F442-4DC3-84C0-BDD72826616D}"/>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4" name="Line 7">
          <a:extLst>
            <a:ext uri="{FF2B5EF4-FFF2-40B4-BE49-F238E27FC236}">
              <a16:creationId xmlns:a16="http://schemas.microsoft.com/office/drawing/2014/main" id="{A2C18D66-0FDD-4C83-B00E-0503603B3B66}"/>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5" name="Line 7">
          <a:extLst>
            <a:ext uri="{FF2B5EF4-FFF2-40B4-BE49-F238E27FC236}">
              <a16:creationId xmlns:a16="http://schemas.microsoft.com/office/drawing/2014/main" id="{0A2371BB-A78A-4AF8-A435-EE83B805936B}"/>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6" name="Line 7">
          <a:extLst>
            <a:ext uri="{FF2B5EF4-FFF2-40B4-BE49-F238E27FC236}">
              <a16:creationId xmlns:a16="http://schemas.microsoft.com/office/drawing/2014/main" id="{AD23ACDA-538D-4666-9FBF-9247598F9B1C}"/>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57" name="Line 7">
          <a:extLst>
            <a:ext uri="{FF2B5EF4-FFF2-40B4-BE49-F238E27FC236}">
              <a16:creationId xmlns:a16="http://schemas.microsoft.com/office/drawing/2014/main" id="{25701943-5B5E-4333-B174-9BF42ACC83E4}"/>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58" name="Line 7">
          <a:extLst>
            <a:ext uri="{FF2B5EF4-FFF2-40B4-BE49-F238E27FC236}">
              <a16:creationId xmlns:a16="http://schemas.microsoft.com/office/drawing/2014/main" id="{86E2FED5-CB53-4FCD-89EB-75742697121A}"/>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59" name="Line 7">
          <a:extLst>
            <a:ext uri="{FF2B5EF4-FFF2-40B4-BE49-F238E27FC236}">
              <a16:creationId xmlns:a16="http://schemas.microsoft.com/office/drawing/2014/main" id="{EE491F09-154B-4A7C-900B-AE1BAC48B8B4}"/>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0" name="Line 7">
          <a:extLst>
            <a:ext uri="{FF2B5EF4-FFF2-40B4-BE49-F238E27FC236}">
              <a16:creationId xmlns:a16="http://schemas.microsoft.com/office/drawing/2014/main" id="{127BB4C4-320A-4612-8433-11BD77E2E3E0}"/>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1" name="Line 7">
          <a:extLst>
            <a:ext uri="{FF2B5EF4-FFF2-40B4-BE49-F238E27FC236}">
              <a16:creationId xmlns:a16="http://schemas.microsoft.com/office/drawing/2014/main" id="{5DD17F98-B24B-4086-8BD3-C9472FE6A189}"/>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2" name="Line 7">
          <a:extLst>
            <a:ext uri="{FF2B5EF4-FFF2-40B4-BE49-F238E27FC236}">
              <a16:creationId xmlns:a16="http://schemas.microsoft.com/office/drawing/2014/main" id="{D4265FF2-21EE-40C6-80DE-741233CCD198}"/>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3" name="Line 7">
          <a:extLst>
            <a:ext uri="{FF2B5EF4-FFF2-40B4-BE49-F238E27FC236}">
              <a16:creationId xmlns:a16="http://schemas.microsoft.com/office/drawing/2014/main" id="{CD9C1693-FB50-4ED5-8131-DC9DC87B6F83}"/>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4" name="Line 7">
          <a:extLst>
            <a:ext uri="{FF2B5EF4-FFF2-40B4-BE49-F238E27FC236}">
              <a16:creationId xmlns:a16="http://schemas.microsoft.com/office/drawing/2014/main" id="{E9DBE16F-B805-4366-9E3A-8971133969E5}"/>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65" name="Line 7">
          <a:extLst>
            <a:ext uri="{FF2B5EF4-FFF2-40B4-BE49-F238E27FC236}">
              <a16:creationId xmlns:a16="http://schemas.microsoft.com/office/drawing/2014/main" id="{10BEA2FA-87DA-4973-A283-A932BDE14A70}"/>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66" name="Line 7">
          <a:extLst>
            <a:ext uri="{FF2B5EF4-FFF2-40B4-BE49-F238E27FC236}">
              <a16:creationId xmlns:a16="http://schemas.microsoft.com/office/drawing/2014/main" id="{346205C5-E320-4A92-96E2-F615523303D4}"/>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67" name="Line 7">
          <a:extLst>
            <a:ext uri="{FF2B5EF4-FFF2-40B4-BE49-F238E27FC236}">
              <a16:creationId xmlns:a16="http://schemas.microsoft.com/office/drawing/2014/main" id="{549195D6-85AF-408D-9643-74C0078DE6D6}"/>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68" name="Line 7">
          <a:extLst>
            <a:ext uri="{FF2B5EF4-FFF2-40B4-BE49-F238E27FC236}">
              <a16:creationId xmlns:a16="http://schemas.microsoft.com/office/drawing/2014/main" id="{D99DA6E3-9377-4CF1-8876-E812679A2385}"/>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69" name="Line 7">
          <a:extLst>
            <a:ext uri="{FF2B5EF4-FFF2-40B4-BE49-F238E27FC236}">
              <a16:creationId xmlns:a16="http://schemas.microsoft.com/office/drawing/2014/main" id="{801A7E7D-77B2-45CE-B22E-5C9998A22711}"/>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0" name="Line 7">
          <a:extLst>
            <a:ext uri="{FF2B5EF4-FFF2-40B4-BE49-F238E27FC236}">
              <a16:creationId xmlns:a16="http://schemas.microsoft.com/office/drawing/2014/main" id="{4CEA5D0D-47DF-4524-9B48-64F3FDC6125A}"/>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1" name="Line 7">
          <a:extLst>
            <a:ext uri="{FF2B5EF4-FFF2-40B4-BE49-F238E27FC236}">
              <a16:creationId xmlns:a16="http://schemas.microsoft.com/office/drawing/2014/main" id="{304D1E86-DDBF-45DD-939C-632A4214958F}"/>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2" name="Line 7">
          <a:extLst>
            <a:ext uri="{FF2B5EF4-FFF2-40B4-BE49-F238E27FC236}">
              <a16:creationId xmlns:a16="http://schemas.microsoft.com/office/drawing/2014/main" id="{24874CEA-9389-4738-B494-C7D39245656E}"/>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3" name="Line 7">
          <a:extLst>
            <a:ext uri="{FF2B5EF4-FFF2-40B4-BE49-F238E27FC236}">
              <a16:creationId xmlns:a16="http://schemas.microsoft.com/office/drawing/2014/main" id="{A1549104-306E-4CB9-B7C2-F3FF171C9A50}"/>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4" name="Line 7">
          <a:extLst>
            <a:ext uri="{FF2B5EF4-FFF2-40B4-BE49-F238E27FC236}">
              <a16:creationId xmlns:a16="http://schemas.microsoft.com/office/drawing/2014/main" id="{654DF194-DF83-4486-94A3-92A188C7F88E}"/>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5" name="Line 7">
          <a:extLst>
            <a:ext uri="{FF2B5EF4-FFF2-40B4-BE49-F238E27FC236}">
              <a16:creationId xmlns:a16="http://schemas.microsoft.com/office/drawing/2014/main" id="{3540D454-70E2-4656-A8AB-194440B53FE3}"/>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6" name="Line 7">
          <a:extLst>
            <a:ext uri="{FF2B5EF4-FFF2-40B4-BE49-F238E27FC236}">
              <a16:creationId xmlns:a16="http://schemas.microsoft.com/office/drawing/2014/main" id="{7E9DD826-AF55-41BD-AC86-83BE2E87BEB3}"/>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77" name="Line 7">
          <a:extLst>
            <a:ext uri="{FF2B5EF4-FFF2-40B4-BE49-F238E27FC236}">
              <a16:creationId xmlns:a16="http://schemas.microsoft.com/office/drawing/2014/main" id="{89F901C0-4FF1-44A0-96F4-616F227F6209}"/>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78" name="Line 7">
          <a:extLst>
            <a:ext uri="{FF2B5EF4-FFF2-40B4-BE49-F238E27FC236}">
              <a16:creationId xmlns:a16="http://schemas.microsoft.com/office/drawing/2014/main" id="{C691BDC7-95C5-42CA-B1C2-AAC643600F42}"/>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79" name="Line 7">
          <a:extLst>
            <a:ext uri="{FF2B5EF4-FFF2-40B4-BE49-F238E27FC236}">
              <a16:creationId xmlns:a16="http://schemas.microsoft.com/office/drawing/2014/main" id="{C4A257AA-3F7D-4F9F-883B-7BA07D0EA424}"/>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0" name="Line 7">
          <a:extLst>
            <a:ext uri="{FF2B5EF4-FFF2-40B4-BE49-F238E27FC236}">
              <a16:creationId xmlns:a16="http://schemas.microsoft.com/office/drawing/2014/main" id="{4970D7E4-2AD9-4934-9A97-EFCEC1D81F09}"/>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1" name="Line 7">
          <a:extLst>
            <a:ext uri="{FF2B5EF4-FFF2-40B4-BE49-F238E27FC236}">
              <a16:creationId xmlns:a16="http://schemas.microsoft.com/office/drawing/2014/main" id="{8014951D-F7A6-48B7-856C-37F81817B78B}"/>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2" name="Line 7">
          <a:extLst>
            <a:ext uri="{FF2B5EF4-FFF2-40B4-BE49-F238E27FC236}">
              <a16:creationId xmlns:a16="http://schemas.microsoft.com/office/drawing/2014/main" id="{CBD106A7-C261-4D24-B60A-AA046CBD272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3" name="Line 7">
          <a:extLst>
            <a:ext uri="{FF2B5EF4-FFF2-40B4-BE49-F238E27FC236}">
              <a16:creationId xmlns:a16="http://schemas.microsoft.com/office/drawing/2014/main" id="{E2FBF23D-EDA6-46CC-A8DE-DD8B1123D5F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4" name="Line 7">
          <a:extLst>
            <a:ext uri="{FF2B5EF4-FFF2-40B4-BE49-F238E27FC236}">
              <a16:creationId xmlns:a16="http://schemas.microsoft.com/office/drawing/2014/main" id="{803B2356-9D04-4DE1-AD64-68BDE2EFD709}"/>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5" name="Line 7">
          <a:extLst>
            <a:ext uri="{FF2B5EF4-FFF2-40B4-BE49-F238E27FC236}">
              <a16:creationId xmlns:a16="http://schemas.microsoft.com/office/drawing/2014/main" id="{79BF40E2-9947-4FE4-8ADF-CAA3D6A959C5}"/>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6" name="Line 7">
          <a:extLst>
            <a:ext uri="{FF2B5EF4-FFF2-40B4-BE49-F238E27FC236}">
              <a16:creationId xmlns:a16="http://schemas.microsoft.com/office/drawing/2014/main" id="{52B4ECED-AB4F-4F14-B84A-F84AF0194F11}"/>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7" name="Line 7">
          <a:extLst>
            <a:ext uri="{FF2B5EF4-FFF2-40B4-BE49-F238E27FC236}">
              <a16:creationId xmlns:a16="http://schemas.microsoft.com/office/drawing/2014/main" id="{9439FA23-8AE1-4DA1-B7C4-46E4DA797FEE}"/>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8" name="Line 7">
          <a:extLst>
            <a:ext uri="{FF2B5EF4-FFF2-40B4-BE49-F238E27FC236}">
              <a16:creationId xmlns:a16="http://schemas.microsoft.com/office/drawing/2014/main" id="{B540F784-B78D-41BB-B4F3-D358E71D2279}"/>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9" name="Line 7">
          <a:extLst>
            <a:ext uri="{FF2B5EF4-FFF2-40B4-BE49-F238E27FC236}">
              <a16:creationId xmlns:a16="http://schemas.microsoft.com/office/drawing/2014/main" id="{2352B163-03DF-4F83-8866-DC3CCEDEE0BA}"/>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90" name="Line 7">
          <a:extLst>
            <a:ext uri="{FF2B5EF4-FFF2-40B4-BE49-F238E27FC236}">
              <a16:creationId xmlns:a16="http://schemas.microsoft.com/office/drawing/2014/main" id="{ACABD243-DF8E-4F41-9146-4B4EB2DBD08C}"/>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91" name="Line 7">
          <a:extLst>
            <a:ext uri="{FF2B5EF4-FFF2-40B4-BE49-F238E27FC236}">
              <a16:creationId xmlns:a16="http://schemas.microsoft.com/office/drawing/2014/main" id="{A7ACA259-F11C-4C05-98F3-14FB1B12B79B}"/>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92" name="Line 7">
          <a:extLst>
            <a:ext uri="{FF2B5EF4-FFF2-40B4-BE49-F238E27FC236}">
              <a16:creationId xmlns:a16="http://schemas.microsoft.com/office/drawing/2014/main" id="{80BF6B42-6AE0-41D0-932A-042A10173FC3}"/>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3" name="Line 7">
          <a:extLst>
            <a:ext uri="{FF2B5EF4-FFF2-40B4-BE49-F238E27FC236}">
              <a16:creationId xmlns:a16="http://schemas.microsoft.com/office/drawing/2014/main" id="{B929A6B4-9123-4325-B044-8614D656573A}"/>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4" name="Line 7">
          <a:extLst>
            <a:ext uri="{FF2B5EF4-FFF2-40B4-BE49-F238E27FC236}">
              <a16:creationId xmlns:a16="http://schemas.microsoft.com/office/drawing/2014/main" id="{E80479FE-C704-4B8F-B2D8-3D057D2CA3AA}"/>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5" name="Line 7">
          <a:extLst>
            <a:ext uri="{FF2B5EF4-FFF2-40B4-BE49-F238E27FC236}">
              <a16:creationId xmlns:a16="http://schemas.microsoft.com/office/drawing/2014/main" id="{24E91592-D24D-4020-9B38-6D26692204B3}"/>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6" name="Line 7">
          <a:extLst>
            <a:ext uri="{FF2B5EF4-FFF2-40B4-BE49-F238E27FC236}">
              <a16:creationId xmlns:a16="http://schemas.microsoft.com/office/drawing/2014/main" id="{479DB89C-A5B6-4D87-A7EC-C2026091051B}"/>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7" name="Line 7">
          <a:extLst>
            <a:ext uri="{FF2B5EF4-FFF2-40B4-BE49-F238E27FC236}">
              <a16:creationId xmlns:a16="http://schemas.microsoft.com/office/drawing/2014/main" id="{7C1D44A7-E515-453E-986D-DE95B0BEE8E9}"/>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8" name="Line 7">
          <a:extLst>
            <a:ext uri="{FF2B5EF4-FFF2-40B4-BE49-F238E27FC236}">
              <a16:creationId xmlns:a16="http://schemas.microsoft.com/office/drawing/2014/main" id="{F222EBF6-5F70-4762-BE84-495298357EFE}"/>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9" name="Line 7">
          <a:extLst>
            <a:ext uri="{FF2B5EF4-FFF2-40B4-BE49-F238E27FC236}">
              <a16:creationId xmlns:a16="http://schemas.microsoft.com/office/drawing/2014/main" id="{05A73E30-F0B1-4BF8-84E7-FD3F39C995F9}"/>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800" name="Line 7">
          <a:extLst>
            <a:ext uri="{FF2B5EF4-FFF2-40B4-BE49-F238E27FC236}">
              <a16:creationId xmlns:a16="http://schemas.microsoft.com/office/drawing/2014/main" id="{E1F25B9B-D7E1-4ED9-A4DF-1CA172E21793}"/>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1" name="Line 7">
          <a:extLst>
            <a:ext uri="{FF2B5EF4-FFF2-40B4-BE49-F238E27FC236}">
              <a16:creationId xmlns:a16="http://schemas.microsoft.com/office/drawing/2014/main" id="{692AF675-0CBA-44DC-8667-A5BEB9265774}"/>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2" name="Line 7">
          <a:extLst>
            <a:ext uri="{FF2B5EF4-FFF2-40B4-BE49-F238E27FC236}">
              <a16:creationId xmlns:a16="http://schemas.microsoft.com/office/drawing/2014/main" id="{9057D0A3-E64E-4A33-8DD6-22CEFF5060FA}"/>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3" name="Line 7">
          <a:extLst>
            <a:ext uri="{FF2B5EF4-FFF2-40B4-BE49-F238E27FC236}">
              <a16:creationId xmlns:a16="http://schemas.microsoft.com/office/drawing/2014/main" id="{3C90214B-CE6E-4D83-898B-3712E089C0B1}"/>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4" name="Line 7">
          <a:extLst>
            <a:ext uri="{FF2B5EF4-FFF2-40B4-BE49-F238E27FC236}">
              <a16:creationId xmlns:a16="http://schemas.microsoft.com/office/drawing/2014/main" id="{568690A6-12F2-41A7-8D92-D1377A56BE82}"/>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5" name="Line 7">
          <a:extLst>
            <a:ext uri="{FF2B5EF4-FFF2-40B4-BE49-F238E27FC236}">
              <a16:creationId xmlns:a16="http://schemas.microsoft.com/office/drawing/2014/main" id="{731C1C8C-AC7A-4884-B08D-9D54DCC98E9B}"/>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6" name="Line 7">
          <a:extLst>
            <a:ext uri="{FF2B5EF4-FFF2-40B4-BE49-F238E27FC236}">
              <a16:creationId xmlns:a16="http://schemas.microsoft.com/office/drawing/2014/main" id="{B6E43C77-34F1-43CC-8E28-1547DCD9B7DF}"/>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7" name="Line 7">
          <a:extLst>
            <a:ext uri="{FF2B5EF4-FFF2-40B4-BE49-F238E27FC236}">
              <a16:creationId xmlns:a16="http://schemas.microsoft.com/office/drawing/2014/main" id="{6B315E81-AB5B-4611-815B-4C5CCFB68085}"/>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8" name="Line 7">
          <a:extLst>
            <a:ext uri="{FF2B5EF4-FFF2-40B4-BE49-F238E27FC236}">
              <a16:creationId xmlns:a16="http://schemas.microsoft.com/office/drawing/2014/main" id="{9F4220AA-04FA-4CC9-A906-125289417712}"/>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xdr:row>
      <xdr:rowOff>0</xdr:rowOff>
    </xdr:from>
    <xdr:to>
      <xdr:col>125</xdr:col>
      <xdr:colOff>323850</xdr:colOff>
      <xdr:row>10</xdr:row>
      <xdr:rowOff>0</xdr:rowOff>
    </xdr:to>
    <xdr:sp macro="" textlink="">
      <xdr:nvSpPr>
        <xdr:cNvPr id="809" name="Line 7">
          <a:extLst>
            <a:ext uri="{FF2B5EF4-FFF2-40B4-BE49-F238E27FC236}">
              <a16:creationId xmlns:a16="http://schemas.microsoft.com/office/drawing/2014/main" id="{59E8B683-CEAB-4210-B9F7-F08CD7BE06EE}"/>
            </a:ext>
          </a:extLst>
        </xdr:cNvPr>
        <xdr:cNvSpPr>
          <a:spLocks noChangeShapeType="1"/>
        </xdr:cNvSpPr>
      </xdr:nvSpPr>
      <xdr:spPr bwMode="auto">
        <a:xfrm>
          <a:off x="3625215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xdr:row>
      <xdr:rowOff>0</xdr:rowOff>
    </xdr:from>
    <xdr:to>
      <xdr:col>125</xdr:col>
      <xdr:colOff>323850</xdr:colOff>
      <xdr:row>10</xdr:row>
      <xdr:rowOff>0</xdr:rowOff>
    </xdr:to>
    <xdr:sp macro="" textlink="">
      <xdr:nvSpPr>
        <xdr:cNvPr id="810" name="Line 7">
          <a:extLst>
            <a:ext uri="{FF2B5EF4-FFF2-40B4-BE49-F238E27FC236}">
              <a16:creationId xmlns:a16="http://schemas.microsoft.com/office/drawing/2014/main" id="{A0171B7D-B6A1-4B8B-8899-B4CD02B23135}"/>
            </a:ext>
          </a:extLst>
        </xdr:cNvPr>
        <xdr:cNvSpPr>
          <a:spLocks noChangeShapeType="1"/>
        </xdr:cNvSpPr>
      </xdr:nvSpPr>
      <xdr:spPr bwMode="auto">
        <a:xfrm>
          <a:off x="3625215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xdr:row>
      <xdr:rowOff>0</xdr:rowOff>
    </xdr:from>
    <xdr:to>
      <xdr:col>125</xdr:col>
      <xdr:colOff>323850</xdr:colOff>
      <xdr:row>10</xdr:row>
      <xdr:rowOff>0</xdr:rowOff>
    </xdr:to>
    <xdr:sp macro="" textlink="">
      <xdr:nvSpPr>
        <xdr:cNvPr id="811" name="Line 7">
          <a:extLst>
            <a:ext uri="{FF2B5EF4-FFF2-40B4-BE49-F238E27FC236}">
              <a16:creationId xmlns:a16="http://schemas.microsoft.com/office/drawing/2014/main" id="{DAC0E0E9-F4EA-4130-A86E-BAE1DB3599CC}"/>
            </a:ext>
          </a:extLst>
        </xdr:cNvPr>
        <xdr:cNvSpPr>
          <a:spLocks noChangeShapeType="1"/>
        </xdr:cNvSpPr>
      </xdr:nvSpPr>
      <xdr:spPr bwMode="auto">
        <a:xfrm>
          <a:off x="3625215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xdr:row>
      <xdr:rowOff>0</xdr:rowOff>
    </xdr:from>
    <xdr:to>
      <xdr:col>125</xdr:col>
      <xdr:colOff>323850</xdr:colOff>
      <xdr:row>10</xdr:row>
      <xdr:rowOff>0</xdr:rowOff>
    </xdr:to>
    <xdr:sp macro="" textlink="">
      <xdr:nvSpPr>
        <xdr:cNvPr id="812" name="Line 7">
          <a:extLst>
            <a:ext uri="{FF2B5EF4-FFF2-40B4-BE49-F238E27FC236}">
              <a16:creationId xmlns:a16="http://schemas.microsoft.com/office/drawing/2014/main" id="{23B09E90-87C4-455B-9CB2-7C6F0C399A62}"/>
            </a:ext>
          </a:extLst>
        </xdr:cNvPr>
        <xdr:cNvSpPr>
          <a:spLocks noChangeShapeType="1"/>
        </xdr:cNvSpPr>
      </xdr:nvSpPr>
      <xdr:spPr bwMode="auto">
        <a:xfrm>
          <a:off x="3625215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3" name="Line 7">
          <a:extLst>
            <a:ext uri="{FF2B5EF4-FFF2-40B4-BE49-F238E27FC236}">
              <a16:creationId xmlns:a16="http://schemas.microsoft.com/office/drawing/2014/main" id="{12841B82-0D51-4731-B637-CB265101DCDE}"/>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4" name="Line 7">
          <a:extLst>
            <a:ext uri="{FF2B5EF4-FFF2-40B4-BE49-F238E27FC236}">
              <a16:creationId xmlns:a16="http://schemas.microsoft.com/office/drawing/2014/main" id="{FB07521C-3B67-4ADC-963E-4AE67C7E2A0D}"/>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5" name="Line 7">
          <a:extLst>
            <a:ext uri="{FF2B5EF4-FFF2-40B4-BE49-F238E27FC236}">
              <a16:creationId xmlns:a16="http://schemas.microsoft.com/office/drawing/2014/main" id="{7F767129-029D-4B14-BC6F-92CBEA87BB64}"/>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6" name="Line 7">
          <a:extLst>
            <a:ext uri="{FF2B5EF4-FFF2-40B4-BE49-F238E27FC236}">
              <a16:creationId xmlns:a16="http://schemas.microsoft.com/office/drawing/2014/main" id="{3A4B13D4-447E-4E77-A6F9-E7645D6D6CEB}"/>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7" name="Line 7">
          <a:extLst>
            <a:ext uri="{FF2B5EF4-FFF2-40B4-BE49-F238E27FC236}">
              <a16:creationId xmlns:a16="http://schemas.microsoft.com/office/drawing/2014/main" id="{A457BBD0-DCC1-40E2-AEA7-3B1F1A748235}"/>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8" name="Line 7">
          <a:extLst>
            <a:ext uri="{FF2B5EF4-FFF2-40B4-BE49-F238E27FC236}">
              <a16:creationId xmlns:a16="http://schemas.microsoft.com/office/drawing/2014/main" id="{D7287537-8A32-443F-8C74-FD37330FF2D6}"/>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9" name="Line 7">
          <a:extLst>
            <a:ext uri="{FF2B5EF4-FFF2-40B4-BE49-F238E27FC236}">
              <a16:creationId xmlns:a16="http://schemas.microsoft.com/office/drawing/2014/main" id="{9CF03A57-F547-42B7-A8BA-A5B928A21CE0}"/>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20" name="Line 7">
          <a:extLst>
            <a:ext uri="{FF2B5EF4-FFF2-40B4-BE49-F238E27FC236}">
              <a16:creationId xmlns:a16="http://schemas.microsoft.com/office/drawing/2014/main" id="{735F4587-B014-46C0-ADC7-01A0BA53AA17}"/>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21" name="Line 7">
          <a:extLst>
            <a:ext uri="{FF2B5EF4-FFF2-40B4-BE49-F238E27FC236}">
              <a16:creationId xmlns:a16="http://schemas.microsoft.com/office/drawing/2014/main" id="{FE56CFE7-E4BD-4D5B-AF05-E24289F5B0A2}"/>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22" name="Line 7">
          <a:extLst>
            <a:ext uri="{FF2B5EF4-FFF2-40B4-BE49-F238E27FC236}">
              <a16:creationId xmlns:a16="http://schemas.microsoft.com/office/drawing/2014/main" id="{2F10506A-0C50-4888-91A0-DAF9BBBCEA86}"/>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3" name="Line 7">
          <a:extLst>
            <a:ext uri="{FF2B5EF4-FFF2-40B4-BE49-F238E27FC236}">
              <a16:creationId xmlns:a16="http://schemas.microsoft.com/office/drawing/2014/main" id="{E07B2CCE-91EA-45B2-80D7-F5F2FAF7C75F}"/>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4" name="Line 7">
          <a:extLst>
            <a:ext uri="{FF2B5EF4-FFF2-40B4-BE49-F238E27FC236}">
              <a16:creationId xmlns:a16="http://schemas.microsoft.com/office/drawing/2014/main" id="{B9B4D6A9-9ACA-4EEA-8376-4663F3D72E89}"/>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5" name="Line 7">
          <a:extLst>
            <a:ext uri="{FF2B5EF4-FFF2-40B4-BE49-F238E27FC236}">
              <a16:creationId xmlns:a16="http://schemas.microsoft.com/office/drawing/2014/main" id="{67855EC8-2A2C-4585-9CFC-9434BD69E4EB}"/>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6" name="Line 7">
          <a:extLst>
            <a:ext uri="{FF2B5EF4-FFF2-40B4-BE49-F238E27FC236}">
              <a16:creationId xmlns:a16="http://schemas.microsoft.com/office/drawing/2014/main" id="{5711DDE7-28DB-4521-97FC-649CD450FE26}"/>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7" name="Line 7">
          <a:extLst>
            <a:ext uri="{FF2B5EF4-FFF2-40B4-BE49-F238E27FC236}">
              <a16:creationId xmlns:a16="http://schemas.microsoft.com/office/drawing/2014/main" id="{16C930F2-A36E-4A60-AC98-F7685239F3C6}"/>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8" name="Line 7">
          <a:extLst>
            <a:ext uri="{FF2B5EF4-FFF2-40B4-BE49-F238E27FC236}">
              <a16:creationId xmlns:a16="http://schemas.microsoft.com/office/drawing/2014/main" id="{09ACB8EE-8616-4990-8175-51BD3DC59E9A}"/>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9" name="Line 7">
          <a:extLst>
            <a:ext uri="{FF2B5EF4-FFF2-40B4-BE49-F238E27FC236}">
              <a16:creationId xmlns:a16="http://schemas.microsoft.com/office/drawing/2014/main" id="{77087E87-B215-43D0-96DA-E08C257D2741}"/>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30" name="Line 7">
          <a:extLst>
            <a:ext uri="{FF2B5EF4-FFF2-40B4-BE49-F238E27FC236}">
              <a16:creationId xmlns:a16="http://schemas.microsoft.com/office/drawing/2014/main" id="{E6461E28-C83A-4808-9940-AC2ECE2214B3}"/>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128</xdr:row>
      <xdr:rowOff>0</xdr:rowOff>
    </xdr:from>
    <xdr:to>
      <xdr:col>120</xdr:col>
      <xdr:colOff>323850</xdr:colOff>
      <xdr:row>128</xdr:row>
      <xdr:rowOff>0</xdr:rowOff>
    </xdr:to>
    <xdr:sp macro="" textlink="">
      <xdr:nvSpPr>
        <xdr:cNvPr id="831" name="Line 7">
          <a:extLst>
            <a:ext uri="{FF2B5EF4-FFF2-40B4-BE49-F238E27FC236}">
              <a16:creationId xmlns:a16="http://schemas.microsoft.com/office/drawing/2014/main" id="{F1DE4C3E-23C1-43CE-B9EB-78CA4CBC1D28}"/>
            </a:ext>
          </a:extLst>
        </xdr:cNvPr>
        <xdr:cNvSpPr>
          <a:spLocks noChangeShapeType="1"/>
        </xdr:cNvSpPr>
      </xdr:nvSpPr>
      <xdr:spPr bwMode="auto">
        <a:xfrm>
          <a:off x="30632400" y="259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128</xdr:row>
      <xdr:rowOff>0</xdr:rowOff>
    </xdr:from>
    <xdr:to>
      <xdr:col>120</xdr:col>
      <xdr:colOff>323850</xdr:colOff>
      <xdr:row>128</xdr:row>
      <xdr:rowOff>0</xdr:rowOff>
    </xdr:to>
    <xdr:sp macro="" textlink="">
      <xdr:nvSpPr>
        <xdr:cNvPr id="832" name="Line 7">
          <a:extLst>
            <a:ext uri="{FF2B5EF4-FFF2-40B4-BE49-F238E27FC236}">
              <a16:creationId xmlns:a16="http://schemas.microsoft.com/office/drawing/2014/main" id="{264FFA22-A274-4CD6-B4BC-EB2F32FA27D6}"/>
            </a:ext>
          </a:extLst>
        </xdr:cNvPr>
        <xdr:cNvSpPr>
          <a:spLocks noChangeShapeType="1"/>
        </xdr:cNvSpPr>
      </xdr:nvSpPr>
      <xdr:spPr bwMode="auto">
        <a:xfrm>
          <a:off x="30632400" y="259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128</xdr:row>
      <xdr:rowOff>0</xdr:rowOff>
    </xdr:from>
    <xdr:to>
      <xdr:col>120</xdr:col>
      <xdr:colOff>323850</xdr:colOff>
      <xdr:row>128</xdr:row>
      <xdr:rowOff>0</xdr:rowOff>
    </xdr:to>
    <xdr:sp macro="" textlink="">
      <xdr:nvSpPr>
        <xdr:cNvPr id="833" name="Line 7">
          <a:extLst>
            <a:ext uri="{FF2B5EF4-FFF2-40B4-BE49-F238E27FC236}">
              <a16:creationId xmlns:a16="http://schemas.microsoft.com/office/drawing/2014/main" id="{FFE4A3CA-2B65-4334-9C59-4B7B8018D148}"/>
            </a:ext>
          </a:extLst>
        </xdr:cNvPr>
        <xdr:cNvSpPr>
          <a:spLocks noChangeShapeType="1"/>
        </xdr:cNvSpPr>
      </xdr:nvSpPr>
      <xdr:spPr bwMode="auto">
        <a:xfrm>
          <a:off x="30632400" y="259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128</xdr:row>
      <xdr:rowOff>0</xdr:rowOff>
    </xdr:from>
    <xdr:to>
      <xdr:col>120</xdr:col>
      <xdr:colOff>323850</xdr:colOff>
      <xdr:row>128</xdr:row>
      <xdr:rowOff>0</xdr:rowOff>
    </xdr:to>
    <xdr:sp macro="" textlink="">
      <xdr:nvSpPr>
        <xdr:cNvPr id="834" name="Line 7">
          <a:extLst>
            <a:ext uri="{FF2B5EF4-FFF2-40B4-BE49-F238E27FC236}">
              <a16:creationId xmlns:a16="http://schemas.microsoft.com/office/drawing/2014/main" id="{4AB5AAE4-9807-4468-BF25-746C92C6CA62}"/>
            </a:ext>
          </a:extLst>
        </xdr:cNvPr>
        <xdr:cNvSpPr>
          <a:spLocks noChangeShapeType="1"/>
        </xdr:cNvSpPr>
      </xdr:nvSpPr>
      <xdr:spPr bwMode="auto">
        <a:xfrm>
          <a:off x="30632400" y="259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835" name="Line 7">
          <a:extLst>
            <a:ext uri="{FF2B5EF4-FFF2-40B4-BE49-F238E27FC236}">
              <a16:creationId xmlns:a16="http://schemas.microsoft.com/office/drawing/2014/main" id="{9544A1CE-885F-40AA-B580-6BF868873B48}"/>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836" name="Line 7">
          <a:extLst>
            <a:ext uri="{FF2B5EF4-FFF2-40B4-BE49-F238E27FC236}">
              <a16:creationId xmlns:a16="http://schemas.microsoft.com/office/drawing/2014/main" id="{1AF63158-8642-4FC3-BC73-3AFC7E217E79}"/>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837" name="Line 7">
          <a:extLst>
            <a:ext uri="{FF2B5EF4-FFF2-40B4-BE49-F238E27FC236}">
              <a16:creationId xmlns:a16="http://schemas.microsoft.com/office/drawing/2014/main" id="{4AB57AF9-631C-49CF-A1DB-B9E3899B30CA}"/>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838" name="Line 7">
          <a:extLst>
            <a:ext uri="{FF2B5EF4-FFF2-40B4-BE49-F238E27FC236}">
              <a16:creationId xmlns:a16="http://schemas.microsoft.com/office/drawing/2014/main" id="{E4C8C201-0EC3-4875-AE97-35A851833CC5}"/>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39" name="Line 7">
          <a:extLst>
            <a:ext uri="{FF2B5EF4-FFF2-40B4-BE49-F238E27FC236}">
              <a16:creationId xmlns:a16="http://schemas.microsoft.com/office/drawing/2014/main" id="{4CB8E100-1B34-430B-8B7D-267DE7FB2183}"/>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0" name="Line 7">
          <a:extLst>
            <a:ext uri="{FF2B5EF4-FFF2-40B4-BE49-F238E27FC236}">
              <a16:creationId xmlns:a16="http://schemas.microsoft.com/office/drawing/2014/main" id="{19E7FBCB-8060-43CA-8A95-CE3F4B5642F6}"/>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1" name="Line 7">
          <a:extLst>
            <a:ext uri="{FF2B5EF4-FFF2-40B4-BE49-F238E27FC236}">
              <a16:creationId xmlns:a16="http://schemas.microsoft.com/office/drawing/2014/main" id="{9EF9827B-B3B0-4F26-AF5A-BD15DE1AADD4}"/>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2" name="Line 7">
          <a:extLst>
            <a:ext uri="{FF2B5EF4-FFF2-40B4-BE49-F238E27FC236}">
              <a16:creationId xmlns:a16="http://schemas.microsoft.com/office/drawing/2014/main" id="{789CADC5-EB76-453E-83FA-F0A9C4D66CE0}"/>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3" name="Line 7">
          <a:extLst>
            <a:ext uri="{FF2B5EF4-FFF2-40B4-BE49-F238E27FC236}">
              <a16:creationId xmlns:a16="http://schemas.microsoft.com/office/drawing/2014/main" id="{67BAFB57-3D35-4607-A1F6-058BCD4CB289}"/>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4" name="Line 7">
          <a:extLst>
            <a:ext uri="{FF2B5EF4-FFF2-40B4-BE49-F238E27FC236}">
              <a16:creationId xmlns:a16="http://schemas.microsoft.com/office/drawing/2014/main" id="{F584FC0D-D9A4-4670-A9AD-960FD606A9DE}"/>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5" name="Line 7">
          <a:extLst>
            <a:ext uri="{FF2B5EF4-FFF2-40B4-BE49-F238E27FC236}">
              <a16:creationId xmlns:a16="http://schemas.microsoft.com/office/drawing/2014/main" id="{1C6DAC6F-AEBB-4339-9F72-CBCF9CBFAFD2}"/>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6" name="Line 7">
          <a:extLst>
            <a:ext uri="{FF2B5EF4-FFF2-40B4-BE49-F238E27FC236}">
              <a16:creationId xmlns:a16="http://schemas.microsoft.com/office/drawing/2014/main" id="{B2B700BA-09B4-4C58-A95C-8014191CB116}"/>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7" name="Line 7">
          <a:extLst>
            <a:ext uri="{FF2B5EF4-FFF2-40B4-BE49-F238E27FC236}">
              <a16:creationId xmlns:a16="http://schemas.microsoft.com/office/drawing/2014/main" id="{A7979782-C5A1-4EC1-8157-80F25D342C36}"/>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8" name="Line 7">
          <a:extLst>
            <a:ext uri="{FF2B5EF4-FFF2-40B4-BE49-F238E27FC236}">
              <a16:creationId xmlns:a16="http://schemas.microsoft.com/office/drawing/2014/main" id="{3DCAB47C-7346-4390-BDCB-10E4BD057EAF}"/>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849" name="Line 7">
          <a:extLst>
            <a:ext uri="{FF2B5EF4-FFF2-40B4-BE49-F238E27FC236}">
              <a16:creationId xmlns:a16="http://schemas.microsoft.com/office/drawing/2014/main" id="{A28BB601-F8BE-40E0-A58D-5B67549B302C}"/>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850" name="Line 7">
          <a:extLst>
            <a:ext uri="{FF2B5EF4-FFF2-40B4-BE49-F238E27FC236}">
              <a16:creationId xmlns:a16="http://schemas.microsoft.com/office/drawing/2014/main" id="{A4B6ED36-A5F5-4EC9-90B2-D88633F19FA3}"/>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851" name="Line 7">
          <a:extLst>
            <a:ext uri="{FF2B5EF4-FFF2-40B4-BE49-F238E27FC236}">
              <a16:creationId xmlns:a16="http://schemas.microsoft.com/office/drawing/2014/main" id="{80B14A87-0EF6-48D8-A4C3-5E8EA61CD8D6}"/>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852" name="Line 7">
          <a:extLst>
            <a:ext uri="{FF2B5EF4-FFF2-40B4-BE49-F238E27FC236}">
              <a16:creationId xmlns:a16="http://schemas.microsoft.com/office/drawing/2014/main" id="{84391BF7-84CA-42D0-931F-8F09E3928A35}"/>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3" name="Line 7">
          <a:extLst>
            <a:ext uri="{FF2B5EF4-FFF2-40B4-BE49-F238E27FC236}">
              <a16:creationId xmlns:a16="http://schemas.microsoft.com/office/drawing/2014/main" id="{C33AFE81-D34C-4F42-AD4B-A4560B7DFEBC}"/>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4" name="Line 7">
          <a:extLst>
            <a:ext uri="{FF2B5EF4-FFF2-40B4-BE49-F238E27FC236}">
              <a16:creationId xmlns:a16="http://schemas.microsoft.com/office/drawing/2014/main" id="{7470EBAB-BAE5-46B2-974F-6D2A0E78498D}"/>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5" name="Line 7">
          <a:extLst>
            <a:ext uri="{FF2B5EF4-FFF2-40B4-BE49-F238E27FC236}">
              <a16:creationId xmlns:a16="http://schemas.microsoft.com/office/drawing/2014/main" id="{8A4D7505-EBA6-4F5A-9B86-53B65FD8DA26}"/>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6" name="Line 7">
          <a:extLst>
            <a:ext uri="{FF2B5EF4-FFF2-40B4-BE49-F238E27FC236}">
              <a16:creationId xmlns:a16="http://schemas.microsoft.com/office/drawing/2014/main" id="{29EDDCBC-4C06-4901-9B05-863647B98F8B}"/>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7" name="Line 7">
          <a:extLst>
            <a:ext uri="{FF2B5EF4-FFF2-40B4-BE49-F238E27FC236}">
              <a16:creationId xmlns:a16="http://schemas.microsoft.com/office/drawing/2014/main" id="{5BCE8567-35FE-4900-8041-2917CFC80D2D}"/>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8" name="Line 7">
          <a:extLst>
            <a:ext uri="{FF2B5EF4-FFF2-40B4-BE49-F238E27FC236}">
              <a16:creationId xmlns:a16="http://schemas.microsoft.com/office/drawing/2014/main" id="{01A415ED-CEDD-4EF4-8DFF-03E8070F8C60}"/>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9" name="Line 7">
          <a:extLst>
            <a:ext uri="{FF2B5EF4-FFF2-40B4-BE49-F238E27FC236}">
              <a16:creationId xmlns:a16="http://schemas.microsoft.com/office/drawing/2014/main" id="{296C40A1-4F82-43EF-8B31-3A8E20248CBD}"/>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60" name="Line 7">
          <a:extLst>
            <a:ext uri="{FF2B5EF4-FFF2-40B4-BE49-F238E27FC236}">
              <a16:creationId xmlns:a16="http://schemas.microsoft.com/office/drawing/2014/main" id="{45FCD889-E58B-4EA6-8DB9-55CDDEBEF164}"/>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1" name="Line 7">
          <a:extLst>
            <a:ext uri="{FF2B5EF4-FFF2-40B4-BE49-F238E27FC236}">
              <a16:creationId xmlns:a16="http://schemas.microsoft.com/office/drawing/2014/main" id="{D7E7EC61-0D1D-4B6B-AFCD-9010F7816676}"/>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2" name="Line 7">
          <a:extLst>
            <a:ext uri="{FF2B5EF4-FFF2-40B4-BE49-F238E27FC236}">
              <a16:creationId xmlns:a16="http://schemas.microsoft.com/office/drawing/2014/main" id="{DEA94753-E2C8-498E-BFE7-C0069F116884}"/>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3" name="Line 7">
          <a:extLst>
            <a:ext uri="{FF2B5EF4-FFF2-40B4-BE49-F238E27FC236}">
              <a16:creationId xmlns:a16="http://schemas.microsoft.com/office/drawing/2014/main" id="{84333DDA-C27D-4DBA-8142-F84820736408}"/>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4" name="Line 7">
          <a:extLst>
            <a:ext uri="{FF2B5EF4-FFF2-40B4-BE49-F238E27FC236}">
              <a16:creationId xmlns:a16="http://schemas.microsoft.com/office/drawing/2014/main" id="{057AA964-4211-4008-8E24-3BCEA181E034}"/>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5" name="Line 7">
          <a:extLst>
            <a:ext uri="{FF2B5EF4-FFF2-40B4-BE49-F238E27FC236}">
              <a16:creationId xmlns:a16="http://schemas.microsoft.com/office/drawing/2014/main" id="{FA39C5F1-D4D2-4027-AF46-D53F6A68187F}"/>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6" name="Line 7">
          <a:extLst>
            <a:ext uri="{FF2B5EF4-FFF2-40B4-BE49-F238E27FC236}">
              <a16:creationId xmlns:a16="http://schemas.microsoft.com/office/drawing/2014/main" id="{02A18D47-C3C1-42A7-A7BE-E360474A0620}"/>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7" name="Line 7">
          <a:extLst>
            <a:ext uri="{FF2B5EF4-FFF2-40B4-BE49-F238E27FC236}">
              <a16:creationId xmlns:a16="http://schemas.microsoft.com/office/drawing/2014/main" id="{969BE462-8F11-420B-8A9F-AD0DD99316BE}"/>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8" name="Line 7">
          <a:extLst>
            <a:ext uri="{FF2B5EF4-FFF2-40B4-BE49-F238E27FC236}">
              <a16:creationId xmlns:a16="http://schemas.microsoft.com/office/drawing/2014/main" id="{33D9774C-3A3C-4D71-B386-5A2039277965}"/>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9" name="Line 7">
          <a:extLst>
            <a:ext uri="{FF2B5EF4-FFF2-40B4-BE49-F238E27FC236}">
              <a16:creationId xmlns:a16="http://schemas.microsoft.com/office/drawing/2014/main" id="{E3E9A4EE-7B44-4550-A052-4A0F9BE80B32}"/>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0" name="Line 7">
          <a:extLst>
            <a:ext uri="{FF2B5EF4-FFF2-40B4-BE49-F238E27FC236}">
              <a16:creationId xmlns:a16="http://schemas.microsoft.com/office/drawing/2014/main" id="{AE8A27DD-2521-4382-9BA1-95C3BBCE9E9B}"/>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1" name="Line 7">
          <a:extLst>
            <a:ext uri="{FF2B5EF4-FFF2-40B4-BE49-F238E27FC236}">
              <a16:creationId xmlns:a16="http://schemas.microsoft.com/office/drawing/2014/main" id="{940944F1-D35E-4E93-8C77-F3D9A755AFEF}"/>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2" name="Line 7">
          <a:extLst>
            <a:ext uri="{FF2B5EF4-FFF2-40B4-BE49-F238E27FC236}">
              <a16:creationId xmlns:a16="http://schemas.microsoft.com/office/drawing/2014/main" id="{411FCD31-FAC8-43E0-9023-9CEFE9A35E0B}"/>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3" name="Line 7">
          <a:extLst>
            <a:ext uri="{FF2B5EF4-FFF2-40B4-BE49-F238E27FC236}">
              <a16:creationId xmlns:a16="http://schemas.microsoft.com/office/drawing/2014/main" id="{8D80FD03-8189-4862-91BD-6286622CCC5B}"/>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4" name="Line 7">
          <a:extLst>
            <a:ext uri="{FF2B5EF4-FFF2-40B4-BE49-F238E27FC236}">
              <a16:creationId xmlns:a16="http://schemas.microsoft.com/office/drawing/2014/main" id="{3D9078D3-87D1-4933-86A3-D02C2887C88A}"/>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5" name="Line 7">
          <a:extLst>
            <a:ext uri="{FF2B5EF4-FFF2-40B4-BE49-F238E27FC236}">
              <a16:creationId xmlns:a16="http://schemas.microsoft.com/office/drawing/2014/main" id="{3FAE46F7-4CF0-4CD4-B3AC-8F9D0B873CBB}"/>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6" name="Line 7">
          <a:extLst>
            <a:ext uri="{FF2B5EF4-FFF2-40B4-BE49-F238E27FC236}">
              <a16:creationId xmlns:a16="http://schemas.microsoft.com/office/drawing/2014/main" id="{2CC3B7E2-D662-4480-BB6B-2C767CC65492}"/>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77" name="Line 7">
          <a:extLst>
            <a:ext uri="{FF2B5EF4-FFF2-40B4-BE49-F238E27FC236}">
              <a16:creationId xmlns:a16="http://schemas.microsoft.com/office/drawing/2014/main" id="{E3BCAAD8-8951-43B7-A177-1D839759113D}"/>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78" name="Line 7">
          <a:extLst>
            <a:ext uri="{FF2B5EF4-FFF2-40B4-BE49-F238E27FC236}">
              <a16:creationId xmlns:a16="http://schemas.microsoft.com/office/drawing/2014/main" id="{8DA9ED6E-3D02-4549-957E-0BC896608D4C}"/>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79" name="Line 7">
          <a:extLst>
            <a:ext uri="{FF2B5EF4-FFF2-40B4-BE49-F238E27FC236}">
              <a16:creationId xmlns:a16="http://schemas.microsoft.com/office/drawing/2014/main" id="{1D441E99-3925-4617-A40C-11A947CC2249}"/>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0" name="Line 7">
          <a:extLst>
            <a:ext uri="{FF2B5EF4-FFF2-40B4-BE49-F238E27FC236}">
              <a16:creationId xmlns:a16="http://schemas.microsoft.com/office/drawing/2014/main" id="{C00C65B2-7E73-403B-B128-6B3E93CED832}"/>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1" name="Line 7">
          <a:extLst>
            <a:ext uri="{FF2B5EF4-FFF2-40B4-BE49-F238E27FC236}">
              <a16:creationId xmlns:a16="http://schemas.microsoft.com/office/drawing/2014/main" id="{24E7A0A2-6F88-4510-9496-AC37EA45D665}"/>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2" name="Line 7">
          <a:extLst>
            <a:ext uri="{FF2B5EF4-FFF2-40B4-BE49-F238E27FC236}">
              <a16:creationId xmlns:a16="http://schemas.microsoft.com/office/drawing/2014/main" id="{DE9D7FC4-95FF-4978-A871-C3EBDABF2824}"/>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3" name="Line 7">
          <a:extLst>
            <a:ext uri="{FF2B5EF4-FFF2-40B4-BE49-F238E27FC236}">
              <a16:creationId xmlns:a16="http://schemas.microsoft.com/office/drawing/2014/main" id="{207BA584-ABBE-4F37-A9D1-69BCEC0CBE05}"/>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4" name="Line 7">
          <a:extLst>
            <a:ext uri="{FF2B5EF4-FFF2-40B4-BE49-F238E27FC236}">
              <a16:creationId xmlns:a16="http://schemas.microsoft.com/office/drawing/2014/main" id="{54AC2A18-4882-4731-851B-D05705A0F972}"/>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5" name="Line 7">
          <a:extLst>
            <a:ext uri="{FF2B5EF4-FFF2-40B4-BE49-F238E27FC236}">
              <a16:creationId xmlns:a16="http://schemas.microsoft.com/office/drawing/2014/main" id="{B92C65F2-D2F2-4FF6-B49C-ED6DC21EF6EF}"/>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6" name="Line 7">
          <a:extLst>
            <a:ext uri="{FF2B5EF4-FFF2-40B4-BE49-F238E27FC236}">
              <a16:creationId xmlns:a16="http://schemas.microsoft.com/office/drawing/2014/main" id="{55D9AE79-70C9-4021-8C97-7EAC0ECF1907}"/>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7" name="Line 7">
          <a:extLst>
            <a:ext uri="{FF2B5EF4-FFF2-40B4-BE49-F238E27FC236}">
              <a16:creationId xmlns:a16="http://schemas.microsoft.com/office/drawing/2014/main" id="{83A67F9A-0198-4B8C-8CA2-CCFD30FD5822}"/>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8" name="Line 7">
          <a:extLst>
            <a:ext uri="{FF2B5EF4-FFF2-40B4-BE49-F238E27FC236}">
              <a16:creationId xmlns:a16="http://schemas.microsoft.com/office/drawing/2014/main" id="{0177882C-3A66-4DAA-AEC4-3D19FFA5A9F8}"/>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9" name="Line 7">
          <a:extLst>
            <a:ext uri="{FF2B5EF4-FFF2-40B4-BE49-F238E27FC236}">
              <a16:creationId xmlns:a16="http://schemas.microsoft.com/office/drawing/2014/main" id="{33960244-4091-43EB-A5A1-E272F7FBB4EC}"/>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0" name="Line 7">
          <a:extLst>
            <a:ext uri="{FF2B5EF4-FFF2-40B4-BE49-F238E27FC236}">
              <a16:creationId xmlns:a16="http://schemas.microsoft.com/office/drawing/2014/main" id="{3DFFBD80-B7D9-4A7E-AA8B-053B76402EA3}"/>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1" name="Line 7">
          <a:extLst>
            <a:ext uri="{FF2B5EF4-FFF2-40B4-BE49-F238E27FC236}">
              <a16:creationId xmlns:a16="http://schemas.microsoft.com/office/drawing/2014/main" id="{DE285134-EA7B-4DA0-B83C-9F1264870AC4}"/>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2" name="Line 7">
          <a:extLst>
            <a:ext uri="{FF2B5EF4-FFF2-40B4-BE49-F238E27FC236}">
              <a16:creationId xmlns:a16="http://schemas.microsoft.com/office/drawing/2014/main" id="{0767DC46-47C2-42D5-9A96-62D1B7455C2A}"/>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3" name="Line 7">
          <a:extLst>
            <a:ext uri="{FF2B5EF4-FFF2-40B4-BE49-F238E27FC236}">
              <a16:creationId xmlns:a16="http://schemas.microsoft.com/office/drawing/2014/main" id="{D65F647A-0203-491A-AAEF-FFB138DB5D64}"/>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4" name="Line 7">
          <a:extLst>
            <a:ext uri="{FF2B5EF4-FFF2-40B4-BE49-F238E27FC236}">
              <a16:creationId xmlns:a16="http://schemas.microsoft.com/office/drawing/2014/main" id="{D002E1D4-28A8-49DE-8496-546422A488E3}"/>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5" name="Line 7">
          <a:extLst>
            <a:ext uri="{FF2B5EF4-FFF2-40B4-BE49-F238E27FC236}">
              <a16:creationId xmlns:a16="http://schemas.microsoft.com/office/drawing/2014/main" id="{7FDD3147-5104-4E7E-A6B1-ACB88ECCC309}"/>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6" name="Line 7">
          <a:extLst>
            <a:ext uri="{FF2B5EF4-FFF2-40B4-BE49-F238E27FC236}">
              <a16:creationId xmlns:a16="http://schemas.microsoft.com/office/drawing/2014/main" id="{F5F16415-B3F8-474F-A099-04FAD9BC8530}"/>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7" name="Line 7">
          <a:extLst>
            <a:ext uri="{FF2B5EF4-FFF2-40B4-BE49-F238E27FC236}">
              <a16:creationId xmlns:a16="http://schemas.microsoft.com/office/drawing/2014/main" id="{49EE3476-575F-4D07-816F-A170E1A81158}"/>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8" name="Line 7">
          <a:extLst>
            <a:ext uri="{FF2B5EF4-FFF2-40B4-BE49-F238E27FC236}">
              <a16:creationId xmlns:a16="http://schemas.microsoft.com/office/drawing/2014/main" id="{746A7DD9-B3C4-4EF9-BB61-CEC69D753B9A}"/>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9" name="Line 7">
          <a:extLst>
            <a:ext uri="{FF2B5EF4-FFF2-40B4-BE49-F238E27FC236}">
              <a16:creationId xmlns:a16="http://schemas.microsoft.com/office/drawing/2014/main" id="{042A5BC3-9A0E-4D2B-A535-FD6676A3BEBD}"/>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900" name="Line 7">
          <a:extLst>
            <a:ext uri="{FF2B5EF4-FFF2-40B4-BE49-F238E27FC236}">
              <a16:creationId xmlns:a16="http://schemas.microsoft.com/office/drawing/2014/main" id="{13AC1F9D-CB18-4979-8C35-DD0C2FC04604}"/>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132</xdr:row>
      <xdr:rowOff>0</xdr:rowOff>
    </xdr:from>
    <xdr:to>
      <xdr:col>124</xdr:col>
      <xdr:colOff>323850</xdr:colOff>
      <xdr:row>132</xdr:row>
      <xdr:rowOff>0</xdr:rowOff>
    </xdr:to>
    <xdr:sp macro="" textlink="">
      <xdr:nvSpPr>
        <xdr:cNvPr id="901" name="Line 7">
          <a:extLst>
            <a:ext uri="{FF2B5EF4-FFF2-40B4-BE49-F238E27FC236}">
              <a16:creationId xmlns:a16="http://schemas.microsoft.com/office/drawing/2014/main" id="{B316398E-8C45-4BB9-B201-9F1BC61ED77A}"/>
            </a:ext>
          </a:extLst>
        </xdr:cNvPr>
        <xdr:cNvSpPr>
          <a:spLocks noChangeShapeType="1"/>
        </xdr:cNvSpPr>
      </xdr:nvSpPr>
      <xdr:spPr bwMode="auto">
        <a:xfrm>
          <a:off x="35413950" y="2679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132</xdr:row>
      <xdr:rowOff>0</xdr:rowOff>
    </xdr:from>
    <xdr:to>
      <xdr:col>124</xdr:col>
      <xdr:colOff>323850</xdr:colOff>
      <xdr:row>132</xdr:row>
      <xdr:rowOff>0</xdr:rowOff>
    </xdr:to>
    <xdr:sp macro="" textlink="">
      <xdr:nvSpPr>
        <xdr:cNvPr id="902" name="Line 7">
          <a:extLst>
            <a:ext uri="{FF2B5EF4-FFF2-40B4-BE49-F238E27FC236}">
              <a16:creationId xmlns:a16="http://schemas.microsoft.com/office/drawing/2014/main" id="{04836B29-65DB-46CA-B725-C7B2ABB6D228}"/>
            </a:ext>
          </a:extLst>
        </xdr:cNvPr>
        <xdr:cNvSpPr>
          <a:spLocks noChangeShapeType="1"/>
        </xdr:cNvSpPr>
      </xdr:nvSpPr>
      <xdr:spPr bwMode="auto">
        <a:xfrm>
          <a:off x="35413950" y="2679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132</xdr:row>
      <xdr:rowOff>0</xdr:rowOff>
    </xdr:from>
    <xdr:to>
      <xdr:col>124</xdr:col>
      <xdr:colOff>323850</xdr:colOff>
      <xdr:row>132</xdr:row>
      <xdr:rowOff>0</xdr:rowOff>
    </xdr:to>
    <xdr:sp macro="" textlink="">
      <xdr:nvSpPr>
        <xdr:cNvPr id="903" name="Line 7">
          <a:extLst>
            <a:ext uri="{FF2B5EF4-FFF2-40B4-BE49-F238E27FC236}">
              <a16:creationId xmlns:a16="http://schemas.microsoft.com/office/drawing/2014/main" id="{889E46BB-912D-4094-9B6B-C7FF043DBFF7}"/>
            </a:ext>
          </a:extLst>
        </xdr:cNvPr>
        <xdr:cNvSpPr>
          <a:spLocks noChangeShapeType="1"/>
        </xdr:cNvSpPr>
      </xdr:nvSpPr>
      <xdr:spPr bwMode="auto">
        <a:xfrm>
          <a:off x="35413950" y="2679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132</xdr:row>
      <xdr:rowOff>0</xdr:rowOff>
    </xdr:from>
    <xdr:to>
      <xdr:col>124</xdr:col>
      <xdr:colOff>323850</xdr:colOff>
      <xdr:row>132</xdr:row>
      <xdr:rowOff>0</xdr:rowOff>
    </xdr:to>
    <xdr:sp macro="" textlink="">
      <xdr:nvSpPr>
        <xdr:cNvPr id="904" name="Line 7">
          <a:extLst>
            <a:ext uri="{FF2B5EF4-FFF2-40B4-BE49-F238E27FC236}">
              <a16:creationId xmlns:a16="http://schemas.microsoft.com/office/drawing/2014/main" id="{059A79E0-6118-469D-8277-A80C16F28D4A}"/>
            </a:ext>
          </a:extLst>
        </xdr:cNvPr>
        <xdr:cNvSpPr>
          <a:spLocks noChangeShapeType="1"/>
        </xdr:cNvSpPr>
      </xdr:nvSpPr>
      <xdr:spPr bwMode="auto">
        <a:xfrm>
          <a:off x="35413950" y="2679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5" name="Line 7">
          <a:extLst>
            <a:ext uri="{FF2B5EF4-FFF2-40B4-BE49-F238E27FC236}">
              <a16:creationId xmlns:a16="http://schemas.microsoft.com/office/drawing/2014/main" id="{3978211D-D306-4E33-9911-2879A44A5DA7}"/>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6" name="Line 7">
          <a:extLst>
            <a:ext uri="{FF2B5EF4-FFF2-40B4-BE49-F238E27FC236}">
              <a16:creationId xmlns:a16="http://schemas.microsoft.com/office/drawing/2014/main" id="{FA987AF9-DE36-4BF4-828F-F832BE922790}"/>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7" name="Line 7">
          <a:extLst>
            <a:ext uri="{FF2B5EF4-FFF2-40B4-BE49-F238E27FC236}">
              <a16:creationId xmlns:a16="http://schemas.microsoft.com/office/drawing/2014/main" id="{D17CFFE9-F2B2-41E5-A697-D9D95A19451B}"/>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8" name="Line 7">
          <a:extLst>
            <a:ext uri="{FF2B5EF4-FFF2-40B4-BE49-F238E27FC236}">
              <a16:creationId xmlns:a16="http://schemas.microsoft.com/office/drawing/2014/main" id="{2EFEDAFC-3415-439B-B707-66ED69DD9724}"/>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9" name="Line 7">
          <a:extLst>
            <a:ext uri="{FF2B5EF4-FFF2-40B4-BE49-F238E27FC236}">
              <a16:creationId xmlns:a16="http://schemas.microsoft.com/office/drawing/2014/main" id="{E623C8BE-A19F-4BE2-94C7-2A4F931AFAC8}"/>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0" name="Line 7">
          <a:extLst>
            <a:ext uri="{FF2B5EF4-FFF2-40B4-BE49-F238E27FC236}">
              <a16:creationId xmlns:a16="http://schemas.microsoft.com/office/drawing/2014/main" id="{75BC52C2-98E4-4C95-9C15-DA6F702EA20A}"/>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1" name="Line 7">
          <a:extLst>
            <a:ext uri="{FF2B5EF4-FFF2-40B4-BE49-F238E27FC236}">
              <a16:creationId xmlns:a16="http://schemas.microsoft.com/office/drawing/2014/main" id="{3F04ED83-F70A-4D67-B6CD-2A12503C13B5}"/>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2" name="Line 7">
          <a:extLst>
            <a:ext uri="{FF2B5EF4-FFF2-40B4-BE49-F238E27FC236}">
              <a16:creationId xmlns:a16="http://schemas.microsoft.com/office/drawing/2014/main" id="{A046F903-F98E-406C-BC05-BB47FA762AAE}"/>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3" name="Line 7">
          <a:extLst>
            <a:ext uri="{FF2B5EF4-FFF2-40B4-BE49-F238E27FC236}">
              <a16:creationId xmlns:a16="http://schemas.microsoft.com/office/drawing/2014/main" id="{61DD0565-9972-43C7-B303-D77E3DC1816B}"/>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4" name="Line 7">
          <a:extLst>
            <a:ext uri="{FF2B5EF4-FFF2-40B4-BE49-F238E27FC236}">
              <a16:creationId xmlns:a16="http://schemas.microsoft.com/office/drawing/2014/main" id="{0E05B4E9-C4E8-45AB-BF87-8879421C01FA}"/>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5" name="Line 7">
          <a:extLst>
            <a:ext uri="{FF2B5EF4-FFF2-40B4-BE49-F238E27FC236}">
              <a16:creationId xmlns:a16="http://schemas.microsoft.com/office/drawing/2014/main" id="{52752BC7-8ED7-43B0-9E44-82C40A3E74DB}"/>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6" name="Line 7">
          <a:extLst>
            <a:ext uri="{FF2B5EF4-FFF2-40B4-BE49-F238E27FC236}">
              <a16:creationId xmlns:a16="http://schemas.microsoft.com/office/drawing/2014/main" id="{85EFE3D7-0754-4284-92C3-95B8BAA34EE9}"/>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7" name="Line 7">
          <a:extLst>
            <a:ext uri="{FF2B5EF4-FFF2-40B4-BE49-F238E27FC236}">
              <a16:creationId xmlns:a16="http://schemas.microsoft.com/office/drawing/2014/main" id="{200D285D-0547-416A-9888-CB34B2B83F69}"/>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8" name="Line 7">
          <a:extLst>
            <a:ext uri="{FF2B5EF4-FFF2-40B4-BE49-F238E27FC236}">
              <a16:creationId xmlns:a16="http://schemas.microsoft.com/office/drawing/2014/main" id="{28B11004-B793-4E6A-9F2F-ABC634EE5084}"/>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9" name="Line 7">
          <a:extLst>
            <a:ext uri="{FF2B5EF4-FFF2-40B4-BE49-F238E27FC236}">
              <a16:creationId xmlns:a16="http://schemas.microsoft.com/office/drawing/2014/main" id="{9D9EAF34-2D30-4D87-8DA1-86864CA2DD24}"/>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20" name="Line 7">
          <a:extLst>
            <a:ext uri="{FF2B5EF4-FFF2-40B4-BE49-F238E27FC236}">
              <a16:creationId xmlns:a16="http://schemas.microsoft.com/office/drawing/2014/main" id="{C09AB813-524E-4CEE-B1C4-2EAC83E2C797}"/>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21" name="Line 7">
          <a:extLst>
            <a:ext uri="{FF2B5EF4-FFF2-40B4-BE49-F238E27FC236}">
              <a16:creationId xmlns:a16="http://schemas.microsoft.com/office/drawing/2014/main" id="{10FE8EFB-57CE-4379-9D38-7045165798F3}"/>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22" name="Line 7">
          <a:extLst>
            <a:ext uri="{FF2B5EF4-FFF2-40B4-BE49-F238E27FC236}">
              <a16:creationId xmlns:a16="http://schemas.microsoft.com/office/drawing/2014/main" id="{9E2A9BA6-DDFC-4FE4-9152-93B5FA6C0E61}"/>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119</xdr:col>
      <xdr:colOff>504825</xdr:colOff>
      <xdr:row>335</xdr:row>
      <xdr:rowOff>47625</xdr:rowOff>
    </xdr:from>
    <xdr:to>
      <xdr:col>127</xdr:col>
      <xdr:colOff>759217</xdr:colOff>
      <xdr:row>348</xdr:row>
      <xdr:rowOff>38100</xdr:rowOff>
    </xdr:to>
    <xdr:pic>
      <xdr:nvPicPr>
        <xdr:cNvPr id="923" name="Image 922">
          <a:extLst>
            <a:ext uri="{FF2B5EF4-FFF2-40B4-BE49-F238E27FC236}">
              <a16:creationId xmlns:a16="http://schemas.microsoft.com/office/drawing/2014/main" id="{27A58FD1-7393-42DE-AA4A-8F8A00E3FCF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965650" y="67875150"/>
          <a:ext cx="9245992" cy="2562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84</xdr:col>
      <xdr:colOff>161925</xdr:colOff>
      <xdr:row>299</xdr:row>
      <xdr:rowOff>171450</xdr:rowOff>
    </xdr:from>
    <xdr:ext cx="4724400" cy="2419350"/>
    <xdr:pic>
      <xdr:nvPicPr>
        <xdr:cNvPr id="2" name="Image 1">
          <a:extLst>
            <a:ext uri="{FF2B5EF4-FFF2-40B4-BE49-F238E27FC236}">
              <a16:creationId xmlns:a16="http://schemas.microsoft.com/office/drawing/2014/main" id="{FE5EC87C-B972-457D-AC43-17A11C71A6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06850" y="61531500"/>
          <a:ext cx="4724400" cy="2419350"/>
        </a:xfrm>
        <a:prstGeom prst="rect">
          <a:avLst/>
        </a:prstGeom>
      </xdr:spPr>
    </xdr:pic>
    <xdr:clientData/>
  </xdr:oneCellAnchor>
  <xdr:twoCellAnchor>
    <xdr:from>
      <xdr:col>1</xdr:col>
      <xdr:colOff>323850</xdr:colOff>
      <xdr:row>47</xdr:row>
      <xdr:rowOff>0</xdr:rowOff>
    </xdr:from>
    <xdr:to>
      <xdr:col>1</xdr:col>
      <xdr:colOff>323850</xdr:colOff>
      <xdr:row>47</xdr:row>
      <xdr:rowOff>0</xdr:rowOff>
    </xdr:to>
    <xdr:sp macro="" textlink="">
      <xdr:nvSpPr>
        <xdr:cNvPr id="3" name="Line 7">
          <a:extLst>
            <a:ext uri="{FF2B5EF4-FFF2-40B4-BE49-F238E27FC236}">
              <a16:creationId xmlns:a16="http://schemas.microsoft.com/office/drawing/2014/main" id="{51549686-D022-4674-9A65-0138315827CE}"/>
            </a:ext>
          </a:extLst>
        </xdr:cNvPr>
        <xdr:cNvSpPr>
          <a:spLocks noChangeShapeType="1"/>
        </xdr:cNvSpPr>
      </xdr:nvSpPr>
      <xdr:spPr bwMode="auto">
        <a:xfrm>
          <a:off x="381000" y="979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47</xdr:row>
      <xdr:rowOff>0</xdr:rowOff>
    </xdr:from>
    <xdr:to>
      <xdr:col>1</xdr:col>
      <xdr:colOff>323850</xdr:colOff>
      <xdr:row>47</xdr:row>
      <xdr:rowOff>0</xdr:rowOff>
    </xdr:to>
    <xdr:sp macro="" textlink="">
      <xdr:nvSpPr>
        <xdr:cNvPr id="4" name="Line 7">
          <a:extLst>
            <a:ext uri="{FF2B5EF4-FFF2-40B4-BE49-F238E27FC236}">
              <a16:creationId xmlns:a16="http://schemas.microsoft.com/office/drawing/2014/main" id="{66226D36-ABBE-4ED9-BEB2-63D93E0B2BA9}"/>
            </a:ext>
          </a:extLst>
        </xdr:cNvPr>
        <xdr:cNvSpPr>
          <a:spLocks noChangeShapeType="1"/>
        </xdr:cNvSpPr>
      </xdr:nvSpPr>
      <xdr:spPr bwMode="auto">
        <a:xfrm>
          <a:off x="381000" y="979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47</xdr:row>
      <xdr:rowOff>0</xdr:rowOff>
    </xdr:from>
    <xdr:to>
      <xdr:col>1</xdr:col>
      <xdr:colOff>323850</xdr:colOff>
      <xdr:row>47</xdr:row>
      <xdr:rowOff>0</xdr:rowOff>
    </xdr:to>
    <xdr:sp macro="" textlink="">
      <xdr:nvSpPr>
        <xdr:cNvPr id="5" name="Line 7">
          <a:extLst>
            <a:ext uri="{FF2B5EF4-FFF2-40B4-BE49-F238E27FC236}">
              <a16:creationId xmlns:a16="http://schemas.microsoft.com/office/drawing/2014/main" id="{FCA38C1F-6127-4105-9B96-148ABB1CD8FB}"/>
            </a:ext>
          </a:extLst>
        </xdr:cNvPr>
        <xdr:cNvSpPr>
          <a:spLocks noChangeShapeType="1"/>
        </xdr:cNvSpPr>
      </xdr:nvSpPr>
      <xdr:spPr bwMode="auto">
        <a:xfrm>
          <a:off x="381000" y="979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6" name="Line 7">
          <a:extLst>
            <a:ext uri="{FF2B5EF4-FFF2-40B4-BE49-F238E27FC236}">
              <a16:creationId xmlns:a16="http://schemas.microsoft.com/office/drawing/2014/main" id="{D015D27F-1353-4E79-BDF5-6566A455E3B0}"/>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7" name="Line 7">
          <a:extLst>
            <a:ext uri="{FF2B5EF4-FFF2-40B4-BE49-F238E27FC236}">
              <a16:creationId xmlns:a16="http://schemas.microsoft.com/office/drawing/2014/main" id="{27B4DEF2-D0A7-421C-B7F5-84507B929708}"/>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314</xdr:row>
      <xdr:rowOff>0</xdr:rowOff>
    </xdr:from>
    <xdr:to>
      <xdr:col>5</xdr:col>
      <xdr:colOff>323850</xdr:colOff>
      <xdr:row>314</xdr:row>
      <xdr:rowOff>0</xdr:rowOff>
    </xdr:to>
    <xdr:sp macro="" textlink="">
      <xdr:nvSpPr>
        <xdr:cNvPr id="8" name="Line 7">
          <a:extLst>
            <a:ext uri="{FF2B5EF4-FFF2-40B4-BE49-F238E27FC236}">
              <a16:creationId xmlns:a16="http://schemas.microsoft.com/office/drawing/2014/main" id="{AFB426B7-22B0-4F6B-83EF-1E833FFA1365}"/>
            </a:ext>
          </a:extLst>
        </xdr:cNvPr>
        <xdr:cNvSpPr>
          <a:spLocks noChangeShapeType="1"/>
        </xdr:cNvSpPr>
      </xdr:nvSpPr>
      <xdr:spPr bwMode="auto">
        <a:xfrm>
          <a:off x="2428875"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314</xdr:row>
      <xdr:rowOff>0</xdr:rowOff>
    </xdr:from>
    <xdr:to>
      <xdr:col>5</xdr:col>
      <xdr:colOff>323850</xdr:colOff>
      <xdr:row>314</xdr:row>
      <xdr:rowOff>0</xdr:rowOff>
    </xdr:to>
    <xdr:sp macro="" textlink="">
      <xdr:nvSpPr>
        <xdr:cNvPr id="9" name="Line 7">
          <a:extLst>
            <a:ext uri="{FF2B5EF4-FFF2-40B4-BE49-F238E27FC236}">
              <a16:creationId xmlns:a16="http://schemas.microsoft.com/office/drawing/2014/main" id="{305F5C83-CE02-4BEE-871B-65B923C6B817}"/>
            </a:ext>
          </a:extLst>
        </xdr:cNvPr>
        <xdr:cNvSpPr>
          <a:spLocks noChangeShapeType="1"/>
        </xdr:cNvSpPr>
      </xdr:nvSpPr>
      <xdr:spPr bwMode="auto">
        <a:xfrm>
          <a:off x="2428875"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314</xdr:row>
      <xdr:rowOff>0</xdr:rowOff>
    </xdr:from>
    <xdr:to>
      <xdr:col>14</xdr:col>
      <xdr:colOff>323850</xdr:colOff>
      <xdr:row>314</xdr:row>
      <xdr:rowOff>0</xdr:rowOff>
    </xdr:to>
    <xdr:sp macro="" textlink="">
      <xdr:nvSpPr>
        <xdr:cNvPr id="10" name="Line 7">
          <a:extLst>
            <a:ext uri="{FF2B5EF4-FFF2-40B4-BE49-F238E27FC236}">
              <a16:creationId xmlns:a16="http://schemas.microsoft.com/office/drawing/2014/main" id="{322F4862-D7E2-4DAF-B3BE-C9AF5BCB845C}"/>
            </a:ext>
          </a:extLst>
        </xdr:cNvPr>
        <xdr:cNvSpPr>
          <a:spLocks noChangeShapeType="1"/>
        </xdr:cNvSpPr>
      </xdr:nvSpPr>
      <xdr:spPr bwMode="auto">
        <a:xfrm>
          <a:off x="405765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314</xdr:row>
      <xdr:rowOff>0</xdr:rowOff>
    </xdr:from>
    <xdr:to>
      <xdr:col>14</xdr:col>
      <xdr:colOff>323850</xdr:colOff>
      <xdr:row>314</xdr:row>
      <xdr:rowOff>0</xdr:rowOff>
    </xdr:to>
    <xdr:sp macro="" textlink="">
      <xdr:nvSpPr>
        <xdr:cNvPr id="11" name="Line 7">
          <a:extLst>
            <a:ext uri="{FF2B5EF4-FFF2-40B4-BE49-F238E27FC236}">
              <a16:creationId xmlns:a16="http://schemas.microsoft.com/office/drawing/2014/main" id="{E1A7D20D-9A8E-4679-BACF-BF721634EB3A}"/>
            </a:ext>
          </a:extLst>
        </xdr:cNvPr>
        <xdr:cNvSpPr>
          <a:spLocks noChangeShapeType="1"/>
        </xdr:cNvSpPr>
      </xdr:nvSpPr>
      <xdr:spPr bwMode="auto">
        <a:xfrm>
          <a:off x="405765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314</xdr:row>
      <xdr:rowOff>0</xdr:rowOff>
    </xdr:from>
    <xdr:to>
      <xdr:col>14</xdr:col>
      <xdr:colOff>323850</xdr:colOff>
      <xdr:row>314</xdr:row>
      <xdr:rowOff>0</xdr:rowOff>
    </xdr:to>
    <xdr:sp macro="" textlink="">
      <xdr:nvSpPr>
        <xdr:cNvPr id="12" name="Line 7">
          <a:extLst>
            <a:ext uri="{FF2B5EF4-FFF2-40B4-BE49-F238E27FC236}">
              <a16:creationId xmlns:a16="http://schemas.microsoft.com/office/drawing/2014/main" id="{142E94A9-DDEA-474E-BC75-7AE0AA454D66}"/>
            </a:ext>
          </a:extLst>
        </xdr:cNvPr>
        <xdr:cNvSpPr>
          <a:spLocks noChangeShapeType="1"/>
        </xdr:cNvSpPr>
      </xdr:nvSpPr>
      <xdr:spPr bwMode="auto">
        <a:xfrm>
          <a:off x="405765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314</xdr:row>
      <xdr:rowOff>0</xdr:rowOff>
    </xdr:from>
    <xdr:to>
      <xdr:col>5</xdr:col>
      <xdr:colOff>323850</xdr:colOff>
      <xdr:row>314</xdr:row>
      <xdr:rowOff>0</xdr:rowOff>
    </xdr:to>
    <xdr:sp macro="" textlink="">
      <xdr:nvSpPr>
        <xdr:cNvPr id="13" name="Line 7">
          <a:extLst>
            <a:ext uri="{FF2B5EF4-FFF2-40B4-BE49-F238E27FC236}">
              <a16:creationId xmlns:a16="http://schemas.microsoft.com/office/drawing/2014/main" id="{D5F9FC14-F4CE-4002-9E2F-396E39B50738}"/>
            </a:ext>
          </a:extLst>
        </xdr:cNvPr>
        <xdr:cNvSpPr>
          <a:spLocks noChangeShapeType="1"/>
        </xdr:cNvSpPr>
      </xdr:nvSpPr>
      <xdr:spPr bwMode="auto">
        <a:xfrm>
          <a:off x="2428875"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314</xdr:row>
      <xdr:rowOff>0</xdr:rowOff>
    </xdr:from>
    <xdr:to>
      <xdr:col>5</xdr:col>
      <xdr:colOff>323850</xdr:colOff>
      <xdr:row>314</xdr:row>
      <xdr:rowOff>0</xdr:rowOff>
    </xdr:to>
    <xdr:sp macro="" textlink="">
      <xdr:nvSpPr>
        <xdr:cNvPr id="14" name="Line 7">
          <a:extLst>
            <a:ext uri="{FF2B5EF4-FFF2-40B4-BE49-F238E27FC236}">
              <a16:creationId xmlns:a16="http://schemas.microsoft.com/office/drawing/2014/main" id="{F9DA1882-C46B-4BCF-ADC9-D1E694E4A9DA}"/>
            </a:ext>
          </a:extLst>
        </xdr:cNvPr>
        <xdr:cNvSpPr>
          <a:spLocks noChangeShapeType="1"/>
        </xdr:cNvSpPr>
      </xdr:nvSpPr>
      <xdr:spPr bwMode="auto">
        <a:xfrm>
          <a:off x="2428875"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314</xdr:row>
      <xdr:rowOff>0</xdr:rowOff>
    </xdr:from>
    <xdr:to>
      <xdr:col>16</xdr:col>
      <xdr:colOff>323850</xdr:colOff>
      <xdr:row>314</xdr:row>
      <xdr:rowOff>0</xdr:rowOff>
    </xdr:to>
    <xdr:sp macro="" textlink="">
      <xdr:nvSpPr>
        <xdr:cNvPr id="15" name="Line 7">
          <a:extLst>
            <a:ext uri="{FF2B5EF4-FFF2-40B4-BE49-F238E27FC236}">
              <a16:creationId xmlns:a16="http://schemas.microsoft.com/office/drawing/2014/main" id="{687574F4-7048-4196-99AC-43DDCB2A6FD9}"/>
            </a:ext>
          </a:extLst>
        </xdr:cNvPr>
        <xdr:cNvSpPr>
          <a:spLocks noChangeShapeType="1"/>
        </xdr:cNvSpPr>
      </xdr:nvSpPr>
      <xdr:spPr bwMode="auto">
        <a:xfrm>
          <a:off x="441960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314</xdr:row>
      <xdr:rowOff>0</xdr:rowOff>
    </xdr:from>
    <xdr:to>
      <xdr:col>16</xdr:col>
      <xdr:colOff>323850</xdr:colOff>
      <xdr:row>314</xdr:row>
      <xdr:rowOff>0</xdr:rowOff>
    </xdr:to>
    <xdr:sp macro="" textlink="">
      <xdr:nvSpPr>
        <xdr:cNvPr id="16" name="Line 7">
          <a:extLst>
            <a:ext uri="{FF2B5EF4-FFF2-40B4-BE49-F238E27FC236}">
              <a16:creationId xmlns:a16="http://schemas.microsoft.com/office/drawing/2014/main" id="{A487D917-447F-415A-8F13-369ECBF559DC}"/>
            </a:ext>
          </a:extLst>
        </xdr:cNvPr>
        <xdr:cNvSpPr>
          <a:spLocks noChangeShapeType="1"/>
        </xdr:cNvSpPr>
      </xdr:nvSpPr>
      <xdr:spPr bwMode="auto">
        <a:xfrm>
          <a:off x="441960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314</xdr:row>
      <xdr:rowOff>0</xdr:rowOff>
    </xdr:from>
    <xdr:to>
      <xdr:col>16</xdr:col>
      <xdr:colOff>323850</xdr:colOff>
      <xdr:row>314</xdr:row>
      <xdr:rowOff>0</xdr:rowOff>
    </xdr:to>
    <xdr:sp macro="" textlink="">
      <xdr:nvSpPr>
        <xdr:cNvPr id="17" name="Line 7">
          <a:extLst>
            <a:ext uri="{FF2B5EF4-FFF2-40B4-BE49-F238E27FC236}">
              <a16:creationId xmlns:a16="http://schemas.microsoft.com/office/drawing/2014/main" id="{DEA87C9E-C2DB-4B36-9533-77240964465F}"/>
            </a:ext>
          </a:extLst>
        </xdr:cNvPr>
        <xdr:cNvSpPr>
          <a:spLocks noChangeShapeType="1"/>
        </xdr:cNvSpPr>
      </xdr:nvSpPr>
      <xdr:spPr bwMode="auto">
        <a:xfrm>
          <a:off x="441960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195</xdr:row>
      <xdr:rowOff>0</xdr:rowOff>
    </xdr:from>
    <xdr:to>
      <xdr:col>18</xdr:col>
      <xdr:colOff>323850</xdr:colOff>
      <xdr:row>195</xdr:row>
      <xdr:rowOff>0</xdr:rowOff>
    </xdr:to>
    <xdr:sp macro="" textlink="">
      <xdr:nvSpPr>
        <xdr:cNvPr id="18" name="Line 7">
          <a:extLst>
            <a:ext uri="{FF2B5EF4-FFF2-40B4-BE49-F238E27FC236}">
              <a16:creationId xmlns:a16="http://schemas.microsoft.com/office/drawing/2014/main" id="{D0022994-94C4-43FA-9EC1-8F8DABDA9083}"/>
            </a:ext>
          </a:extLst>
        </xdr:cNvPr>
        <xdr:cNvSpPr>
          <a:spLocks noChangeShapeType="1"/>
        </xdr:cNvSpPr>
      </xdr:nvSpPr>
      <xdr:spPr bwMode="auto">
        <a:xfrm>
          <a:off x="47815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195</xdr:row>
      <xdr:rowOff>0</xdr:rowOff>
    </xdr:from>
    <xdr:to>
      <xdr:col>18</xdr:col>
      <xdr:colOff>323850</xdr:colOff>
      <xdr:row>195</xdr:row>
      <xdr:rowOff>0</xdr:rowOff>
    </xdr:to>
    <xdr:sp macro="" textlink="">
      <xdr:nvSpPr>
        <xdr:cNvPr id="19" name="Line 7">
          <a:extLst>
            <a:ext uri="{FF2B5EF4-FFF2-40B4-BE49-F238E27FC236}">
              <a16:creationId xmlns:a16="http://schemas.microsoft.com/office/drawing/2014/main" id="{56C7E84D-8AB8-4742-86E0-0342F0262965}"/>
            </a:ext>
          </a:extLst>
        </xdr:cNvPr>
        <xdr:cNvSpPr>
          <a:spLocks noChangeShapeType="1"/>
        </xdr:cNvSpPr>
      </xdr:nvSpPr>
      <xdr:spPr bwMode="auto">
        <a:xfrm>
          <a:off x="47815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195</xdr:row>
      <xdr:rowOff>0</xdr:rowOff>
    </xdr:from>
    <xdr:to>
      <xdr:col>18</xdr:col>
      <xdr:colOff>323850</xdr:colOff>
      <xdr:row>195</xdr:row>
      <xdr:rowOff>0</xdr:rowOff>
    </xdr:to>
    <xdr:sp macro="" textlink="">
      <xdr:nvSpPr>
        <xdr:cNvPr id="20" name="Line 7">
          <a:extLst>
            <a:ext uri="{FF2B5EF4-FFF2-40B4-BE49-F238E27FC236}">
              <a16:creationId xmlns:a16="http://schemas.microsoft.com/office/drawing/2014/main" id="{E2E89AE5-BA20-4CAA-A52D-774BF024DE2A}"/>
            </a:ext>
          </a:extLst>
        </xdr:cNvPr>
        <xdr:cNvSpPr>
          <a:spLocks noChangeShapeType="1"/>
        </xdr:cNvSpPr>
      </xdr:nvSpPr>
      <xdr:spPr bwMode="auto">
        <a:xfrm>
          <a:off x="47815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195</xdr:row>
      <xdr:rowOff>0</xdr:rowOff>
    </xdr:from>
    <xdr:to>
      <xdr:col>18</xdr:col>
      <xdr:colOff>323850</xdr:colOff>
      <xdr:row>195</xdr:row>
      <xdr:rowOff>0</xdr:rowOff>
    </xdr:to>
    <xdr:sp macro="" textlink="">
      <xdr:nvSpPr>
        <xdr:cNvPr id="21" name="Line 7">
          <a:extLst>
            <a:ext uri="{FF2B5EF4-FFF2-40B4-BE49-F238E27FC236}">
              <a16:creationId xmlns:a16="http://schemas.microsoft.com/office/drawing/2014/main" id="{F71AC025-D9FC-49D8-9320-DE1049C79129}"/>
            </a:ext>
          </a:extLst>
        </xdr:cNvPr>
        <xdr:cNvSpPr>
          <a:spLocks noChangeShapeType="1"/>
        </xdr:cNvSpPr>
      </xdr:nvSpPr>
      <xdr:spPr bwMode="auto">
        <a:xfrm>
          <a:off x="47815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195</xdr:row>
      <xdr:rowOff>0</xdr:rowOff>
    </xdr:from>
    <xdr:to>
      <xdr:col>30</xdr:col>
      <xdr:colOff>323850</xdr:colOff>
      <xdr:row>195</xdr:row>
      <xdr:rowOff>0</xdr:rowOff>
    </xdr:to>
    <xdr:sp macro="" textlink="">
      <xdr:nvSpPr>
        <xdr:cNvPr id="22" name="Line 7">
          <a:extLst>
            <a:ext uri="{FF2B5EF4-FFF2-40B4-BE49-F238E27FC236}">
              <a16:creationId xmlns:a16="http://schemas.microsoft.com/office/drawing/2014/main" id="{30115B70-5D95-4074-840F-7146E797A99B}"/>
            </a:ext>
          </a:extLst>
        </xdr:cNvPr>
        <xdr:cNvSpPr>
          <a:spLocks noChangeShapeType="1"/>
        </xdr:cNvSpPr>
      </xdr:nvSpPr>
      <xdr:spPr bwMode="auto">
        <a:xfrm>
          <a:off x="69532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195</xdr:row>
      <xdr:rowOff>0</xdr:rowOff>
    </xdr:from>
    <xdr:to>
      <xdr:col>30</xdr:col>
      <xdr:colOff>323850</xdr:colOff>
      <xdr:row>195</xdr:row>
      <xdr:rowOff>0</xdr:rowOff>
    </xdr:to>
    <xdr:sp macro="" textlink="">
      <xdr:nvSpPr>
        <xdr:cNvPr id="23" name="Line 7">
          <a:extLst>
            <a:ext uri="{FF2B5EF4-FFF2-40B4-BE49-F238E27FC236}">
              <a16:creationId xmlns:a16="http://schemas.microsoft.com/office/drawing/2014/main" id="{FB235AB0-ECC3-4731-95B2-C1B89F4E5954}"/>
            </a:ext>
          </a:extLst>
        </xdr:cNvPr>
        <xdr:cNvSpPr>
          <a:spLocks noChangeShapeType="1"/>
        </xdr:cNvSpPr>
      </xdr:nvSpPr>
      <xdr:spPr bwMode="auto">
        <a:xfrm>
          <a:off x="69532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195</xdr:row>
      <xdr:rowOff>0</xdr:rowOff>
    </xdr:from>
    <xdr:to>
      <xdr:col>30</xdr:col>
      <xdr:colOff>323850</xdr:colOff>
      <xdr:row>195</xdr:row>
      <xdr:rowOff>0</xdr:rowOff>
    </xdr:to>
    <xdr:sp macro="" textlink="">
      <xdr:nvSpPr>
        <xdr:cNvPr id="24" name="Line 7">
          <a:extLst>
            <a:ext uri="{FF2B5EF4-FFF2-40B4-BE49-F238E27FC236}">
              <a16:creationId xmlns:a16="http://schemas.microsoft.com/office/drawing/2014/main" id="{46FF89B0-3329-44BA-A947-DCC6620DFCA2}"/>
            </a:ext>
          </a:extLst>
        </xdr:cNvPr>
        <xdr:cNvSpPr>
          <a:spLocks noChangeShapeType="1"/>
        </xdr:cNvSpPr>
      </xdr:nvSpPr>
      <xdr:spPr bwMode="auto">
        <a:xfrm>
          <a:off x="69532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195</xdr:row>
      <xdr:rowOff>0</xdr:rowOff>
    </xdr:from>
    <xdr:to>
      <xdr:col>16</xdr:col>
      <xdr:colOff>323850</xdr:colOff>
      <xdr:row>195</xdr:row>
      <xdr:rowOff>0</xdr:rowOff>
    </xdr:to>
    <xdr:sp macro="" textlink="">
      <xdr:nvSpPr>
        <xdr:cNvPr id="25" name="Line 7">
          <a:extLst>
            <a:ext uri="{FF2B5EF4-FFF2-40B4-BE49-F238E27FC236}">
              <a16:creationId xmlns:a16="http://schemas.microsoft.com/office/drawing/2014/main" id="{522F95E8-FF6F-4459-B621-5D099CC66C19}"/>
            </a:ext>
          </a:extLst>
        </xdr:cNvPr>
        <xdr:cNvSpPr>
          <a:spLocks noChangeShapeType="1"/>
        </xdr:cNvSpPr>
      </xdr:nvSpPr>
      <xdr:spPr bwMode="auto">
        <a:xfrm>
          <a:off x="44196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195</xdr:row>
      <xdr:rowOff>0</xdr:rowOff>
    </xdr:from>
    <xdr:to>
      <xdr:col>16</xdr:col>
      <xdr:colOff>323850</xdr:colOff>
      <xdr:row>195</xdr:row>
      <xdr:rowOff>0</xdr:rowOff>
    </xdr:to>
    <xdr:sp macro="" textlink="">
      <xdr:nvSpPr>
        <xdr:cNvPr id="26" name="Line 7">
          <a:extLst>
            <a:ext uri="{FF2B5EF4-FFF2-40B4-BE49-F238E27FC236}">
              <a16:creationId xmlns:a16="http://schemas.microsoft.com/office/drawing/2014/main" id="{4E643F98-C601-4BB4-9ED0-04D388F2E9B3}"/>
            </a:ext>
          </a:extLst>
        </xdr:cNvPr>
        <xdr:cNvSpPr>
          <a:spLocks noChangeShapeType="1"/>
        </xdr:cNvSpPr>
      </xdr:nvSpPr>
      <xdr:spPr bwMode="auto">
        <a:xfrm>
          <a:off x="44196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195</xdr:row>
      <xdr:rowOff>0</xdr:rowOff>
    </xdr:from>
    <xdr:to>
      <xdr:col>26</xdr:col>
      <xdr:colOff>323850</xdr:colOff>
      <xdr:row>195</xdr:row>
      <xdr:rowOff>0</xdr:rowOff>
    </xdr:to>
    <xdr:sp macro="" textlink="">
      <xdr:nvSpPr>
        <xdr:cNvPr id="27" name="Line 7">
          <a:extLst>
            <a:ext uri="{FF2B5EF4-FFF2-40B4-BE49-F238E27FC236}">
              <a16:creationId xmlns:a16="http://schemas.microsoft.com/office/drawing/2014/main" id="{9953371E-DE78-43D3-9E6D-21FB3A4CCD98}"/>
            </a:ext>
          </a:extLst>
        </xdr:cNvPr>
        <xdr:cNvSpPr>
          <a:spLocks noChangeShapeType="1"/>
        </xdr:cNvSpPr>
      </xdr:nvSpPr>
      <xdr:spPr bwMode="auto">
        <a:xfrm>
          <a:off x="62293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195</xdr:row>
      <xdr:rowOff>0</xdr:rowOff>
    </xdr:from>
    <xdr:to>
      <xdr:col>26</xdr:col>
      <xdr:colOff>323850</xdr:colOff>
      <xdr:row>195</xdr:row>
      <xdr:rowOff>0</xdr:rowOff>
    </xdr:to>
    <xdr:sp macro="" textlink="">
      <xdr:nvSpPr>
        <xdr:cNvPr id="28" name="Line 7">
          <a:extLst>
            <a:ext uri="{FF2B5EF4-FFF2-40B4-BE49-F238E27FC236}">
              <a16:creationId xmlns:a16="http://schemas.microsoft.com/office/drawing/2014/main" id="{840971BA-13FB-45F1-965A-4C390DA618B9}"/>
            </a:ext>
          </a:extLst>
        </xdr:cNvPr>
        <xdr:cNvSpPr>
          <a:spLocks noChangeShapeType="1"/>
        </xdr:cNvSpPr>
      </xdr:nvSpPr>
      <xdr:spPr bwMode="auto">
        <a:xfrm>
          <a:off x="62293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195</xdr:row>
      <xdr:rowOff>0</xdr:rowOff>
    </xdr:from>
    <xdr:to>
      <xdr:col>26</xdr:col>
      <xdr:colOff>323850</xdr:colOff>
      <xdr:row>195</xdr:row>
      <xdr:rowOff>0</xdr:rowOff>
    </xdr:to>
    <xdr:sp macro="" textlink="">
      <xdr:nvSpPr>
        <xdr:cNvPr id="29" name="Line 7">
          <a:extLst>
            <a:ext uri="{FF2B5EF4-FFF2-40B4-BE49-F238E27FC236}">
              <a16:creationId xmlns:a16="http://schemas.microsoft.com/office/drawing/2014/main" id="{414A697A-0DCC-4B2C-9F5B-7ADB74809649}"/>
            </a:ext>
          </a:extLst>
        </xdr:cNvPr>
        <xdr:cNvSpPr>
          <a:spLocks noChangeShapeType="1"/>
        </xdr:cNvSpPr>
      </xdr:nvSpPr>
      <xdr:spPr bwMode="auto">
        <a:xfrm>
          <a:off x="62293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195</xdr:row>
      <xdr:rowOff>0</xdr:rowOff>
    </xdr:from>
    <xdr:to>
      <xdr:col>16</xdr:col>
      <xdr:colOff>323850</xdr:colOff>
      <xdr:row>195</xdr:row>
      <xdr:rowOff>0</xdr:rowOff>
    </xdr:to>
    <xdr:sp macro="" textlink="">
      <xdr:nvSpPr>
        <xdr:cNvPr id="30" name="Line 7">
          <a:extLst>
            <a:ext uri="{FF2B5EF4-FFF2-40B4-BE49-F238E27FC236}">
              <a16:creationId xmlns:a16="http://schemas.microsoft.com/office/drawing/2014/main" id="{E8EAC869-430C-4F3C-B92E-77D0CCCB64F8}"/>
            </a:ext>
          </a:extLst>
        </xdr:cNvPr>
        <xdr:cNvSpPr>
          <a:spLocks noChangeShapeType="1"/>
        </xdr:cNvSpPr>
      </xdr:nvSpPr>
      <xdr:spPr bwMode="auto">
        <a:xfrm>
          <a:off x="44196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195</xdr:row>
      <xdr:rowOff>0</xdr:rowOff>
    </xdr:from>
    <xdr:to>
      <xdr:col>16</xdr:col>
      <xdr:colOff>323850</xdr:colOff>
      <xdr:row>195</xdr:row>
      <xdr:rowOff>0</xdr:rowOff>
    </xdr:to>
    <xdr:sp macro="" textlink="">
      <xdr:nvSpPr>
        <xdr:cNvPr id="31" name="Line 7">
          <a:extLst>
            <a:ext uri="{FF2B5EF4-FFF2-40B4-BE49-F238E27FC236}">
              <a16:creationId xmlns:a16="http://schemas.microsoft.com/office/drawing/2014/main" id="{F194FC2F-18D3-44BC-B28E-76A09514F0EB}"/>
            </a:ext>
          </a:extLst>
        </xdr:cNvPr>
        <xdr:cNvSpPr>
          <a:spLocks noChangeShapeType="1"/>
        </xdr:cNvSpPr>
      </xdr:nvSpPr>
      <xdr:spPr bwMode="auto">
        <a:xfrm>
          <a:off x="44196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195</xdr:row>
      <xdr:rowOff>0</xdr:rowOff>
    </xdr:from>
    <xdr:to>
      <xdr:col>28</xdr:col>
      <xdr:colOff>323850</xdr:colOff>
      <xdr:row>195</xdr:row>
      <xdr:rowOff>0</xdr:rowOff>
    </xdr:to>
    <xdr:sp macro="" textlink="">
      <xdr:nvSpPr>
        <xdr:cNvPr id="32" name="Line 7">
          <a:extLst>
            <a:ext uri="{FF2B5EF4-FFF2-40B4-BE49-F238E27FC236}">
              <a16:creationId xmlns:a16="http://schemas.microsoft.com/office/drawing/2014/main" id="{752E915C-756B-40BA-89ED-2EA08DCC45DE}"/>
            </a:ext>
          </a:extLst>
        </xdr:cNvPr>
        <xdr:cNvSpPr>
          <a:spLocks noChangeShapeType="1"/>
        </xdr:cNvSpPr>
      </xdr:nvSpPr>
      <xdr:spPr bwMode="auto">
        <a:xfrm>
          <a:off x="65913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195</xdr:row>
      <xdr:rowOff>0</xdr:rowOff>
    </xdr:from>
    <xdr:to>
      <xdr:col>28</xdr:col>
      <xdr:colOff>323850</xdr:colOff>
      <xdr:row>195</xdr:row>
      <xdr:rowOff>0</xdr:rowOff>
    </xdr:to>
    <xdr:sp macro="" textlink="">
      <xdr:nvSpPr>
        <xdr:cNvPr id="33" name="Line 7">
          <a:extLst>
            <a:ext uri="{FF2B5EF4-FFF2-40B4-BE49-F238E27FC236}">
              <a16:creationId xmlns:a16="http://schemas.microsoft.com/office/drawing/2014/main" id="{C434548A-2BCA-4D61-9F4D-BB35E87F9A80}"/>
            </a:ext>
          </a:extLst>
        </xdr:cNvPr>
        <xdr:cNvSpPr>
          <a:spLocks noChangeShapeType="1"/>
        </xdr:cNvSpPr>
      </xdr:nvSpPr>
      <xdr:spPr bwMode="auto">
        <a:xfrm>
          <a:off x="65913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195</xdr:row>
      <xdr:rowOff>0</xdr:rowOff>
    </xdr:from>
    <xdr:to>
      <xdr:col>28</xdr:col>
      <xdr:colOff>323850</xdr:colOff>
      <xdr:row>195</xdr:row>
      <xdr:rowOff>0</xdr:rowOff>
    </xdr:to>
    <xdr:sp macro="" textlink="">
      <xdr:nvSpPr>
        <xdr:cNvPr id="34" name="Line 7">
          <a:extLst>
            <a:ext uri="{FF2B5EF4-FFF2-40B4-BE49-F238E27FC236}">
              <a16:creationId xmlns:a16="http://schemas.microsoft.com/office/drawing/2014/main" id="{13A51E9A-4591-4493-899C-A054DF190B19}"/>
            </a:ext>
          </a:extLst>
        </xdr:cNvPr>
        <xdr:cNvSpPr>
          <a:spLocks noChangeShapeType="1"/>
        </xdr:cNvSpPr>
      </xdr:nvSpPr>
      <xdr:spPr bwMode="auto">
        <a:xfrm>
          <a:off x="65913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216</xdr:row>
      <xdr:rowOff>0</xdr:rowOff>
    </xdr:from>
    <xdr:to>
      <xdr:col>1</xdr:col>
      <xdr:colOff>323850</xdr:colOff>
      <xdr:row>216</xdr:row>
      <xdr:rowOff>0</xdr:rowOff>
    </xdr:to>
    <xdr:sp macro="" textlink="">
      <xdr:nvSpPr>
        <xdr:cNvPr id="35" name="Line 7">
          <a:extLst>
            <a:ext uri="{FF2B5EF4-FFF2-40B4-BE49-F238E27FC236}">
              <a16:creationId xmlns:a16="http://schemas.microsoft.com/office/drawing/2014/main" id="{94D62E85-84F3-41B4-B1CC-1C5B70FBA7AB}"/>
            </a:ext>
          </a:extLst>
        </xdr:cNvPr>
        <xdr:cNvSpPr>
          <a:spLocks noChangeShapeType="1"/>
        </xdr:cNvSpPr>
      </xdr:nvSpPr>
      <xdr:spPr bwMode="auto">
        <a:xfrm>
          <a:off x="381000" y="43957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216</xdr:row>
      <xdr:rowOff>0</xdr:rowOff>
    </xdr:from>
    <xdr:to>
      <xdr:col>1</xdr:col>
      <xdr:colOff>323850</xdr:colOff>
      <xdr:row>216</xdr:row>
      <xdr:rowOff>0</xdr:rowOff>
    </xdr:to>
    <xdr:sp macro="" textlink="">
      <xdr:nvSpPr>
        <xdr:cNvPr id="36" name="Line 7">
          <a:extLst>
            <a:ext uri="{FF2B5EF4-FFF2-40B4-BE49-F238E27FC236}">
              <a16:creationId xmlns:a16="http://schemas.microsoft.com/office/drawing/2014/main" id="{4BE5D341-AB4A-47BA-B221-8D2CBADE9781}"/>
            </a:ext>
          </a:extLst>
        </xdr:cNvPr>
        <xdr:cNvSpPr>
          <a:spLocks noChangeShapeType="1"/>
        </xdr:cNvSpPr>
      </xdr:nvSpPr>
      <xdr:spPr bwMode="auto">
        <a:xfrm>
          <a:off x="381000" y="43957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227</xdr:row>
      <xdr:rowOff>0</xdr:rowOff>
    </xdr:from>
    <xdr:to>
      <xdr:col>1</xdr:col>
      <xdr:colOff>323850</xdr:colOff>
      <xdr:row>227</xdr:row>
      <xdr:rowOff>0</xdr:rowOff>
    </xdr:to>
    <xdr:sp macro="" textlink="">
      <xdr:nvSpPr>
        <xdr:cNvPr id="37" name="Line 7">
          <a:extLst>
            <a:ext uri="{FF2B5EF4-FFF2-40B4-BE49-F238E27FC236}">
              <a16:creationId xmlns:a16="http://schemas.microsoft.com/office/drawing/2014/main" id="{6D904489-680F-4CD0-99F4-DF05B93E6B48}"/>
            </a:ext>
          </a:extLst>
        </xdr:cNvPr>
        <xdr:cNvSpPr>
          <a:spLocks noChangeShapeType="1"/>
        </xdr:cNvSpPr>
      </xdr:nvSpPr>
      <xdr:spPr bwMode="auto">
        <a:xfrm>
          <a:off x="381000" y="4612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227</xdr:row>
      <xdr:rowOff>0</xdr:rowOff>
    </xdr:from>
    <xdr:to>
      <xdr:col>1</xdr:col>
      <xdr:colOff>323850</xdr:colOff>
      <xdr:row>227</xdr:row>
      <xdr:rowOff>0</xdr:rowOff>
    </xdr:to>
    <xdr:sp macro="" textlink="">
      <xdr:nvSpPr>
        <xdr:cNvPr id="38" name="Line 7">
          <a:extLst>
            <a:ext uri="{FF2B5EF4-FFF2-40B4-BE49-F238E27FC236}">
              <a16:creationId xmlns:a16="http://schemas.microsoft.com/office/drawing/2014/main" id="{22452321-468B-4505-ACFE-F56A97F18A07}"/>
            </a:ext>
          </a:extLst>
        </xdr:cNvPr>
        <xdr:cNvSpPr>
          <a:spLocks noChangeShapeType="1"/>
        </xdr:cNvSpPr>
      </xdr:nvSpPr>
      <xdr:spPr bwMode="auto">
        <a:xfrm>
          <a:off x="381000" y="4612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227</xdr:row>
      <xdr:rowOff>0</xdr:rowOff>
    </xdr:from>
    <xdr:to>
      <xdr:col>1</xdr:col>
      <xdr:colOff>323850</xdr:colOff>
      <xdr:row>227</xdr:row>
      <xdr:rowOff>0</xdr:rowOff>
    </xdr:to>
    <xdr:sp macro="" textlink="">
      <xdr:nvSpPr>
        <xdr:cNvPr id="39" name="Line 7">
          <a:extLst>
            <a:ext uri="{FF2B5EF4-FFF2-40B4-BE49-F238E27FC236}">
              <a16:creationId xmlns:a16="http://schemas.microsoft.com/office/drawing/2014/main" id="{CD021577-0EC5-42E5-9BE2-C41D313E3955}"/>
            </a:ext>
          </a:extLst>
        </xdr:cNvPr>
        <xdr:cNvSpPr>
          <a:spLocks noChangeShapeType="1"/>
        </xdr:cNvSpPr>
      </xdr:nvSpPr>
      <xdr:spPr bwMode="auto">
        <a:xfrm>
          <a:off x="381000" y="4612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114</xdr:col>
      <xdr:colOff>466725</xdr:colOff>
      <xdr:row>43</xdr:row>
      <xdr:rowOff>66675</xdr:rowOff>
    </xdr:from>
    <xdr:ext cx="8980741" cy="2781300"/>
    <xdr:pic>
      <xdr:nvPicPr>
        <xdr:cNvPr id="2" name="Image 1">
          <a:extLst>
            <a:ext uri="{FF2B5EF4-FFF2-40B4-BE49-F238E27FC236}">
              <a16:creationId xmlns:a16="http://schemas.microsoft.com/office/drawing/2014/main" id="{7FDA4ACC-DDAE-4B06-9440-8B68C841A0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021525" y="8667750"/>
          <a:ext cx="8980741" cy="27813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371475</xdr:colOff>
      <xdr:row>8</xdr:row>
      <xdr:rowOff>190499</xdr:rowOff>
    </xdr:from>
    <xdr:to>
      <xdr:col>7</xdr:col>
      <xdr:colOff>27771</xdr:colOff>
      <xdr:row>47</xdr:row>
      <xdr:rowOff>66674</xdr:rowOff>
    </xdr:to>
    <xdr:pic>
      <xdr:nvPicPr>
        <xdr:cNvPr id="2" name="Image 1">
          <a:extLst>
            <a:ext uri="{FF2B5EF4-FFF2-40B4-BE49-F238E27FC236}">
              <a16:creationId xmlns:a16="http://schemas.microsoft.com/office/drawing/2014/main" id="{86B403CC-FA9F-400F-8E42-362775AD7D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3714749"/>
          <a:ext cx="4990296" cy="7915275"/>
        </a:xfrm>
        <a:prstGeom prst="rect">
          <a:avLst/>
        </a:prstGeom>
      </xdr:spPr>
    </xdr:pic>
    <xdr:clientData/>
  </xdr:twoCellAnchor>
  <xdr:twoCellAnchor editAs="oneCell">
    <xdr:from>
      <xdr:col>8</xdr:col>
      <xdr:colOff>247650</xdr:colOff>
      <xdr:row>9</xdr:row>
      <xdr:rowOff>95250</xdr:rowOff>
    </xdr:from>
    <xdr:to>
      <xdr:col>16</xdr:col>
      <xdr:colOff>10417</xdr:colOff>
      <xdr:row>51</xdr:row>
      <xdr:rowOff>134528</xdr:rowOff>
    </xdr:to>
    <xdr:pic>
      <xdr:nvPicPr>
        <xdr:cNvPr id="3" name="Image 2">
          <a:extLst>
            <a:ext uri="{FF2B5EF4-FFF2-40B4-BE49-F238E27FC236}">
              <a16:creationId xmlns:a16="http://schemas.microsoft.com/office/drawing/2014/main" id="{C458E4EB-212E-433F-B5A6-E975BA0920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4057650"/>
          <a:ext cx="5858767" cy="8440328"/>
        </a:xfrm>
        <a:prstGeom prst="rect">
          <a:avLst/>
        </a:prstGeom>
      </xdr:spPr>
    </xdr:pic>
    <xdr:clientData/>
  </xdr:twoCellAnchor>
  <xdr:twoCellAnchor editAs="oneCell">
    <xdr:from>
      <xdr:col>0</xdr:col>
      <xdr:colOff>161925</xdr:colOff>
      <xdr:row>54</xdr:row>
      <xdr:rowOff>171450</xdr:rowOff>
    </xdr:from>
    <xdr:to>
      <xdr:col>8</xdr:col>
      <xdr:colOff>267651</xdr:colOff>
      <xdr:row>97</xdr:row>
      <xdr:rowOff>163124</xdr:rowOff>
    </xdr:to>
    <xdr:pic>
      <xdr:nvPicPr>
        <xdr:cNvPr id="4" name="Image 3">
          <a:extLst>
            <a:ext uri="{FF2B5EF4-FFF2-40B4-BE49-F238E27FC236}">
              <a16:creationId xmlns:a16="http://schemas.microsoft.com/office/drawing/2014/main" id="{80FEF8DA-D191-4D92-A9FC-26AD95E2D7C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925" y="13134975"/>
          <a:ext cx="6201726" cy="8592749"/>
        </a:xfrm>
        <a:prstGeom prst="rect">
          <a:avLst/>
        </a:prstGeom>
      </xdr:spPr>
    </xdr:pic>
    <xdr:clientData/>
  </xdr:twoCellAnchor>
  <xdr:twoCellAnchor editAs="oneCell">
    <xdr:from>
      <xdr:col>9</xdr:col>
      <xdr:colOff>714375</xdr:colOff>
      <xdr:row>53</xdr:row>
      <xdr:rowOff>123825</xdr:rowOff>
    </xdr:from>
    <xdr:to>
      <xdr:col>17</xdr:col>
      <xdr:colOff>505732</xdr:colOff>
      <xdr:row>95</xdr:row>
      <xdr:rowOff>10682</xdr:rowOff>
    </xdr:to>
    <xdr:pic>
      <xdr:nvPicPr>
        <xdr:cNvPr id="5" name="Image 4">
          <a:extLst>
            <a:ext uri="{FF2B5EF4-FFF2-40B4-BE49-F238E27FC236}">
              <a16:creationId xmlns:a16="http://schemas.microsoft.com/office/drawing/2014/main" id="{E307915E-9B87-4283-8033-6F863F79E2B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58175" y="11334750"/>
          <a:ext cx="6496957" cy="8287907"/>
        </a:xfrm>
        <a:prstGeom prst="rect">
          <a:avLst/>
        </a:prstGeom>
      </xdr:spPr>
    </xdr:pic>
    <xdr:clientData/>
  </xdr:twoCellAnchor>
  <xdr:twoCellAnchor editAs="oneCell">
    <xdr:from>
      <xdr:col>0</xdr:col>
      <xdr:colOff>438150</xdr:colOff>
      <xdr:row>99</xdr:row>
      <xdr:rowOff>57150</xdr:rowOff>
    </xdr:from>
    <xdr:to>
      <xdr:col>7</xdr:col>
      <xdr:colOff>534232</xdr:colOff>
      <xdr:row>139</xdr:row>
      <xdr:rowOff>191635</xdr:rowOff>
    </xdr:to>
    <xdr:pic>
      <xdr:nvPicPr>
        <xdr:cNvPr id="6" name="Image 5">
          <a:extLst>
            <a:ext uri="{FF2B5EF4-FFF2-40B4-BE49-F238E27FC236}">
              <a16:creationId xmlns:a16="http://schemas.microsoft.com/office/drawing/2014/main" id="{C19ED003-4F1A-4733-9413-E75E4F26411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8150" y="22021800"/>
          <a:ext cx="5430082" cy="8135485"/>
        </a:xfrm>
        <a:prstGeom prst="rect">
          <a:avLst/>
        </a:prstGeom>
      </xdr:spPr>
    </xdr:pic>
    <xdr:clientData/>
  </xdr:twoCellAnchor>
  <xdr:twoCellAnchor editAs="oneCell">
    <xdr:from>
      <xdr:col>8</xdr:col>
      <xdr:colOff>828675</xdr:colOff>
      <xdr:row>97</xdr:row>
      <xdr:rowOff>114300</xdr:rowOff>
    </xdr:from>
    <xdr:to>
      <xdr:col>16</xdr:col>
      <xdr:colOff>572400</xdr:colOff>
      <xdr:row>138</xdr:row>
      <xdr:rowOff>20181</xdr:rowOff>
    </xdr:to>
    <xdr:pic>
      <xdr:nvPicPr>
        <xdr:cNvPr id="7" name="Image 6">
          <a:extLst>
            <a:ext uri="{FF2B5EF4-FFF2-40B4-BE49-F238E27FC236}">
              <a16:creationId xmlns:a16="http://schemas.microsoft.com/office/drawing/2014/main" id="{5D851693-ECB0-462A-B2EC-07A53672147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534275" y="20126325"/>
          <a:ext cx="6449325" cy="8106906"/>
        </a:xfrm>
        <a:prstGeom prst="rect">
          <a:avLst/>
        </a:prstGeom>
      </xdr:spPr>
    </xdr:pic>
    <xdr:clientData/>
  </xdr:twoCellAnchor>
  <xdr:twoCellAnchor editAs="oneCell">
    <xdr:from>
      <xdr:col>0</xdr:col>
      <xdr:colOff>666750</xdr:colOff>
      <xdr:row>141</xdr:row>
      <xdr:rowOff>28575</xdr:rowOff>
    </xdr:from>
    <xdr:to>
      <xdr:col>7</xdr:col>
      <xdr:colOff>667558</xdr:colOff>
      <xdr:row>180</xdr:row>
      <xdr:rowOff>134453</xdr:rowOff>
    </xdr:to>
    <xdr:pic>
      <xdr:nvPicPr>
        <xdr:cNvPr id="8" name="Image 7">
          <a:extLst>
            <a:ext uri="{FF2B5EF4-FFF2-40B4-BE49-F238E27FC236}">
              <a16:creationId xmlns:a16="http://schemas.microsoft.com/office/drawing/2014/main" id="{4C72C52B-D8B7-4E53-8DB0-CC1F3A9BA4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50" y="30394275"/>
          <a:ext cx="5334808" cy="7906853"/>
        </a:xfrm>
        <a:prstGeom prst="rect">
          <a:avLst/>
        </a:prstGeom>
      </xdr:spPr>
    </xdr:pic>
    <xdr:clientData/>
  </xdr:twoCellAnchor>
  <xdr:twoCellAnchor editAs="oneCell">
    <xdr:from>
      <xdr:col>8</xdr:col>
      <xdr:colOff>619125</xdr:colOff>
      <xdr:row>138</xdr:row>
      <xdr:rowOff>142875</xdr:rowOff>
    </xdr:from>
    <xdr:to>
      <xdr:col>15</xdr:col>
      <xdr:colOff>562786</xdr:colOff>
      <xdr:row>180</xdr:row>
      <xdr:rowOff>115469</xdr:rowOff>
    </xdr:to>
    <xdr:pic>
      <xdr:nvPicPr>
        <xdr:cNvPr id="9" name="Image 8">
          <a:extLst>
            <a:ext uri="{FF2B5EF4-FFF2-40B4-BE49-F238E27FC236}">
              <a16:creationId xmlns:a16="http://schemas.microsoft.com/office/drawing/2014/main" id="{A6B73AE5-FCFE-4A10-A3F3-D0195D1F040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24725" y="28355925"/>
          <a:ext cx="5811061" cy="8373644"/>
        </a:xfrm>
        <a:prstGeom prst="rect">
          <a:avLst/>
        </a:prstGeom>
      </xdr:spPr>
    </xdr:pic>
    <xdr:clientData/>
  </xdr:twoCellAnchor>
  <xdr:twoCellAnchor editAs="oneCell">
    <xdr:from>
      <xdr:col>1</xdr:col>
      <xdr:colOff>0</xdr:colOff>
      <xdr:row>182</xdr:row>
      <xdr:rowOff>0</xdr:rowOff>
    </xdr:from>
    <xdr:to>
      <xdr:col>8</xdr:col>
      <xdr:colOff>811</xdr:colOff>
      <xdr:row>224</xdr:row>
      <xdr:rowOff>10699</xdr:rowOff>
    </xdr:to>
    <xdr:pic>
      <xdr:nvPicPr>
        <xdr:cNvPr id="10" name="Image 9">
          <a:extLst>
            <a:ext uri="{FF2B5EF4-FFF2-40B4-BE49-F238E27FC236}">
              <a16:creationId xmlns:a16="http://schemas.microsoft.com/office/drawing/2014/main" id="{0FEB4245-39CA-48E6-91E0-C6A3E123666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38200" y="37014150"/>
          <a:ext cx="5811061" cy="8411749"/>
        </a:xfrm>
        <a:prstGeom prst="rect">
          <a:avLst/>
        </a:prstGeom>
      </xdr:spPr>
    </xdr:pic>
    <xdr:clientData/>
  </xdr:twoCellAnchor>
  <xdr:twoCellAnchor editAs="oneCell">
    <xdr:from>
      <xdr:col>9</xdr:col>
      <xdr:colOff>0</xdr:colOff>
      <xdr:row>181</xdr:row>
      <xdr:rowOff>0</xdr:rowOff>
    </xdr:from>
    <xdr:to>
      <xdr:col>16</xdr:col>
      <xdr:colOff>19872</xdr:colOff>
      <xdr:row>222</xdr:row>
      <xdr:rowOff>1145</xdr:rowOff>
    </xdr:to>
    <xdr:pic>
      <xdr:nvPicPr>
        <xdr:cNvPr id="11" name="Image 10">
          <a:extLst>
            <a:ext uri="{FF2B5EF4-FFF2-40B4-BE49-F238E27FC236}">
              <a16:creationId xmlns:a16="http://schemas.microsoft.com/office/drawing/2014/main" id="{6153F94D-B28A-4EA9-A229-EE3FD33D07C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543800" y="36814125"/>
          <a:ext cx="5887272" cy="8202170"/>
        </a:xfrm>
        <a:prstGeom prst="rect">
          <a:avLst/>
        </a:prstGeom>
      </xdr:spPr>
    </xdr:pic>
    <xdr:clientData/>
  </xdr:twoCellAnchor>
  <xdr:twoCellAnchor editAs="oneCell">
    <xdr:from>
      <xdr:col>1</xdr:col>
      <xdr:colOff>9525</xdr:colOff>
      <xdr:row>226</xdr:row>
      <xdr:rowOff>76200</xdr:rowOff>
    </xdr:from>
    <xdr:to>
      <xdr:col>7</xdr:col>
      <xdr:colOff>698</xdr:colOff>
      <xdr:row>245</xdr:row>
      <xdr:rowOff>19572</xdr:rowOff>
    </xdr:to>
    <xdr:pic>
      <xdr:nvPicPr>
        <xdr:cNvPr id="12" name="Image 11">
          <a:extLst>
            <a:ext uri="{FF2B5EF4-FFF2-40B4-BE49-F238E27FC236}">
              <a16:creationId xmlns:a16="http://schemas.microsoft.com/office/drawing/2014/main" id="{437842CC-FB45-428E-89E5-5A7A0C89648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47725" y="45891450"/>
          <a:ext cx="5001323" cy="37438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UPRT\1-UPRT.FR-SITE-WEB\so-social\so-plannings\so-positionnement_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Mes%20documents\2-A-TRIER\Calendri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UPRT\1-UPRT.FR-SITE-WEB\so-social\so-plannings\so-gestion.des.absenc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E%20ROUZIC/Mes%20documents/1%20SAUVEGARDE%20A%20en%20cours%20et%20fonctionnement/1%20Diagrammes%20de%20Gantt/Diagr%202%20aide%20ok/spa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heetName val="Pointage Planning"/>
      <sheetName val="Planning"/>
      <sheetName val="Calendrier Perpétuel"/>
      <sheetName val="Légende et horaires"/>
      <sheetName val="Sources"/>
      <sheetName val="Infos Excel"/>
    </sheetNames>
    <sheetDataSet>
      <sheetData sheetId="0" refreshError="1"/>
      <sheetData sheetId="1" refreshError="1"/>
      <sheetData sheetId="2" refreshError="1"/>
      <sheetData sheetId="3">
        <row r="2">
          <cell r="B2">
            <v>2013</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e Mensuelle"/>
      <sheetName val="Evenements-Anniversaires"/>
      <sheetName val="Vacances Scolaires"/>
      <sheetName val="Paramètres"/>
    </sheetNames>
    <sheetDataSet>
      <sheetData sheetId="0">
        <row r="2">
          <cell r="M2">
            <v>2015</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heetName val="quelques.liens"/>
      <sheetName val="Absences.repos.fixes"/>
      <sheetName val="Absences.repos.variable"/>
      <sheetName val="Planification.Annuelle.1"/>
      <sheetName val="Planification.Annuelle.2"/>
      <sheetName val="Planification.Mensuelle.Variabl"/>
      <sheetName val="Planification.Mensuelle.Fixe"/>
      <sheetName val="Positionnement.avec.heures"/>
      <sheetName val="Heures.Travaillées"/>
      <sheetName val="Positionnement Pointage"/>
      <sheetName val="exemple.pointages.horaires"/>
      <sheetName val="Exemple.Horaires"/>
      <sheetName val="Exemple.Horaires (2)"/>
      <sheetName val="Temps Trav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L3">
            <v>44190</v>
          </cell>
        </row>
        <row r="4">
          <cell r="L4">
            <v>44197</v>
          </cell>
        </row>
        <row r="5">
          <cell r="L5">
            <v>44291</v>
          </cell>
        </row>
        <row r="6">
          <cell r="L6">
            <v>44317</v>
          </cell>
        </row>
        <row r="7">
          <cell r="L7">
            <v>44324</v>
          </cell>
        </row>
        <row r="8">
          <cell r="L8">
            <v>44329</v>
          </cell>
        </row>
        <row r="9">
          <cell r="L9">
            <v>44340</v>
          </cell>
        </row>
        <row r="10">
          <cell r="L10">
            <v>44391</v>
          </cell>
        </row>
        <row r="11">
          <cell r="L11">
            <v>44423</v>
          </cell>
        </row>
        <row r="12">
          <cell r="L12">
            <v>44501</v>
          </cell>
        </row>
        <row r="13">
          <cell r="L13">
            <v>44511</v>
          </cell>
        </row>
        <row r="14">
          <cell r="L14">
            <v>44555</v>
          </cell>
        </row>
        <row r="15">
          <cell r="L15">
            <v>44562</v>
          </cell>
        </row>
      </sheetData>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 d'activité"/>
      <sheetName val="Archive"/>
      <sheetName val="Données roadmap"/>
      <sheetName val="Rapport d'activité"/>
      <sheetName val="Roadmap"/>
      <sheetName val="Feuil1"/>
      <sheetName val="Aide"/>
    </sheetNames>
    <sheetDataSet>
      <sheetData sheetId="0">
        <row r="15">
          <cell r="D15" t="str">
            <v>Suivi d'activité</v>
          </cell>
        </row>
        <row r="20">
          <cell r="E20" t="str">
            <v>M</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209C6AB2-6A6C-4DE2-95F7-AEC1C9CF8EB4}">
  <we:reference id="wa104381504" version="1.0.0.0" store="fr-FR" storeType="OMEX"/>
  <we:alternateReferences>
    <we:reference id="wa104381504" version="1.0.0.0" store="WA104381504"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3" Type="http://schemas.openxmlformats.org/officeDocument/2006/relationships/hyperlink" Target="https://www.excel-exercice.com/somme-si-ens/" TargetMode="External"/><Relationship Id="rId18" Type="http://schemas.openxmlformats.org/officeDocument/2006/relationships/hyperlink" Target="https://www.youtube.com/watch?v=yk_ypXvUaHo" TargetMode="External"/><Relationship Id="rId26"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39" Type="http://schemas.openxmlformats.org/officeDocument/2006/relationships/hyperlink" Target="http://monsieur-excel.blogspot.com/" TargetMode="External"/><Relationship Id="rId21" Type="http://schemas.openxmlformats.org/officeDocument/2006/relationships/hyperlink" Target="https://www.youtube.com/watch?v=HoP5kZ-f-EA&amp;ab_channel=excelexercice" TargetMode="External"/><Relationship Id="rId34" Type="http://schemas.openxmlformats.org/officeDocument/2006/relationships/hyperlink" Target="https://www.google.com/search?q=supprimer+protection+excel&amp;rlz=1C1AVFC_enFR845FR845&amp;sxsrf=ALeKk00mhpcb83s7OPVD4b7yBCmqM6t6_A:1610820129331&amp;source=lnms&amp;tbm=vid&amp;sa=X&amp;ved=2ahUKEwij8OvMhKHuAhX06OAKHfnFDMIQ_AUoAXoECAwQAw&amp;biw=1800&amp;bih=946" TargetMode="External"/><Relationship Id="rId42" Type="http://schemas.openxmlformats.org/officeDocument/2006/relationships/hyperlink" Target="https://e-communautes.cnfpt.fr/sites/default/files/documents_refs/avis_anses_actua_reperes_du_pnns_01-2017.pdf" TargetMode="External"/><Relationship Id="rId7" Type="http://schemas.openxmlformats.org/officeDocument/2006/relationships/hyperlink" Target="https://www.youtube.com/c/TutoDeRien/playlists" TargetMode="External"/><Relationship Id="rId2" Type="http://schemas.openxmlformats.org/officeDocument/2006/relationships/hyperlink" Target="http://www.excel-downloads.com/remository/Download/Professionnels/Planification-et-gestion-de-projets/SPACE.html" TargetMode="External"/><Relationship Id="rId16" Type="http://schemas.openxmlformats.org/officeDocument/2006/relationships/hyperlink" Target="https://www.ionos.fr/digitalguide/web-marketing/vendre-sur-internet/fonction-si-excel/" TargetMode="External"/><Relationship Id="rId20" Type="http://schemas.openxmlformats.org/officeDocument/2006/relationships/hyperlink" Target="https://support.office.com/fr-fr/article/combiner-le-texte-de-deux-cellules-ou-plus-en-une-cellule-81ba0946-ce78-42ed-b3c3-21340eb164a6" TargetMode="External"/><Relationship Id="rId29" Type="http://schemas.openxmlformats.org/officeDocument/2006/relationships/hyperlink" Target="https://www.ionos.fr/digitalguide/web-marketing/vendre-sur-internet/alternatives-gratuites-a-microsoft-excel/" TargetMode="External"/><Relationship Id="rId41" Type="http://schemas.openxmlformats.org/officeDocument/2006/relationships/hyperlink" Target="https://www.excel-exercice.com/" TargetMode="External"/><Relationship Id="rId1" Type="http://schemas.openxmlformats.org/officeDocument/2006/relationships/hyperlink" Target="http://www.excel-downloads.com/forum/111720-space.html" TargetMode="External"/><Relationship Id="rId6" Type="http://schemas.openxmlformats.org/officeDocument/2006/relationships/hyperlink" Target="https://support.microsoft.com/fr-fr/excel" TargetMode="External"/><Relationship Id="rId11" Type="http://schemas.openxmlformats.org/officeDocument/2006/relationships/hyperlink" Target="https://www.youtube.com/watch?v=li4XNespLxg" TargetMode="External"/><Relationship Id="rId24" Type="http://schemas.openxmlformats.org/officeDocument/2006/relationships/hyperlink" Target="https://www.youtube.com/watch?v=YfGrccEQGKk" TargetMode="External"/><Relationship Id="rId32" Type="http://schemas.openxmlformats.org/officeDocument/2006/relationships/hyperlink" Target="https://www.excel-exercice.com/" TargetMode="External"/><Relationship Id="rId37" Type="http://schemas.openxmlformats.org/officeDocument/2006/relationships/hyperlink" Target="https://www.excelcorpo.com/" TargetMode="External"/><Relationship Id="rId40" Type="http://schemas.openxmlformats.org/officeDocument/2006/relationships/hyperlink" Target="https://excel-malin.com/" TargetMode="External"/><Relationship Id="rId5" Type="http://schemas.openxmlformats.org/officeDocument/2006/relationships/hyperlink" Target="https://www.youtube.com/c/K%C3%A9vinBrundu/videos" TargetMode="External"/><Relationship Id="rId15" Type="http://schemas.openxmlformats.org/officeDocument/2006/relationships/hyperlink" Target="https://www.ionos.fr/digitalguide/web-marketing/vendre-sur-internet/alternatives-gratuites-a-microsoft-excel/" TargetMode="External"/><Relationship Id="rId23" Type="http://schemas.openxmlformats.org/officeDocument/2006/relationships/hyperlink" Target="https://www.google.fr/search?q=piffom%C3%A9trie&amp;ie=utf-8&amp;oe=utf-8&amp;client=firefox-b&amp;gfe_rd=cr&amp;dcr=0&amp;ei=yYrYWZrKMYfAaMTIipgK" TargetMode="External"/><Relationship Id="rId28" Type="http://schemas.openxmlformats.org/officeDocument/2006/relationships/hyperlink" Target="https://forums.commentcamarche.net/forum/bureautique-25" TargetMode="External"/><Relationship Id="rId36" Type="http://schemas.openxmlformats.org/officeDocument/2006/relationships/hyperlink" Target="https://www.excel-exercice.com/exporter-larborescence-complete-dun-repertoire/" TargetMode="External"/><Relationship Id="rId10" Type="http://schemas.openxmlformats.org/officeDocument/2006/relationships/hyperlink" Target="https://www.youtube.com/watch?v=YfGrccEQGKk" TargetMode="External"/><Relationship Id="rId19" Type="http://schemas.openxmlformats.org/officeDocument/2006/relationships/hyperlink" Target="https://www.informatique-bureautique.com/moodle/mod/page/view.php?id=5026" TargetMode="External"/><Relationship Id="rId31" Type="http://schemas.openxmlformats.org/officeDocument/2006/relationships/hyperlink" Target="https://www.superprof.fr/blog/conseils-pratiques-en-maths/" TargetMode="External"/><Relationship Id="rId44" Type="http://schemas.openxmlformats.org/officeDocument/2006/relationships/drawing" Target="../drawings/drawing1.xml"/><Relationship Id="rId4" Type="http://schemas.openxmlformats.org/officeDocument/2006/relationships/hyperlink" Target="https://www.youtube.com/watch?v=e2kzRDcW5iI" TargetMode="External"/><Relationship Id="rId9" Type="http://schemas.openxmlformats.org/officeDocument/2006/relationships/hyperlink" Target="https://www.youtube.com/user/ExcelExercice/videos" TargetMode="External"/><Relationship Id="rId14" Type="http://schemas.openxmlformats.org/officeDocument/2006/relationships/hyperlink" Target="https://forums.commentcamarche.net/forum/bureautique-25" TargetMode="External"/><Relationship Id="rId22" Type="http://schemas.openxmlformats.org/officeDocument/2006/relationships/hyperlink" Target="http://www.mdf-xlpages.com/modules/publisher/item.php?itemid=91" TargetMode="External"/><Relationship Id="rId27" Type="http://schemas.openxmlformats.org/officeDocument/2006/relationships/hyperlink" Target="https://www.excel-exercice.com/trouver-les-liens-externes-dun-classeur/" TargetMode="External"/><Relationship Id="rId30" Type="http://schemas.openxmlformats.org/officeDocument/2006/relationships/hyperlink" Target="https://www.ionos.fr/digitalguide/web-marketing/vendre-sur-internet/fonction-si-excel/" TargetMode="External"/><Relationship Id="rId35" Type="http://schemas.openxmlformats.org/officeDocument/2006/relationships/hyperlink" Target="https://www.excel-exercice.com/traduire-le-contenu-des-cellules/" TargetMode="External"/><Relationship Id="rId43" Type="http://schemas.openxmlformats.org/officeDocument/2006/relationships/printerSettings" Target="../printerSettings/printerSettings1.bin"/><Relationship Id="rId8" Type="http://schemas.openxmlformats.org/officeDocument/2006/relationships/hyperlink" Target="https://www.youtube.com/channel/UCK4qfUuh9kpBByJFIMBPTtA/playlists" TargetMode="External"/><Relationship Id="rId3" Type="http://schemas.openxmlformats.org/officeDocument/2006/relationships/hyperlink" Target="https://www.google.fr/search?q=piffom%C3%A9trie&amp;ie=utf-8&amp;oe=utf-8&amp;client=firefox-b&amp;gfe_rd=cr&amp;dcr=0&amp;ei=yYrYWZrKMYfAaMTIipgK" TargetMode="External"/><Relationship Id="rId12"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17" Type="http://schemas.openxmlformats.org/officeDocument/2006/relationships/hyperlink" Target="https://www.superprof.fr/blog/conseils-pratiques-en-maths/" TargetMode="External"/><Relationship Id="rId25" Type="http://schemas.openxmlformats.org/officeDocument/2006/relationships/hyperlink" Target="https://www.youtube.com/watch?v=li4XNespLxg" TargetMode="External"/><Relationship Id="rId33" Type="http://schemas.openxmlformats.org/officeDocument/2006/relationships/hyperlink" Target="https://fr.wikihow.com/Accueil" TargetMode="External"/><Relationship Id="rId38" Type="http://schemas.openxmlformats.org/officeDocument/2006/relationships/hyperlink" Target="https://www.excel-pratique.com/fr/formation-excel"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saisons-fruits-legumes.fr/fruits/cerise" TargetMode="External"/><Relationship Id="rId21" Type="http://schemas.openxmlformats.org/officeDocument/2006/relationships/hyperlink" Target="http://www.vedura.fr/guide/fruits/figue" TargetMode="External"/><Relationship Id="rId42" Type="http://schemas.openxmlformats.org/officeDocument/2006/relationships/hyperlink" Target="https://www.academiedugout.fr/ingredients/haricot-plat_398" TargetMode="External"/><Relationship Id="rId63" Type="http://schemas.openxmlformats.org/officeDocument/2006/relationships/hyperlink" Target="https://abonnes.terrevivante.org/uploads/Externe/1a/ARC_FICHIER_1650_1224664535.pdf" TargetMode="External"/><Relationship Id="rId84" Type="http://schemas.openxmlformats.org/officeDocument/2006/relationships/hyperlink" Target="https://www.saisons-fruits-legumes.fr/fruits/noix" TargetMode="External"/><Relationship Id="rId138" Type="http://schemas.openxmlformats.org/officeDocument/2006/relationships/hyperlink" Target="https://www.terrafemina.com/forme/nutrition/outils/1523-calendrier-des-legumes-de-saison.html" TargetMode="External"/><Relationship Id="rId159" Type="http://schemas.openxmlformats.org/officeDocument/2006/relationships/hyperlink" Target="http://www.homejardin-loisirs.com/legumes-pour-encore-mieux-les-utiliser-liste-alphabetique-des-legumes-pour-la-cuisine.html" TargetMode="External"/><Relationship Id="rId107" Type="http://schemas.openxmlformats.org/officeDocument/2006/relationships/hyperlink" Target="https://jardinerfacile.fr/poivron-reussir-sa-culture-pas-a-pas/" TargetMode="External"/><Relationship Id="rId11" Type="http://schemas.openxmlformats.org/officeDocument/2006/relationships/hyperlink" Target="http://papillesestomaquees.fr/les-legumes-de-a-a-z/feves-gourganes/" TargetMode="External"/><Relationship Id="rId32" Type="http://schemas.openxmlformats.org/officeDocument/2006/relationships/hyperlink" Target="https://www.saisons-fruits-legumes.fr/legumes/asperge-verte" TargetMode="External"/><Relationship Id="rId53" Type="http://schemas.openxmlformats.org/officeDocument/2006/relationships/hyperlink" Target="https://www.saisons-fruits-legumes.fr/legumes/endive" TargetMode="External"/><Relationship Id="rId74" Type="http://schemas.openxmlformats.org/officeDocument/2006/relationships/hyperlink" Target="https://www.saisons-fruits-legumes.fr/legumes/salsifis" TargetMode="External"/><Relationship Id="rId128" Type="http://schemas.openxmlformats.org/officeDocument/2006/relationships/hyperlink" Target="https://www.saisons-fruits-legumes.fr/fruits/orange" TargetMode="External"/><Relationship Id="rId149" Type="http://schemas.openxmlformats.org/officeDocument/2006/relationships/hyperlink" Target="https://www.cueillettedegally.com/calendrier-fruits-legumes-fleurs-recoltes-cueillette-gally-78.html" TargetMode="External"/><Relationship Id="rId5" Type="http://schemas.openxmlformats.org/officeDocument/2006/relationships/hyperlink" Target="https://www.saisons-fruits-legumes.fr/legumes/cresson" TargetMode="External"/><Relationship Id="rId95" Type="http://schemas.openxmlformats.org/officeDocument/2006/relationships/hyperlink" Target="https://www.gerbeaud.com/jardin/fiches/pois-chiche-culture-entretien-recolte,2152.html" TargetMode="External"/><Relationship Id="rId160" Type="http://schemas.openxmlformats.org/officeDocument/2006/relationships/hyperlink" Target="https://www.youtube.com/watch?v=Cnwuqz8WCVk" TargetMode="External"/><Relationship Id="rId22" Type="http://schemas.openxmlformats.org/officeDocument/2006/relationships/hyperlink" Target="http://www.vedura.fr/guide/fruits/kiwi" TargetMode="External"/><Relationship Id="rId43" Type="http://schemas.openxmlformats.org/officeDocument/2006/relationships/hyperlink" Target="https://www.saisons-fruits-legumes.fr/legumes/haricot-vert" TargetMode="External"/><Relationship Id="rId64" Type="http://schemas.openxmlformats.org/officeDocument/2006/relationships/hyperlink" Target="https://www.saisons-fruits-legumes.fr/legumes/chou-fleur" TargetMode="External"/><Relationship Id="rId118" Type="http://schemas.openxmlformats.org/officeDocument/2006/relationships/hyperlink" Target="https://www.saisons-fruits-legumes.fr/fruits/cl%C3%A9mentine" TargetMode="External"/><Relationship Id="rId139" Type="http://schemas.openxmlformats.org/officeDocument/2006/relationships/hyperlink" Target="https://www.academiedugout.fr/ingredients" TargetMode="External"/><Relationship Id="rId85" Type="http://schemas.openxmlformats.org/officeDocument/2006/relationships/hyperlink" Target="https://www.saisons-fruits-legumes.fr/fruits/p%C3%Aache" TargetMode="External"/><Relationship Id="rId150" Type="http://schemas.openxmlformats.org/officeDocument/2006/relationships/hyperlink" Target="https://fr.wikihow.com/Cat%C3%A9gorie:Culture-de-fruits-et-l%C3%A9gumes" TargetMode="External"/><Relationship Id="rId12" Type="http://schemas.openxmlformats.org/officeDocument/2006/relationships/hyperlink" Target="https://www.passeportsante.net/fr/Nutrition/EncyclopedieAliments/Fiche.aspx?doc=flageolet_nu" TargetMode="External"/><Relationship Id="rId17" Type="http://schemas.openxmlformats.org/officeDocument/2006/relationships/hyperlink" Target="https://www.jardiner-malin.fr/fiche/lentille.html" TargetMode="External"/><Relationship Id="rId33" Type="http://schemas.openxmlformats.org/officeDocument/2006/relationships/hyperlink" Target="https://www.saisons-fruits-legumes.fr/legumes/aubergine" TargetMode="External"/><Relationship Id="rId38" Type="http://schemas.openxmlformats.org/officeDocument/2006/relationships/hyperlink" Target="https://www.saisons-fruits-legumes.fr/legumes/chou-frise" TargetMode="External"/><Relationship Id="rId59" Type="http://schemas.openxmlformats.org/officeDocument/2006/relationships/hyperlink" Target="https://www.saisons-fruits-legumes.fr/condiments/ail" TargetMode="External"/><Relationship Id="rId103" Type="http://schemas.openxmlformats.org/officeDocument/2006/relationships/hyperlink" Target="http://www.homejardin.com/chou_rouge/brassica_oleracea_variete_capitata_rubra.html" TargetMode="External"/><Relationship Id="rId108" Type="http://schemas.openxmlformats.org/officeDocument/2006/relationships/hyperlink" Target="https://www.jardiner-malin.fr/fiche/culture-potiron.html" TargetMode="External"/><Relationship Id="rId124" Type="http://schemas.openxmlformats.org/officeDocument/2006/relationships/hyperlink" Target="http://www.vedura.fr/guide/fruits/mangue" TargetMode="External"/><Relationship Id="rId129" Type="http://schemas.openxmlformats.org/officeDocument/2006/relationships/hyperlink" Target="https://jaime-jardiner.ouest-france.fr/pasteque/" TargetMode="External"/><Relationship Id="rId54" Type="http://schemas.openxmlformats.org/officeDocument/2006/relationships/hyperlink" Target="https://www.gerbeaud.com/jardin/fiches/oignon.php3" TargetMode="External"/><Relationship Id="rId70" Type="http://schemas.openxmlformats.org/officeDocument/2006/relationships/hyperlink" Target="https://www.saisons-fruits-legumes.fr/condiments/oignon" TargetMode="External"/><Relationship Id="rId75" Type="http://schemas.openxmlformats.org/officeDocument/2006/relationships/hyperlink" Target="https://www.rustica.fr/legumes-et-potager/recolter-conserver-soja,5794.html" TargetMode="External"/><Relationship Id="rId91" Type="http://schemas.openxmlformats.org/officeDocument/2006/relationships/hyperlink" Target="https://www.saisons-fruits-legumes.fr/cereales/boulghour" TargetMode="External"/><Relationship Id="rId96" Type="http://schemas.openxmlformats.org/officeDocument/2006/relationships/hyperlink" Target="https://www.gerbeaud.com/fruit-legume-de-saison/haricot-blanc-sec.php" TargetMode="External"/><Relationship Id="rId140" Type="http://schemas.openxmlformats.org/officeDocument/2006/relationships/hyperlink" Target="https://www.lesfruitsetlegumesfrais.com/fruits-legumes" TargetMode="External"/><Relationship Id="rId145" Type="http://schemas.openxmlformats.org/officeDocument/2006/relationships/hyperlink" Target="https://www.jardindupicvert.com/5-potager?q=Type-Plante+potag%C3%A8re&amp;query" TargetMode="External"/><Relationship Id="rId161" Type="http://schemas.openxmlformats.org/officeDocument/2006/relationships/hyperlink" Target="https://www.colorzilla.com/chrome/" TargetMode="External"/><Relationship Id="rId1" Type="http://schemas.openxmlformats.org/officeDocument/2006/relationships/hyperlink" Target="https://www.saisons-fruits-legumes.fr/legumes/celeri-branche" TargetMode="External"/><Relationship Id="rId6" Type="http://schemas.openxmlformats.org/officeDocument/2006/relationships/hyperlink" Target="https://www.academiedugout.fr/ingredients/chicoree-frisee_810" TargetMode="External"/><Relationship Id="rId23" Type="http://schemas.openxmlformats.org/officeDocument/2006/relationships/hyperlink" Target="https://jardinage.lemonde.fr/dossier-2140-poire-recolte-conservation-utilisation-poires.html" TargetMode="External"/><Relationship Id="rId28" Type="http://schemas.openxmlformats.org/officeDocument/2006/relationships/hyperlink" Target="http://www.produire-bio.fr/wp-content/uploads/2017/03/Calendrier_pomme_poire_2017_web.pdf" TargetMode="External"/><Relationship Id="rId49" Type="http://schemas.openxmlformats.org/officeDocument/2006/relationships/hyperlink" Target="https://www.saisons-fruits-legumes.fr/legumes/artichaut" TargetMode="External"/><Relationship Id="rId114" Type="http://schemas.openxmlformats.org/officeDocument/2006/relationships/hyperlink" Target="https://www.rustica.fr/fruits-et-verger/cerisier,8943.html" TargetMode="External"/><Relationship Id="rId119" Type="http://schemas.openxmlformats.org/officeDocument/2006/relationships/hyperlink" Target="https://www.saisons-fruits-legumes.fr/fruits/fraise" TargetMode="External"/><Relationship Id="rId44" Type="http://schemas.openxmlformats.org/officeDocument/2006/relationships/hyperlink" Target="https://www.saisons-fruits-legumes.fr/legumes/p%C3%A2tisson" TargetMode="External"/><Relationship Id="rId60" Type="http://schemas.openxmlformats.org/officeDocument/2006/relationships/hyperlink" Target="https://www.conseils-coaching-jardinage.fr/2013/06/mangez-vos-pousses-de-bambous/" TargetMode="External"/><Relationship Id="rId65" Type="http://schemas.openxmlformats.org/officeDocument/2006/relationships/hyperlink" Target="https://www.rustica.fr/legumes-et-potager/chou-pomme,482.html" TargetMode="External"/><Relationship Id="rId81" Type="http://schemas.openxmlformats.org/officeDocument/2006/relationships/hyperlink" Target="https://www.saisons-fruits-legumes.fr/fruits/ananas" TargetMode="External"/><Relationship Id="rId86" Type="http://schemas.openxmlformats.org/officeDocument/2006/relationships/hyperlink" Target="https://www.saisons-fruits-legumes.fr/fruits/pamplemousse" TargetMode="External"/><Relationship Id="rId130" Type="http://schemas.openxmlformats.org/officeDocument/2006/relationships/hyperlink" Target="https://www.jardindupicvert.com/fruitiers-et-petits-fruits/13433-pommier-melrose-.html" TargetMode="External"/><Relationship Id="rId135" Type="http://schemas.openxmlformats.org/officeDocument/2006/relationships/hyperlink" Target="http://www.mescoursespourlaplanete.com/Calendrier_des_fruits_et_legumes_de_saison.html" TargetMode="External"/><Relationship Id="rId151" Type="http://schemas.openxmlformats.org/officeDocument/2006/relationships/hyperlink" Target="http://www.vedura.fr/guide/legumes/" TargetMode="External"/><Relationship Id="rId156" Type="http://schemas.openxmlformats.org/officeDocument/2006/relationships/hyperlink" Target="https://jardinierparesseux.com/2018/01/24/quest-ce-quun-cultivar/" TargetMode="External"/><Relationship Id="rId13" Type="http://schemas.openxmlformats.org/officeDocument/2006/relationships/hyperlink" Target="https://www.saisons-fruits-legumes.fr/fruits/ch%C3%A2taigne" TargetMode="External"/><Relationship Id="rId18" Type="http://schemas.openxmlformats.org/officeDocument/2006/relationships/hyperlink" Target="https://jardinage.lemonde.fr/dossier-3645-cultiver-recolter-pois-casses.html" TargetMode="External"/><Relationship Id="rId39" Type="http://schemas.openxmlformats.org/officeDocument/2006/relationships/hyperlink" Target="https://www.saisons-fruits-legumes.fr/legumes/courgette" TargetMode="External"/><Relationship Id="rId109" Type="http://schemas.openxmlformats.org/officeDocument/2006/relationships/hyperlink" Target="https://www.jardiner-malin.fr/fiche/culture-tomate.html" TargetMode="External"/><Relationship Id="rId34" Type="http://schemas.openxmlformats.org/officeDocument/2006/relationships/hyperlink" Target="https://www.saisons-fruits-legumes.fr/legumes/bette" TargetMode="External"/><Relationship Id="rId50" Type="http://schemas.openxmlformats.org/officeDocument/2006/relationships/hyperlink" Target="https://www.saisons-fruits-legumes.fr/condiments/ail" TargetMode="External"/><Relationship Id="rId55" Type="http://schemas.openxmlformats.org/officeDocument/2006/relationships/hyperlink" Target="https://www.saisons-fruits-legumes.fr/condiments/petit-oignon-blanc" TargetMode="External"/><Relationship Id="rId76" Type="http://schemas.openxmlformats.org/officeDocument/2006/relationships/hyperlink" Target="https://www.gerbeaud.com/jardin/fiches/cardon-semis-culture-recolte.php" TargetMode="External"/><Relationship Id="rId97" Type="http://schemas.openxmlformats.org/officeDocument/2006/relationships/hyperlink" Target="https://jardinage.lemonde.fr/dossier-447-haricot-grains.html" TargetMode="External"/><Relationship Id="rId104" Type="http://schemas.openxmlformats.org/officeDocument/2006/relationships/hyperlink" Target="https://www.jardiniers-professionnels.fr/juin-semis-choux-rouge-conseils-de-plantation-et-dentretien/" TargetMode="External"/><Relationship Id="rId120" Type="http://schemas.openxmlformats.org/officeDocument/2006/relationships/hyperlink" Target="https://www.saisons-fruits-legumes.fr/fruits/framboise" TargetMode="External"/><Relationship Id="rId125" Type="http://schemas.openxmlformats.org/officeDocument/2006/relationships/hyperlink" Target="https://jardinage.lemonde.fr/dossier-272-melon.html" TargetMode="External"/><Relationship Id="rId141" Type="http://schemas.openxmlformats.org/officeDocument/2006/relationships/hyperlink" Target="https://www.saisons-fruits-legumes.fr/fruits-legumes" TargetMode="External"/><Relationship Id="rId146" Type="http://schemas.openxmlformats.org/officeDocument/2006/relationships/hyperlink" Target="https://www.terrevivante.org/388-cultiver-ses-legumes.htm" TargetMode="External"/><Relationship Id="rId7" Type="http://schemas.openxmlformats.org/officeDocument/2006/relationships/hyperlink" Target="https://www.lesfruitsetlegumesfrais.com/fruits-legumes/salades/laitue" TargetMode="External"/><Relationship Id="rId71" Type="http://schemas.openxmlformats.org/officeDocument/2006/relationships/hyperlink" Target="https://www.saisons-fruits-legumes.fr/legumes/panais" TargetMode="External"/><Relationship Id="rId92" Type="http://schemas.openxmlformats.org/officeDocument/2006/relationships/hyperlink" Target="https://www.saisons-fruits-legumes.fr/legumes/haricot-blanc" TargetMode="External"/><Relationship Id="rId162" Type="http://schemas.openxmlformats.org/officeDocument/2006/relationships/printerSettings" Target="../printerSettings/printerSettings10.bin"/><Relationship Id="rId2" Type="http://schemas.openxmlformats.org/officeDocument/2006/relationships/hyperlink" Target="https://www.saisons-fruits-legumes.fr/fruits/concombre" TargetMode="External"/><Relationship Id="rId29" Type="http://schemas.openxmlformats.org/officeDocument/2006/relationships/hyperlink" Target="https://www.chapeaudepaille.fr/fruits-legumes-fleurs-cueillettes-chapeau-de-paille/poires.html" TargetMode="External"/><Relationship Id="rId24" Type="http://schemas.openxmlformats.org/officeDocument/2006/relationships/hyperlink" Target="http://www.produire-bio.fr/wp-content/uploads/2017/03/Calendrier_pomme_poire_2017_web.pdf" TargetMode="External"/><Relationship Id="rId40" Type="http://schemas.openxmlformats.org/officeDocument/2006/relationships/hyperlink" Target="https://www.saisons-fruits-legumes.fr/legumes/epinard" TargetMode="External"/><Relationship Id="rId45" Type="http://schemas.openxmlformats.org/officeDocument/2006/relationships/hyperlink" Target="https://www.saisons-fruits-legumes.fr/legumes/poireau" TargetMode="External"/><Relationship Id="rId66" Type="http://schemas.openxmlformats.org/officeDocument/2006/relationships/hyperlink" Target="https://www.saisons-fruits-legumes.fr/legumes/echalote" TargetMode="External"/><Relationship Id="rId87" Type="http://schemas.openxmlformats.org/officeDocument/2006/relationships/hyperlink" Target="http://www.pommiers.com/poirier/poire.htm" TargetMode="External"/><Relationship Id="rId110" Type="http://schemas.openxmlformats.org/officeDocument/2006/relationships/hyperlink" Target="https://www.rustica.fr/legumes-et-potager/quand-cueillir-tomates,4773.html" TargetMode="External"/><Relationship Id="rId115" Type="http://schemas.openxmlformats.org/officeDocument/2006/relationships/hyperlink" Target="https://www.saisons-fruits-legumes.fr/fruits/brugnon" TargetMode="External"/><Relationship Id="rId131" Type="http://schemas.openxmlformats.org/officeDocument/2006/relationships/hyperlink" Target="https://www.saisons-fruits-legumes.fr/fruits/banane" TargetMode="External"/><Relationship Id="rId136" Type="http://schemas.openxmlformats.org/officeDocument/2006/relationships/hyperlink" Target="https://www.equiterre.org/sites/fichiers/calendrier-des-disponibilites-des-fruits-et-legumes_0.pdf" TargetMode="External"/><Relationship Id="rId157" Type="http://schemas.openxmlformats.org/officeDocument/2006/relationships/hyperlink" Target="https://www.jardiner-malin.fr/fiche/potager" TargetMode="External"/><Relationship Id="rId61" Type="http://schemas.openxmlformats.org/officeDocument/2006/relationships/hyperlink" Target="https://www.saisons-fruits-legumes.fr/legumes/c%C3%A9leri-rave" TargetMode="External"/><Relationship Id="rId82" Type="http://schemas.openxmlformats.org/officeDocument/2006/relationships/hyperlink" Target="https://www.saisons-fruits-legumes.fr/fruits/citron" TargetMode="External"/><Relationship Id="rId152" Type="http://schemas.openxmlformats.org/officeDocument/2006/relationships/hyperlink" Target="https://www.code-couleur.com/dictionnaire/couleur-r.html" TargetMode="External"/><Relationship Id="rId19" Type="http://schemas.openxmlformats.org/officeDocument/2006/relationships/hyperlink" Target="http://www.vedura.fr/guide/legumes/avocat" TargetMode="External"/><Relationship Id="rId14" Type="http://schemas.openxmlformats.org/officeDocument/2006/relationships/hyperlink" Target="https://jardinage.ooreka.fr/astuce/voir/531303/haricot-rouge" TargetMode="External"/><Relationship Id="rId30" Type="http://schemas.openxmlformats.org/officeDocument/2006/relationships/hyperlink" Target="http://www.vedura.fr/guide/fruits/prune" TargetMode="External"/><Relationship Id="rId35" Type="http://schemas.openxmlformats.org/officeDocument/2006/relationships/hyperlink" Target="https://www.saisons-fruits-legumes.fr/legumes/brocoli" TargetMode="External"/><Relationship Id="rId56" Type="http://schemas.openxmlformats.org/officeDocument/2006/relationships/hyperlink" Target="https://jardinage.ooreka.fr/plante/voir/888/soja" TargetMode="External"/><Relationship Id="rId77" Type="http://schemas.openxmlformats.org/officeDocument/2006/relationships/hyperlink" Target="https://www.terrevivante.org/398-le-chou-blanc.htm" TargetMode="External"/><Relationship Id="rId100" Type="http://schemas.openxmlformats.org/officeDocument/2006/relationships/hyperlink" Target="https://www.saisons-fruits-legumes.fr/legumes/betterave-rouge" TargetMode="External"/><Relationship Id="rId105" Type="http://schemas.openxmlformats.org/officeDocument/2006/relationships/hyperlink" Target="https://www.graines-semences.com/blog/potiron-potimarron-courges-butternut-potager-recolte-cueillette-conservation-conseils-vente-graines-n66" TargetMode="External"/><Relationship Id="rId126" Type="http://schemas.openxmlformats.org/officeDocument/2006/relationships/hyperlink" Target="https://www.rosenoisettes.com/2014/08/tout-sur-la-cueillette-des-mures.html" TargetMode="External"/><Relationship Id="rId147" Type="http://schemas.openxmlformats.org/officeDocument/2006/relationships/hyperlink" Target="http://www.fruits-et-legumes-de-saison.net/" TargetMode="External"/><Relationship Id="rId8" Type="http://schemas.openxmlformats.org/officeDocument/2006/relationships/hyperlink" Target="https://www.saisons-fruits-legumes.fr/legumes/m%C3%A2che" TargetMode="External"/><Relationship Id="rId51" Type="http://schemas.openxmlformats.org/officeDocument/2006/relationships/hyperlink" Target="https://www.gerbeaud.com/jardin/fiches/celeri-rave-semis-culture-recolte.php" TargetMode="External"/><Relationship Id="rId72" Type="http://schemas.openxmlformats.org/officeDocument/2006/relationships/hyperlink" Target="https://www.saisons-fruits-legumes.fr/legumes/poireau" TargetMode="External"/><Relationship Id="rId93" Type="http://schemas.openxmlformats.org/officeDocument/2006/relationships/hyperlink" Target="https://jardinage.lemonde.fr/dossier-446-doux-zea-mays-gout-sucre-salades-composees.html" TargetMode="External"/><Relationship Id="rId98" Type="http://schemas.openxmlformats.org/officeDocument/2006/relationships/hyperlink" Target="https://www.jardiner-malin.fr/fiche/pomme-de-terre.html" TargetMode="External"/><Relationship Id="rId121" Type="http://schemas.openxmlformats.org/officeDocument/2006/relationships/hyperlink" Target="https://www.saisons-fruits-legumes.fr/fruits/groseille" TargetMode="External"/><Relationship Id="rId142" Type="http://schemas.openxmlformats.org/officeDocument/2006/relationships/hyperlink" Target="https://www.gerbeaud.com/jardin/fiches/fiche-plante-legume-potager.html" TargetMode="External"/><Relationship Id="rId3" Type="http://schemas.openxmlformats.org/officeDocument/2006/relationships/hyperlink" Target="https://www.saisons-fruits-legumes.fr/legumes/persil" TargetMode="External"/><Relationship Id="rId25" Type="http://schemas.openxmlformats.org/officeDocument/2006/relationships/hyperlink" Target="http://www.produire-bio.fr/wp-content/uploads/2017/03/Calendrier_pomme_poire_2017_web.pdf" TargetMode="External"/><Relationship Id="rId46" Type="http://schemas.openxmlformats.org/officeDocument/2006/relationships/hyperlink" Target="https://www.saisons-fruits-legumes.fr/legumes/poivron" TargetMode="External"/><Relationship Id="rId67" Type="http://schemas.openxmlformats.org/officeDocument/2006/relationships/hyperlink" Target="https://www.saisons-fruits-legumes.fr/legumes/haricot-blanc" TargetMode="External"/><Relationship Id="rId116" Type="http://schemas.openxmlformats.org/officeDocument/2006/relationships/hyperlink" Target="https://www.saisons-fruits-legumes.fr/fruits/cassis" TargetMode="External"/><Relationship Id="rId137" Type="http://schemas.openxmlformats.org/officeDocument/2006/relationships/hyperlink" Target="https://www.aprifel.com/fr/de-a-a-z/" TargetMode="External"/><Relationship Id="rId158" Type="http://schemas.openxmlformats.org/officeDocument/2006/relationships/hyperlink" Target="https://deavita.fr/bien-etre/couleurs-legumes-fruits-atouts-sante/" TargetMode="External"/><Relationship Id="rId20" Type="http://schemas.openxmlformats.org/officeDocument/2006/relationships/hyperlink" Target="https://www.saisons-fruits-legumes.fr/fruits/datte" TargetMode="External"/><Relationship Id="rId41" Type="http://schemas.openxmlformats.org/officeDocument/2006/relationships/hyperlink" Target="https://www.saisons-fruits-legumes.fr/legumes/fenouil" TargetMode="External"/><Relationship Id="rId62" Type="http://schemas.openxmlformats.org/officeDocument/2006/relationships/hyperlink" Target="https://www.saisons-fruits-legumes.fr/champignons/champignon-de-Paris" TargetMode="External"/><Relationship Id="rId83" Type="http://schemas.openxmlformats.org/officeDocument/2006/relationships/hyperlink" Target="https://www.saisons-fruits-legumes.fr/fruits/mirabelle" TargetMode="External"/><Relationship Id="rId88" Type="http://schemas.openxmlformats.org/officeDocument/2006/relationships/hyperlink" Target="https://jardinage.ooreka.fr/astuce/voir/501907/granny-smith" TargetMode="External"/><Relationship Id="rId111" Type="http://schemas.openxmlformats.org/officeDocument/2006/relationships/hyperlink" Target="http://www.raisin-de-table.fr/1.cfm?p=428-le-raisin-de-table-francais-fruits-et-legumes-de-saison" TargetMode="External"/><Relationship Id="rId132" Type="http://schemas.openxmlformats.org/officeDocument/2006/relationships/hyperlink" Target="https://www.lesfruitsetlegumesfrais.com/fruits-legumes" TargetMode="External"/><Relationship Id="rId153" Type="http://schemas.openxmlformats.org/officeDocument/2006/relationships/hyperlink" Target="https://www.code-couleur.com/dictionnaire/couleur-b.html" TargetMode="External"/><Relationship Id="rId15" Type="http://schemas.openxmlformats.org/officeDocument/2006/relationships/hyperlink" Target="https://www.qooq.com/ingredients/haricots-noirs" TargetMode="External"/><Relationship Id="rId36" Type="http://schemas.openxmlformats.org/officeDocument/2006/relationships/hyperlink" Target="https://www.saisons-fruits-legumes.fr/legumes/celeri-branche" TargetMode="External"/><Relationship Id="rId57" Type="http://schemas.openxmlformats.org/officeDocument/2006/relationships/hyperlink" Target="https://www.code-couleur.com/dictionnaire/couleur-b.html" TargetMode="External"/><Relationship Id="rId106" Type="http://schemas.openxmlformats.org/officeDocument/2006/relationships/hyperlink" Target="https://www.rustica.fr/legumes-et-potager/poivron-culture-recolte-conservation-recettes,1389.html" TargetMode="External"/><Relationship Id="rId127" Type="http://schemas.openxmlformats.org/officeDocument/2006/relationships/hyperlink" Target="https://alimentation.ooreka.fr/astuce/voir/431027/nectarine" TargetMode="External"/><Relationship Id="rId10" Type="http://schemas.openxmlformats.org/officeDocument/2006/relationships/hyperlink" Target="https://www.jardindupicvert.com/potager/17129-haricot-nain-a-ecosser-flageolet-chevrier-.html" TargetMode="External"/><Relationship Id="rId31" Type="http://schemas.openxmlformats.org/officeDocument/2006/relationships/hyperlink" Target="http://www.raisin-de-table.fr/1.cfm?p=428-le-raisin-de-table-francais-fruits-et-legumes-de-saison" TargetMode="External"/><Relationship Id="rId52" Type="http://schemas.openxmlformats.org/officeDocument/2006/relationships/hyperlink" Target="https://www.saisons-fruits-legumes.fr/legumes/chou-fleur" TargetMode="External"/><Relationship Id="rId73" Type="http://schemas.openxmlformats.org/officeDocument/2006/relationships/hyperlink" Target="https://www.saisons-fruits-legumes.fr/legumes/poivron" TargetMode="External"/><Relationship Id="rId78" Type="http://schemas.openxmlformats.org/officeDocument/2006/relationships/hyperlink" Target="https://www.saisons-fruits-legumes.fr/legumes/chou-blanc" TargetMode="External"/><Relationship Id="rId94" Type="http://schemas.openxmlformats.org/officeDocument/2006/relationships/hyperlink" Target="https://www.saisons-fruits-legumes.fr/cereales/ma%C3%Afs" TargetMode="External"/><Relationship Id="rId99" Type="http://schemas.openxmlformats.org/officeDocument/2006/relationships/hyperlink" Target="https://www.truffaut.com/betterave-plantation-culture-recolte.html" TargetMode="External"/><Relationship Id="rId101" Type="http://schemas.openxmlformats.org/officeDocument/2006/relationships/hyperlink" Target="https://www.rustica.fr/legumes-et-potager/recolter-conserver-carotte,5648.html" TargetMode="External"/><Relationship Id="rId122" Type="http://schemas.openxmlformats.org/officeDocument/2006/relationships/hyperlink" Target="http://www.fruitiers-rares.info/articles69a74/article70-Kakis-recolte-consommation-conservation-Diospyros-kaki.html" TargetMode="External"/><Relationship Id="rId143" Type="http://schemas.openxmlformats.org/officeDocument/2006/relationships/hyperlink" Target="https://jardinage.ooreka.fr/plante/liste" TargetMode="External"/><Relationship Id="rId148" Type="http://schemas.openxmlformats.org/officeDocument/2006/relationships/hyperlink" Target="https://jardinage.lemonde.fr/dossiers-cat-8-fruits-legumes.html" TargetMode="External"/><Relationship Id="rId4" Type="http://schemas.openxmlformats.org/officeDocument/2006/relationships/hyperlink" Target="https://www.saisons-fruits-legumes.fr/legumes/poireau" TargetMode="External"/><Relationship Id="rId9" Type="http://schemas.openxmlformats.org/officeDocument/2006/relationships/hyperlink" Target="https://www.rustica.fr/legumes-et-potager/planter-scarole-automne,5018.html" TargetMode="External"/><Relationship Id="rId26" Type="http://schemas.openxmlformats.org/officeDocument/2006/relationships/hyperlink" Target="http://www.produire-bio.fr/wp-content/uploads/2017/03/Calendrier_pomme_poire_2017_web.pdf" TargetMode="External"/><Relationship Id="rId47" Type="http://schemas.openxmlformats.org/officeDocument/2006/relationships/hyperlink" Target="http://papillesestomaquees.fr/les-legumes-de-a-a-z/feves-gourganes/" TargetMode="External"/><Relationship Id="rId68" Type="http://schemas.openxmlformats.org/officeDocument/2006/relationships/hyperlink" Target="https://www.saisons-fruits-legumes.fr/legumes/endive" TargetMode="External"/><Relationship Id="rId89" Type="http://schemas.openxmlformats.org/officeDocument/2006/relationships/hyperlink" Target="https://www.potagercity.fr/produits/tout-savoir-sur-la-pomme-golden/296" TargetMode="External"/><Relationship Id="rId112" Type="http://schemas.openxmlformats.org/officeDocument/2006/relationships/hyperlink" Target="https://blog.oleomac.fr/wp-content/uploads/2016/12/arbousier.pdf" TargetMode="External"/><Relationship Id="rId133" Type="http://schemas.openxmlformats.org/officeDocument/2006/relationships/hyperlink" Target="https://www.mealcanteen.fr/calendrier-fruits-legumes-saison/" TargetMode="External"/><Relationship Id="rId154" Type="http://schemas.openxmlformats.org/officeDocument/2006/relationships/hyperlink" Target="http://www.legume-sec.com/les-legumes-secs/" TargetMode="External"/><Relationship Id="rId16" Type="http://schemas.openxmlformats.org/officeDocument/2006/relationships/hyperlink" Target="https://montagnes.grainesdelpais.com/haricot_nain_coco_rose_de_vallouise_4-F7-E29-V1172.php" TargetMode="External"/><Relationship Id="rId37" Type="http://schemas.openxmlformats.org/officeDocument/2006/relationships/hyperlink" Target="https://www.saisons-fruits-legumes.fr/legumes/chou-de-Bruxelles" TargetMode="External"/><Relationship Id="rId58" Type="http://schemas.openxmlformats.org/officeDocument/2006/relationships/hyperlink" Target="https://www.saisons-fruits-legumes.fr/legumes/asperge-blanche" TargetMode="External"/><Relationship Id="rId79" Type="http://schemas.openxmlformats.org/officeDocument/2006/relationships/hyperlink" Target="https://www.saisons-fruits-legumes.fr/legumes/radis" TargetMode="External"/><Relationship Id="rId102" Type="http://schemas.openxmlformats.org/officeDocument/2006/relationships/hyperlink" Target="https://www.rustica.fr/legumes-et-potager/recolter-conserver-carotte,5648.html" TargetMode="External"/><Relationship Id="rId123" Type="http://schemas.openxmlformats.org/officeDocument/2006/relationships/hyperlink" Target="https://www.saisons-fruits-legumes.fr/fruits/mandarine" TargetMode="External"/><Relationship Id="rId144" Type="http://schemas.openxmlformats.org/officeDocument/2006/relationships/hyperlink" Target="https://www.rustica.fr/legumes-et-potager/recolte-conservation-legumes-cultives-potager-quand-comment-proceder,6754.html" TargetMode="External"/><Relationship Id="rId90" Type="http://schemas.openxmlformats.org/officeDocument/2006/relationships/hyperlink" Target="https://www.saisons-fruits-legumes.fr/cereales/bl%C3%A9" TargetMode="External"/><Relationship Id="rId27" Type="http://schemas.openxmlformats.org/officeDocument/2006/relationships/hyperlink" Target="http://www.produire-bio.fr/wp-content/uploads/2017/03/Calendrier_pomme_poire_2017_web.pdf" TargetMode="External"/><Relationship Id="rId48" Type="http://schemas.openxmlformats.org/officeDocument/2006/relationships/hyperlink" Target="https://unpotagernature.fr/culture-du-petit-pois/" TargetMode="External"/><Relationship Id="rId69" Type="http://schemas.openxmlformats.org/officeDocument/2006/relationships/hyperlink" Target="https://www.gerbeaud.com/jardin/fiches/navet-semis-culture-recolte.php" TargetMode="External"/><Relationship Id="rId113" Type="http://schemas.openxmlformats.org/officeDocument/2006/relationships/hyperlink" Target="https://www.saisons-fruits-legumes.fr/fruits/abricot" TargetMode="External"/><Relationship Id="rId134" Type="http://schemas.openxmlformats.org/officeDocument/2006/relationships/hyperlink" Target="https://www.greenpeace.fr/guetteur/calendrier" TargetMode="External"/><Relationship Id="rId80" Type="http://schemas.openxmlformats.org/officeDocument/2006/relationships/hyperlink" Target="https://www.gerbeaud.com/jardin/fiches/salades-automne-hiver.php" TargetMode="External"/><Relationship Id="rId155" Type="http://schemas.openxmlformats.org/officeDocument/2006/relationships/hyperlink" Target="https://clarisse-tutoriels-informatiques.fr/suite-bureautique-microsoft-office/microsoft-excel/excel-imprimer-sur-une-seule-pag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solidarites-sante.gouv.fr/IMG/pdf/poitou_PNNS1.pdf" TargetMode="External"/><Relationship Id="rId7" Type="http://schemas.openxmlformats.org/officeDocument/2006/relationships/hyperlink" Target="https://www.ouest-france.fr/nouvelle-aquitaine/frontenay-rohan-rohan-79270/sensibilisation-a-lalimentation-au-college-albert-camus-3bcc5019-11d1-41df-a467-bbdc5f815d29?fbclid=IwAR2v0Sl-HnIxf085ep2lEw9f-i0b0QILnVAbEuCG1iRa2Ggv2yabZHmJCuE" TargetMode="External"/><Relationship Id="rId2" Type="http://schemas.openxmlformats.org/officeDocument/2006/relationships/hyperlink" Target="https://www.deux-sevres.gouv.fr/index.php/content/download/16632/140636/file/27%2010%202015%20Cessation%20de%20l'exercice%20des%20comp&#233;tences%20du%20Syndicat%20Mission,%20Nutrition%20et%20Alimentation%20Poitou-Charentes.pdf" TargetMode="External"/><Relationship Id="rId1" Type="http://schemas.openxmlformats.org/officeDocument/2006/relationships/hyperlink" Target="https://www.deux-sevres.fr/sites/default/files/2020-01/Interview-1.mp4" TargetMode="External"/><Relationship Id="rId6" Type="http://schemas.openxmlformats.org/officeDocument/2006/relationships/hyperlink" Target="http://www.proximites-obs.fr/wp-content/uploads/sites/4/2016/02/Memoire-E.-COCURAL.pdf" TargetMode="External"/><Relationship Id="rId5" Type="http://schemas.openxmlformats.org/officeDocument/2006/relationships/hyperlink" Target="https://www.deux-sevres.fr/emission-radio-79-mon-departement-college-moncoutant" TargetMode="External"/><Relationship Id="rId4" Type="http://schemas.openxmlformats.org/officeDocument/2006/relationships/hyperlink" Target="https://www.yumpu.com/fr/document/read/36455864/la-mission-nutrition-et-alimentation-poitou-charentes" TargetMode="External"/><Relationship Id="rId9"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economie.gouv.fr/daj/liste-des-guides-gem" TargetMode="External"/><Relationship Id="rId2" Type="http://schemas.openxmlformats.org/officeDocument/2006/relationships/hyperlink" Target="https://www.economie.gouv.fr/files/directions_services/daj/marches_publics/oeap/gem/nutrition/nutrition.pdf" TargetMode="External"/><Relationship Id="rId1" Type="http://schemas.openxmlformats.org/officeDocument/2006/relationships/hyperlink" Target="http://www.minefe.gouv.fr/directions_services/daj/guide/gpem/nutrition/nutrition.htm" TargetMode="External"/><Relationship Id="rId5" Type="http://schemas.openxmlformats.org/officeDocument/2006/relationships/printerSettings" Target="../printerSettings/printerSettings13.bin"/><Relationship Id="rId4" Type="http://schemas.openxmlformats.org/officeDocument/2006/relationships/hyperlink" Target="https://www.neorestauration.com/article/vers-un-nouveau-cadre-juridique,22570"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4.bin"/><Relationship Id="rId1" Type="http://schemas.openxmlformats.org/officeDocument/2006/relationships/hyperlink" Target="https://www.excel-downloads.com/threads/calcul-jour-ouvrable.2086/"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je-passe-mon-cap-cuisine.com/wp-content/uploads/2017/08/Technologie_Hors-oeuvre.pdf" TargetMode="External"/><Relationship Id="rId3" Type="http://schemas.openxmlformats.org/officeDocument/2006/relationships/hyperlink" Target="http://mangerbouger.be/-Professionnels-" TargetMode="External"/><Relationship Id="rId7" Type="http://schemas.openxmlformats.org/officeDocument/2006/relationships/hyperlink" Target="https://www.pinterest.fr/danyhebras/hors-d-oeuvre/" TargetMode="External"/><Relationship Id="rId12" Type="http://schemas.openxmlformats.org/officeDocument/2006/relationships/drawing" Target="../drawings/drawing2.xml"/><Relationship Id="rId2" Type="http://schemas.openxmlformats.org/officeDocument/2006/relationships/hyperlink" Target="https://quoidansmonassiette.fr/portions-proteines-vegetales-et-animales-reperes-sources-qualite-nutritionnelle/" TargetMode="External"/><Relationship Id="rId1" Type="http://schemas.openxmlformats.org/officeDocument/2006/relationships/hyperlink" Target="http://ucformation.free.fr/poitou-charentes/missions-lycees/6-Mission-nutrition.pdf" TargetMode="External"/><Relationship Id="rId6" Type="http://schemas.openxmlformats.org/officeDocument/2006/relationships/hyperlink" Target="https://www.mangerbouger.fr/pro/IMG/pdf/guiderestauration_gradignan.pdf" TargetMode="External"/><Relationship Id="rId11" Type="http://schemas.openxmlformats.org/officeDocument/2006/relationships/printerSettings" Target="../printerSettings/printerSettings2.bin"/><Relationship Id="rId5" Type="http://schemas.openxmlformats.org/officeDocument/2006/relationships/hyperlink" Target="https://www.optigede.ademe.fr/alimentation-durable-restauration-collective-outils-pratiques?fbclid=IwAR08ufNdc9TCPToDsRnlGWkDbqc6oonK1c6nTv5gSBqgNb_11QzoaehPsg4" TargetMode="External"/><Relationship Id="rId10" Type="http://schemas.openxmlformats.org/officeDocument/2006/relationships/hyperlink" Target="http://www.hotellerie-restauration.ac-versailles.fr/spip.php?article3464" TargetMode="External"/><Relationship Id="rId4" Type="http://schemas.openxmlformats.org/officeDocument/2006/relationships/hyperlink" Target="http://www.hotellerie-restauration.ac-versailles.fr/documents/uppia/laval_sciences.pdf" TargetMode="External"/><Relationship Id="rId9" Type="http://schemas.openxmlformats.org/officeDocument/2006/relationships/hyperlink" Target="http://www.je-passe-mon-cap-cuisine.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mangerbouger.be/-Professionnels-" TargetMode="External"/><Relationship Id="rId7" Type="http://schemas.openxmlformats.org/officeDocument/2006/relationships/hyperlink" Target="http://www.hotellerie-restauration.ac-versailles.fr/spip.php?article3464" TargetMode="External"/><Relationship Id="rId2" Type="http://schemas.openxmlformats.org/officeDocument/2006/relationships/hyperlink" Target="https://quoidansmonassiette.fr/portions-proteines-vegetales-et-animales-reperes-sources-qualite-nutritionnelle/" TargetMode="External"/><Relationship Id="rId1" Type="http://schemas.openxmlformats.org/officeDocument/2006/relationships/hyperlink" Target="http://ucformation.free.fr/poitou-charentes/missions-lycees/6-Mission-nutrition.pdf" TargetMode="External"/><Relationship Id="rId6" Type="http://schemas.openxmlformats.org/officeDocument/2006/relationships/hyperlink" Target="https://www.mangerbouger.fr/pro/IMG/pdf/guiderestauration_gradignan.pdf" TargetMode="External"/><Relationship Id="rId5" Type="http://schemas.openxmlformats.org/officeDocument/2006/relationships/hyperlink" Target="https://www.optigede.ademe.fr/alimentation-durable-restauration-collective-outils-pratiques?fbclid=IwAR08ufNdc9TCPToDsRnlGWkDbqc6oonK1c6nTv5gSBqgNb_11QzoaehPsg4" TargetMode="External"/><Relationship Id="rId4" Type="http://schemas.openxmlformats.org/officeDocument/2006/relationships/hyperlink" Target="http://www.hotellerie-restauration.ac-versailles.fr/documents/uppia/laval_sciences.pdf"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youtube.com/watch?v=HHJC5khxFOk" TargetMode="External"/><Relationship Id="rId3" Type="http://schemas.openxmlformats.org/officeDocument/2006/relationships/hyperlink" Target="http://mangerbouger.be/-Professionnels-" TargetMode="External"/><Relationship Id="rId7" Type="http://schemas.openxmlformats.org/officeDocument/2006/relationships/hyperlink" Target="http://www.hotellerie-restauration.ac-versailles.fr/spip.php?article3464" TargetMode="External"/><Relationship Id="rId2" Type="http://schemas.openxmlformats.org/officeDocument/2006/relationships/hyperlink" Target="https://quoidansmonassiette.fr/portions-proteines-vegetales-et-animales-reperes-sources-qualite-nutritionnelle/" TargetMode="External"/><Relationship Id="rId1" Type="http://schemas.openxmlformats.org/officeDocument/2006/relationships/hyperlink" Target="http://ucformation.free.fr/poitou-charentes/missions-lycees/6-Mission-nutrition.pdf" TargetMode="External"/><Relationship Id="rId6" Type="http://schemas.openxmlformats.org/officeDocument/2006/relationships/hyperlink" Target="https://www.mangerbouger.fr/pro/IMG/pdf/guiderestauration_gradignan.pdf" TargetMode="External"/><Relationship Id="rId5" Type="http://schemas.openxmlformats.org/officeDocument/2006/relationships/hyperlink" Target="https://www.optigede.ademe.fr/alimentation-durable-restauration-collective-outils-pratiques?fbclid=IwAR08ufNdc9TCPToDsRnlGWkDbqc6oonK1c6nTv5gSBqgNb_11QzoaehPsg4" TargetMode="External"/><Relationship Id="rId10" Type="http://schemas.openxmlformats.org/officeDocument/2006/relationships/drawing" Target="../drawings/drawing4.xml"/><Relationship Id="rId4" Type="http://schemas.openxmlformats.org/officeDocument/2006/relationships/hyperlink" Target="http://www.hotellerie-restauration.ac-versailles.fr/documents/uppia/laval_sciences.pdf"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mangerbouger.be/-Professionnels-" TargetMode="External"/><Relationship Id="rId7" Type="http://schemas.openxmlformats.org/officeDocument/2006/relationships/hyperlink" Target="http://www.hotellerie-restauration.ac-versailles.fr/spip.php?article3464" TargetMode="External"/><Relationship Id="rId2" Type="http://schemas.openxmlformats.org/officeDocument/2006/relationships/hyperlink" Target="https://quoidansmonassiette.fr/portions-proteines-vegetales-et-animales-reperes-sources-qualite-nutritionnelle/" TargetMode="External"/><Relationship Id="rId1" Type="http://schemas.openxmlformats.org/officeDocument/2006/relationships/hyperlink" Target="http://ucformation.free.fr/poitou-charentes/missions-lycees/6-Mission-nutrition.pdf" TargetMode="External"/><Relationship Id="rId6" Type="http://schemas.openxmlformats.org/officeDocument/2006/relationships/hyperlink" Target="https://www.mangerbouger.fr/pro/IMG/pdf/guiderestauration_gradignan.pdf" TargetMode="External"/><Relationship Id="rId5" Type="http://schemas.openxmlformats.org/officeDocument/2006/relationships/hyperlink" Target="https://www.optigede.ademe.fr/alimentation-durable-restauration-collective-outils-pratiques?fbclid=IwAR08ufNdc9TCPToDsRnlGWkDbqc6oonK1c6nTv5gSBqgNb_11QzoaehPsg4" TargetMode="External"/><Relationship Id="rId4" Type="http://schemas.openxmlformats.org/officeDocument/2006/relationships/hyperlink" Target="http://www.hotellerie-restauration.ac-versailles.fr/documents/uppia/laval_sciences.pdf"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pinterest.fr/pauldaniels9250/l%C3%A9gumes-cuisin%C3%A9s/" TargetMode="External"/><Relationship Id="rId1" Type="http://schemas.openxmlformats.org/officeDocument/2006/relationships/hyperlink" Target="https://www.cuisineaz.com/guide-des-aliments/les-legumes-p183"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hyperlink" Target="https://recettes.de/crudites/a-z/2" TargetMode="External"/><Relationship Id="rId2" Type="http://schemas.openxmlformats.org/officeDocument/2006/relationships/hyperlink" Target="http://www.lesfoodies.com/recettes/crudites" TargetMode="External"/><Relationship Id="rId1" Type="http://schemas.openxmlformats.org/officeDocument/2006/relationships/hyperlink" Target="https://chefsimon.com/recettes/tag/crudit%C3%A9s"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hyperlink" Target="https://www.saisons-fruits-legumes.fr/legumes/endive" TargetMode="External"/><Relationship Id="rId117" Type="http://schemas.openxmlformats.org/officeDocument/2006/relationships/hyperlink" Target="https://www.rosenoisettes.com/2014/08/tout-sur-la-cueillette-des-mures.html" TargetMode="External"/><Relationship Id="rId21" Type="http://schemas.openxmlformats.org/officeDocument/2006/relationships/hyperlink" Target="https://www.rustica.fr/legumes-et-potager/chou-pomme,482.html" TargetMode="External"/><Relationship Id="rId42" Type="http://schemas.openxmlformats.org/officeDocument/2006/relationships/hyperlink" Target="https://www.gerbeaud.com/fruit-legume-de-saison/haricot-blanc-sec.php" TargetMode="External"/><Relationship Id="rId47" Type="http://schemas.openxmlformats.org/officeDocument/2006/relationships/hyperlink" Target="https://www.gerbeaud.com/fruit-legume-de-saison/haricot-blanc-sec.php" TargetMode="External"/><Relationship Id="rId63" Type="http://schemas.openxmlformats.org/officeDocument/2006/relationships/hyperlink" Target="https://www.code-couleur.com/dictionnaire/couleur-b.html" TargetMode="External"/><Relationship Id="rId68" Type="http://schemas.openxmlformats.org/officeDocument/2006/relationships/hyperlink" Target="https://www.jardiner-malin.fr/fiche/potager" TargetMode="External"/><Relationship Id="rId84" Type="http://schemas.openxmlformats.org/officeDocument/2006/relationships/hyperlink" Target="http://www.pommiers.com/poirier/poire.htm" TargetMode="External"/><Relationship Id="rId89" Type="http://schemas.openxmlformats.org/officeDocument/2006/relationships/hyperlink" Target="https://www.saisons-fruits-legumes.fr/legumes/betterave-rouge" TargetMode="External"/><Relationship Id="rId112" Type="http://schemas.openxmlformats.org/officeDocument/2006/relationships/hyperlink" Target="https://www.colorzilla.com/chrome/" TargetMode="External"/><Relationship Id="rId16" Type="http://schemas.openxmlformats.org/officeDocument/2006/relationships/hyperlink" Target="https://abonnes.terrevivante.org/uploads/Externe/1a/ARC_FICHIER_1650_1224664535.pdf" TargetMode="External"/><Relationship Id="rId107" Type="http://schemas.openxmlformats.org/officeDocument/2006/relationships/hyperlink" Target="https://www.saisons-fruits-legumes.fr/fruits/cl%C3%A9mentine" TargetMode="External"/><Relationship Id="rId11" Type="http://schemas.openxmlformats.org/officeDocument/2006/relationships/hyperlink" Target="https://www.conseils-coaching-jardinage.fr/2013/06/mangez-vos-pousses-de-bambous/" TargetMode="External"/><Relationship Id="rId32" Type="http://schemas.openxmlformats.org/officeDocument/2006/relationships/hyperlink" Target="https://www.saisons-fruits-legumes.fr/legumes/poireau" TargetMode="External"/><Relationship Id="rId37" Type="http://schemas.openxmlformats.org/officeDocument/2006/relationships/hyperlink" Target="https://jardinage.ooreka.fr/plante/voir/888/soja" TargetMode="External"/><Relationship Id="rId53" Type="http://schemas.openxmlformats.org/officeDocument/2006/relationships/hyperlink" Target="https://jardinage.ooreka.fr/plante/liste" TargetMode="External"/><Relationship Id="rId58" Type="http://schemas.openxmlformats.org/officeDocument/2006/relationships/hyperlink" Target="https://jardinage.lemonde.fr/dossiers-cat-8-fruits-legumes.html" TargetMode="External"/><Relationship Id="rId74" Type="http://schemas.openxmlformats.org/officeDocument/2006/relationships/hyperlink" Target="http://www.raisin-de-table.fr/1.cfm?p=428-le-raisin-de-table-francais-fruits-et-legumes-de-saison" TargetMode="External"/><Relationship Id="rId79" Type="http://schemas.openxmlformats.org/officeDocument/2006/relationships/hyperlink" Target="https://www.saisons-fruits-legumes.fr/fruits/mirabelle" TargetMode="External"/><Relationship Id="rId102" Type="http://schemas.openxmlformats.org/officeDocument/2006/relationships/hyperlink" Target="https://www.saisons-fruits-legumes.fr/fruits/abricot" TargetMode="External"/><Relationship Id="rId123" Type="http://schemas.openxmlformats.org/officeDocument/2006/relationships/hyperlink" Target="https://www.jardindupicvert.com/fruitiers-et-petits-fruits/13433-pommier-melrose-.html" TargetMode="External"/><Relationship Id="rId5" Type="http://schemas.openxmlformats.org/officeDocument/2006/relationships/hyperlink" Target="https://www.equiterre.org/sites/fichiers/calendrier-des-disponibilites-des-fruits-et-legumes_0.pdf" TargetMode="External"/><Relationship Id="rId90" Type="http://schemas.openxmlformats.org/officeDocument/2006/relationships/hyperlink" Target="https://www.rustica.fr/legumes-et-potager/recolter-conserver-carotte,5648.html" TargetMode="External"/><Relationship Id="rId95" Type="http://schemas.openxmlformats.org/officeDocument/2006/relationships/hyperlink" Target="https://www.rustica.fr/legumes-et-potager/poivron-culture-recolte-conservation-recettes,1389.html" TargetMode="External"/><Relationship Id="rId22" Type="http://schemas.openxmlformats.org/officeDocument/2006/relationships/hyperlink" Target="https://www.gerbeaud.com/jardin/fiches/echalote-plantation-culture-recolte.php" TargetMode="External"/><Relationship Id="rId27" Type="http://schemas.openxmlformats.org/officeDocument/2006/relationships/hyperlink" Target="https://www.saisons-fruits-legumes.fr/condiments/petit-oignon-blanc" TargetMode="External"/><Relationship Id="rId43" Type="http://schemas.openxmlformats.org/officeDocument/2006/relationships/hyperlink" Target="https://www.saisons-fruits-legumes.fr/legumes/haricot-blanc" TargetMode="External"/><Relationship Id="rId48" Type="http://schemas.openxmlformats.org/officeDocument/2006/relationships/hyperlink" Target="https://jardinage.lemonde.fr/dossier-447-haricot-grains.html" TargetMode="External"/><Relationship Id="rId64" Type="http://schemas.openxmlformats.org/officeDocument/2006/relationships/hyperlink" Target="http://www.legume-sec.com/les-legumes-secs/" TargetMode="External"/><Relationship Id="rId69" Type="http://schemas.openxmlformats.org/officeDocument/2006/relationships/hyperlink" Target="https://www.gerbeaud.com/jardin/fiches/salades-automne-hiver.php" TargetMode="External"/><Relationship Id="rId113" Type="http://schemas.openxmlformats.org/officeDocument/2006/relationships/hyperlink" Target="http://www.fruitiers-rares.info/articles69a74/article70-Kakis-recolte-consommation-conservation-Diospyros-kaki.html" TargetMode="External"/><Relationship Id="rId118" Type="http://schemas.openxmlformats.org/officeDocument/2006/relationships/hyperlink" Target="https://alimentation.ooreka.fr/astuce/voir/431027/nectarine" TargetMode="External"/><Relationship Id="rId80" Type="http://schemas.openxmlformats.org/officeDocument/2006/relationships/hyperlink" Target="https://www.saisons-fruits-legumes.fr/fruits/noix" TargetMode="External"/><Relationship Id="rId85" Type="http://schemas.openxmlformats.org/officeDocument/2006/relationships/hyperlink" Target="https://jardinage.ooreka.fr/astuce/voir/501907/granny-smith" TargetMode="External"/><Relationship Id="rId12" Type="http://schemas.openxmlformats.org/officeDocument/2006/relationships/hyperlink" Target="https://www.gerbeaud.com/jardin/fiches/cardon-semis-culture-recolte.php" TargetMode="External"/><Relationship Id="rId17" Type="http://schemas.openxmlformats.org/officeDocument/2006/relationships/hyperlink" Target="https://www.terrevivante.org/398-le-chou-blanc.htm" TargetMode="External"/><Relationship Id="rId33" Type="http://schemas.openxmlformats.org/officeDocument/2006/relationships/hyperlink" Target="https://www.saisons-fruits-legumes.fr/legumes/poivron" TargetMode="External"/><Relationship Id="rId38" Type="http://schemas.openxmlformats.org/officeDocument/2006/relationships/hyperlink" Target="https://www.rustica.fr/legumes-et-potager/recolter-conserver-soja,5794.html" TargetMode="External"/><Relationship Id="rId59" Type="http://schemas.openxmlformats.org/officeDocument/2006/relationships/hyperlink" Target="https://www.cueillettedegally.com/calendrier-fruits-legumes-fleurs-recoltes-cueillette-gally-78.html" TargetMode="External"/><Relationship Id="rId103" Type="http://schemas.openxmlformats.org/officeDocument/2006/relationships/hyperlink" Target="https://www.rustica.fr/fruits-et-verger/cerisier,8943.html" TargetMode="External"/><Relationship Id="rId108" Type="http://schemas.openxmlformats.org/officeDocument/2006/relationships/hyperlink" Target="https://www.saisons-fruits-legumes.fr/fruits/fraise" TargetMode="External"/><Relationship Id="rId124" Type="http://schemas.openxmlformats.org/officeDocument/2006/relationships/printerSettings" Target="../printerSettings/printerSettings9.bin"/><Relationship Id="rId54" Type="http://schemas.openxmlformats.org/officeDocument/2006/relationships/hyperlink" Target="https://www.rustica.fr/legumes-et-potager/recolte-conservation-legumes-cultives-potager-quand-comment-proceder,6754.html" TargetMode="External"/><Relationship Id="rId70" Type="http://schemas.openxmlformats.org/officeDocument/2006/relationships/hyperlink" Target="https://www.gerbeaud.com/jardin/fiches/salade-semis-culture-recolte.php" TargetMode="External"/><Relationship Id="rId75" Type="http://schemas.openxmlformats.org/officeDocument/2006/relationships/hyperlink" Target="http://www.raisin-de-table.fr/1.cfm?p=428-le-raisin-de-table-francais-fruits-et-legumes-de-saison" TargetMode="External"/><Relationship Id="rId91" Type="http://schemas.openxmlformats.org/officeDocument/2006/relationships/hyperlink" Target="https://www.rustica.fr/legumes-et-potager/recolter-conserver-carotte,5648.html" TargetMode="External"/><Relationship Id="rId96" Type="http://schemas.openxmlformats.org/officeDocument/2006/relationships/hyperlink" Target="https://jardinerfacile.fr/poivron-reussir-sa-culture-pas-a-pas/" TargetMode="External"/><Relationship Id="rId1" Type="http://schemas.openxmlformats.org/officeDocument/2006/relationships/hyperlink" Target="https://www.lesfruitsetlegumesfrais.com/fruits-legumes" TargetMode="External"/><Relationship Id="rId6" Type="http://schemas.openxmlformats.org/officeDocument/2006/relationships/hyperlink" Target="https://www.aprifel.com/fr/de-a-a-z/" TargetMode="External"/><Relationship Id="rId23" Type="http://schemas.openxmlformats.org/officeDocument/2006/relationships/hyperlink" Target="https://www.saisons-fruits-legumes.fr/legumes/echalote" TargetMode="External"/><Relationship Id="rId28" Type="http://schemas.openxmlformats.org/officeDocument/2006/relationships/hyperlink" Target="https://www.gerbeaud.com/jardin/fiches/oignon.php3" TargetMode="External"/><Relationship Id="rId49" Type="http://schemas.openxmlformats.org/officeDocument/2006/relationships/hyperlink" Target="https://www.academiedugout.fr/ingredients" TargetMode="External"/><Relationship Id="rId114" Type="http://schemas.openxmlformats.org/officeDocument/2006/relationships/hyperlink" Target="https://www.saisons-fruits-legumes.fr/fruits/mandarine" TargetMode="External"/><Relationship Id="rId119" Type="http://schemas.openxmlformats.org/officeDocument/2006/relationships/hyperlink" Target="https://www.saisons-fruits-legumes.fr/fruits/orange" TargetMode="External"/><Relationship Id="rId44" Type="http://schemas.openxmlformats.org/officeDocument/2006/relationships/hyperlink" Target="https://jardinage.lemonde.fr/dossier-446-doux-zea-mays-gout-sucre-salades-composees.html" TargetMode="External"/><Relationship Id="rId60" Type="http://schemas.openxmlformats.org/officeDocument/2006/relationships/hyperlink" Target="https://fr.wikihow.com/Cat%C3%A9gorie:Culture-de-fruits-et-l%C3%A9gumes" TargetMode="External"/><Relationship Id="rId65" Type="http://schemas.openxmlformats.org/officeDocument/2006/relationships/hyperlink" Target="https://clarisse-tutoriels-informatiques.fr/suite-bureautique-microsoft-office/microsoft-excel/excel-imprimer-sur-une-seule-page/" TargetMode="External"/><Relationship Id="rId81" Type="http://schemas.openxmlformats.org/officeDocument/2006/relationships/hyperlink" Target="https://www.saisons-fruits-legumes.fr/fruits/p%C3%Aache" TargetMode="External"/><Relationship Id="rId86" Type="http://schemas.openxmlformats.org/officeDocument/2006/relationships/hyperlink" Target="https://www.potagercity.fr/produits/tout-savoir-sur-la-pomme-golden/296" TargetMode="External"/><Relationship Id="rId4" Type="http://schemas.openxmlformats.org/officeDocument/2006/relationships/hyperlink" Target="http://www.mescoursespourlaplanete.com/Calendrier_des_fruits_et_legumes_de_saison.html" TargetMode="External"/><Relationship Id="rId9" Type="http://schemas.openxmlformats.org/officeDocument/2006/relationships/hyperlink" Target="https://www.saisons-fruits-legumes.fr/condiments/ail" TargetMode="External"/><Relationship Id="rId13" Type="http://schemas.openxmlformats.org/officeDocument/2006/relationships/hyperlink" Target="https://www.gerbeaud.com/jardin/fiches/celeri-rave-semis-culture-recolte.php" TargetMode="External"/><Relationship Id="rId18" Type="http://schemas.openxmlformats.org/officeDocument/2006/relationships/hyperlink" Target="https://www.saisons-fruits-legumes.fr/legumes/chou-blanc" TargetMode="External"/><Relationship Id="rId39" Type="http://schemas.openxmlformats.org/officeDocument/2006/relationships/hyperlink" Target="https://www.jardindupicvert.com/potager/3515-tomate-cerise-jaune-en-poire.html" TargetMode="External"/><Relationship Id="rId109" Type="http://schemas.openxmlformats.org/officeDocument/2006/relationships/hyperlink" Target="https://www.saisons-fruits-legumes.fr/fruits/framboise" TargetMode="External"/><Relationship Id="rId34" Type="http://schemas.openxmlformats.org/officeDocument/2006/relationships/hyperlink" Target="https://www.gerbeaud.com/jardin/fiches/poivron-semis-culture-recolte.php" TargetMode="External"/><Relationship Id="rId50" Type="http://schemas.openxmlformats.org/officeDocument/2006/relationships/hyperlink" Target="https://www.lesfruitsetlegumesfrais.com/fruits-legumes" TargetMode="External"/><Relationship Id="rId55" Type="http://schemas.openxmlformats.org/officeDocument/2006/relationships/hyperlink" Target="https://www.jardindupicvert.com/5-potager?q=Type-Plante+potag%C3%A8re&amp;query" TargetMode="External"/><Relationship Id="rId76" Type="http://schemas.openxmlformats.org/officeDocument/2006/relationships/hyperlink" Target="https://www.chapeaudepaille.fr/fruits-legumes-fleurs-cueillettes-chapeau-de-paille/poires.html" TargetMode="External"/><Relationship Id="rId97" Type="http://schemas.openxmlformats.org/officeDocument/2006/relationships/hyperlink" Target="https://www.jardiner-malin.fr/fiche/culture-potiron.html" TargetMode="External"/><Relationship Id="rId104" Type="http://schemas.openxmlformats.org/officeDocument/2006/relationships/hyperlink" Target="https://www.saisons-fruits-legumes.fr/fruits/brugnon" TargetMode="External"/><Relationship Id="rId120" Type="http://schemas.openxmlformats.org/officeDocument/2006/relationships/hyperlink" Target="https://www.saisons-fruits-legumes.fr/fruits/pamplemousse" TargetMode="External"/><Relationship Id="rId7" Type="http://schemas.openxmlformats.org/officeDocument/2006/relationships/hyperlink" Target="https://www.terrafemina.com/forme/nutrition/outils/1523-calendrier-des-legumes-de-saison.html" TargetMode="External"/><Relationship Id="rId71" Type="http://schemas.openxmlformats.org/officeDocument/2006/relationships/hyperlink" Target="https://deavita.fr/bien-etre/couleurs-legumes-fruits-atouts-sante/" TargetMode="External"/><Relationship Id="rId92" Type="http://schemas.openxmlformats.org/officeDocument/2006/relationships/hyperlink" Target="http://www.homejardin.com/chou_rouge/brassica_oleracea_variete_capitata_rubra.html" TargetMode="External"/><Relationship Id="rId2" Type="http://schemas.openxmlformats.org/officeDocument/2006/relationships/hyperlink" Target="https://www.mealcanteen.fr/calendrier-fruits-legumes-saison/" TargetMode="External"/><Relationship Id="rId29" Type="http://schemas.openxmlformats.org/officeDocument/2006/relationships/hyperlink" Target="https://www.saisons-fruits-legumes.fr/condiments/oignon" TargetMode="External"/><Relationship Id="rId24" Type="http://schemas.openxmlformats.org/officeDocument/2006/relationships/hyperlink" Target="https://www.saisons-fruits-legumes.fr/legumes/haricot-blanc" TargetMode="External"/><Relationship Id="rId40" Type="http://schemas.openxmlformats.org/officeDocument/2006/relationships/hyperlink" Target="https://www.saisons-fruits-legumes.fr/cereales/bl%C3%A9" TargetMode="External"/><Relationship Id="rId45" Type="http://schemas.openxmlformats.org/officeDocument/2006/relationships/hyperlink" Target="https://www.saisons-fruits-legumes.fr/cereales/ma%C3%Afs" TargetMode="External"/><Relationship Id="rId66" Type="http://schemas.openxmlformats.org/officeDocument/2006/relationships/hyperlink" Target="https://jardinierparesseux.com/2018/01/24/quest-ce-quun-cultivar/" TargetMode="External"/><Relationship Id="rId87" Type="http://schemas.openxmlformats.org/officeDocument/2006/relationships/hyperlink" Target="https://www.saisons-fruits-legumes.fr/fruits/banane" TargetMode="External"/><Relationship Id="rId110" Type="http://schemas.openxmlformats.org/officeDocument/2006/relationships/hyperlink" Target="https://www.saisons-fruits-legumes.fr/fruits/groseille" TargetMode="External"/><Relationship Id="rId115" Type="http://schemas.openxmlformats.org/officeDocument/2006/relationships/hyperlink" Target="http://www.vedura.fr/guide/fruits/mangue" TargetMode="External"/><Relationship Id="rId61" Type="http://schemas.openxmlformats.org/officeDocument/2006/relationships/hyperlink" Target="http://www.vedura.fr/guide/legumes/" TargetMode="External"/><Relationship Id="rId82" Type="http://schemas.openxmlformats.org/officeDocument/2006/relationships/hyperlink" Target="https://www.saisons-fruits-legumes.fr/fruits/pamplemousse" TargetMode="External"/><Relationship Id="rId19" Type="http://schemas.openxmlformats.org/officeDocument/2006/relationships/hyperlink" Target="https://www.saisons-fruits-legumes.fr/legumes/chou-fleur" TargetMode="External"/><Relationship Id="rId14" Type="http://schemas.openxmlformats.org/officeDocument/2006/relationships/hyperlink" Target="https://www.saisons-fruits-legumes.fr/legumes/c%C3%A9leri-rave" TargetMode="External"/><Relationship Id="rId30" Type="http://schemas.openxmlformats.org/officeDocument/2006/relationships/hyperlink" Target="https://www.gerbeaud.com/jardin/fiches/navet-semis-culture-recolte.php" TargetMode="External"/><Relationship Id="rId35" Type="http://schemas.openxmlformats.org/officeDocument/2006/relationships/hyperlink" Target="https://www.saisons-fruits-legumes.fr/legumes/radis" TargetMode="External"/><Relationship Id="rId56" Type="http://schemas.openxmlformats.org/officeDocument/2006/relationships/hyperlink" Target="https://www.terrevivante.org/388-cultiver-ses-legumes.htm" TargetMode="External"/><Relationship Id="rId77" Type="http://schemas.openxmlformats.org/officeDocument/2006/relationships/hyperlink" Target="https://www.saisons-fruits-legumes.fr/fruits/ananas" TargetMode="External"/><Relationship Id="rId100" Type="http://schemas.openxmlformats.org/officeDocument/2006/relationships/hyperlink" Target="http://www.homejardin-loisirs.com/legumes-pour-encore-mieux-les-utiliser-liste-alphabetique-des-legumes-pour-la-cuisine.html" TargetMode="External"/><Relationship Id="rId105" Type="http://schemas.openxmlformats.org/officeDocument/2006/relationships/hyperlink" Target="https://www.saisons-fruits-legumes.fr/fruits/cassis" TargetMode="External"/><Relationship Id="rId8" Type="http://schemas.openxmlformats.org/officeDocument/2006/relationships/hyperlink" Target="https://www.saisons-fruits-legumes.fr/legumes/asperge-blanche" TargetMode="External"/><Relationship Id="rId51" Type="http://schemas.openxmlformats.org/officeDocument/2006/relationships/hyperlink" Target="https://www.saisons-fruits-legumes.fr/fruits-legumes" TargetMode="External"/><Relationship Id="rId72" Type="http://schemas.openxmlformats.org/officeDocument/2006/relationships/hyperlink" Target="https://jardinage.ooreka.fr/astuce/voir/531303/haricot-rouge" TargetMode="External"/><Relationship Id="rId93" Type="http://schemas.openxmlformats.org/officeDocument/2006/relationships/hyperlink" Target="https://www.jardiniers-professionnels.fr/juin-semis-choux-rouge-conseils-de-plantation-et-dentretien/" TargetMode="External"/><Relationship Id="rId98" Type="http://schemas.openxmlformats.org/officeDocument/2006/relationships/hyperlink" Target="https://www.rustica.fr/legumes-et-potager/quand-cueillir-tomates,4773.html" TargetMode="External"/><Relationship Id="rId121" Type="http://schemas.openxmlformats.org/officeDocument/2006/relationships/hyperlink" Target="https://jaime-jardiner.ouest-france.fr/pasteque/" TargetMode="External"/><Relationship Id="rId3" Type="http://schemas.openxmlformats.org/officeDocument/2006/relationships/hyperlink" Target="https://www.greenpeace.fr/guetteur/calendrier" TargetMode="External"/><Relationship Id="rId25" Type="http://schemas.openxmlformats.org/officeDocument/2006/relationships/hyperlink" Target="https://www.saisons-fruits-legumes.fr/legumes/endive" TargetMode="External"/><Relationship Id="rId46" Type="http://schemas.openxmlformats.org/officeDocument/2006/relationships/hyperlink" Target="https://www.gerbeaud.com/jardin/fiches/pois-chiche-culture-entretien-recolte,2152.html" TargetMode="External"/><Relationship Id="rId67" Type="http://schemas.openxmlformats.org/officeDocument/2006/relationships/hyperlink" Target="https://www.jardiner-malin.fr/fiche/pomme-de-terre.html" TargetMode="External"/><Relationship Id="rId116" Type="http://schemas.openxmlformats.org/officeDocument/2006/relationships/hyperlink" Target="https://jardinage.lemonde.fr/dossier-272-melon.html" TargetMode="External"/><Relationship Id="rId20" Type="http://schemas.openxmlformats.org/officeDocument/2006/relationships/hyperlink" Target="https://www.saisons-fruits-legumes.fr/legumes/chou-fleur" TargetMode="External"/><Relationship Id="rId41" Type="http://schemas.openxmlformats.org/officeDocument/2006/relationships/hyperlink" Target="https://www.saisons-fruits-legumes.fr/cereales/boulghour" TargetMode="External"/><Relationship Id="rId62" Type="http://schemas.openxmlformats.org/officeDocument/2006/relationships/hyperlink" Target="https://www.code-couleur.com/dictionnaire/couleur-r.html" TargetMode="External"/><Relationship Id="rId83" Type="http://schemas.openxmlformats.org/officeDocument/2006/relationships/hyperlink" Target="http://www.quenovel.be/Horticole/hortiimages/p40/tableau.pdf" TargetMode="External"/><Relationship Id="rId88" Type="http://schemas.openxmlformats.org/officeDocument/2006/relationships/hyperlink" Target="https://www.truffaut.com/betterave-plantation-culture-recolte.html" TargetMode="External"/><Relationship Id="rId111" Type="http://schemas.openxmlformats.org/officeDocument/2006/relationships/hyperlink" Target="https://www.youtube.com/watch?v=Cnwuqz8WCVk" TargetMode="External"/><Relationship Id="rId15" Type="http://schemas.openxmlformats.org/officeDocument/2006/relationships/hyperlink" Target="https://www.saisons-fruits-legumes.fr/champignons/champignon-de-Paris" TargetMode="External"/><Relationship Id="rId36" Type="http://schemas.openxmlformats.org/officeDocument/2006/relationships/hyperlink" Target="https://www.saisons-fruits-legumes.fr/legumes/salsifis" TargetMode="External"/><Relationship Id="rId57" Type="http://schemas.openxmlformats.org/officeDocument/2006/relationships/hyperlink" Target="http://www.fruits-et-legumes-de-saison.net/" TargetMode="External"/><Relationship Id="rId106" Type="http://schemas.openxmlformats.org/officeDocument/2006/relationships/hyperlink" Target="https://www.saisons-fruits-legumes.fr/fruits/cerise" TargetMode="External"/><Relationship Id="rId10" Type="http://schemas.openxmlformats.org/officeDocument/2006/relationships/hyperlink" Target="https://www.saisons-fruits-legumes.fr/condiments/ail" TargetMode="External"/><Relationship Id="rId31" Type="http://schemas.openxmlformats.org/officeDocument/2006/relationships/hyperlink" Target="https://www.saisons-fruits-legumes.fr/legumes/panais" TargetMode="External"/><Relationship Id="rId52" Type="http://schemas.openxmlformats.org/officeDocument/2006/relationships/hyperlink" Target="https://www.gerbeaud.com/jardin/fiches/fiche-plante-legume-potager.html" TargetMode="External"/><Relationship Id="rId73" Type="http://schemas.openxmlformats.org/officeDocument/2006/relationships/hyperlink" Target="http://www.vedura.fr/guide/fruits/prune" TargetMode="External"/><Relationship Id="rId78" Type="http://schemas.openxmlformats.org/officeDocument/2006/relationships/hyperlink" Target="https://www.saisons-fruits-legumes.fr/fruits/citron" TargetMode="External"/><Relationship Id="rId94" Type="http://schemas.openxmlformats.org/officeDocument/2006/relationships/hyperlink" Target="https://www.graines-semences.com/blog/potiron-potimarron-courges-butternut-potager-recolte-cueillette-conservation-conseils-vente-graines-n66" TargetMode="External"/><Relationship Id="rId99" Type="http://schemas.openxmlformats.org/officeDocument/2006/relationships/hyperlink" Target="https://www.jardiner-malin.fr/fiche/culture-tomate.html" TargetMode="External"/><Relationship Id="rId101" Type="http://schemas.openxmlformats.org/officeDocument/2006/relationships/hyperlink" Target="https://blog.oleomac.fr/wp-content/uploads/2016/12/arbousier.pdf" TargetMode="External"/><Relationship Id="rId122" Type="http://schemas.openxmlformats.org/officeDocument/2006/relationships/hyperlink" Target="https://www.saisons-fruits-legumes.fr/fruits/p%C3%Aach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14AB9-76F4-4643-AA32-700183E6DFD0}">
  <dimension ref="A1:AR167"/>
  <sheetViews>
    <sheetView tabSelected="1" zoomScale="75" zoomScaleNormal="75" workbookViewId="0">
      <selection activeCell="U51" sqref="U51"/>
    </sheetView>
  </sheetViews>
  <sheetFormatPr baseColWidth="10" defaultRowHeight="12.75"/>
  <cols>
    <col min="1" max="2" width="11.42578125" style="1458"/>
    <col min="3" max="3" width="16" style="1458" customWidth="1"/>
    <col min="4" max="18" width="11.42578125" style="1458"/>
    <col min="19" max="19" width="16" style="1458" customWidth="1"/>
    <col min="20" max="20" width="12.140625" style="1458" customWidth="1"/>
    <col min="21" max="21" width="15.28515625" style="1458" customWidth="1"/>
    <col min="22" max="22" width="11.42578125" style="1458"/>
    <col min="23" max="23" width="14.140625" style="1458" customWidth="1"/>
    <col min="24" max="24" width="12.140625" style="1458" bestFit="1" customWidth="1"/>
    <col min="25" max="16384" width="11.42578125" style="1458"/>
  </cols>
  <sheetData>
    <row r="1" spans="1:29" ht="30" customHeight="1">
      <c r="A1" s="1907"/>
      <c r="B1" s="1907"/>
      <c r="C1" s="1907"/>
      <c r="D1" s="1907"/>
      <c r="E1" s="1907"/>
      <c r="F1" s="1907"/>
      <c r="G1" s="1907"/>
      <c r="H1" s="1907"/>
      <c r="I1" s="1907"/>
      <c r="J1" s="1907"/>
      <c r="K1" s="1907"/>
      <c r="L1" s="1908"/>
      <c r="M1" s="1908"/>
      <c r="N1" s="1908"/>
      <c r="O1" s="1908"/>
      <c r="P1" s="1908"/>
      <c r="Q1" s="1909"/>
      <c r="R1" s="1909"/>
      <c r="S1" s="1909"/>
      <c r="T1" s="1909"/>
      <c r="U1" s="1909"/>
      <c r="V1" s="1909"/>
      <c r="W1" s="1909"/>
      <c r="X1" s="1909"/>
      <c r="Y1" s="1909"/>
      <c r="Z1" s="1909"/>
      <c r="AA1" s="1909"/>
      <c r="AB1" s="1909"/>
      <c r="AC1" s="1909"/>
    </row>
    <row r="2" spans="1:29" ht="30" customHeight="1">
      <c r="A2" s="1907"/>
      <c r="B2" s="1910" t="s">
        <v>1276</v>
      </c>
      <c r="C2" s="1907"/>
      <c r="D2" s="1907"/>
      <c r="E2" s="1907"/>
      <c r="F2" s="1907"/>
      <c r="G2" s="1907"/>
      <c r="H2" s="1907"/>
      <c r="I2" s="1908"/>
      <c r="J2" s="1907"/>
      <c r="K2" s="1907"/>
      <c r="L2" s="1908"/>
      <c r="M2" s="1908"/>
      <c r="N2" s="1908"/>
      <c r="O2" s="1908"/>
      <c r="P2" s="1908"/>
      <c r="Q2" s="1909"/>
      <c r="R2" s="1909"/>
      <c r="S2" s="1909"/>
      <c r="T2" s="1911" t="s">
        <v>1449</v>
      </c>
      <c r="U2" s="1909"/>
      <c r="V2" s="1909"/>
      <c r="W2" s="1909"/>
      <c r="X2" s="1909"/>
      <c r="Y2" s="1909"/>
      <c r="Z2" s="1909"/>
      <c r="AA2" s="1909"/>
      <c r="AB2" s="1909"/>
      <c r="AC2" s="1909"/>
    </row>
    <row r="3" spans="1:29" ht="30" customHeight="1">
      <c r="A3" s="1907"/>
      <c r="B3" s="1912" t="s">
        <v>1277</v>
      </c>
      <c r="C3" s="1913"/>
      <c r="D3" s="1907"/>
      <c r="E3" s="1907"/>
      <c r="F3" s="1907"/>
      <c r="G3" s="1907"/>
      <c r="H3" s="1907"/>
      <c r="I3" s="1908"/>
      <c r="J3" s="1907"/>
      <c r="K3" s="1907"/>
      <c r="L3" s="1908"/>
      <c r="M3" s="1908"/>
      <c r="N3" s="1908"/>
      <c r="O3" s="1908"/>
      <c r="P3" s="1908"/>
      <c r="Q3" s="1909"/>
      <c r="R3" s="1909"/>
      <c r="S3" s="1909"/>
      <c r="T3" s="2611" t="s">
        <v>1884</v>
      </c>
      <c r="U3" s="1909"/>
      <c r="V3" s="1909"/>
      <c r="W3" s="1909"/>
      <c r="X3" s="1909"/>
      <c r="Y3" s="1909"/>
      <c r="Z3" s="1909"/>
      <c r="AA3" s="1909"/>
      <c r="AB3" s="1909"/>
      <c r="AC3" s="1909"/>
    </row>
    <row r="4" spans="1:29" ht="30" customHeight="1">
      <c r="A4" s="1907"/>
      <c r="B4" s="1912" t="s">
        <v>1278</v>
      </c>
      <c r="C4" s="1913"/>
      <c r="D4" s="1907"/>
      <c r="E4" s="1907"/>
      <c r="F4" s="1907"/>
      <c r="G4" s="1907"/>
      <c r="H4" s="1907"/>
      <c r="I4" s="1908"/>
      <c r="J4" s="1907"/>
      <c r="K4" s="1907"/>
      <c r="L4" s="1908"/>
      <c r="M4" s="1908"/>
      <c r="N4" s="1908"/>
      <c r="O4" s="1908"/>
      <c r="P4" s="1908"/>
      <c r="Q4" s="1909"/>
      <c r="R4" s="1909"/>
      <c r="S4" s="1909"/>
      <c r="T4" s="1911" t="s">
        <v>1279</v>
      </c>
      <c r="U4" s="1909"/>
      <c r="V4" s="1909"/>
      <c r="W4" s="1909"/>
      <c r="X4" s="1909"/>
      <c r="Y4" s="1909"/>
      <c r="Z4" s="1909"/>
      <c r="AA4" s="1909"/>
      <c r="AB4" s="1909"/>
      <c r="AC4" s="1909"/>
    </row>
    <row r="5" spans="1:29" ht="30" customHeight="1">
      <c r="A5" s="1907"/>
      <c r="B5" s="1912" t="s">
        <v>1280</v>
      </c>
      <c r="C5" s="1913"/>
      <c r="D5" s="1907"/>
      <c r="E5" s="1907"/>
      <c r="F5" s="1907"/>
      <c r="G5" s="1907"/>
      <c r="H5" s="1907"/>
      <c r="I5" s="1908"/>
      <c r="J5" s="1907"/>
      <c r="K5" s="1907"/>
      <c r="L5" s="1908"/>
      <c r="M5" s="1908"/>
      <c r="N5" s="1908"/>
      <c r="O5" s="1908"/>
      <c r="P5" s="1908"/>
      <c r="Q5" s="1909"/>
      <c r="R5" s="1909"/>
      <c r="S5" s="1909"/>
      <c r="T5" s="1911"/>
      <c r="U5" s="1909"/>
      <c r="V5" s="1909"/>
      <c r="W5" s="1909"/>
      <c r="X5" s="1909"/>
      <c r="Y5" s="1909"/>
      <c r="Z5" s="1909"/>
      <c r="AA5" s="1909"/>
      <c r="AB5" s="1909"/>
      <c r="AC5" s="1909"/>
    </row>
    <row r="6" spans="1:29" ht="30" customHeight="1">
      <c r="A6" s="1907"/>
      <c r="B6" s="1912" t="s">
        <v>1281</v>
      </c>
      <c r="C6" s="1907"/>
      <c r="D6" s="1907"/>
      <c r="E6" s="1907"/>
      <c r="F6" s="1907"/>
      <c r="G6" s="1907"/>
      <c r="H6" s="1907"/>
      <c r="I6" s="1908"/>
      <c r="J6" s="1907"/>
      <c r="K6" s="1907"/>
      <c r="L6" s="1908"/>
      <c r="M6" s="1908"/>
      <c r="N6" s="1908"/>
      <c r="O6" s="1908"/>
      <c r="P6" s="1908"/>
      <c r="Q6" s="1909"/>
      <c r="R6" s="1909"/>
      <c r="S6" s="1909"/>
      <c r="T6" s="1911"/>
      <c r="U6" s="1909"/>
      <c r="V6" s="1909"/>
      <c r="W6" s="1909"/>
      <c r="X6" s="1909"/>
      <c r="Y6" s="1909"/>
      <c r="Z6" s="1909"/>
      <c r="AA6" s="1909"/>
      <c r="AB6" s="1909"/>
      <c r="AC6" s="1909"/>
    </row>
    <row r="7" spans="1:29" ht="30" customHeight="1">
      <c r="A7" s="1907"/>
      <c r="B7" s="1912"/>
      <c r="C7" s="1907"/>
      <c r="D7" s="1907"/>
      <c r="E7" s="1907"/>
      <c r="F7" s="1907"/>
      <c r="G7" s="1907"/>
      <c r="H7" s="1907"/>
      <c r="I7" s="1908"/>
      <c r="J7" s="1907"/>
      <c r="K7" s="1907"/>
      <c r="L7" s="1908"/>
      <c r="M7" s="1908"/>
      <c r="N7" s="1908"/>
      <c r="O7" s="1908"/>
      <c r="P7" s="1908"/>
      <c r="Q7" s="1909"/>
      <c r="R7" s="1909"/>
      <c r="S7" s="1909"/>
      <c r="T7" s="1909"/>
      <c r="U7" s="1909"/>
      <c r="V7" s="1909"/>
      <c r="W7" s="1909"/>
      <c r="X7" s="1909"/>
      <c r="Y7" s="1909"/>
      <c r="Z7" s="1909"/>
      <c r="AA7" s="1909"/>
      <c r="AB7" s="1909"/>
      <c r="AC7" s="1909"/>
    </row>
    <row r="8" spans="1:29" ht="30" customHeight="1">
      <c r="A8" s="1907"/>
      <c r="B8" s="1914" t="s">
        <v>1282</v>
      </c>
      <c r="C8" s="1914"/>
      <c r="D8" s="1914"/>
      <c r="E8" s="1914"/>
      <c r="F8" s="1914"/>
      <c r="G8" s="1914"/>
      <c r="H8" s="1914"/>
      <c r="I8" s="1914"/>
      <c r="J8" s="1914"/>
      <c r="K8" s="1914"/>
      <c r="L8" s="1914"/>
      <c r="M8" s="1914"/>
      <c r="N8" s="1914"/>
      <c r="O8" s="1916"/>
      <c r="P8" s="1916"/>
      <c r="Q8" s="1916"/>
      <c r="R8" s="1909"/>
      <c r="S8" s="1909"/>
      <c r="T8" s="1909"/>
      <c r="U8" s="1909"/>
      <c r="V8" s="1909"/>
      <c r="W8" s="1909"/>
      <c r="X8" s="1909"/>
      <c r="Y8" s="1909"/>
      <c r="Z8" s="1909"/>
      <c r="AA8" s="1909"/>
      <c r="AB8" s="1909"/>
      <c r="AC8" s="1909"/>
    </row>
    <row r="9" spans="1:29" ht="30" customHeight="1">
      <c r="A9" s="1907"/>
      <c r="B9" s="1914"/>
      <c r="C9" s="1914"/>
      <c r="D9" s="1914"/>
      <c r="E9" s="1914"/>
      <c r="F9" s="1914"/>
      <c r="G9" s="1914"/>
      <c r="H9" s="1914"/>
      <c r="I9" s="1914"/>
      <c r="J9" s="1914"/>
      <c r="K9" s="1914"/>
      <c r="L9" s="1914"/>
      <c r="M9" s="1914"/>
      <c r="N9" s="1914"/>
      <c r="O9" s="1916"/>
      <c r="P9" s="1916"/>
      <c r="Q9" s="1916"/>
      <c r="R9" s="1909"/>
      <c r="S9" s="1909"/>
      <c r="T9" s="1909"/>
      <c r="U9" s="1909"/>
      <c r="V9" s="1909"/>
      <c r="W9" s="1909"/>
      <c r="X9" s="1909"/>
      <c r="Y9" s="1909"/>
      <c r="Z9" s="1909"/>
      <c r="AA9" s="1909"/>
      <c r="AB9" s="1909"/>
      <c r="AC9" s="1909"/>
    </row>
    <row r="10" spans="1:29" ht="30" customHeight="1">
      <c r="A10" s="1907"/>
      <c r="B10" s="1914"/>
      <c r="C10" s="1914" t="s">
        <v>1883</v>
      </c>
      <c r="D10" s="1914"/>
      <c r="E10" s="1914"/>
      <c r="F10" s="1914"/>
      <c r="G10" s="1914"/>
      <c r="H10" s="1914"/>
      <c r="I10" s="1914"/>
      <c r="J10" s="1914"/>
      <c r="K10" s="1914"/>
      <c r="L10" s="1914"/>
      <c r="M10" s="1914"/>
      <c r="N10" s="1914"/>
      <c r="O10" s="1916"/>
      <c r="P10" s="1916"/>
      <c r="Q10" s="1916"/>
      <c r="R10" s="1909"/>
      <c r="S10" s="1909"/>
      <c r="T10" s="1909"/>
      <c r="U10" s="1909"/>
      <c r="V10" s="1909"/>
      <c r="W10" s="1909"/>
      <c r="X10" s="1909"/>
      <c r="Y10" s="1909"/>
      <c r="Z10" s="1909"/>
      <c r="AA10" s="1909"/>
      <c r="AB10" s="1909"/>
      <c r="AC10" s="1909"/>
    </row>
    <row r="11" spans="1:29" ht="30" customHeight="1">
      <c r="A11" s="1907"/>
      <c r="B11" s="1914"/>
      <c r="C11" s="1914"/>
      <c r="D11" s="1915" t="s">
        <v>1450</v>
      </c>
      <c r="E11" s="1914"/>
      <c r="F11" s="1914"/>
      <c r="G11" s="1914"/>
      <c r="H11" s="1914"/>
      <c r="I11" s="1914"/>
      <c r="J11" s="1914"/>
      <c r="K11" s="1914"/>
      <c r="L11" s="1914"/>
      <c r="M11" s="1914"/>
      <c r="N11" s="1914"/>
      <c r="O11" s="1916"/>
      <c r="P11" s="1916"/>
      <c r="Q11" s="1916"/>
      <c r="R11" s="1909"/>
      <c r="S11" s="1909"/>
      <c r="T11" s="1909"/>
      <c r="U11" s="1909"/>
      <c r="V11" s="1909"/>
      <c r="W11" s="1909"/>
      <c r="X11" s="1909"/>
      <c r="Y11" s="1909"/>
      <c r="Z11" s="1909"/>
      <c r="AA11" s="1909"/>
      <c r="AB11" s="1909"/>
      <c r="AC11" s="1909"/>
    </row>
    <row r="12" spans="1:29" ht="30" customHeight="1">
      <c r="A12" s="1907"/>
      <c r="B12" s="1914"/>
      <c r="C12" s="1914"/>
      <c r="D12" s="1915" t="s">
        <v>1451</v>
      </c>
      <c r="E12" s="1914"/>
      <c r="F12" s="1914"/>
      <c r="G12" s="1914"/>
      <c r="H12" s="1914"/>
      <c r="I12" s="1914"/>
      <c r="J12" s="1914"/>
      <c r="K12" s="1914"/>
      <c r="L12" s="1914"/>
      <c r="M12" s="1914"/>
      <c r="N12" s="1914"/>
      <c r="O12" s="1916"/>
      <c r="P12" s="1916"/>
      <c r="Q12" s="1916"/>
      <c r="R12" s="1909"/>
      <c r="S12" s="1909"/>
      <c r="T12" s="1909"/>
      <c r="U12" s="1909"/>
      <c r="V12" s="1909"/>
      <c r="W12" s="1909"/>
      <c r="X12" s="1909"/>
      <c r="Y12" s="1909"/>
      <c r="Z12" s="1909"/>
      <c r="AA12" s="1909"/>
      <c r="AB12" s="1909"/>
      <c r="AC12" s="1909"/>
    </row>
    <row r="13" spans="1:29" ht="30" customHeight="1">
      <c r="A13" s="1907"/>
      <c r="B13" s="1914"/>
      <c r="C13" s="1914"/>
      <c r="D13" s="1915" t="s">
        <v>1452</v>
      </c>
      <c r="E13" s="1914"/>
      <c r="F13" s="1914"/>
      <c r="G13" s="1914"/>
      <c r="H13" s="1914"/>
      <c r="I13" s="1914"/>
      <c r="J13" s="1914"/>
      <c r="K13" s="1914"/>
      <c r="L13" s="1914"/>
      <c r="M13" s="1914"/>
      <c r="N13" s="1914"/>
      <c r="O13" s="1916"/>
      <c r="P13" s="1916"/>
      <c r="Q13" s="1916"/>
      <c r="R13" s="1909"/>
      <c r="S13" s="1909"/>
      <c r="T13" s="1909"/>
      <c r="U13" s="1909"/>
      <c r="V13" s="1909"/>
      <c r="W13" s="1909"/>
      <c r="X13" s="1909"/>
      <c r="Y13" s="1909"/>
      <c r="Z13" s="1909"/>
      <c r="AA13" s="1909"/>
      <c r="AB13" s="1909"/>
      <c r="AC13" s="1909"/>
    </row>
    <row r="14" spans="1:29" ht="30" customHeight="1">
      <c r="A14" s="1907"/>
      <c r="B14" s="1914"/>
      <c r="C14" s="1914"/>
      <c r="D14" s="1915" t="s">
        <v>1453</v>
      </c>
      <c r="E14" s="1914"/>
      <c r="F14" s="1914"/>
      <c r="G14" s="1914"/>
      <c r="H14" s="1914"/>
      <c r="I14" s="1914"/>
      <c r="J14" s="1914"/>
      <c r="K14" s="1914"/>
      <c r="L14" s="1914"/>
      <c r="M14" s="1914"/>
      <c r="N14" s="1914"/>
      <c r="O14" s="1916"/>
      <c r="P14" s="1916"/>
      <c r="Q14" s="1916"/>
      <c r="R14" s="1909"/>
      <c r="S14" s="1909"/>
      <c r="T14" s="1909"/>
      <c r="U14" s="1909"/>
      <c r="V14" s="1909"/>
      <c r="W14" s="1909"/>
      <c r="X14" s="1909"/>
      <c r="Y14" s="1909"/>
      <c r="Z14" s="1909"/>
      <c r="AA14" s="1909"/>
      <c r="AB14" s="1909"/>
      <c r="AC14" s="1909"/>
    </row>
    <row r="15" spans="1:29" ht="30" customHeight="1">
      <c r="A15" s="1907"/>
      <c r="B15" s="1914"/>
      <c r="C15" s="1916" t="s">
        <v>1077</v>
      </c>
      <c r="D15" s="1914"/>
      <c r="E15" s="1914"/>
      <c r="F15" s="1914"/>
      <c r="G15" s="1914"/>
      <c r="H15" s="1914"/>
      <c r="I15" s="1914"/>
      <c r="J15" s="1914"/>
      <c r="K15" s="1914"/>
      <c r="L15" s="1914"/>
      <c r="M15" s="1914"/>
      <c r="N15" s="1914"/>
      <c r="O15" s="1916"/>
      <c r="P15" s="1916"/>
      <c r="Q15" s="1916"/>
      <c r="R15" s="1909"/>
      <c r="S15" s="1909"/>
      <c r="T15" s="1909"/>
      <c r="U15" s="1909"/>
      <c r="V15" s="1909"/>
      <c r="W15" s="1909"/>
      <c r="X15" s="1909"/>
      <c r="Y15" s="1909"/>
      <c r="Z15" s="1909"/>
      <c r="AA15" s="1909"/>
      <c r="AB15" s="1909"/>
      <c r="AC15" s="1909"/>
    </row>
    <row r="16" spans="1:29" ht="30" customHeight="1">
      <c r="A16" s="1907"/>
      <c r="B16" s="1914"/>
      <c r="C16" s="1915" t="s">
        <v>1454</v>
      </c>
      <c r="D16" s="1914"/>
      <c r="E16" s="1914"/>
      <c r="F16" s="1914"/>
      <c r="G16" s="1914"/>
      <c r="H16" s="1914"/>
      <c r="I16" s="1914"/>
      <c r="J16" s="1914"/>
      <c r="K16" s="1914"/>
      <c r="L16" s="1914"/>
      <c r="M16" s="1914"/>
      <c r="N16" s="1914"/>
      <c r="O16" s="1916"/>
      <c r="P16" s="1916"/>
      <c r="Q16" s="1916"/>
      <c r="R16" s="1909"/>
      <c r="S16" s="1909"/>
      <c r="T16" s="1909"/>
      <c r="U16" s="1909"/>
      <c r="V16" s="1909"/>
      <c r="W16" s="1909"/>
      <c r="X16" s="1909"/>
      <c r="Y16" s="1909"/>
      <c r="Z16" s="1909"/>
      <c r="AA16" s="1909"/>
      <c r="AB16" s="1909"/>
      <c r="AC16" s="1909"/>
    </row>
    <row r="17" spans="1:29" ht="30" customHeight="1">
      <c r="A17" s="1907"/>
      <c r="B17" s="1914"/>
      <c r="C17" s="1916" t="s">
        <v>1122</v>
      </c>
      <c r="D17" s="1914"/>
      <c r="E17" s="1914"/>
      <c r="F17" s="1914"/>
      <c r="G17" s="1914"/>
      <c r="H17" s="1914"/>
      <c r="I17" s="1914"/>
      <c r="J17" s="1914"/>
      <c r="K17" s="1914"/>
      <c r="L17" s="1914"/>
      <c r="M17" s="1914"/>
      <c r="N17" s="1914"/>
      <c r="O17" s="1916"/>
      <c r="P17" s="1916"/>
      <c r="Q17" s="1916"/>
      <c r="R17" s="1909"/>
      <c r="S17" s="1909"/>
      <c r="T17" s="1909"/>
      <c r="U17" s="1909"/>
      <c r="V17" s="1909"/>
      <c r="W17" s="1909"/>
      <c r="X17" s="1909"/>
      <c r="Y17" s="1909"/>
      <c r="Z17" s="1909"/>
      <c r="AA17" s="1909"/>
      <c r="AB17" s="1909"/>
      <c r="AC17" s="1909"/>
    </row>
    <row r="18" spans="1:29" ht="30" customHeight="1">
      <c r="A18" s="1907"/>
      <c r="B18" s="1914"/>
      <c r="C18" s="1916" t="s">
        <v>1455</v>
      </c>
      <c r="D18" s="1914"/>
      <c r="E18" s="1914"/>
      <c r="F18" s="1914"/>
      <c r="G18" s="1914"/>
      <c r="H18" s="1914"/>
      <c r="I18" s="1914"/>
      <c r="J18" s="1914"/>
      <c r="K18" s="1914"/>
      <c r="L18" s="1914"/>
      <c r="M18" s="1914"/>
      <c r="N18" s="1914"/>
      <c r="O18" s="1916"/>
      <c r="P18" s="1916"/>
      <c r="Q18" s="1916"/>
      <c r="R18" s="1909"/>
      <c r="S18" s="1909"/>
      <c r="T18" s="1909"/>
      <c r="U18" s="1909"/>
      <c r="V18" s="1909"/>
      <c r="W18" s="1909"/>
      <c r="X18" s="1909"/>
      <c r="Y18" s="1909"/>
      <c r="Z18" s="1909"/>
      <c r="AA18" s="1909"/>
      <c r="AB18" s="1909"/>
      <c r="AC18" s="1909"/>
    </row>
    <row r="19" spans="1:29" ht="30" customHeight="1">
      <c r="A19" s="1907"/>
      <c r="B19" s="1914"/>
      <c r="C19" s="1916" t="s">
        <v>1456</v>
      </c>
      <c r="D19" s="1914"/>
      <c r="E19" s="1914"/>
      <c r="F19" s="1914"/>
      <c r="G19" s="1914"/>
      <c r="H19" s="1914"/>
      <c r="I19" s="1914"/>
      <c r="J19" s="1914"/>
      <c r="K19" s="1914"/>
      <c r="L19" s="1914"/>
      <c r="M19" s="1914"/>
      <c r="N19" s="1914"/>
      <c r="O19" s="1916"/>
      <c r="P19" s="1916"/>
      <c r="Q19" s="1916"/>
      <c r="R19" s="1909"/>
      <c r="S19" s="1909"/>
      <c r="T19" s="1909"/>
      <c r="U19" s="1909"/>
      <c r="V19" s="1909"/>
      <c r="W19" s="1909"/>
      <c r="X19" s="1909"/>
      <c r="Y19" s="1909"/>
      <c r="Z19" s="1909"/>
      <c r="AA19" s="1909"/>
      <c r="AB19" s="1909"/>
      <c r="AC19" s="1909"/>
    </row>
    <row r="20" spans="1:29" ht="30" customHeight="1">
      <c r="A20" s="1907"/>
      <c r="B20" s="1914"/>
      <c r="C20" s="1916" t="s">
        <v>1457</v>
      </c>
      <c r="D20" s="1914"/>
      <c r="E20" s="1914"/>
      <c r="F20" s="1914"/>
      <c r="G20" s="1914"/>
      <c r="H20" s="1914"/>
      <c r="I20" s="1914"/>
      <c r="J20" s="1914"/>
      <c r="K20" s="1914"/>
      <c r="L20" s="1914"/>
      <c r="M20" s="1914"/>
      <c r="N20" s="1914"/>
      <c r="O20" s="1916"/>
      <c r="P20" s="1916"/>
      <c r="Q20" s="1916"/>
      <c r="R20" s="1909"/>
      <c r="S20" s="1909"/>
      <c r="T20" s="1909"/>
      <c r="U20" s="1909"/>
      <c r="V20" s="1909"/>
      <c r="W20" s="1909"/>
      <c r="X20" s="1909"/>
      <c r="Y20" s="1909"/>
      <c r="Z20" s="1909"/>
      <c r="AA20" s="1909"/>
      <c r="AB20" s="1909"/>
      <c r="AC20" s="1909"/>
    </row>
    <row r="21" spans="1:29" ht="30" customHeight="1">
      <c r="A21" s="1907"/>
      <c r="B21" s="1914"/>
      <c r="C21" s="1916"/>
      <c r="D21" s="1916"/>
      <c r="E21" s="1916"/>
      <c r="F21" s="1916"/>
      <c r="G21" s="1916"/>
      <c r="H21" s="1916"/>
      <c r="I21" s="1916"/>
      <c r="J21" s="1916"/>
      <c r="K21" s="1916"/>
      <c r="L21" s="1916"/>
      <c r="M21" s="1916"/>
      <c r="N21" s="1916"/>
      <c r="O21" s="1916"/>
      <c r="P21" s="1916"/>
      <c r="Q21" s="1916"/>
      <c r="R21" s="1909"/>
      <c r="S21" s="1909"/>
      <c r="T21" s="1909"/>
      <c r="U21" s="1909"/>
      <c r="V21" s="1909"/>
      <c r="W21" s="1909"/>
      <c r="X21" s="1909"/>
      <c r="Y21" s="1909"/>
      <c r="Z21" s="1909"/>
      <c r="AA21" s="1909"/>
      <c r="AB21" s="1909"/>
      <c r="AC21" s="1909"/>
    </row>
    <row r="22" spans="1:29" ht="30" customHeight="1">
      <c r="A22" s="1907"/>
      <c r="B22" s="1914"/>
      <c r="C22" s="1914" t="s">
        <v>1873</v>
      </c>
      <c r="D22" s="1916"/>
      <c r="E22" s="1916"/>
      <c r="F22" s="1916"/>
      <c r="G22" s="1916"/>
      <c r="H22" s="1916"/>
      <c r="I22" s="1916"/>
      <c r="J22" s="1916"/>
      <c r="K22" s="1916"/>
      <c r="L22" s="1916"/>
      <c r="M22" s="1916"/>
      <c r="N22" s="1916"/>
      <c r="O22" s="1916"/>
      <c r="P22" s="1916"/>
      <c r="Q22" s="1916"/>
      <c r="R22" s="1909"/>
      <c r="S22" s="1909"/>
      <c r="T22" s="1909"/>
      <c r="U22" s="1909"/>
      <c r="V22" s="1909"/>
      <c r="W22" s="1909"/>
      <c r="X22" s="1909"/>
      <c r="Y22" s="1909"/>
      <c r="Z22" s="1909"/>
      <c r="AA22" s="1909"/>
      <c r="AB22" s="1909"/>
      <c r="AC22" s="1909"/>
    </row>
    <row r="23" spans="1:29" ht="30" customHeight="1">
      <c r="A23" s="1907"/>
      <c r="B23" s="1914"/>
      <c r="C23" s="1914"/>
      <c r="D23" s="1915" t="s">
        <v>1258</v>
      </c>
      <c r="E23" s="1916"/>
      <c r="F23" s="1916"/>
      <c r="G23" s="1916"/>
      <c r="H23" s="1916"/>
      <c r="I23" s="1916"/>
      <c r="J23" s="1916"/>
      <c r="K23" s="1916"/>
      <c r="L23" s="1916"/>
      <c r="M23" s="1916"/>
      <c r="N23" s="1916"/>
      <c r="O23" s="1916"/>
      <c r="P23" s="1916"/>
      <c r="Q23" s="1916"/>
      <c r="R23" s="1909"/>
      <c r="S23" s="1909"/>
      <c r="T23" s="1909"/>
      <c r="U23" s="1909"/>
      <c r="V23" s="1909"/>
      <c r="W23" s="1909"/>
      <c r="X23" s="1909"/>
      <c r="Y23" s="1909"/>
      <c r="Z23" s="1909"/>
      <c r="AA23" s="1909"/>
      <c r="AB23" s="1909"/>
      <c r="AC23" s="1909"/>
    </row>
    <row r="24" spans="1:29" ht="30" customHeight="1">
      <c r="A24" s="1907"/>
      <c r="B24" s="1914"/>
      <c r="C24" s="1914"/>
      <c r="D24" s="1916"/>
      <c r="E24" s="1916" t="s">
        <v>53</v>
      </c>
      <c r="F24" s="1916"/>
      <c r="G24" s="1916"/>
      <c r="H24" s="1916"/>
      <c r="I24" s="1916"/>
      <c r="J24" s="1916" t="s">
        <v>59</v>
      </c>
      <c r="K24" s="1916"/>
      <c r="L24" s="1916"/>
      <c r="M24" s="1916"/>
      <c r="N24" s="1916"/>
      <c r="O24" s="1916"/>
      <c r="P24" s="1916"/>
      <c r="Q24" s="1916"/>
      <c r="R24" s="1909"/>
      <c r="S24" s="1909"/>
      <c r="T24" s="1909"/>
      <c r="U24" s="1909"/>
      <c r="V24" s="1909"/>
      <c r="W24" s="1909"/>
      <c r="X24" s="1909"/>
      <c r="Y24" s="1909"/>
      <c r="Z24" s="1909"/>
      <c r="AA24" s="1909"/>
      <c r="AB24" s="1909"/>
      <c r="AC24" s="1909"/>
    </row>
    <row r="25" spans="1:29" ht="30" customHeight="1">
      <c r="A25" s="1907"/>
      <c r="B25" s="1914"/>
      <c r="C25" s="1914"/>
      <c r="D25" s="1916"/>
      <c r="E25" s="1916" t="s">
        <v>64</v>
      </c>
      <c r="F25" s="1916"/>
      <c r="G25" s="1916" t="s">
        <v>65</v>
      </c>
      <c r="H25" s="1916"/>
      <c r="I25" s="1916"/>
      <c r="J25" s="1916" t="s">
        <v>191</v>
      </c>
      <c r="K25" s="1916"/>
      <c r="L25" s="1916"/>
      <c r="M25" s="1916"/>
      <c r="N25" s="1916"/>
      <c r="O25" s="1916"/>
      <c r="P25" s="1916"/>
      <c r="Q25" s="1916"/>
      <c r="R25" s="1909"/>
      <c r="S25" s="1909"/>
      <c r="T25" s="1909"/>
      <c r="U25" s="1909"/>
      <c r="V25" s="1909"/>
      <c r="W25" s="1909"/>
      <c r="X25" s="1909"/>
      <c r="Y25" s="1909"/>
      <c r="Z25" s="1909"/>
      <c r="AA25" s="1909"/>
      <c r="AB25" s="1909"/>
      <c r="AC25" s="1909"/>
    </row>
    <row r="26" spans="1:29" ht="30" customHeight="1">
      <c r="A26" s="1907"/>
      <c r="B26" s="1914"/>
      <c r="C26" s="1914"/>
      <c r="D26" s="1915" t="s">
        <v>1259</v>
      </c>
      <c r="E26" s="1916"/>
      <c r="F26" s="1916"/>
      <c r="G26" s="1916"/>
      <c r="H26" s="1916"/>
      <c r="I26" s="1916"/>
      <c r="J26" s="1916"/>
      <c r="K26" s="1916"/>
      <c r="L26" s="1916"/>
      <c r="M26" s="1916"/>
      <c r="N26" s="1916"/>
      <c r="O26" s="1916"/>
      <c r="P26" s="1916"/>
      <c r="Q26" s="1916"/>
      <c r="R26" s="1909"/>
      <c r="S26" s="1909"/>
      <c r="T26" s="1909"/>
      <c r="U26" s="1909"/>
      <c r="V26" s="1909"/>
      <c r="W26" s="1909"/>
      <c r="X26" s="1909"/>
      <c r="Y26" s="1909"/>
      <c r="Z26" s="1909"/>
      <c r="AA26" s="1909"/>
      <c r="AB26" s="1909"/>
      <c r="AC26" s="1909"/>
    </row>
    <row r="27" spans="1:29" ht="30" customHeight="1">
      <c r="A27" s="1907"/>
      <c r="B27" s="1914"/>
      <c r="C27" s="1914"/>
      <c r="D27" s="1916"/>
      <c r="E27" s="1916" t="s">
        <v>1260</v>
      </c>
      <c r="F27" s="1916"/>
      <c r="G27" s="1916"/>
      <c r="H27" s="1916"/>
      <c r="I27" s="1916"/>
      <c r="J27" s="1916" t="s">
        <v>1263</v>
      </c>
      <c r="K27" s="1916"/>
      <c r="L27" s="1916"/>
      <c r="M27" s="1916"/>
      <c r="N27" s="1916"/>
      <c r="O27" s="1916"/>
      <c r="P27" s="1916"/>
      <c r="Q27" s="1916"/>
      <c r="R27" s="1909"/>
      <c r="S27" s="1909"/>
      <c r="T27" s="1909"/>
      <c r="U27" s="1909"/>
      <c r="V27" s="1909"/>
      <c r="W27" s="1909"/>
      <c r="X27" s="1909"/>
      <c r="Y27" s="1909"/>
      <c r="Z27" s="1909"/>
      <c r="AA27" s="1909"/>
      <c r="AB27" s="1909"/>
      <c r="AC27" s="1909"/>
    </row>
    <row r="28" spans="1:29" ht="30" customHeight="1">
      <c r="A28" s="1907"/>
      <c r="B28" s="1914"/>
      <c r="C28" s="1914"/>
      <c r="D28" s="1916"/>
      <c r="E28" s="1916" t="s">
        <v>1264</v>
      </c>
      <c r="F28" s="1916"/>
      <c r="G28" s="1916"/>
      <c r="H28" s="1916"/>
      <c r="I28" s="1916"/>
      <c r="J28" s="1916" t="s">
        <v>1265</v>
      </c>
      <c r="K28" s="1916"/>
      <c r="L28" s="1916"/>
      <c r="M28" s="1916"/>
      <c r="N28" s="1916"/>
      <c r="O28" s="1916"/>
      <c r="P28" s="1916"/>
      <c r="Q28" s="1916"/>
      <c r="R28" s="1909"/>
      <c r="S28" s="1909"/>
      <c r="T28" s="1909"/>
      <c r="U28" s="1909"/>
      <c r="V28" s="1909"/>
      <c r="W28" s="1909"/>
      <c r="X28" s="1909"/>
      <c r="Y28" s="1909"/>
      <c r="Z28" s="1909"/>
      <c r="AA28" s="1909"/>
      <c r="AB28" s="1909"/>
      <c r="AC28" s="1909"/>
    </row>
    <row r="29" spans="1:29" ht="30" customHeight="1">
      <c r="A29" s="1907"/>
      <c r="B29" s="1914"/>
      <c r="C29" s="1914"/>
      <c r="D29" s="1916"/>
      <c r="E29" s="1916" t="s">
        <v>1266</v>
      </c>
      <c r="F29" s="1916"/>
      <c r="G29" s="1916"/>
      <c r="H29" s="1916"/>
      <c r="I29" s="1916"/>
      <c r="J29" s="1916"/>
      <c r="K29" s="1916"/>
      <c r="L29" s="1916"/>
      <c r="M29" s="1916"/>
      <c r="N29" s="1916"/>
      <c r="O29" s="1916"/>
      <c r="P29" s="1916"/>
      <c r="Q29" s="1916"/>
      <c r="R29" s="1909"/>
      <c r="S29" s="1909"/>
      <c r="T29" s="1909"/>
      <c r="U29" s="1909"/>
      <c r="V29" s="1909"/>
      <c r="W29" s="1909"/>
      <c r="X29" s="1909"/>
      <c r="Y29" s="1909"/>
      <c r="Z29" s="1909"/>
      <c r="AA29" s="1909"/>
      <c r="AB29" s="1909"/>
      <c r="AC29" s="1909"/>
    </row>
    <row r="30" spans="1:29" ht="30" customHeight="1">
      <c r="A30" s="1907"/>
      <c r="B30" s="1914"/>
      <c r="C30" s="1914"/>
      <c r="D30" s="1916" t="s">
        <v>1458</v>
      </c>
      <c r="E30" s="1916"/>
      <c r="F30" s="1916"/>
      <c r="G30" s="1916"/>
      <c r="H30" s="1916"/>
      <c r="I30" s="1916"/>
      <c r="J30" s="1916"/>
      <c r="K30" s="1916"/>
      <c r="L30" s="1916"/>
      <c r="M30" s="1916"/>
      <c r="N30" s="1916"/>
      <c r="O30" s="1916"/>
      <c r="P30" s="1916"/>
      <c r="Q30" s="1916"/>
      <c r="R30" s="1909"/>
      <c r="S30" s="1909"/>
      <c r="T30" s="1909"/>
      <c r="U30" s="1909"/>
      <c r="V30" s="1909"/>
      <c r="W30" s="1909"/>
      <c r="X30" s="1909"/>
      <c r="Y30" s="1909"/>
      <c r="Z30" s="1909"/>
      <c r="AA30" s="1909"/>
      <c r="AB30" s="1909"/>
      <c r="AC30" s="1909"/>
    </row>
    <row r="31" spans="1:29" ht="30" customHeight="1">
      <c r="A31" s="1907"/>
      <c r="B31" s="1914"/>
      <c r="C31" s="1914"/>
      <c r="D31" s="1916" t="s">
        <v>1459</v>
      </c>
      <c r="E31" s="1916"/>
      <c r="F31" s="1916"/>
      <c r="G31" s="1916"/>
      <c r="H31" s="1916"/>
      <c r="I31" s="1916"/>
      <c r="J31" s="1916"/>
      <c r="K31" s="1916"/>
      <c r="L31" s="1916"/>
      <c r="M31" s="1916"/>
      <c r="N31" s="1916"/>
      <c r="O31" s="1916"/>
      <c r="P31" s="1916"/>
      <c r="Q31" s="1916"/>
      <c r="R31" s="1909"/>
      <c r="S31" s="1909"/>
      <c r="T31" s="1909"/>
      <c r="U31" s="1909"/>
      <c r="V31" s="1909"/>
      <c r="W31" s="1909"/>
      <c r="X31" s="1909"/>
      <c r="Y31" s="1909"/>
      <c r="Z31" s="1909"/>
      <c r="AA31" s="1909"/>
      <c r="AB31" s="1909"/>
      <c r="AC31" s="1909"/>
    </row>
    <row r="32" spans="1:29" ht="30" customHeight="1">
      <c r="A32" s="1907"/>
      <c r="B32" s="1914"/>
      <c r="C32" s="1914"/>
      <c r="D32" s="1916"/>
      <c r="E32" s="1916"/>
      <c r="F32" s="1916"/>
      <c r="G32" s="1916"/>
      <c r="H32" s="1916"/>
      <c r="I32" s="1916"/>
      <c r="J32" s="1916"/>
      <c r="K32" s="1916"/>
      <c r="L32" s="1916"/>
      <c r="M32" s="1916"/>
      <c r="N32" s="1916"/>
      <c r="O32" s="1916"/>
      <c r="P32" s="1916"/>
      <c r="Q32" s="1916"/>
      <c r="R32" s="1909"/>
      <c r="S32" s="1909"/>
      <c r="T32" s="1909"/>
      <c r="U32" s="1909"/>
      <c r="V32" s="1909"/>
      <c r="W32" s="1909"/>
      <c r="X32" s="1909"/>
      <c r="Y32" s="1909"/>
      <c r="Z32" s="1909"/>
      <c r="AA32" s="1909"/>
      <c r="AB32" s="1909"/>
      <c r="AC32" s="1909"/>
    </row>
    <row r="33" spans="1:29" ht="30" customHeight="1">
      <c r="A33" s="1907"/>
      <c r="B33" s="1914"/>
      <c r="C33" s="1914" t="s">
        <v>1874</v>
      </c>
      <c r="D33" s="1916"/>
      <c r="E33" s="1916"/>
      <c r="F33" s="1916"/>
      <c r="G33" s="1916"/>
      <c r="H33" s="1916"/>
      <c r="I33" s="1916"/>
      <c r="J33" s="1916"/>
      <c r="K33" s="1916"/>
      <c r="L33" s="1916"/>
      <c r="M33" s="1916"/>
      <c r="N33" s="1916"/>
      <c r="O33" s="1916"/>
      <c r="P33" s="1916"/>
      <c r="Q33" s="1916"/>
      <c r="R33" s="1909"/>
      <c r="S33" s="1909"/>
      <c r="T33" s="1909"/>
      <c r="U33" s="1909"/>
      <c r="V33" s="1909"/>
      <c r="W33" s="1909"/>
      <c r="X33" s="1909"/>
      <c r="Y33" s="1909"/>
      <c r="Z33" s="1909"/>
      <c r="AA33" s="1909"/>
      <c r="AB33" s="1909"/>
      <c r="AC33" s="1909"/>
    </row>
    <row r="34" spans="1:29" ht="30" customHeight="1">
      <c r="A34" s="1907"/>
      <c r="B34" s="1914"/>
      <c r="C34" s="1914"/>
      <c r="D34" s="1915" t="s">
        <v>917</v>
      </c>
      <c r="E34" s="1916"/>
      <c r="F34" s="1916"/>
      <c r="G34" s="1916"/>
      <c r="H34" s="1916"/>
      <c r="I34" s="1916"/>
      <c r="J34" s="1916"/>
      <c r="K34" s="1916"/>
      <c r="L34" s="1916"/>
      <c r="M34" s="1916"/>
      <c r="N34" s="1916"/>
      <c r="O34" s="1916"/>
      <c r="P34" s="1916"/>
      <c r="Q34" s="1916"/>
      <c r="R34" s="1909"/>
      <c r="S34" s="1909"/>
      <c r="T34" s="1909"/>
      <c r="U34" s="1909"/>
      <c r="V34" s="1909"/>
      <c r="W34" s="1909"/>
      <c r="X34" s="1909"/>
      <c r="Y34" s="1909"/>
      <c r="Z34" s="1909"/>
      <c r="AA34" s="1909"/>
      <c r="AB34" s="1909"/>
      <c r="AC34" s="1909"/>
    </row>
    <row r="35" spans="1:29" ht="30" customHeight="1">
      <c r="A35" s="1907"/>
      <c r="B35" s="1914"/>
      <c r="C35" s="1914"/>
      <c r="D35" s="1916" t="s">
        <v>1461</v>
      </c>
      <c r="E35" s="1916"/>
      <c r="F35" s="1916"/>
      <c r="G35" s="1916"/>
      <c r="H35" s="1916"/>
      <c r="I35" s="1916"/>
      <c r="J35" s="1916"/>
      <c r="K35" s="1916"/>
      <c r="L35" s="1916"/>
      <c r="M35" s="1916"/>
      <c r="N35" s="1916"/>
      <c r="O35" s="1916"/>
      <c r="P35" s="1916"/>
      <c r="Q35" s="1916"/>
      <c r="R35" s="1909"/>
      <c r="S35" s="1909"/>
      <c r="T35" s="1909"/>
      <c r="U35" s="1909"/>
      <c r="V35" s="1909"/>
      <c r="W35" s="1909"/>
      <c r="X35" s="1909"/>
      <c r="Y35" s="1909"/>
      <c r="Z35" s="1909"/>
      <c r="AA35" s="1909"/>
      <c r="AB35" s="1909"/>
      <c r="AC35" s="1909"/>
    </row>
    <row r="36" spans="1:29" ht="30" customHeight="1">
      <c r="A36" s="1907"/>
      <c r="B36" s="1914"/>
      <c r="C36" s="1914"/>
      <c r="D36" s="1916" t="s">
        <v>1460</v>
      </c>
      <c r="E36" s="1916"/>
      <c r="F36" s="1916"/>
      <c r="G36" s="1916"/>
      <c r="H36" s="1916"/>
      <c r="I36" s="1916"/>
      <c r="J36" s="1916"/>
      <c r="K36" s="1916"/>
      <c r="L36" s="1916"/>
      <c r="M36" s="1916"/>
      <c r="N36" s="1916"/>
      <c r="O36" s="1916"/>
      <c r="P36" s="1916"/>
      <c r="Q36" s="1916"/>
      <c r="R36" s="1909"/>
      <c r="S36" s="1909"/>
      <c r="T36" s="1909"/>
      <c r="U36" s="1909"/>
      <c r="V36" s="1909"/>
      <c r="W36" s="1909"/>
      <c r="X36" s="1909"/>
      <c r="Y36" s="1909"/>
      <c r="Z36" s="1909"/>
      <c r="AA36" s="1909"/>
      <c r="AB36" s="1909"/>
      <c r="AC36" s="1909"/>
    </row>
    <row r="37" spans="1:29" ht="30" customHeight="1">
      <c r="A37" s="1907"/>
      <c r="B37" s="1914"/>
      <c r="C37" s="1914"/>
      <c r="D37" s="1916" t="s">
        <v>1271</v>
      </c>
      <c r="E37" s="1916"/>
      <c r="F37" s="1916"/>
      <c r="G37" s="1916"/>
      <c r="H37" s="1916"/>
      <c r="I37" s="1916"/>
      <c r="J37" s="1916"/>
      <c r="K37" s="1916"/>
      <c r="L37" s="1916"/>
      <c r="M37" s="1916"/>
      <c r="N37" s="1916"/>
      <c r="O37" s="1916"/>
      <c r="P37" s="1916"/>
      <c r="Q37" s="1916"/>
      <c r="R37" s="1909"/>
      <c r="S37" s="1909"/>
      <c r="T37" s="1909"/>
      <c r="U37" s="1909"/>
      <c r="V37" s="1909"/>
      <c r="W37" s="1909"/>
      <c r="X37" s="1909"/>
      <c r="Y37" s="1909"/>
      <c r="Z37" s="1909"/>
      <c r="AA37" s="1909"/>
      <c r="AB37" s="1909"/>
      <c r="AC37" s="1909"/>
    </row>
    <row r="38" spans="1:29" ht="30" customHeight="1">
      <c r="A38" s="1907"/>
      <c r="B38" s="1914"/>
      <c r="C38" s="1914"/>
      <c r="D38" s="1916" t="s">
        <v>1270</v>
      </c>
      <c r="E38" s="1916"/>
      <c r="F38" s="1916"/>
      <c r="G38" s="1916"/>
      <c r="H38" s="1916"/>
      <c r="I38" s="1916"/>
      <c r="J38" s="1916"/>
      <c r="K38" s="1916"/>
      <c r="L38" s="1916"/>
      <c r="M38" s="1916"/>
      <c r="N38" s="1916"/>
      <c r="O38" s="1916"/>
      <c r="P38" s="1916"/>
      <c r="Q38" s="1916"/>
      <c r="R38" s="1909"/>
      <c r="S38" s="1909"/>
      <c r="T38" s="1909"/>
      <c r="U38" s="1909"/>
      <c r="V38" s="1909"/>
      <c r="W38" s="1909"/>
      <c r="X38" s="1909"/>
      <c r="Y38" s="1909"/>
      <c r="Z38" s="1909"/>
      <c r="AA38" s="1909"/>
      <c r="AB38" s="1909"/>
      <c r="AC38" s="1909"/>
    </row>
    <row r="39" spans="1:29" ht="30" customHeight="1">
      <c r="A39" s="1907"/>
      <c r="B39" s="1914"/>
      <c r="C39" s="1914"/>
      <c r="D39" s="1916"/>
      <c r="E39" s="1916"/>
      <c r="F39" s="1916"/>
      <c r="G39" s="1916"/>
      <c r="H39" s="1916"/>
      <c r="I39" s="1916"/>
      <c r="J39" s="1916"/>
      <c r="K39" s="1916"/>
      <c r="L39" s="1916"/>
      <c r="M39" s="1916"/>
      <c r="N39" s="1916"/>
      <c r="O39" s="1916"/>
      <c r="P39" s="1916"/>
      <c r="Q39" s="1916"/>
      <c r="R39" s="1909"/>
      <c r="S39" s="1909"/>
      <c r="T39" s="1909"/>
      <c r="U39" s="1909"/>
      <c r="V39" s="1909"/>
      <c r="W39" s="1909"/>
      <c r="X39" s="1909"/>
      <c r="Y39" s="1909"/>
      <c r="Z39" s="1909"/>
      <c r="AA39" s="1909"/>
      <c r="AB39" s="1909"/>
      <c r="AC39" s="1909"/>
    </row>
    <row r="40" spans="1:29" ht="30" customHeight="1">
      <c r="A40" s="1907"/>
      <c r="B40" s="1914"/>
      <c r="C40" s="1914" t="s">
        <v>1875</v>
      </c>
      <c r="D40" s="1916"/>
      <c r="E40" s="1916"/>
      <c r="F40" s="1916"/>
      <c r="G40" s="1916"/>
      <c r="H40" s="1916"/>
      <c r="I40" s="1916"/>
      <c r="J40" s="1916"/>
      <c r="K40" s="1916"/>
      <c r="L40" s="1916"/>
      <c r="M40" s="1916"/>
      <c r="N40" s="1916"/>
      <c r="O40" s="1916"/>
      <c r="P40" s="1916"/>
      <c r="Q40" s="1916"/>
      <c r="R40" s="1909"/>
      <c r="S40" s="1909"/>
      <c r="T40" s="1909"/>
      <c r="U40" s="1909"/>
      <c r="V40" s="1909"/>
      <c r="W40" s="1909"/>
      <c r="X40" s="1909"/>
      <c r="Y40" s="1909"/>
      <c r="Z40" s="1909"/>
      <c r="AA40" s="1909"/>
      <c r="AB40" s="1909"/>
      <c r="AC40" s="1909"/>
    </row>
    <row r="41" spans="1:29" ht="30" customHeight="1">
      <c r="A41" s="1907"/>
      <c r="B41" s="1914"/>
      <c r="C41" s="1914"/>
      <c r="D41" s="1916" t="s">
        <v>1462</v>
      </c>
      <c r="E41" s="1916"/>
      <c r="F41" s="1916"/>
      <c r="G41" s="1916"/>
      <c r="H41" s="1916"/>
      <c r="I41" s="1916"/>
      <c r="J41" s="1916"/>
      <c r="K41" s="1916"/>
      <c r="L41" s="1916"/>
      <c r="M41" s="1916"/>
      <c r="N41" s="1916"/>
      <c r="O41" s="1916"/>
      <c r="P41" s="1916"/>
      <c r="Q41" s="1916"/>
      <c r="R41" s="1909"/>
      <c r="S41" s="1909"/>
      <c r="T41" s="1909"/>
      <c r="U41" s="1909"/>
      <c r="V41" s="1909"/>
      <c r="W41" s="1909"/>
      <c r="X41" s="1909"/>
      <c r="Y41" s="1909"/>
      <c r="Z41" s="1909"/>
      <c r="AA41" s="1909"/>
      <c r="AB41" s="1909"/>
      <c r="AC41" s="1909"/>
    </row>
    <row r="42" spans="1:29" ht="30" customHeight="1">
      <c r="A42" s="1907"/>
      <c r="B42" s="1914"/>
      <c r="C42" s="1914"/>
      <c r="D42" s="1916" t="s">
        <v>1465</v>
      </c>
      <c r="E42" s="1916"/>
      <c r="F42" s="1916"/>
      <c r="G42" s="1916"/>
      <c r="H42" s="1916"/>
      <c r="I42" s="1916"/>
      <c r="J42" s="1916"/>
      <c r="K42" s="1916"/>
      <c r="L42" s="1916"/>
      <c r="M42" s="1916"/>
      <c r="N42" s="1916"/>
      <c r="O42" s="1916"/>
      <c r="P42" s="1916"/>
      <c r="Q42" s="1916"/>
      <c r="R42" s="1909"/>
      <c r="S42" s="1909"/>
      <c r="T42" s="1909"/>
      <c r="U42" s="1909"/>
      <c r="V42" s="1909"/>
      <c r="W42" s="1909"/>
      <c r="X42" s="1909"/>
      <c r="Y42" s="1909"/>
      <c r="Z42" s="1909"/>
      <c r="AA42" s="1909"/>
      <c r="AB42" s="1909"/>
      <c r="AC42" s="1909"/>
    </row>
    <row r="43" spans="1:29" ht="30" customHeight="1">
      <c r="A43" s="1907"/>
      <c r="B43" s="1914"/>
      <c r="C43" s="1914"/>
      <c r="D43" s="1916" t="s">
        <v>1463</v>
      </c>
      <c r="E43" s="1916"/>
      <c r="F43" s="1916"/>
      <c r="G43" s="1916"/>
      <c r="H43" s="1916"/>
      <c r="I43" s="1916"/>
      <c r="J43" s="1916"/>
      <c r="K43" s="1916"/>
      <c r="L43" s="1916"/>
      <c r="M43" s="1916"/>
      <c r="N43" s="1916"/>
      <c r="O43" s="1916"/>
      <c r="P43" s="1916"/>
      <c r="Q43" s="1916"/>
      <c r="R43" s="1909"/>
      <c r="S43" s="1909"/>
      <c r="T43" s="1909"/>
      <c r="U43" s="1909"/>
      <c r="V43" s="1909"/>
      <c r="W43" s="1909"/>
      <c r="X43" s="1909"/>
      <c r="Y43" s="1909"/>
      <c r="Z43" s="1909"/>
      <c r="AA43" s="1909"/>
      <c r="AB43" s="1909"/>
      <c r="AC43" s="1909"/>
    </row>
    <row r="44" spans="1:29" ht="30" customHeight="1">
      <c r="A44" s="1907"/>
      <c r="B44" s="1914"/>
      <c r="C44" s="1914"/>
      <c r="D44" s="1916" t="s">
        <v>1464</v>
      </c>
      <c r="E44" s="1916"/>
      <c r="F44" s="1916"/>
      <c r="G44" s="1916"/>
      <c r="H44" s="1916"/>
      <c r="I44" s="1916"/>
      <c r="J44" s="1916"/>
      <c r="K44" s="1916"/>
      <c r="L44" s="1916"/>
      <c r="M44" s="1916"/>
      <c r="N44" s="1916"/>
      <c r="O44" s="1916"/>
      <c r="P44" s="1916"/>
      <c r="Q44" s="1916"/>
      <c r="R44" s="1909"/>
      <c r="S44" s="1909"/>
      <c r="T44" s="1909"/>
      <c r="U44" s="1909"/>
      <c r="V44" s="1909"/>
      <c r="W44" s="1909"/>
      <c r="X44" s="1909"/>
      <c r="Y44" s="1909"/>
      <c r="Z44" s="1909"/>
      <c r="AA44" s="1909"/>
      <c r="AB44" s="1909"/>
      <c r="AC44" s="1909"/>
    </row>
    <row r="45" spans="1:29" ht="30" customHeight="1">
      <c r="A45" s="1907"/>
      <c r="B45" s="1914"/>
      <c r="C45" s="1914"/>
      <c r="D45" s="1916" t="s">
        <v>1466</v>
      </c>
      <c r="E45" s="1916"/>
      <c r="F45" s="1916"/>
      <c r="G45" s="1916"/>
      <c r="H45" s="1916"/>
      <c r="I45" s="1916"/>
      <c r="J45" s="1916"/>
      <c r="K45" s="1916"/>
      <c r="L45" s="1916"/>
      <c r="M45" s="1916"/>
      <c r="N45" s="1916"/>
      <c r="O45" s="1916"/>
      <c r="P45" s="1916"/>
      <c r="Q45" s="1916"/>
      <c r="R45" s="1909"/>
      <c r="S45" s="1909"/>
      <c r="T45" s="1909"/>
      <c r="U45" s="1909"/>
      <c r="V45" s="1909"/>
      <c r="W45" s="1909"/>
      <c r="X45" s="1909"/>
      <c r="Y45" s="1909"/>
      <c r="Z45" s="1909"/>
      <c r="AA45" s="1909"/>
      <c r="AB45" s="1909"/>
      <c r="AC45" s="1909"/>
    </row>
    <row r="46" spans="1:29" ht="30" customHeight="1">
      <c r="A46" s="1907"/>
      <c r="B46" s="1914"/>
      <c r="C46" s="1914"/>
      <c r="D46" s="1916"/>
      <c r="E46" s="1916"/>
      <c r="F46" s="1916"/>
      <c r="G46" s="1916"/>
      <c r="H46" s="1916"/>
      <c r="I46" s="1916"/>
      <c r="J46" s="1916"/>
      <c r="K46" s="1916"/>
      <c r="L46" s="1916"/>
      <c r="M46" s="1916"/>
      <c r="N46" s="1916"/>
      <c r="O46" s="1916"/>
      <c r="P46" s="1916"/>
      <c r="Q46" s="1916"/>
      <c r="R46" s="1909"/>
      <c r="S46" s="1909"/>
      <c r="T46" s="1909"/>
      <c r="U46" s="1909"/>
      <c r="V46" s="1909"/>
      <c r="W46" s="1909"/>
      <c r="X46" s="1909"/>
      <c r="Y46" s="1909"/>
      <c r="Z46" s="1909"/>
      <c r="AA46" s="1909"/>
      <c r="AB46" s="1909"/>
      <c r="AC46" s="1909"/>
    </row>
    <row r="47" spans="1:29" ht="30" customHeight="1">
      <c r="A47" s="1907"/>
      <c r="B47" s="1914"/>
      <c r="C47" s="1914" t="s">
        <v>1876</v>
      </c>
      <c r="D47" s="1916"/>
      <c r="E47" s="1916"/>
      <c r="F47" s="1916"/>
      <c r="G47" s="1916"/>
      <c r="H47" s="1916"/>
      <c r="I47" s="1916"/>
      <c r="J47" s="1916"/>
      <c r="K47" s="1916"/>
      <c r="L47" s="1916"/>
      <c r="M47" s="1916"/>
      <c r="N47" s="1916"/>
      <c r="O47" s="1916"/>
      <c r="P47" s="1916"/>
      <c r="Q47" s="1916"/>
      <c r="R47" s="1909"/>
      <c r="S47" s="1909"/>
      <c r="T47" s="1909"/>
      <c r="U47" s="1909"/>
      <c r="V47" s="1909"/>
      <c r="W47" s="1909"/>
      <c r="X47" s="1909"/>
      <c r="Y47" s="1909"/>
      <c r="Z47" s="1909"/>
      <c r="AA47" s="1909"/>
      <c r="AB47" s="1909"/>
      <c r="AC47" s="1909"/>
    </row>
    <row r="48" spans="1:29" ht="30" customHeight="1">
      <c r="A48" s="1907"/>
      <c r="B48" s="1914"/>
      <c r="C48" s="1914"/>
      <c r="D48" s="1916" t="s">
        <v>1877</v>
      </c>
      <c r="E48" s="1916"/>
      <c r="F48" s="1916"/>
      <c r="G48" s="1916"/>
      <c r="H48" s="1916"/>
      <c r="I48" s="1916"/>
      <c r="J48" s="1916"/>
      <c r="K48" s="1916"/>
      <c r="L48" s="1916"/>
      <c r="M48" s="1916"/>
      <c r="N48" s="1916"/>
      <c r="O48" s="1916"/>
      <c r="P48" s="1916"/>
      <c r="Q48" s="1916"/>
      <c r="R48" s="1909"/>
      <c r="S48" s="1909"/>
      <c r="T48" s="1909"/>
      <c r="U48" s="1909"/>
      <c r="V48" s="1909"/>
      <c r="W48" s="1909"/>
      <c r="X48" s="1909"/>
      <c r="Y48" s="1909"/>
      <c r="Z48" s="1909"/>
      <c r="AA48" s="1909"/>
      <c r="AB48" s="1909"/>
      <c r="AC48" s="1909"/>
    </row>
    <row r="49" spans="1:29" ht="30" customHeight="1">
      <c r="A49" s="1907"/>
      <c r="B49" s="1914"/>
      <c r="C49" s="1914"/>
      <c r="D49" s="1916" t="s">
        <v>1878</v>
      </c>
      <c r="E49" s="1916"/>
      <c r="F49" s="1916"/>
      <c r="G49" s="1916"/>
      <c r="H49" s="1916"/>
      <c r="I49" s="1916"/>
      <c r="J49" s="1916"/>
      <c r="K49" s="1916"/>
      <c r="L49" s="1916"/>
      <c r="M49" s="1916"/>
      <c r="N49" s="1916"/>
      <c r="O49" s="1916"/>
      <c r="P49" s="1916"/>
      <c r="Q49" s="1916"/>
      <c r="R49" s="1909"/>
      <c r="S49" s="1909"/>
      <c r="T49" s="1909"/>
      <c r="U49" s="1909"/>
      <c r="V49" s="1909"/>
      <c r="W49" s="1909"/>
      <c r="X49" s="1909"/>
      <c r="Y49" s="1909"/>
      <c r="Z49" s="1909"/>
      <c r="AA49" s="1909"/>
      <c r="AB49" s="1909"/>
      <c r="AC49" s="1909"/>
    </row>
    <row r="50" spans="1:29" ht="30" customHeight="1">
      <c r="A50" s="1907"/>
      <c r="B50" s="1914"/>
      <c r="C50" s="1914"/>
      <c r="D50" s="1916"/>
      <c r="E50" s="1916"/>
      <c r="F50" s="1916"/>
      <c r="G50" s="1916"/>
      <c r="H50" s="1916"/>
      <c r="I50" s="1916"/>
      <c r="J50" s="1916"/>
      <c r="K50" s="1916"/>
      <c r="L50" s="1916"/>
      <c r="M50" s="1916"/>
      <c r="N50" s="1916"/>
      <c r="O50" s="1916"/>
      <c r="P50" s="1916"/>
      <c r="Q50" s="1916"/>
      <c r="R50" s="1909"/>
      <c r="S50" s="1909"/>
      <c r="T50" s="1909"/>
      <c r="U50" s="1909"/>
      <c r="V50" s="1909"/>
      <c r="W50" s="1909"/>
      <c r="X50" s="1909"/>
      <c r="Y50" s="1909"/>
      <c r="Z50" s="1909"/>
      <c r="AA50" s="1909"/>
      <c r="AB50" s="1909"/>
      <c r="AC50" s="1909"/>
    </row>
    <row r="51" spans="1:29" ht="30" customHeight="1">
      <c r="A51" s="1907"/>
      <c r="B51" s="1914"/>
      <c r="C51" s="1914" t="s">
        <v>1879</v>
      </c>
      <c r="D51" s="1916"/>
      <c r="E51" s="1916"/>
      <c r="F51" s="1916"/>
      <c r="G51" s="1916"/>
      <c r="H51" s="1916"/>
      <c r="I51" s="1916"/>
      <c r="J51" s="1916"/>
      <c r="K51" s="1916"/>
      <c r="L51" s="1916"/>
      <c r="M51" s="1916"/>
      <c r="N51" s="1916"/>
      <c r="O51" s="1916"/>
      <c r="P51" s="1916"/>
      <c r="Q51" s="1916"/>
      <c r="R51" s="1909"/>
      <c r="S51" s="1909"/>
      <c r="T51" s="1909"/>
      <c r="U51" s="1909"/>
      <c r="V51" s="1909"/>
      <c r="W51" s="1909"/>
      <c r="X51" s="1909"/>
      <c r="Y51" s="1909"/>
      <c r="Z51" s="1909"/>
      <c r="AA51" s="1909"/>
      <c r="AB51" s="1909"/>
      <c r="AC51" s="1909"/>
    </row>
    <row r="52" spans="1:29" ht="30" customHeight="1">
      <c r="A52" s="1907"/>
      <c r="B52" s="1914"/>
      <c r="C52" s="1914"/>
      <c r="D52" s="1916" t="s">
        <v>1880</v>
      </c>
      <c r="E52" s="1916"/>
      <c r="F52" s="1916"/>
      <c r="G52" s="1916"/>
      <c r="H52" s="1916"/>
      <c r="I52" s="1916"/>
      <c r="J52" s="1916"/>
      <c r="K52" s="1916"/>
      <c r="L52" s="1916"/>
      <c r="M52" s="1916"/>
      <c r="N52" s="1916"/>
      <c r="O52" s="1916"/>
      <c r="P52" s="1916"/>
      <c r="Q52" s="1916"/>
      <c r="R52" s="1909"/>
      <c r="S52" s="1909"/>
      <c r="T52" s="1909"/>
      <c r="U52" s="1909"/>
      <c r="V52" s="1909"/>
      <c r="W52" s="1909"/>
      <c r="X52" s="1909"/>
      <c r="Y52" s="1909"/>
      <c r="Z52" s="1909"/>
      <c r="AA52" s="1909"/>
      <c r="AB52" s="1909"/>
      <c r="AC52" s="1909"/>
    </row>
    <row r="53" spans="1:29" ht="30" customHeight="1">
      <c r="A53" s="1907"/>
      <c r="B53" s="1914"/>
      <c r="C53" s="1914"/>
      <c r="D53" s="1916" t="s">
        <v>1881</v>
      </c>
      <c r="E53" s="1916"/>
      <c r="F53" s="1916"/>
      <c r="G53" s="1916"/>
      <c r="H53" s="1916"/>
      <c r="I53" s="1916"/>
      <c r="J53" s="1916"/>
      <c r="K53" s="1916"/>
      <c r="L53" s="1916"/>
      <c r="M53" s="1916"/>
      <c r="N53" s="1916"/>
      <c r="O53" s="1916"/>
      <c r="P53" s="1916"/>
      <c r="Q53" s="1916"/>
      <c r="R53" s="1909"/>
      <c r="S53" s="1909"/>
      <c r="T53" s="1909"/>
      <c r="U53" s="1909"/>
      <c r="V53" s="1909"/>
      <c r="W53" s="1909"/>
      <c r="X53" s="1909"/>
      <c r="Y53" s="1909"/>
      <c r="Z53" s="1909"/>
      <c r="AA53" s="1909"/>
      <c r="AB53" s="1909"/>
      <c r="AC53" s="1909"/>
    </row>
    <row r="54" spans="1:29" ht="30" customHeight="1">
      <c r="A54" s="1907"/>
      <c r="B54" s="1914"/>
      <c r="C54" s="1914"/>
      <c r="D54" s="1916"/>
      <c r="E54" s="1916"/>
      <c r="F54" s="1916"/>
      <c r="G54" s="1916"/>
      <c r="H54" s="1916"/>
      <c r="I54" s="1916"/>
      <c r="J54" s="1916"/>
      <c r="K54" s="1916"/>
      <c r="L54" s="1916"/>
      <c r="M54" s="1916"/>
      <c r="N54" s="1916"/>
      <c r="O54" s="1916"/>
      <c r="P54" s="1916"/>
      <c r="Q54" s="1916"/>
      <c r="R54" s="1909"/>
      <c r="S54" s="1909"/>
      <c r="T54" s="1909"/>
      <c r="U54" s="1909"/>
      <c r="V54" s="1909"/>
      <c r="W54" s="1909"/>
      <c r="X54" s="1909"/>
      <c r="Y54" s="1909"/>
      <c r="Z54" s="1909"/>
      <c r="AA54" s="1909"/>
      <c r="AB54" s="1909"/>
      <c r="AC54" s="1909"/>
    </row>
    <row r="55" spans="1:29" ht="30" customHeight="1">
      <c r="A55" s="1907"/>
      <c r="B55" s="1914"/>
      <c r="C55" s="1914" t="s">
        <v>1467</v>
      </c>
      <c r="D55" s="1916"/>
      <c r="E55" s="1916"/>
      <c r="F55" s="1916"/>
      <c r="G55" s="1916"/>
      <c r="H55" s="1916"/>
      <c r="I55" s="1916"/>
      <c r="J55" s="1916"/>
      <c r="K55" s="1916"/>
      <c r="L55" s="1916"/>
      <c r="M55" s="1916"/>
      <c r="N55" s="1916"/>
      <c r="O55" s="1916"/>
      <c r="P55" s="1916"/>
      <c r="Q55" s="1916"/>
      <c r="R55" s="1909"/>
      <c r="S55" s="1909"/>
      <c r="T55" s="1909"/>
      <c r="U55" s="1909"/>
      <c r="V55" s="1909"/>
      <c r="W55" s="1909"/>
      <c r="X55" s="1909"/>
      <c r="Y55" s="1909"/>
      <c r="Z55" s="1909"/>
      <c r="AA55" s="1909"/>
      <c r="AB55" s="1909"/>
      <c r="AC55" s="1909"/>
    </row>
    <row r="56" spans="1:29" ht="30" customHeight="1">
      <c r="A56" s="1907"/>
      <c r="B56" s="1914"/>
      <c r="C56" s="1914"/>
      <c r="D56" s="1915" t="s">
        <v>1468</v>
      </c>
      <c r="E56" s="1916"/>
      <c r="F56" s="1916"/>
      <c r="G56" s="1916"/>
      <c r="H56" s="1916"/>
      <c r="I56" s="1916"/>
      <c r="J56" s="1916"/>
      <c r="K56" s="1916"/>
      <c r="L56" s="1916"/>
      <c r="M56" s="1916"/>
      <c r="N56" s="1916"/>
      <c r="O56" s="1916"/>
      <c r="P56" s="1916"/>
      <c r="Q56" s="1916"/>
      <c r="R56" s="1909"/>
      <c r="S56" s="1909"/>
      <c r="T56" s="1909"/>
      <c r="U56" s="1909"/>
      <c r="V56" s="1909"/>
      <c r="W56" s="1909"/>
      <c r="X56" s="1909"/>
      <c r="Y56" s="1909"/>
      <c r="Z56" s="1909"/>
      <c r="AA56" s="1909"/>
      <c r="AB56" s="1909"/>
      <c r="AC56" s="1909"/>
    </row>
    <row r="57" spans="1:29" ht="30" customHeight="1">
      <c r="A57" s="1907"/>
      <c r="B57" s="1914"/>
      <c r="C57" s="1914"/>
      <c r="D57" s="1916" t="s">
        <v>1469</v>
      </c>
      <c r="E57" s="1916"/>
      <c r="F57" s="1916"/>
      <c r="G57" s="1916"/>
      <c r="H57" s="1916"/>
      <c r="I57" s="1916"/>
      <c r="J57" s="1916"/>
      <c r="K57" s="1916"/>
      <c r="L57" s="1916"/>
      <c r="M57" s="1916"/>
      <c r="N57" s="1916"/>
      <c r="O57" s="1916"/>
      <c r="P57" s="1916"/>
      <c r="Q57" s="1916"/>
      <c r="R57" s="1909"/>
      <c r="S57" s="1909"/>
      <c r="T57" s="1909"/>
      <c r="U57" s="1909"/>
      <c r="V57" s="1909"/>
      <c r="W57" s="1909"/>
      <c r="X57" s="1909"/>
      <c r="Y57" s="1909"/>
      <c r="Z57" s="1909"/>
      <c r="AA57" s="1909"/>
      <c r="AB57" s="1909"/>
      <c r="AC57" s="1909"/>
    </row>
    <row r="58" spans="1:29" ht="30" customHeight="1">
      <c r="A58" s="1907"/>
      <c r="B58" s="1914"/>
      <c r="C58" s="1914"/>
      <c r="D58" s="1916"/>
      <c r="E58" s="1916"/>
      <c r="F58" s="1916"/>
      <c r="G58" s="1916"/>
      <c r="H58" s="1916"/>
      <c r="I58" s="1916"/>
      <c r="J58" s="1916"/>
      <c r="K58" s="1916"/>
      <c r="L58" s="1916"/>
      <c r="M58" s="1916"/>
      <c r="N58" s="1916"/>
      <c r="O58" s="1916"/>
      <c r="P58" s="1916"/>
      <c r="Q58" s="1916"/>
      <c r="R58" s="1909"/>
      <c r="S58" s="1909"/>
      <c r="T58" s="1909"/>
      <c r="U58" s="1909"/>
      <c r="V58" s="1909"/>
      <c r="W58" s="1909"/>
      <c r="X58" s="1909"/>
      <c r="Y58" s="1909"/>
      <c r="Z58" s="1909"/>
      <c r="AA58" s="1909"/>
      <c r="AB58" s="1909"/>
      <c r="AC58" s="1909"/>
    </row>
    <row r="59" spans="1:29" ht="30" customHeight="1">
      <c r="A59" s="1907"/>
      <c r="B59" s="1914"/>
      <c r="C59" s="1914" t="s">
        <v>1882</v>
      </c>
      <c r="D59" s="1916"/>
      <c r="E59" s="1916"/>
      <c r="F59" s="1916"/>
      <c r="G59" s="1916"/>
      <c r="H59" s="1916"/>
      <c r="I59" s="1916"/>
      <c r="J59" s="1916"/>
      <c r="K59" s="1916"/>
      <c r="L59" s="1916"/>
      <c r="M59" s="1916"/>
      <c r="N59" s="1916"/>
      <c r="O59" s="1916"/>
      <c r="P59" s="1916"/>
      <c r="Q59" s="1916"/>
      <c r="R59" s="1909"/>
      <c r="S59" s="1909"/>
      <c r="T59" s="1909"/>
      <c r="U59" s="1909"/>
      <c r="V59" s="1909"/>
      <c r="W59" s="1909"/>
      <c r="X59" s="1909"/>
      <c r="Y59" s="1909"/>
      <c r="Z59" s="1909"/>
      <c r="AA59" s="1909"/>
      <c r="AB59" s="1909"/>
      <c r="AC59" s="1909"/>
    </row>
    <row r="60" spans="1:29" ht="30" customHeight="1">
      <c r="A60" s="1907"/>
      <c r="B60" s="1914"/>
      <c r="C60" s="1914"/>
      <c r="D60" s="1916" t="s">
        <v>983</v>
      </c>
      <c r="E60" s="1916"/>
      <c r="F60" s="1916"/>
      <c r="G60" s="1916"/>
      <c r="H60" s="1916"/>
      <c r="I60" s="1916"/>
      <c r="J60" s="1916"/>
      <c r="K60" s="1916"/>
      <c r="L60" s="1916"/>
      <c r="M60" s="1916"/>
      <c r="N60" s="1916"/>
      <c r="O60" s="1916"/>
      <c r="P60" s="1916"/>
      <c r="Q60" s="1916"/>
      <c r="R60" s="1909"/>
      <c r="S60" s="1909"/>
      <c r="T60" s="1909"/>
      <c r="U60" s="1909"/>
      <c r="V60" s="1909"/>
      <c r="W60" s="1909"/>
      <c r="X60" s="1909"/>
      <c r="Y60" s="1909"/>
      <c r="Z60" s="1909"/>
      <c r="AA60" s="1909"/>
      <c r="AB60" s="1909"/>
      <c r="AC60" s="1909"/>
    </row>
    <row r="61" spans="1:29" ht="30" customHeight="1">
      <c r="A61" s="1907"/>
      <c r="B61" s="1914"/>
      <c r="C61" s="1914"/>
      <c r="D61" s="1916" t="s">
        <v>1006</v>
      </c>
      <c r="E61" s="1916"/>
      <c r="F61" s="1916"/>
      <c r="G61" s="1916"/>
      <c r="H61" s="1916"/>
      <c r="I61" s="1916"/>
      <c r="J61" s="1916"/>
      <c r="K61" s="1916"/>
      <c r="L61" s="1916"/>
      <c r="M61" s="1916"/>
      <c r="N61" s="1916"/>
      <c r="O61" s="1916"/>
      <c r="P61" s="1916"/>
      <c r="Q61" s="1916"/>
      <c r="R61" s="1909"/>
      <c r="S61" s="1909"/>
      <c r="T61" s="1909"/>
      <c r="U61" s="1909"/>
      <c r="V61" s="1909"/>
      <c r="W61" s="1909"/>
      <c r="X61" s="1909"/>
      <c r="Y61" s="1909"/>
      <c r="Z61" s="1909"/>
      <c r="AA61" s="1909"/>
      <c r="AB61" s="1909"/>
      <c r="AC61" s="1909"/>
    </row>
    <row r="62" spans="1:29" ht="30" customHeight="1">
      <c r="A62" s="1907"/>
      <c r="B62" s="1914"/>
      <c r="C62" s="1914"/>
      <c r="D62" s="1916" t="s">
        <v>1008</v>
      </c>
      <c r="E62" s="1916"/>
      <c r="F62" s="1916"/>
      <c r="G62" s="1916"/>
      <c r="H62" s="1916"/>
      <c r="I62" s="1916"/>
      <c r="J62" s="1916"/>
      <c r="K62" s="1916"/>
      <c r="L62" s="1916"/>
      <c r="M62" s="1916"/>
      <c r="N62" s="1916"/>
      <c r="O62" s="1916"/>
      <c r="P62" s="1916"/>
      <c r="Q62" s="1916"/>
      <c r="R62" s="1909"/>
      <c r="S62" s="1909"/>
      <c r="T62" s="1909"/>
      <c r="U62" s="1909"/>
      <c r="V62" s="1909"/>
      <c r="W62" s="1909"/>
      <c r="X62" s="1909"/>
      <c r="Y62" s="1909"/>
      <c r="Z62" s="1909"/>
      <c r="AA62" s="1909"/>
      <c r="AB62" s="1909"/>
      <c r="AC62" s="1909"/>
    </row>
    <row r="63" spans="1:29" ht="30" customHeight="1">
      <c r="A63" s="1907"/>
      <c r="B63" s="1914"/>
      <c r="C63" s="1914"/>
      <c r="D63" s="1916" t="s">
        <v>1010</v>
      </c>
      <c r="E63" s="1916"/>
      <c r="F63" s="1916"/>
      <c r="G63" s="1916"/>
      <c r="H63" s="1916"/>
      <c r="I63" s="1916"/>
      <c r="J63" s="1916"/>
      <c r="K63" s="1916"/>
      <c r="L63" s="1916"/>
      <c r="M63" s="1916"/>
      <c r="N63" s="1916"/>
      <c r="O63" s="1916"/>
      <c r="P63" s="1916"/>
      <c r="Q63" s="1916"/>
      <c r="R63" s="1909"/>
      <c r="S63" s="1909"/>
      <c r="T63" s="1909"/>
      <c r="U63" s="1909"/>
      <c r="V63" s="1909"/>
      <c r="W63" s="1909"/>
      <c r="X63" s="1909"/>
      <c r="Y63" s="1909"/>
      <c r="Z63" s="1909"/>
      <c r="AA63" s="1909"/>
      <c r="AB63" s="1909"/>
      <c r="AC63" s="1909"/>
    </row>
    <row r="64" spans="1:29" ht="30" customHeight="1">
      <c r="A64" s="1907"/>
      <c r="B64" s="1914"/>
      <c r="C64" s="1914"/>
      <c r="D64" s="1916"/>
      <c r="E64" s="1916"/>
      <c r="F64" s="1916"/>
      <c r="G64" s="1916"/>
      <c r="H64" s="1916"/>
      <c r="I64" s="1916"/>
      <c r="J64" s="1916"/>
      <c r="K64" s="1916"/>
      <c r="L64" s="1916"/>
      <c r="M64" s="1916"/>
      <c r="N64" s="1916"/>
      <c r="O64" s="1916"/>
      <c r="P64" s="1916"/>
      <c r="Q64" s="1916"/>
      <c r="R64" s="1909"/>
      <c r="S64" s="1909"/>
      <c r="T64" s="1909"/>
      <c r="U64" s="1909"/>
      <c r="V64" s="1909"/>
      <c r="W64" s="1909"/>
      <c r="X64" s="1909"/>
      <c r="Y64" s="1909"/>
      <c r="Z64" s="1909"/>
      <c r="AA64" s="1909"/>
      <c r="AB64" s="1909"/>
      <c r="AC64" s="1909"/>
    </row>
    <row r="65" spans="1:29" ht="30" customHeight="1">
      <c r="A65" s="1907"/>
      <c r="B65" s="1914"/>
      <c r="C65" s="1914" t="s">
        <v>1471</v>
      </c>
      <c r="D65" s="1916"/>
      <c r="E65" s="1916"/>
      <c r="F65" s="1916"/>
      <c r="G65" s="1916"/>
      <c r="H65" s="1916"/>
      <c r="I65" s="1916"/>
      <c r="J65" s="1916"/>
      <c r="K65" s="1916"/>
      <c r="L65" s="1916"/>
      <c r="M65" s="1916"/>
      <c r="N65" s="1916"/>
      <c r="O65" s="1916"/>
      <c r="P65" s="1916"/>
      <c r="Q65" s="1916"/>
      <c r="R65" s="1909"/>
      <c r="S65" s="1909"/>
      <c r="T65" s="1909"/>
      <c r="U65" s="1909"/>
      <c r="V65" s="1909"/>
      <c r="W65" s="1909"/>
      <c r="X65" s="1909"/>
      <c r="Y65" s="1909"/>
      <c r="Z65" s="1909"/>
      <c r="AA65" s="1909"/>
      <c r="AB65" s="1909"/>
      <c r="AC65" s="1909"/>
    </row>
    <row r="66" spans="1:29" ht="30" customHeight="1">
      <c r="A66" s="1907"/>
      <c r="B66" s="1914"/>
      <c r="C66" s="1914"/>
      <c r="D66" s="1916" t="s">
        <v>1470</v>
      </c>
      <c r="E66" s="1916"/>
      <c r="F66" s="1916"/>
      <c r="G66" s="1916"/>
      <c r="H66" s="1916"/>
      <c r="I66" s="1916"/>
      <c r="J66" s="1916"/>
      <c r="K66" s="1916"/>
      <c r="L66" s="1916"/>
      <c r="M66" s="1916"/>
      <c r="N66" s="1916"/>
      <c r="O66" s="1916"/>
      <c r="P66" s="1916"/>
      <c r="Q66" s="1916"/>
      <c r="R66" s="1909"/>
      <c r="S66" s="1909"/>
      <c r="T66" s="1909"/>
      <c r="U66" s="1909"/>
      <c r="V66" s="1909"/>
      <c r="W66" s="1909"/>
      <c r="X66" s="1909"/>
      <c r="Y66" s="1909"/>
      <c r="Z66" s="1909"/>
      <c r="AA66" s="1909"/>
      <c r="AB66" s="1909"/>
      <c r="AC66" s="1909"/>
    </row>
    <row r="67" spans="1:29" ht="30" customHeight="1">
      <c r="A67" s="1907"/>
      <c r="B67" s="1914"/>
      <c r="C67" s="1914"/>
      <c r="D67" s="1916" t="s">
        <v>1477</v>
      </c>
      <c r="E67" s="1916"/>
      <c r="F67" s="1916"/>
      <c r="G67" s="1916"/>
      <c r="H67" s="1916"/>
      <c r="I67" s="1916"/>
      <c r="J67" s="1916"/>
      <c r="K67" s="1916"/>
      <c r="L67" s="1916"/>
      <c r="M67" s="1916"/>
      <c r="N67" s="1916"/>
      <c r="O67" s="1916"/>
      <c r="P67" s="1916"/>
      <c r="Q67" s="1916"/>
      <c r="R67" s="1909"/>
      <c r="S67" s="1909"/>
      <c r="T67" s="1909"/>
      <c r="U67" s="1909"/>
      <c r="V67" s="1909"/>
      <c r="W67" s="1909"/>
      <c r="X67" s="1909"/>
      <c r="Y67" s="1909"/>
      <c r="Z67" s="1909"/>
      <c r="AA67" s="1909"/>
      <c r="AB67" s="1909"/>
      <c r="AC67" s="1909"/>
    </row>
    <row r="68" spans="1:29" ht="30" customHeight="1">
      <c r="A68" s="1907"/>
      <c r="B68" s="1914"/>
      <c r="C68" s="1914"/>
      <c r="D68" s="1916"/>
      <c r="E68" s="1916"/>
      <c r="F68" s="1916"/>
      <c r="G68" s="1916"/>
      <c r="H68" s="1916"/>
      <c r="I68" s="1916"/>
      <c r="J68" s="1916"/>
      <c r="K68" s="1916"/>
      <c r="L68" s="1916"/>
      <c r="M68" s="1916"/>
      <c r="N68" s="1916"/>
      <c r="O68" s="1916"/>
      <c r="P68" s="1916"/>
      <c r="Q68" s="1916"/>
      <c r="R68" s="1909"/>
      <c r="S68" s="1909"/>
      <c r="T68" s="1909"/>
      <c r="U68" s="1909"/>
      <c r="V68" s="1909"/>
      <c r="W68" s="1909"/>
      <c r="X68" s="1909"/>
      <c r="Y68" s="1909"/>
      <c r="Z68" s="1909"/>
      <c r="AA68" s="1909"/>
      <c r="AB68" s="1909"/>
      <c r="AC68" s="1909"/>
    </row>
    <row r="69" spans="1:29" ht="30" customHeight="1">
      <c r="A69" s="1907"/>
      <c r="B69" s="1914"/>
      <c r="C69" s="1914" t="s">
        <v>1478</v>
      </c>
      <c r="D69" s="1916"/>
      <c r="E69" s="1916"/>
      <c r="F69" s="1916"/>
      <c r="G69" s="1916"/>
      <c r="H69" s="1916"/>
      <c r="I69" s="1916"/>
      <c r="J69" s="1916"/>
      <c r="K69" s="1916"/>
      <c r="L69" s="1916"/>
      <c r="M69" s="1916"/>
      <c r="N69" s="1916"/>
      <c r="O69" s="1916"/>
      <c r="P69" s="1916"/>
      <c r="Q69" s="1916"/>
      <c r="R69" s="1909"/>
      <c r="S69" s="1909"/>
      <c r="T69" s="1909"/>
      <c r="U69" s="1909"/>
      <c r="V69" s="1909"/>
      <c r="W69" s="1909"/>
      <c r="X69" s="1909"/>
      <c r="Y69" s="1909"/>
      <c r="Z69" s="1909"/>
      <c r="AA69" s="1909"/>
      <c r="AB69" s="1909"/>
      <c r="AC69" s="1909"/>
    </row>
    <row r="70" spans="1:29" ht="30" customHeight="1">
      <c r="A70" s="1907"/>
      <c r="B70" s="1914"/>
      <c r="C70" s="1914"/>
      <c r="D70" s="1916" t="s">
        <v>1479</v>
      </c>
      <c r="E70" s="1916"/>
      <c r="F70" s="1916"/>
      <c r="G70" s="1916"/>
      <c r="H70" s="1916"/>
      <c r="I70" s="1916"/>
      <c r="J70" s="1916"/>
      <c r="K70" s="1916"/>
      <c r="L70" s="1916"/>
      <c r="M70" s="1916"/>
      <c r="N70" s="1916"/>
      <c r="O70" s="1916"/>
      <c r="P70" s="1916"/>
      <c r="Q70" s="1916"/>
      <c r="R70" s="1909"/>
      <c r="S70" s="1909"/>
      <c r="T70" s="1909"/>
      <c r="U70" s="1909"/>
      <c r="V70" s="1909"/>
      <c r="W70" s="1909"/>
      <c r="X70" s="1909"/>
      <c r="Y70" s="1909"/>
      <c r="Z70" s="1909"/>
      <c r="AA70" s="1909"/>
      <c r="AB70" s="1909"/>
      <c r="AC70" s="1909"/>
    </row>
    <row r="71" spans="1:29" ht="30" customHeight="1">
      <c r="A71" s="1907"/>
      <c r="B71" s="1914"/>
      <c r="C71" s="1914"/>
      <c r="D71" s="1916"/>
      <c r="E71" s="1916"/>
      <c r="F71" s="1916"/>
      <c r="G71" s="1916"/>
      <c r="H71" s="1916"/>
      <c r="I71" s="1916"/>
      <c r="J71" s="1916"/>
      <c r="K71" s="1916"/>
      <c r="L71" s="1916"/>
      <c r="M71" s="1916"/>
      <c r="N71" s="1916"/>
      <c r="O71" s="1916"/>
      <c r="P71" s="1916"/>
      <c r="Q71" s="1916"/>
      <c r="R71" s="1909"/>
      <c r="S71" s="1909"/>
      <c r="T71" s="1909"/>
      <c r="U71" s="1909"/>
      <c r="V71" s="1909"/>
      <c r="W71" s="1909"/>
      <c r="X71" s="1909"/>
      <c r="Y71" s="1909"/>
      <c r="Z71" s="1909"/>
      <c r="AA71" s="1909"/>
      <c r="AB71" s="1909"/>
      <c r="AC71" s="1909"/>
    </row>
    <row r="72" spans="1:29" ht="30" customHeight="1">
      <c r="A72" s="1907"/>
      <c r="B72" s="1914"/>
      <c r="C72" s="1914" t="s">
        <v>1484</v>
      </c>
      <c r="D72" s="1916"/>
      <c r="E72" s="1916"/>
      <c r="F72" s="1916"/>
      <c r="G72" s="1916"/>
      <c r="H72" s="1916"/>
      <c r="I72" s="1916"/>
      <c r="J72" s="1916"/>
      <c r="K72" s="1916"/>
      <c r="L72" s="1916"/>
      <c r="M72" s="1916"/>
      <c r="N72" s="1916"/>
      <c r="O72" s="1916"/>
      <c r="P72" s="1916"/>
      <c r="Q72" s="1916"/>
      <c r="R72" s="1909"/>
      <c r="S72" s="1909"/>
      <c r="T72" s="1909"/>
      <c r="U72" s="1909"/>
      <c r="V72" s="1909"/>
      <c r="W72" s="1909"/>
      <c r="X72" s="1909"/>
      <c r="Y72" s="1909"/>
      <c r="Z72" s="1909"/>
      <c r="AA72" s="1909"/>
      <c r="AB72" s="1909"/>
      <c r="AC72" s="1909"/>
    </row>
    <row r="73" spans="1:29" ht="30" customHeight="1">
      <c r="A73" s="1907"/>
      <c r="B73" s="1914"/>
      <c r="C73" s="1914"/>
      <c r="D73" s="1916" t="s">
        <v>1486</v>
      </c>
      <c r="E73" s="1916"/>
      <c r="F73" s="1916"/>
      <c r="G73" s="1916"/>
      <c r="H73" s="1916"/>
      <c r="I73" s="1916"/>
      <c r="J73" s="1916"/>
      <c r="K73" s="1916"/>
      <c r="L73" s="1916"/>
      <c r="M73" s="1916"/>
      <c r="N73" s="1916"/>
      <c r="O73" s="1916"/>
      <c r="P73" s="1916"/>
      <c r="Q73" s="1916"/>
      <c r="R73" s="1909"/>
      <c r="S73" s="1909"/>
      <c r="T73" s="1909"/>
      <c r="U73" s="1909"/>
      <c r="V73" s="1909"/>
      <c r="W73" s="1909"/>
      <c r="X73" s="1909"/>
      <c r="Y73" s="1909"/>
      <c r="Z73" s="1909"/>
      <c r="AA73" s="1909"/>
      <c r="AB73" s="1909"/>
      <c r="AC73" s="1909"/>
    </row>
    <row r="74" spans="1:29" ht="30" customHeight="1">
      <c r="A74" s="1907"/>
      <c r="B74" s="1914"/>
      <c r="C74" s="2048" t="s">
        <v>1426</v>
      </c>
      <c r="D74" s="2047" t="s">
        <v>1485</v>
      </c>
      <c r="E74" s="1916"/>
      <c r="F74" s="1916"/>
      <c r="G74" s="1916"/>
      <c r="H74" s="1916"/>
      <c r="I74" s="1916"/>
      <c r="J74" s="1916"/>
      <c r="K74" s="1916"/>
      <c r="L74" s="1916"/>
      <c r="M74" s="1916"/>
      <c r="N74" s="1916"/>
      <c r="O74" s="1916"/>
      <c r="P74" s="1916"/>
      <c r="Q74" s="1916"/>
      <c r="R74" s="1909"/>
      <c r="S74" s="1909"/>
      <c r="T74" s="1909"/>
      <c r="U74" s="1909"/>
      <c r="V74" s="1909"/>
      <c r="W74" s="1909"/>
      <c r="X74" s="1909"/>
      <c r="Y74" s="1909"/>
      <c r="Z74" s="1909"/>
      <c r="AA74" s="1909"/>
      <c r="AB74" s="1909"/>
      <c r="AC74" s="1909"/>
    </row>
    <row r="75" spans="1:29" ht="30" customHeight="1">
      <c r="A75" s="1907"/>
      <c r="B75" s="1914"/>
      <c r="C75" s="1914"/>
      <c r="D75" s="1916"/>
      <c r="E75" s="1916"/>
      <c r="F75" s="1916"/>
      <c r="G75" s="1916"/>
      <c r="H75" s="1916"/>
      <c r="I75" s="1916"/>
      <c r="J75" s="1916"/>
      <c r="K75" s="1916"/>
      <c r="L75" s="1916"/>
      <c r="M75" s="1916"/>
      <c r="N75" s="1916"/>
      <c r="O75" s="1916"/>
      <c r="P75" s="1916"/>
      <c r="Q75" s="1916"/>
      <c r="R75" s="1909"/>
      <c r="S75" s="1909"/>
      <c r="T75" s="1909"/>
      <c r="U75" s="1909"/>
      <c r="V75" s="1909"/>
      <c r="W75" s="1909"/>
      <c r="X75" s="1909"/>
      <c r="Y75" s="1909"/>
      <c r="Z75" s="1909"/>
      <c r="AA75" s="1909"/>
      <c r="AB75" s="1909"/>
      <c r="AC75" s="1909"/>
    </row>
    <row r="76" spans="1:29" ht="30" customHeight="1">
      <c r="A76" s="1907"/>
      <c r="B76" s="1914"/>
      <c r="C76" s="1914" t="s">
        <v>1480</v>
      </c>
      <c r="D76" s="1916"/>
      <c r="E76" s="1916"/>
      <c r="F76" s="1916"/>
      <c r="G76" s="1916"/>
      <c r="H76" s="1916"/>
      <c r="I76" s="1916"/>
      <c r="J76" s="1916"/>
      <c r="K76" s="1916"/>
      <c r="L76" s="1916"/>
      <c r="M76" s="1916"/>
      <c r="N76" s="1916"/>
      <c r="O76" s="1916"/>
      <c r="P76" s="1916"/>
      <c r="Q76" s="1916"/>
      <c r="R76" s="1909"/>
      <c r="S76" s="1909"/>
      <c r="T76" s="1909"/>
      <c r="U76" s="1909"/>
      <c r="V76" s="1909"/>
      <c r="W76" s="1909"/>
      <c r="X76" s="1909"/>
      <c r="Y76" s="1909"/>
      <c r="Z76" s="1909"/>
      <c r="AA76" s="1909"/>
      <c r="AB76" s="1909"/>
      <c r="AC76" s="1909"/>
    </row>
    <row r="77" spans="1:29" ht="30" customHeight="1">
      <c r="A77" s="1907"/>
      <c r="B77" s="1914"/>
      <c r="C77" s="1914"/>
      <c r="D77" s="1916" t="s">
        <v>1481</v>
      </c>
      <c r="E77" s="1916"/>
      <c r="F77" s="1916"/>
      <c r="G77" s="1916"/>
      <c r="H77" s="1916"/>
      <c r="I77" s="1916"/>
      <c r="J77" s="1916"/>
      <c r="K77" s="1916"/>
      <c r="L77" s="1916"/>
      <c r="M77" s="1916"/>
      <c r="N77" s="1916"/>
      <c r="O77" s="1916"/>
      <c r="P77" s="1916"/>
      <c r="Q77" s="1916"/>
      <c r="R77" s="1909"/>
      <c r="S77" s="1909"/>
      <c r="T77" s="1909"/>
      <c r="U77" s="1909"/>
      <c r="V77" s="1909"/>
      <c r="W77" s="1909"/>
      <c r="X77" s="1909"/>
      <c r="Y77" s="1909"/>
      <c r="Z77" s="1909"/>
      <c r="AA77" s="1909"/>
      <c r="AB77" s="1909"/>
      <c r="AC77" s="1909"/>
    </row>
    <row r="78" spans="1:29" ht="30" customHeight="1">
      <c r="A78" s="1907"/>
      <c r="B78" s="1914"/>
      <c r="C78" s="1914"/>
      <c r="D78" s="1916"/>
      <c r="E78" s="1916"/>
      <c r="F78" s="1916"/>
      <c r="G78" s="1916"/>
      <c r="H78" s="1916"/>
      <c r="I78" s="1916"/>
      <c r="J78" s="1916"/>
      <c r="K78" s="1916"/>
      <c r="L78" s="1916"/>
      <c r="M78" s="1916"/>
      <c r="N78" s="1916"/>
      <c r="O78" s="1916"/>
      <c r="P78" s="1916"/>
      <c r="Q78" s="1916"/>
      <c r="R78" s="1909"/>
      <c r="S78" s="1909"/>
      <c r="T78" s="1909"/>
      <c r="U78" s="1909"/>
      <c r="V78" s="1909"/>
      <c r="W78" s="1909"/>
      <c r="X78" s="1909"/>
      <c r="Y78" s="1909"/>
      <c r="Z78" s="1909"/>
      <c r="AA78" s="1909"/>
      <c r="AB78" s="1909"/>
      <c r="AC78" s="1909"/>
    </row>
    <row r="79" spans="1:29" ht="30" customHeight="1">
      <c r="A79" s="1907"/>
      <c r="B79" s="1914"/>
      <c r="C79" s="1915" t="s">
        <v>1482</v>
      </c>
      <c r="D79" s="1916"/>
      <c r="E79" s="1916"/>
      <c r="F79" s="1916"/>
      <c r="G79" s="1916"/>
      <c r="H79" s="1916"/>
      <c r="I79" s="1916"/>
      <c r="J79" s="1916"/>
      <c r="K79" s="1916"/>
      <c r="L79" s="1916"/>
      <c r="M79" s="1916"/>
      <c r="N79" s="1916"/>
      <c r="O79" s="1916"/>
      <c r="P79" s="1916"/>
      <c r="Q79" s="1916"/>
      <c r="R79" s="1909"/>
      <c r="S79" s="1909"/>
      <c r="T79" s="1909"/>
      <c r="U79" s="1909"/>
      <c r="V79" s="1909"/>
      <c r="W79" s="1909"/>
      <c r="X79" s="1909"/>
      <c r="Y79" s="1909"/>
      <c r="Z79" s="1909"/>
      <c r="AA79" s="1909"/>
      <c r="AB79" s="1909"/>
      <c r="AC79" s="1909"/>
    </row>
    <row r="80" spans="1:29" ht="30" customHeight="1">
      <c r="A80" s="1907"/>
      <c r="B80" s="1914"/>
      <c r="C80" s="1916"/>
      <c r="D80" s="1916" t="s">
        <v>1483</v>
      </c>
      <c r="E80" s="1916"/>
      <c r="F80" s="1916"/>
      <c r="G80" s="1916"/>
      <c r="H80" s="1916"/>
      <c r="I80" s="1916"/>
      <c r="J80" s="1916"/>
      <c r="K80" s="1916"/>
      <c r="L80" s="1916"/>
      <c r="M80" s="1916"/>
      <c r="N80" s="1916"/>
      <c r="O80" s="1916"/>
      <c r="P80" s="1916"/>
      <c r="Q80" s="1916"/>
      <c r="R80" s="1909"/>
      <c r="S80" s="1909"/>
      <c r="T80" s="1909"/>
      <c r="U80" s="1909"/>
      <c r="V80" s="1909"/>
      <c r="W80" s="1909"/>
      <c r="X80" s="1909"/>
      <c r="Y80" s="1909"/>
      <c r="Z80" s="1909"/>
      <c r="AA80" s="1909"/>
      <c r="AB80" s="1909"/>
      <c r="AC80" s="1909"/>
    </row>
    <row r="81" spans="1:44" ht="30" customHeight="1">
      <c r="A81" s="1907"/>
      <c r="B81" s="1914"/>
      <c r="C81" s="1916" t="s">
        <v>1120</v>
      </c>
      <c r="D81" s="1914"/>
      <c r="E81" s="1916"/>
      <c r="F81" s="1916"/>
      <c r="G81" s="1916"/>
      <c r="H81" s="1916"/>
      <c r="I81" s="1916"/>
      <c r="J81" s="1916"/>
      <c r="K81" s="1916"/>
      <c r="L81" s="1916"/>
      <c r="M81" s="1916"/>
      <c r="N81" s="1916"/>
      <c r="O81" s="1916"/>
      <c r="P81" s="1916"/>
      <c r="Q81" s="1916"/>
      <c r="R81" s="1909"/>
      <c r="S81" s="1909"/>
      <c r="T81" s="1909"/>
      <c r="U81" s="1909"/>
      <c r="V81" s="1909"/>
      <c r="W81" s="1909"/>
      <c r="X81" s="1909"/>
      <c r="Y81" s="1909"/>
      <c r="Z81" s="1909"/>
      <c r="AA81" s="1909"/>
      <c r="AB81" s="1909"/>
      <c r="AC81" s="1909"/>
    </row>
    <row r="82" spans="1:44" ht="30" customHeight="1">
      <c r="A82" s="1907"/>
      <c r="B82" s="1914"/>
      <c r="C82" s="1914"/>
      <c r="D82" s="1916"/>
      <c r="E82" s="1916"/>
      <c r="F82" s="1916"/>
      <c r="G82" s="1916"/>
      <c r="H82" s="1916"/>
      <c r="I82" s="1916"/>
      <c r="J82" s="1916"/>
      <c r="K82" s="1916"/>
      <c r="L82" s="1916"/>
      <c r="M82" s="1916"/>
      <c r="N82" s="1916"/>
      <c r="O82" s="1916"/>
      <c r="P82" s="1916"/>
      <c r="Q82" s="1916"/>
      <c r="R82" s="1909"/>
      <c r="S82" s="1909"/>
      <c r="T82" s="1909"/>
      <c r="U82" s="1909"/>
      <c r="V82" s="1909"/>
      <c r="W82" s="1909"/>
      <c r="X82" s="1909"/>
      <c r="Y82" s="1909"/>
      <c r="Z82" s="1909"/>
      <c r="AA82" s="1909"/>
      <c r="AB82" s="1909"/>
      <c r="AC82" s="1909"/>
    </row>
    <row r="83" spans="1:44" ht="30" customHeight="1">
      <c r="A83" s="1907"/>
      <c r="B83" s="1914"/>
      <c r="C83" s="1914"/>
      <c r="D83" s="1916"/>
      <c r="E83" s="1914"/>
      <c r="F83" s="1914"/>
      <c r="G83" s="1914"/>
      <c r="H83" s="1914"/>
      <c r="I83" s="1914"/>
      <c r="J83" s="1914"/>
      <c r="K83" s="1914"/>
      <c r="L83" s="1914"/>
      <c r="M83" s="1914"/>
      <c r="N83" s="1914"/>
      <c r="O83" s="1916"/>
      <c r="P83" s="1916"/>
      <c r="Q83" s="1916"/>
      <c r="R83" s="1909"/>
      <c r="S83" s="1909"/>
      <c r="T83" s="1909"/>
      <c r="U83" s="1909"/>
      <c r="V83" s="1909"/>
      <c r="W83" s="1909"/>
      <c r="X83" s="1909"/>
      <c r="Y83" s="1909"/>
      <c r="Z83" s="1909"/>
      <c r="AA83" s="1909"/>
      <c r="AB83" s="1909"/>
      <c r="AC83" s="1909"/>
    </row>
    <row r="84" spans="1:44" ht="30" customHeight="1">
      <c r="A84" s="1907"/>
      <c r="B84" s="1914"/>
      <c r="C84" s="1914" t="s">
        <v>1283</v>
      </c>
      <c r="D84" s="1916"/>
      <c r="E84" s="1914"/>
      <c r="F84" s="1914"/>
      <c r="G84" s="1914"/>
      <c r="H84" s="1914"/>
      <c r="I84" s="1914"/>
      <c r="J84" s="1914"/>
      <c r="K84" s="1914"/>
      <c r="L84" s="1914"/>
      <c r="M84" s="1914"/>
      <c r="N84" s="1914"/>
      <c r="O84" s="1916"/>
      <c r="P84" s="1916"/>
      <c r="Q84" s="1916"/>
      <c r="R84" s="1909"/>
      <c r="S84" s="1909"/>
      <c r="T84" s="1909"/>
      <c r="U84" s="1909"/>
      <c r="V84" s="1909"/>
      <c r="W84" s="1909"/>
      <c r="X84" s="1909"/>
      <c r="Y84" s="1909"/>
      <c r="Z84" s="1909"/>
      <c r="AA84" s="1909"/>
      <c r="AB84" s="1909"/>
      <c r="AC84" s="1909"/>
    </row>
    <row r="85" spans="1:44" ht="30" customHeight="1">
      <c r="A85" s="1907"/>
      <c r="B85" s="1914"/>
      <c r="C85" s="1914"/>
      <c r="D85" s="1916" t="s">
        <v>1284</v>
      </c>
      <c r="E85" s="1914"/>
      <c r="F85" s="1914"/>
      <c r="G85" s="1914"/>
      <c r="H85" s="1914"/>
      <c r="I85" s="1914"/>
      <c r="J85" s="1914"/>
      <c r="K85" s="1914"/>
      <c r="L85" s="1914"/>
      <c r="M85" s="1914"/>
      <c r="N85" s="1914"/>
      <c r="O85" s="1916"/>
      <c r="P85" s="1916"/>
      <c r="Q85" s="1916"/>
      <c r="R85" s="1909"/>
      <c r="S85" s="1909"/>
      <c r="T85" s="1909"/>
      <c r="U85" s="1909"/>
      <c r="V85" s="1909"/>
      <c r="W85" s="1909"/>
      <c r="X85" s="1909"/>
      <c r="Y85" s="1909"/>
      <c r="Z85" s="1909"/>
      <c r="AA85" s="1909"/>
      <c r="AB85" s="1909"/>
      <c r="AC85" s="1909"/>
    </row>
    <row r="86" spans="1:44" ht="30" customHeight="1">
      <c r="A86" s="1907"/>
      <c r="B86" s="1914"/>
      <c r="C86" s="1914"/>
      <c r="D86" s="1916" t="s">
        <v>1285</v>
      </c>
      <c r="E86" s="1914"/>
      <c r="F86" s="1914"/>
      <c r="G86" s="1914"/>
      <c r="H86" s="1914"/>
      <c r="I86" s="1914"/>
      <c r="J86" s="1914"/>
      <c r="K86" s="1914"/>
      <c r="L86" s="1914"/>
      <c r="M86" s="1914"/>
      <c r="N86" s="1914"/>
      <c r="O86" s="1916"/>
      <c r="P86" s="1916"/>
      <c r="Q86" s="1916"/>
      <c r="R86" s="1909"/>
      <c r="S86" s="1909"/>
      <c r="T86" s="1909"/>
      <c r="U86" s="1909"/>
      <c r="V86" s="1909"/>
      <c r="W86" s="1909"/>
      <c r="X86" s="1909"/>
      <c r="Y86" s="1909"/>
      <c r="Z86" s="1909"/>
      <c r="AA86" s="1909"/>
      <c r="AB86" s="1909"/>
      <c r="AC86" s="1909"/>
    </row>
    <row r="87" spans="1:44" ht="30" customHeight="1">
      <c r="A87" s="1907"/>
      <c r="B87" s="1914"/>
      <c r="C87" s="1914"/>
      <c r="D87" s="1916"/>
      <c r="E87" s="1914"/>
      <c r="F87" s="1914"/>
      <c r="G87" s="1914"/>
      <c r="H87" s="1914"/>
      <c r="I87" s="1914"/>
      <c r="J87" s="1914"/>
      <c r="K87" s="1914"/>
      <c r="L87" s="1914"/>
      <c r="M87" s="1914"/>
      <c r="N87" s="1914"/>
      <c r="O87" s="1916"/>
      <c r="P87" s="1916"/>
      <c r="Q87" s="1916"/>
      <c r="R87" s="1909"/>
      <c r="S87" s="1909"/>
      <c r="T87" s="1909"/>
      <c r="U87" s="1909"/>
      <c r="V87" s="1909"/>
      <c r="W87" s="1909"/>
      <c r="X87" s="1909"/>
      <c r="Y87" s="1909"/>
      <c r="Z87" s="1909"/>
      <c r="AA87" s="1909"/>
      <c r="AB87" s="1909"/>
      <c r="AC87" s="1909"/>
    </row>
    <row r="88" spans="1:44" ht="30" customHeight="1">
      <c r="A88" s="1907"/>
      <c r="B88" s="1912"/>
      <c r="C88" s="1907"/>
      <c r="D88" s="1907"/>
      <c r="E88" s="1907"/>
      <c r="F88" s="1907"/>
      <c r="G88" s="1907"/>
      <c r="H88" s="1907"/>
      <c r="I88" s="1908"/>
      <c r="J88" s="1907"/>
      <c r="K88" s="1907"/>
      <c r="L88" s="1908"/>
      <c r="M88" s="1908"/>
      <c r="N88" s="1908"/>
      <c r="O88" s="1908"/>
      <c r="P88" s="1908"/>
      <c r="Q88" s="1909"/>
      <c r="R88" s="1909"/>
      <c r="S88" s="1909"/>
      <c r="T88" s="1909"/>
      <c r="U88" s="1909"/>
      <c r="V88" s="1909"/>
      <c r="W88" s="1909"/>
      <c r="X88" s="1909"/>
      <c r="Y88" s="1909"/>
      <c r="Z88" s="1909"/>
      <c r="AA88" s="1909"/>
      <c r="AB88" s="1909"/>
      <c r="AC88" s="1909"/>
    </row>
    <row r="89" spans="1:44" s="1918" customFormat="1" ht="40.5" customHeight="1">
      <c r="A89" s="1907"/>
      <c r="B89" s="1917" t="s">
        <v>1286</v>
      </c>
      <c r="C89" s="1907"/>
      <c r="D89" s="1907"/>
      <c r="E89" s="1907"/>
      <c r="F89" s="1907"/>
      <c r="G89" s="1907"/>
      <c r="H89" s="1907"/>
      <c r="I89" s="1908"/>
      <c r="J89" s="1907"/>
      <c r="K89" s="1907"/>
      <c r="L89" s="1908"/>
      <c r="M89" s="1908"/>
      <c r="N89" s="1908"/>
      <c r="O89" s="1908"/>
      <c r="P89" s="1908"/>
      <c r="Q89" s="1917" t="s">
        <v>1287</v>
      </c>
      <c r="R89" s="1909"/>
      <c r="S89" s="1909"/>
      <c r="T89" s="1909"/>
      <c r="U89" s="1909"/>
      <c r="V89" s="1909"/>
      <c r="W89" s="1909"/>
      <c r="X89" s="1909"/>
      <c r="Y89" s="1909"/>
      <c r="Z89" s="1909"/>
      <c r="AA89" s="1909"/>
      <c r="AB89" s="1909"/>
      <c r="AC89" s="1909"/>
      <c r="AD89" s="1458"/>
      <c r="AE89" s="1458"/>
      <c r="AL89" s="1458"/>
      <c r="AM89" s="1458"/>
      <c r="AN89" s="1458"/>
      <c r="AO89" s="1458"/>
      <c r="AP89" s="1458"/>
      <c r="AQ89" s="1458"/>
      <c r="AR89" s="1458"/>
    </row>
    <row r="90" spans="1:44" s="1918" customFormat="1" ht="40.5" customHeight="1">
      <c r="A90" s="1907"/>
      <c r="B90" s="1919"/>
      <c r="C90" s="1920" t="s">
        <v>1288</v>
      </c>
      <c r="D90" s="1907"/>
      <c r="E90" s="1921" t="s">
        <v>1289</v>
      </c>
      <c r="F90" s="1908"/>
      <c r="G90" s="1922" t="s">
        <v>1290</v>
      </c>
      <c r="H90" s="1907"/>
      <c r="I90" s="1908"/>
      <c r="J90" s="1912" t="s">
        <v>1291</v>
      </c>
      <c r="K90" s="1907"/>
      <c r="L90" s="1908"/>
      <c r="M90" s="1908"/>
      <c r="N90" s="1908"/>
      <c r="O90" s="1908"/>
      <c r="P90" s="1908"/>
      <c r="Q90" s="1923" t="s">
        <v>1292</v>
      </c>
      <c r="R90" s="1924"/>
      <c r="S90" s="1925">
        <v>15.5</v>
      </c>
      <c r="T90" s="1909"/>
      <c r="U90" s="1926">
        <v>15.5</v>
      </c>
      <c r="V90" s="1909"/>
      <c r="W90" s="1927">
        <v>15.5</v>
      </c>
      <c r="X90" s="1909"/>
      <c r="Y90" s="1909"/>
      <c r="Z90" s="1909"/>
      <c r="AA90" s="1909"/>
      <c r="AB90" s="1909"/>
      <c r="AC90" s="1909"/>
      <c r="AD90" s="1458"/>
      <c r="AE90" s="1458"/>
      <c r="AF90" s="1458"/>
      <c r="AG90" s="1458"/>
      <c r="AH90" s="1458"/>
      <c r="AI90" s="1458"/>
      <c r="AJ90" s="1458"/>
      <c r="AK90" s="1458"/>
      <c r="AL90" s="1458"/>
      <c r="AM90" s="1458"/>
      <c r="AN90" s="1458"/>
      <c r="AO90" s="1458"/>
      <c r="AP90" s="1458"/>
      <c r="AQ90" s="1458"/>
      <c r="AR90" s="1458"/>
    </row>
    <row r="91" spans="1:44" s="1918" customFormat="1" ht="40.5" customHeight="1">
      <c r="A91" s="1907"/>
      <c r="B91" s="1919"/>
      <c r="C91" s="1920" t="s">
        <v>1293</v>
      </c>
      <c r="D91" s="1907"/>
      <c r="E91" s="1921" t="s">
        <v>1294</v>
      </c>
      <c r="F91" s="1908"/>
      <c r="G91" s="1922" t="s">
        <v>1295</v>
      </c>
      <c r="H91" s="1907"/>
      <c r="I91" s="1908"/>
      <c r="J91" s="1912" t="s">
        <v>1296</v>
      </c>
      <c r="K91" s="1907"/>
      <c r="L91" s="1908"/>
      <c r="M91" s="1908"/>
      <c r="N91" s="1908"/>
      <c r="O91" s="1908"/>
      <c r="P91" s="1908"/>
      <c r="Q91" s="1928" t="s">
        <v>1297</v>
      </c>
      <c r="R91" s="1924"/>
      <c r="S91" s="1921" t="s">
        <v>1298</v>
      </c>
      <c r="T91" s="1909"/>
      <c r="U91" s="1929" t="s">
        <v>1299</v>
      </c>
      <c r="V91" s="1909"/>
      <c r="W91" s="1921" t="s">
        <v>1300</v>
      </c>
      <c r="X91" s="1909"/>
      <c r="Y91" s="1909"/>
      <c r="Z91" s="1909"/>
      <c r="AA91" s="1909"/>
      <c r="AB91" s="1909"/>
      <c r="AC91" s="1909"/>
      <c r="AD91" s="1458"/>
      <c r="AE91" s="1458"/>
      <c r="AF91" s="1458"/>
      <c r="AG91" s="1458"/>
      <c r="AH91" s="1458"/>
      <c r="AI91" s="1458"/>
      <c r="AJ91" s="1458"/>
      <c r="AK91" s="1458"/>
      <c r="AL91" s="1458"/>
      <c r="AM91" s="1458"/>
      <c r="AN91" s="1458"/>
      <c r="AO91" s="1458"/>
      <c r="AP91" s="1458"/>
      <c r="AQ91" s="1458"/>
      <c r="AR91" s="1458"/>
    </row>
    <row r="92" spans="1:44" s="1918" customFormat="1" ht="40.5" customHeight="1">
      <c r="A92" s="1907"/>
      <c r="B92" s="1919"/>
      <c r="C92" s="1907"/>
      <c r="D92" s="1907"/>
      <c r="E92" s="1907"/>
      <c r="F92" s="1907"/>
      <c r="G92" s="1907"/>
      <c r="H92" s="1907"/>
      <c r="I92" s="1908"/>
      <c r="J92" s="1907"/>
      <c r="K92" s="1907"/>
      <c r="L92" s="1908"/>
      <c r="M92" s="1908"/>
      <c r="N92" s="1908"/>
      <c r="O92" s="1908"/>
      <c r="P92" s="1908"/>
      <c r="Q92" s="1909"/>
      <c r="R92" s="1909"/>
      <c r="S92" s="1909"/>
      <c r="T92" s="1909"/>
      <c r="U92" s="1909"/>
      <c r="V92" s="1909"/>
      <c r="W92" s="1909"/>
      <c r="X92" s="1909"/>
      <c r="Y92" s="1909"/>
      <c r="Z92" s="1909"/>
      <c r="AA92" s="1909"/>
      <c r="AB92" s="1909"/>
      <c r="AC92" s="1909"/>
      <c r="AD92" s="1458"/>
      <c r="AE92" s="1458"/>
      <c r="AF92" s="1458"/>
      <c r="AG92" s="1458"/>
      <c r="AH92" s="1458"/>
      <c r="AI92" s="1458"/>
      <c r="AJ92" s="1458"/>
      <c r="AK92" s="1458"/>
      <c r="AL92" s="1458"/>
      <c r="AM92" s="1458"/>
      <c r="AN92" s="1458"/>
      <c r="AO92" s="1458"/>
      <c r="AP92" s="1458"/>
      <c r="AQ92" s="1458"/>
      <c r="AR92" s="1458"/>
    </row>
    <row r="93" spans="1:44" s="1918" customFormat="1" ht="40.5" customHeight="1">
      <c r="A93" s="1907"/>
      <c r="B93" s="1917" t="s">
        <v>1301</v>
      </c>
      <c r="C93" s="1907"/>
      <c r="D93" s="1907"/>
      <c r="E93" s="1907"/>
      <c r="F93" s="1907"/>
      <c r="G93" s="1907"/>
      <c r="H93" s="1907"/>
      <c r="I93" s="1908"/>
      <c r="J93" s="1907"/>
      <c r="K93" s="1907"/>
      <c r="L93" s="1908"/>
      <c r="M93" s="1908"/>
      <c r="N93" s="1908"/>
      <c r="O93" s="1908"/>
      <c r="P93" s="1908"/>
      <c r="Q93" s="1909"/>
      <c r="R93" s="1909"/>
      <c r="S93" s="1909"/>
      <c r="T93" s="1909"/>
      <c r="U93" s="1909"/>
      <c r="V93" s="1909"/>
      <c r="W93" s="1909"/>
      <c r="X93" s="1909"/>
      <c r="Y93" s="1909"/>
      <c r="Z93" s="1909"/>
      <c r="AA93" s="1909"/>
      <c r="AB93" s="1909"/>
      <c r="AC93" s="1909"/>
      <c r="AD93" s="1458"/>
      <c r="AE93" s="1458"/>
      <c r="AF93" s="1458"/>
      <c r="AG93" s="1458"/>
      <c r="AH93" s="1458"/>
      <c r="AI93" s="1458"/>
      <c r="AJ93" s="1458"/>
      <c r="AK93" s="1458"/>
      <c r="AL93" s="1458"/>
      <c r="AM93" s="1458"/>
      <c r="AN93" s="1458"/>
      <c r="AO93" s="1458"/>
      <c r="AP93" s="1458"/>
      <c r="AQ93" s="1458"/>
      <c r="AR93" s="1458"/>
    </row>
    <row r="94" spans="1:44" s="1918" customFormat="1" ht="40.5" customHeight="1">
      <c r="A94" s="1907"/>
      <c r="B94" s="1919"/>
      <c r="C94" s="1930" t="s">
        <v>1302</v>
      </c>
      <c r="D94" s="1907"/>
      <c r="E94" s="1907"/>
      <c r="F94" s="1907"/>
      <c r="G94" s="1907"/>
      <c r="H94" s="1931" t="s">
        <v>1303</v>
      </c>
      <c r="I94" s="1931"/>
      <c r="J94" s="1907"/>
      <c r="K94" s="1907"/>
      <c r="L94" s="1908"/>
      <c r="M94" s="1908"/>
      <c r="N94" s="1908"/>
      <c r="O94" s="1908"/>
      <c r="P94" s="1932" t="s">
        <v>1304</v>
      </c>
      <c r="Q94" s="1932"/>
      <c r="R94" s="1909"/>
      <c r="S94" s="1909"/>
      <c r="T94" s="1909"/>
      <c r="U94" s="1909"/>
      <c r="V94" s="1933" t="s">
        <v>1305</v>
      </c>
      <c r="W94" s="1933"/>
      <c r="X94" s="1909"/>
      <c r="Y94" s="1909"/>
      <c r="Z94" s="1909"/>
      <c r="AA94" s="1909"/>
      <c r="AB94" s="1909"/>
      <c r="AC94" s="1909"/>
      <c r="AD94" s="1458"/>
      <c r="AE94" s="1458"/>
      <c r="AF94" s="1458"/>
      <c r="AG94" s="1458"/>
      <c r="AH94" s="1458"/>
      <c r="AI94" s="1458"/>
      <c r="AJ94" s="1458"/>
      <c r="AK94" s="1458"/>
      <c r="AL94" s="1458"/>
      <c r="AM94" s="1458"/>
      <c r="AN94" s="1458"/>
      <c r="AO94" s="1458"/>
      <c r="AP94" s="1458"/>
      <c r="AQ94" s="1458"/>
      <c r="AR94" s="1458"/>
    </row>
    <row r="95" spans="1:44" s="1918" customFormat="1" ht="40.5" customHeight="1">
      <c r="A95" s="1907"/>
      <c r="B95" s="1919"/>
      <c r="C95" s="1934" t="s">
        <v>1306</v>
      </c>
      <c r="D95" s="1907"/>
      <c r="E95" s="1907"/>
      <c r="F95" s="1907"/>
      <c r="G95" s="1907"/>
      <c r="H95" s="1935" t="s">
        <v>1307</v>
      </c>
      <c r="I95" s="1935"/>
      <c r="J95" s="1907"/>
      <c r="K95" s="1907"/>
      <c r="L95" s="1908"/>
      <c r="M95" s="1908"/>
      <c r="N95" s="1908"/>
      <c r="O95" s="1908"/>
      <c r="P95" s="1936" t="s">
        <v>1308</v>
      </c>
      <c r="Q95" s="1936"/>
      <c r="R95" s="1909"/>
      <c r="S95" s="1909"/>
      <c r="T95" s="1909"/>
      <c r="U95" s="1909"/>
      <c r="V95" s="1937" t="s">
        <v>1309</v>
      </c>
      <c r="W95" s="1937"/>
      <c r="X95" s="1909"/>
      <c r="Y95" s="1909"/>
      <c r="Z95" s="1909"/>
      <c r="AA95" s="1909"/>
      <c r="AB95" s="1909"/>
      <c r="AC95" s="1909"/>
      <c r="AD95" s="1458"/>
      <c r="AE95" s="1458"/>
      <c r="AF95" s="1458"/>
      <c r="AG95" s="1458"/>
      <c r="AH95" s="1458"/>
      <c r="AI95" s="1458"/>
      <c r="AJ95" s="1458"/>
      <c r="AK95" s="1458"/>
      <c r="AL95" s="1458"/>
      <c r="AM95" s="1458"/>
      <c r="AN95" s="1458"/>
      <c r="AO95" s="1458"/>
      <c r="AP95" s="1458"/>
      <c r="AQ95" s="1458"/>
      <c r="AR95" s="1458"/>
    </row>
    <row r="96" spans="1:44" s="1918" customFormat="1" ht="40.5" customHeight="1">
      <c r="A96" s="1907"/>
      <c r="B96" s="1919"/>
      <c r="C96" s="1938" t="s">
        <v>1310</v>
      </c>
      <c r="D96" s="1907"/>
      <c r="E96" s="1907"/>
      <c r="F96" s="1907"/>
      <c r="G96" s="1907"/>
      <c r="H96" s="1907"/>
      <c r="I96" s="1908"/>
      <c r="J96" s="1907"/>
      <c r="K96" s="1907"/>
      <c r="L96" s="1908"/>
      <c r="M96" s="1908"/>
      <c r="N96" s="1908"/>
      <c r="O96" s="1908"/>
      <c r="P96" s="1908"/>
      <c r="Q96" s="1909"/>
      <c r="R96" s="1909"/>
      <c r="S96" s="1909"/>
      <c r="T96" s="1909"/>
      <c r="U96" s="1909"/>
      <c r="V96" s="1909"/>
      <c r="W96" s="1909"/>
      <c r="X96" s="1909"/>
      <c r="Y96" s="1909"/>
      <c r="Z96" s="1909"/>
      <c r="AA96" s="1909"/>
      <c r="AB96" s="1909"/>
      <c r="AC96" s="1909"/>
      <c r="AD96" s="1458"/>
      <c r="AE96" s="1458"/>
      <c r="AF96" s="1458"/>
      <c r="AG96" s="1458"/>
      <c r="AH96" s="1458"/>
      <c r="AI96" s="1458"/>
      <c r="AJ96" s="1458"/>
      <c r="AK96" s="1458"/>
      <c r="AL96" s="1458"/>
      <c r="AM96" s="1458"/>
      <c r="AN96" s="1458"/>
      <c r="AO96" s="1458"/>
      <c r="AP96" s="1458"/>
      <c r="AQ96" s="1458"/>
      <c r="AR96" s="1458"/>
    </row>
    <row r="97" spans="1:33" s="1941" customFormat="1" ht="40.5" customHeight="1">
      <c r="A97" s="1939"/>
      <c r="B97" s="1917" t="s">
        <v>1311</v>
      </c>
      <c r="C97" s="1939"/>
      <c r="D97" s="1939"/>
      <c r="E97" s="1939"/>
      <c r="F97" s="1939"/>
      <c r="G97" s="1939"/>
      <c r="H97" s="1939"/>
      <c r="I97" s="1908"/>
      <c r="J97" s="1939"/>
      <c r="K97" s="1939"/>
      <c r="L97" s="1908"/>
      <c r="M97" s="1908"/>
      <c r="N97" s="1908"/>
      <c r="O97" s="1908"/>
      <c r="P97" s="1908"/>
      <c r="Q97" s="1940"/>
      <c r="R97" s="1940"/>
      <c r="S97" s="1940"/>
      <c r="T97" s="1940"/>
      <c r="U97" s="1940"/>
      <c r="V97" s="1940"/>
      <c r="W97" s="1940"/>
      <c r="X97" s="1940"/>
      <c r="Y97" s="1940"/>
      <c r="Z97" s="1940"/>
      <c r="AA97" s="1940"/>
      <c r="AB97" s="1940"/>
      <c r="AC97" s="1940"/>
      <c r="AD97" s="1458"/>
      <c r="AE97" s="1458"/>
      <c r="AF97" s="1458"/>
      <c r="AG97" s="1458"/>
    </row>
    <row r="98" spans="1:33" s="1941" customFormat="1" ht="40.5" customHeight="1">
      <c r="A98" s="1939"/>
      <c r="B98" s="1942"/>
      <c r="C98" s="1943" t="s">
        <v>1312</v>
      </c>
      <c r="D98" s="1944" t="s">
        <v>1313</v>
      </c>
      <c r="E98" s="1945" t="s">
        <v>1314</v>
      </c>
      <c r="F98" s="1946" t="s">
        <v>1315</v>
      </c>
      <c r="G98" s="1947" t="s">
        <v>1316</v>
      </c>
      <c r="H98" s="1948" t="s">
        <v>1317</v>
      </c>
      <c r="I98" s="1949" t="s">
        <v>1318</v>
      </c>
      <c r="J98" s="1950" t="s">
        <v>1319</v>
      </c>
      <c r="K98" s="1951" t="s">
        <v>1320</v>
      </c>
      <c r="L98" s="1952" t="s">
        <v>1321</v>
      </c>
      <c r="M98" s="1953" t="s">
        <v>1322</v>
      </c>
      <c r="N98" s="1954" t="s">
        <v>1323</v>
      </c>
      <c r="O98" s="1955" t="s">
        <v>1324</v>
      </c>
      <c r="P98" s="1946" t="s">
        <v>1325</v>
      </c>
      <c r="Q98" s="1956" t="s">
        <v>1326</v>
      </c>
      <c r="R98" s="1957" t="s">
        <v>1327</v>
      </c>
      <c r="S98" s="1958" t="s">
        <v>1328</v>
      </c>
      <c r="T98" s="1959" t="s">
        <v>1329</v>
      </c>
      <c r="U98" s="1960" t="s">
        <v>1330</v>
      </c>
      <c r="V98" s="1945" t="s">
        <v>1331</v>
      </c>
      <c r="W98" s="1940"/>
      <c r="X98" s="1940"/>
      <c r="Y98" s="1940"/>
      <c r="Z98" s="1940"/>
      <c r="AA98" s="1940"/>
      <c r="AB98" s="1940"/>
      <c r="AC98" s="1940"/>
      <c r="AD98" s="1458"/>
      <c r="AE98" s="1458"/>
      <c r="AF98" s="1458"/>
      <c r="AG98" s="1458"/>
    </row>
    <row r="99" spans="1:33" s="1941" customFormat="1" ht="40.5" customHeight="1">
      <c r="A99" s="1939"/>
      <c r="B99" s="1942"/>
      <c r="C99" s="1939"/>
      <c r="D99" s="1939"/>
      <c r="E99" s="1939"/>
      <c r="F99" s="1939"/>
      <c r="G99" s="1939"/>
      <c r="H99" s="1939"/>
      <c r="I99" s="1908"/>
      <c r="J99" s="1939"/>
      <c r="K99" s="1939"/>
      <c r="L99" s="1908"/>
      <c r="M99" s="1908"/>
      <c r="N99" s="1908"/>
      <c r="O99" s="1908"/>
      <c r="P99" s="1908"/>
      <c r="Q99" s="1940"/>
      <c r="R99" s="1940"/>
      <c r="S99" s="1940"/>
      <c r="T99" s="1940"/>
      <c r="U99" s="1940"/>
      <c r="V99" s="1940"/>
      <c r="W99" s="1940"/>
      <c r="X99" s="1940"/>
      <c r="Y99" s="1940"/>
      <c r="Z99" s="1940"/>
      <c r="AA99" s="1940"/>
      <c r="AB99" s="1940"/>
      <c r="AC99" s="1940"/>
      <c r="AD99" s="1458"/>
      <c r="AE99" s="1458"/>
      <c r="AF99" s="1458"/>
      <c r="AG99" s="1458"/>
    </row>
    <row r="100" spans="1:33" s="1941" customFormat="1" ht="40.5" customHeight="1">
      <c r="A100" s="1939"/>
      <c r="B100" s="1942"/>
      <c r="C100" s="1961" t="s">
        <v>1312</v>
      </c>
      <c r="D100" s="1961" t="s">
        <v>1313</v>
      </c>
      <c r="E100" s="1961" t="s">
        <v>1314</v>
      </c>
      <c r="F100" s="1961" t="s">
        <v>1315</v>
      </c>
      <c r="G100" s="1961" t="s">
        <v>1316</v>
      </c>
      <c r="H100" s="1961" t="s">
        <v>1317</v>
      </c>
      <c r="I100" s="1961" t="s">
        <v>1318</v>
      </c>
      <c r="J100" s="1961" t="s">
        <v>1319</v>
      </c>
      <c r="K100" s="1961" t="s">
        <v>1320</v>
      </c>
      <c r="L100" s="1961" t="s">
        <v>1321</v>
      </c>
      <c r="M100" s="1961" t="s">
        <v>1322</v>
      </c>
      <c r="N100" s="1961" t="s">
        <v>1323</v>
      </c>
      <c r="O100" s="1961" t="s">
        <v>1324</v>
      </c>
      <c r="P100" s="1961" t="s">
        <v>1325</v>
      </c>
      <c r="Q100" s="1961" t="s">
        <v>1326</v>
      </c>
      <c r="R100" s="1961" t="s">
        <v>1327</v>
      </c>
      <c r="S100" s="1961" t="s">
        <v>1328</v>
      </c>
      <c r="T100" s="1961" t="s">
        <v>1329</v>
      </c>
      <c r="U100" s="1961" t="s">
        <v>1330</v>
      </c>
      <c r="V100" s="1961" t="s">
        <v>1331</v>
      </c>
      <c r="W100" s="1940"/>
      <c r="X100" s="1940"/>
      <c r="Y100" s="1940"/>
      <c r="Z100" s="1940"/>
      <c r="AA100" s="1940"/>
      <c r="AB100" s="1940"/>
      <c r="AC100" s="1940"/>
      <c r="AD100" s="1458"/>
      <c r="AE100" s="1458"/>
      <c r="AF100" s="1458"/>
      <c r="AG100" s="1458"/>
    </row>
    <row r="101" spans="1:33" s="1941" customFormat="1" ht="40.5" customHeight="1">
      <c r="A101" s="1939"/>
      <c r="B101" s="1942"/>
      <c r="C101" s="1939"/>
      <c r="D101" s="1939"/>
      <c r="E101" s="1939"/>
      <c r="F101" s="1939"/>
      <c r="G101" s="1939"/>
      <c r="H101" s="1939"/>
      <c r="I101" s="1908"/>
      <c r="J101" s="1939"/>
      <c r="K101" s="1939"/>
      <c r="L101" s="1908"/>
      <c r="M101" s="1908"/>
      <c r="N101" s="1908"/>
      <c r="O101" s="1908"/>
      <c r="P101" s="1908"/>
      <c r="Q101" s="1940"/>
      <c r="R101" s="1940"/>
      <c r="S101" s="1940"/>
      <c r="T101" s="1940"/>
      <c r="U101" s="1940"/>
      <c r="V101" s="1940"/>
      <c r="W101" s="1940"/>
      <c r="X101" s="1940"/>
      <c r="Y101" s="1940"/>
      <c r="Z101" s="1940"/>
      <c r="AA101" s="1940"/>
      <c r="AB101" s="1940"/>
      <c r="AC101" s="1940"/>
      <c r="AD101" s="1458"/>
      <c r="AE101" s="1458"/>
      <c r="AF101" s="1458"/>
      <c r="AG101" s="1458"/>
    </row>
    <row r="102" spans="1:33" s="1941" customFormat="1" ht="40.5" customHeight="1">
      <c r="A102" s="1939"/>
      <c r="B102" s="1942"/>
      <c r="C102" s="1962">
        <v>1</v>
      </c>
      <c r="D102" s="1962" t="s">
        <v>1332</v>
      </c>
      <c r="E102" s="1962" t="s">
        <v>1333</v>
      </c>
      <c r="F102" s="1962" t="s">
        <v>1334</v>
      </c>
      <c r="G102" s="1962" t="s">
        <v>1335</v>
      </c>
      <c r="H102" s="1962" t="s">
        <v>1336</v>
      </c>
      <c r="I102" s="1962" t="s">
        <v>1337</v>
      </c>
      <c r="J102" s="1962" t="s">
        <v>1338</v>
      </c>
      <c r="K102" s="1962" t="s">
        <v>1339</v>
      </c>
      <c r="L102" s="1962" t="s">
        <v>323</v>
      </c>
      <c r="M102" s="1962" t="s">
        <v>1340</v>
      </c>
      <c r="N102" s="1962" t="s">
        <v>1341</v>
      </c>
      <c r="O102" s="1962" t="s">
        <v>1342</v>
      </c>
      <c r="P102" s="1962" t="s">
        <v>1343</v>
      </c>
      <c r="Q102" s="1962" t="s">
        <v>1344</v>
      </c>
      <c r="R102" s="1962" t="s">
        <v>1345</v>
      </c>
      <c r="S102" s="1962" t="s">
        <v>1346</v>
      </c>
      <c r="T102" s="1962" t="s">
        <v>1347</v>
      </c>
      <c r="U102" s="1962" t="s">
        <v>1348</v>
      </c>
      <c r="V102" s="1962" t="s">
        <v>276</v>
      </c>
      <c r="W102" s="1940"/>
      <c r="X102" s="1940"/>
      <c r="Y102" s="1940"/>
      <c r="Z102" s="1940"/>
      <c r="AA102" s="1940"/>
      <c r="AB102" s="1940"/>
      <c r="AC102" s="1940"/>
      <c r="AD102" s="1458"/>
      <c r="AE102" s="1458"/>
      <c r="AF102" s="1458"/>
      <c r="AG102" s="1458"/>
    </row>
    <row r="103" spans="1:33" s="1941" customFormat="1" ht="40.5" customHeight="1">
      <c r="A103" s="1939"/>
      <c r="B103" s="1942"/>
      <c r="C103" s="1939"/>
      <c r="D103" s="1939"/>
      <c r="E103" s="1939"/>
      <c r="F103" s="1939"/>
      <c r="G103" s="1939"/>
      <c r="H103" s="1939"/>
      <c r="I103" s="1908"/>
      <c r="J103" s="1939"/>
      <c r="K103" s="1939"/>
      <c r="L103" s="1908"/>
      <c r="M103" s="1908"/>
      <c r="N103" s="1908"/>
      <c r="O103" s="1908"/>
      <c r="P103" s="1908"/>
      <c r="Q103" s="1940"/>
      <c r="R103" s="1940"/>
      <c r="S103" s="1940"/>
      <c r="T103" s="1940"/>
      <c r="U103" s="1940"/>
      <c r="V103" s="1940"/>
      <c r="W103" s="1940"/>
      <c r="X103" s="1940"/>
      <c r="Y103" s="1940"/>
      <c r="Z103" s="1940"/>
      <c r="AA103" s="1940"/>
      <c r="AB103" s="1940"/>
      <c r="AC103" s="1940"/>
      <c r="AD103" s="1458"/>
      <c r="AE103" s="1458"/>
      <c r="AF103" s="1458"/>
      <c r="AG103" s="1458"/>
    </row>
    <row r="104" spans="1:33" s="1941" customFormat="1" ht="40.5" customHeight="1">
      <c r="A104" s="1939"/>
      <c r="B104" s="1942"/>
      <c r="C104" s="1963">
        <v>1</v>
      </c>
      <c r="D104" s="1964">
        <v>2</v>
      </c>
      <c r="E104" s="1963">
        <v>3</v>
      </c>
      <c r="F104" s="1964">
        <v>4</v>
      </c>
      <c r="G104" s="1963">
        <v>5</v>
      </c>
      <c r="H104" s="1964">
        <v>6</v>
      </c>
      <c r="I104" s="1963">
        <v>7</v>
      </c>
      <c r="J104" s="1964">
        <v>8</v>
      </c>
      <c r="K104" s="1963">
        <v>9</v>
      </c>
      <c r="L104" s="1964">
        <v>10</v>
      </c>
      <c r="M104" s="1963">
        <v>11</v>
      </c>
      <c r="N104" s="1964">
        <v>12</v>
      </c>
      <c r="O104" s="1963">
        <v>13</v>
      </c>
      <c r="P104" s="1964">
        <v>14</v>
      </c>
      <c r="Q104" s="1963">
        <v>15</v>
      </c>
      <c r="R104" s="1964">
        <v>16</v>
      </c>
      <c r="S104" s="1963">
        <v>17</v>
      </c>
      <c r="T104" s="1964">
        <v>18</v>
      </c>
      <c r="U104" s="1963">
        <v>19</v>
      </c>
      <c r="V104" s="1964">
        <v>20</v>
      </c>
      <c r="W104" s="1940"/>
      <c r="X104" s="1940"/>
      <c r="Y104" s="1940"/>
      <c r="Z104" s="1940"/>
      <c r="AA104" s="1940"/>
      <c r="AB104" s="1940"/>
      <c r="AC104" s="1940"/>
      <c r="AD104" s="1458"/>
      <c r="AE104" s="1458"/>
      <c r="AF104" s="1458"/>
      <c r="AG104" s="1458"/>
    </row>
    <row r="105" spans="1:33" s="1941" customFormat="1" ht="40.5" customHeight="1">
      <c r="A105" s="1939"/>
      <c r="B105" s="1942"/>
      <c r="C105" s="1939"/>
      <c r="D105" s="1939"/>
      <c r="E105" s="1939"/>
      <c r="F105" s="1939"/>
      <c r="G105" s="1939"/>
      <c r="H105" s="1939"/>
      <c r="I105" s="1908"/>
      <c r="J105" s="1939"/>
      <c r="K105" s="1939"/>
      <c r="L105" s="1908"/>
      <c r="M105" s="1908"/>
      <c r="N105" s="1908"/>
      <c r="O105" s="1908"/>
      <c r="P105" s="1908"/>
      <c r="Q105" s="1940"/>
      <c r="R105" s="1940"/>
      <c r="S105" s="1940"/>
      <c r="T105" s="1940"/>
      <c r="U105" s="1940"/>
      <c r="V105" s="1940"/>
      <c r="W105" s="1940"/>
      <c r="X105" s="1940"/>
      <c r="Y105" s="1940"/>
      <c r="Z105" s="1940"/>
      <c r="AA105" s="1940"/>
      <c r="AB105" s="1940"/>
      <c r="AC105" s="1940"/>
      <c r="AD105" s="1458"/>
      <c r="AE105" s="1458"/>
      <c r="AF105" s="1458"/>
      <c r="AG105" s="1458"/>
    </row>
    <row r="106" spans="1:33" s="1941" customFormat="1" ht="40.5" customHeight="1">
      <c r="A106" s="1939"/>
      <c r="B106" s="1942"/>
      <c r="C106" s="1965" t="s">
        <v>1349</v>
      </c>
      <c r="D106" s="1966"/>
      <c r="E106" s="1966"/>
      <c r="F106" s="1966"/>
      <c r="G106" s="1908"/>
      <c r="H106" s="1908"/>
      <c r="I106" s="1908"/>
      <c r="J106" s="1908"/>
      <c r="K106" s="1908"/>
      <c r="L106" s="1967" t="s">
        <v>1350</v>
      </c>
      <c r="M106" s="1908"/>
      <c r="N106" s="1908"/>
      <c r="O106" s="1908"/>
      <c r="P106" s="1908"/>
      <c r="Q106" s="1940"/>
      <c r="R106" s="1968"/>
      <c r="S106" s="1940"/>
      <c r="T106" s="1940"/>
      <c r="U106" s="1940"/>
      <c r="V106" s="1940"/>
      <c r="W106" s="1940"/>
      <c r="X106" s="1940"/>
      <c r="Y106" s="1940"/>
      <c r="Z106" s="1940"/>
      <c r="AA106" s="1940"/>
      <c r="AB106" s="1940"/>
      <c r="AC106" s="1940"/>
      <c r="AD106" s="1458"/>
      <c r="AE106" s="1458"/>
      <c r="AF106" s="1458"/>
      <c r="AG106" s="1458"/>
    </row>
    <row r="107" spans="1:33" s="1941" customFormat="1" ht="40.5" customHeight="1">
      <c r="A107" s="1939"/>
      <c r="B107" s="1942"/>
      <c r="C107" s="1969" t="s">
        <v>1351</v>
      </c>
      <c r="D107" s="1966"/>
      <c r="E107" s="1966"/>
      <c r="F107" s="1966"/>
      <c r="G107" s="1968"/>
      <c r="H107" s="1970"/>
      <c r="I107" s="1966"/>
      <c r="J107" s="1966"/>
      <c r="K107" s="1939"/>
      <c r="L107" s="1908"/>
      <c r="M107" s="1908"/>
      <c r="N107" s="1908"/>
      <c r="O107" s="1908"/>
      <c r="P107" s="1908"/>
      <c r="Q107" s="1940"/>
      <c r="R107" s="1940"/>
      <c r="S107" s="1940"/>
      <c r="T107" s="1940"/>
      <c r="U107" s="1940"/>
      <c r="V107" s="1940"/>
      <c r="W107" s="1940"/>
      <c r="X107" s="1940"/>
      <c r="Y107" s="1940"/>
      <c r="Z107" s="1940"/>
      <c r="AA107" s="1940"/>
      <c r="AB107" s="1940"/>
      <c r="AC107" s="1940"/>
      <c r="AD107" s="1458"/>
      <c r="AE107" s="1458"/>
      <c r="AF107" s="1458"/>
      <c r="AG107" s="1458"/>
    </row>
    <row r="108" spans="1:33" s="1941" customFormat="1" ht="40.5" customHeight="1">
      <c r="A108" s="1939"/>
      <c r="B108" s="1942"/>
      <c r="C108" s="1971" t="s">
        <v>1352</v>
      </c>
      <c r="D108" s="1966"/>
      <c r="E108" s="1966"/>
      <c r="F108" s="1966"/>
      <c r="G108" s="1968"/>
      <c r="H108" s="1970"/>
      <c r="I108" s="1966"/>
      <c r="J108" s="1966"/>
      <c r="K108" s="1939"/>
      <c r="L108" s="1908"/>
      <c r="M108" s="1908"/>
      <c r="N108" s="1908"/>
      <c r="O108" s="1908"/>
      <c r="P108" s="1908"/>
      <c r="Q108" s="1940"/>
      <c r="R108" s="1940"/>
      <c r="S108" s="1940"/>
      <c r="T108" s="1940"/>
      <c r="U108" s="1940"/>
      <c r="V108" s="1940"/>
      <c r="W108" s="1940"/>
      <c r="X108" s="1940"/>
      <c r="Y108" s="1940"/>
      <c r="Z108" s="1940"/>
      <c r="AA108" s="1940"/>
      <c r="AB108" s="1940"/>
      <c r="AC108" s="1940"/>
      <c r="AD108" s="1458"/>
      <c r="AE108" s="1458"/>
      <c r="AF108" s="1458"/>
      <c r="AG108" s="1458"/>
    </row>
    <row r="109" spans="1:33" s="1941" customFormat="1" ht="40.5" customHeight="1">
      <c r="A109" s="1939"/>
      <c r="B109" s="1942"/>
      <c r="C109" s="1939"/>
      <c r="D109" s="1939"/>
      <c r="E109" s="1939"/>
      <c r="F109" s="1939"/>
      <c r="G109" s="1939"/>
      <c r="H109" s="1939"/>
      <c r="I109" s="1908"/>
      <c r="J109" s="1939"/>
      <c r="K109" s="1939"/>
      <c r="L109" s="1908"/>
      <c r="M109" s="1908"/>
      <c r="N109" s="1908"/>
      <c r="O109" s="1908"/>
      <c r="P109" s="1908"/>
      <c r="Q109" s="1940"/>
      <c r="R109" s="1940"/>
      <c r="S109" s="1940"/>
      <c r="T109" s="1940"/>
      <c r="U109" s="1940"/>
      <c r="V109" s="1940"/>
      <c r="W109" s="1940"/>
      <c r="X109" s="1940"/>
      <c r="Y109" s="1940"/>
      <c r="Z109" s="1940"/>
      <c r="AA109" s="1940"/>
      <c r="AB109" s="1940"/>
      <c r="AC109" s="1940"/>
      <c r="AD109" s="1458"/>
      <c r="AE109" s="1458"/>
      <c r="AF109" s="1458"/>
      <c r="AG109" s="1458"/>
    </row>
    <row r="110" spans="1:33" s="1941" customFormat="1" ht="40.5" customHeight="1">
      <c r="A110" s="1939"/>
      <c r="B110" s="1917" t="s">
        <v>1353</v>
      </c>
      <c r="C110" s="1939"/>
      <c r="D110" s="1939"/>
      <c r="E110" s="1939"/>
      <c r="F110" s="1939"/>
      <c r="G110" s="1939"/>
      <c r="H110" s="1939"/>
      <c r="I110" s="1908"/>
      <c r="J110" s="1939"/>
      <c r="K110" s="1939"/>
      <c r="L110" s="1908"/>
      <c r="M110" s="1908"/>
      <c r="N110" s="1908"/>
      <c r="O110" s="1908"/>
      <c r="P110" s="1908"/>
      <c r="Q110" s="1940"/>
      <c r="R110" s="1917"/>
      <c r="S110" s="1917"/>
      <c r="T110" s="1940"/>
      <c r="U110" s="1940"/>
      <c r="V110" s="1940"/>
      <c r="W110" s="1940"/>
      <c r="X110" s="1940"/>
      <c r="Y110" s="1940"/>
      <c r="Z110" s="1940"/>
      <c r="AA110" s="1940"/>
      <c r="AB110" s="1940"/>
      <c r="AC110" s="1940"/>
      <c r="AD110" s="1458"/>
      <c r="AE110" s="1458"/>
      <c r="AF110" s="1458"/>
      <c r="AG110" s="1458"/>
    </row>
    <row r="111" spans="1:33" s="1941" customFormat="1" ht="40.5" customHeight="1">
      <c r="A111" s="1939"/>
      <c r="B111" s="1972" t="s">
        <v>1354</v>
      </c>
      <c r="C111" s="1972" t="s">
        <v>1355</v>
      </c>
      <c r="D111" s="1972" t="s">
        <v>1356</v>
      </c>
      <c r="E111" s="1972" t="s">
        <v>1357</v>
      </c>
      <c r="F111" s="1972" t="s">
        <v>1358</v>
      </c>
      <c r="G111" s="1972" t="s">
        <v>1359</v>
      </c>
      <c r="H111" s="1972" t="s">
        <v>1360</v>
      </c>
      <c r="I111" s="1972" t="s">
        <v>1361</v>
      </c>
      <c r="J111" s="1972" t="s">
        <v>1362</v>
      </c>
      <c r="K111" s="1972" t="s">
        <v>1363</v>
      </c>
      <c r="L111" s="1972" t="s">
        <v>1364</v>
      </c>
      <c r="M111" s="1972" t="s">
        <v>1365</v>
      </c>
      <c r="N111" s="1972" t="s">
        <v>1366</v>
      </c>
      <c r="O111" s="1972" t="s">
        <v>1367</v>
      </c>
      <c r="P111" s="1972" t="s">
        <v>1368</v>
      </c>
      <c r="Q111" s="1972" t="s">
        <v>1369</v>
      </c>
      <c r="R111" s="1972" t="s">
        <v>1370</v>
      </c>
      <c r="S111" s="1972" t="s">
        <v>1371</v>
      </c>
      <c r="T111" s="1972" t="s">
        <v>1372</v>
      </c>
      <c r="U111" s="1972" t="s">
        <v>1373</v>
      </c>
      <c r="V111" s="1972"/>
      <c r="W111" s="1972"/>
      <c r="X111" s="1972"/>
      <c r="Y111" s="1972"/>
      <c r="Z111" s="1972"/>
      <c r="AA111" s="1972"/>
      <c r="AB111" s="1940"/>
      <c r="AC111" s="1940"/>
      <c r="AD111" s="1458"/>
      <c r="AE111" s="1458"/>
      <c r="AF111" s="1458"/>
      <c r="AG111" s="1458"/>
    </row>
    <row r="112" spans="1:33" s="1941" customFormat="1" ht="40.5" customHeight="1">
      <c r="A112" s="1939"/>
      <c r="B112" s="1917"/>
      <c r="C112" s="1939"/>
      <c r="D112" s="1939"/>
      <c r="E112" s="1939"/>
      <c r="F112" s="1939"/>
      <c r="G112" s="1939"/>
      <c r="H112" s="1939"/>
      <c r="I112" s="1908"/>
      <c r="J112" s="1939"/>
      <c r="K112" s="1939"/>
      <c r="L112" s="1908"/>
      <c r="M112" s="1908"/>
      <c r="N112" s="1908"/>
      <c r="O112" s="1908"/>
      <c r="P112" s="1908"/>
      <c r="Q112" s="1940"/>
      <c r="R112" s="1917"/>
      <c r="S112" s="1973"/>
      <c r="T112" s="1972"/>
      <c r="U112" s="1972"/>
      <c r="V112" s="1972"/>
      <c r="W112" s="1972"/>
      <c r="X112" s="1972"/>
      <c r="Y112" s="1972"/>
      <c r="Z112" s="1972"/>
      <c r="AA112" s="1972"/>
      <c r="AB112" s="1940"/>
      <c r="AC112" s="1940"/>
      <c r="AD112" s="1458"/>
      <c r="AE112" s="1458"/>
      <c r="AF112" s="1458"/>
      <c r="AG112" s="1458"/>
    </row>
    <row r="113" spans="1:33" s="1941" customFormat="1" ht="40.5" customHeight="1">
      <c r="A113" s="1939"/>
      <c r="B113" s="1942"/>
      <c r="C113" s="1974" t="s">
        <v>1374</v>
      </c>
      <c r="D113" s="1975"/>
      <c r="E113" s="1940"/>
      <c r="F113" s="1976" t="s">
        <v>1375</v>
      </c>
      <c r="G113" s="1977"/>
      <c r="H113" s="1977"/>
      <c r="I113" s="1977"/>
      <c r="J113" s="1977"/>
      <c r="K113" s="1977"/>
      <c r="L113" s="1977"/>
      <c r="M113" s="1940"/>
      <c r="N113" s="1940"/>
      <c r="O113" s="1908"/>
      <c r="P113" s="1908"/>
      <c r="Q113" s="1940"/>
      <c r="R113" s="1940"/>
      <c r="S113" s="1973"/>
      <c r="T113" s="1972"/>
      <c r="U113" s="1972"/>
      <c r="V113" s="1972"/>
      <c r="W113" s="1972"/>
      <c r="X113" s="1972"/>
      <c r="Y113" s="1972"/>
      <c r="Z113" s="1972"/>
      <c r="AA113" s="1972"/>
      <c r="AB113" s="1940"/>
      <c r="AC113" s="1940"/>
      <c r="AD113" s="1458"/>
      <c r="AE113" s="1458"/>
      <c r="AF113" s="1458"/>
      <c r="AG113" s="1458"/>
    </row>
    <row r="114" spans="1:33" s="1941" customFormat="1" ht="40.5" customHeight="1">
      <c r="A114" s="1939"/>
      <c r="B114" s="1942"/>
      <c r="C114" s="1978">
        <v>3</v>
      </c>
      <c r="D114" s="1975"/>
      <c r="E114" s="1939"/>
      <c r="F114" s="1939"/>
      <c r="G114" s="1939"/>
      <c r="H114" s="1908"/>
      <c r="I114" s="1908"/>
      <c r="J114" s="1908"/>
      <c r="K114" s="1908"/>
      <c r="L114" s="1908"/>
      <c r="M114" s="1908"/>
      <c r="N114" s="1908"/>
      <c r="O114" s="1908"/>
      <c r="P114" s="1908"/>
      <c r="Q114" s="1940"/>
      <c r="R114" s="1940"/>
      <c r="S114" s="1973"/>
      <c r="T114" s="1972"/>
      <c r="U114" s="1972"/>
      <c r="V114" s="1972"/>
      <c r="W114" s="1972"/>
      <c r="X114" s="1972"/>
      <c r="Y114" s="1972"/>
      <c r="Z114" s="1972"/>
      <c r="AA114" s="1972"/>
      <c r="AB114" s="1940"/>
      <c r="AC114" s="1940"/>
      <c r="AD114" s="1458"/>
      <c r="AE114" s="1458"/>
      <c r="AF114" s="1458"/>
      <c r="AG114" s="1458"/>
    </row>
    <row r="115" spans="1:33" s="1941" customFormat="1" ht="40.5" customHeight="1">
      <c r="A115" s="1939"/>
      <c r="B115" s="1942"/>
      <c r="C115" s="1939"/>
      <c r="D115" s="1939"/>
      <c r="E115" s="1939"/>
      <c r="F115" s="1939"/>
      <c r="G115" s="1939"/>
      <c r="H115" s="1979" t="s">
        <v>1376</v>
      </c>
      <c r="I115" s="1980"/>
      <c r="J115" s="1980"/>
      <c r="K115" s="1939"/>
      <c r="L115" s="1908"/>
      <c r="M115" s="1908"/>
      <c r="N115" s="1981" t="s">
        <v>213</v>
      </c>
      <c r="O115" s="1982" t="s">
        <v>1377</v>
      </c>
      <c r="P115" s="1983" t="s">
        <v>1378</v>
      </c>
      <c r="Q115" s="1940"/>
      <c r="R115" s="1940"/>
      <c r="S115" s="1973"/>
      <c r="T115" s="1972"/>
      <c r="U115" s="1972"/>
      <c r="V115" s="1972"/>
      <c r="W115" s="1972"/>
      <c r="X115" s="1972"/>
      <c r="Y115" s="1972"/>
      <c r="Z115" s="1972"/>
      <c r="AA115" s="1972"/>
      <c r="AB115" s="1940"/>
      <c r="AC115" s="1940"/>
      <c r="AD115" s="1458"/>
      <c r="AE115" s="1458"/>
      <c r="AF115" s="1458"/>
      <c r="AG115" s="1458"/>
    </row>
    <row r="116" spans="1:33" s="1941" customFormat="1" ht="40.5" customHeight="1">
      <c r="A116" s="1939"/>
      <c r="B116" s="1942"/>
      <c r="C116" s="1984" t="s">
        <v>1379</v>
      </c>
      <c r="D116" s="1939"/>
      <c r="E116" s="1985"/>
      <c r="F116" s="1939"/>
      <c r="G116" s="1939"/>
      <c r="H116" s="1986" t="s">
        <v>1380</v>
      </c>
      <c r="I116" s="1986" t="s">
        <v>1381</v>
      </c>
      <c r="J116" s="1986" t="s">
        <v>1382</v>
      </c>
      <c r="K116" s="1972" t="s">
        <v>1383</v>
      </c>
      <c r="L116" s="1940"/>
      <c r="M116" s="1940"/>
      <c r="N116" s="1984" t="s">
        <v>1384</v>
      </c>
      <c r="O116" s="1940"/>
      <c r="P116" s="1940"/>
      <c r="Q116" s="1940"/>
      <c r="R116" s="1940"/>
      <c r="S116" s="1973"/>
      <c r="T116" s="1972"/>
      <c r="U116" s="1972"/>
      <c r="V116" s="1972"/>
      <c r="W116" s="1972"/>
      <c r="X116" s="1972"/>
      <c r="Y116" s="1972"/>
      <c r="Z116" s="1972"/>
      <c r="AA116" s="1972"/>
      <c r="AB116" s="1940"/>
      <c r="AC116" s="1940"/>
      <c r="AD116" s="1458"/>
      <c r="AE116" s="1458"/>
      <c r="AF116" s="1458"/>
      <c r="AG116" s="1458"/>
    </row>
    <row r="117" spans="1:33" s="1941" customFormat="1" ht="40.5" customHeight="1">
      <c r="A117" s="1939"/>
      <c r="B117" s="1942"/>
      <c r="C117" s="1984" t="s">
        <v>1385</v>
      </c>
      <c r="D117" s="1939"/>
      <c r="E117" s="1985"/>
      <c r="F117" s="1939"/>
      <c r="G117" s="1939"/>
      <c r="H117" s="1986" t="s">
        <v>1386</v>
      </c>
      <c r="I117" s="1986" t="s">
        <v>1387</v>
      </c>
      <c r="J117" s="1986" t="s">
        <v>1388</v>
      </c>
      <c r="K117" s="1972" t="s">
        <v>1389</v>
      </c>
      <c r="L117" s="1908"/>
      <c r="M117" s="1908"/>
      <c r="N117" s="1981" t="s">
        <v>1390</v>
      </c>
      <c r="O117" s="1982" t="s">
        <v>1391</v>
      </c>
      <c r="P117" s="1982" t="s">
        <v>1392</v>
      </c>
      <c r="Q117" s="1940"/>
      <c r="R117" s="1940"/>
      <c r="S117" s="1973"/>
      <c r="T117" s="1972"/>
      <c r="U117" s="1972"/>
      <c r="V117" s="1972"/>
      <c r="W117" s="1972"/>
      <c r="X117" s="1972"/>
      <c r="Y117" s="1972"/>
      <c r="Z117" s="1972"/>
      <c r="AA117" s="1972"/>
      <c r="AB117" s="1940"/>
      <c r="AC117" s="1940"/>
      <c r="AD117" s="1458"/>
      <c r="AE117" s="1458"/>
      <c r="AF117" s="1458"/>
      <c r="AG117" s="1458"/>
    </row>
    <row r="118" spans="1:33" s="1941" customFormat="1" ht="40.5" customHeight="1">
      <c r="A118" s="1939"/>
      <c r="B118" s="1942"/>
      <c r="C118" s="1984"/>
      <c r="D118" s="1939"/>
      <c r="E118" s="1984"/>
      <c r="F118" s="1987"/>
      <c r="G118" s="1984"/>
      <c r="H118" s="1984"/>
      <c r="I118" s="1939"/>
      <c r="J118" s="1939"/>
      <c r="K118" s="1939"/>
      <c r="L118" s="1939"/>
      <c r="M118" s="1939"/>
      <c r="N118" s="1939"/>
      <c r="O118" s="1939"/>
      <c r="P118" s="1940"/>
      <c r="Q118" s="1940"/>
      <c r="R118" s="1940"/>
      <c r="S118" s="1973"/>
      <c r="T118" s="1972"/>
      <c r="U118" s="1972"/>
      <c r="V118" s="1972"/>
      <c r="W118" s="1972"/>
      <c r="X118" s="1972"/>
      <c r="Y118" s="1972"/>
      <c r="Z118" s="1972"/>
      <c r="AA118" s="1972"/>
      <c r="AB118" s="1940"/>
      <c r="AC118" s="1940"/>
      <c r="AD118" s="1458"/>
      <c r="AE118" s="1458"/>
      <c r="AF118" s="1458"/>
      <c r="AG118" s="1458"/>
    </row>
    <row r="119" spans="1:33" s="1994" customFormat="1" ht="44.25" customHeight="1">
      <c r="A119" s="1988"/>
      <c r="B119" s="1989"/>
      <c r="C119" s="1990"/>
      <c r="D119" s="1991"/>
      <c r="E119" s="1991"/>
      <c r="F119" s="1992"/>
      <c r="G119" s="1992"/>
      <c r="H119" s="1992"/>
      <c r="I119" s="1992"/>
      <c r="J119" s="1993"/>
      <c r="K119" s="1990"/>
      <c r="L119" s="1990"/>
      <c r="M119" s="1990"/>
      <c r="N119" s="1990"/>
      <c r="O119" s="1990"/>
      <c r="P119" s="1990"/>
      <c r="Q119" s="1990"/>
      <c r="R119" s="1990"/>
      <c r="S119" s="1990"/>
      <c r="T119" s="1990"/>
      <c r="U119" s="1990"/>
      <c r="V119" s="1990"/>
      <c r="W119" s="1990"/>
      <c r="X119" s="1990"/>
      <c r="Y119" s="1990"/>
      <c r="Z119" s="1990"/>
      <c r="AA119" s="1990"/>
      <c r="AB119" s="1990"/>
      <c r="AC119" s="1990"/>
      <c r="AD119" s="1458"/>
      <c r="AE119" s="1458"/>
      <c r="AF119" s="1458"/>
      <c r="AG119" s="1458"/>
    </row>
    <row r="120" spans="1:33" s="1941" customFormat="1" ht="39.950000000000003" customHeight="1">
      <c r="A120" s="1939"/>
      <c r="B120" s="1995"/>
      <c r="C120" s="1996"/>
      <c r="D120" s="1997"/>
      <c r="E120" s="1997"/>
      <c r="F120" s="1997"/>
      <c r="G120" s="1997"/>
      <c r="H120" s="1997"/>
      <c r="I120" s="1997"/>
      <c r="J120" s="1997"/>
      <c r="K120" s="1997"/>
      <c r="L120" s="1908"/>
      <c r="M120" s="1908"/>
      <c r="N120" s="1908"/>
      <c r="O120" s="1908"/>
      <c r="P120" s="1908"/>
      <c r="Q120" s="1940"/>
      <c r="R120" s="1940"/>
      <c r="S120" s="1940"/>
      <c r="T120" s="1940"/>
      <c r="U120" s="1940"/>
      <c r="V120" s="1940"/>
      <c r="W120" s="1940"/>
      <c r="X120" s="1940"/>
      <c r="Y120" s="1940"/>
      <c r="Z120" s="1940"/>
      <c r="AA120" s="1940"/>
      <c r="AB120" s="1940"/>
      <c r="AC120" s="1940"/>
      <c r="AD120" s="1458"/>
      <c r="AE120" s="1458"/>
      <c r="AF120" s="1458"/>
      <c r="AG120" s="1458"/>
    </row>
    <row r="121" spans="1:33" s="1994" customFormat="1" ht="39.950000000000003" customHeight="1">
      <c r="A121" s="1939"/>
      <c r="B121" s="1995"/>
      <c r="C121" s="1998" t="s">
        <v>1393</v>
      </c>
      <c r="D121" s="1999" t="s">
        <v>1394</v>
      </c>
      <c r="E121" s="1999"/>
      <c r="F121" s="1999"/>
      <c r="G121" s="1999"/>
      <c r="H121" s="1999"/>
      <c r="I121" s="1999"/>
      <c r="J121" s="1999"/>
      <c r="K121" s="1999"/>
      <c r="L121" s="1999"/>
      <c r="M121" s="1999"/>
      <c r="N121" s="1940"/>
      <c r="O121" s="1940"/>
      <c r="P121" s="1940"/>
      <c r="Q121" s="1940"/>
      <c r="R121" s="1940"/>
      <c r="S121" s="1940"/>
      <c r="T121" s="1940"/>
      <c r="U121" s="1940"/>
      <c r="V121" s="1940"/>
      <c r="W121" s="1940"/>
      <c r="X121" s="1940"/>
      <c r="Y121" s="1940"/>
      <c r="Z121" s="1940"/>
      <c r="AA121" s="1940"/>
      <c r="AB121" s="1940"/>
      <c r="AC121" s="1940"/>
      <c r="AD121" s="1458"/>
      <c r="AE121" s="1458"/>
      <c r="AF121" s="1458"/>
      <c r="AG121" s="1458"/>
    </row>
    <row r="122" spans="1:33" s="1994" customFormat="1" ht="39.950000000000003" customHeight="1">
      <c r="A122" s="1939"/>
      <c r="B122" s="1995"/>
      <c r="C122" s="2000" t="s">
        <v>1395</v>
      </c>
      <c r="D122" s="2000"/>
      <c r="E122" s="1940"/>
      <c r="F122" s="1940"/>
      <c r="G122" s="1940"/>
      <c r="H122" s="1940"/>
      <c r="I122" s="1940"/>
      <c r="J122" s="1940"/>
      <c r="K122" s="1940"/>
      <c r="L122" s="1940"/>
      <c r="M122" s="1940"/>
      <c r="N122" s="1940"/>
      <c r="O122" s="1940"/>
      <c r="P122" s="1940"/>
      <c r="Q122" s="1940"/>
      <c r="R122" s="1940"/>
      <c r="S122" s="1940"/>
      <c r="T122" s="1940"/>
      <c r="U122" s="1940"/>
      <c r="V122" s="1940"/>
      <c r="W122" s="1940"/>
      <c r="X122" s="1940"/>
      <c r="Y122" s="1940"/>
      <c r="Z122" s="1940"/>
      <c r="AA122" s="1940"/>
      <c r="AB122" s="1940"/>
      <c r="AC122" s="1940"/>
      <c r="AD122" s="1458"/>
      <c r="AE122" s="1458"/>
      <c r="AF122" s="1458"/>
      <c r="AG122" s="1458"/>
    </row>
    <row r="123" spans="1:33" s="1994" customFormat="1" ht="39.950000000000003" customHeight="1">
      <c r="A123" s="1939"/>
      <c r="B123" s="1995"/>
      <c r="C123" s="2000" t="s">
        <v>1396</v>
      </c>
      <c r="D123" s="2000"/>
      <c r="E123" s="1940"/>
      <c r="F123" s="1940"/>
      <c r="G123" s="1940"/>
      <c r="H123" s="1940"/>
      <c r="I123" s="1940"/>
      <c r="J123" s="1940"/>
      <c r="K123" s="1940"/>
      <c r="L123" s="1940"/>
      <c r="M123" s="1940"/>
      <c r="N123" s="1940"/>
      <c r="O123" s="1940"/>
      <c r="P123" s="1940"/>
      <c r="Q123" s="1940"/>
      <c r="R123" s="1940"/>
      <c r="S123" s="1940"/>
      <c r="T123" s="1940"/>
      <c r="U123" s="1940"/>
      <c r="V123" s="1940"/>
      <c r="W123" s="1940"/>
      <c r="X123" s="1940"/>
      <c r="Y123" s="1940"/>
      <c r="Z123" s="1940"/>
      <c r="AA123" s="1940"/>
      <c r="AB123" s="1940"/>
      <c r="AC123" s="1940"/>
      <c r="AD123" s="1458"/>
      <c r="AE123" s="1458"/>
      <c r="AF123" s="1458"/>
      <c r="AG123" s="1458"/>
    </row>
    <row r="124" spans="1:33" s="1994" customFormat="1" ht="39.950000000000003" customHeight="1">
      <c r="A124" s="1939"/>
      <c r="B124" s="1995"/>
      <c r="C124" s="2001" t="s">
        <v>1397</v>
      </c>
      <c r="D124" s="2002" t="s">
        <v>1398</v>
      </c>
      <c r="E124" s="2003"/>
      <c r="F124" s="2004"/>
      <c r="G124" s="2003"/>
      <c r="H124" s="2003"/>
      <c r="I124" s="2003"/>
      <c r="J124" s="2003"/>
      <c r="K124" s="2005"/>
      <c r="L124" s="2005"/>
      <c r="M124" s="2006"/>
      <c r="N124" s="2007" t="s">
        <v>1399</v>
      </c>
      <c r="O124" s="2007"/>
      <c r="P124" s="2008"/>
      <c r="Q124" s="2008"/>
      <c r="R124" s="2008"/>
      <c r="S124" s="2008"/>
      <c r="T124" s="2008"/>
      <c r="U124" s="2008"/>
      <c r="V124" s="2009"/>
      <c r="W124" s="2010"/>
      <c r="X124" s="2010"/>
      <c r="Y124" s="2010"/>
      <c r="Z124" s="2010"/>
      <c r="AA124" s="2010"/>
      <c r="AB124" s="2010"/>
      <c r="AC124" s="2010"/>
      <c r="AD124" s="1458"/>
      <c r="AE124" s="1458"/>
      <c r="AF124" s="1458"/>
      <c r="AG124" s="1458"/>
    </row>
    <row r="125" spans="1:33" s="1994" customFormat="1" ht="39.950000000000003" customHeight="1">
      <c r="A125" s="1939"/>
      <c r="B125" s="1995"/>
      <c r="C125" s="2001"/>
      <c r="D125" s="2002" t="s">
        <v>1400</v>
      </c>
      <c r="E125" s="2011"/>
      <c r="F125" s="2011"/>
      <c r="G125" s="2011"/>
      <c r="H125" s="2011"/>
      <c r="I125" s="2011"/>
      <c r="J125" s="2011"/>
      <c r="K125" s="2006"/>
      <c r="L125" s="2006"/>
      <c r="M125" s="2006"/>
      <c r="N125" s="2012"/>
      <c r="O125" s="2012"/>
      <c r="P125" s="2009"/>
      <c r="Q125" s="2009"/>
      <c r="R125" s="2009"/>
      <c r="S125" s="2009"/>
      <c r="T125" s="2009"/>
      <c r="U125" s="2009"/>
      <c r="V125" s="2009"/>
      <c r="W125" s="2010"/>
      <c r="X125" s="2010"/>
      <c r="Y125" s="2010"/>
      <c r="Z125" s="2010"/>
      <c r="AA125" s="2010"/>
      <c r="AB125" s="2010"/>
      <c r="AC125" s="2010"/>
      <c r="AD125" s="1458"/>
      <c r="AE125" s="1458"/>
      <c r="AF125" s="1458"/>
      <c r="AG125" s="1458"/>
    </row>
    <row r="126" spans="1:33" s="1994" customFormat="1" ht="39.950000000000003" customHeight="1">
      <c r="A126" s="1939"/>
      <c r="B126" s="1995"/>
      <c r="C126" s="2001"/>
      <c r="D126" s="2002" t="s">
        <v>1401</v>
      </c>
      <c r="E126" s="2003"/>
      <c r="F126" s="2003"/>
      <c r="G126" s="2003"/>
      <c r="H126" s="2003"/>
      <c r="I126" s="2011"/>
      <c r="J126" s="2003"/>
      <c r="K126" s="2005"/>
      <c r="L126" s="2005"/>
      <c r="M126" s="2005"/>
      <c r="N126" s="2007" t="s">
        <v>1402</v>
      </c>
      <c r="O126" s="2007"/>
      <c r="P126" s="2008"/>
      <c r="Q126" s="2008"/>
      <c r="R126" s="2008"/>
      <c r="S126" s="2008"/>
      <c r="T126" s="2008"/>
      <c r="U126" s="2008"/>
      <c r="V126" s="2009"/>
      <c r="W126" s="2010"/>
      <c r="X126" s="2010"/>
      <c r="Y126" s="2010"/>
      <c r="Z126" s="2010"/>
      <c r="AA126" s="2010"/>
      <c r="AB126" s="2010"/>
      <c r="AC126" s="2010"/>
      <c r="AD126" s="1458"/>
      <c r="AE126" s="1458"/>
      <c r="AF126" s="1458"/>
      <c r="AG126" s="1458"/>
    </row>
    <row r="127" spans="1:33" s="1994" customFormat="1" ht="39.950000000000003" customHeight="1">
      <c r="A127" s="1939"/>
      <c r="B127" s="1995"/>
      <c r="C127" s="2001"/>
      <c r="D127" s="2002" t="s">
        <v>1403</v>
      </c>
      <c r="E127" s="2011"/>
      <c r="F127" s="2003"/>
      <c r="G127" s="2003"/>
      <c r="H127" s="2003"/>
      <c r="I127" s="2003"/>
      <c r="J127" s="2003"/>
      <c r="K127" s="2005"/>
      <c r="L127" s="2005"/>
      <c r="M127" s="2005"/>
      <c r="N127" s="2007" t="s">
        <v>1404</v>
      </c>
      <c r="O127" s="2007"/>
      <c r="P127" s="2008"/>
      <c r="Q127" s="2008"/>
      <c r="R127" s="2008"/>
      <c r="S127" s="2008"/>
      <c r="T127" s="2008"/>
      <c r="U127" s="2008"/>
      <c r="V127" s="2009"/>
      <c r="W127" s="2010"/>
      <c r="X127" s="2010"/>
      <c r="Y127" s="2010"/>
      <c r="Z127" s="2010"/>
      <c r="AA127" s="2010"/>
      <c r="AB127" s="2010"/>
      <c r="AC127" s="2010"/>
      <c r="AD127" s="1458"/>
      <c r="AE127" s="1458"/>
      <c r="AF127" s="1458"/>
      <c r="AG127" s="1458"/>
    </row>
    <row r="128" spans="1:33" s="1994" customFormat="1" ht="39.950000000000003" customHeight="1">
      <c r="A128" s="1939"/>
      <c r="B128" s="1995"/>
      <c r="C128" s="2001"/>
      <c r="D128" s="2002" t="s">
        <v>1405</v>
      </c>
      <c r="E128" s="2003"/>
      <c r="F128" s="2003"/>
      <c r="G128" s="2003"/>
      <c r="H128" s="2011"/>
      <c r="I128" s="2003"/>
      <c r="J128" s="2003"/>
      <c r="K128" s="2005"/>
      <c r="L128" s="2005"/>
      <c r="M128" s="2005"/>
      <c r="N128" s="2007" t="s">
        <v>1406</v>
      </c>
      <c r="O128" s="2007"/>
      <c r="P128" s="2008"/>
      <c r="Q128" s="2008"/>
      <c r="R128" s="2008"/>
      <c r="S128" s="2008"/>
      <c r="T128" s="2008"/>
      <c r="U128" s="2008"/>
      <c r="V128" s="2009"/>
      <c r="W128" s="2010"/>
      <c r="X128" s="2010"/>
      <c r="Y128" s="2010"/>
      <c r="Z128" s="2010"/>
      <c r="AA128" s="2010"/>
      <c r="AB128" s="2010"/>
      <c r="AC128" s="2010"/>
      <c r="AD128" s="1458"/>
      <c r="AE128" s="1458"/>
      <c r="AF128" s="1458"/>
      <c r="AG128" s="1458"/>
    </row>
    <row r="129" spans="1:33" s="1994" customFormat="1" ht="39.950000000000003" customHeight="1">
      <c r="A129" s="1939"/>
      <c r="B129" s="1995"/>
      <c r="C129" s="2001"/>
      <c r="D129" s="2002" t="s">
        <v>1407</v>
      </c>
      <c r="E129" s="2011"/>
      <c r="F129" s="2003"/>
      <c r="G129" s="2003"/>
      <c r="H129" s="2003"/>
      <c r="I129" s="2003"/>
      <c r="J129" s="2003"/>
      <c r="K129" s="2005"/>
      <c r="L129" s="2005"/>
      <c r="M129" s="2005"/>
      <c r="N129" s="2007" t="s">
        <v>1408</v>
      </c>
      <c r="O129" s="2007"/>
      <c r="P129" s="2008"/>
      <c r="Q129" s="2008"/>
      <c r="R129" s="2008"/>
      <c r="S129" s="2008"/>
      <c r="T129" s="2008"/>
      <c r="U129" s="2008"/>
      <c r="V129" s="2009"/>
      <c r="W129" s="2010"/>
      <c r="X129" s="2010"/>
      <c r="Y129" s="2010"/>
      <c r="Z129" s="2010"/>
      <c r="AA129" s="2010"/>
      <c r="AB129" s="2010"/>
      <c r="AC129" s="2010"/>
      <c r="AD129" s="1458"/>
      <c r="AE129" s="1458"/>
      <c r="AF129" s="1458"/>
      <c r="AG129" s="1458"/>
    </row>
    <row r="130" spans="1:33" s="1994" customFormat="1" ht="39.950000000000003" customHeight="1">
      <c r="A130" s="1939"/>
      <c r="B130" s="1995"/>
      <c r="C130" s="2001"/>
      <c r="D130" s="2013" t="s">
        <v>1409</v>
      </c>
      <c r="E130" s="2003"/>
      <c r="F130" s="2003"/>
      <c r="G130" s="2011"/>
      <c r="H130" s="2003"/>
      <c r="I130" s="2014"/>
      <c r="J130" s="2003"/>
      <c r="K130" s="2005"/>
      <c r="L130" s="2005"/>
      <c r="M130" s="2005"/>
      <c r="N130" s="2007" t="s">
        <v>1410</v>
      </c>
      <c r="O130" s="2007"/>
      <c r="P130" s="2008"/>
      <c r="Q130" s="2008"/>
      <c r="R130" s="2008"/>
      <c r="S130" s="2008"/>
      <c r="T130" s="2008"/>
      <c r="U130" s="2008"/>
      <c r="V130" s="2009"/>
      <c r="W130" s="2010"/>
      <c r="X130" s="2010"/>
      <c r="Y130" s="2010"/>
      <c r="Z130" s="2010"/>
      <c r="AA130" s="2010"/>
      <c r="AB130" s="2010"/>
      <c r="AC130" s="2010"/>
      <c r="AD130" s="1458"/>
      <c r="AE130" s="1458"/>
      <c r="AF130" s="1458"/>
      <c r="AG130" s="1458"/>
    </row>
    <row r="131" spans="1:33" s="1994" customFormat="1" ht="39.950000000000003" customHeight="1">
      <c r="A131" s="1939"/>
      <c r="B131" s="1995"/>
      <c r="C131" s="2001"/>
      <c r="D131" s="2002" t="s">
        <v>1411</v>
      </c>
      <c r="E131" s="2011"/>
      <c r="F131" s="2003"/>
      <c r="G131" s="2003"/>
      <c r="H131" s="2003"/>
      <c r="I131" s="2003"/>
      <c r="J131" s="2003"/>
      <c r="K131" s="2005"/>
      <c r="L131" s="2005"/>
      <c r="M131" s="2005"/>
      <c r="N131" s="2007" t="s">
        <v>1412</v>
      </c>
      <c r="O131" s="2007"/>
      <c r="P131" s="2008"/>
      <c r="Q131" s="2008"/>
      <c r="R131" s="2008"/>
      <c r="S131" s="2008"/>
      <c r="T131" s="2008"/>
      <c r="U131" s="2008"/>
      <c r="V131" s="2009"/>
      <c r="W131" s="2010"/>
      <c r="X131" s="2010"/>
      <c r="Y131" s="2010"/>
      <c r="Z131" s="2010"/>
      <c r="AA131" s="2010"/>
      <c r="AB131" s="2010"/>
      <c r="AC131" s="2010"/>
      <c r="AD131" s="1458"/>
      <c r="AE131" s="1458"/>
      <c r="AF131" s="1458"/>
      <c r="AG131" s="1458"/>
    </row>
    <row r="132" spans="1:33" s="1994" customFormat="1" ht="39.950000000000003" customHeight="1">
      <c r="A132" s="1939"/>
      <c r="B132" s="1995"/>
      <c r="C132" s="2007" t="s">
        <v>1413</v>
      </c>
      <c r="D132" s="2007"/>
      <c r="E132" s="2007"/>
      <c r="F132" s="2007"/>
      <c r="G132" s="2007"/>
      <c r="H132" s="2007"/>
      <c r="I132" s="2007"/>
      <c r="J132" s="2007"/>
      <c r="K132" s="2007"/>
      <c r="L132" s="2007"/>
      <c r="M132" s="2007"/>
      <c r="N132" s="2007"/>
      <c r="O132" s="2007"/>
      <c r="P132" s="2008"/>
      <c r="Q132" s="2008"/>
      <c r="R132" s="2008"/>
      <c r="S132" s="2008"/>
      <c r="T132" s="2008"/>
      <c r="U132" s="2008"/>
      <c r="V132" s="2009"/>
      <c r="W132" s="2010"/>
      <c r="X132" s="2010"/>
      <c r="Y132" s="2010"/>
      <c r="Z132" s="2010"/>
      <c r="AA132" s="2010"/>
      <c r="AB132" s="2010"/>
      <c r="AC132" s="2010"/>
      <c r="AD132" s="1458"/>
      <c r="AE132" s="1458"/>
      <c r="AF132" s="1458"/>
      <c r="AG132" s="1458"/>
    </row>
    <row r="133" spans="1:33" s="1994" customFormat="1" ht="39.950000000000003" customHeight="1">
      <c r="A133" s="1939"/>
      <c r="B133" s="1995"/>
      <c r="C133" s="2001"/>
      <c r="D133" s="2002" t="s">
        <v>1414</v>
      </c>
      <c r="E133" s="2011"/>
      <c r="F133" s="2003"/>
      <c r="G133" s="2003"/>
      <c r="H133" s="2003"/>
      <c r="I133" s="2003"/>
      <c r="J133" s="2003"/>
      <c r="K133" s="2005"/>
      <c r="L133" s="2005"/>
      <c r="M133" s="2005"/>
      <c r="N133" s="2007"/>
      <c r="O133" s="2007"/>
      <c r="P133" s="2008"/>
      <c r="Q133" s="2008"/>
      <c r="R133" s="2008"/>
      <c r="S133" s="2008"/>
      <c r="T133" s="2008"/>
      <c r="U133" s="2008"/>
      <c r="V133" s="2009"/>
      <c r="W133" s="2010"/>
      <c r="X133" s="2010"/>
      <c r="Y133" s="2010"/>
      <c r="Z133" s="2010"/>
      <c r="AA133" s="2010"/>
      <c r="AB133" s="2010"/>
      <c r="AC133" s="2010"/>
      <c r="AD133" s="1458"/>
      <c r="AE133" s="1458"/>
      <c r="AF133" s="1458"/>
      <c r="AG133" s="1458"/>
    </row>
    <row r="134" spans="1:33" s="1994" customFormat="1" ht="39.950000000000003" customHeight="1">
      <c r="A134" s="1939"/>
      <c r="B134" s="1995"/>
      <c r="C134" s="2007" t="s">
        <v>1415</v>
      </c>
      <c r="D134" s="2007"/>
      <c r="E134" s="2007"/>
      <c r="F134" s="2007"/>
      <c r="G134" s="2007"/>
      <c r="H134" s="2007"/>
      <c r="I134" s="2007"/>
      <c r="J134" s="2007"/>
      <c r="K134" s="2007"/>
      <c r="L134" s="2007"/>
      <c r="M134" s="2007"/>
      <c r="N134" s="2007"/>
      <c r="O134" s="2007"/>
      <c r="P134" s="2008"/>
      <c r="Q134" s="2008"/>
      <c r="R134" s="2008"/>
      <c r="S134" s="2008"/>
      <c r="T134" s="2008"/>
      <c r="U134" s="2008"/>
      <c r="V134" s="2009"/>
      <c r="W134" s="2010"/>
      <c r="X134" s="2010"/>
      <c r="Y134" s="2010"/>
      <c r="Z134" s="2010"/>
      <c r="AA134" s="2010"/>
      <c r="AB134" s="2010"/>
      <c r="AC134" s="2010"/>
      <c r="AD134" s="1458"/>
      <c r="AE134" s="1458"/>
      <c r="AF134" s="1458"/>
      <c r="AG134" s="1458"/>
    </row>
    <row r="135" spans="1:33" s="1994" customFormat="1" ht="39.950000000000003" customHeight="1">
      <c r="A135" s="1939"/>
      <c r="B135" s="1995"/>
      <c r="C135" s="2001"/>
      <c r="D135" s="2002" t="s">
        <v>1416</v>
      </c>
      <c r="E135" s="2011"/>
      <c r="F135" s="2003"/>
      <c r="G135" s="2003"/>
      <c r="H135" s="2003"/>
      <c r="I135" s="2003"/>
      <c r="J135" s="2003"/>
      <c r="K135" s="2005"/>
      <c r="L135" s="2005"/>
      <c r="M135" s="2005"/>
      <c r="N135" s="2007"/>
      <c r="O135" s="2007"/>
      <c r="P135" s="2008"/>
      <c r="Q135" s="2008"/>
      <c r="R135" s="2008"/>
      <c r="S135" s="2008"/>
      <c r="T135" s="2008"/>
      <c r="U135" s="2008"/>
      <c r="V135" s="2009"/>
      <c r="W135" s="2010"/>
      <c r="X135" s="2010"/>
      <c r="Y135" s="2010"/>
      <c r="Z135" s="2010"/>
      <c r="AA135" s="2010"/>
      <c r="AB135" s="2010"/>
      <c r="AC135" s="2010"/>
      <c r="AD135" s="1458"/>
      <c r="AE135" s="1458"/>
      <c r="AF135" s="1458"/>
      <c r="AG135" s="1458"/>
    </row>
    <row r="136" spans="1:33" s="1994" customFormat="1" ht="39.950000000000003" customHeight="1">
      <c r="A136" s="1939"/>
      <c r="B136" s="1995"/>
      <c r="C136" s="1940"/>
      <c r="D136" s="2010"/>
      <c r="E136" s="2010"/>
      <c r="F136" s="2010"/>
      <c r="G136" s="2010"/>
      <c r="H136" s="2010"/>
      <c r="I136" s="2010"/>
      <c r="J136" s="2010"/>
      <c r="K136" s="2010"/>
      <c r="L136" s="2010"/>
      <c r="M136" s="2010"/>
      <c r="N136" s="2010"/>
      <c r="O136" s="2010"/>
      <c r="P136" s="2010"/>
      <c r="Q136" s="2010"/>
      <c r="R136" s="2010"/>
      <c r="S136" s="2010"/>
      <c r="T136" s="2010"/>
      <c r="U136" s="2010"/>
      <c r="V136" s="2010"/>
      <c r="W136" s="2010"/>
      <c r="X136" s="2010"/>
      <c r="Y136" s="2010"/>
      <c r="Z136" s="2010"/>
      <c r="AA136" s="2010"/>
      <c r="AB136" s="2010"/>
      <c r="AC136" s="2010"/>
      <c r="AD136" s="1458"/>
      <c r="AE136" s="1458"/>
      <c r="AF136" s="1458"/>
      <c r="AG136" s="1458"/>
    </row>
    <row r="137" spans="1:33" s="1994" customFormat="1" ht="39.950000000000003" customHeight="1">
      <c r="A137" s="1939"/>
      <c r="B137" s="1995"/>
      <c r="C137" s="2015" t="s">
        <v>1393</v>
      </c>
      <c r="D137" s="2016" t="s">
        <v>1417</v>
      </c>
      <c r="E137" s="2017"/>
      <c r="F137" s="2017"/>
      <c r="G137" s="2017"/>
      <c r="H137" s="2017"/>
      <c r="I137" s="2017"/>
      <c r="J137" s="2017"/>
      <c r="K137" s="2017"/>
      <c r="L137" s="2017"/>
      <c r="M137" s="2017"/>
      <c r="N137" s="1908"/>
      <c r="O137" s="1908"/>
      <c r="P137" s="1908"/>
      <c r="Q137" s="1940"/>
      <c r="R137" s="1940"/>
      <c r="S137" s="1940"/>
      <c r="T137" s="1940"/>
      <c r="U137" s="1940"/>
      <c r="V137" s="1940"/>
      <c r="W137" s="1940"/>
      <c r="X137" s="1940"/>
      <c r="Y137" s="1940"/>
      <c r="Z137" s="1940"/>
      <c r="AA137" s="1940"/>
      <c r="AB137" s="1940"/>
      <c r="AC137" s="1940"/>
      <c r="AD137" s="1458"/>
      <c r="AE137" s="1458"/>
      <c r="AF137" s="1458"/>
      <c r="AG137" s="1458"/>
    </row>
    <row r="138" spans="1:33" s="1994" customFormat="1" ht="39.950000000000003" customHeight="1">
      <c r="A138" s="1939"/>
      <c r="B138" s="1995"/>
      <c r="C138" s="1940"/>
      <c r="D138" s="2018" t="s">
        <v>1418</v>
      </c>
      <c r="E138" s="1940"/>
      <c r="F138" s="1940"/>
      <c r="G138" s="1940"/>
      <c r="H138" s="1940"/>
      <c r="I138" s="1940"/>
      <c r="J138" s="1940"/>
      <c r="K138" s="1940"/>
      <c r="L138" s="1940"/>
      <c r="M138" s="1940"/>
      <c r="N138" s="1908"/>
      <c r="O138" s="1908"/>
      <c r="P138" s="1908"/>
      <c r="Q138" s="1940"/>
      <c r="R138" s="1940"/>
      <c r="S138" s="1940"/>
      <c r="T138" s="1940"/>
      <c r="U138" s="1940"/>
      <c r="V138" s="1940"/>
      <c r="W138" s="1940"/>
      <c r="X138" s="1940"/>
      <c r="Y138" s="1940"/>
      <c r="Z138" s="1940"/>
      <c r="AA138" s="1940"/>
      <c r="AB138" s="1940"/>
      <c r="AC138" s="1940"/>
      <c r="AD138" s="1458"/>
      <c r="AE138" s="1458"/>
      <c r="AF138" s="1458"/>
      <c r="AG138" s="1458"/>
    </row>
    <row r="139" spans="1:33" s="1994" customFormat="1" ht="39.950000000000003" customHeight="1">
      <c r="A139" s="1939"/>
      <c r="B139" s="1995"/>
      <c r="C139" s="2019" t="s">
        <v>1397</v>
      </c>
      <c r="D139" s="2020" t="s">
        <v>1419</v>
      </c>
      <c r="E139" s="2021"/>
      <c r="F139" s="2021"/>
      <c r="G139" s="2021"/>
      <c r="H139" s="2021"/>
      <c r="I139" s="2021"/>
      <c r="J139" s="2021"/>
      <c r="K139" s="2021"/>
      <c r="L139" s="2021"/>
      <c r="M139" s="2021"/>
      <c r="N139" s="1908"/>
      <c r="O139" s="1908"/>
      <c r="P139" s="1908"/>
      <c r="Q139" s="1940"/>
      <c r="R139" s="1940"/>
      <c r="S139" s="1940"/>
      <c r="T139" s="1940"/>
      <c r="U139" s="1940"/>
      <c r="V139" s="1940"/>
      <c r="W139" s="1940"/>
      <c r="X139" s="1940"/>
      <c r="Y139" s="1940"/>
      <c r="Z139" s="1940"/>
      <c r="AA139" s="1940"/>
      <c r="AB139" s="1940"/>
      <c r="AC139" s="1940"/>
      <c r="AD139" s="1458"/>
      <c r="AE139" s="1458"/>
      <c r="AF139" s="1458"/>
      <c r="AG139" s="1458"/>
    </row>
    <row r="140" spans="1:33" s="1994" customFormat="1" ht="39.950000000000003" customHeight="1">
      <c r="A140" s="1939"/>
      <c r="B140" s="1995"/>
      <c r="C140" s="2019"/>
      <c r="D140" s="2020" t="s">
        <v>1420</v>
      </c>
      <c r="E140" s="2021"/>
      <c r="F140" s="2021"/>
      <c r="G140" s="2021"/>
      <c r="H140" s="2021"/>
      <c r="I140" s="2021"/>
      <c r="J140" s="2021"/>
      <c r="K140" s="2021"/>
      <c r="L140" s="2021"/>
      <c r="M140" s="2021"/>
      <c r="N140" s="1908"/>
      <c r="O140" s="1908"/>
      <c r="P140" s="1908"/>
      <c r="Q140" s="1940"/>
      <c r="R140" s="1940"/>
      <c r="S140" s="1940"/>
      <c r="T140" s="1940"/>
      <c r="U140" s="1940"/>
      <c r="V140" s="1940"/>
      <c r="W140" s="1940"/>
      <c r="X140" s="1940"/>
      <c r="Y140" s="1940"/>
      <c r="Z140" s="1940"/>
      <c r="AA140" s="1940"/>
      <c r="AB140" s="1940"/>
      <c r="AC140" s="1940"/>
      <c r="AD140" s="1458"/>
      <c r="AE140" s="1458"/>
      <c r="AF140" s="1458"/>
      <c r="AG140" s="1458"/>
    </row>
    <row r="141" spans="1:33" s="1994" customFormat="1" ht="39.950000000000003" customHeight="1">
      <c r="A141" s="1939"/>
      <c r="B141" s="1995"/>
      <c r="C141" s="2019"/>
      <c r="D141" s="2020" t="s">
        <v>1421</v>
      </c>
      <c r="E141" s="2021"/>
      <c r="F141" s="2021"/>
      <c r="G141" s="2021"/>
      <c r="H141" s="2021"/>
      <c r="I141" s="2021"/>
      <c r="J141" s="2021"/>
      <c r="K141" s="2021"/>
      <c r="L141" s="2021"/>
      <c r="M141" s="2021"/>
      <c r="N141" s="1908"/>
      <c r="O141" s="1908"/>
      <c r="P141" s="1908"/>
      <c r="Q141" s="1940"/>
      <c r="R141" s="1940"/>
      <c r="S141" s="1940"/>
      <c r="T141" s="1940"/>
      <c r="U141" s="1940"/>
      <c r="V141" s="1940"/>
      <c r="W141" s="1940"/>
      <c r="X141" s="1940"/>
      <c r="Y141" s="1940"/>
      <c r="Z141" s="1940"/>
      <c r="AA141" s="1940"/>
      <c r="AB141" s="1940"/>
      <c r="AC141" s="1940"/>
      <c r="AD141" s="1458"/>
      <c r="AE141" s="1458"/>
      <c r="AF141" s="1458"/>
      <c r="AG141" s="1458"/>
    </row>
    <row r="142" spans="1:33" s="1994" customFormat="1" ht="39.950000000000003" customHeight="1">
      <c r="A142" s="1939"/>
      <c r="B142" s="1995"/>
      <c r="C142" s="2019"/>
      <c r="D142" s="2020" t="s">
        <v>1422</v>
      </c>
      <c r="E142" s="2021"/>
      <c r="F142" s="2021"/>
      <c r="G142" s="2021"/>
      <c r="H142" s="2021"/>
      <c r="I142" s="2021"/>
      <c r="J142" s="2021"/>
      <c r="K142" s="2021"/>
      <c r="L142" s="2021"/>
      <c r="M142" s="2021"/>
      <c r="N142" s="1908"/>
      <c r="O142" s="1908"/>
      <c r="P142" s="1908"/>
      <c r="Q142" s="1940"/>
      <c r="R142" s="1940"/>
      <c r="S142" s="1940"/>
      <c r="T142" s="1940"/>
      <c r="U142" s="1940"/>
      <c r="V142" s="1940"/>
      <c r="W142" s="1940"/>
      <c r="X142" s="1940"/>
      <c r="Y142" s="1940"/>
      <c r="Z142" s="1940"/>
      <c r="AA142" s="1940"/>
      <c r="AB142" s="1940"/>
      <c r="AC142" s="1940"/>
      <c r="AD142" s="1458"/>
      <c r="AE142" s="1458"/>
      <c r="AF142" s="1458"/>
      <c r="AG142" s="1458"/>
    </row>
    <row r="143" spans="1:33" s="1994" customFormat="1" ht="39.950000000000003" customHeight="1">
      <c r="A143" s="1939"/>
      <c r="B143" s="1995"/>
      <c r="C143" s="2019"/>
      <c r="D143" s="2020" t="s">
        <v>1423</v>
      </c>
      <c r="E143" s="2021"/>
      <c r="F143" s="2021"/>
      <c r="G143" s="2021"/>
      <c r="H143" s="2021"/>
      <c r="I143" s="2021"/>
      <c r="J143" s="2021"/>
      <c r="K143" s="2021"/>
      <c r="L143" s="2021"/>
      <c r="M143" s="2021"/>
      <c r="N143" s="1908"/>
      <c r="O143" s="1908"/>
      <c r="P143" s="1908"/>
      <c r="Q143" s="1940"/>
      <c r="R143" s="1940"/>
      <c r="S143" s="1940"/>
      <c r="T143" s="1940"/>
      <c r="U143" s="1940"/>
      <c r="V143" s="1940"/>
      <c r="W143" s="1940"/>
      <c r="X143" s="1940"/>
      <c r="Y143" s="1940"/>
      <c r="Z143" s="1940"/>
      <c r="AA143" s="1940"/>
      <c r="AB143" s="1940"/>
      <c r="AC143" s="1940"/>
      <c r="AD143" s="1458"/>
      <c r="AE143" s="1458"/>
      <c r="AF143" s="1458"/>
      <c r="AG143" s="1458"/>
    </row>
    <row r="144" spans="1:33" s="1994" customFormat="1" ht="39.950000000000003" customHeight="1">
      <c r="A144" s="1939"/>
      <c r="B144" s="1995"/>
      <c r="C144" s="2019"/>
      <c r="D144" s="2020" t="s">
        <v>1424</v>
      </c>
      <c r="E144" s="2021"/>
      <c r="F144" s="2021"/>
      <c r="G144" s="2021"/>
      <c r="H144" s="2021"/>
      <c r="I144" s="2021"/>
      <c r="J144" s="2021"/>
      <c r="K144" s="2021"/>
      <c r="L144" s="2021"/>
      <c r="M144" s="2021"/>
      <c r="N144" s="1908"/>
      <c r="O144" s="1908"/>
      <c r="P144" s="1908"/>
      <c r="Q144" s="1940"/>
      <c r="R144" s="1940"/>
      <c r="S144" s="1940"/>
      <c r="T144" s="1940"/>
      <c r="U144" s="1940"/>
      <c r="V144" s="1940"/>
      <c r="W144" s="1940"/>
      <c r="X144" s="1940"/>
      <c r="Y144" s="1940"/>
      <c r="Z144" s="1940"/>
      <c r="AA144" s="1940"/>
      <c r="AB144" s="1940"/>
      <c r="AC144" s="1940"/>
      <c r="AD144" s="1458"/>
      <c r="AE144" s="1458"/>
      <c r="AF144" s="1458"/>
      <c r="AG144" s="1458"/>
    </row>
    <row r="145" spans="1:33" s="1994" customFormat="1" ht="39.950000000000003" customHeight="1">
      <c r="A145" s="1939"/>
      <c r="B145" s="1995"/>
      <c r="C145" s="2019"/>
      <c r="D145" s="2020" t="s">
        <v>1425</v>
      </c>
      <c r="E145" s="2021"/>
      <c r="F145" s="2021"/>
      <c r="G145" s="2021"/>
      <c r="H145" s="2021"/>
      <c r="I145" s="2021"/>
      <c r="J145" s="2021"/>
      <c r="K145" s="2021"/>
      <c r="L145" s="2021"/>
      <c r="M145" s="2021"/>
      <c r="N145" s="1908"/>
      <c r="O145" s="1908"/>
      <c r="P145" s="1908"/>
      <c r="Q145" s="1940"/>
      <c r="R145" s="1940"/>
      <c r="S145" s="1940"/>
      <c r="T145" s="1940"/>
      <c r="U145" s="1940"/>
      <c r="V145" s="1940"/>
      <c r="W145" s="1940"/>
      <c r="X145" s="1940"/>
      <c r="Y145" s="1940"/>
      <c r="Z145" s="1940"/>
      <c r="AA145" s="1940"/>
      <c r="AB145" s="1940"/>
      <c r="AC145" s="1940"/>
      <c r="AD145" s="1458"/>
      <c r="AE145" s="1458"/>
      <c r="AF145" s="1458"/>
      <c r="AG145" s="1458"/>
    </row>
    <row r="146" spans="1:33" s="1941" customFormat="1" ht="36.75" customHeight="1">
      <c r="A146" s="1939"/>
      <c r="B146" s="1995"/>
      <c r="C146" s="1996"/>
      <c r="D146" s="1997"/>
      <c r="E146" s="1997"/>
      <c r="F146" s="1997"/>
      <c r="G146" s="1997"/>
      <c r="H146" s="1997"/>
      <c r="I146" s="1997"/>
      <c r="J146" s="1997"/>
      <c r="K146" s="1997"/>
      <c r="L146" s="1908"/>
      <c r="M146" s="1908"/>
      <c r="N146" s="1908"/>
      <c r="O146" s="1908"/>
      <c r="P146" s="1908"/>
      <c r="Q146" s="1940"/>
      <c r="R146" s="1940"/>
      <c r="S146" s="1940"/>
      <c r="T146" s="1940"/>
      <c r="U146" s="1940"/>
      <c r="V146" s="1940"/>
      <c r="W146" s="1940"/>
      <c r="X146" s="1940"/>
      <c r="Y146" s="1940"/>
      <c r="Z146" s="1940"/>
      <c r="AA146" s="1940"/>
      <c r="AB146" s="1940"/>
      <c r="AC146" s="1940"/>
      <c r="AD146" s="1458"/>
      <c r="AE146" s="1458"/>
      <c r="AF146" s="1458"/>
      <c r="AG146" s="1458"/>
    </row>
    <row r="147" spans="1:33" s="1994" customFormat="1" ht="36.75" customHeight="1">
      <c r="A147" s="2022"/>
      <c r="B147" s="2023"/>
      <c r="C147" s="2019" t="s">
        <v>1426</v>
      </c>
      <c r="D147" s="2020" t="s">
        <v>1427</v>
      </c>
      <c r="E147" s="2021"/>
      <c r="F147" s="2021"/>
      <c r="G147" s="2021"/>
      <c r="H147" s="2021"/>
      <c r="I147" s="2021"/>
      <c r="J147" s="2021"/>
      <c r="K147" s="2021"/>
      <c r="L147" s="2021"/>
      <c r="M147" s="2021"/>
      <c r="N147" s="2024" t="s">
        <v>1076</v>
      </c>
      <c r="O147" s="1908"/>
      <c r="P147" s="1908"/>
      <c r="Q147" s="2024"/>
      <c r="R147" s="2025"/>
      <c r="S147" s="2025"/>
      <c r="T147" s="2025"/>
      <c r="U147" s="2025"/>
      <c r="V147" s="2025"/>
      <c r="W147" s="2025"/>
      <c r="X147" s="2025"/>
      <c r="Y147" s="2026"/>
      <c r="Z147" s="2025"/>
      <c r="AA147" s="2026"/>
      <c r="AB147" s="1940"/>
      <c r="AC147" s="1940"/>
    </row>
    <row r="148" spans="1:33" s="1994" customFormat="1" ht="36.75" customHeight="1">
      <c r="A148" s="2022"/>
      <c r="B148" s="2023"/>
      <c r="C148" s="2019"/>
      <c r="D148" s="2020" t="s">
        <v>1428</v>
      </c>
      <c r="E148" s="2021"/>
      <c r="F148" s="2021"/>
      <c r="G148" s="2021"/>
      <c r="H148" s="2021"/>
      <c r="I148" s="2021"/>
      <c r="J148" s="2011"/>
      <c r="K148" s="2027"/>
      <c r="L148" s="2028"/>
      <c r="M148" s="2028"/>
      <c r="N148" s="2029" t="s">
        <v>1429</v>
      </c>
      <c r="O148" s="1908"/>
      <c r="P148" s="1908"/>
      <c r="Q148" s="2029"/>
      <c r="R148" s="2025"/>
      <c r="S148" s="2025"/>
      <c r="T148" s="2025"/>
      <c r="U148" s="2025"/>
      <c r="V148" s="2025"/>
      <c r="W148" s="2025"/>
      <c r="X148" s="2025"/>
      <c r="Y148" s="2026"/>
      <c r="Z148" s="2025"/>
      <c r="AA148" s="2026"/>
      <c r="AB148" s="1940"/>
      <c r="AC148" s="1940"/>
    </row>
    <row r="149" spans="1:33" s="1994" customFormat="1" ht="36.75" customHeight="1">
      <c r="A149" s="2022"/>
      <c r="B149" s="2023"/>
      <c r="C149" s="2019"/>
      <c r="D149" s="2020" t="s">
        <v>1430</v>
      </c>
      <c r="E149" s="2021"/>
      <c r="F149" s="2021"/>
      <c r="G149" s="2011"/>
      <c r="H149" s="2030"/>
      <c r="I149" s="2011"/>
      <c r="J149" s="2030"/>
      <c r="K149" s="2027"/>
      <c r="L149" s="2028"/>
      <c r="M149" s="2028"/>
      <c r="N149" s="2029" t="s">
        <v>1431</v>
      </c>
      <c r="O149" s="1908"/>
      <c r="P149" s="1908"/>
      <c r="Q149" s="2029"/>
      <c r="R149" s="2025"/>
      <c r="S149" s="2025"/>
      <c r="T149" s="2025"/>
      <c r="U149" s="2025"/>
      <c r="V149" s="2025"/>
      <c r="W149" s="2025"/>
      <c r="X149" s="2025"/>
      <c r="Y149" s="2026"/>
      <c r="Z149" s="2025"/>
      <c r="AA149" s="2026"/>
      <c r="AB149" s="1940"/>
      <c r="AC149" s="1940"/>
    </row>
    <row r="150" spans="1:33" s="1994" customFormat="1" ht="36.75" customHeight="1">
      <c r="A150" s="2022"/>
      <c r="B150" s="2023"/>
      <c r="C150" s="2019"/>
      <c r="D150" s="2020" t="s">
        <v>1432</v>
      </c>
      <c r="E150" s="2021"/>
      <c r="F150" s="2021"/>
      <c r="G150" s="2021"/>
      <c r="H150" s="2021"/>
      <c r="I150" s="2021"/>
      <c r="J150" s="2031"/>
      <c r="K150" s="2028"/>
      <c r="L150" s="2028"/>
      <c r="M150" s="2028"/>
      <c r="N150" s="1908"/>
      <c r="O150" s="1908"/>
      <c r="P150" s="1908"/>
      <c r="Q150" s="2024"/>
      <c r="R150" s="2025"/>
      <c r="S150" s="2025"/>
      <c r="T150" s="2025"/>
      <c r="U150" s="2025"/>
      <c r="V150" s="2025"/>
      <c r="W150" s="2025"/>
      <c r="X150" s="2025"/>
      <c r="Y150" s="2026"/>
      <c r="Z150" s="2025"/>
      <c r="AA150" s="2026"/>
      <c r="AB150" s="1940"/>
      <c r="AC150" s="1940"/>
    </row>
    <row r="151" spans="1:33" s="1994" customFormat="1" ht="36.75" customHeight="1">
      <c r="A151" s="2022"/>
      <c r="B151" s="2023"/>
      <c r="C151" s="2019"/>
      <c r="D151" s="2020" t="s">
        <v>1433</v>
      </c>
      <c r="E151" s="2021"/>
      <c r="F151" s="2021"/>
      <c r="G151" s="2021"/>
      <c r="H151" s="2021"/>
      <c r="I151" s="2021"/>
      <c r="J151" s="2021"/>
      <c r="K151" s="2021"/>
      <c r="L151" s="2021"/>
      <c r="M151" s="2032"/>
      <c r="N151" s="1908"/>
      <c r="O151" s="1908"/>
      <c r="P151" s="1908"/>
      <c r="Q151" s="2024"/>
      <c r="R151" s="2025"/>
      <c r="S151" s="2025"/>
      <c r="T151" s="2025"/>
      <c r="U151" s="2025"/>
      <c r="V151" s="2025"/>
      <c r="W151" s="2025"/>
      <c r="X151" s="2025"/>
      <c r="Y151" s="2026"/>
      <c r="Z151" s="2025"/>
      <c r="AA151" s="2026"/>
      <c r="AB151" s="1940"/>
      <c r="AC151" s="1940"/>
    </row>
    <row r="152" spans="1:33" s="1941" customFormat="1" ht="36.75" customHeight="1">
      <c r="A152" s="1939"/>
      <c r="B152" s="1995"/>
      <c r="C152" s="2019"/>
      <c r="D152" s="2020" t="s">
        <v>1434</v>
      </c>
      <c r="E152" s="2021"/>
      <c r="F152" s="2021"/>
      <c r="G152" s="2021"/>
      <c r="H152" s="2021"/>
      <c r="I152" s="2021"/>
      <c r="J152" s="2021"/>
      <c r="K152" s="2021"/>
      <c r="L152" s="2021"/>
      <c r="M152" s="2032"/>
      <c r="N152" s="1908"/>
      <c r="O152" s="1908"/>
      <c r="P152" s="1908"/>
      <c r="Q152" s="1940"/>
      <c r="R152" s="1940"/>
      <c r="S152" s="1940"/>
      <c r="T152" s="1940"/>
      <c r="U152" s="1940"/>
      <c r="V152" s="1940"/>
      <c r="W152" s="1940"/>
      <c r="X152" s="1940"/>
      <c r="Y152" s="1940"/>
      <c r="Z152" s="1940"/>
      <c r="AA152" s="1940"/>
      <c r="AB152" s="1940"/>
      <c r="AC152" s="1940"/>
      <c r="AD152" s="1458"/>
      <c r="AE152" s="1458"/>
      <c r="AF152" s="1458"/>
      <c r="AG152" s="1458"/>
    </row>
    <row r="153" spans="1:33" s="1941" customFormat="1" ht="36.75" customHeight="1">
      <c r="A153" s="1939"/>
      <c r="B153" s="1995"/>
      <c r="C153" s="2019"/>
      <c r="D153" s="2020" t="s">
        <v>1435</v>
      </c>
      <c r="E153" s="2021"/>
      <c r="F153" s="2021"/>
      <c r="G153" s="2021"/>
      <c r="H153" s="2021"/>
      <c r="I153" s="2021"/>
      <c r="J153" s="2021"/>
      <c r="K153" s="2021"/>
      <c r="L153" s="2021"/>
      <c r="M153" s="2032"/>
      <c r="N153" s="1908"/>
      <c r="O153" s="1908"/>
      <c r="P153" s="1908"/>
      <c r="Q153" s="1940"/>
      <c r="R153" s="1940"/>
      <c r="S153" s="1940"/>
      <c r="T153" s="1940"/>
      <c r="U153" s="1940"/>
      <c r="V153" s="1940"/>
      <c r="W153" s="1940"/>
      <c r="X153" s="1940"/>
      <c r="Y153" s="1940"/>
      <c r="Z153" s="1940"/>
      <c r="AA153" s="1940"/>
      <c r="AB153" s="1940"/>
      <c r="AC153" s="1940"/>
      <c r="AD153" s="1458"/>
      <c r="AE153" s="1458"/>
      <c r="AF153" s="1458"/>
      <c r="AG153" s="1458"/>
    </row>
    <row r="154" spans="1:33" s="1941" customFormat="1" ht="36.75" customHeight="1">
      <c r="A154" s="1939"/>
      <c r="B154" s="1995"/>
      <c r="C154" s="2019"/>
      <c r="D154" s="2033" t="s">
        <v>1436</v>
      </c>
      <c r="E154" s="2021"/>
      <c r="F154" s="2021"/>
      <c r="G154" s="2021"/>
      <c r="H154" s="2021"/>
      <c r="I154" s="2021"/>
      <c r="J154" s="2021"/>
      <c r="K154" s="2021"/>
      <c r="L154" s="2021"/>
      <c r="M154" s="2032"/>
      <c r="N154" s="1908"/>
      <c r="O154" s="1908"/>
      <c r="P154" s="1908"/>
      <c r="Q154" s="1940"/>
      <c r="R154" s="1940"/>
      <c r="S154" s="1940"/>
      <c r="T154" s="1940"/>
      <c r="U154" s="1940"/>
      <c r="V154" s="1940"/>
      <c r="W154" s="1940"/>
      <c r="X154" s="1940"/>
      <c r="Y154" s="1940"/>
      <c r="Z154" s="1940"/>
      <c r="AA154" s="1940"/>
      <c r="AB154" s="1940"/>
      <c r="AC154" s="1940"/>
      <c r="AD154" s="1458"/>
      <c r="AE154" s="1458"/>
      <c r="AF154" s="1458"/>
      <c r="AG154" s="1458"/>
    </row>
    <row r="155" spans="1:33" s="1941" customFormat="1" ht="36.75" customHeight="1">
      <c r="A155" s="1939"/>
      <c r="B155" s="1995"/>
      <c r="C155" s="2019"/>
      <c r="D155" s="2033" t="s">
        <v>1437</v>
      </c>
      <c r="E155" s="2021"/>
      <c r="F155" s="2021"/>
      <c r="G155" s="2021"/>
      <c r="H155" s="2021"/>
      <c r="I155" s="2021"/>
      <c r="J155" s="2021"/>
      <c r="K155" s="2021"/>
      <c r="L155" s="2021"/>
      <c r="M155" s="2032"/>
      <c r="N155" s="1908"/>
      <c r="O155" s="1908"/>
      <c r="P155" s="1908"/>
      <c r="Q155" s="1940"/>
      <c r="R155" s="1940"/>
      <c r="S155" s="1940"/>
      <c r="T155" s="1940"/>
      <c r="U155" s="1940"/>
      <c r="V155" s="1940"/>
      <c r="W155" s="1940"/>
      <c r="X155" s="1940"/>
      <c r="Y155" s="1940"/>
      <c r="Z155" s="1940"/>
      <c r="AA155" s="1940"/>
      <c r="AB155" s="1940"/>
      <c r="AC155" s="1940"/>
      <c r="AD155" s="1458"/>
      <c r="AE155" s="1458"/>
      <c r="AF155" s="1458"/>
      <c r="AG155" s="1458"/>
    </row>
    <row r="156" spans="1:33" s="1941" customFormat="1" ht="36.75" customHeight="1">
      <c r="A156" s="1939"/>
      <c r="B156" s="1995"/>
      <c r="C156" s="2019"/>
      <c r="D156" s="2033" t="s">
        <v>1438</v>
      </c>
      <c r="E156" s="2021"/>
      <c r="F156" s="2021"/>
      <c r="G156" s="2021"/>
      <c r="H156" s="2021"/>
      <c r="I156" s="2021"/>
      <c r="J156" s="2021"/>
      <c r="K156" s="2021"/>
      <c r="L156" s="2021"/>
      <c r="M156" s="2032"/>
      <c r="N156" s="1908"/>
      <c r="O156" s="1908"/>
      <c r="P156" s="1908"/>
      <c r="Q156" s="1940"/>
      <c r="R156" s="1940"/>
      <c r="S156" s="1940"/>
      <c r="T156" s="1940"/>
      <c r="U156" s="1940"/>
      <c r="V156" s="1940"/>
      <c r="W156" s="1940"/>
      <c r="X156" s="1940"/>
      <c r="Y156" s="1940"/>
      <c r="Z156" s="1940"/>
      <c r="AA156" s="1940"/>
      <c r="AB156" s="1940"/>
      <c r="AC156" s="1940"/>
      <c r="AD156" s="1458"/>
      <c r="AE156" s="1458"/>
      <c r="AF156" s="1458"/>
      <c r="AG156" s="1458"/>
    </row>
    <row r="157" spans="1:33" s="1941" customFormat="1" ht="36.75" customHeight="1">
      <c r="A157" s="1939"/>
      <c r="B157" s="1995"/>
      <c r="C157" s="2019"/>
      <c r="D157" s="2033" t="s">
        <v>1439</v>
      </c>
      <c r="E157" s="2021"/>
      <c r="F157" s="2021"/>
      <c r="G157" s="2021"/>
      <c r="H157" s="2021"/>
      <c r="I157" s="2021"/>
      <c r="J157" s="2021"/>
      <c r="K157" s="2021"/>
      <c r="L157" s="2021"/>
      <c r="M157" s="2032"/>
      <c r="N157" s="1908"/>
      <c r="O157" s="1908"/>
      <c r="P157" s="1908"/>
      <c r="Q157" s="1940"/>
      <c r="R157" s="1940"/>
      <c r="S157" s="1940"/>
      <c r="T157" s="1940"/>
      <c r="U157" s="1940"/>
      <c r="V157" s="1940"/>
      <c r="W157" s="1940"/>
      <c r="X157" s="1940"/>
      <c r="Y157" s="1940"/>
      <c r="Z157" s="1940"/>
      <c r="AA157" s="1940"/>
      <c r="AB157" s="1940"/>
      <c r="AC157" s="1940"/>
      <c r="AD157" s="1458"/>
      <c r="AE157" s="1458"/>
      <c r="AF157" s="1458"/>
      <c r="AG157" s="1458"/>
    </row>
    <row r="158" spans="1:33" s="1941" customFormat="1" ht="36.75" customHeight="1">
      <c r="A158" s="1939"/>
      <c r="B158" s="1995"/>
      <c r="C158" s="2019"/>
      <c r="D158" s="2033" t="s">
        <v>1440</v>
      </c>
      <c r="E158" s="2021"/>
      <c r="F158" s="2021"/>
      <c r="G158" s="2021"/>
      <c r="H158" s="2021"/>
      <c r="I158" s="2021"/>
      <c r="J158" s="2021"/>
      <c r="K158" s="2021"/>
      <c r="L158" s="2021"/>
      <c r="M158" s="2032"/>
      <c r="N158" s="1908"/>
      <c r="O158" s="1908"/>
      <c r="P158" s="1908"/>
      <c r="Q158" s="1940"/>
      <c r="R158" s="1940"/>
      <c r="S158" s="1940"/>
      <c r="T158" s="1940"/>
      <c r="U158" s="1940"/>
      <c r="V158" s="1940"/>
      <c r="W158" s="1940"/>
      <c r="X158" s="1940"/>
      <c r="Y158" s="1940"/>
      <c r="Z158" s="1940"/>
      <c r="AA158" s="1940"/>
      <c r="AB158" s="1940"/>
      <c r="AC158" s="1940"/>
      <c r="AD158" s="1458"/>
      <c r="AE158" s="1458"/>
      <c r="AF158" s="1458"/>
      <c r="AG158" s="1458"/>
    </row>
    <row r="159" spans="1:33" s="1994" customFormat="1" ht="39.950000000000003" customHeight="1">
      <c r="A159" s="1939"/>
      <c r="B159" s="2034" t="s">
        <v>1441</v>
      </c>
      <c r="C159" s="1939"/>
      <c r="D159" s="1939"/>
      <c r="E159" s="1939"/>
      <c r="F159" s="1939"/>
      <c r="G159" s="1939"/>
      <c r="H159" s="1939"/>
      <c r="I159" s="1939"/>
      <c r="J159" s="1939"/>
      <c r="K159" s="1939"/>
      <c r="L159" s="1939"/>
      <c r="M159" s="1939"/>
      <c r="N159" s="1939"/>
      <c r="O159" s="1939"/>
      <c r="P159" s="1939"/>
      <c r="Q159" s="1939"/>
      <c r="R159" s="1939"/>
      <c r="S159" s="1940"/>
      <c r="T159" s="1940"/>
      <c r="U159" s="1940"/>
      <c r="V159" s="1940"/>
      <c r="W159" s="1940"/>
      <c r="X159" s="1940"/>
      <c r="Y159" s="1940"/>
      <c r="Z159" s="1940"/>
      <c r="AA159" s="1940"/>
      <c r="AB159" s="1940"/>
      <c r="AC159" s="1940"/>
      <c r="AD159" s="1458"/>
      <c r="AE159" s="1458"/>
      <c r="AF159" s="1458"/>
      <c r="AG159" s="1458"/>
    </row>
    <row r="160" spans="1:33" s="1994" customFormat="1" ht="39.950000000000003" customHeight="1">
      <c r="A160" s="1939"/>
      <c r="B160" s="2035" t="s">
        <v>1442</v>
      </c>
      <c r="C160" s="1939"/>
      <c r="D160" s="1939"/>
      <c r="E160" s="1939"/>
      <c r="F160" s="1939"/>
      <c r="G160" s="1939"/>
      <c r="H160" s="1939"/>
      <c r="I160" s="1939"/>
      <c r="J160" s="1939"/>
      <c r="K160" s="1939"/>
      <c r="L160" s="1939"/>
      <c r="M160" s="1939"/>
      <c r="N160" s="1939"/>
      <c r="O160" s="1939"/>
      <c r="P160" s="1939"/>
      <c r="Q160" s="1939"/>
      <c r="R160" s="1939"/>
      <c r="S160" s="1940"/>
      <c r="T160" s="1940"/>
      <c r="U160" s="1940"/>
      <c r="V160" s="1940"/>
      <c r="W160" s="1940"/>
      <c r="X160" s="1940"/>
      <c r="Y160" s="1940"/>
      <c r="Z160" s="1940"/>
      <c r="AA160" s="1940"/>
      <c r="AB160" s="1940"/>
      <c r="AC160" s="1940"/>
      <c r="AD160" s="1458"/>
      <c r="AE160" s="1458"/>
      <c r="AF160" s="1458"/>
      <c r="AG160" s="1458"/>
    </row>
    <row r="161" spans="1:44" s="1941" customFormat="1" ht="39.950000000000003" customHeight="1">
      <c r="A161" s="1939"/>
      <c r="B161" s="2036" t="s">
        <v>1443</v>
      </c>
      <c r="C161" s="2037"/>
      <c r="D161" s="1939"/>
      <c r="E161" s="1939"/>
      <c r="F161" s="1939"/>
      <c r="G161" s="1939"/>
      <c r="H161" s="1939"/>
      <c r="I161" s="1908"/>
      <c r="J161" s="1939"/>
      <c r="K161" s="1939"/>
      <c r="L161" s="1908"/>
      <c r="M161" s="1908"/>
      <c r="N161" s="1908"/>
      <c r="O161" s="1908"/>
      <c r="P161" s="1908"/>
      <c r="Q161" s="1940"/>
      <c r="R161" s="1940"/>
      <c r="S161" s="1940"/>
      <c r="T161" s="1940"/>
      <c r="U161" s="1940"/>
      <c r="V161" s="1940"/>
      <c r="W161" s="2038"/>
      <c r="X161" s="1940"/>
      <c r="Y161" s="2039"/>
      <c r="Z161" s="1940"/>
      <c r="AA161" s="1940"/>
      <c r="AB161" s="1940"/>
      <c r="AC161" s="1940"/>
      <c r="AD161" s="1458"/>
      <c r="AE161" s="1458"/>
      <c r="AF161" s="1458"/>
      <c r="AG161" s="1458"/>
      <c r="AH161" s="1994"/>
      <c r="AI161" s="1994"/>
      <c r="AJ161" s="1994"/>
      <c r="AK161" s="1994"/>
      <c r="AL161" s="1994"/>
      <c r="AM161" s="1994"/>
      <c r="AN161" s="1994"/>
      <c r="AO161" s="1994"/>
      <c r="AP161" s="1994"/>
      <c r="AQ161" s="1994"/>
      <c r="AR161" s="1994"/>
    </row>
    <row r="162" spans="1:44" s="1941" customFormat="1" ht="39.950000000000003" customHeight="1">
      <c r="A162" s="1939"/>
      <c r="B162" s="1942"/>
      <c r="C162" s="1939"/>
      <c r="D162" s="1939"/>
      <c r="E162" s="1939"/>
      <c r="F162" s="1939"/>
      <c r="G162" s="1939"/>
      <c r="H162" s="1939"/>
      <c r="I162" s="1908"/>
      <c r="J162" s="1939"/>
      <c r="K162" s="1939"/>
      <c r="L162" s="1908"/>
      <c r="M162" s="1908"/>
      <c r="N162" s="1908"/>
      <c r="O162" s="1908"/>
      <c r="P162" s="1908"/>
      <c r="Q162" s="1940"/>
      <c r="R162" s="1940"/>
      <c r="S162" s="1940"/>
      <c r="T162" s="1940"/>
      <c r="U162" s="1940"/>
      <c r="V162" s="1940"/>
      <c r="W162" s="1940"/>
      <c r="X162" s="1940"/>
      <c r="Y162" s="1940"/>
      <c r="Z162" s="1940"/>
      <c r="AA162" s="1940"/>
      <c r="AB162" s="1940"/>
      <c r="AC162" s="1940"/>
      <c r="AD162" s="1458"/>
      <c r="AE162" s="1458"/>
      <c r="AF162" s="1458"/>
      <c r="AG162" s="1458"/>
      <c r="AH162" s="1994"/>
      <c r="AI162" s="1994"/>
      <c r="AJ162" s="1994"/>
      <c r="AK162" s="1994"/>
      <c r="AL162" s="1994"/>
      <c r="AM162" s="1994"/>
      <c r="AN162" s="1994"/>
      <c r="AO162" s="1994"/>
      <c r="AP162" s="1994"/>
      <c r="AQ162" s="1994"/>
      <c r="AR162" s="1994"/>
    </row>
    <row r="163" spans="1:44" s="1941" customFormat="1" ht="39.950000000000003" customHeight="1">
      <c r="A163" s="1939"/>
      <c r="B163" s="1917" t="s">
        <v>1444</v>
      </c>
      <c r="C163" s="1996"/>
      <c r="D163" s="1996"/>
      <c r="E163" s="1996"/>
      <c r="F163" s="1996"/>
      <c r="G163" s="1996"/>
      <c r="H163" s="2040"/>
      <c r="I163" s="2040"/>
      <c r="J163" s="2040"/>
      <c r="K163" s="2040"/>
      <c r="L163" s="2041"/>
      <c r="M163" s="2041"/>
      <c r="N163" s="2042"/>
      <c r="O163" s="2042"/>
      <c r="P163" s="2042"/>
      <c r="Q163" s="1940"/>
      <c r="R163" s="1940"/>
      <c r="S163" s="1940"/>
      <c r="T163" s="1940"/>
      <c r="U163" s="1940"/>
      <c r="V163" s="1940"/>
      <c r="W163" s="1940"/>
      <c r="X163" s="1940"/>
      <c r="Y163" s="1940"/>
      <c r="Z163" s="1940"/>
      <c r="AA163" s="1940"/>
      <c r="AB163" s="1940"/>
      <c r="AC163" s="1940"/>
      <c r="AD163" s="1458"/>
      <c r="AE163" s="1458"/>
      <c r="AF163" s="1458"/>
      <c r="AG163" s="1458"/>
    </row>
    <row r="164" spans="1:44" s="1941" customFormat="1" ht="39.950000000000003" customHeight="1">
      <c r="A164" s="1939"/>
      <c r="B164" s="1996" t="s">
        <v>1445</v>
      </c>
      <c r="C164" s="1996"/>
      <c r="D164" s="1996"/>
      <c r="E164" s="1996"/>
      <c r="F164" s="1996"/>
      <c r="G164" s="1996"/>
      <c r="H164" s="1996"/>
      <c r="I164" s="1996"/>
      <c r="J164" s="1996"/>
      <c r="K164" s="1996"/>
      <c r="L164" s="1908"/>
      <c r="M164" s="1908"/>
      <c r="N164" s="1908"/>
      <c r="O164" s="1908"/>
      <c r="P164" s="1908"/>
      <c r="Q164" s="1940"/>
      <c r="R164" s="1940"/>
      <c r="S164" s="1940"/>
      <c r="T164" s="1940"/>
      <c r="U164" s="1940"/>
      <c r="V164" s="1940"/>
      <c r="W164" s="1940"/>
      <c r="X164" s="1940"/>
      <c r="Y164" s="1940"/>
      <c r="Z164" s="1940"/>
      <c r="AA164" s="1940"/>
      <c r="AB164" s="1940"/>
      <c r="AC164" s="1940"/>
      <c r="AD164" s="1458"/>
      <c r="AE164" s="1458"/>
      <c r="AF164" s="1458"/>
      <c r="AG164" s="1458"/>
    </row>
    <row r="165" spans="1:44" s="1941" customFormat="1" ht="39.950000000000003" customHeight="1">
      <c r="A165" s="1998" t="s">
        <v>1393</v>
      </c>
      <c r="B165" s="1996"/>
      <c r="C165" s="2612" t="s">
        <v>1446</v>
      </c>
      <c r="D165" s="2612"/>
      <c r="E165" s="2612"/>
      <c r="F165" s="2612"/>
      <c r="G165" s="2612"/>
      <c r="H165" s="2612"/>
      <c r="I165" s="2612"/>
      <c r="J165" s="2612"/>
      <c r="K165" s="2612"/>
      <c r="L165" s="1908"/>
      <c r="M165" s="1908"/>
      <c r="N165" s="1908"/>
      <c r="O165" s="1908"/>
      <c r="P165" s="1908"/>
      <c r="Q165" s="1940"/>
      <c r="R165" s="1940"/>
      <c r="S165" s="1940"/>
      <c r="T165" s="1940"/>
      <c r="U165" s="1940"/>
      <c r="V165" s="1940"/>
      <c r="W165" s="1940"/>
      <c r="X165" s="1940"/>
      <c r="Y165" s="1940"/>
      <c r="Z165" s="1940"/>
      <c r="AA165" s="1940"/>
      <c r="AB165" s="1940"/>
      <c r="AC165" s="1940"/>
      <c r="AD165" s="1458"/>
      <c r="AE165" s="1458"/>
      <c r="AF165" s="1458"/>
      <c r="AG165" s="1458"/>
    </row>
    <row r="166" spans="1:44" s="1941" customFormat="1" ht="39.950000000000003" customHeight="1">
      <c r="A166" s="1998" t="s">
        <v>1447</v>
      </c>
      <c r="B166" s="2612" t="s">
        <v>1448</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1940"/>
      <c r="X166" s="1940"/>
      <c r="Y166" s="1940"/>
      <c r="Z166" s="1940"/>
      <c r="AA166" s="1940"/>
      <c r="AB166" s="1940"/>
      <c r="AC166" s="1940"/>
      <c r="AD166" s="1458"/>
      <c r="AE166" s="1458"/>
      <c r="AF166" s="1458"/>
      <c r="AG166" s="1458"/>
    </row>
    <row r="167" spans="1:44" s="1941" customFormat="1" ht="39.950000000000003" customHeight="1">
      <c r="A167" s="1939"/>
      <c r="B167" s="1942"/>
      <c r="C167" s="1939"/>
      <c r="D167" s="1939"/>
      <c r="E167" s="1939"/>
      <c r="F167" s="1939"/>
      <c r="G167" s="1939"/>
      <c r="H167" s="1939"/>
      <c r="I167" s="1908"/>
      <c r="J167" s="1939"/>
      <c r="K167" s="1939"/>
      <c r="L167" s="1908"/>
      <c r="M167" s="1908"/>
      <c r="N167" s="1908"/>
      <c r="O167" s="1908"/>
      <c r="P167" s="1908"/>
      <c r="Q167" s="1940"/>
      <c r="R167" s="1940"/>
      <c r="S167" s="1940"/>
      <c r="T167" s="1940"/>
      <c r="U167" s="1940"/>
      <c r="V167" s="1940"/>
      <c r="W167" s="1940"/>
      <c r="X167" s="1940"/>
      <c r="Y167" s="1940"/>
      <c r="Z167" s="1940"/>
      <c r="AA167" s="1940"/>
      <c r="AB167" s="1940"/>
      <c r="AC167" s="1940"/>
      <c r="AD167" s="1458"/>
      <c r="AE167" s="1458"/>
      <c r="AF167" s="1458"/>
      <c r="AG167" s="1458"/>
      <c r="AH167" s="1994"/>
      <c r="AI167" s="1994"/>
      <c r="AJ167" s="1994"/>
      <c r="AK167" s="1994"/>
      <c r="AL167" s="1994"/>
      <c r="AM167" s="1994"/>
      <c r="AN167" s="1994"/>
      <c r="AO167" s="1994"/>
      <c r="AP167" s="1994"/>
      <c r="AQ167" s="1994"/>
      <c r="AR167" s="1994"/>
    </row>
  </sheetData>
  <mergeCells count="2">
    <mergeCell ref="C165:K165"/>
    <mergeCell ref="B166:V166"/>
  </mergeCells>
  <hyperlinks>
    <hyperlink ref="C165" r:id="rId1" display="http://www.excel-downloads.com/forum/111720-space.html" xr:uid="{57E4F3AC-5716-45F1-977B-94BC6445CB1D}"/>
    <hyperlink ref="B166" r:id="rId2" xr:uid="{8BA9306F-7B22-423A-B28E-B2195F5C5B1E}"/>
    <hyperlink ref="B121" r:id="rId3" display="Les unités pifométriques" xr:uid="{7992D1CC-0008-419F-81F3-3724094CACBC}"/>
    <hyperlink ref="D126" r:id="rId4" xr:uid="{7CCE98D6-91A9-426D-8362-B3B73C3DDEF5}"/>
    <hyperlink ref="D127" r:id="rId5" xr:uid="{C05FE890-21C9-42EE-AA45-804E0F0B57DC}"/>
    <hyperlink ref="D128" r:id="rId6" xr:uid="{B0AB2E33-3B60-4846-9162-100FCAD9C4B7}"/>
    <hyperlink ref="D129" r:id="rId7" xr:uid="{F0F5C69F-8660-457A-A32D-BA98746BF4BF}"/>
    <hyperlink ref="D131" r:id="rId8" xr:uid="{47048A9C-DADC-4CC6-99AB-392EC9F433D0}"/>
    <hyperlink ref="D125" r:id="rId9" xr:uid="{346FC7E4-FFB3-4168-B87E-29EB0E95D830}"/>
    <hyperlink ref="B139" r:id="rId10" display="https://www.youtube.com/watch?v=YfGrccEQGKk" xr:uid="{D4D75A04-56A8-4AE2-B0A6-9323EE94B079}"/>
    <hyperlink ref="B140" r:id="rId11" display="https://www.youtube.com/watch?v=li4XNespLxg" xr:uid="{5391EA04-2A75-46C7-BBA0-2D797775DD1D}"/>
    <hyperlink ref="B137:M137" r:id="rId12" display="Différence entre un fichier XLS et XLSX (ou XLSM)" xr:uid="{1C9AAC16-476A-457D-8554-2141C5405023}"/>
    <hyperlink ref="D130" r:id="rId13" xr:uid="{4865C4FC-28B1-429A-92B7-5498B2F3FEB3}"/>
    <hyperlink ref="B142:H142" r:id="rId14" display="Forum Bureautique" xr:uid="{7FF9E9D1-A869-4C17-B602-91A0F4DED403}"/>
    <hyperlink ref="B143:M143" r:id="rId15" display="Alternatives à Microsoft Excel : 5 programmes gratuits et convaincants" xr:uid="{8D05334E-F22C-4048-B3E8-F6CD77FDB4D6}"/>
    <hyperlink ref="B144:J144" r:id="rId16" display="Excel SI-ALORS: comment fonctionne la formule SI ?" xr:uid="{3EF7C9BD-BD21-480A-ACC4-6CECBE0865EB}"/>
    <hyperlink ref="B145:I145" r:id="rId17" display="Les 20 meilleurs Tricks Mathématiques" xr:uid="{3B80679E-7895-446F-853F-B8FD7BF13FE6}"/>
    <hyperlink ref="D148" r:id="rId18" xr:uid="{17EB292B-6C58-4AF4-885B-7842F0589344}"/>
    <hyperlink ref="D149" r:id="rId19" xr:uid="{B1817CD1-3B1A-489D-9A46-D9D06012702B}"/>
    <hyperlink ref="D147" r:id="rId20" xr:uid="{9AF44F45-5C03-421B-8AE8-C60677858480}"/>
    <hyperlink ref="D150" r:id="rId21" xr:uid="{1B59977C-5118-41FE-9C41-986C1A0935E1}"/>
    <hyperlink ref="D151" r:id="rId22" xr:uid="{9861E457-8F83-4E8C-9352-D14700A56501}"/>
    <hyperlink ref="D121" r:id="rId23" xr:uid="{B37BBFEE-3E04-4617-9897-C5ED97316262}"/>
    <hyperlink ref="D139" r:id="rId24" xr:uid="{56BD1D15-0480-4D26-9970-BEC7090F56D9}"/>
    <hyperlink ref="D140" r:id="rId25" xr:uid="{FBA20E83-AD69-40EF-BCAA-2917C838621E}"/>
    <hyperlink ref="D137" r:id="rId26" xr:uid="{4AFC88F6-CF46-4766-B19B-DEB3DC13DC1F}"/>
    <hyperlink ref="D141" r:id="rId27" xr:uid="{9DC8F0FD-3433-403D-B8C1-0AE2D6EF93EB}"/>
    <hyperlink ref="D142" r:id="rId28" xr:uid="{89DD119D-1732-40F3-B860-389FB376B525}"/>
    <hyperlink ref="D143" r:id="rId29" xr:uid="{F3A5630F-A863-4167-8E6D-D19316977484}"/>
    <hyperlink ref="D144" r:id="rId30" xr:uid="{41ED7CFD-340F-4260-B558-9415C3B65A18}"/>
    <hyperlink ref="D145" r:id="rId31" xr:uid="{3DAEDE32-9864-4739-9377-BA56EAFFB54E}"/>
    <hyperlink ref="D124" r:id="rId32" xr:uid="{1F164EA9-12FB-4FCC-B1C3-4F25143BB35F}"/>
    <hyperlink ref="D153" r:id="rId33" xr:uid="{1FD1369D-4C6F-43DD-A3B1-06B8FD25DCF3}"/>
    <hyperlink ref="D152" r:id="rId34" display="EXCEL - Supprimer la protection VBA" xr:uid="{E11AB61C-3593-4582-8BB5-F1BE1A7599F0}"/>
    <hyperlink ref="D133" r:id="rId35" xr:uid="{EC5CA168-11DB-4131-8AF9-9C2CFFD38805}"/>
    <hyperlink ref="D135" r:id="rId36" xr:uid="{8B31F357-C041-42C3-B6CC-C701A8CD2275}"/>
    <hyperlink ref="D154" r:id="rId37" xr:uid="{FF1F7429-99BE-46E4-94A2-81F1394819F9}"/>
    <hyperlink ref="D155" r:id="rId38" xr:uid="{67B0B70A-79B7-44AA-9C88-A88BED5FB238}"/>
    <hyperlink ref="D156" r:id="rId39" xr:uid="{061A70CB-64F8-468F-94EA-FDA65DF365D2}"/>
    <hyperlink ref="D157" r:id="rId40" xr:uid="{CFC8F46E-4A58-4C5D-8369-32235309A048}"/>
    <hyperlink ref="D158" r:id="rId41" xr:uid="{13A5C281-3F81-4AE1-958C-08E4864187BB}"/>
    <hyperlink ref="D74" r:id="rId42" xr:uid="{681EE059-21AD-4C85-B6E0-7DAEF14481D9}"/>
  </hyperlinks>
  <pageMargins left="0.7" right="0.7" top="0.75" bottom="0.75" header="0.3" footer="0.3"/>
  <pageSetup paperSize="9" orientation="portrait" r:id="rId43"/>
  <drawing r:id="rId4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30624-6F7E-4C21-AC36-836BC1950634}">
  <dimension ref="B1:T244"/>
  <sheetViews>
    <sheetView zoomScaleNormal="100" zoomScaleSheetLayoutView="75" workbookViewId="0">
      <selection activeCell="W6" sqref="W6"/>
    </sheetView>
  </sheetViews>
  <sheetFormatPr baseColWidth="10" defaultRowHeight="12.75"/>
  <cols>
    <col min="1" max="1" width="2.140625" style="639" customWidth="1"/>
    <col min="2" max="2" width="4.140625" style="639" customWidth="1"/>
    <col min="3" max="3" width="24.7109375" style="639" customWidth="1"/>
    <col min="4" max="4" width="11.7109375" style="2049" customWidth="1"/>
    <col min="5" max="16" width="11.5703125" style="639" customWidth="1"/>
    <col min="17" max="17" width="10" style="639" customWidth="1"/>
    <col min="18" max="18" width="14.28515625" style="639" customWidth="1"/>
    <col min="19" max="19" width="15.140625" style="639" customWidth="1"/>
    <col min="20" max="20" width="4.5703125" style="639" customWidth="1"/>
    <col min="21" max="16384" width="11.42578125" style="639"/>
  </cols>
  <sheetData>
    <row r="1" spans="2:20" ht="13.5" thickBot="1"/>
    <row r="2" spans="2:20" ht="33" thickTop="1" thickBot="1">
      <c r="B2" s="2301" t="s">
        <v>1768</v>
      </c>
      <c r="C2" s="2302"/>
      <c r="D2" s="2302"/>
      <c r="E2" s="2302"/>
      <c r="F2" s="2302"/>
      <c r="G2" s="2302"/>
      <c r="H2" s="2302"/>
      <c r="I2" s="2302"/>
      <c r="J2" s="2302"/>
      <c r="K2" s="2302"/>
      <c r="L2" s="2302"/>
      <c r="M2" s="2302"/>
      <c r="N2" s="2302"/>
      <c r="O2" s="2302"/>
      <c r="P2" s="2302"/>
      <c r="Q2" s="2302"/>
      <c r="R2" s="2302"/>
      <c r="S2" s="2302"/>
      <c r="T2" s="2303"/>
    </row>
    <row r="3" spans="2:20" ht="33" customHeight="1" thickTop="1">
      <c r="B3" s="2304"/>
      <c r="C3" s="4189" t="s">
        <v>1769</v>
      </c>
      <c r="D3" s="4190"/>
      <c r="E3" s="4190"/>
      <c r="F3" s="4190"/>
      <c r="G3" s="4190"/>
      <c r="H3" s="4190"/>
      <c r="I3" s="4190"/>
      <c r="J3" s="4190"/>
      <c r="K3" s="4190"/>
      <c r="L3" s="4190"/>
      <c r="M3" s="4190"/>
      <c r="N3" s="4190"/>
      <c r="O3" s="4190"/>
      <c r="P3" s="4190"/>
      <c r="Q3" s="4190"/>
      <c r="R3" s="4190"/>
      <c r="S3" s="4191"/>
      <c r="T3" s="2305"/>
    </row>
    <row r="4" spans="2:20" ht="21.75" thickBot="1">
      <c r="B4" s="2304"/>
      <c r="C4" s="2306" t="s">
        <v>1490</v>
      </c>
      <c r="D4" s="2307"/>
      <c r="E4" s="2308"/>
      <c r="F4" s="2308"/>
      <c r="G4" s="2308"/>
      <c r="H4" s="2308"/>
      <c r="I4" s="2308"/>
      <c r="J4" s="2308"/>
      <c r="K4" s="2308"/>
      <c r="L4" s="2308"/>
      <c r="M4" s="2308"/>
      <c r="N4" s="2308"/>
      <c r="O4" s="2308"/>
      <c r="P4" s="2308"/>
      <c r="Q4" s="2308"/>
      <c r="R4" s="2308"/>
      <c r="S4" s="2309"/>
      <c r="T4" s="2305"/>
    </row>
    <row r="5" spans="2:20" ht="21.75" customHeight="1" thickTop="1">
      <c r="B5" s="2304"/>
      <c r="C5" s="2071"/>
      <c r="D5" s="2230" t="s">
        <v>1491</v>
      </c>
      <c r="E5" s="4164" t="s">
        <v>1492</v>
      </c>
      <c r="F5" s="4164"/>
      <c r="G5" s="4164"/>
      <c r="H5" s="4165" t="s">
        <v>1493</v>
      </c>
      <c r="I5" s="4165"/>
      <c r="J5" s="4165"/>
      <c r="K5" s="4166" t="s">
        <v>1494</v>
      </c>
      <c r="L5" s="4166"/>
      <c r="M5" s="4166"/>
      <c r="N5" s="4167" t="s">
        <v>1495</v>
      </c>
      <c r="O5" s="4167"/>
      <c r="P5" s="4167"/>
      <c r="Q5" s="2162"/>
      <c r="R5" s="2231" t="s">
        <v>1496</v>
      </c>
      <c r="S5" s="2075"/>
      <c r="T5" s="2305"/>
    </row>
    <row r="6" spans="2:20" ht="33.75" customHeight="1">
      <c r="B6" s="726"/>
      <c r="C6" s="2077" t="s">
        <v>1210</v>
      </c>
      <c r="D6" s="4154" t="s">
        <v>1497</v>
      </c>
      <c r="E6" s="2078" t="s">
        <v>1498</v>
      </c>
      <c r="F6" s="2078" t="s">
        <v>1499</v>
      </c>
      <c r="G6" s="2078" t="s">
        <v>1500</v>
      </c>
      <c r="H6" s="2079" t="s">
        <v>1501</v>
      </c>
      <c r="I6" s="2079" t="s">
        <v>1502</v>
      </c>
      <c r="J6" s="2079" t="s">
        <v>1503</v>
      </c>
      <c r="K6" s="2080" t="s">
        <v>1504</v>
      </c>
      <c r="L6" s="2080" t="s">
        <v>1505</v>
      </c>
      <c r="M6" s="2080" t="s">
        <v>1506</v>
      </c>
      <c r="N6" s="2081" t="s">
        <v>1507</v>
      </c>
      <c r="O6" s="2081" t="s">
        <v>1508</v>
      </c>
      <c r="P6" s="2081" t="s">
        <v>1509</v>
      </c>
      <c r="Q6" s="4154" t="s">
        <v>1510</v>
      </c>
      <c r="R6" s="4156" t="s">
        <v>1511</v>
      </c>
      <c r="S6" s="4158" t="s">
        <v>1512</v>
      </c>
      <c r="T6" s="2310"/>
    </row>
    <row r="7" spans="2:20" ht="15.75">
      <c r="B7" s="2311"/>
      <c r="C7" s="2083"/>
      <c r="D7" s="4154"/>
      <c r="E7" s="2078" t="s">
        <v>1513</v>
      </c>
      <c r="F7" s="2078" t="s">
        <v>76</v>
      </c>
      <c r="G7" s="2078" t="s">
        <v>66</v>
      </c>
      <c r="H7" s="2079" t="s">
        <v>2</v>
      </c>
      <c r="I7" s="2079" t="s">
        <v>66</v>
      </c>
      <c r="J7" s="2079" t="s">
        <v>1513</v>
      </c>
      <c r="K7" s="2080" t="s">
        <v>1513</v>
      </c>
      <c r="L7" s="2080" t="s">
        <v>2</v>
      </c>
      <c r="M7" s="2080" t="s">
        <v>77</v>
      </c>
      <c r="N7" s="2081" t="s">
        <v>52</v>
      </c>
      <c r="O7" s="2081" t="s">
        <v>75</v>
      </c>
      <c r="P7" s="2081" t="s">
        <v>1514</v>
      </c>
      <c r="Q7" s="4155"/>
      <c r="R7" s="4157"/>
      <c r="S7" s="4159"/>
      <c r="T7" s="2312"/>
    </row>
    <row r="8" spans="2:20">
      <c r="B8" s="2313"/>
      <c r="C8" s="2259"/>
      <c r="D8" s="2259"/>
      <c r="E8" s="2259"/>
      <c r="F8" s="2259"/>
      <c r="G8" s="2259"/>
      <c r="H8" s="2259"/>
      <c r="I8" s="2259"/>
      <c r="J8" s="2259"/>
      <c r="K8" s="2259"/>
      <c r="L8" s="2259"/>
      <c r="M8" s="2259"/>
      <c r="N8" s="2259"/>
      <c r="O8" s="2259"/>
      <c r="P8" s="2259"/>
      <c r="Q8" s="2259"/>
      <c r="R8" s="2259"/>
      <c r="S8" s="2606" t="s">
        <v>1872</v>
      </c>
      <c r="T8" s="2314"/>
    </row>
    <row r="9" spans="2:20" ht="15.75" thickBot="1">
      <c r="B9" s="2315">
        <v>1</v>
      </c>
      <c r="C9" s="2088" t="s">
        <v>1515</v>
      </c>
      <c r="D9" s="2140" t="s">
        <v>1516</v>
      </c>
      <c r="E9" s="2141" t="s">
        <v>1076</v>
      </c>
      <c r="F9" s="2141"/>
      <c r="G9" s="2141"/>
      <c r="H9" s="2316" t="s">
        <v>2</v>
      </c>
      <c r="I9" s="2316" t="s">
        <v>66</v>
      </c>
      <c r="J9" s="2316" t="s">
        <v>1513</v>
      </c>
      <c r="K9" s="2142" t="s">
        <v>1513</v>
      </c>
      <c r="L9" s="2142" t="s">
        <v>2</v>
      </c>
      <c r="M9" s="2141"/>
      <c r="N9" s="2141"/>
      <c r="O9" s="2141"/>
      <c r="P9" s="2141"/>
      <c r="Q9" s="2317" t="s">
        <v>1517</v>
      </c>
      <c r="R9" s="2094"/>
      <c r="S9" s="2145"/>
      <c r="T9" s="2318">
        <v>1</v>
      </c>
    </row>
    <row r="10" spans="2:20" ht="15.75" thickBot="1">
      <c r="B10" s="2319">
        <v>2</v>
      </c>
      <c r="C10" s="2088" t="s">
        <v>1653</v>
      </c>
      <c r="D10" s="2089" t="s">
        <v>1654</v>
      </c>
      <c r="E10" s="2090" t="s">
        <v>1076</v>
      </c>
      <c r="F10" s="2090"/>
      <c r="G10" s="2090"/>
      <c r="H10" s="2090"/>
      <c r="I10" s="2114" t="s">
        <v>66</v>
      </c>
      <c r="J10" s="2114" t="s">
        <v>1513</v>
      </c>
      <c r="K10" s="2115" t="s">
        <v>1513</v>
      </c>
      <c r="L10" s="2115" t="s">
        <v>2</v>
      </c>
      <c r="M10" s="2115" t="s">
        <v>77</v>
      </c>
      <c r="N10" s="2198" t="s">
        <v>52</v>
      </c>
      <c r="O10" s="2090"/>
      <c r="P10" s="2090"/>
      <c r="Q10" s="2237" t="s">
        <v>1655</v>
      </c>
      <c r="R10" s="2094">
        <v>43973</v>
      </c>
      <c r="S10" s="2145">
        <v>12</v>
      </c>
      <c r="T10" s="2320">
        <v>2</v>
      </c>
    </row>
    <row r="11" spans="2:20" ht="15.75" thickBot="1">
      <c r="B11" s="2321">
        <v>3</v>
      </c>
      <c r="C11" s="2088" t="s">
        <v>1770</v>
      </c>
      <c r="D11" s="2140" t="s">
        <v>1771</v>
      </c>
      <c r="E11" s="2090" t="s">
        <v>1076</v>
      </c>
      <c r="F11" s="2090" t="s">
        <v>1076</v>
      </c>
      <c r="G11" s="2090" t="s">
        <v>1076</v>
      </c>
      <c r="H11" s="2090" t="s">
        <v>1076</v>
      </c>
      <c r="I11" s="2090" t="s">
        <v>1076</v>
      </c>
      <c r="J11" s="2322" t="s">
        <v>1513</v>
      </c>
      <c r="K11" s="2323" t="s">
        <v>1513</v>
      </c>
      <c r="L11" s="2323" t="s">
        <v>2</v>
      </c>
      <c r="M11" s="2323" t="s">
        <v>77</v>
      </c>
      <c r="N11" s="2198" t="s">
        <v>52</v>
      </c>
      <c r="O11" s="2324" t="s">
        <v>1531</v>
      </c>
      <c r="P11" s="2325" t="s">
        <v>1076</v>
      </c>
      <c r="Q11" s="2326" t="s">
        <v>1772</v>
      </c>
      <c r="R11" s="2094"/>
      <c r="S11" s="2145"/>
      <c r="T11" s="2327">
        <v>3</v>
      </c>
    </row>
    <row r="12" spans="2:20" ht="15.75" thickBot="1">
      <c r="B12" s="2328">
        <v>4</v>
      </c>
      <c r="C12" s="2088" t="s">
        <v>1657</v>
      </c>
      <c r="D12" s="2089" t="s">
        <v>1658</v>
      </c>
      <c r="E12" s="2090" t="s">
        <v>1076</v>
      </c>
      <c r="F12" s="2090"/>
      <c r="G12" s="2090"/>
      <c r="H12" s="2090"/>
      <c r="I12" s="2090"/>
      <c r="J12" s="2090"/>
      <c r="K12" s="2115" t="s">
        <v>1513</v>
      </c>
      <c r="L12" s="2115" t="s">
        <v>2</v>
      </c>
      <c r="M12" s="2115" t="s">
        <v>77</v>
      </c>
      <c r="N12" s="2165" t="s">
        <v>52</v>
      </c>
      <c r="O12" s="2165" t="s">
        <v>75</v>
      </c>
      <c r="P12" s="2165" t="s">
        <v>1514</v>
      </c>
      <c r="Q12" s="2239" t="s">
        <v>1659</v>
      </c>
      <c r="T12" s="2329">
        <v>4</v>
      </c>
    </row>
    <row r="13" spans="2:20" ht="15.75" thickBot="1">
      <c r="B13" s="2330">
        <v>5</v>
      </c>
      <c r="C13" s="2088" t="s">
        <v>1523</v>
      </c>
      <c r="D13" s="2089" t="s">
        <v>1524</v>
      </c>
      <c r="E13" s="2100" t="s">
        <v>1513</v>
      </c>
      <c r="F13" s="2100" t="s">
        <v>76</v>
      </c>
      <c r="G13" s="2100" t="s">
        <v>66</v>
      </c>
      <c r="H13" s="2090"/>
      <c r="I13" s="2090"/>
      <c r="J13" s="2090"/>
      <c r="K13" s="2090"/>
      <c r="L13" s="2090"/>
      <c r="M13" s="2090"/>
      <c r="N13" s="2101" t="s">
        <v>52</v>
      </c>
      <c r="O13" s="2101" t="s">
        <v>75</v>
      </c>
      <c r="P13" s="2101" t="s">
        <v>1514</v>
      </c>
      <c r="Q13" s="2102" t="s">
        <v>1525</v>
      </c>
      <c r="R13" s="2094"/>
      <c r="S13" s="2145"/>
      <c r="T13" s="2331">
        <v>5</v>
      </c>
    </row>
    <row r="14" spans="2:20" ht="15.75" thickBot="1">
      <c r="B14" s="2330">
        <v>6</v>
      </c>
      <c r="C14" s="2088" t="s">
        <v>1527</v>
      </c>
      <c r="D14" s="2089" t="s">
        <v>1528</v>
      </c>
      <c r="E14" s="2090" t="s">
        <v>1076</v>
      </c>
      <c r="F14" s="2090"/>
      <c r="G14" s="2090"/>
      <c r="H14" s="2090"/>
      <c r="I14" s="2090"/>
      <c r="J14" s="2091" t="s">
        <v>1513</v>
      </c>
      <c r="K14" s="2092" t="s">
        <v>1513</v>
      </c>
      <c r="L14" s="2092" t="s">
        <v>2</v>
      </c>
      <c r="M14" s="2092" t="s">
        <v>77</v>
      </c>
      <c r="N14" s="2090"/>
      <c r="O14" s="2090"/>
      <c r="P14" s="2090"/>
      <c r="Q14" s="2102" t="s">
        <v>1525</v>
      </c>
      <c r="R14" s="2094"/>
      <c r="S14" s="2145"/>
      <c r="T14" s="2331">
        <v>6</v>
      </c>
    </row>
    <row r="15" spans="2:20" ht="15.75" thickBot="1">
      <c r="B15" s="2332">
        <v>7</v>
      </c>
      <c r="C15" s="2088" t="s">
        <v>1573</v>
      </c>
      <c r="D15" s="2140" t="s">
        <v>1574</v>
      </c>
      <c r="E15" s="2141" t="s">
        <v>1076</v>
      </c>
      <c r="F15" s="2141"/>
      <c r="G15" s="2141"/>
      <c r="H15" s="2141"/>
      <c r="I15" s="2141"/>
      <c r="J15" s="2114" t="s">
        <v>1513</v>
      </c>
      <c r="K15" s="2142" t="s">
        <v>1513</v>
      </c>
      <c r="L15" s="2141"/>
      <c r="M15" s="2141"/>
      <c r="N15" s="2143" t="s">
        <v>52</v>
      </c>
      <c r="O15" s="2143" t="s">
        <v>75</v>
      </c>
      <c r="P15" s="2141"/>
      <c r="Q15" s="2144" t="s">
        <v>1536</v>
      </c>
      <c r="R15" s="2094"/>
      <c r="S15" s="2145"/>
      <c r="T15" s="2333">
        <v>7</v>
      </c>
    </row>
    <row r="16" spans="2:20" ht="15.75" thickBot="1">
      <c r="B16" s="2315">
        <v>8</v>
      </c>
      <c r="C16" s="2088" t="s">
        <v>1532</v>
      </c>
      <c r="D16" s="2089" t="s">
        <v>1533</v>
      </c>
      <c r="E16" s="2090" t="s">
        <v>1076</v>
      </c>
      <c r="F16" s="2090"/>
      <c r="G16" s="2090"/>
      <c r="H16" s="2090"/>
      <c r="I16" s="2091" t="s">
        <v>66</v>
      </c>
      <c r="J16" s="2091" t="s">
        <v>1513</v>
      </c>
      <c r="K16" s="2092" t="s">
        <v>1513</v>
      </c>
      <c r="L16" s="2092" t="s">
        <v>2</v>
      </c>
      <c r="M16" s="2092" t="s">
        <v>77</v>
      </c>
      <c r="N16" s="2103" t="s">
        <v>1531</v>
      </c>
      <c r="O16" s="2090"/>
      <c r="P16" s="2090"/>
      <c r="Q16" s="2093" t="s">
        <v>1517</v>
      </c>
      <c r="R16" s="2094"/>
      <c r="S16" s="2145"/>
      <c r="T16" s="2318">
        <v>8</v>
      </c>
    </row>
    <row r="17" spans="2:20" ht="15.75" thickBot="1">
      <c r="B17" s="2334">
        <v>9</v>
      </c>
      <c r="C17" s="2088" t="s">
        <v>1660</v>
      </c>
      <c r="D17" s="2089" t="s">
        <v>1661</v>
      </c>
      <c r="E17" s="2090" t="s">
        <v>1076</v>
      </c>
      <c r="F17" s="2090"/>
      <c r="G17" s="2090"/>
      <c r="H17" s="2090"/>
      <c r="I17" s="2090"/>
      <c r="J17" s="2090"/>
      <c r="K17" s="2115" t="s">
        <v>1513</v>
      </c>
      <c r="L17" s="2115" t="s">
        <v>2</v>
      </c>
      <c r="M17" s="2115" t="s">
        <v>77</v>
      </c>
      <c r="N17" s="2165" t="s">
        <v>52</v>
      </c>
      <c r="O17" s="2165" t="s">
        <v>75</v>
      </c>
      <c r="P17" s="2165" t="s">
        <v>1514</v>
      </c>
      <c r="Q17" s="2240" t="s">
        <v>1662</v>
      </c>
      <c r="T17" s="2335">
        <v>9</v>
      </c>
    </row>
    <row r="18" spans="2:20" ht="15.75" thickBot="1">
      <c r="B18" s="2336">
        <v>10</v>
      </c>
      <c r="C18" s="2088" t="s">
        <v>1773</v>
      </c>
      <c r="D18" s="2140" t="s">
        <v>1774</v>
      </c>
      <c r="E18" s="2090" t="s">
        <v>1076</v>
      </c>
      <c r="F18" s="2090" t="s">
        <v>1076</v>
      </c>
      <c r="G18" s="2090" t="s">
        <v>1076</v>
      </c>
      <c r="H18" s="2090" t="s">
        <v>1076</v>
      </c>
      <c r="I18" s="2191" t="s">
        <v>1555</v>
      </c>
      <c r="J18" s="2192" t="s">
        <v>1513</v>
      </c>
      <c r="K18" s="2337" t="s">
        <v>1513</v>
      </c>
      <c r="L18" s="2337" t="s">
        <v>2</v>
      </c>
      <c r="M18" s="2337" t="s">
        <v>77</v>
      </c>
      <c r="N18" s="2197" t="s">
        <v>1531</v>
      </c>
      <c r="O18" s="2090" t="s">
        <v>1076</v>
      </c>
      <c r="P18" s="2325" t="s">
        <v>1076</v>
      </c>
      <c r="Q18" s="2338" t="s">
        <v>1775</v>
      </c>
      <c r="R18" s="2094"/>
      <c r="S18" s="2145"/>
      <c r="T18" s="2339">
        <v>10</v>
      </c>
    </row>
    <row r="19" spans="2:20" ht="15.75" thickBot="1">
      <c r="B19" s="2340">
        <v>11</v>
      </c>
      <c r="C19" s="2341" t="s">
        <v>1539</v>
      </c>
      <c r="D19" s="2342" t="s">
        <v>1540</v>
      </c>
      <c r="E19" s="2343" t="s">
        <v>1076</v>
      </c>
      <c r="F19" s="2343"/>
      <c r="G19" s="2344"/>
      <c r="H19" s="2345"/>
      <c r="I19" s="2345"/>
      <c r="J19" s="2345" t="s">
        <v>1513</v>
      </c>
      <c r="K19" s="2345" t="s">
        <v>1513</v>
      </c>
      <c r="L19" s="2345" t="s">
        <v>2</v>
      </c>
      <c r="M19" s="2345"/>
      <c r="N19" s="2346"/>
      <c r="O19" s="2347"/>
      <c r="P19" s="2347"/>
      <c r="Q19" s="2348" t="s">
        <v>1541</v>
      </c>
      <c r="R19" s="2176"/>
      <c r="S19" s="2177"/>
      <c r="T19" s="2349">
        <v>11</v>
      </c>
    </row>
    <row r="20" spans="2:20" ht="15.75" thickBot="1">
      <c r="B20" s="2330">
        <v>12</v>
      </c>
      <c r="C20" s="2088" t="s">
        <v>1543</v>
      </c>
      <c r="D20" s="2089" t="s">
        <v>1544</v>
      </c>
      <c r="E20" s="2110" t="s">
        <v>1513</v>
      </c>
      <c r="F20" s="2110" t="s">
        <v>76</v>
      </c>
      <c r="G20" s="2110" t="s">
        <v>66</v>
      </c>
      <c r="H20" s="2090"/>
      <c r="I20" s="2090"/>
      <c r="J20" s="2090"/>
      <c r="K20" s="2090"/>
      <c r="L20" s="2090"/>
      <c r="M20" s="2090"/>
      <c r="N20" s="2090"/>
      <c r="O20" s="2101" t="s">
        <v>75</v>
      </c>
      <c r="P20" s="2101" t="s">
        <v>1514</v>
      </c>
      <c r="Q20" s="2102" t="s">
        <v>1525</v>
      </c>
      <c r="R20" s="2094"/>
      <c r="S20" s="2145"/>
      <c r="T20" s="2331">
        <v>12</v>
      </c>
    </row>
    <row r="21" spans="2:20" ht="15.75" thickBot="1">
      <c r="B21" s="2350">
        <v>13</v>
      </c>
      <c r="C21" s="2088" t="s">
        <v>1776</v>
      </c>
      <c r="D21" s="2089" t="s">
        <v>1777</v>
      </c>
      <c r="E21" s="2090" t="s">
        <v>1076</v>
      </c>
      <c r="F21" s="2090" t="s">
        <v>1076</v>
      </c>
      <c r="G21" s="2090" t="s">
        <v>1076</v>
      </c>
      <c r="H21" s="2191" t="s">
        <v>1555</v>
      </c>
      <c r="I21" s="2192" t="s">
        <v>66</v>
      </c>
      <c r="J21" s="2192" t="s">
        <v>1513</v>
      </c>
      <c r="K21" s="2351" t="s">
        <v>1531</v>
      </c>
      <c r="L21" s="2090" t="s">
        <v>1076</v>
      </c>
      <c r="M21" s="2090" t="s">
        <v>1076</v>
      </c>
      <c r="N21" s="2090" t="s">
        <v>1076</v>
      </c>
      <c r="O21" s="2090" t="s">
        <v>1076</v>
      </c>
      <c r="P21" s="2325" t="s">
        <v>1076</v>
      </c>
      <c r="Q21" s="2352" t="s">
        <v>1778</v>
      </c>
      <c r="R21" s="2094"/>
      <c r="S21" s="2145"/>
      <c r="T21" s="2353">
        <v>13</v>
      </c>
    </row>
    <row r="22" spans="2:20" ht="15.75" thickBot="1">
      <c r="B22" s="2354">
        <v>14</v>
      </c>
      <c r="C22" s="2088" t="s">
        <v>1549</v>
      </c>
      <c r="D22" s="2089" t="s">
        <v>1550</v>
      </c>
      <c r="E22" s="2116" t="s">
        <v>1538</v>
      </c>
      <c r="F22" s="2116" t="s">
        <v>1538</v>
      </c>
      <c r="G22" s="2116" t="s">
        <v>1538</v>
      </c>
      <c r="H22" s="2113" t="s">
        <v>1538</v>
      </c>
      <c r="I22" s="2113" t="s">
        <v>1538</v>
      </c>
      <c r="J22" s="2113" t="s">
        <v>1538</v>
      </c>
      <c r="K22" s="2117" t="s">
        <v>1538</v>
      </c>
      <c r="L22" s="2117" t="s">
        <v>1538</v>
      </c>
      <c r="M22" s="2115" t="s">
        <v>77</v>
      </c>
      <c r="N22" s="2101" t="s">
        <v>52</v>
      </c>
      <c r="O22" s="2101" t="s">
        <v>75</v>
      </c>
      <c r="P22" s="2108" t="s">
        <v>1538</v>
      </c>
      <c r="Q22" s="2118" t="s">
        <v>1551</v>
      </c>
      <c r="R22" s="2094"/>
      <c r="S22" s="2145"/>
      <c r="T22" s="2355">
        <v>14</v>
      </c>
    </row>
    <row r="23" spans="2:20" ht="15.75" thickBot="1">
      <c r="B23" s="2315">
        <v>15</v>
      </c>
      <c r="C23" s="2088" t="s">
        <v>1553</v>
      </c>
      <c r="D23" s="2089" t="s">
        <v>1554</v>
      </c>
      <c r="E23" s="2090" t="s">
        <v>1076</v>
      </c>
      <c r="F23" s="2090"/>
      <c r="G23" s="2090"/>
      <c r="H23" s="2120" t="s">
        <v>1555</v>
      </c>
      <c r="I23" s="2114" t="s">
        <v>66</v>
      </c>
      <c r="J23" s="2114" t="s">
        <v>1513</v>
      </c>
      <c r="K23" s="2115" t="s">
        <v>1513</v>
      </c>
      <c r="L23" s="2115" t="s">
        <v>2</v>
      </c>
      <c r="M23" s="2117" t="s">
        <v>1531</v>
      </c>
      <c r="N23" s="2090"/>
      <c r="O23" s="2090"/>
      <c r="P23" s="2090"/>
      <c r="Q23" s="2093" t="s">
        <v>1517</v>
      </c>
      <c r="R23" s="2094"/>
      <c r="S23" s="2145"/>
      <c r="T23" s="2318">
        <v>15</v>
      </c>
    </row>
    <row r="24" spans="2:20" ht="15.75" thickBot="1">
      <c r="B24" s="2356">
        <v>16</v>
      </c>
      <c r="C24" s="2088" t="s">
        <v>1779</v>
      </c>
      <c r="D24" s="2140" t="s">
        <v>1780</v>
      </c>
      <c r="E24" s="2090" t="s">
        <v>1076</v>
      </c>
      <c r="F24" s="2090"/>
      <c r="G24" s="2191" t="s">
        <v>1555</v>
      </c>
      <c r="H24" s="2192" t="s">
        <v>2</v>
      </c>
      <c r="I24" s="2192" t="s">
        <v>66</v>
      </c>
      <c r="J24" s="2192" t="s">
        <v>1513</v>
      </c>
      <c r="K24" s="2115" t="s">
        <v>1513</v>
      </c>
      <c r="L24" s="2115" t="s">
        <v>2</v>
      </c>
      <c r="M24" s="2115" t="s">
        <v>77</v>
      </c>
      <c r="N24" s="2197" t="s">
        <v>1531</v>
      </c>
      <c r="O24" s="2090" t="s">
        <v>1076</v>
      </c>
      <c r="P24" s="2325" t="s">
        <v>1076</v>
      </c>
      <c r="Q24" s="2357" t="s">
        <v>1781</v>
      </c>
      <c r="R24" s="2094"/>
      <c r="S24" s="2145"/>
      <c r="T24" s="2358">
        <v>16</v>
      </c>
    </row>
    <row r="25" spans="2:20" ht="15.75" thickBot="1">
      <c r="B25" s="2340">
        <v>17</v>
      </c>
      <c r="C25" s="2341" t="s">
        <v>1560</v>
      </c>
      <c r="D25" s="2342" t="s">
        <v>1561</v>
      </c>
      <c r="E25" s="2343" t="s">
        <v>1076</v>
      </c>
      <c r="F25" s="2343"/>
      <c r="G25" s="2344"/>
      <c r="H25" s="2345"/>
      <c r="I25" s="2345"/>
      <c r="J25" s="2345" t="s">
        <v>1513</v>
      </c>
      <c r="K25" s="2345" t="s">
        <v>1513</v>
      </c>
      <c r="L25" s="2345" t="s">
        <v>2</v>
      </c>
      <c r="M25" s="2345" t="s">
        <v>77</v>
      </c>
      <c r="N25" s="2346" t="s">
        <v>1531</v>
      </c>
      <c r="O25" s="2347"/>
      <c r="P25" s="2347"/>
      <c r="Q25" s="2348" t="s">
        <v>1562</v>
      </c>
      <c r="R25" s="2176"/>
      <c r="S25" s="2177"/>
      <c r="T25" s="2349">
        <v>17</v>
      </c>
    </row>
    <row r="26" spans="2:20" ht="15.75" thickBot="1">
      <c r="B26" s="2356">
        <v>18</v>
      </c>
      <c r="C26" s="2088" t="s">
        <v>1782</v>
      </c>
      <c r="D26" s="2140" t="s">
        <v>1559</v>
      </c>
      <c r="E26" s="2090" t="s">
        <v>1076</v>
      </c>
      <c r="F26" s="2090"/>
      <c r="G26" s="2090"/>
      <c r="H26" s="2090"/>
      <c r="I26" s="2090"/>
      <c r="J26" s="2191" t="s">
        <v>1555</v>
      </c>
      <c r="K26" s="2115" t="s">
        <v>1513</v>
      </c>
      <c r="L26" s="2115" t="s">
        <v>2</v>
      </c>
      <c r="M26" s="2115" t="s">
        <v>77</v>
      </c>
      <c r="N26" s="2197" t="s">
        <v>1531</v>
      </c>
      <c r="O26" s="2090" t="s">
        <v>1076</v>
      </c>
      <c r="P26" s="2325" t="s">
        <v>1076</v>
      </c>
      <c r="Q26" s="2357" t="s">
        <v>1781</v>
      </c>
      <c r="R26" s="2094"/>
      <c r="S26" s="2145"/>
      <c r="T26" s="2358">
        <v>18</v>
      </c>
    </row>
    <row r="27" spans="2:20" ht="15.75" thickBot="1">
      <c r="B27" s="2359">
        <v>19</v>
      </c>
      <c r="C27" s="2088" t="s">
        <v>1666</v>
      </c>
      <c r="D27" s="2089" t="s">
        <v>1667</v>
      </c>
      <c r="E27" s="2090" t="s">
        <v>1076</v>
      </c>
      <c r="F27" s="2090"/>
      <c r="G27" s="2090"/>
      <c r="H27" s="2090"/>
      <c r="I27" s="2090"/>
      <c r="J27" s="2090"/>
      <c r="K27" s="2090"/>
      <c r="L27" s="2115" t="s">
        <v>2</v>
      </c>
      <c r="M27" s="2115" t="s">
        <v>77</v>
      </c>
      <c r="N27" s="2165" t="s">
        <v>52</v>
      </c>
      <c r="O27" s="2090"/>
      <c r="P27" s="2090"/>
      <c r="Q27" s="2242" t="s">
        <v>1668</v>
      </c>
      <c r="T27" s="2360">
        <v>19</v>
      </c>
    </row>
    <row r="28" spans="2:20" ht="15.75" thickBot="1">
      <c r="B28" s="2361">
        <v>20</v>
      </c>
      <c r="C28" s="2088" t="s">
        <v>1579</v>
      </c>
      <c r="D28" s="2089" t="s">
        <v>1580</v>
      </c>
      <c r="E28" s="2090" t="s">
        <v>1076</v>
      </c>
      <c r="F28" s="2090"/>
      <c r="G28" s="2090"/>
      <c r="H28" s="2114" t="s">
        <v>2</v>
      </c>
      <c r="I28" s="2114" t="s">
        <v>66</v>
      </c>
      <c r="J28" s="2114" t="s">
        <v>1513</v>
      </c>
      <c r="K28" s="2115" t="s">
        <v>1513</v>
      </c>
      <c r="L28" s="2141"/>
      <c r="M28" s="2141"/>
      <c r="N28" s="2090"/>
      <c r="O28" s="2090"/>
      <c r="P28" s="2090"/>
      <c r="Q28" s="2148" t="s">
        <v>1581</v>
      </c>
      <c r="R28" s="2149"/>
      <c r="S28" s="2145"/>
      <c r="T28" s="2362">
        <v>20</v>
      </c>
    </row>
    <row r="29" spans="2:20" ht="15.75" thickBot="1">
      <c r="B29" s="2356">
        <v>21</v>
      </c>
      <c r="C29" s="2088" t="s">
        <v>1783</v>
      </c>
      <c r="D29" s="2140" t="s">
        <v>1784</v>
      </c>
      <c r="E29" s="2090" t="s">
        <v>1076</v>
      </c>
      <c r="F29" s="2090"/>
      <c r="G29" s="2090"/>
      <c r="H29" s="2363" t="s">
        <v>1555</v>
      </c>
      <c r="I29" s="2192" t="s">
        <v>66</v>
      </c>
      <c r="J29" s="2192" t="s">
        <v>1513</v>
      </c>
      <c r="K29" s="2203" t="s">
        <v>1513</v>
      </c>
      <c r="L29" s="2203" t="s">
        <v>2</v>
      </c>
      <c r="M29" s="2364" t="s">
        <v>1531</v>
      </c>
      <c r="N29" s="2090"/>
      <c r="O29" s="2090"/>
      <c r="P29" s="2325"/>
      <c r="Q29" s="2357" t="s">
        <v>1781</v>
      </c>
      <c r="R29" s="2094"/>
      <c r="S29" s="2145"/>
      <c r="T29" s="2358">
        <v>21</v>
      </c>
    </row>
    <row r="30" spans="2:20" ht="15.75" thickBot="1">
      <c r="B30" s="2340">
        <v>22</v>
      </c>
      <c r="C30" s="2088" t="s">
        <v>1785</v>
      </c>
      <c r="D30" s="2140" t="s">
        <v>1786</v>
      </c>
      <c r="E30" s="2195" t="s">
        <v>1513</v>
      </c>
      <c r="F30" s="2195" t="s">
        <v>76</v>
      </c>
      <c r="G30" s="2195" t="s">
        <v>66</v>
      </c>
      <c r="H30" s="2192" t="s">
        <v>2</v>
      </c>
      <c r="I30" s="2365" t="s">
        <v>1531</v>
      </c>
      <c r="J30" s="2090"/>
      <c r="K30" s="2366"/>
      <c r="L30" s="2366"/>
      <c r="M30" s="2366"/>
      <c r="N30" s="2198" t="s">
        <v>52</v>
      </c>
      <c r="O30" s="2198" t="s">
        <v>75</v>
      </c>
      <c r="P30" s="2367" t="s">
        <v>1514</v>
      </c>
      <c r="Q30" s="2368" t="s">
        <v>1616</v>
      </c>
      <c r="R30" s="2094"/>
      <c r="S30" s="2145"/>
      <c r="T30" s="2349">
        <v>22</v>
      </c>
    </row>
    <row r="31" spans="2:20" ht="15.75" thickBot="1">
      <c r="B31" s="2340">
        <v>23</v>
      </c>
      <c r="C31" s="2088" t="s">
        <v>1787</v>
      </c>
      <c r="D31" s="2140" t="s">
        <v>1788</v>
      </c>
      <c r="E31" s="2090" t="s">
        <v>1076</v>
      </c>
      <c r="F31" s="2090"/>
      <c r="G31" s="2090"/>
      <c r="H31" s="2090"/>
      <c r="I31" s="2191" t="s">
        <v>1555</v>
      </c>
      <c r="J31" s="2192" t="s">
        <v>1513</v>
      </c>
      <c r="K31" s="2115" t="s">
        <v>1513</v>
      </c>
      <c r="L31" s="2115" t="s">
        <v>2</v>
      </c>
      <c r="M31" s="2369" t="s">
        <v>1531</v>
      </c>
      <c r="N31" s="2090"/>
      <c r="O31" s="2090"/>
      <c r="P31" s="2325"/>
      <c r="Q31" s="2368" t="s">
        <v>1616</v>
      </c>
      <c r="R31" s="2094"/>
      <c r="S31" s="2145"/>
      <c r="T31" s="2349">
        <v>23</v>
      </c>
    </row>
    <row r="32" spans="2:20" ht="15.75" thickBot="1">
      <c r="B32" s="2356">
        <v>24</v>
      </c>
      <c r="C32" s="2088" t="s">
        <v>1789</v>
      </c>
      <c r="D32" s="2140" t="s">
        <v>1790</v>
      </c>
      <c r="E32" s="2195" t="s">
        <v>1513</v>
      </c>
      <c r="F32" s="2195" t="s">
        <v>76</v>
      </c>
      <c r="G32" s="2370" t="s">
        <v>1531</v>
      </c>
      <c r="H32" s="2090"/>
      <c r="I32" s="2090"/>
      <c r="J32" s="2090"/>
      <c r="K32" s="2141"/>
      <c r="L32" s="2141"/>
      <c r="M32" s="2141"/>
      <c r="N32" s="2371" t="s">
        <v>1538</v>
      </c>
      <c r="O32" s="2198" t="s">
        <v>75</v>
      </c>
      <c r="P32" s="2367" t="s">
        <v>1514</v>
      </c>
      <c r="Q32" s="2357" t="s">
        <v>1781</v>
      </c>
      <c r="R32" s="2094"/>
      <c r="S32" s="2145"/>
      <c r="T32" s="2358">
        <v>24</v>
      </c>
    </row>
    <row r="33" spans="2:20" ht="15.75" thickBot="1">
      <c r="B33" s="2340">
        <v>25</v>
      </c>
      <c r="C33" s="2088" t="s">
        <v>1791</v>
      </c>
      <c r="D33" s="2140" t="s">
        <v>1792</v>
      </c>
      <c r="E33" s="2195" t="s">
        <v>1513</v>
      </c>
      <c r="F33" s="2195" t="s">
        <v>76</v>
      </c>
      <c r="G33" s="2370" t="s">
        <v>1531</v>
      </c>
      <c r="H33" s="2090"/>
      <c r="I33" s="2090"/>
      <c r="J33" s="2090"/>
      <c r="K33" s="2090"/>
      <c r="L33" s="2090"/>
      <c r="M33" s="2090"/>
      <c r="N33" s="2371" t="s">
        <v>1538</v>
      </c>
      <c r="O33" s="2198" t="s">
        <v>75</v>
      </c>
      <c r="P33" s="2367" t="s">
        <v>1514</v>
      </c>
      <c r="Q33" s="2368" t="s">
        <v>1616</v>
      </c>
      <c r="R33" s="2094"/>
      <c r="S33" s="2145"/>
      <c r="T33" s="2349">
        <v>25</v>
      </c>
    </row>
    <row r="34" spans="2:20" ht="15.75" thickBot="1">
      <c r="B34" s="2354">
        <v>26</v>
      </c>
      <c r="C34" s="2088" t="s">
        <v>1566</v>
      </c>
      <c r="D34" s="2089" t="s">
        <v>1567</v>
      </c>
      <c r="E34" s="2090" t="s">
        <v>1076</v>
      </c>
      <c r="F34" s="2090"/>
      <c r="G34" s="2090"/>
      <c r="H34" s="2090"/>
      <c r="I34" s="2090"/>
      <c r="J34" s="2090"/>
      <c r="K34" s="2090"/>
      <c r="L34" s="2090"/>
      <c r="M34" s="2092" t="s">
        <v>77</v>
      </c>
      <c r="N34" s="2103" t="s">
        <v>1531</v>
      </c>
      <c r="O34" s="2090"/>
      <c r="P34" s="2090"/>
      <c r="Q34" s="2118" t="s">
        <v>1551</v>
      </c>
      <c r="R34" s="2094"/>
      <c r="S34" s="2145"/>
      <c r="T34" s="2355">
        <v>26</v>
      </c>
    </row>
    <row r="35" spans="2:20" ht="15.75" thickBot="1">
      <c r="B35" s="2372">
        <v>27</v>
      </c>
      <c r="C35" s="2088" t="s">
        <v>1672</v>
      </c>
      <c r="D35" s="2089" t="s">
        <v>1673</v>
      </c>
      <c r="E35" s="2090" t="s">
        <v>1076</v>
      </c>
      <c r="F35" s="2090"/>
      <c r="G35" s="2090"/>
      <c r="H35" s="2090"/>
      <c r="I35" s="2090"/>
      <c r="J35" s="2090"/>
      <c r="K35" s="2115" t="s">
        <v>1513</v>
      </c>
      <c r="L35" s="2115" t="s">
        <v>2</v>
      </c>
      <c r="M35" s="2090"/>
      <c r="N35" s="2090"/>
      <c r="O35" s="2090"/>
      <c r="P35" s="2090"/>
      <c r="Q35" s="2242" t="s">
        <v>1668</v>
      </c>
      <c r="T35" s="2373">
        <v>27</v>
      </c>
    </row>
    <row r="36" spans="2:20" ht="15.75">
      <c r="B36" s="2311"/>
      <c r="C36" s="2374" t="s">
        <v>1793</v>
      </c>
      <c r="D36" s="2128"/>
      <c r="E36" s="2375"/>
      <c r="F36" s="2128"/>
      <c r="G36" s="2128"/>
      <c r="H36" s="2128"/>
      <c r="I36" s="2128"/>
      <c r="J36" s="2128"/>
      <c r="K36" s="2128"/>
      <c r="L36" s="2128"/>
      <c r="M36" s="2128"/>
      <c r="N36" s="2128"/>
      <c r="O36" s="2128"/>
      <c r="P36" s="2128"/>
      <c r="Q36" s="2375"/>
      <c r="R36" s="2130"/>
      <c r="S36" s="2157"/>
      <c r="T36" s="2312"/>
    </row>
    <row r="37" spans="2:20" ht="13.5" thickBot="1">
      <c r="B37" s="2376"/>
      <c r="C37" s="2377"/>
      <c r="D37" s="2378"/>
      <c r="E37" s="2377"/>
      <c r="F37" s="2377"/>
      <c r="G37" s="2377"/>
      <c r="H37" s="2377"/>
      <c r="I37" s="2377"/>
      <c r="J37" s="2377"/>
      <c r="K37" s="2377"/>
      <c r="L37" s="2377"/>
      <c r="M37" s="2377"/>
      <c r="N37" s="2377"/>
      <c r="O37" s="2377"/>
      <c r="P37" s="2377"/>
      <c r="Q37" s="2377"/>
      <c r="R37" s="2377"/>
      <c r="S37" s="2377"/>
      <c r="T37" s="2379"/>
    </row>
    <row r="38" spans="2:20" ht="15.75" thickBot="1">
      <c r="D38" s="2300"/>
      <c r="E38" s="2300"/>
    </row>
    <row r="39" spans="2:20" ht="22.5" thickTop="1" thickBot="1">
      <c r="B39" s="2380"/>
      <c r="C39" s="2381" t="s">
        <v>30</v>
      </c>
      <c r="D39" s="2382"/>
      <c r="E39" s="2382"/>
      <c r="F39" s="2382"/>
      <c r="G39" s="2382"/>
      <c r="H39" s="2382"/>
      <c r="I39" s="2382"/>
      <c r="J39" s="2382"/>
      <c r="K39" s="2382"/>
      <c r="L39" s="2382"/>
      <c r="M39" s="2383"/>
      <c r="N39" s="2383"/>
      <c r="O39" s="2383"/>
      <c r="P39" s="2383"/>
      <c r="Q39" s="2383"/>
      <c r="R39" s="2383"/>
      <c r="S39" s="2384"/>
      <c r="T39" s="2385"/>
    </row>
    <row r="40" spans="2:20" ht="21.75" customHeight="1" thickTop="1">
      <c r="B40" s="2304"/>
      <c r="C40" s="2071"/>
      <c r="D40" s="2230" t="s">
        <v>1491</v>
      </c>
      <c r="E40" s="4164" t="s">
        <v>1492</v>
      </c>
      <c r="F40" s="4164"/>
      <c r="G40" s="4164"/>
      <c r="H40" s="4165" t="s">
        <v>1493</v>
      </c>
      <c r="I40" s="4165"/>
      <c r="J40" s="4165"/>
      <c r="K40" s="4166" t="s">
        <v>1494</v>
      </c>
      <c r="L40" s="4166"/>
      <c r="M40" s="4166"/>
      <c r="N40" s="4167" t="s">
        <v>1495</v>
      </c>
      <c r="O40" s="4167"/>
      <c r="P40" s="4167"/>
      <c r="Q40" s="2162"/>
      <c r="R40" s="2231" t="s">
        <v>1496</v>
      </c>
      <c r="S40" s="2075"/>
      <c r="T40" s="2305"/>
    </row>
    <row r="41" spans="2:20" ht="33.75" customHeight="1">
      <c r="B41" s="726"/>
      <c r="C41" s="2077" t="s">
        <v>1210</v>
      </c>
      <c r="D41" s="4154" t="s">
        <v>1497</v>
      </c>
      <c r="E41" s="2078" t="s">
        <v>1498</v>
      </c>
      <c r="F41" s="2078" t="s">
        <v>1499</v>
      </c>
      <c r="G41" s="2078" t="s">
        <v>1500</v>
      </c>
      <c r="H41" s="2079" t="s">
        <v>1501</v>
      </c>
      <c r="I41" s="2079" t="s">
        <v>1502</v>
      </c>
      <c r="J41" s="2079" t="s">
        <v>1503</v>
      </c>
      <c r="K41" s="2080" t="s">
        <v>1504</v>
      </c>
      <c r="L41" s="2080" t="s">
        <v>1505</v>
      </c>
      <c r="M41" s="2080" t="s">
        <v>1506</v>
      </c>
      <c r="N41" s="2081" t="s">
        <v>1507</v>
      </c>
      <c r="O41" s="2081" t="s">
        <v>1508</v>
      </c>
      <c r="P41" s="2081" t="s">
        <v>1509</v>
      </c>
      <c r="Q41" s="4154" t="s">
        <v>1510</v>
      </c>
      <c r="R41" s="4156" t="s">
        <v>1511</v>
      </c>
      <c r="S41" s="4158" t="s">
        <v>1512</v>
      </c>
      <c r="T41" s="2310"/>
    </row>
    <row r="42" spans="2:20" ht="15.75">
      <c r="B42" s="2311"/>
      <c r="C42" s="2083"/>
      <c r="D42" s="4154"/>
      <c r="E42" s="2078" t="s">
        <v>1513</v>
      </c>
      <c r="F42" s="2078" t="s">
        <v>76</v>
      </c>
      <c r="G42" s="2078" t="s">
        <v>66</v>
      </c>
      <c r="H42" s="2079" t="s">
        <v>2</v>
      </c>
      <c r="I42" s="2079" t="s">
        <v>66</v>
      </c>
      <c r="J42" s="2079" t="s">
        <v>1513</v>
      </c>
      <c r="K42" s="2080" t="s">
        <v>1513</v>
      </c>
      <c r="L42" s="2080" t="s">
        <v>2</v>
      </c>
      <c r="M42" s="2080" t="s">
        <v>77</v>
      </c>
      <c r="N42" s="2081" t="s">
        <v>52</v>
      </c>
      <c r="O42" s="2081" t="s">
        <v>75</v>
      </c>
      <c r="P42" s="2081" t="s">
        <v>1514</v>
      </c>
      <c r="Q42" s="4155"/>
      <c r="R42" s="4157"/>
      <c r="S42" s="4159"/>
      <c r="T42" s="2312"/>
    </row>
    <row r="43" spans="2:20" ht="13.5" thickBot="1">
      <c r="B43" s="2313"/>
      <c r="C43" s="2259"/>
      <c r="D43" s="2259"/>
      <c r="E43" s="2259"/>
      <c r="F43" s="2259"/>
      <c r="G43" s="2259"/>
      <c r="H43" s="2259"/>
      <c r="I43" s="2259"/>
      <c r="J43" s="2259"/>
      <c r="K43" s="2259"/>
      <c r="L43" s="2259"/>
      <c r="M43" s="2259"/>
      <c r="N43" s="2259"/>
      <c r="O43" s="2259"/>
      <c r="P43" s="2259"/>
      <c r="Q43" s="2259"/>
      <c r="R43" s="2259"/>
      <c r="S43" s="2606" t="s">
        <v>1872</v>
      </c>
      <c r="T43" s="2314"/>
    </row>
    <row r="44" spans="2:20" ht="15.75" thickBot="1">
      <c r="B44" s="2386">
        <v>1</v>
      </c>
      <c r="C44" s="2387" t="s">
        <v>1515</v>
      </c>
      <c r="D44" s="2089" t="s">
        <v>1516</v>
      </c>
      <c r="E44" s="2388" t="s">
        <v>1076</v>
      </c>
      <c r="F44" s="2388"/>
      <c r="G44" s="2388"/>
      <c r="H44" s="2091" t="s">
        <v>2</v>
      </c>
      <c r="I44" s="2091" t="s">
        <v>66</v>
      </c>
      <c r="J44" s="2091" t="s">
        <v>1513</v>
      </c>
      <c r="K44" s="2092" t="s">
        <v>1513</v>
      </c>
      <c r="L44" s="2092" t="s">
        <v>2</v>
      </c>
      <c r="M44" s="2388"/>
      <c r="N44" s="2388"/>
      <c r="O44" s="2388"/>
      <c r="P44" s="2388"/>
      <c r="Q44" s="2093" t="s">
        <v>1517</v>
      </c>
      <c r="R44" s="2094"/>
      <c r="S44" s="2389"/>
      <c r="T44" s="2318">
        <v>1</v>
      </c>
    </row>
    <row r="45" spans="2:20" ht="15.75" thickBot="1">
      <c r="B45" s="2390">
        <v>2</v>
      </c>
      <c r="C45" s="2387" t="s">
        <v>1794</v>
      </c>
      <c r="D45" s="2140" t="s">
        <v>1795</v>
      </c>
      <c r="E45" s="2391" t="s">
        <v>1076</v>
      </c>
      <c r="F45" s="2391"/>
      <c r="G45" s="2388"/>
      <c r="H45" s="2388"/>
      <c r="I45" s="2392" t="s">
        <v>1538</v>
      </c>
      <c r="J45" s="2125" t="s">
        <v>1513</v>
      </c>
      <c r="K45" s="2393" t="s">
        <v>1513</v>
      </c>
      <c r="L45" s="2393" t="s">
        <v>2</v>
      </c>
      <c r="M45" s="2351" t="s">
        <v>1531</v>
      </c>
      <c r="N45" s="2388"/>
      <c r="O45" s="2388"/>
      <c r="P45" s="2388"/>
      <c r="Q45" s="2394" t="s">
        <v>1796</v>
      </c>
      <c r="R45" s="2094">
        <v>43973</v>
      </c>
      <c r="S45" s="2389">
        <v>15</v>
      </c>
      <c r="T45" s="2395">
        <v>2</v>
      </c>
    </row>
    <row r="46" spans="2:20" ht="15.75" thickBot="1">
      <c r="B46" s="2396">
        <v>3</v>
      </c>
      <c r="C46" s="2387" t="s">
        <v>1518</v>
      </c>
      <c r="D46" s="2089" t="s">
        <v>1519</v>
      </c>
      <c r="E46" s="2388" t="s">
        <v>1076</v>
      </c>
      <c r="F46" s="2388"/>
      <c r="G46" s="2388"/>
      <c r="H46" s="2091" t="s">
        <v>2</v>
      </c>
      <c r="I46" s="2091" t="s">
        <v>66</v>
      </c>
      <c r="J46" s="2091" t="s">
        <v>1513</v>
      </c>
      <c r="K46" s="2388"/>
      <c r="L46" s="2388"/>
      <c r="M46" s="2388"/>
      <c r="N46" s="2388"/>
      <c r="O46" s="2388"/>
      <c r="P46" s="2388"/>
      <c r="Q46" s="2099" t="s">
        <v>1520</v>
      </c>
      <c r="R46" s="2094"/>
      <c r="S46" s="2389"/>
      <c r="T46" s="2397">
        <v>3</v>
      </c>
    </row>
    <row r="47" spans="2:20" ht="15.75" thickBot="1">
      <c r="B47" s="2390">
        <v>4</v>
      </c>
      <c r="C47" s="2387" t="s">
        <v>1797</v>
      </c>
      <c r="D47" s="2140" t="s">
        <v>1798</v>
      </c>
      <c r="E47" s="2388" t="s">
        <v>1076</v>
      </c>
      <c r="F47" s="2388"/>
      <c r="G47" s="2388"/>
      <c r="H47" s="2120" t="s">
        <v>1555</v>
      </c>
      <c r="I47" s="2125" t="s">
        <v>66</v>
      </c>
      <c r="J47" s="2125" t="s">
        <v>1513</v>
      </c>
      <c r="K47" s="2388"/>
      <c r="L47" s="2388"/>
      <c r="M47" s="2388"/>
      <c r="N47" s="2388"/>
      <c r="O47" s="2388"/>
      <c r="P47" s="2388"/>
      <c r="Q47" s="2394" t="s">
        <v>1796</v>
      </c>
      <c r="R47" s="2094"/>
      <c r="S47" s="2389"/>
      <c r="T47" s="2395">
        <v>4</v>
      </c>
    </row>
    <row r="48" spans="2:20" ht="15.75" thickBot="1">
      <c r="B48" s="2398">
        <v>5</v>
      </c>
      <c r="C48" s="2387" t="s">
        <v>1799</v>
      </c>
      <c r="D48" s="2140" t="s">
        <v>1800</v>
      </c>
      <c r="E48" s="2388" t="s">
        <v>1076</v>
      </c>
      <c r="F48" s="2388"/>
      <c r="G48" s="2388"/>
      <c r="H48" s="2388"/>
      <c r="I48" s="2120" t="s">
        <v>1555</v>
      </c>
      <c r="J48" s="2125" t="s">
        <v>1513</v>
      </c>
      <c r="K48" s="2123" t="s">
        <v>1513</v>
      </c>
      <c r="L48" s="2123" t="s">
        <v>2</v>
      </c>
      <c r="M48" s="2399" t="s">
        <v>1531</v>
      </c>
      <c r="N48" s="2388"/>
      <c r="O48" s="2388"/>
      <c r="P48" s="2388"/>
      <c r="Q48" s="2400" t="s">
        <v>1801</v>
      </c>
      <c r="R48" s="2094"/>
      <c r="S48" s="2389"/>
      <c r="T48" s="2401">
        <v>5</v>
      </c>
    </row>
    <row r="49" spans="2:20" ht="15.75" thickBot="1">
      <c r="B49" s="2396">
        <v>6</v>
      </c>
      <c r="C49" s="2387" t="s">
        <v>1521</v>
      </c>
      <c r="D49" s="2089" t="s">
        <v>1522</v>
      </c>
      <c r="E49" s="2388" t="s">
        <v>1076</v>
      </c>
      <c r="F49" s="2388"/>
      <c r="G49" s="2388"/>
      <c r="H49" s="2091" t="s">
        <v>2</v>
      </c>
      <c r="I49" s="2091" t="s">
        <v>66</v>
      </c>
      <c r="J49" s="2091" t="s">
        <v>1513</v>
      </c>
      <c r="K49" s="2388"/>
      <c r="L49" s="2388"/>
      <c r="M49" s="2388"/>
      <c r="N49" s="2388"/>
      <c r="O49" s="2388"/>
      <c r="P49" s="2388"/>
      <c r="Q49" s="2099" t="s">
        <v>1520</v>
      </c>
      <c r="R49" s="2094"/>
      <c r="S49" s="2389"/>
      <c r="T49" s="2397">
        <v>6</v>
      </c>
    </row>
    <row r="50" spans="2:20" ht="15.75" thickBot="1">
      <c r="B50" s="2402">
        <v>7</v>
      </c>
      <c r="C50" s="2387" t="s">
        <v>1653</v>
      </c>
      <c r="D50" s="2089" t="s">
        <v>1656</v>
      </c>
      <c r="E50" s="2388" t="s">
        <v>1076</v>
      </c>
      <c r="F50" s="2388"/>
      <c r="G50" s="2388"/>
      <c r="H50" s="2388"/>
      <c r="I50" s="2114" t="s">
        <v>66</v>
      </c>
      <c r="J50" s="2114" t="s">
        <v>1513</v>
      </c>
      <c r="K50" s="2115" t="s">
        <v>1513</v>
      </c>
      <c r="L50" s="2115" t="s">
        <v>2</v>
      </c>
      <c r="M50" s="2115" t="s">
        <v>77</v>
      </c>
      <c r="N50" s="2198" t="s">
        <v>52</v>
      </c>
      <c r="O50" s="2388"/>
      <c r="P50" s="2388"/>
      <c r="Q50" s="2237" t="s">
        <v>1655</v>
      </c>
      <c r="T50" s="2320">
        <v>7</v>
      </c>
    </row>
    <row r="51" spans="2:20" ht="15.75" thickBot="1">
      <c r="B51" s="2390">
        <v>8</v>
      </c>
      <c r="C51" s="2387" t="s">
        <v>1802</v>
      </c>
      <c r="D51" s="2140" t="s">
        <v>1803</v>
      </c>
      <c r="E51" s="2388" t="s">
        <v>1076</v>
      </c>
      <c r="F51" s="2388"/>
      <c r="G51" s="2388"/>
      <c r="H51" s="2191" t="s">
        <v>1555</v>
      </c>
      <c r="I51" s="2403" t="s">
        <v>66</v>
      </c>
      <c r="J51" s="2322" t="s">
        <v>1513</v>
      </c>
      <c r="K51" s="2323" t="s">
        <v>1513</v>
      </c>
      <c r="L51" s="2323" t="s">
        <v>2</v>
      </c>
      <c r="M51" s="2323" t="s">
        <v>77</v>
      </c>
      <c r="N51" s="2324" t="s">
        <v>1531</v>
      </c>
      <c r="O51" s="2388"/>
      <c r="P51" s="2388"/>
      <c r="Q51" s="2394" t="s">
        <v>1796</v>
      </c>
      <c r="R51" s="2094"/>
      <c r="S51" s="2389"/>
      <c r="T51" s="2395">
        <v>8</v>
      </c>
    </row>
    <row r="52" spans="2:20" ht="15.75" thickBot="1">
      <c r="B52" s="2390">
        <v>9</v>
      </c>
      <c r="C52" s="2387" t="s">
        <v>1804</v>
      </c>
      <c r="D52" s="2140" t="s">
        <v>1805</v>
      </c>
      <c r="E52" s="2388" t="s">
        <v>1076</v>
      </c>
      <c r="F52" s="2388"/>
      <c r="G52" s="2388"/>
      <c r="H52" s="2388"/>
      <c r="I52" s="2388"/>
      <c r="J52" s="2322" t="s">
        <v>1513</v>
      </c>
      <c r="K52" s="2323" t="s">
        <v>1513</v>
      </c>
      <c r="L52" s="2323" t="s">
        <v>2</v>
      </c>
      <c r="M52" s="2323" t="s">
        <v>77</v>
      </c>
      <c r="N52" s="2324" t="s">
        <v>1531</v>
      </c>
      <c r="O52" s="2388"/>
      <c r="P52" s="2388"/>
      <c r="Q52" s="2394" t="s">
        <v>1796</v>
      </c>
      <c r="R52" s="2094"/>
      <c r="S52" s="2389"/>
      <c r="T52" s="2395">
        <v>9</v>
      </c>
    </row>
    <row r="53" spans="2:20" s="2415" customFormat="1" ht="15.75" thickBot="1">
      <c r="B53" s="2404">
        <v>10</v>
      </c>
      <c r="C53" s="2405" t="s">
        <v>1576</v>
      </c>
      <c r="D53" s="2406" t="s">
        <v>1577</v>
      </c>
      <c r="E53" s="2388" t="s">
        <v>1076</v>
      </c>
      <c r="F53" s="2388"/>
      <c r="G53" s="2388"/>
      <c r="H53" s="2407" t="s">
        <v>2</v>
      </c>
      <c r="I53" s="2407" t="s">
        <v>66</v>
      </c>
      <c r="J53" s="2408" t="s">
        <v>1513</v>
      </c>
      <c r="K53" s="2409" t="s">
        <v>1513</v>
      </c>
      <c r="L53" s="2409" t="s">
        <v>2</v>
      </c>
      <c r="M53" s="2409" t="s">
        <v>77</v>
      </c>
      <c r="N53" s="2410" t="s">
        <v>1531</v>
      </c>
      <c r="O53" s="2388"/>
      <c r="P53" s="2388"/>
      <c r="Q53" s="2411" t="s">
        <v>1578</v>
      </c>
      <c r="R53" s="2412"/>
      <c r="S53" s="2413"/>
      <c r="T53" s="2414">
        <v>10</v>
      </c>
    </row>
    <row r="54" spans="2:20" ht="15.75" thickBot="1">
      <c r="B54" s="2416">
        <v>11</v>
      </c>
      <c r="C54" s="2387" t="s">
        <v>1657</v>
      </c>
      <c r="D54" s="2089" t="s">
        <v>1658</v>
      </c>
      <c r="E54" s="2388" t="s">
        <v>1076</v>
      </c>
      <c r="F54" s="2388"/>
      <c r="G54" s="2388"/>
      <c r="H54" s="2388"/>
      <c r="I54" s="2388"/>
      <c r="J54" s="2388"/>
      <c r="K54" s="2115" t="s">
        <v>1513</v>
      </c>
      <c r="L54" s="2115" t="s">
        <v>2</v>
      </c>
      <c r="M54" s="2115" t="s">
        <v>77</v>
      </c>
      <c r="N54" s="2165" t="s">
        <v>52</v>
      </c>
      <c r="O54" s="2165" t="s">
        <v>75</v>
      </c>
      <c r="P54" s="2165" t="s">
        <v>1514</v>
      </c>
      <c r="Q54" s="2239" t="s">
        <v>1659</v>
      </c>
      <c r="T54" s="2329">
        <v>11</v>
      </c>
    </row>
    <row r="55" spans="2:20" ht="15.75" thickBot="1">
      <c r="B55" s="2417">
        <v>12</v>
      </c>
      <c r="C55" s="2387" t="s">
        <v>1770</v>
      </c>
      <c r="D55" s="2140" t="s">
        <v>1771</v>
      </c>
      <c r="E55" s="2388" t="s">
        <v>1076</v>
      </c>
      <c r="F55" s="2388"/>
      <c r="G55" s="2388"/>
      <c r="H55" s="2388"/>
      <c r="I55" s="2388"/>
      <c r="J55" s="2418" t="s">
        <v>1513</v>
      </c>
      <c r="K55" s="2419" t="s">
        <v>1513</v>
      </c>
      <c r="L55" s="2420" t="s">
        <v>2</v>
      </c>
      <c r="M55" s="2420" t="s">
        <v>77</v>
      </c>
      <c r="N55" s="2421" t="s">
        <v>52</v>
      </c>
      <c r="O55" s="2422" t="s">
        <v>1531</v>
      </c>
      <c r="P55" s="2391"/>
      <c r="Q55" s="2423" t="s">
        <v>1772</v>
      </c>
      <c r="R55" s="2094"/>
      <c r="S55" s="2389"/>
      <c r="T55" s="2327">
        <v>12</v>
      </c>
    </row>
    <row r="56" spans="2:20" ht="15.75" thickBot="1">
      <c r="B56" s="2424">
        <v>13</v>
      </c>
      <c r="C56" s="2387" t="s">
        <v>1523</v>
      </c>
      <c r="D56" s="2089" t="s">
        <v>1526</v>
      </c>
      <c r="E56" s="2100" t="s">
        <v>1513</v>
      </c>
      <c r="F56" s="2100" t="s">
        <v>76</v>
      </c>
      <c r="G56" s="2100" t="s">
        <v>66</v>
      </c>
      <c r="H56" s="2388"/>
      <c r="I56" s="2388"/>
      <c r="J56" s="2388"/>
      <c r="K56" s="2388"/>
      <c r="L56" s="2388"/>
      <c r="M56" s="2388"/>
      <c r="N56" s="2101" t="s">
        <v>52</v>
      </c>
      <c r="O56" s="2101" t="s">
        <v>75</v>
      </c>
      <c r="P56" s="2101" t="s">
        <v>1514</v>
      </c>
      <c r="Q56" s="2102" t="s">
        <v>1525</v>
      </c>
      <c r="R56" s="2094"/>
      <c r="S56" s="2389"/>
      <c r="T56" s="2331">
        <v>13</v>
      </c>
    </row>
    <row r="57" spans="2:20" ht="15.75" thickBot="1">
      <c r="B57" s="2424">
        <v>14</v>
      </c>
      <c r="C57" s="2387" t="s">
        <v>1527</v>
      </c>
      <c r="D57" s="2089" t="s">
        <v>1528</v>
      </c>
      <c r="E57" s="2388" t="s">
        <v>1076</v>
      </c>
      <c r="F57" s="2388"/>
      <c r="G57" s="2388"/>
      <c r="H57" s="2388"/>
      <c r="I57" s="2388"/>
      <c r="J57" s="2091" t="s">
        <v>1513</v>
      </c>
      <c r="K57" s="2092" t="s">
        <v>1513</v>
      </c>
      <c r="L57" s="2092" t="s">
        <v>2</v>
      </c>
      <c r="M57" s="2092" t="s">
        <v>77</v>
      </c>
      <c r="N57" s="2388"/>
      <c r="O57" s="2388"/>
      <c r="P57" s="2388"/>
      <c r="Q57" s="2102" t="s">
        <v>1525</v>
      </c>
      <c r="R57" s="2094"/>
      <c r="S57" s="2389"/>
      <c r="T57" s="2331">
        <v>14</v>
      </c>
    </row>
    <row r="58" spans="2:20" ht="15.75" thickBot="1">
      <c r="B58" s="2425">
        <v>15</v>
      </c>
      <c r="C58" s="2387" t="s">
        <v>1573</v>
      </c>
      <c r="D58" s="2089" t="s">
        <v>1575</v>
      </c>
      <c r="E58" s="2388" t="s">
        <v>1076</v>
      </c>
      <c r="F58" s="2388"/>
      <c r="G58" s="2388"/>
      <c r="H58" s="2388"/>
      <c r="I58" s="2388"/>
      <c r="J58" s="2114" t="s">
        <v>1513</v>
      </c>
      <c r="K58" s="2092" t="s">
        <v>1513</v>
      </c>
      <c r="L58" s="2388"/>
      <c r="M58" s="2388"/>
      <c r="N58" s="2101" t="s">
        <v>52</v>
      </c>
      <c r="O58" s="2101" t="s">
        <v>75</v>
      </c>
      <c r="P58" s="2098"/>
      <c r="Q58" s="2104" t="s">
        <v>1536</v>
      </c>
      <c r="R58" s="2094"/>
      <c r="S58" s="2389"/>
      <c r="T58" s="2333">
        <v>15</v>
      </c>
    </row>
    <row r="59" spans="2:20" ht="15.75" thickBot="1">
      <c r="B59" s="2396">
        <v>16</v>
      </c>
      <c r="C59" s="2387" t="s">
        <v>1529</v>
      </c>
      <c r="D59" s="2089" t="s">
        <v>1530</v>
      </c>
      <c r="E59" s="2388" t="s">
        <v>1076</v>
      </c>
      <c r="F59" s="2388"/>
      <c r="G59" s="2388"/>
      <c r="H59" s="2388"/>
      <c r="I59" s="2388"/>
      <c r="J59" s="2388"/>
      <c r="K59" s="2388"/>
      <c r="L59" s="2388"/>
      <c r="M59" s="2092" t="s">
        <v>77</v>
      </c>
      <c r="N59" s="2101" t="s">
        <v>52</v>
      </c>
      <c r="O59" s="2101" t="s">
        <v>75</v>
      </c>
      <c r="P59" s="2103" t="s">
        <v>1531</v>
      </c>
      <c r="Q59" s="2099" t="s">
        <v>1520</v>
      </c>
      <c r="R59" s="2094"/>
      <c r="S59" s="2389"/>
      <c r="T59" s="2397">
        <v>16</v>
      </c>
    </row>
    <row r="60" spans="2:20" ht="15.75" thickBot="1">
      <c r="B60" s="2426">
        <v>17</v>
      </c>
      <c r="C60" s="2387" t="s">
        <v>1806</v>
      </c>
      <c r="D60" s="2140" t="s">
        <v>1807</v>
      </c>
      <c r="E60" s="2370" t="s">
        <v>1531</v>
      </c>
      <c r="F60" s="2388"/>
      <c r="G60" s="2388"/>
      <c r="H60" s="2388"/>
      <c r="I60" s="2388"/>
      <c r="J60" s="2388"/>
      <c r="K60" s="2388"/>
      <c r="L60" s="2337" t="s">
        <v>2</v>
      </c>
      <c r="M60" s="2337" t="s">
        <v>77</v>
      </c>
      <c r="N60" s="2198" t="s">
        <v>52</v>
      </c>
      <c r="O60" s="2198" t="s">
        <v>75</v>
      </c>
      <c r="P60" s="2367" t="s">
        <v>1514</v>
      </c>
      <c r="Q60" s="2427" t="s">
        <v>1808</v>
      </c>
      <c r="R60" s="2094"/>
      <c r="S60" s="2389"/>
      <c r="T60" s="2428">
        <v>17</v>
      </c>
    </row>
    <row r="61" spans="2:20" ht="15.75" thickBot="1">
      <c r="B61" s="2386">
        <v>18</v>
      </c>
      <c r="C61" s="2387" t="s">
        <v>1532</v>
      </c>
      <c r="D61" s="2089" t="s">
        <v>1533</v>
      </c>
      <c r="E61" s="2388" t="s">
        <v>1076</v>
      </c>
      <c r="F61" s="2388"/>
      <c r="G61" s="2388"/>
      <c r="H61" s="2388"/>
      <c r="I61" s="2091" t="s">
        <v>66</v>
      </c>
      <c r="J61" s="2091" t="s">
        <v>1513</v>
      </c>
      <c r="K61" s="2092" t="s">
        <v>1513</v>
      </c>
      <c r="L61" s="2092" t="s">
        <v>2</v>
      </c>
      <c r="M61" s="2092" t="s">
        <v>77</v>
      </c>
      <c r="N61" s="2103" t="s">
        <v>1531</v>
      </c>
      <c r="O61" s="2388"/>
      <c r="P61" s="2388"/>
      <c r="Q61" s="2093" t="s">
        <v>1517</v>
      </c>
      <c r="R61" s="2094"/>
      <c r="S61" s="2389"/>
      <c r="T61" s="2318">
        <v>18</v>
      </c>
    </row>
    <row r="62" spans="2:20" ht="15.75" thickBot="1">
      <c r="B62" s="2429">
        <v>19</v>
      </c>
      <c r="C62" s="2387" t="s">
        <v>1809</v>
      </c>
      <c r="D62" s="2140" t="s">
        <v>1810</v>
      </c>
      <c r="E62" s="2195" t="s">
        <v>1513</v>
      </c>
      <c r="F62" s="2370" t="s">
        <v>1531</v>
      </c>
      <c r="G62" s="2388"/>
      <c r="H62" s="2388"/>
      <c r="I62" s="2388"/>
      <c r="J62" s="2388"/>
      <c r="K62" s="2388"/>
      <c r="L62" s="2337" t="s">
        <v>2</v>
      </c>
      <c r="M62" s="2337" t="s">
        <v>77</v>
      </c>
      <c r="N62" s="2198" t="s">
        <v>52</v>
      </c>
      <c r="O62" s="2198" t="s">
        <v>75</v>
      </c>
      <c r="P62" s="2367" t="s">
        <v>1514</v>
      </c>
      <c r="Q62" s="2368" t="s">
        <v>1616</v>
      </c>
      <c r="R62" s="2094"/>
      <c r="S62" s="2389"/>
      <c r="T62" s="2349">
        <v>19</v>
      </c>
    </row>
    <row r="63" spans="2:20" ht="15.75" thickBot="1">
      <c r="B63" s="2425">
        <v>20</v>
      </c>
      <c r="C63" s="2387" t="s">
        <v>1534</v>
      </c>
      <c r="D63" s="2089" t="s">
        <v>1535</v>
      </c>
      <c r="E63" s="2100" t="s">
        <v>1513</v>
      </c>
      <c r="F63" s="2100" t="s">
        <v>76</v>
      </c>
      <c r="G63" s="2100" t="s">
        <v>66</v>
      </c>
      <c r="H63" s="2091" t="s">
        <v>2</v>
      </c>
      <c r="I63" s="2388"/>
      <c r="J63" s="2091" t="s">
        <v>1513</v>
      </c>
      <c r="K63" s="2092" t="s">
        <v>1513</v>
      </c>
      <c r="L63" s="2092" t="s">
        <v>2</v>
      </c>
      <c r="M63" s="2092" t="s">
        <v>77</v>
      </c>
      <c r="N63" s="2101" t="s">
        <v>52</v>
      </c>
      <c r="O63" s="2101" t="s">
        <v>75</v>
      </c>
      <c r="P63" s="2101" t="s">
        <v>1514</v>
      </c>
      <c r="Q63" s="2104" t="s">
        <v>1536</v>
      </c>
      <c r="R63" s="2094"/>
      <c r="S63" s="2389"/>
      <c r="T63" s="2333">
        <v>20</v>
      </c>
    </row>
    <row r="64" spans="2:20" ht="15.75" thickBot="1">
      <c r="B64" s="2430">
        <v>21</v>
      </c>
      <c r="C64" s="2387" t="s">
        <v>1660</v>
      </c>
      <c r="D64" s="2089" t="s">
        <v>1663</v>
      </c>
      <c r="E64" s="2098" t="s">
        <v>1076</v>
      </c>
      <c r="F64" s="2098"/>
      <c r="G64" s="2098"/>
      <c r="H64" s="2098"/>
      <c r="I64" s="2098"/>
      <c r="J64" s="2098"/>
      <c r="K64" s="2115" t="s">
        <v>1513</v>
      </c>
      <c r="L64" s="2115" t="s">
        <v>2</v>
      </c>
      <c r="M64" s="2115" t="s">
        <v>77</v>
      </c>
      <c r="N64" s="2165" t="s">
        <v>52</v>
      </c>
      <c r="O64" s="2165" t="s">
        <v>75</v>
      </c>
      <c r="P64" s="2165" t="s">
        <v>1514</v>
      </c>
      <c r="Q64" s="2240" t="s">
        <v>1662</v>
      </c>
      <c r="T64" s="2335">
        <v>21</v>
      </c>
    </row>
    <row r="65" spans="2:20" ht="15.75" thickBot="1">
      <c r="B65" s="2386">
        <v>22</v>
      </c>
      <c r="C65" s="2387" t="s">
        <v>1537</v>
      </c>
      <c r="D65" s="2089"/>
      <c r="E65" s="2431" t="s">
        <v>1538</v>
      </c>
      <c r="F65" s="2431" t="s">
        <v>1538</v>
      </c>
      <c r="G65" s="2431" t="s">
        <v>1538</v>
      </c>
      <c r="H65" s="2106" t="s">
        <v>1538</v>
      </c>
      <c r="I65" s="2106" t="s">
        <v>1538</v>
      </c>
      <c r="J65" s="2106" t="s">
        <v>1538</v>
      </c>
      <c r="K65" s="2107" t="s">
        <v>1513</v>
      </c>
      <c r="L65" s="2107" t="s">
        <v>1538</v>
      </c>
      <c r="M65" s="2107" t="s">
        <v>1538</v>
      </c>
      <c r="N65" s="2108" t="s">
        <v>1538</v>
      </c>
      <c r="O65" s="2108" t="s">
        <v>1538</v>
      </c>
      <c r="P65" s="2108" t="s">
        <v>1538</v>
      </c>
      <c r="Q65" s="2093" t="s">
        <v>1517</v>
      </c>
      <c r="R65" s="2094"/>
      <c r="S65" s="2389"/>
      <c r="T65" s="2318">
        <v>22</v>
      </c>
    </row>
    <row r="66" spans="2:20" ht="15.75" thickBot="1">
      <c r="B66" s="2429">
        <v>23</v>
      </c>
      <c r="C66" s="2387" t="s">
        <v>1811</v>
      </c>
      <c r="D66" s="2140" t="s">
        <v>1812</v>
      </c>
      <c r="E66" s="2388" t="s">
        <v>1076</v>
      </c>
      <c r="F66" s="2388"/>
      <c r="G66" s="2388"/>
      <c r="H66" s="2388"/>
      <c r="I66" s="2388"/>
      <c r="J66" s="2191" t="s">
        <v>1538</v>
      </c>
      <c r="K66" s="2337" t="s">
        <v>1513</v>
      </c>
      <c r="L66" s="2337" t="s">
        <v>2</v>
      </c>
      <c r="M66" s="2337" t="s">
        <v>77</v>
      </c>
      <c r="N66" s="2197" t="s">
        <v>1531</v>
      </c>
      <c r="O66" s="2388"/>
      <c r="P66" s="2388"/>
      <c r="Q66" s="2368" t="s">
        <v>1616</v>
      </c>
      <c r="R66" s="2094"/>
      <c r="S66" s="2389"/>
      <c r="T66" s="2349">
        <v>23</v>
      </c>
    </row>
    <row r="67" spans="2:20" ht="15.75" thickBot="1">
      <c r="B67" s="2432">
        <v>24</v>
      </c>
      <c r="C67" s="2387" t="s">
        <v>1664</v>
      </c>
      <c r="D67" s="2089" t="s">
        <v>1665</v>
      </c>
      <c r="E67" s="2388" t="s">
        <v>1076</v>
      </c>
      <c r="F67" s="2388"/>
      <c r="G67" s="2388"/>
      <c r="H67" s="2388"/>
      <c r="I67" s="2388"/>
      <c r="J67" s="2388"/>
      <c r="K67" s="2388"/>
      <c r="L67" s="2388"/>
      <c r="M67" s="2388"/>
      <c r="N67" s="2165" t="s">
        <v>52</v>
      </c>
      <c r="O67" s="2165" t="s">
        <v>75</v>
      </c>
      <c r="P67" s="2098"/>
      <c r="Q67" s="2241" t="s">
        <v>1601</v>
      </c>
      <c r="T67" s="2433">
        <v>24</v>
      </c>
    </row>
    <row r="68" spans="2:20" ht="15.75" thickBot="1">
      <c r="B68" s="2434">
        <v>25</v>
      </c>
      <c r="C68" s="2387" t="s">
        <v>1539</v>
      </c>
      <c r="D68" s="2089" t="s">
        <v>1542</v>
      </c>
      <c r="E68" s="2388" t="s">
        <v>1076</v>
      </c>
      <c r="F68" s="2388"/>
      <c r="G68" s="2388"/>
      <c r="H68" s="2388"/>
      <c r="I68" s="2388"/>
      <c r="J68" s="2091" t="s">
        <v>1513</v>
      </c>
      <c r="K68" s="2092" t="s">
        <v>1513</v>
      </c>
      <c r="L68" s="2092" t="s">
        <v>2</v>
      </c>
      <c r="M68" s="2388"/>
      <c r="N68" s="2388"/>
      <c r="O68" s="2388"/>
      <c r="P68" s="2388"/>
      <c r="Q68" s="2109" t="s">
        <v>1541</v>
      </c>
      <c r="R68" s="2094"/>
      <c r="S68" s="2389"/>
      <c r="T68" s="2435">
        <v>25</v>
      </c>
    </row>
    <row r="69" spans="2:20" ht="15.75" thickBot="1">
      <c r="B69" s="2424">
        <v>26</v>
      </c>
      <c r="C69" s="2387" t="s">
        <v>1543</v>
      </c>
      <c r="D69" s="2089" t="s">
        <v>1544</v>
      </c>
      <c r="E69" s="2111" t="s">
        <v>1513</v>
      </c>
      <c r="F69" s="2111" t="s">
        <v>76</v>
      </c>
      <c r="G69" s="2111" t="s">
        <v>66</v>
      </c>
      <c r="H69" s="2388"/>
      <c r="I69" s="2388"/>
      <c r="J69" s="2388"/>
      <c r="K69" s="2388"/>
      <c r="L69" s="2388"/>
      <c r="M69" s="2388"/>
      <c r="N69" s="2388"/>
      <c r="O69" s="2101" t="s">
        <v>75</v>
      </c>
      <c r="P69" s="2101" t="s">
        <v>1514</v>
      </c>
      <c r="Q69" s="2102" t="s">
        <v>1525</v>
      </c>
      <c r="R69" s="2094"/>
      <c r="S69" s="2389"/>
      <c r="T69" s="2331">
        <v>26</v>
      </c>
    </row>
    <row r="70" spans="2:20" ht="15.75" thickBot="1">
      <c r="B70" s="2436">
        <v>27</v>
      </c>
      <c r="C70" s="2387" t="s">
        <v>1813</v>
      </c>
      <c r="D70" s="2140" t="s">
        <v>1814</v>
      </c>
      <c r="E70" s="2195" t="s">
        <v>1513</v>
      </c>
      <c r="F70" s="2195" t="s">
        <v>76</v>
      </c>
      <c r="G70" s="2195" t="s">
        <v>66</v>
      </c>
      <c r="H70" s="2192" t="s">
        <v>2</v>
      </c>
      <c r="I70" s="2437" t="s">
        <v>1531</v>
      </c>
      <c r="J70" s="2388"/>
      <c r="K70" s="2388"/>
      <c r="L70" s="2388"/>
      <c r="M70" s="2438" t="s">
        <v>1538</v>
      </c>
      <c r="N70" s="2198" t="s">
        <v>52</v>
      </c>
      <c r="O70" s="2198" t="s">
        <v>75</v>
      </c>
      <c r="P70" s="2367" t="s">
        <v>1514</v>
      </c>
      <c r="Q70" s="2439" t="s">
        <v>1815</v>
      </c>
      <c r="R70" s="2094"/>
      <c r="S70" s="2389"/>
      <c r="T70" s="2440">
        <v>27</v>
      </c>
    </row>
    <row r="71" spans="2:20" ht="15.75" thickBot="1">
      <c r="B71" s="2441">
        <v>28</v>
      </c>
      <c r="C71" s="2387" t="s">
        <v>1816</v>
      </c>
      <c r="D71" s="2140" t="s">
        <v>1817</v>
      </c>
      <c r="E71" s="2195" t="s">
        <v>1513</v>
      </c>
      <c r="F71" s="2195" t="s">
        <v>76</v>
      </c>
      <c r="G71" s="2370" t="s">
        <v>1531</v>
      </c>
      <c r="H71" s="2388"/>
      <c r="I71" s="2388"/>
      <c r="J71" s="2388"/>
      <c r="K71" s="2388"/>
      <c r="L71" s="2388"/>
      <c r="M71" s="2388"/>
      <c r="N71" s="2371" t="s">
        <v>1538</v>
      </c>
      <c r="O71" s="2198" t="s">
        <v>75</v>
      </c>
      <c r="P71" s="2367" t="s">
        <v>1514</v>
      </c>
      <c r="Q71" s="2352" t="s">
        <v>1778</v>
      </c>
      <c r="R71" s="2094"/>
      <c r="S71" s="2389"/>
      <c r="T71" s="2353">
        <v>28</v>
      </c>
    </row>
    <row r="72" spans="2:20" ht="15.75" thickBot="1">
      <c r="B72" s="2441">
        <v>29</v>
      </c>
      <c r="C72" s="2387" t="s">
        <v>1776</v>
      </c>
      <c r="D72" s="2089" t="s">
        <v>1777</v>
      </c>
      <c r="E72" s="2388" t="s">
        <v>1076</v>
      </c>
      <c r="F72" s="2388"/>
      <c r="G72" s="2388"/>
      <c r="H72" s="2191" t="s">
        <v>1555</v>
      </c>
      <c r="I72" s="2192" t="s">
        <v>66</v>
      </c>
      <c r="J72" s="2192" t="s">
        <v>1513</v>
      </c>
      <c r="K72" s="2351" t="s">
        <v>1531</v>
      </c>
      <c r="L72" s="2388"/>
      <c r="M72" s="2388"/>
      <c r="N72" s="2388"/>
      <c r="O72" s="2388"/>
      <c r="P72" s="2388"/>
      <c r="Q72" s="2352" t="s">
        <v>1778</v>
      </c>
      <c r="R72" s="2094"/>
      <c r="S72" s="2389"/>
      <c r="T72" s="2353">
        <v>29</v>
      </c>
    </row>
    <row r="73" spans="2:20" ht="15.75" thickBot="1">
      <c r="B73" s="2442">
        <v>30</v>
      </c>
      <c r="C73" s="2387" t="s">
        <v>1545</v>
      </c>
      <c r="D73" s="2089" t="s">
        <v>1546</v>
      </c>
      <c r="E73" s="2388" t="s">
        <v>1076</v>
      </c>
      <c r="F73" s="2388"/>
      <c r="G73" s="2388"/>
      <c r="H73" s="2113" t="s">
        <v>1538</v>
      </c>
      <c r="I73" s="2114" t="s">
        <v>66</v>
      </c>
      <c r="J73" s="2114" t="s">
        <v>1513</v>
      </c>
      <c r="K73" s="2115" t="s">
        <v>1513</v>
      </c>
      <c r="L73" s="2115" t="s">
        <v>2</v>
      </c>
      <c r="M73" s="2115" t="s">
        <v>77</v>
      </c>
      <c r="N73" s="2103" t="s">
        <v>1531</v>
      </c>
      <c r="O73" s="2388"/>
      <c r="P73" s="2388"/>
      <c r="Q73" s="2443" t="s">
        <v>1520</v>
      </c>
      <c r="R73" s="2094"/>
      <c r="S73" s="2389"/>
      <c r="T73" s="2444">
        <v>30</v>
      </c>
    </row>
    <row r="74" spans="2:20" ht="15.75" thickBot="1">
      <c r="B74" s="2445">
        <v>31</v>
      </c>
      <c r="C74" s="2387" t="s">
        <v>1818</v>
      </c>
      <c r="D74" s="2446" t="s">
        <v>1819</v>
      </c>
      <c r="E74" s="2388" t="s">
        <v>1076</v>
      </c>
      <c r="F74" s="2388"/>
      <c r="G74" s="2388"/>
      <c r="H74" s="2388"/>
      <c r="I74" s="2388"/>
      <c r="J74" s="2191" t="s">
        <v>1555</v>
      </c>
      <c r="K74" s="2115" t="s">
        <v>1513</v>
      </c>
      <c r="L74" s="2115" t="s">
        <v>2</v>
      </c>
      <c r="M74" s="2115" t="s">
        <v>77</v>
      </c>
      <c r="N74" s="2197" t="s">
        <v>1531</v>
      </c>
      <c r="O74" s="2388"/>
      <c r="P74" s="2388"/>
      <c r="Q74" s="2447" t="s">
        <v>1775</v>
      </c>
      <c r="R74" s="2094"/>
      <c r="S74" s="2389"/>
      <c r="T74" s="2448">
        <v>31</v>
      </c>
    </row>
    <row r="75" spans="2:20" ht="15.75" thickBot="1">
      <c r="B75" s="2445">
        <v>32</v>
      </c>
      <c r="C75" s="2387" t="s">
        <v>1820</v>
      </c>
      <c r="D75" s="2140" t="s">
        <v>1821</v>
      </c>
      <c r="E75" s="2388" t="s">
        <v>1076</v>
      </c>
      <c r="F75" s="2388"/>
      <c r="G75" s="2388"/>
      <c r="H75" s="2388"/>
      <c r="I75" s="2388"/>
      <c r="J75" s="2191" t="s">
        <v>1555</v>
      </c>
      <c r="K75" s="2115" t="s">
        <v>1513</v>
      </c>
      <c r="L75" s="2115" t="s">
        <v>2</v>
      </c>
      <c r="M75" s="2115" t="s">
        <v>77</v>
      </c>
      <c r="N75" s="2197" t="s">
        <v>1531</v>
      </c>
      <c r="O75" s="2388"/>
      <c r="P75" s="2388"/>
      <c r="Q75" s="2447" t="s">
        <v>1775</v>
      </c>
      <c r="R75" s="2094"/>
      <c r="S75" s="2389"/>
      <c r="T75" s="2448">
        <v>32</v>
      </c>
    </row>
    <row r="76" spans="2:20" ht="15.75" thickBot="1">
      <c r="B76" s="2424">
        <v>33</v>
      </c>
      <c r="C76" s="2387" t="s">
        <v>1547</v>
      </c>
      <c r="D76" s="2089" t="s">
        <v>1548</v>
      </c>
      <c r="E76" s="2110" t="s">
        <v>1513</v>
      </c>
      <c r="F76" s="2110" t="s">
        <v>76</v>
      </c>
      <c r="G76" s="2110" t="s">
        <v>66</v>
      </c>
      <c r="H76" s="2114" t="s">
        <v>2</v>
      </c>
      <c r="I76" s="2114" t="s">
        <v>66</v>
      </c>
      <c r="J76" s="2114" t="s">
        <v>1513</v>
      </c>
      <c r="K76" s="2115" t="s">
        <v>1513</v>
      </c>
      <c r="L76" s="2115" t="s">
        <v>2</v>
      </c>
      <c r="M76" s="2115" t="s">
        <v>77</v>
      </c>
      <c r="N76" s="2101" t="s">
        <v>52</v>
      </c>
      <c r="O76" s="2101" t="s">
        <v>75</v>
      </c>
      <c r="P76" s="2101" t="s">
        <v>1514</v>
      </c>
      <c r="Q76" s="2102" t="s">
        <v>1525</v>
      </c>
      <c r="R76" s="2094"/>
      <c r="S76" s="2389"/>
      <c r="T76" s="2331">
        <v>33</v>
      </c>
    </row>
    <row r="77" spans="2:20" ht="15.75" thickBot="1">
      <c r="B77" s="2449">
        <v>34</v>
      </c>
      <c r="C77" s="2387" t="s">
        <v>1549</v>
      </c>
      <c r="D77" s="2089" t="s">
        <v>1552</v>
      </c>
      <c r="E77" s="2450" t="s">
        <v>1538</v>
      </c>
      <c r="F77" s="2450" t="s">
        <v>1538</v>
      </c>
      <c r="G77" s="2450" t="s">
        <v>1538</v>
      </c>
      <c r="H77" s="2113" t="s">
        <v>1538</v>
      </c>
      <c r="I77" s="2113" t="s">
        <v>1538</v>
      </c>
      <c r="J77" s="2113" t="s">
        <v>1538</v>
      </c>
      <c r="K77" s="2117" t="s">
        <v>1538</v>
      </c>
      <c r="L77" s="2117" t="s">
        <v>1538</v>
      </c>
      <c r="M77" s="2115" t="s">
        <v>77</v>
      </c>
      <c r="N77" s="2101" t="s">
        <v>52</v>
      </c>
      <c r="O77" s="2101" t="s">
        <v>75</v>
      </c>
      <c r="P77" s="2108" t="s">
        <v>1538</v>
      </c>
      <c r="Q77" s="2118" t="s">
        <v>1551</v>
      </c>
      <c r="R77" s="2094"/>
      <c r="S77" s="2389"/>
      <c r="T77" s="2355">
        <v>34</v>
      </c>
    </row>
    <row r="78" spans="2:20" ht="15.75" thickBot="1">
      <c r="B78" s="2424">
        <v>35</v>
      </c>
      <c r="C78" s="2387" t="s">
        <v>1556</v>
      </c>
      <c r="D78" s="2089" t="s">
        <v>1557</v>
      </c>
      <c r="E78" s="2388" t="s">
        <v>1076</v>
      </c>
      <c r="F78" s="2388"/>
      <c r="G78" s="2388"/>
      <c r="H78" s="2388"/>
      <c r="I78" s="2388"/>
      <c r="J78" s="2388"/>
      <c r="K78" s="2388"/>
      <c r="L78" s="2388"/>
      <c r="M78" s="2115" t="s">
        <v>77</v>
      </c>
      <c r="N78" s="2101" t="s">
        <v>52</v>
      </c>
      <c r="O78" s="2101" t="s">
        <v>75</v>
      </c>
      <c r="P78" s="2101" t="s">
        <v>1514</v>
      </c>
      <c r="Q78" s="2102" t="s">
        <v>1525</v>
      </c>
      <c r="R78" s="2094"/>
      <c r="S78" s="2389"/>
      <c r="T78" s="2331">
        <v>35</v>
      </c>
    </row>
    <row r="79" spans="2:20" ht="15.75" thickBot="1">
      <c r="B79" s="2451">
        <v>36</v>
      </c>
      <c r="C79" s="2387" t="s">
        <v>1822</v>
      </c>
      <c r="D79" s="2140" t="s">
        <v>1823</v>
      </c>
      <c r="E79" s="2388" t="s">
        <v>1076</v>
      </c>
      <c r="F79" s="2388"/>
      <c r="G79" s="2388"/>
      <c r="H79" s="2388"/>
      <c r="I79" s="2388"/>
      <c r="J79" s="2388"/>
      <c r="K79" s="2115" t="s">
        <v>1513</v>
      </c>
      <c r="L79" s="2115" t="s">
        <v>2</v>
      </c>
      <c r="M79" s="2369" t="s">
        <v>1531</v>
      </c>
      <c r="N79" s="2388"/>
      <c r="O79" s="2388"/>
      <c r="P79" s="2388"/>
      <c r="Q79" s="2452" t="s">
        <v>1824</v>
      </c>
      <c r="R79" s="2094"/>
      <c r="S79" s="2389"/>
      <c r="T79" s="2453">
        <v>36</v>
      </c>
    </row>
    <row r="80" spans="2:20" ht="15.75" thickBot="1">
      <c r="B80" s="2445">
        <v>37</v>
      </c>
      <c r="C80" s="2387" t="s">
        <v>1825</v>
      </c>
      <c r="D80" s="2089" t="s">
        <v>1826</v>
      </c>
      <c r="E80" s="2388" t="s">
        <v>1076</v>
      </c>
      <c r="F80" s="2388"/>
      <c r="G80" s="2388"/>
      <c r="H80" s="2388"/>
      <c r="I80" s="2192" t="s">
        <v>66</v>
      </c>
      <c r="J80" s="2192" t="s">
        <v>1513</v>
      </c>
      <c r="K80" s="2388"/>
      <c r="L80" s="2388"/>
      <c r="M80" s="2388"/>
      <c r="N80" s="2388"/>
      <c r="O80" s="2388"/>
      <c r="P80" s="2388"/>
      <c r="Q80" s="2447" t="s">
        <v>1775</v>
      </c>
      <c r="R80" s="2094"/>
      <c r="S80" s="2389"/>
      <c r="T80" s="2448">
        <v>37</v>
      </c>
    </row>
    <row r="81" spans="2:20" ht="15.75" thickBot="1">
      <c r="B81" s="2386">
        <v>38</v>
      </c>
      <c r="C81" s="2387" t="s">
        <v>1558</v>
      </c>
      <c r="D81" s="2089" t="s">
        <v>1559</v>
      </c>
      <c r="E81" s="2122" t="s">
        <v>1513</v>
      </c>
      <c r="F81" s="2122" t="s">
        <v>76</v>
      </c>
      <c r="G81" s="2122" t="s">
        <v>66</v>
      </c>
      <c r="H81" s="2388"/>
      <c r="I81" s="2388"/>
      <c r="J81" s="2388"/>
      <c r="K81" s="2388"/>
      <c r="L81" s="2388"/>
      <c r="M81" s="2123" t="s">
        <v>77</v>
      </c>
      <c r="N81" s="2101" t="s">
        <v>52</v>
      </c>
      <c r="O81" s="2101" t="s">
        <v>75</v>
      </c>
      <c r="P81" s="2101" t="s">
        <v>1514</v>
      </c>
      <c r="Q81" s="2093" t="s">
        <v>1517</v>
      </c>
      <c r="R81" s="2094"/>
      <c r="S81" s="2389"/>
      <c r="T81" s="2318">
        <v>38</v>
      </c>
    </row>
    <row r="82" spans="2:20" ht="15.75" thickBot="1">
      <c r="B82" s="2454">
        <v>39</v>
      </c>
      <c r="C82" s="2387" t="s">
        <v>1827</v>
      </c>
      <c r="D82" s="2140" t="s">
        <v>1559</v>
      </c>
      <c r="E82" s="2195" t="s">
        <v>1513</v>
      </c>
      <c r="F82" s="2195" t="s">
        <v>76</v>
      </c>
      <c r="G82" s="2370" t="s">
        <v>1531</v>
      </c>
      <c r="H82" s="2388"/>
      <c r="I82" s="2388"/>
      <c r="J82" s="2388"/>
      <c r="K82" s="2388"/>
      <c r="L82" s="2388"/>
      <c r="M82" s="2455" t="s">
        <v>1538</v>
      </c>
      <c r="N82" s="2198" t="s">
        <v>52</v>
      </c>
      <c r="O82" s="2198" t="s">
        <v>75</v>
      </c>
      <c r="P82" s="2367" t="s">
        <v>1514</v>
      </c>
      <c r="Q82" s="2357" t="s">
        <v>1781</v>
      </c>
      <c r="R82" s="2094"/>
      <c r="S82" s="2389"/>
      <c r="T82" s="2358">
        <v>39</v>
      </c>
    </row>
    <row r="83" spans="2:20" ht="15.75" thickBot="1">
      <c r="B83" s="2432">
        <v>40</v>
      </c>
      <c r="C83" s="2387" t="s">
        <v>1670</v>
      </c>
      <c r="D83" s="2089" t="s">
        <v>1671</v>
      </c>
      <c r="E83" s="2388" t="s">
        <v>1076</v>
      </c>
      <c r="F83" s="2388"/>
      <c r="G83" s="2388"/>
      <c r="H83" s="2388"/>
      <c r="I83" s="2388"/>
      <c r="J83" s="2388"/>
      <c r="K83" s="2388"/>
      <c r="L83" s="2388"/>
      <c r="M83" s="2388"/>
      <c r="N83" s="2165" t="s">
        <v>52</v>
      </c>
      <c r="O83" s="2165" t="s">
        <v>75</v>
      </c>
      <c r="P83" s="2098"/>
      <c r="Q83" s="2241" t="s">
        <v>1601</v>
      </c>
      <c r="T83" s="2433">
        <v>40</v>
      </c>
    </row>
    <row r="84" spans="2:20" ht="15.75" thickBot="1">
      <c r="B84" s="2456">
        <v>41</v>
      </c>
      <c r="C84" s="2387" t="s">
        <v>1560</v>
      </c>
      <c r="D84" s="2089" t="s">
        <v>1563</v>
      </c>
      <c r="E84" s="2388" t="s">
        <v>1076</v>
      </c>
      <c r="F84" s="2388"/>
      <c r="G84" s="2388"/>
      <c r="H84" s="2388"/>
      <c r="I84" s="2388"/>
      <c r="J84" s="2125" t="s">
        <v>1513</v>
      </c>
      <c r="K84" s="2123" t="s">
        <v>1513</v>
      </c>
      <c r="L84" s="2115" t="s">
        <v>2</v>
      </c>
      <c r="M84" s="2115" t="s">
        <v>77</v>
      </c>
      <c r="N84" s="2103" t="s">
        <v>1531</v>
      </c>
      <c r="O84" s="2388"/>
      <c r="P84" s="2388"/>
      <c r="Q84" s="2457" t="s">
        <v>1562</v>
      </c>
      <c r="R84" s="2094"/>
      <c r="S84" s="2389"/>
      <c r="T84" s="2458">
        <v>41</v>
      </c>
    </row>
    <row r="85" spans="2:20" ht="15.75" thickBot="1">
      <c r="B85" s="2454">
        <v>42</v>
      </c>
      <c r="C85" s="2387" t="s">
        <v>1782</v>
      </c>
      <c r="D85" s="2140" t="s">
        <v>1563</v>
      </c>
      <c r="E85" s="2388" t="s">
        <v>1076</v>
      </c>
      <c r="F85" s="2388"/>
      <c r="G85" s="2388"/>
      <c r="H85" s="2388"/>
      <c r="I85" s="2388"/>
      <c r="J85" s="2191" t="s">
        <v>1555</v>
      </c>
      <c r="K85" s="2115" t="s">
        <v>1513</v>
      </c>
      <c r="L85" s="2115" t="s">
        <v>2</v>
      </c>
      <c r="M85" s="2115" t="s">
        <v>77</v>
      </c>
      <c r="N85" s="2197" t="s">
        <v>1531</v>
      </c>
      <c r="O85" s="2388"/>
      <c r="P85" s="2388"/>
      <c r="Q85" s="2357" t="s">
        <v>1781</v>
      </c>
      <c r="R85" s="2094"/>
      <c r="S85" s="2389"/>
      <c r="T85" s="2358">
        <v>42</v>
      </c>
    </row>
    <row r="86" spans="2:20" ht="15.75" thickBot="1">
      <c r="B86" s="2459">
        <v>43</v>
      </c>
      <c r="C86" s="2387" t="s">
        <v>1666</v>
      </c>
      <c r="D86" s="2089" t="s">
        <v>1669</v>
      </c>
      <c r="E86" s="2388" t="s">
        <v>1076</v>
      </c>
      <c r="F86" s="2388"/>
      <c r="G86" s="2388"/>
      <c r="H86" s="2388"/>
      <c r="I86" s="2388"/>
      <c r="J86" s="2388"/>
      <c r="K86" s="2388"/>
      <c r="L86" s="2115" t="s">
        <v>2</v>
      </c>
      <c r="M86" s="2115" t="s">
        <v>77</v>
      </c>
      <c r="N86" s="2165" t="s">
        <v>52</v>
      </c>
      <c r="O86" s="2098"/>
      <c r="P86" s="2098"/>
      <c r="Q86" s="2242" t="s">
        <v>1668</v>
      </c>
      <c r="T86" s="2360">
        <v>43</v>
      </c>
    </row>
    <row r="87" spans="2:20" ht="15.75" thickBot="1">
      <c r="B87" s="2460">
        <v>44</v>
      </c>
      <c r="C87" s="2387" t="s">
        <v>1582</v>
      </c>
      <c r="D87" s="2089" t="s">
        <v>1585</v>
      </c>
      <c r="E87" s="2461" t="s">
        <v>1538</v>
      </c>
      <c r="F87" s="2461" t="s">
        <v>1538</v>
      </c>
      <c r="G87" s="2461" t="s">
        <v>1538</v>
      </c>
      <c r="H87" s="2113" t="s">
        <v>1538</v>
      </c>
      <c r="I87" s="2113" t="s">
        <v>1538</v>
      </c>
      <c r="J87" s="2113" t="s">
        <v>1538</v>
      </c>
      <c r="K87" s="2117" t="s">
        <v>1538</v>
      </c>
      <c r="L87" s="2154" t="s">
        <v>1538</v>
      </c>
      <c r="M87" s="2154" t="s">
        <v>1538</v>
      </c>
      <c r="N87" s="2108" t="s">
        <v>1538</v>
      </c>
      <c r="O87" s="2108" t="s">
        <v>1538</v>
      </c>
      <c r="P87" s="2108" t="s">
        <v>1538</v>
      </c>
      <c r="Q87" s="2155" t="s">
        <v>1586</v>
      </c>
      <c r="R87" s="2094"/>
      <c r="S87" s="2389"/>
      <c r="T87" s="2462">
        <v>44</v>
      </c>
    </row>
    <row r="88" spans="2:20" ht="15.75" thickBot="1">
      <c r="B88" s="2449">
        <v>45</v>
      </c>
      <c r="C88" s="2387" t="s">
        <v>1564</v>
      </c>
      <c r="D88" s="2089" t="s">
        <v>1565</v>
      </c>
      <c r="E88" s="2122" t="s">
        <v>1513</v>
      </c>
      <c r="F88" s="2122" t="s">
        <v>76</v>
      </c>
      <c r="G88" s="2122" t="s">
        <v>66</v>
      </c>
      <c r="H88" s="2388"/>
      <c r="I88" s="2388"/>
      <c r="J88" s="2388"/>
      <c r="K88" s="2388"/>
      <c r="L88" s="2388"/>
      <c r="M88" s="2388"/>
      <c r="N88" s="2101" t="s">
        <v>52</v>
      </c>
      <c r="O88" s="2101" t="s">
        <v>75</v>
      </c>
      <c r="P88" s="2101" t="s">
        <v>1514</v>
      </c>
      <c r="Q88" s="2118" t="s">
        <v>1551</v>
      </c>
      <c r="R88" s="2094"/>
      <c r="S88" s="2389"/>
      <c r="T88" s="2355">
        <v>45</v>
      </c>
    </row>
    <row r="89" spans="2:20" ht="15.75" thickBot="1">
      <c r="B89" s="2449">
        <v>46</v>
      </c>
      <c r="C89" s="2387" t="s">
        <v>1566</v>
      </c>
      <c r="D89" s="2089" t="s">
        <v>1568</v>
      </c>
      <c r="E89" s="2388" t="s">
        <v>1076</v>
      </c>
      <c r="F89" s="2388"/>
      <c r="G89" s="2388"/>
      <c r="H89" s="2388"/>
      <c r="I89" s="2388"/>
      <c r="J89" s="2388"/>
      <c r="K89" s="2388"/>
      <c r="L89" s="2388"/>
      <c r="M89" s="2092" t="s">
        <v>77</v>
      </c>
      <c r="N89" s="2103" t="s">
        <v>1531</v>
      </c>
      <c r="O89" s="2388"/>
      <c r="P89" s="2388"/>
      <c r="Q89" s="2118" t="s">
        <v>1551</v>
      </c>
      <c r="R89" s="2094"/>
      <c r="S89" s="2389"/>
      <c r="T89" s="2355">
        <v>46</v>
      </c>
    </row>
    <row r="90" spans="2:20" ht="15.75" thickBot="1">
      <c r="B90" s="2459">
        <v>47</v>
      </c>
      <c r="C90" s="2387" t="s">
        <v>1672</v>
      </c>
      <c r="D90" s="2089" t="s">
        <v>1674</v>
      </c>
      <c r="E90" s="2388" t="s">
        <v>1076</v>
      </c>
      <c r="F90" s="2388"/>
      <c r="G90" s="2388"/>
      <c r="H90" s="2388"/>
      <c r="I90" s="2388"/>
      <c r="J90" s="2388"/>
      <c r="K90" s="2115" t="s">
        <v>1513</v>
      </c>
      <c r="L90" s="2115" t="s">
        <v>2</v>
      </c>
      <c r="M90" s="2388"/>
      <c r="N90" s="2388"/>
      <c r="O90" s="2388"/>
      <c r="P90" s="2098"/>
      <c r="Q90" s="2242" t="s">
        <v>1668</v>
      </c>
      <c r="T90" s="2360">
        <v>47</v>
      </c>
    </row>
    <row r="91" spans="2:20" ht="15.75">
      <c r="B91" s="2311"/>
      <c r="C91" s="2374" t="s">
        <v>1793</v>
      </c>
      <c r="D91" s="2128"/>
      <c r="E91" s="2375"/>
      <c r="F91" s="2128"/>
      <c r="G91" s="2128"/>
      <c r="H91" s="2128"/>
      <c r="I91" s="2128"/>
      <c r="J91" s="2128"/>
      <c r="K91" s="2128"/>
      <c r="L91" s="2128"/>
      <c r="M91" s="2128"/>
      <c r="N91" s="2128"/>
      <c r="O91" s="2128"/>
      <c r="P91" s="2128"/>
      <c r="Q91" s="2375"/>
      <c r="R91" s="2130"/>
      <c r="S91" s="2157"/>
      <c r="T91" s="2312"/>
    </row>
    <row r="92" spans="2:20" ht="13.5" thickBot="1">
      <c r="B92" s="2376"/>
      <c r="C92" s="2377"/>
      <c r="D92" s="2378"/>
      <c r="E92" s="2377"/>
      <c r="F92" s="2377"/>
      <c r="G92" s="2377"/>
      <c r="H92" s="2377"/>
      <c r="I92" s="2377"/>
      <c r="J92" s="2377"/>
      <c r="K92" s="2377"/>
      <c r="L92" s="2377"/>
      <c r="M92" s="2377"/>
      <c r="N92" s="2377"/>
      <c r="O92" s="2377"/>
      <c r="P92" s="2377"/>
      <c r="Q92" s="2377"/>
      <c r="R92" s="2377"/>
      <c r="S92" s="2377"/>
      <c r="T92" s="2379"/>
    </row>
    <row r="93" spans="2:20" ht="13.5" thickBot="1">
      <c r="B93" s="716"/>
      <c r="C93" s="2463"/>
      <c r="D93" s="2464"/>
      <c r="E93" s="2463"/>
      <c r="F93" s="2463"/>
      <c r="G93" s="2463"/>
      <c r="H93" s="2463"/>
      <c r="I93" s="2463"/>
      <c r="J93" s="2463"/>
      <c r="K93" s="2463"/>
      <c r="L93" s="2463"/>
      <c r="M93" s="2463"/>
      <c r="N93" s="2463"/>
      <c r="O93" s="2463"/>
      <c r="P93" s="2463"/>
      <c r="Q93" s="2463"/>
      <c r="R93" s="2463"/>
      <c r="S93" s="2463"/>
      <c r="T93" s="2463"/>
    </row>
    <row r="94" spans="2:20" ht="37.5" customHeight="1">
      <c r="B94" s="2380"/>
      <c r="C94" s="4186" t="s">
        <v>1588</v>
      </c>
      <c r="D94" s="4187"/>
      <c r="E94" s="4187"/>
      <c r="F94" s="4187"/>
      <c r="G94" s="4187"/>
      <c r="H94" s="4187"/>
      <c r="I94" s="4187"/>
      <c r="J94" s="4187"/>
      <c r="K94" s="4187"/>
      <c r="L94" s="4187"/>
      <c r="M94" s="4187"/>
      <c r="N94" s="4187"/>
      <c r="O94" s="4187"/>
      <c r="P94" s="4187"/>
      <c r="Q94" s="4187"/>
      <c r="R94" s="4187"/>
      <c r="S94" s="4188"/>
      <c r="T94" s="2385"/>
    </row>
    <row r="95" spans="2:20" ht="19.5" thickBot="1">
      <c r="B95" s="2304"/>
      <c r="C95" s="4179" t="s">
        <v>1490</v>
      </c>
      <c r="D95" s="4180"/>
      <c r="E95" s="4180"/>
      <c r="F95" s="4180"/>
      <c r="G95" s="4180"/>
      <c r="H95" s="4180"/>
      <c r="I95" s="4180"/>
      <c r="J95" s="4180"/>
      <c r="K95" s="4180"/>
      <c r="L95" s="4180"/>
      <c r="M95" s="4180"/>
      <c r="N95" s="4180"/>
      <c r="O95" s="4180"/>
      <c r="P95" s="4180"/>
      <c r="Q95" s="4180"/>
      <c r="R95" s="4180"/>
      <c r="S95" s="4181"/>
      <c r="T95" s="2305"/>
    </row>
    <row r="96" spans="2:20" ht="21.75" customHeight="1" thickTop="1">
      <c r="B96" s="2304"/>
      <c r="C96" s="2071"/>
      <c r="D96" s="2230" t="s">
        <v>1491</v>
      </c>
      <c r="E96" s="4164" t="s">
        <v>1492</v>
      </c>
      <c r="F96" s="4164"/>
      <c r="G96" s="4164"/>
      <c r="H96" s="4165" t="s">
        <v>1493</v>
      </c>
      <c r="I96" s="4165"/>
      <c r="J96" s="4165"/>
      <c r="K96" s="4166" t="s">
        <v>1494</v>
      </c>
      <c r="L96" s="4166"/>
      <c r="M96" s="4166"/>
      <c r="N96" s="4167" t="s">
        <v>1495</v>
      </c>
      <c r="O96" s="4167"/>
      <c r="P96" s="4167"/>
      <c r="Q96" s="2162"/>
      <c r="R96" s="2231" t="s">
        <v>1496</v>
      </c>
      <c r="S96" s="2075"/>
      <c r="T96" s="2305"/>
    </row>
    <row r="97" spans="2:20" ht="31.5" customHeight="1">
      <c r="B97" s="726"/>
      <c r="C97" s="2077" t="s">
        <v>1210</v>
      </c>
      <c r="D97" s="4154" t="s">
        <v>1497</v>
      </c>
      <c r="E97" s="2465" t="s">
        <v>1498</v>
      </c>
      <c r="F97" s="2465" t="s">
        <v>1499</v>
      </c>
      <c r="G97" s="2465" t="s">
        <v>1500</v>
      </c>
      <c r="H97" s="2466" t="s">
        <v>1501</v>
      </c>
      <c r="I97" s="2466" t="s">
        <v>1502</v>
      </c>
      <c r="J97" s="2466" t="s">
        <v>1503</v>
      </c>
      <c r="K97" s="2467" t="s">
        <v>1504</v>
      </c>
      <c r="L97" s="2467" t="s">
        <v>1505</v>
      </c>
      <c r="M97" s="2467" t="s">
        <v>1506</v>
      </c>
      <c r="N97" s="2468" t="s">
        <v>1507</v>
      </c>
      <c r="O97" s="2468" t="s">
        <v>1508</v>
      </c>
      <c r="P97" s="2468" t="s">
        <v>1509</v>
      </c>
      <c r="Q97" s="4154" t="s">
        <v>1510</v>
      </c>
      <c r="R97" s="4156" t="s">
        <v>1511</v>
      </c>
      <c r="S97" s="4158" t="s">
        <v>1512</v>
      </c>
      <c r="T97" s="2310"/>
    </row>
    <row r="98" spans="2:20" ht="15.75">
      <c r="B98" s="2311"/>
      <c r="C98" s="2083"/>
      <c r="D98" s="4154"/>
      <c r="E98" s="2078" t="s">
        <v>1513</v>
      </c>
      <c r="F98" s="2078" t="s">
        <v>76</v>
      </c>
      <c r="G98" s="2078" t="s">
        <v>66</v>
      </c>
      <c r="H98" s="2079" t="s">
        <v>2</v>
      </c>
      <c r="I98" s="2079" t="s">
        <v>66</v>
      </c>
      <c r="J98" s="2079" t="s">
        <v>1513</v>
      </c>
      <c r="K98" s="2080" t="s">
        <v>1513</v>
      </c>
      <c r="L98" s="2080" t="s">
        <v>2</v>
      </c>
      <c r="M98" s="2080" t="s">
        <v>77</v>
      </c>
      <c r="N98" s="2081" t="s">
        <v>52</v>
      </c>
      <c r="O98" s="2081" t="s">
        <v>75</v>
      </c>
      <c r="P98" s="2081" t="s">
        <v>1514</v>
      </c>
      <c r="Q98" s="4155"/>
      <c r="R98" s="4157"/>
      <c r="S98" s="4159"/>
      <c r="T98" s="2312"/>
    </row>
    <row r="99" spans="2:20" ht="13.5" thickBot="1">
      <c r="B99" s="2313"/>
      <c r="C99" s="2259"/>
      <c r="D99" s="2259"/>
      <c r="E99" s="2259"/>
      <c r="F99" s="2259"/>
      <c r="G99" s="2259"/>
      <c r="H99" s="2259"/>
      <c r="I99" s="2259"/>
      <c r="J99" s="2259"/>
      <c r="K99" s="2259"/>
      <c r="L99" s="2259"/>
      <c r="M99" s="2259"/>
      <c r="N99" s="2259"/>
      <c r="O99" s="2259"/>
      <c r="P99" s="2259"/>
      <c r="Q99" s="2259"/>
      <c r="R99" s="2259"/>
      <c r="S99" s="2606" t="s">
        <v>1872</v>
      </c>
      <c r="T99" s="2314"/>
    </row>
    <row r="100" spans="2:20" ht="15.75" thickBot="1">
      <c r="B100" s="2469">
        <v>1</v>
      </c>
      <c r="C100" s="2088" t="s">
        <v>1676</v>
      </c>
      <c r="D100" s="2089" t="s">
        <v>1677</v>
      </c>
      <c r="E100" s="2090" t="s">
        <v>1076</v>
      </c>
      <c r="F100" s="2090"/>
      <c r="G100" s="2090"/>
      <c r="H100" s="2090"/>
      <c r="I100" s="2090"/>
      <c r="J100" s="2090"/>
      <c r="K100" s="2115" t="s">
        <v>1513</v>
      </c>
      <c r="L100" s="2115" t="s">
        <v>2</v>
      </c>
      <c r="M100" s="2090"/>
      <c r="N100" s="2090"/>
      <c r="O100" s="2090"/>
      <c r="P100" s="2090"/>
      <c r="Q100" s="2239" t="s">
        <v>1659</v>
      </c>
      <c r="T100" s="2470">
        <v>1</v>
      </c>
    </row>
    <row r="101" spans="2:20" ht="15.75" thickBot="1">
      <c r="B101" s="2471">
        <v>2</v>
      </c>
      <c r="C101" s="2088" t="s">
        <v>1589</v>
      </c>
      <c r="D101" s="2140" t="s">
        <v>1590</v>
      </c>
      <c r="E101" s="2100" t="s">
        <v>1513</v>
      </c>
      <c r="F101" s="2100" t="s">
        <v>76</v>
      </c>
      <c r="G101" s="2100" t="s">
        <v>66</v>
      </c>
      <c r="H101" s="2090"/>
      <c r="I101" s="2090"/>
      <c r="J101" s="2090"/>
      <c r="K101" s="2090"/>
      <c r="L101" s="2090"/>
      <c r="M101" s="2090"/>
      <c r="N101" s="2090"/>
      <c r="O101" s="2165" t="s">
        <v>75</v>
      </c>
      <c r="P101" s="2165" t="s">
        <v>1514</v>
      </c>
      <c r="Q101" s="2099" t="s">
        <v>1520</v>
      </c>
      <c r="T101" s="2472">
        <v>2</v>
      </c>
    </row>
    <row r="102" spans="2:20" ht="15.75" thickBot="1">
      <c r="B102" s="2473">
        <v>3</v>
      </c>
      <c r="C102" s="2088" t="s">
        <v>1828</v>
      </c>
      <c r="D102" s="2140" t="s">
        <v>1829</v>
      </c>
      <c r="E102" s="2100" t="s">
        <v>1513</v>
      </c>
      <c r="F102" s="2100" t="s">
        <v>76</v>
      </c>
      <c r="G102" s="2100" t="s">
        <v>66</v>
      </c>
      <c r="H102" s="2091" t="s">
        <v>2</v>
      </c>
      <c r="I102" s="2090"/>
      <c r="J102" s="2090"/>
      <c r="K102" s="2090"/>
      <c r="L102" s="2090"/>
      <c r="M102" s="2090"/>
      <c r="N102" s="2280" t="s">
        <v>52</v>
      </c>
      <c r="O102" s="2165" t="s">
        <v>75</v>
      </c>
      <c r="P102" s="2474" t="s">
        <v>1514</v>
      </c>
      <c r="Q102" s="2475" t="s">
        <v>1775</v>
      </c>
      <c r="R102" s="2094">
        <v>43973</v>
      </c>
      <c r="S102" s="2145">
        <v>15</v>
      </c>
      <c r="T102" s="2476">
        <v>3</v>
      </c>
    </row>
    <row r="103" spans="2:20" ht="15.75" thickBot="1">
      <c r="B103" s="2477">
        <v>4</v>
      </c>
      <c r="C103" s="2088" t="s">
        <v>1678</v>
      </c>
      <c r="D103" s="2089" t="s">
        <v>1679</v>
      </c>
      <c r="E103" s="2090" t="s">
        <v>1076</v>
      </c>
      <c r="F103" s="2090"/>
      <c r="G103" s="2090"/>
      <c r="H103" s="2090"/>
      <c r="I103" s="2090"/>
      <c r="J103" s="2090"/>
      <c r="K103" s="2090"/>
      <c r="L103" s="2090"/>
      <c r="M103" s="2090"/>
      <c r="N103" s="2165" t="s">
        <v>52</v>
      </c>
      <c r="O103" s="2165" t="s">
        <v>75</v>
      </c>
      <c r="P103" s="2165" t="s">
        <v>1514</v>
      </c>
      <c r="Q103" s="2261" t="s">
        <v>1680</v>
      </c>
      <c r="T103" s="2478">
        <v>4</v>
      </c>
    </row>
    <row r="104" spans="2:20" ht="15.75" thickBot="1">
      <c r="B104" s="2479">
        <v>5</v>
      </c>
      <c r="C104" s="2088" t="s">
        <v>1681</v>
      </c>
      <c r="D104" s="2089" t="s">
        <v>1682</v>
      </c>
      <c r="E104" s="2090" t="s">
        <v>1076</v>
      </c>
      <c r="F104" s="2090"/>
      <c r="G104" s="2090"/>
      <c r="H104" s="2090"/>
      <c r="I104" s="2090"/>
      <c r="J104" s="2114" t="s">
        <v>1513</v>
      </c>
      <c r="K104" s="2115" t="s">
        <v>1513</v>
      </c>
      <c r="L104" s="2090"/>
      <c r="M104" s="2090"/>
      <c r="N104" s="2090"/>
      <c r="O104" s="2090"/>
      <c r="P104" s="2090"/>
      <c r="Q104" s="2262" t="s">
        <v>1683</v>
      </c>
      <c r="T104" s="2480">
        <v>5</v>
      </c>
    </row>
    <row r="105" spans="2:20" ht="15.75" thickBot="1">
      <c r="B105" s="2481">
        <v>6</v>
      </c>
      <c r="C105" s="2088" t="s">
        <v>1684</v>
      </c>
      <c r="D105" s="2089" t="s">
        <v>1685</v>
      </c>
      <c r="E105" s="2090" t="s">
        <v>1076</v>
      </c>
      <c r="F105" s="2090"/>
      <c r="G105" s="2090"/>
      <c r="H105" s="2090"/>
      <c r="I105" s="2090"/>
      <c r="J105" s="2090"/>
      <c r="K105" s="2115" t="s">
        <v>1513</v>
      </c>
      <c r="L105" s="2115" t="s">
        <v>2</v>
      </c>
      <c r="M105" s="2115" t="s">
        <v>77</v>
      </c>
      <c r="N105" s="2090"/>
      <c r="O105" s="2090"/>
      <c r="P105" s="2090"/>
      <c r="Q105" s="2263" t="s">
        <v>1686</v>
      </c>
      <c r="T105" s="2482">
        <v>6</v>
      </c>
    </row>
    <row r="106" spans="2:20" ht="15.75" thickBot="1">
      <c r="B106" s="2483">
        <v>7</v>
      </c>
      <c r="C106" s="2088" t="s">
        <v>1687</v>
      </c>
      <c r="D106" s="2089" t="s">
        <v>1688</v>
      </c>
      <c r="E106" s="2090" t="s">
        <v>1076</v>
      </c>
      <c r="F106" s="2090"/>
      <c r="G106" s="2090"/>
      <c r="H106" s="2090"/>
      <c r="I106" s="2090"/>
      <c r="J106" s="2090"/>
      <c r="K106" s="2115" t="s">
        <v>1513</v>
      </c>
      <c r="L106" s="2115" t="s">
        <v>2</v>
      </c>
      <c r="M106" s="2090"/>
      <c r="N106" s="2090"/>
      <c r="O106" s="2090"/>
      <c r="P106" s="2090"/>
      <c r="Q106" s="2264" t="s">
        <v>1689</v>
      </c>
      <c r="T106" s="2484">
        <v>7</v>
      </c>
    </row>
    <row r="107" spans="2:20" ht="15.75" thickBot="1">
      <c r="B107" s="2485">
        <v>8</v>
      </c>
      <c r="C107" s="2088" t="s">
        <v>1690</v>
      </c>
      <c r="D107" s="2089" t="s">
        <v>1691</v>
      </c>
      <c r="E107" s="2090" t="s">
        <v>1076</v>
      </c>
      <c r="F107" s="2090"/>
      <c r="G107" s="2090"/>
      <c r="H107" s="2090"/>
      <c r="I107" s="2090"/>
      <c r="J107" s="2114" t="s">
        <v>1513</v>
      </c>
      <c r="K107" s="2115" t="s">
        <v>1513</v>
      </c>
      <c r="L107" s="2115" t="s">
        <v>2</v>
      </c>
      <c r="M107" s="2090"/>
      <c r="N107" s="2090"/>
      <c r="O107" s="2090"/>
      <c r="P107" s="2090"/>
      <c r="Q107" s="2265" t="s">
        <v>1692</v>
      </c>
      <c r="T107" s="2486">
        <v>8</v>
      </c>
    </row>
    <row r="108" spans="2:20" ht="15.75" thickBot="1">
      <c r="B108" s="2487">
        <v>9</v>
      </c>
      <c r="C108" s="2088" t="s">
        <v>1591</v>
      </c>
      <c r="D108" s="2140" t="s">
        <v>1592</v>
      </c>
      <c r="E108" s="2100" t="s">
        <v>1513</v>
      </c>
      <c r="F108" s="2100" t="s">
        <v>76</v>
      </c>
      <c r="G108" s="2100" t="s">
        <v>66</v>
      </c>
      <c r="H108" s="2114" t="s">
        <v>2</v>
      </c>
      <c r="I108" s="2114" t="s">
        <v>66</v>
      </c>
      <c r="J108" s="2114" t="s">
        <v>1513</v>
      </c>
      <c r="K108" s="2115" t="s">
        <v>1513</v>
      </c>
      <c r="L108" s="2115" t="s">
        <v>2</v>
      </c>
      <c r="M108" s="2115" t="s">
        <v>77</v>
      </c>
      <c r="N108" s="2165" t="s">
        <v>52</v>
      </c>
      <c r="O108" s="2165" t="s">
        <v>75</v>
      </c>
      <c r="P108" s="2165" t="s">
        <v>1514</v>
      </c>
      <c r="Q108" s="2124" t="s">
        <v>1562</v>
      </c>
      <c r="T108" s="2488">
        <v>9</v>
      </c>
    </row>
    <row r="109" spans="2:20" ht="15.75" thickBot="1">
      <c r="B109" s="2469">
        <v>10</v>
      </c>
      <c r="C109" s="2088" t="s">
        <v>1693</v>
      </c>
      <c r="D109" s="2089" t="s">
        <v>1694</v>
      </c>
      <c r="E109" s="2100" t="s">
        <v>1513</v>
      </c>
      <c r="F109" s="2100" t="s">
        <v>76</v>
      </c>
      <c r="G109" s="2090"/>
      <c r="H109" s="2090"/>
      <c r="I109" s="2090"/>
      <c r="J109" s="2090"/>
      <c r="K109" s="2090"/>
      <c r="L109" s="2090"/>
      <c r="M109" s="2090"/>
      <c r="N109" s="2090"/>
      <c r="O109" s="2165" t="s">
        <v>75</v>
      </c>
      <c r="P109" s="2165" t="s">
        <v>1514</v>
      </c>
      <c r="Q109" s="2239" t="s">
        <v>1659</v>
      </c>
      <c r="T109" s="2470">
        <v>10</v>
      </c>
    </row>
    <row r="110" spans="2:20" ht="15.75" thickBot="1">
      <c r="B110" s="2489">
        <v>11</v>
      </c>
      <c r="C110" s="2088" t="s">
        <v>1830</v>
      </c>
      <c r="D110" s="2140" t="s">
        <v>1831</v>
      </c>
      <c r="E110" s="2100" t="s">
        <v>1513</v>
      </c>
      <c r="F110" s="2090"/>
      <c r="G110" s="2090"/>
      <c r="H110" s="2090"/>
      <c r="I110" s="2090"/>
      <c r="J110" s="2090"/>
      <c r="K110" s="2090"/>
      <c r="L110" s="2090"/>
      <c r="M110" s="2090"/>
      <c r="N110" s="2280" t="s">
        <v>52</v>
      </c>
      <c r="O110" s="2143" t="s">
        <v>75</v>
      </c>
      <c r="P110" s="2143" t="s">
        <v>1514</v>
      </c>
      <c r="Q110" s="2490" t="s">
        <v>1832</v>
      </c>
      <c r="R110" s="2094"/>
      <c r="S110" s="2145"/>
      <c r="T110" s="2491">
        <v>11</v>
      </c>
    </row>
    <row r="111" spans="2:20" ht="15.75" thickBot="1">
      <c r="B111" s="2492">
        <v>12</v>
      </c>
      <c r="C111" s="2088" t="s">
        <v>1833</v>
      </c>
      <c r="D111" s="2140" t="s">
        <v>1834</v>
      </c>
      <c r="E111" s="2090" t="s">
        <v>1076</v>
      </c>
      <c r="F111" s="2090"/>
      <c r="G111" s="2090"/>
      <c r="H111" s="2090"/>
      <c r="I111" s="2090"/>
      <c r="J111" s="2090"/>
      <c r="K111" s="2092" t="s">
        <v>1513</v>
      </c>
      <c r="L111" s="2092" t="s">
        <v>2</v>
      </c>
      <c r="M111" s="2092" t="s">
        <v>77</v>
      </c>
      <c r="N111" s="2280" t="s">
        <v>52</v>
      </c>
      <c r="O111" s="2090"/>
      <c r="P111" s="2090"/>
      <c r="Q111" s="2493" t="s">
        <v>1835</v>
      </c>
      <c r="R111" s="2094"/>
      <c r="S111" s="2145"/>
      <c r="T111" s="2494">
        <v>12</v>
      </c>
    </row>
    <row r="112" spans="2:20" ht="15.75" thickBot="1">
      <c r="B112" s="2495">
        <v>13</v>
      </c>
      <c r="C112" s="2088" t="s">
        <v>1695</v>
      </c>
      <c r="D112" s="2089" t="s">
        <v>1696</v>
      </c>
      <c r="E112" s="2090" t="s">
        <v>1076</v>
      </c>
      <c r="F112" s="2090"/>
      <c r="G112" s="2090"/>
      <c r="H112" s="2090"/>
      <c r="I112" s="2090"/>
      <c r="J112" s="2114" t="s">
        <v>1513</v>
      </c>
      <c r="K112" s="2115" t="s">
        <v>1513</v>
      </c>
      <c r="L112" s="2115" t="s">
        <v>2</v>
      </c>
      <c r="M112" s="2115" t="s">
        <v>77</v>
      </c>
      <c r="N112" s="2165" t="s">
        <v>52</v>
      </c>
      <c r="O112" s="2090"/>
      <c r="P112" s="2090"/>
      <c r="Q112" s="2266" t="s">
        <v>1697</v>
      </c>
      <c r="T112" s="2496">
        <v>13</v>
      </c>
    </row>
    <row r="113" spans="2:20" ht="15.75" thickBot="1">
      <c r="B113" s="2497">
        <v>14</v>
      </c>
      <c r="C113" s="2088" t="s">
        <v>1698</v>
      </c>
      <c r="D113" s="2089" t="s">
        <v>1699</v>
      </c>
      <c r="E113" s="2090" t="s">
        <v>1076</v>
      </c>
      <c r="F113" s="2090"/>
      <c r="G113" s="2090"/>
      <c r="H113" s="2090"/>
      <c r="I113" s="2090"/>
      <c r="J113" s="2114" t="s">
        <v>1513</v>
      </c>
      <c r="K113" s="2115" t="s">
        <v>1513</v>
      </c>
      <c r="L113" s="2115" t="s">
        <v>2</v>
      </c>
      <c r="M113" s="2115" t="s">
        <v>77</v>
      </c>
      <c r="N113" s="2090"/>
      <c r="O113" s="2090"/>
      <c r="P113" s="2090"/>
      <c r="Q113" s="2267" t="s">
        <v>1700</v>
      </c>
      <c r="T113" s="2498">
        <v>14</v>
      </c>
    </row>
    <row r="114" spans="2:20" ht="15.75" thickBot="1">
      <c r="B114" s="2499">
        <v>15</v>
      </c>
      <c r="C114" s="2088" t="s">
        <v>1701</v>
      </c>
      <c r="D114" s="2089" t="s">
        <v>1702</v>
      </c>
      <c r="E114" s="2090" t="s">
        <v>1076</v>
      </c>
      <c r="F114" s="2090"/>
      <c r="G114" s="2090"/>
      <c r="H114" s="2090"/>
      <c r="I114" s="2090"/>
      <c r="J114" s="2090"/>
      <c r="K114" s="2115" t="s">
        <v>1513</v>
      </c>
      <c r="L114" s="2115" t="s">
        <v>2</v>
      </c>
      <c r="M114" s="2115" t="s">
        <v>77</v>
      </c>
      <c r="N114" s="2165" t="s">
        <v>52</v>
      </c>
      <c r="O114" s="2090"/>
      <c r="P114" s="2090"/>
      <c r="Q114" s="2268" t="s">
        <v>1703</v>
      </c>
      <c r="T114" s="2500">
        <v>15</v>
      </c>
    </row>
    <row r="115" spans="2:20" ht="15.75" thickBot="1">
      <c r="B115" s="2481">
        <v>16</v>
      </c>
      <c r="C115" s="2088" t="s">
        <v>1704</v>
      </c>
      <c r="D115" s="2089" t="s">
        <v>1705</v>
      </c>
      <c r="E115" s="2100" t="s">
        <v>1513</v>
      </c>
      <c r="F115" s="2090"/>
      <c r="G115" s="2090"/>
      <c r="H115" s="2090"/>
      <c r="I115" s="2090"/>
      <c r="J115" s="2090"/>
      <c r="K115" s="2090"/>
      <c r="L115" s="2090"/>
      <c r="M115" s="2090"/>
      <c r="N115" s="2165" t="s">
        <v>52</v>
      </c>
      <c r="O115" s="2165" t="s">
        <v>75</v>
      </c>
      <c r="P115" s="2165" t="s">
        <v>1514</v>
      </c>
      <c r="Q115" s="2263" t="s">
        <v>1686</v>
      </c>
      <c r="T115" s="2482">
        <v>16</v>
      </c>
    </row>
    <row r="116" spans="2:20" ht="15.75" thickBot="1">
      <c r="B116" s="2473">
        <v>17</v>
      </c>
      <c r="C116" s="2088" t="s">
        <v>1836</v>
      </c>
      <c r="D116" s="2140" t="s">
        <v>1837</v>
      </c>
      <c r="E116" s="2100" t="s">
        <v>1513</v>
      </c>
      <c r="F116" s="2100" t="s">
        <v>76</v>
      </c>
      <c r="G116" s="2100" t="s">
        <v>66</v>
      </c>
      <c r="H116" s="2091" t="s">
        <v>2</v>
      </c>
      <c r="I116" s="2091" t="s">
        <v>66</v>
      </c>
      <c r="J116" s="2090"/>
      <c r="K116" s="2090"/>
      <c r="L116" s="2090"/>
      <c r="M116" s="2090"/>
      <c r="N116" s="2141"/>
      <c r="O116" s="2101" t="s">
        <v>75</v>
      </c>
      <c r="P116" s="2101" t="s">
        <v>1514</v>
      </c>
      <c r="Q116" s="2475" t="s">
        <v>1775</v>
      </c>
      <c r="R116" s="2094"/>
      <c r="S116" s="2145"/>
      <c r="T116" s="2476">
        <v>17</v>
      </c>
    </row>
    <row r="117" spans="2:20" ht="15.75" thickBot="1">
      <c r="B117" s="2501">
        <v>18</v>
      </c>
      <c r="C117" s="2088" t="s">
        <v>1593</v>
      </c>
      <c r="D117" s="2089" t="s">
        <v>1709</v>
      </c>
      <c r="E117" s="2090" t="s">
        <v>1076</v>
      </c>
      <c r="F117" s="2090"/>
      <c r="G117" s="2090"/>
      <c r="H117" s="2090"/>
      <c r="I117" s="2090"/>
      <c r="J117" s="2114" t="s">
        <v>1513</v>
      </c>
      <c r="K117" s="2115" t="s">
        <v>1513</v>
      </c>
      <c r="L117" s="2115" t="s">
        <v>2</v>
      </c>
      <c r="M117" s="2115" t="s">
        <v>77</v>
      </c>
      <c r="N117" s="2165" t="s">
        <v>52</v>
      </c>
      <c r="O117" s="2165" t="s">
        <v>75</v>
      </c>
      <c r="P117" s="2165" t="s">
        <v>1514</v>
      </c>
      <c r="Q117" s="2270" t="s">
        <v>1710</v>
      </c>
      <c r="T117" s="2502">
        <v>18</v>
      </c>
    </row>
    <row r="118" spans="2:20" ht="15.75" thickBot="1">
      <c r="B118" s="2503">
        <v>19</v>
      </c>
      <c r="C118" s="2088" t="s">
        <v>1706</v>
      </c>
      <c r="D118" s="2089" t="s">
        <v>1707</v>
      </c>
      <c r="E118" s="2100" t="s">
        <v>1513</v>
      </c>
      <c r="F118" s="2100" t="s">
        <v>76</v>
      </c>
      <c r="G118" s="2090"/>
      <c r="H118" s="2090"/>
      <c r="I118" s="2090"/>
      <c r="J118" s="2090"/>
      <c r="K118" s="2090"/>
      <c r="L118" s="2090"/>
      <c r="M118" s="2090"/>
      <c r="N118" s="2165" t="s">
        <v>52</v>
      </c>
      <c r="O118" s="2165" t="s">
        <v>75</v>
      </c>
      <c r="P118" s="2165" t="s">
        <v>1514</v>
      </c>
      <c r="Q118" s="2269" t="s">
        <v>1708</v>
      </c>
      <c r="T118" s="2504">
        <v>19</v>
      </c>
    </row>
    <row r="119" spans="2:20" ht="15.75" thickBot="1">
      <c r="B119" s="2505">
        <v>20</v>
      </c>
      <c r="C119" s="2088" t="s">
        <v>1711</v>
      </c>
      <c r="D119" s="2089" t="s">
        <v>1712</v>
      </c>
      <c r="E119" s="2090" t="s">
        <v>1076</v>
      </c>
      <c r="F119" s="2090"/>
      <c r="G119" s="2090"/>
      <c r="H119" s="2090"/>
      <c r="I119" s="2090"/>
      <c r="J119" s="2114" t="s">
        <v>1513</v>
      </c>
      <c r="K119" s="2115" t="s">
        <v>1513</v>
      </c>
      <c r="L119" s="2115" t="s">
        <v>2</v>
      </c>
      <c r="M119" s="2115" t="s">
        <v>77</v>
      </c>
      <c r="N119" s="2090"/>
      <c r="O119" s="2090"/>
      <c r="P119" s="2090"/>
      <c r="Q119" s="2271" t="s">
        <v>1713</v>
      </c>
      <c r="T119" s="2506">
        <v>20</v>
      </c>
    </row>
    <row r="120" spans="2:20" ht="15.75" thickBot="1">
      <c r="B120" s="2507">
        <v>21</v>
      </c>
      <c r="C120" s="2088" t="s">
        <v>1596</v>
      </c>
      <c r="D120" s="2140" t="s">
        <v>1597</v>
      </c>
      <c r="E120" s="2090" t="s">
        <v>1076</v>
      </c>
      <c r="F120" s="2090"/>
      <c r="G120" s="2090"/>
      <c r="H120" s="2090"/>
      <c r="I120" s="2090"/>
      <c r="J120" s="2090"/>
      <c r="K120" s="2090"/>
      <c r="L120" s="2115" t="s">
        <v>2</v>
      </c>
      <c r="M120" s="2115" t="s">
        <v>77</v>
      </c>
      <c r="N120" s="2090"/>
      <c r="O120" s="2090"/>
      <c r="P120" s="2090"/>
      <c r="Q120" s="2168" t="s">
        <v>1598</v>
      </c>
      <c r="T120" s="2508">
        <v>21</v>
      </c>
    </row>
    <row r="121" spans="2:20" ht="15.75" thickBot="1">
      <c r="B121" s="2509">
        <v>22</v>
      </c>
      <c r="C121" s="2088" t="s">
        <v>1714</v>
      </c>
      <c r="D121" s="2089" t="s">
        <v>1715</v>
      </c>
      <c r="E121" s="2090" t="s">
        <v>1076</v>
      </c>
      <c r="F121" s="2090"/>
      <c r="G121" s="2090"/>
      <c r="H121" s="2090"/>
      <c r="I121" s="2090"/>
      <c r="J121" s="2090"/>
      <c r="K121" s="2090"/>
      <c r="L121" s="2115" t="s">
        <v>2</v>
      </c>
      <c r="M121" s="2115" t="s">
        <v>77</v>
      </c>
      <c r="N121" s="2090"/>
      <c r="O121" s="2090"/>
      <c r="P121" s="2090"/>
      <c r="Q121" s="2272" t="s">
        <v>1716</v>
      </c>
      <c r="T121" s="2510">
        <v>22</v>
      </c>
    </row>
    <row r="122" spans="2:20" ht="15.75" thickBot="1">
      <c r="B122" s="2511">
        <v>23</v>
      </c>
      <c r="C122" s="2088" t="s">
        <v>1717</v>
      </c>
      <c r="D122" s="2089" t="s">
        <v>1718</v>
      </c>
      <c r="E122" s="2090" t="s">
        <v>1076</v>
      </c>
      <c r="F122" s="2090"/>
      <c r="G122" s="2090"/>
      <c r="H122" s="2090"/>
      <c r="I122" s="2090"/>
      <c r="J122" s="2090"/>
      <c r="K122" s="2115" t="s">
        <v>1513</v>
      </c>
      <c r="L122" s="2115" t="s">
        <v>2</v>
      </c>
      <c r="M122" s="2090"/>
      <c r="N122" s="2090"/>
      <c r="O122" s="2090"/>
      <c r="P122" s="2090"/>
      <c r="Q122" s="2273" t="s">
        <v>1719</v>
      </c>
      <c r="T122" s="2512">
        <v>23</v>
      </c>
    </row>
    <row r="123" spans="2:20" ht="15.75" thickBot="1">
      <c r="B123" s="2513">
        <v>24</v>
      </c>
      <c r="C123" s="2088" t="s">
        <v>1599</v>
      </c>
      <c r="D123" s="2140" t="s">
        <v>1600</v>
      </c>
      <c r="E123" s="2090" t="s">
        <v>1076</v>
      </c>
      <c r="F123" s="2090"/>
      <c r="G123" s="2090"/>
      <c r="H123" s="2090"/>
      <c r="I123" s="2090"/>
      <c r="J123" s="2090"/>
      <c r="K123" s="2090"/>
      <c r="L123" s="2090"/>
      <c r="M123" s="2092" t="s">
        <v>77</v>
      </c>
      <c r="N123" s="2165" t="s">
        <v>52</v>
      </c>
      <c r="O123" s="2165" t="s">
        <v>75</v>
      </c>
      <c r="P123" s="2090"/>
      <c r="Q123" s="2169" t="s">
        <v>1601</v>
      </c>
      <c r="T123" s="2514">
        <v>24</v>
      </c>
    </row>
    <row r="124" spans="2:20" ht="15.75" thickBot="1">
      <c r="B124" s="2503">
        <v>25</v>
      </c>
      <c r="C124" s="2088" t="s">
        <v>1720</v>
      </c>
      <c r="D124" s="2089" t="s">
        <v>1721</v>
      </c>
      <c r="E124" s="2100" t="s">
        <v>1513</v>
      </c>
      <c r="F124" s="2100" t="s">
        <v>76</v>
      </c>
      <c r="G124" s="2090"/>
      <c r="H124" s="2090"/>
      <c r="I124" s="2090"/>
      <c r="J124" s="2090"/>
      <c r="K124" s="2090"/>
      <c r="L124" s="2090"/>
      <c r="M124" s="2090"/>
      <c r="N124" s="2090"/>
      <c r="O124" s="2165" t="s">
        <v>75</v>
      </c>
      <c r="P124" s="2165" t="s">
        <v>1514</v>
      </c>
      <c r="Q124" s="2269" t="s">
        <v>1708</v>
      </c>
      <c r="T124" s="2504">
        <v>25</v>
      </c>
    </row>
    <row r="125" spans="2:20" s="2522" customFormat="1" ht="15.75" thickBot="1">
      <c r="B125" s="2515">
        <v>26</v>
      </c>
      <c r="C125" s="2516" t="s">
        <v>822</v>
      </c>
      <c r="D125" s="2517" t="s">
        <v>1610</v>
      </c>
      <c r="E125" s="2518" t="s">
        <v>1513</v>
      </c>
      <c r="F125" s="2518" t="s">
        <v>76</v>
      </c>
      <c r="G125" s="2518" t="s">
        <v>66</v>
      </c>
      <c r="H125" s="2519"/>
      <c r="I125" s="2519"/>
      <c r="J125" s="2519"/>
      <c r="K125" s="2519"/>
      <c r="L125" s="2519"/>
      <c r="M125" s="2519"/>
      <c r="N125" s="2519"/>
      <c r="O125" s="2519"/>
      <c r="P125" s="2520" t="s">
        <v>1514</v>
      </c>
      <c r="Q125" s="2521" t="s">
        <v>1562</v>
      </c>
      <c r="S125" s="2523"/>
      <c r="T125" s="2524">
        <v>26</v>
      </c>
    </row>
    <row r="126" spans="2:20" ht="15.75" thickBot="1">
      <c r="B126" s="2525">
        <v>27</v>
      </c>
      <c r="C126" s="2088" t="s">
        <v>1723</v>
      </c>
      <c r="D126" s="2089" t="s">
        <v>1724</v>
      </c>
      <c r="E126" s="2090" t="s">
        <v>1076</v>
      </c>
      <c r="F126" s="2090"/>
      <c r="G126" s="2090"/>
      <c r="H126" s="2090"/>
      <c r="I126" s="2090"/>
      <c r="J126" s="2090"/>
      <c r="K126" s="2115" t="s">
        <v>1513</v>
      </c>
      <c r="L126" s="2115" t="s">
        <v>2</v>
      </c>
      <c r="M126" s="2115" t="s">
        <v>77</v>
      </c>
      <c r="N126" s="2090"/>
      <c r="O126" s="2090"/>
      <c r="P126" s="2090"/>
      <c r="Q126" s="2274" t="s">
        <v>1725</v>
      </c>
      <c r="T126" s="2526">
        <v>27</v>
      </c>
    </row>
    <row r="127" spans="2:20" ht="15.75" thickBot="1">
      <c r="B127" s="2527">
        <v>28</v>
      </c>
      <c r="C127" s="2088" t="s">
        <v>1602</v>
      </c>
      <c r="D127" s="2140" t="s">
        <v>1603</v>
      </c>
      <c r="E127" s="2090" t="s">
        <v>1076</v>
      </c>
      <c r="F127" s="2090"/>
      <c r="G127" s="2090"/>
      <c r="H127" s="2090"/>
      <c r="I127" s="2090"/>
      <c r="J127" s="2114" t="s">
        <v>1513</v>
      </c>
      <c r="K127" s="2115" t="s">
        <v>1513</v>
      </c>
      <c r="L127" s="2115" t="s">
        <v>2</v>
      </c>
      <c r="M127" s="2115" t="s">
        <v>77</v>
      </c>
      <c r="N127" s="2090"/>
      <c r="O127" s="2090"/>
      <c r="P127" s="2090"/>
      <c r="Q127" s="2170" t="s">
        <v>1604</v>
      </c>
      <c r="T127" s="2528">
        <v>28</v>
      </c>
    </row>
    <row r="128" spans="2:20" ht="15.75" thickBot="1">
      <c r="B128" s="2471">
        <v>29</v>
      </c>
      <c r="C128" s="2088" t="s">
        <v>1605</v>
      </c>
      <c r="D128" s="2140" t="s">
        <v>1606</v>
      </c>
      <c r="E128" s="2100" t="s">
        <v>1513</v>
      </c>
      <c r="F128" s="2100" t="s">
        <v>76</v>
      </c>
      <c r="G128" s="2100" t="s">
        <v>66</v>
      </c>
      <c r="H128" s="2090"/>
      <c r="I128" s="2090"/>
      <c r="J128" s="2090"/>
      <c r="K128" s="2090"/>
      <c r="L128" s="2115" t="s">
        <v>2</v>
      </c>
      <c r="M128" s="2115" t="s">
        <v>77</v>
      </c>
      <c r="N128" s="2165" t="s">
        <v>52</v>
      </c>
      <c r="O128" s="2165" t="s">
        <v>75</v>
      </c>
      <c r="P128" s="2165" t="s">
        <v>1514</v>
      </c>
      <c r="Q128" s="2099" t="s">
        <v>1520</v>
      </c>
      <c r="T128" s="2472">
        <v>29</v>
      </c>
    </row>
    <row r="129" spans="2:20" ht="15.75" thickBot="1">
      <c r="B129" s="2529">
        <v>30</v>
      </c>
      <c r="C129" s="2088" t="s">
        <v>1607</v>
      </c>
      <c r="D129" s="2140" t="s">
        <v>1608</v>
      </c>
      <c r="E129" s="2090" t="s">
        <v>1076</v>
      </c>
      <c r="F129" s="2090"/>
      <c r="G129" s="2090"/>
      <c r="H129" s="2090"/>
      <c r="I129" s="2090"/>
      <c r="J129" s="2090"/>
      <c r="K129" s="2090"/>
      <c r="L129" s="2115" t="s">
        <v>2</v>
      </c>
      <c r="M129" s="2092" t="s">
        <v>77</v>
      </c>
      <c r="N129" s="2090"/>
      <c r="O129" s="2090"/>
      <c r="P129" s="2090"/>
      <c r="Q129" s="2171" t="s">
        <v>1609</v>
      </c>
      <c r="R129" s="2094"/>
      <c r="S129" s="2145"/>
      <c r="T129" s="2530">
        <v>30</v>
      </c>
    </row>
    <row r="130" spans="2:20" ht="15.75" thickBot="1">
      <c r="B130" s="2531">
        <v>31</v>
      </c>
      <c r="C130" s="2088" t="s">
        <v>1838</v>
      </c>
      <c r="D130" s="2140" t="s">
        <v>1839</v>
      </c>
      <c r="E130" s="2090" t="s">
        <v>1076</v>
      </c>
      <c r="F130" s="2090"/>
      <c r="G130" s="2090"/>
      <c r="H130" s="2090"/>
      <c r="I130" s="2090"/>
      <c r="J130" s="2090"/>
      <c r="K130" s="2090"/>
      <c r="L130" s="2141"/>
      <c r="M130" s="2090"/>
      <c r="N130" s="2101" t="s">
        <v>52</v>
      </c>
      <c r="O130" s="2101" t="s">
        <v>75</v>
      </c>
      <c r="P130" s="2090"/>
      <c r="Q130" s="2532" t="s">
        <v>1840</v>
      </c>
      <c r="R130" s="2094"/>
      <c r="S130" s="2145"/>
      <c r="T130" s="2533">
        <v>31</v>
      </c>
    </row>
    <row r="131" spans="2:20" ht="15.75" thickBot="1">
      <c r="B131" s="2471">
        <v>32</v>
      </c>
      <c r="C131" s="2088" t="s">
        <v>1841</v>
      </c>
      <c r="D131" s="2140" t="s">
        <v>1842</v>
      </c>
      <c r="E131" s="2090" t="s">
        <v>1076</v>
      </c>
      <c r="F131" s="2345"/>
      <c r="G131" s="2345"/>
      <c r="H131" s="2345"/>
      <c r="I131" s="2345"/>
      <c r="J131" s="2345"/>
      <c r="K131" s="2092" t="s">
        <v>1513</v>
      </c>
      <c r="L131" s="2090"/>
      <c r="M131" s="2090"/>
      <c r="N131" s="2090"/>
      <c r="O131" s="2090"/>
      <c r="P131" s="2090"/>
      <c r="Q131" s="2534" t="s">
        <v>1520</v>
      </c>
      <c r="R131" s="2094"/>
      <c r="S131" s="2145"/>
      <c r="T131" s="2472">
        <v>32</v>
      </c>
    </row>
    <row r="132" spans="2:20" ht="15.75" thickBot="1">
      <c r="B132" s="2535">
        <v>33</v>
      </c>
      <c r="C132" s="2088" t="s">
        <v>1843</v>
      </c>
      <c r="D132" s="2140" t="s">
        <v>1842</v>
      </c>
      <c r="E132" s="2090" t="s">
        <v>1076</v>
      </c>
      <c r="F132" s="2090"/>
      <c r="G132" s="2090"/>
      <c r="H132" s="2090"/>
      <c r="I132" s="2090"/>
      <c r="J132" s="2090"/>
      <c r="K132" s="2090"/>
      <c r="L132" s="2092" t="s">
        <v>2</v>
      </c>
      <c r="M132" s="2090"/>
      <c r="N132" s="2090"/>
      <c r="O132" s="2090"/>
      <c r="P132" s="2090"/>
      <c r="Q132" s="2536" t="s">
        <v>1844</v>
      </c>
      <c r="R132" s="2094"/>
      <c r="S132" s="2145"/>
      <c r="T132" s="2537">
        <v>33</v>
      </c>
    </row>
    <row r="133" spans="2:20" ht="15.75" thickBot="1">
      <c r="B133" s="2471">
        <v>34</v>
      </c>
      <c r="C133" s="2088" t="s">
        <v>1617</v>
      </c>
      <c r="D133" s="2140" t="s">
        <v>1618</v>
      </c>
      <c r="E133" s="2100" t="s">
        <v>1513</v>
      </c>
      <c r="F133" s="2100" t="s">
        <v>76</v>
      </c>
      <c r="G133" s="2100" t="s">
        <v>66</v>
      </c>
      <c r="H133" s="2114" t="s">
        <v>2</v>
      </c>
      <c r="I133" s="2114" t="s">
        <v>66</v>
      </c>
      <c r="J133" s="2114" t="s">
        <v>1513</v>
      </c>
      <c r="K133" s="2115" t="s">
        <v>1513</v>
      </c>
      <c r="L133" s="2115" t="s">
        <v>2</v>
      </c>
      <c r="M133" s="2115" t="s">
        <v>77</v>
      </c>
      <c r="N133" s="2165" t="s">
        <v>52</v>
      </c>
      <c r="O133" s="2165" t="s">
        <v>75</v>
      </c>
      <c r="P133" s="2165" t="s">
        <v>1514</v>
      </c>
      <c r="Q133" s="2099" t="s">
        <v>1520</v>
      </c>
      <c r="T133" s="2472">
        <v>34</v>
      </c>
    </row>
    <row r="134" spans="2:20" ht="15.75" thickBot="1">
      <c r="B134" s="2538">
        <v>35</v>
      </c>
      <c r="C134" s="2088" t="s">
        <v>1727</v>
      </c>
      <c r="D134" s="2089" t="s">
        <v>1728</v>
      </c>
      <c r="E134" s="2090" t="s">
        <v>1076</v>
      </c>
      <c r="F134" s="2090"/>
      <c r="G134" s="2090"/>
      <c r="H134" s="2090"/>
      <c r="I134" s="2090"/>
      <c r="J134" s="2090"/>
      <c r="K134" s="2090"/>
      <c r="L134" s="2090"/>
      <c r="M134" s="2115" t="s">
        <v>77</v>
      </c>
      <c r="N134" s="2165" t="s">
        <v>52</v>
      </c>
      <c r="O134" s="2090"/>
      <c r="P134" s="2090"/>
      <c r="Q134" s="2276" t="s">
        <v>1729</v>
      </c>
      <c r="T134" s="2539">
        <v>35</v>
      </c>
    </row>
    <row r="135" spans="2:20" ht="15.75" thickBot="1">
      <c r="B135" s="2540">
        <v>36</v>
      </c>
      <c r="C135" s="2088" t="s">
        <v>1614</v>
      </c>
      <c r="D135" s="2140" t="s">
        <v>1615</v>
      </c>
      <c r="E135" s="2090" t="s">
        <v>1076</v>
      </c>
      <c r="F135" s="2090"/>
      <c r="G135" s="2090"/>
      <c r="H135" s="2090"/>
      <c r="I135" s="2090"/>
      <c r="J135" s="2090"/>
      <c r="K135" s="2090"/>
      <c r="L135" s="2090"/>
      <c r="M135" s="2090"/>
      <c r="N135" s="2165" t="s">
        <v>52</v>
      </c>
      <c r="O135" s="2090"/>
      <c r="P135" s="2090"/>
      <c r="Q135" s="2173" t="s">
        <v>1616</v>
      </c>
      <c r="T135" s="2541">
        <v>36</v>
      </c>
    </row>
    <row r="136" spans="2:20" ht="15.75" thickBot="1">
      <c r="B136" s="2542">
        <v>37</v>
      </c>
      <c r="C136" s="2088" t="s">
        <v>1845</v>
      </c>
      <c r="D136" s="2140" t="s">
        <v>1842</v>
      </c>
      <c r="E136" s="2090" t="s">
        <v>1076</v>
      </c>
      <c r="F136" s="2090"/>
      <c r="G136" s="2090"/>
      <c r="H136" s="2090"/>
      <c r="I136" s="2090"/>
      <c r="J136" s="2090"/>
      <c r="K136" s="2090"/>
      <c r="L136" s="2090"/>
      <c r="M136" s="2092" t="s">
        <v>77</v>
      </c>
      <c r="N136" s="2090"/>
      <c r="O136" s="2090"/>
      <c r="P136" s="2090"/>
      <c r="Q136" s="2543" t="s">
        <v>1846</v>
      </c>
      <c r="R136" s="2094"/>
      <c r="S136" s="2145"/>
      <c r="T136" s="2544">
        <v>37</v>
      </c>
    </row>
    <row r="137" spans="2:20" ht="15.75" thickBot="1">
      <c r="B137" s="2545">
        <v>38</v>
      </c>
      <c r="C137" s="2088" t="s">
        <v>1847</v>
      </c>
      <c r="D137" s="2140" t="s">
        <v>1842</v>
      </c>
      <c r="E137" s="2090" t="s">
        <v>1076</v>
      </c>
      <c r="F137" s="2090"/>
      <c r="G137" s="2090"/>
      <c r="H137" s="2090"/>
      <c r="I137" s="2090"/>
      <c r="J137" s="2090"/>
      <c r="K137" s="2090"/>
      <c r="L137" s="2090"/>
      <c r="M137" s="2090"/>
      <c r="N137" s="2101" t="s">
        <v>52</v>
      </c>
      <c r="O137" s="2090"/>
      <c r="P137" s="2090"/>
      <c r="Q137" s="2546" t="s">
        <v>1655</v>
      </c>
      <c r="R137" s="2094"/>
      <c r="S137" s="2145"/>
      <c r="T137" s="2547">
        <v>38</v>
      </c>
    </row>
    <row r="138" spans="2:20" ht="15.75" thickBot="1">
      <c r="B138" s="2548">
        <v>39</v>
      </c>
      <c r="C138" s="2088" t="s">
        <v>1848</v>
      </c>
      <c r="D138" s="2140" t="s">
        <v>1842</v>
      </c>
      <c r="E138" s="2090" t="s">
        <v>1076</v>
      </c>
      <c r="F138" s="2090"/>
      <c r="G138" s="2090"/>
      <c r="H138" s="2090"/>
      <c r="I138" s="2090"/>
      <c r="J138" s="2090"/>
      <c r="K138" s="2090"/>
      <c r="L138" s="2090"/>
      <c r="M138" s="2366"/>
      <c r="N138" s="2090"/>
      <c r="O138" s="2101" t="s">
        <v>75</v>
      </c>
      <c r="P138" s="2090"/>
      <c r="Q138" s="2549" t="s">
        <v>1849</v>
      </c>
      <c r="R138" s="2094"/>
      <c r="S138" s="2145"/>
      <c r="T138" s="2550">
        <v>39</v>
      </c>
    </row>
    <row r="139" spans="2:20" ht="15.75" thickBot="1">
      <c r="B139" s="2551">
        <v>40</v>
      </c>
      <c r="C139" s="2088" t="s">
        <v>1730</v>
      </c>
      <c r="D139" s="2140" t="s">
        <v>1731</v>
      </c>
      <c r="E139" s="2090" t="s">
        <v>1076</v>
      </c>
      <c r="F139" s="2090"/>
      <c r="G139" s="2090"/>
      <c r="H139" s="2090"/>
      <c r="I139" s="2090"/>
      <c r="J139" s="2090"/>
      <c r="K139" s="2092" t="s">
        <v>1513</v>
      </c>
      <c r="L139" s="2092" t="s">
        <v>2</v>
      </c>
      <c r="M139" s="2277" t="s">
        <v>77</v>
      </c>
      <c r="N139" s="2278" t="s">
        <v>1531</v>
      </c>
      <c r="O139" s="2090"/>
      <c r="P139" s="2090"/>
      <c r="Q139" s="2279" t="s">
        <v>1732</v>
      </c>
      <c r="R139" s="2094"/>
      <c r="S139" s="2145"/>
      <c r="T139" s="2552">
        <v>40</v>
      </c>
    </row>
    <row r="140" spans="2:20" ht="15.75" thickBot="1">
      <c r="B140" s="2487">
        <v>41</v>
      </c>
      <c r="C140" s="2088" t="s">
        <v>1619</v>
      </c>
      <c r="D140" s="2140" t="s">
        <v>1620</v>
      </c>
      <c r="E140" s="2090" t="s">
        <v>1076</v>
      </c>
      <c r="F140" s="2090"/>
      <c r="G140" s="2090"/>
      <c r="H140" s="2090"/>
      <c r="I140" s="2090"/>
      <c r="J140" s="2090"/>
      <c r="K140" s="2090"/>
      <c r="L140" s="2090"/>
      <c r="M140" s="2174" t="s">
        <v>77</v>
      </c>
      <c r="N140" s="2280" t="s">
        <v>52</v>
      </c>
      <c r="O140" s="2090"/>
      <c r="P140" s="2090"/>
      <c r="Q140" s="2175" t="s">
        <v>1562</v>
      </c>
      <c r="R140" s="2094"/>
      <c r="S140" s="2145"/>
      <c r="T140" s="2488">
        <v>41</v>
      </c>
    </row>
    <row r="141" spans="2:20" ht="15.75" thickBot="1">
      <c r="B141" s="2553">
        <v>42</v>
      </c>
      <c r="C141" s="2088" t="s">
        <v>1733</v>
      </c>
      <c r="D141" s="2140" t="s">
        <v>1620</v>
      </c>
      <c r="E141" s="2090" t="s">
        <v>1076</v>
      </c>
      <c r="F141" s="2090"/>
      <c r="G141" s="2090"/>
      <c r="H141" s="2090"/>
      <c r="I141" s="2090"/>
      <c r="J141" s="2090"/>
      <c r="K141" s="2090"/>
      <c r="L141" s="2090"/>
      <c r="M141" s="2174" t="s">
        <v>77</v>
      </c>
      <c r="N141" s="2280" t="s">
        <v>52</v>
      </c>
      <c r="O141" s="2090"/>
      <c r="P141" s="2090"/>
      <c r="Q141" s="2281" t="s">
        <v>1734</v>
      </c>
      <c r="R141" s="2094"/>
      <c r="S141" s="2145"/>
      <c r="T141" s="2554">
        <v>42</v>
      </c>
    </row>
    <row r="142" spans="2:20" ht="15.75">
      <c r="B142" s="2311"/>
      <c r="C142" s="2374" t="s">
        <v>1793</v>
      </c>
      <c r="D142" s="2128"/>
      <c r="E142" s="2375"/>
      <c r="F142" s="2128"/>
      <c r="G142" s="2128"/>
      <c r="H142" s="2128"/>
      <c r="I142" s="2128"/>
      <c r="J142" s="2128"/>
      <c r="K142" s="2128"/>
      <c r="L142" s="2128"/>
      <c r="M142" s="2128"/>
      <c r="N142" s="2128"/>
      <c r="O142" s="2128"/>
      <c r="P142" s="2128"/>
      <c r="Q142" s="2375"/>
      <c r="R142" s="2130"/>
      <c r="S142" s="2157"/>
      <c r="T142" s="2312"/>
    </row>
    <row r="143" spans="2:20" ht="13.5" thickBot="1">
      <c r="B143" s="2376"/>
      <c r="C143" s="2377"/>
      <c r="D143" s="2378"/>
      <c r="E143" s="2377"/>
      <c r="F143" s="2377"/>
      <c r="G143" s="2377"/>
      <c r="H143" s="2377"/>
      <c r="I143" s="2377"/>
      <c r="J143" s="2377"/>
      <c r="K143" s="2377"/>
      <c r="L143" s="2377"/>
      <c r="M143" s="2377"/>
      <c r="N143" s="2377"/>
      <c r="O143" s="2377"/>
      <c r="P143" s="2377"/>
      <c r="Q143" s="2377"/>
      <c r="R143" s="2377"/>
      <c r="S143" s="2377"/>
      <c r="T143" s="2379"/>
    </row>
    <row r="144" spans="2:20">
      <c r="B144" s="716"/>
      <c r="C144" s="2463"/>
      <c r="D144" s="2464"/>
      <c r="E144" s="2463"/>
      <c r="F144" s="2463"/>
      <c r="G144" s="2463"/>
      <c r="H144" s="2463"/>
      <c r="I144" s="2463"/>
      <c r="J144" s="2463"/>
      <c r="K144" s="2463"/>
      <c r="L144" s="2463"/>
      <c r="M144" s="2463"/>
      <c r="N144" s="2463"/>
      <c r="O144" s="2463"/>
      <c r="P144" s="2463"/>
      <c r="Q144" s="2463"/>
      <c r="R144" s="2463"/>
      <c r="S144" s="2463"/>
      <c r="T144" s="2463"/>
    </row>
    <row r="145" spans="2:20" ht="13.5" thickBot="1">
      <c r="B145" s="716"/>
      <c r="C145" s="2463"/>
      <c r="D145" s="2464"/>
      <c r="E145" s="2463"/>
      <c r="F145" s="2463"/>
      <c r="G145" s="2463"/>
      <c r="H145" s="2463"/>
      <c r="I145" s="2463"/>
      <c r="J145" s="2463"/>
      <c r="K145" s="2463"/>
      <c r="L145" s="2463"/>
      <c r="M145" s="2463"/>
      <c r="N145" s="2463"/>
      <c r="O145" s="2463"/>
      <c r="P145" s="2463"/>
      <c r="Q145" s="2463"/>
      <c r="R145" s="2463"/>
      <c r="S145" s="2463"/>
      <c r="T145" s="2463"/>
    </row>
    <row r="146" spans="2:20" ht="27" thickTop="1">
      <c r="B146" s="2380"/>
      <c r="C146" s="4161" t="s">
        <v>1850</v>
      </c>
      <c r="D146" s="4162"/>
      <c r="E146" s="4162"/>
      <c r="F146" s="4162"/>
      <c r="G146" s="4162"/>
      <c r="H146" s="4162"/>
      <c r="I146" s="4162"/>
      <c r="J146" s="4162"/>
      <c r="K146" s="4162"/>
      <c r="L146" s="4162"/>
      <c r="M146" s="4162"/>
      <c r="N146" s="4162"/>
      <c r="O146" s="4162"/>
      <c r="P146" s="4162"/>
      <c r="Q146" s="4162"/>
      <c r="R146" s="4162"/>
      <c r="S146" s="4163"/>
      <c r="T146" s="2555"/>
    </row>
    <row r="147" spans="2:20" ht="21.75" thickBot="1">
      <c r="B147" s="2556"/>
      <c r="C147" s="4183"/>
      <c r="D147" s="4184"/>
      <c r="E147" s="4184"/>
      <c r="F147" s="4184"/>
      <c r="G147" s="4184"/>
      <c r="H147" s="4184"/>
      <c r="I147" s="4184"/>
      <c r="J147" s="4184"/>
      <c r="K147" s="4184"/>
      <c r="L147" s="4184"/>
      <c r="M147" s="4184"/>
      <c r="N147" s="4184"/>
      <c r="O147" s="4184"/>
      <c r="P147" s="4184"/>
      <c r="Q147" s="4184"/>
      <c r="R147" s="4184"/>
      <c r="S147" s="4185"/>
      <c r="T147" s="2305"/>
    </row>
    <row r="148" spans="2:20" ht="21.75" customHeight="1" thickTop="1">
      <c r="B148" s="2304"/>
      <c r="C148" s="2071"/>
      <c r="D148" s="2230" t="s">
        <v>1491</v>
      </c>
      <c r="E148" s="4172" t="s">
        <v>1492</v>
      </c>
      <c r="F148" s="4172"/>
      <c r="G148" s="4172"/>
      <c r="H148" s="4173" t="s">
        <v>1493</v>
      </c>
      <c r="I148" s="4173"/>
      <c r="J148" s="4173"/>
      <c r="K148" s="4174" t="s">
        <v>1494</v>
      </c>
      <c r="L148" s="4174"/>
      <c r="M148" s="4174"/>
      <c r="N148" s="4175" t="s">
        <v>1495</v>
      </c>
      <c r="O148" s="4175"/>
      <c r="P148" s="4175"/>
      <c r="Q148" s="2162"/>
      <c r="R148" s="2231" t="s">
        <v>1496</v>
      </c>
      <c r="S148" s="2075"/>
      <c r="T148" s="2305"/>
    </row>
    <row r="149" spans="2:20" ht="15.75" customHeight="1">
      <c r="B149" s="726"/>
      <c r="C149" s="2077" t="s">
        <v>1210</v>
      </c>
      <c r="D149" s="4154" t="s">
        <v>1497</v>
      </c>
      <c r="E149" s="2078" t="s">
        <v>1498</v>
      </c>
      <c r="F149" s="2078" t="s">
        <v>1499</v>
      </c>
      <c r="G149" s="2078" t="s">
        <v>1500</v>
      </c>
      <c r="H149" s="2079" t="s">
        <v>1501</v>
      </c>
      <c r="I149" s="2079" t="s">
        <v>1502</v>
      </c>
      <c r="J149" s="2079" t="s">
        <v>1503</v>
      </c>
      <c r="K149" s="2080" t="s">
        <v>1504</v>
      </c>
      <c r="L149" s="2080" t="s">
        <v>1505</v>
      </c>
      <c r="M149" s="2080" t="s">
        <v>1506</v>
      </c>
      <c r="N149" s="2081" t="s">
        <v>1507</v>
      </c>
      <c r="O149" s="2081" t="s">
        <v>1508</v>
      </c>
      <c r="P149" s="2081" t="s">
        <v>1509</v>
      </c>
      <c r="Q149" s="4154" t="s">
        <v>1510</v>
      </c>
      <c r="R149" s="4156" t="s">
        <v>1511</v>
      </c>
      <c r="S149" s="4158" t="s">
        <v>1512</v>
      </c>
      <c r="T149" s="2310"/>
    </row>
    <row r="150" spans="2:20" ht="15.75">
      <c r="B150" s="726"/>
      <c r="C150" s="2083"/>
      <c r="D150" s="4154"/>
      <c r="E150" s="2078" t="s">
        <v>1513</v>
      </c>
      <c r="F150" s="2078" t="s">
        <v>76</v>
      </c>
      <c r="G150" s="2078" t="s">
        <v>66</v>
      </c>
      <c r="H150" s="2079" t="s">
        <v>2</v>
      </c>
      <c r="I150" s="2079" t="s">
        <v>66</v>
      </c>
      <c r="J150" s="2079" t="s">
        <v>1513</v>
      </c>
      <c r="K150" s="2080" t="s">
        <v>1513</v>
      </c>
      <c r="L150" s="2080" t="s">
        <v>2</v>
      </c>
      <c r="M150" s="2080" t="s">
        <v>77</v>
      </c>
      <c r="N150" s="2081" t="s">
        <v>52</v>
      </c>
      <c r="O150" s="2081" t="s">
        <v>75</v>
      </c>
      <c r="P150" s="2081" t="s">
        <v>1514</v>
      </c>
      <c r="Q150" s="4154"/>
      <c r="R150" s="4156"/>
      <c r="S150" s="4158"/>
      <c r="T150" s="2310"/>
    </row>
    <row r="151" spans="2:20">
      <c r="B151" s="2313"/>
      <c r="C151" s="2259"/>
      <c r="D151" s="2259"/>
      <c r="E151" s="2259"/>
      <c r="F151" s="2259"/>
      <c r="G151" s="2259"/>
      <c r="H151" s="2259"/>
      <c r="I151" s="2259"/>
      <c r="J151" s="2259"/>
      <c r="K151" s="2259"/>
      <c r="L151" s="2259"/>
      <c r="M151" s="2259"/>
      <c r="N151" s="2259"/>
      <c r="O151" s="2259"/>
      <c r="P151" s="2259"/>
      <c r="Q151" s="2259"/>
      <c r="R151" s="2259"/>
      <c r="S151" s="2606" t="s">
        <v>1872</v>
      </c>
      <c r="T151" s="2314"/>
    </row>
    <row r="152" spans="2:20" ht="16.5" thickBot="1">
      <c r="B152" s="2557">
        <v>1</v>
      </c>
      <c r="C152" s="2187" t="s">
        <v>1622</v>
      </c>
      <c r="D152" s="2140" t="s">
        <v>1623</v>
      </c>
      <c r="E152" s="2194" t="s">
        <v>1076</v>
      </c>
      <c r="F152" s="2194"/>
      <c r="G152" s="2194"/>
      <c r="H152" s="2194"/>
      <c r="I152" s="2194"/>
      <c r="J152" s="2194"/>
      <c r="K152" s="2558" t="s">
        <v>1513</v>
      </c>
      <c r="L152" s="2558" t="s">
        <v>2</v>
      </c>
      <c r="M152" s="2194"/>
      <c r="N152" s="2194"/>
      <c r="O152" s="2194"/>
      <c r="P152" s="2559"/>
      <c r="Q152" s="2560" t="s">
        <v>1624</v>
      </c>
      <c r="R152" s="2094">
        <v>43973</v>
      </c>
      <c r="S152" s="2145">
        <v>15</v>
      </c>
      <c r="T152" s="2561">
        <v>1</v>
      </c>
    </row>
    <row r="153" spans="2:20" ht="16.5" thickBot="1">
      <c r="B153" s="2471">
        <v>2</v>
      </c>
      <c r="C153" s="2187" t="s">
        <v>1625</v>
      </c>
      <c r="D153" s="2089" t="s">
        <v>1626</v>
      </c>
      <c r="E153" s="2188" t="s">
        <v>1076</v>
      </c>
      <c r="F153" s="2188"/>
      <c r="G153" s="2188"/>
      <c r="H153" s="2188"/>
      <c r="I153" s="2188"/>
      <c r="J153" s="2188"/>
      <c r="K153" s="2115" t="s">
        <v>1513</v>
      </c>
      <c r="L153" s="2115" t="s">
        <v>2</v>
      </c>
      <c r="M153" s="2188"/>
      <c r="N153" s="2188"/>
      <c r="O153" s="2188"/>
      <c r="P153" s="2189"/>
      <c r="Q153" s="2099" t="s">
        <v>1520</v>
      </c>
      <c r="R153" s="2094"/>
      <c r="S153" s="2145"/>
      <c r="T153" s="2472">
        <v>2</v>
      </c>
    </row>
    <row r="154" spans="2:20" ht="16.5" thickBot="1">
      <c r="B154" s="2562">
        <v>3</v>
      </c>
      <c r="C154" s="2187" t="s">
        <v>1851</v>
      </c>
      <c r="D154" s="2089" t="s">
        <v>1852</v>
      </c>
      <c r="E154" s="2291" t="s">
        <v>1076</v>
      </c>
      <c r="F154" s="2291"/>
      <c r="G154" s="2291"/>
      <c r="H154" s="2291"/>
      <c r="I154" s="2291"/>
      <c r="J154" s="2291"/>
      <c r="K154" s="2291"/>
      <c r="L154" s="2115" t="s">
        <v>2</v>
      </c>
      <c r="M154" s="2115" t="s">
        <v>77</v>
      </c>
      <c r="N154" s="2292" t="s">
        <v>1531</v>
      </c>
      <c r="O154" s="2291"/>
      <c r="P154" s="2293"/>
      <c r="Q154" s="2447" t="s">
        <v>1775</v>
      </c>
      <c r="R154" s="2094">
        <v>43973</v>
      </c>
      <c r="S154" s="2145">
        <v>15</v>
      </c>
      <c r="T154" s="2563">
        <v>3</v>
      </c>
    </row>
    <row r="155" spans="2:20" ht="16.5" thickBot="1">
      <c r="B155" s="2564">
        <v>4</v>
      </c>
      <c r="C155" s="2187" t="s">
        <v>1627</v>
      </c>
      <c r="D155" s="2089" t="s">
        <v>1628</v>
      </c>
      <c r="E155" s="2188" t="s">
        <v>1076</v>
      </c>
      <c r="F155" s="2188"/>
      <c r="G155" s="2188"/>
      <c r="H155" s="2188"/>
      <c r="I155" s="2191" t="s">
        <v>1555</v>
      </c>
      <c r="J155" s="2192" t="s">
        <v>1513</v>
      </c>
      <c r="K155" s="2193" t="s">
        <v>1531</v>
      </c>
      <c r="L155" s="2194"/>
      <c r="M155" s="2188"/>
      <c r="N155" s="2188"/>
      <c r="O155" s="2188"/>
      <c r="P155" s="2189"/>
      <c r="Q155" s="2093" t="s">
        <v>1517</v>
      </c>
      <c r="R155" s="2094"/>
      <c r="S155" s="2145"/>
      <c r="T155" s="2565">
        <v>4</v>
      </c>
    </row>
    <row r="156" spans="2:20" ht="16.5" thickBot="1">
      <c r="B156" s="2566">
        <v>5</v>
      </c>
      <c r="C156" s="2187" t="s">
        <v>1853</v>
      </c>
      <c r="D156" s="2089" t="s">
        <v>1854</v>
      </c>
      <c r="E156" s="2291" t="s">
        <v>1076</v>
      </c>
      <c r="F156" s="2291"/>
      <c r="G156" s="2291"/>
      <c r="H156" s="2291"/>
      <c r="I156" s="2291"/>
      <c r="J156" s="2291"/>
      <c r="K156" s="2291"/>
      <c r="L156" s="2115" t="s">
        <v>2</v>
      </c>
      <c r="M156" s="2115" t="s">
        <v>77</v>
      </c>
      <c r="N156" s="2292" t="s">
        <v>1531</v>
      </c>
      <c r="O156" s="2291"/>
      <c r="P156" s="2293"/>
      <c r="Q156" s="2452" t="s">
        <v>1824</v>
      </c>
      <c r="R156" s="2094"/>
      <c r="S156" s="2145"/>
      <c r="T156" s="2567">
        <v>5</v>
      </c>
    </row>
    <row r="157" spans="2:20" ht="16.5" thickBot="1">
      <c r="B157" s="2568">
        <v>6</v>
      </c>
      <c r="C157" s="2187" t="s">
        <v>1629</v>
      </c>
      <c r="D157" s="2089" t="s">
        <v>1630</v>
      </c>
      <c r="E157" s="2188" t="s">
        <v>1076</v>
      </c>
      <c r="F157" s="2188"/>
      <c r="G157" s="2195" t="s">
        <v>66</v>
      </c>
      <c r="H157" s="2192" t="s">
        <v>2</v>
      </c>
      <c r="I157" s="2188"/>
      <c r="J157" s="2188"/>
      <c r="K157" s="2196"/>
      <c r="L157" s="2196"/>
      <c r="M157" s="2196"/>
      <c r="N157" s="2188"/>
      <c r="O157" s="2188"/>
      <c r="P157" s="2189"/>
      <c r="Q157" s="2118" t="s">
        <v>1551</v>
      </c>
      <c r="R157" s="2094"/>
      <c r="S157" s="2145"/>
      <c r="T157" s="2569">
        <v>6</v>
      </c>
    </row>
    <row r="158" spans="2:20" ht="16.5" thickBot="1">
      <c r="B158" s="2564">
        <v>7</v>
      </c>
      <c r="C158" s="2187" t="s">
        <v>1631</v>
      </c>
      <c r="D158" s="2089" t="s">
        <v>1546</v>
      </c>
      <c r="E158" s="2188" t="s">
        <v>1076</v>
      </c>
      <c r="F158" s="2188"/>
      <c r="G158" s="2188"/>
      <c r="H158" s="2188"/>
      <c r="I158" s="2188"/>
      <c r="J158" s="2188"/>
      <c r="K158" s="2115" t="s">
        <v>1513</v>
      </c>
      <c r="L158" s="2115" t="s">
        <v>2</v>
      </c>
      <c r="M158" s="2115" t="s">
        <v>77</v>
      </c>
      <c r="N158" s="2197" t="s">
        <v>1531</v>
      </c>
      <c r="O158" s="2188"/>
      <c r="P158" s="2189"/>
      <c r="Q158" s="2093" t="s">
        <v>1517</v>
      </c>
      <c r="R158" s="2094"/>
      <c r="S158" s="2145"/>
      <c r="T158" s="2565">
        <v>7</v>
      </c>
    </row>
    <row r="159" spans="2:20" ht="16.5" thickBot="1">
      <c r="B159" s="2570">
        <v>8</v>
      </c>
      <c r="C159" s="2187" t="s">
        <v>1855</v>
      </c>
      <c r="D159" s="2089" t="s">
        <v>1856</v>
      </c>
      <c r="E159" s="2291" t="s">
        <v>1076</v>
      </c>
      <c r="F159" s="2291"/>
      <c r="G159" s="2291"/>
      <c r="H159" s="2291"/>
      <c r="I159" s="2291"/>
      <c r="J159" s="2291"/>
      <c r="K159" s="2291"/>
      <c r="L159" s="2115" t="s">
        <v>2</v>
      </c>
      <c r="M159" s="2115" t="s">
        <v>77</v>
      </c>
      <c r="N159" s="2292" t="s">
        <v>1531</v>
      </c>
      <c r="O159" s="2291"/>
      <c r="P159" s="2293"/>
      <c r="Q159" s="2571" t="s">
        <v>1857</v>
      </c>
      <c r="R159" s="2094"/>
      <c r="S159" s="2145"/>
      <c r="T159" s="2572">
        <v>8</v>
      </c>
    </row>
    <row r="160" spans="2:20" ht="16.5" thickBot="1">
      <c r="B160" s="2573">
        <v>9</v>
      </c>
      <c r="C160" s="2187" t="s">
        <v>1858</v>
      </c>
      <c r="D160" s="2089" t="s">
        <v>1859</v>
      </c>
      <c r="E160" s="2291" t="s">
        <v>1076</v>
      </c>
      <c r="F160" s="2291"/>
      <c r="G160" s="2291"/>
      <c r="H160" s="2291"/>
      <c r="I160" s="2291"/>
      <c r="J160" s="2291"/>
      <c r="K160" s="2291"/>
      <c r="L160" s="2115" t="s">
        <v>2</v>
      </c>
      <c r="M160" s="2115" t="s">
        <v>77</v>
      </c>
      <c r="N160" s="2292" t="s">
        <v>1531</v>
      </c>
      <c r="O160" s="2291"/>
      <c r="P160" s="2293"/>
      <c r="Q160" s="2574" t="s">
        <v>1860</v>
      </c>
      <c r="R160" s="2094"/>
      <c r="S160" s="2145"/>
      <c r="T160" s="2575">
        <v>9</v>
      </c>
    </row>
    <row r="161" spans="2:20" ht="16.5" thickBot="1">
      <c r="B161" s="2576">
        <v>10</v>
      </c>
      <c r="C161" s="2187" t="s">
        <v>1736</v>
      </c>
      <c r="D161" s="2089" t="s">
        <v>1737</v>
      </c>
      <c r="E161" s="2291" t="s">
        <v>1076</v>
      </c>
      <c r="F161" s="2291"/>
      <c r="G161" s="2291"/>
      <c r="H161" s="2291"/>
      <c r="I161" s="2291"/>
      <c r="J161" s="2291"/>
      <c r="K161" s="2291"/>
      <c r="L161" s="2115" t="s">
        <v>2</v>
      </c>
      <c r="M161" s="2115" t="s">
        <v>77</v>
      </c>
      <c r="N161" s="2292" t="s">
        <v>1531</v>
      </c>
      <c r="O161" s="2291"/>
      <c r="P161" s="2293"/>
      <c r="Q161" s="2294" t="s">
        <v>1738</v>
      </c>
      <c r="R161" s="2094"/>
      <c r="S161" s="2145"/>
      <c r="T161" s="2577">
        <v>10</v>
      </c>
    </row>
    <row r="162" spans="2:20" ht="16.5" thickBot="1">
      <c r="B162" s="2578">
        <v>11</v>
      </c>
      <c r="C162" s="2187" t="s">
        <v>1861</v>
      </c>
      <c r="D162" s="2089" t="s">
        <v>1862</v>
      </c>
      <c r="E162" s="2291" t="s">
        <v>1076</v>
      </c>
      <c r="F162" s="2291"/>
      <c r="G162" s="2291"/>
      <c r="H162" s="2291"/>
      <c r="I162" s="2291"/>
      <c r="J162" s="2291"/>
      <c r="K162" s="2579" t="s">
        <v>1513</v>
      </c>
      <c r="L162" s="2115" t="s">
        <v>2</v>
      </c>
      <c r="M162" s="2115" t="s">
        <v>77</v>
      </c>
      <c r="N162" s="2291"/>
      <c r="O162" s="2291"/>
      <c r="P162" s="2293"/>
      <c r="Q162" s="2580" t="s">
        <v>1863</v>
      </c>
      <c r="R162" s="2094"/>
      <c r="S162" s="2145"/>
      <c r="T162" s="2581">
        <v>11</v>
      </c>
    </row>
    <row r="163" spans="2:20" ht="16.5" thickBot="1">
      <c r="B163" s="2489">
        <v>12</v>
      </c>
      <c r="C163" s="2187" t="s">
        <v>1864</v>
      </c>
      <c r="D163" s="2089" t="s">
        <v>1865</v>
      </c>
      <c r="E163" s="2291" t="s">
        <v>1076</v>
      </c>
      <c r="F163" s="2291"/>
      <c r="G163" s="2291"/>
      <c r="H163" s="2291"/>
      <c r="I163" s="2291"/>
      <c r="J163" s="2291"/>
      <c r="K163" s="2582"/>
      <c r="L163" s="2583"/>
      <c r="M163" s="2420" t="s">
        <v>77</v>
      </c>
      <c r="N163" s="2584" t="s">
        <v>52</v>
      </c>
      <c r="O163" s="2584" t="s">
        <v>75</v>
      </c>
      <c r="P163" s="2585" t="s">
        <v>1531</v>
      </c>
      <c r="Q163" s="2490" t="s">
        <v>1832</v>
      </c>
      <c r="R163" s="2094"/>
      <c r="S163" s="2145"/>
      <c r="T163" s="2491">
        <v>12</v>
      </c>
    </row>
    <row r="164" spans="2:20" ht="16.5" thickBot="1">
      <c r="B164" s="2564">
        <v>13</v>
      </c>
      <c r="C164" s="2187" t="s">
        <v>1633</v>
      </c>
      <c r="D164" s="2089" t="s">
        <v>1634</v>
      </c>
      <c r="E164" s="2188" t="s">
        <v>1076</v>
      </c>
      <c r="F164" s="2188"/>
      <c r="G164" s="2188"/>
      <c r="H164" s="2188"/>
      <c r="I164" s="2188"/>
      <c r="J164" s="2188"/>
      <c r="K164" s="2115" t="s">
        <v>1513</v>
      </c>
      <c r="L164" s="2115" t="s">
        <v>2</v>
      </c>
      <c r="M164" s="2115" t="s">
        <v>77</v>
      </c>
      <c r="N164" s="2197" t="s">
        <v>1531</v>
      </c>
      <c r="O164" s="2188"/>
      <c r="P164" s="2189"/>
      <c r="Q164" s="2093" t="s">
        <v>1517</v>
      </c>
      <c r="R164" s="2094"/>
      <c r="S164" s="2145"/>
      <c r="T164" s="2565">
        <v>13</v>
      </c>
    </row>
    <row r="165" spans="2:20" ht="16.5" thickBot="1">
      <c r="B165" s="2586">
        <v>14</v>
      </c>
      <c r="C165" s="2187" t="s">
        <v>1635</v>
      </c>
      <c r="D165" s="2089" t="s">
        <v>1636</v>
      </c>
      <c r="E165" s="2188" t="s">
        <v>1076</v>
      </c>
      <c r="F165" s="2188"/>
      <c r="G165" s="2188"/>
      <c r="H165" s="2188"/>
      <c r="I165" s="2188"/>
      <c r="J165" s="2188"/>
      <c r="K165" s="2115" t="s">
        <v>1513</v>
      </c>
      <c r="L165" s="2115" t="s">
        <v>2</v>
      </c>
      <c r="M165" s="2115" t="s">
        <v>77</v>
      </c>
      <c r="N165" s="2197" t="s">
        <v>1531</v>
      </c>
      <c r="O165" s="2199"/>
      <c r="P165" s="2200"/>
      <c r="Q165" s="2201" t="s">
        <v>1637</v>
      </c>
      <c r="R165" s="2094"/>
      <c r="S165" s="2145"/>
      <c r="T165" s="2587">
        <v>14</v>
      </c>
    </row>
    <row r="166" spans="2:20" ht="16.5" thickBot="1">
      <c r="B166" s="2588">
        <v>15</v>
      </c>
      <c r="C166" s="2187" t="s">
        <v>1638</v>
      </c>
      <c r="D166" s="2089"/>
      <c r="E166" s="2188" t="s">
        <v>1076</v>
      </c>
      <c r="F166" s="2188"/>
      <c r="G166" s="2188"/>
      <c r="H166" s="2188"/>
      <c r="I166" s="2188"/>
      <c r="J166" s="2188"/>
      <c r="K166" s="2188"/>
      <c r="L166" s="2188"/>
      <c r="M166" s="2188"/>
      <c r="N166" s="2188"/>
      <c r="O166" s="2188"/>
      <c r="P166" s="2189"/>
      <c r="Q166" s="2102" t="s">
        <v>1525</v>
      </c>
      <c r="R166" s="2094"/>
      <c r="S166" s="2145"/>
      <c r="T166" s="2589">
        <v>15</v>
      </c>
    </row>
    <row r="167" spans="2:20" ht="16.5" thickBot="1">
      <c r="B167" s="2590">
        <v>16</v>
      </c>
      <c r="C167" s="2187" t="s">
        <v>1639</v>
      </c>
      <c r="D167" s="2089" t="s">
        <v>1640</v>
      </c>
      <c r="E167" s="2188" t="s">
        <v>1076</v>
      </c>
      <c r="F167" s="2188"/>
      <c r="G167" s="2188"/>
      <c r="H167" s="2188"/>
      <c r="I167" s="2188"/>
      <c r="J167" s="2188"/>
      <c r="K167" s="2115" t="s">
        <v>1513</v>
      </c>
      <c r="L167" s="2115" t="s">
        <v>2</v>
      </c>
      <c r="M167" s="2115" t="s">
        <v>77</v>
      </c>
      <c r="N167" s="2188"/>
      <c r="O167" s="2188"/>
      <c r="P167" s="2189"/>
      <c r="Q167" s="2202" t="s">
        <v>1641</v>
      </c>
      <c r="R167" s="2094"/>
      <c r="S167" s="2145"/>
      <c r="T167" s="2591">
        <v>16</v>
      </c>
    </row>
    <row r="168" spans="2:20" ht="16.5" thickBot="1">
      <c r="B168" s="2592">
        <v>17</v>
      </c>
      <c r="C168" s="2187" t="s">
        <v>1866</v>
      </c>
      <c r="D168" s="2089" t="s">
        <v>1867</v>
      </c>
      <c r="E168" s="2291" t="s">
        <v>1076</v>
      </c>
      <c r="F168" s="2291"/>
      <c r="G168" s="2291"/>
      <c r="H168" s="2291"/>
      <c r="I168" s="2291"/>
      <c r="J168" s="2593" t="s">
        <v>1513</v>
      </c>
      <c r="K168" s="2558" t="s">
        <v>1513</v>
      </c>
      <c r="L168" s="2594" t="s">
        <v>1531</v>
      </c>
      <c r="M168" s="2595"/>
      <c r="N168" s="2291"/>
      <c r="O168" s="2291"/>
      <c r="P168" s="2293"/>
      <c r="Q168" s="2596" t="s">
        <v>1868</v>
      </c>
      <c r="R168" s="2094"/>
      <c r="S168" s="2145"/>
      <c r="T168" s="2597">
        <v>17</v>
      </c>
    </row>
    <row r="169" spans="2:20" ht="16.5" thickBot="1">
      <c r="B169" s="2588">
        <v>18</v>
      </c>
      <c r="C169" s="2187" t="s">
        <v>1642</v>
      </c>
      <c r="D169" s="2089"/>
      <c r="E169" s="2188" t="s">
        <v>1076</v>
      </c>
      <c r="F169" s="2188"/>
      <c r="G169" s="2188"/>
      <c r="H169" s="2188"/>
      <c r="I169" s="2196"/>
      <c r="J169" s="2196"/>
      <c r="K169" s="2196"/>
      <c r="L169" s="2188"/>
      <c r="M169" s="2188"/>
      <c r="N169" s="2188"/>
      <c r="O169" s="2188"/>
      <c r="P169" s="2189"/>
      <c r="Q169" s="2102" t="s">
        <v>1525</v>
      </c>
      <c r="R169" s="2094"/>
      <c r="S169" s="2145"/>
      <c r="T169" s="2589">
        <v>18</v>
      </c>
    </row>
    <row r="170" spans="2:20" ht="16.5" thickBot="1">
      <c r="B170" s="2471">
        <v>19</v>
      </c>
      <c r="C170" s="2187" t="s">
        <v>1643</v>
      </c>
      <c r="D170" s="2089" t="s">
        <v>1644</v>
      </c>
      <c r="E170" s="2188" t="s">
        <v>1076</v>
      </c>
      <c r="F170" s="2188"/>
      <c r="G170" s="2188"/>
      <c r="H170" s="2188"/>
      <c r="I170" s="2114" t="s">
        <v>66</v>
      </c>
      <c r="J170" s="2114" t="s">
        <v>1513</v>
      </c>
      <c r="K170" s="2115" t="s">
        <v>1513</v>
      </c>
      <c r="L170" s="2188"/>
      <c r="M170" s="2203" t="s">
        <v>77</v>
      </c>
      <c r="N170" s="2198" t="s">
        <v>52</v>
      </c>
      <c r="O170" s="2198" t="s">
        <v>75</v>
      </c>
      <c r="P170" s="2189"/>
      <c r="Q170" s="2099" t="s">
        <v>1520</v>
      </c>
      <c r="R170" s="2094"/>
      <c r="S170" s="2145"/>
      <c r="T170" s="2472">
        <v>19</v>
      </c>
    </row>
    <row r="171" spans="2:20" ht="16.5" thickBot="1">
      <c r="B171" s="2564">
        <v>20</v>
      </c>
      <c r="C171" s="2187" t="s">
        <v>1645</v>
      </c>
      <c r="D171" s="2089"/>
      <c r="E171" s="2188" t="s">
        <v>1076</v>
      </c>
      <c r="F171" s="2188"/>
      <c r="G171" s="2188"/>
      <c r="H171" s="2188"/>
      <c r="I171" s="2194"/>
      <c r="J171" s="2194"/>
      <c r="K171" s="2194"/>
      <c r="L171" s="2188"/>
      <c r="M171" s="2188"/>
      <c r="N171" s="2188"/>
      <c r="O171" s="2188"/>
      <c r="P171" s="2189"/>
      <c r="Q171" s="2093" t="s">
        <v>1517</v>
      </c>
      <c r="R171" s="2094"/>
      <c r="S171" s="2145"/>
      <c r="T171" s="2565">
        <v>20</v>
      </c>
    </row>
    <row r="172" spans="2:20" ht="16.5" thickBot="1">
      <c r="B172" s="2471">
        <v>21</v>
      </c>
      <c r="C172" s="2187" t="s">
        <v>1646</v>
      </c>
      <c r="D172" s="2089"/>
      <c r="E172" s="2188" t="s">
        <v>1076</v>
      </c>
      <c r="F172" s="2188"/>
      <c r="G172" s="2188"/>
      <c r="H172" s="2188"/>
      <c r="I172" s="2188"/>
      <c r="J172" s="2188"/>
      <c r="K172" s="2188"/>
      <c r="L172" s="2188"/>
      <c r="M172" s="2188"/>
      <c r="N172" s="2188"/>
      <c r="O172" s="2188"/>
      <c r="P172" s="2189"/>
      <c r="Q172" s="2099" t="s">
        <v>1520</v>
      </c>
      <c r="R172" s="2094"/>
      <c r="S172" s="2145"/>
      <c r="T172" s="2472">
        <v>21</v>
      </c>
    </row>
    <row r="173" spans="2:20" ht="16.5" thickBot="1">
      <c r="B173" s="2588">
        <v>22</v>
      </c>
      <c r="C173" s="2187" t="s">
        <v>1647</v>
      </c>
      <c r="D173" s="2089"/>
      <c r="E173" s="2195" t="s">
        <v>1513</v>
      </c>
      <c r="F173" s="2195" t="s">
        <v>76</v>
      </c>
      <c r="G173" s="2195" t="s">
        <v>66</v>
      </c>
      <c r="H173" s="2192" t="s">
        <v>2</v>
      </c>
      <c r="I173" s="2188"/>
      <c r="J173" s="2188"/>
      <c r="K173" s="2188"/>
      <c r="L173" s="2188"/>
      <c r="M173" s="2188"/>
      <c r="N173" s="2188"/>
      <c r="O173" s="2198" t="s">
        <v>75</v>
      </c>
      <c r="P173" s="2204" t="s">
        <v>1514</v>
      </c>
      <c r="Q173" s="2102" t="s">
        <v>1525</v>
      </c>
      <c r="R173" s="2094"/>
      <c r="S173" s="2145"/>
      <c r="T173" s="2589">
        <v>22</v>
      </c>
    </row>
    <row r="174" spans="2:20" ht="15.75">
      <c r="B174" s="2311"/>
      <c r="C174" s="2374" t="s">
        <v>1793</v>
      </c>
      <c r="D174" s="2128"/>
      <c r="E174" s="2375"/>
      <c r="F174" s="2128"/>
      <c r="G174" s="2128"/>
      <c r="H174" s="2128"/>
      <c r="I174" s="2128"/>
      <c r="J174" s="2128"/>
      <c r="K174" s="2128"/>
      <c r="L174" s="2128"/>
      <c r="M174" s="2128"/>
      <c r="N174" s="2128"/>
      <c r="O174" s="2128"/>
      <c r="P174" s="2128"/>
      <c r="Q174" s="2375"/>
      <c r="R174" s="2130"/>
      <c r="S174" s="2157"/>
      <c r="T174" s="2312"/>
    </row>
    <row r="175" spans="2:20" ht="15.75">
      <c r="B175" s="2311"/>
      <c r="C175" s="747" t="s">
        <v>1869</v>
      </c>
      <c r="D175" s="2128"/>
      <c r="E175" s="2375"/>
      <c r="F175" s="2128"/>
      <c r="G175" s="2128"/>
      <c r="H175" s="2128"/>
      <c r="I175" s="2128"/>
      <c r="J175" s="2128"/>
      <c r="K175" s="2128"/>
      <c r="L175" s="2128"/>
      <c r="M175" s="2128"/>
      <c r="N175" s="2128"/>
      <c r="O175" s="2128"/>
      <c r="P175" s="2128"/>
      <c r="Q175" s="747"/>
      <c r="R175" s="2130"/>
      <c r="S175" s="2157"/>
      <c r="T175" s="2312"/>
    </row>
    <row r="176" spans="2:20" ht="16.5" thickBot="1">
      <c r="B176" s="2598"/>
      <c r="C176" s="750" t="s">
        <v>1870</v>
      </c>
      <c r="D176" s="2599"/>
      <c r="E176" s="2600"/>
      <c r="F176" s="2599"/>
      <c r="G176" s="2599"/>
      <c r="H176" s="2599"/>
      <c r="I176" s="2599"/>
      <c r="J176" s="2599"/>
      <c r="K176" s="2599"/>
      <c r="L176" s="2599"/>
      <c r="M176" s="2599"/>
      <c r="N176" s="2599"/>
      <c r="O176" s="2599"/>
      <c r="P176" s="2599"/>
      <c r="Q176" s="750"/>
      <c r="R176" s="2601"/>
      <c r="S176" s="2602"/>
      <c r="T176" s="2603"/>
    </row>
    <row r="177" spans="2:20" ht="13.5" thickBot="1"/>
    <row r="178" spans="2:20" ht="27" thickTop="1">
      <c r="B178" s="2380"/>
      <c r="C178" s="4161" t="s">
        <v>1871</v>
      </c>
      <c r="D178" s="4162"/>
      <c r="E178" s="4162"/>
      <c r="F178" s="4162"/>
      <c r="G178" s="4162"/>
      <c r="H178" s="4162"/>
      <c r="I178" s="4162"/>
      <c r="J178" s="4162"/>
      <c r="K178" s="4162"/>
      <c r="L178" s="4162"/>
      <c r="M178" s="4162"/>
      <c r="N178" s="4162"/>
      <c r="O178" s="4162"/>
      <c r="P178" s="4162"/>
      <c r="Q178" s="4162"/>
      <c r="R178" s="4162"/>
      <c r="S178" s="4163"/>
      <c r="T178" s="2555"/>
    </row>
    <row r="179" spans="2:20" ht="21.75" thickBot="1">
      <c r="B179" s="2211" t="s">
        <v>1488</v>
      </c>
      <c r="C179" s="2212"/>
      <c r="D179" s="2212"/>
      <c r="E179" s="2212"/>
      <c r="F179" s="2212"/>
      <c r="G179" s="2212"/>
      <c r="H179" s="2212"/>
      <c r="I179" s="2212"/>
      <c r="J179" s="2212"/>
      <c r="K179" s="2212"/>
      <c r="L179" s="2212"/>
      <c r="M179" s="2212"/>
      <c r="N179" s="2212"/>
      <c r="O179" s="2212"/>
      <c r="P179" s="2212"/>
      <c r="Q179" s="2212"/>
      <c r="R179" s="2212"/>
      <c r="S179" s="2212"/>
      <c r="T179" s="2213"/>
    </row>
    <row r="180" spans="2:20" ht="21.75" customHeight="1" thickTop="1">
      <c r="B180" s="2304"/>
      <c r="C180" s="2071"/>
      <c r="D180" s="2230" t="s">
        <v>1491</v>
      </c>
      <c r="E180" s="4172" t="s">
        <v>1492</v>
      </c>
      <c r="F180" s="4172"/>
      <c r="G180" s="4172"/>
      <c r="H180" s="4173" t="s">
        <v>1493</v>
      </c>
      <c r="I180" s="4173"/>
      <c r="J180" s="4173"/>
      <c r="K180" s="4174" t="s">
        <v>1494</v>
      </c>
      <c r="L180" s="4174"/>
      <c r="M180" s="4174"/>
      <c r="N180" s="4175" t="s">
        <v>1495</v>
      </c>
      <c r="O180" s="4175"/>
      <c r="P180" s="4175"/>
      <c r="Q180" s="2162"/>
      <c r="R180" s="2231" t="s">
        <v>1496</v>
      </c>
      <c r="S180" s="2604"/>
      <c r="T180" s="2305"/>
    </row>
    <row r="181" spans="2:20" ht="15.75" customHeight="1">
      <c r="B181" s="726"/>
      <c r="C181" s="2077" t="s">
        <v>1210</v>
      </c>
      <c r="D181" s="4154" t="s">
        <v>1497</v>
      </c>
      <c r="E181" s="2078" t="s">
        <v>1498</v>
      </c>
      <c r="F181" s="2078" t="s">
        <v>1499</v>
      </c>
      <c r="G181" s="2078" t="s">
        <v>1500</v>
      </c>
      <c r="H181" s="2079" t="s">
        <v>1501</v>
      </c>
      <c r="I181" s="2079" t="s">
        <v>1502</v>
      </c>
      <c r="J181" s="2079" t="s">
        <v>1503</v>
      </c>
      <c r="K181" s="2080" t="s">
        <v>1504</v>
      </c>
      <c r="L181" s="2080" t="s">
        <v>1505</v>
      </c>
      <c r="M181" s="2080" t="s">
        <v>1506</v>
      </c>
      <c r="N181" s="2081" t="s">
        <v>1507</v>
      </c>
      <c r="O181" s="2081" t="s">
        <v>1508</v>
      </c>
      <c r="P181" s="2081" t="s">
        <v>1509</v>
      </c>
      <c r="Q181" s="4154" t="s">
        <v>1510</v>
      </c>
      <c r="R181" s="4156" t="s">
        <v>1511</v>
      </c>
      <c r="S181" s="4182" t="s">
        <v>1512</v>
      </c>
      <c r="T181" s="2310"/>
    </row>
    <row r="182" spans="2:20" ht="15.75">
      <c r="B182" s="726"/>
      <c r="C182" s="2083"/>
      <c r="D182" s="4154"/>
      <c r="E182" s="2078" t="s">
        <v>1513</v>
      </c>
      <c r="F182" s="2078" t="s">
        <v>76</v>
      </c>
      <c r="G182" s="2078" t="s">
        <v>66</v>
      </c>
      <c r="H182" s="2079" t="s">
        <v>2</v>
      </c>
      <c r="I182" s="2079" t="s">
        <v>66</v>
      </c>
      <c r="J182" s="2079" t="s">
        <v>1513</v>
      </c>
      <c r="K182" s="2080" t="s">
        <v>1513</v>
      </c>
      <c r="L182" s="2080" t="s">
        <v>2</v>
      </c>
      <c r="M182" s="2080" t="s">
        <v>77</v>
      </c>
      <c r="N182" s="2081" t="s">
        <v>52</v>
      </c>
      <c r="O182" s="2081" t="s">
        <v>75</v>
      </c>
      <c r="P182" s="2081" t="s">
        <v>1514</v>
      </c>
      <c r="Q182" s="4154"/>
      <c r="R182" s="4156"/>
      <c r="S182" s="4182"/>
      <c r="T182" s="2310"/>
    </row>
    <row r="183" spans="2:20" ht="13.5" thickBot="1">
      <c r="B183" s="2313"/>
      <c r="C183" s="2259"/>
      <c r="D183" s="2259"/>
      <c r="E183" s="2259"/>
      <c r="F183" s="2259"/>
      <c r="G183" s="2259"/>
      <c r="H183" s="2259"/>
      <c r="I183" s="2259"/>
      <c r="J183" s="2259"/>
      <c r="K183" s="2259"/>
      <c r="L183" s="2259"/>
      <c r="M183" s="2259"/>
      <c r="N183" s="2259"/>
      <c r="O183" s="2259"/>
      <c r="P183" s="2259"/>
      <c r="Q183" s="2259"/>
      <c r="R183" s="2259"/>
      <c r="S183" s="2606" t="s">
        <v>1872</v>
      </c>
      <c r="T183" s="2314"/>
    </row>
    <row r="184" spans="2:20" ht="16.5" thickBot="1">
      <c r="B184" s="2214"/>
      <c r="C184" s="2215" t="s">
        <v>1649</v>
      </c>
      <c r="D184" s="2089" t="s">
        <v>1650</v>
      </c>
      <c r="E184" s="2100" t="s">
        <v>1513</v>
      </c>
      <c r="F184" s="2100" t="s">
        <v>76</v>
      </c>
      <c r="G184" s="2100" t="s">
        <v>66</v>
      </c>
      <c r="H184" s="2114" t="s">
        <v>2</v>
      </c>
      <c r="I184" s="2114" t="s">
        <v>66</v>
      </c>
      <c r="J184" s="2114" t="s">
        <v>1513</v>
      </c>
      <c r="K184" s="2115" t="s">
        <v>1513</v>
      </c>
      <c r="L184" s="2115" t="s">
        <v>2</v>
      </c>
      <c r="M184" s="2115" t="s">
        <v>77</v>
      </c>
      <c r="N184" s="2165" t="s">
        <v>52</v>
      </c>
      <c r="O184" s="2165" t="s">
        <v>75</v>
      </c>
      <c r="P184" s="2165" t="s">
        <v>1514</v>
      </c>
      <c r="Q184" s="2099" t="s">
        <v>1520</v>
      </c>
      <c r="R184" s="2094"/>
      <c r="S184" s="2095"/>
      <c r="T184" s="2605"/>
    </row>
    <row r="185" spans="2:20" ht="13.5" thickBot="1">
      <c r="B185" s="2216"/>
      <c r="C185" s="749"/>
      <c r="D185" s="2217"/>
      <c r="E185" s="749"/>
      <c r="F185" s="749"/>
      <c r="G185" s="749"/>
      <c r="H185" s="749"/>
      <c r="I185" s="749"/>
      <c r="J185" s="749"/>
      <c r="K185" s="749"/>
      <c r="L185" s="749"/>
      <c r="M185" s="749"/>
      <c r="N185" s="749"/>
      <c r="O185" s="749"/>
      <c r="P185" s="749"/>
      <c r="Q185" s="749"/>
      <c r="R185" s="749"/>
      <c r="S185" s="749"/>
      <c r="T185" s="2218"/>
    </row>
    <row r="188" spans="2:20" ht="15.75">
      <c r="D188" s="2297" t="s">
        <v>1426</v>
      </c>
      <c r="E188" s="2298" t="s">
        <v>1739</v>
      </c>
    </row>
    <row r="190" spans="2:20" ht="15.75">
      <c r="D190" s="2297" t="s">
        <v>1426</v>
      </c>
      <c r="E190" s="2298" t="s">
        <v>1740</v>
      </c>
    </row>
    <row r="192" spans="2:20" ht="15.75">
      <c r="D192" s="2297" t="s">
        <v>1426</v>
      </c>
      <c r="E192" s="2298" t="s">
        <v>1741</v>
      </c>
    </row>
    <row r="194" spans="4:6" ht="15.75">
      <c r="D194" s="2297" t="s">
        <v>1426</v>
      </c>
      <c r="E194" s="2298" t="s">
        <v>1742</v>
      </c>
    </row>
    <row r="196" spans="4:6" ht="15.75">
      <c r="D196" s="2297" t="s">
        <v>1426</v>
      </c>
      <c r="E196" s="2299" t="s">
        <v>1743</v>
      </c>
      <c r="F196" s="2300"/>
    </row>
    <row r="198" spans="4:6" ht="15.75">
      <c r="D198" s="2297" t="s">
        <v>1426</v>
      </c>
      <c r="E198" s="2299" t="s">
        <v>1744</v>
      </c>
    </row>
    <row r="200" spans="4:6" ht="15.75">
      <c r="D200" s="2297" t="s">
        <v>1426</v>
      </c>
      <c r="E200" s="2299" t="s">
        <v>1745</v>
      </c>
    </row>
    <row r="202" spans="4:6" ht="15.75">
      <c r="D202" s="2297" t="s">
        <v>1426</v>
      </c>
      <c r="E202" s="2299" t="s">
        <v>1746</v>
      </c>
    </row>
    <row r="204" spans="4:6" ht="15.75">
      <c r="D204" s="2297" t="s">
        <v>1426</v>
      </c>
      <c r="E204" s="2299" t="s">
        <v>1747</v>
      </c>
    </row>
    <row r="206" spans="4:6" ht="15.75">
      <c r="D206" s="2297" t="s">
        <v>1426</v>
      </c>
      <c r="E206" s="2298" t="s">
        <v>1748</v>
      </c>
    </row>
    <row r="208" spans="4:6" ht="15.75">
      <c r="D208" s="2297" t="s">
        <v>1426</v>
      </c>
      <c r="E208" s="2298" t="s">
        <v>1749</v>
      </c>
    </row>
    <row r="210" spans="4:5" ht="15.75">
      <c r="D210" s="2297" t="s">
        <v>1426</v>
      </c>
      <c r="E210" s="2298" t="s">
        <v>1750</v>
      </c>
    </row>
    <row r="212" spans="4:5" ht="15.75">
      <c r="D212" s="2297" t="s">
        <v>1426</v>
      </c>
      <c r="E212" s="2298" t="s">
        <v>1751</v>
      </c>
    </row>
    <row r="214" spans="4:5" ht="15.75">
      <c r="D214" s="2297" t="s">
        <v>1426</v>
      </c>
      <c r="E214" s="2298" t="s">
        <v>1752</v>
      </c>
    </row>
    <row r="216" spans="4:5" ht="15.75">
      <c r="D216" s="2297" t="s">
        <v>1426</v>
      </c>
      <c r="E216" s="2298" t="s">
        <v>1753</v>
      </c>
    </row>
    <row r="218" spans="4:5" ht="15.75">
      <c r="D218" s="2297" t="s">
        <v>1426</v>
      </c>
      <c r="E218" s="2298" t="s">
        <v>1754</v>
      </c>
    </row>
    <row r="220" spans="4:5" ht="15.75">
      <c r="D220" s="2297" t="s">
        <v>1426</v>
      </c>
      <c r="E220" s="2299" t="s">
        <v>1755</v>
      </c>
    </row>
    <row r="222" spans="4:5" ht="15.75">
      <c r="D222" s="2297" t="s">
        <v>1426</v>
      </c>
      <c r="E222" s="2299" t="s">
        <v>1756</v>
      </c>
    </row>
    <row r="224" spans="4:5" ht="15.75">
      <c r="D224" s="2297" t="s">
        <v>1426</v>
      </c>
      <c r="E224" s="2298" t="s">
        <v>1757</v>
      </c>
    </row>
    <row r="226" spans="4:5" ht="15.75">
      <c r="D226" s="2297" t="s">
        <v>1426</v>
      </c>
      <c r="E226" s="2299" t="s">
        <v>1758</v>
      </c>
    </row>
    <row r="228" spans="4:5" ht="15.75">
      <c r="D228" s="2297" t="s">
        <v>1426</v>
      </c>
      <c r="E228" s="2299" t="s">
        <v>1759</v>
      </c>
    </row>
    <row r="230" spans="4:5" ht="15.75">
      <c r="D230" s="2297" t="s">
        <v>1426</v>
      </c>
      <c r="E230" s="2299" t="s">
        <v>1760</v>
      </c>
    </row>
    <row r="232" spans="4:5" ht="15.75">
      <c r="D232" s="2297" t="s">
        <v>1426</v>
      </c>
      <c r="E232" s="2299" t="s">
        <v>1761</v>
      </c>
    </row>
    <row r="234" spans="4:5" ht="15.75">
      <c r="D234" s="2297" t="s">
        <v>1426</v>
      </c>
      <c r="E234" s="2299" t="s">
        <v>1762</v>
      </c>
    </row>
    <row r="236" spans="4:5" ht="15.75">
      <c r="D236" s="2297" t="s">
        <v>1426</v>
      </c>
      <c r="E236" s="2299" t="s">
        <v>1763</v>
      </c>
    </row>
    <row r="238" spans="4:5" ht="15.75">
      <c r="D238" s="2297" t="s">
        <v>1426</v>
      </c>
      <c r="E238" s="2299" t="s">
        <v>1764</v>
      </c>
    </row>
    <row r="239" spans="4:5" ht="15">
      <c r="D239" s="2299"/>
      <c r="E239" s="2299"/>
    </row>
    <row r="240" spans="4:5" ht="15.75">
      <c r="D240" s="2297" t="s">
        <v>1426</v>
      </c>
      <c r="E240" s="2299" t="s">
        <v>1765</v>
      </c>
    </row>
    <row r="241" spans="4:7" ht="15">
      <c r="D241" s="2299"/>
      <c r="E241" s="2299"/>
    </row>
    <row r="242" spans="4:7" ht="15.75">
      <c r="D242" s="2297" t="s">
        <v>1426</v>
      </c>
      <c r="E242" s="4160" t="s">
        <v>1766</v>
      </c>
      <c r="F242" s="4160"/>
      <c r="G242" s="4160"/>
    </row>
    <row r="244" spans="4:7" ht="15.75">
      <c r="D244" s="2297" t="s">
        <v>1426</v>
      </c>
      <c r="E244" s="2299" t="s">
        <v>1767</v>
      </c>
    </row>
  </sheetData>
  <mergeCells count="47">
    <mergeCell ref="D6:D7"/>
    <mergeCell ref="Q6:Q7"/>
    <mergeCell ref="R6:R7"/>
    <mergeCell ref="S6:S7"/>
    <mergeCell ref="C3:S3"/>
    <mergeCell ref="E5:G5"/>
    <mergeCell ref="H5:J5"/>
    <mergeCell ref="K5:M5"/>
    <mergeCell ref="N5:P5"/>
    <mergeCell ref="E40:G40"/>
    <mergeCell ref="H40:J40"/>
    <mergeCell ref="K40:M40"/>
    <mergeCell ref="N40:P40"/>
    <mergeCell ref="D41:D42"/>
    <mergeCell ref="C147:S147"/>
    <mergeCell ref="R41:R42"/>
    <mergeCell ref="S41:S42"/>
    <mergeCell ref="C94:S94"/>
    <mergeCell ref="C95:S95"/>
    <mergeCell ref="E96:G96"/>
    <mergeCell ref="H96:J96"/>
    <mergeCell ref="K96:M96"/>
    <mergeCell ref="N96:P96"/>
    <mergeCell ref="Q41:Q42"/>
    <mergeCell ref="D97:D98"/>
    <mergeCell ref="Q97:Q98"/>
    <mergeCell ref="R97:R98"/>
    <mergeCell ref="S97:S98"/>
    <mergeCell ref="C146:S146"/>
    <mergeCell ref="E148:G148"/>
    <mergeCell ref="H148:J148"/>
    <mergeCell ref="K148:M148"/>
    <mergeCell ref="N148:P148"/>
    <mergeCell ref="D149:D150"/>
    <mergeCell ref="R149:R150"/>
    <mergeCell ref="S149:S150"/>
    <mergeCell ref="C178:S178"/>
    <mergeCell ref="E180:G180"/>
    <mergeCell ref="H180:J180"/>
    <mergeCell ref="K180:M180"/>
    <mergeCell ref="N180:P180"/>
    <mergeCell ref="Q149:Q150"/>
    <mergeCell ref="D181:D182"/>
    <mergeCell ref="Q181:Q182"/>
    <mergeCell ref="R181:R182"/>
    <mergeCell ref="S181:S182"/>
    <mergeCell ref="E242:G242"/>
  </mergeCells>
  <hyperlinks>
    <hyperlink ref="D11" r:id="rId1" xr:uid="{D2B94F1B-CD10-4CBA-996D-F2A2ED9BCE08}"/>
    <hyperlink ref="D18" r:id="rId2" xr:uid="{980FD1D7-ADFF-4E15-9795-05A4BBB4605D}"/>
    <hyperlink ref="D24" r:id="rId3" xr:uid="{EE264C64-5C19-48AA-994D-E971AF1C945E}"/>
    <hyperlink ref="D26" r:id="rId4" xr:uid="{24E48054-0006-4A7C-8CBF-137B97E03CF6}"/>
    <hyperlink ref="D29" r:id="rId5" xr:uid="{3D2BE0F8-71E4-4B0E-9E3F-9BBDA6E6BD43}"/>
    <hyperlink ref="D30" r:id="rId6" xr:uid="{593CE645-E4FE-49B9-B843-427FF8DE0717}"/>
    <hyperlink ref="D31" r:id="rId7" xr:uid="{2D5186AE-FE26-460F-8D9A-8650FBA88F25}"/>
    <hyperlink ref="D32" r:id="rId8" xr:uid="{CA6459F1-434E-43B9-B89E-64AC313816C7}"/>
    <hyperlink ref="D33" r:id="rId9" xr:uid="{9FFBC3F9-55E2-4CCB-B8FD-5FAA3C22B08C}"/>
    <hyperlink ref="D154" r:id="rId10" xr:uid="{16F9440E-14BA-4FE5-9D59-AC93FBEEBFC4}"/>
    <hyperlink ref="D21" r:id="rId11" xr:uid="{687BFF18-DBC5-4307-A3AA-0AFFAEDE2EA5}"/>
    <hyperlink ref="D156" r:id="rId12" xr:uid="{46740251-DDB0-4625-9CFA-28E6E45D27F7}"/>
    <hyperlink ref="D163" r:id="rId13" xr:uid="{8C2B88CA-8C63-40E8-8627-1E9CBFB66C2B}"/>
    <hyperlink ref="D161" r:id="rId14" xr:uid="{634CA33D-3713-4DD1-AA99-9E83F21A4CF2}"/>
    <hyperlink ref="D159" r:id="rId15" xr:uid="{8376CB22-952B-4770-A1A4-8D584E0FAA0C}"/>
    <hyperlink ref="D160" r:id="rId16" xr:uid="{BAB8609A-1200-4AAF-8B66-5C44506BA1BF}"/>
    <hyperlink ref="D162" r:id="rId17" xr:uid="{88900D2E-37EE-4FD6-B614-978A800925AD}"/>
    <hyperlink ref="D168" r:id="rId18" location=":~:text=Les%20petits%20pois%20se%20r%C3%A9coltent,pr%C3%AAts%20%C3%A0%20r%C3%A9colter%20en%20%C3%A9t%C3%A9." xr:uid="{2137EAA7-684F-41BC-BD7F-AD44E7B5B25E}"/>
    <hyperlink ref="D102" r:id="rId19" xr:uid="{FB08AA57-BBC4-4D0A-AE41-92DF88CFA3C1}"/>
    <hyperlink ref="D110" r:id="rId20" xr:uid="{B897D043-EF61-4E15-BB2E-FF1C2A23CD42}"/>
    <hyperlink ref="D111" r:id="rId21" xr:uid="{89FDD7C8-48C0-4CA6-9F4D-C03888C1A51B}"/>
    <hyperlink ref="D116" r:id="rId22" xr:uid="{CFA2F016-38C9-4F33-BF4B-55D5D6D9B0B0}"/>
    <hyperlink ref="D130" r:id="rId23" xr:uid="{FEF7DE88-9078-4044-B311-6BC787D58E72}"/>
    <hyperlink ref="D131" r:id="rId24" xr:uid="{E0C51959-A846-466D-ABE6-7B815086B952}"/>
    <hyperlink ref="D132" r:id="rId25" xr:uid="{85CB0E8F-7392-401C-AF97-46A0A0E9388E}"/>
    <hyperlink ref="D136" r:id="rId26" xr:uid="{96C949B5-DF61-407D-BF2C-493D9CBF1DF7}"/>
    <hyperlink ref="D137" r:id="rId27" xr:uid="{1DB7EA7B-59DB-44E3-AB63-5ACC9AE4E0F9}"/>
    <hyperlink ref="D138" r:id="rId28" xr:uid="{9EBA1D95-3703-44BD-8F91-324A28F3EA9B}"/>
    <hyperlink ref="D129" r:id="rId29" xr:uid="{1A132CC2-6768-40BD-8E1E-3077993C32D8}"/>
    <hyperlink ref="D139" r:id="rId30" xr:uid="{AADE8C10-E929-4350-88A3-76DB826881C9}"/>
    <hyperlink ref="D140" r:id="rId31" xr:uid="{DEDC4438-1DE2-4AF5-A225-9C8C28ADB436}"/>
    <hyperlink ref="D47" r:id="rId32" xr:uid="{1CA5B6A1-18FA-4A34-AC5E-CF1D19580E8B}"/>
    <hyperlink ref="D48" r:id="rId33" xr:uid="{CDE00A5A-20D5-4E12-9371-1A7DF4B64453}"/>
    <hyperlink ref="D51" r:id="rId34" xr:uid="{3B1A1C4B-E797-4CB2-A83C-0FAF32C9CE19}"/>
    <hyperlink ref="D52" r:id="rId35" xr:uid="{4F55E35C-4827-4CC6-8651-7791AFFA0E64}"/>
    <hyperlink ref="D55" r:id="rId36" xr:uid="{D7876437-845E-4B3D-B726-0035EF4B08D9}"/>
    <hyperlink ref="D60" r:id="rId37" xr:uid="{9AFBA655-50C1-4938-908C-3395866F5ADA}"/>
    <hyperlink ref="D62" r:id="rId38" xr:uid="{317AADD3-2401-4310-AEF1-61598D1C54D1}"/>
    <hyperlink ref="D66" r:id="rId39" xr:uid="{E6A3DFEB-2AC0-402A-A1DF-55865147C148}"/>
    <hyperlink ref="D70" r:id="rId40" xr:uid="{1EC9013B-6206-4241-BEC3-B853FE17929B}"/>
    <hyperlink ref="D71" r:id="rId41" xr:uid="{4E22CC2C-CA56-42D5-AD49-90515BA5FEA5}"/>
    <hyperlink ref="D74" r:id="rId42" xr:uid="{B65A497A-3404-47EB-BD67-EB77C7CF4E2F}"/>
    <hyperlink ref="D75" r:id="rId43" xr:uid="{5E0A1ECB-4E50-4E84-969F-59E58AB1718C}"/>
    <hyperlink ref="D79" r:id="rId44" xr:uid="{E3B796A2-B40B-4056-B385-938C2FBC349F}"/>
    <hyperlink ref="D82" r:id="rId45" xr:uid="{6941E30F-E5EC-4E0D-A840-A12D942CA1B6}"/>
    <hyperlink ref="D85" r:id="rId46" xr:uid="{02998221-2904-4BD0-9320-331A7D7188DD}"/>
    <hyperlink ref="D72" r:id="rId47" xr:uid="{50A1C225-2024-4689-A308-099D4B585E19}"/>
    <hyperlink ref="D80" r:id="rId48" xr:uid="{4A2CF32C-192C-4310-890C-15B8E0905F1F}"/>
    <hyperlink ref="D45" r:id="rId49" xr:uid="{2CACB0CB-A82D-440A-BDB0-9FF121C9B0E9}"/>
    <hyperlink ref="D9" r:id="rId50" xr:uid="{D60919EA-F148-4C48-B862-EB8C50B2372C}"/>
    <hyperlink ref="D13" r:id="rId51" xr:uid="{46353536-ED66-4CE5-80D3-5424B9405CEF}"/>
    <hyperlink ref="D16" r:id="rId52" xr:uid="{81443F77-E6E4-4379-BA35-5BC52D504901}"/>
    <hyperlink ref="D20" r:id="rId53" xr:uid="{F8299BB7-6C2C-42BA-9029-041334E4200D}"/>
    <hyperlink ref="D22" r:id="rId54" xr:uid="{FBECDB5E-6C71-49CF-BFCE-B4E52EEE304C}"/>
    <hyperlink ref="D23" r:id="rId55" xr:uid="{65D4B99B-F394-42DF-938E-FF80844E3BDD}"/>
    <hyperlink ref="D34" r:id="rId56" xr:uid="{E9B289F4-8839-41A1-8FE2-30C87AD3B1EF}"/>
    <hyperlink ref="A1" r:id="rId57" display="Code couleurs #B Excel cliquer ICI" xr:uid="{1EDA5E89-8B4E-4394-BE10-7EB69B2D55DA}"/>
    <hyperlink ref="D46" r:id="rId58" xr:uid="{5DBD0B7E-6021-4239-ABD0-1F83851FFEB0}"/>
    <hyperlink ref="D44" r:id="rId59" xr:uid="{87E9AE61-A9FF-428F-801E-1EA149C6482E}"/>
    <hyperlink ref="D49" r:id="rId60" location=":~:text=Chaque%20ann%C3%A9e%20%C3%A0%20la%20fin,au%20verger%20ou%20potager%20!)." xr:uid="{1F7836D2-E6BB-4719-8F11-17B1F7D33841}"/>
    <hyperlink ref="D56" r:id="rId61" xr:uid="{F8BD52DB-A23F-4793-8BD6-4A0CAB07D222}"/>
    <hyperlink ref="D57" r:id="rId62" xr:uid="{E5D6A263-B4E6-4D01-A9B5-A421C8BDB3E5}"/>
    <hyperlink ref="D59" r:id="rId63" xr:uid="{BAC70C87-8F99-46E9-9A47-7968677DCE59}"/>
    <hyperlink ref="D61" r:id="rId64" xr:uid="{02B986AE-0048-4D55-B70C-47547BE07AC8}"/>
    <hyperlink ref="D63" r:id="rId65" location=":~:text=de%20mars%20%C3%A0%20septembre.&amp;text=Les%20choux%20pomm%C3%A9s%20sont%20les,feuilles%20ne%20commen%C3%A7ent%20%C3%A0%20jaunir." xr:uid="{EFBD6FE8-532A-48E2-ABBB-0AEC1E83CA57}"/>
    <hyperlink ref="D68" r:id="rId66" xr:uid="{9EC4C98A-B25A-4007-B1DD-6D4FD9C1AFEF}"/>
    <hyperlink ref="D73" r:id="rId67" xr:uid="{15CD95DC-D8F5-447E-871C-D9CF7FF7D3EB}"/>
    <hyperlink ref="D69" r:id="rId68" xr:uid="{899AD711-FE93-4B75-B4AE-264C77F0F1F8}"/>
    <hyperlink ref="D76" r:id="rId69" xr:uid="{7F12F16A-C3A0-4698-AF62-FE1FB12ED3C7}"/>
    <hyperlink ref="D77" r:id="rId70" xr:uid="{0008B04A-DCD9-4B72-A74D-EB04D6F6BDF7}"/>
    <hyperlink ref="D78" r:id="rId71" xr:uid="{690A0999-45E1-4603-BB3D-7703E2D769F3}"/>
    <hyperlink ref="D81" r:id="rId72" xr:uid="{E13210BC-A0D5-4AA0-8BA7-39F6924D3AB9}"/>
    <hyperlink ref="D84" r:id="rId73" xr:uid="{33B8EEBA-207B-450D-89CB-673BD43D414A}"/>
    <hyperlink ref="D88" r:id="rId74" xr:uid="{68333A16-3180-4B9F-96BB-A764504C7E57}"/>
    <hyperlink ref="D89" r:id="rId75" xr:uid="{701B3231-D66E-445C-BA6A-50FFB2CEF5FA}"/>
    <hyperlink ref="D53" r:id="rId76" xr:uid="{7B0E6907-3CCC-439D-9B0E-DFCD59EB9A9D}"/>
    <hyperlink ref="D15" r:id="rId77" location=":~:text=Les%20choux%20blancs%20se%20r%C3%A9coltent,pour%20un%20semis%20de%20mai." xr:uid="{07D73E0C-97F0-452D-9636-469DE50C3EBC}"/>
    <hyperlink ref="D58" r:id="rId78" xr:uid="{2168FBBF-7301-4BEC-86B0-DD8C660EBCB6}"/>
    <hyperlink ref="D28" r:id="rId79" xr:uid="{90776E8A-A2BC-4188-8272-614F9968D51A}"/>
    <hyperlink ref="D87" r:id="rId80" xr:uid="{148F77E5-0166-4C9D-8D72-ED43F6083162}"/>
    <hyperlink ref="D101" r:id="rId81" xr:uid="{8208DEF9-B607-4CD2-9BF0-987D9EA878D3}"/>
    <hyperlink ref="D108" r:id="rId82" xr:uid="{654749AE-DD1C-44DD-8C76-E98111433BEE}"/>
    <hyperlink ref="D120" r:id="rId83" xr:uid="{247E4BE7-A9CA-4397-B43B-38EC76537CC1}"/>
    <hyperlink ref="D123" r:id="rId84" xr:uid="{04464D20-558B-4B90-A9D0-255819B7B9D5}"/>
    <hyperlink ref="D127" r:id="rId85" xr:uid="{EEC95247-D9F2-4F95-A493-06D3C7234FFD}"/>
    <hyperlink ref="D125" r:id="rId86" xr:uid="{EA619606-9BA5-4BC9-B076-2A3D5B3FE8C8}"/>
    <hyperlink ref="D128" r:id="rId87" xr:uid="{26CE7D09-F5D6-4E35-A1C5-B455E2BC2876}"/>
    <hyperlink ref="D135" r:id="rId88" xr:uid="{BF9B22B4-0A46-4EB3-B58E-00ECEF7BC62C}"/>
    <hyperlink ref="D133" r:id="rId89" xr:uid="{32BF5550-5FC4-4BB5-9B3B-B47D0B32F0DE}"/>
    <hyperlink ref="D152" r:id="rId90" xr:uid="{994AA680-4F22-4963-959C-4C69D33D5F5A}"/>
    <hyperlink ref="D153" r:id="rId91" xr:uid="{B6E2A8B9-B527-4E3D-8F83-6B16016B0360}"/>
    <hyperlink ref="D158" r:id="rId92" xr:uid="{8AA5CE94-8B7D-4A42-B10D-8A7D5503B300}"/>
    <hyperlink ref="D165" r:id="rId93" xr:uid="{6687FACD-89EA-4558-8F21-8A61BCF99664}"/>
    <hyperlink ref="D164" r:id="rId94" xr:uid="{7E55FC7D-501D-4997-87D6-F9EC37C7B35A}"/>
    <hyperlink ref="D167" r:id="rId95" xr:uid="{E6DCCA23-5F84-4E66-9984-AEFEF80F64A6}"/>
    <hyperlink ref="D155" r:id="rId96" location=":~:text=R%C3%A9colte,jours%20qui%20suivent%20la%20r%C3%A9colte." xr:uid="{DBA51C27-FAD7-4883-BF19-1BA580EE0797}"/>
    <hyperlink ref="D157" r:id="rId97" xr:uid="{0F094788-E796-450E-850A-03CABC42D6BC}"/>
    <hyperlink ref="D170" r:id="rId98" xr:uid="{57D9539A-E108-41D2-9E75-66A86F489078}"/>
    <hyperlink ref="D10" r:id="rId99" xr:uid="{BFF7CFA0-5B07-475B-A916-898D01DC75E5}"/>
    <hyperlink ref="D50" r:id="rId100" xr:uid="{DC42A65D-D05B-4CE0-A2C6-9FA29AE1842B}"/>
    <hyperlink ref="D12" r:id="rId101" location=":~:text=Les%20carottes%20d'%C3%A9t%C3%A9%20se,180%20jours%20apr%C3%A8s%20la%20plantation." xr:uid="{8DA2CE02-B549-4952-9F33-0A7FEC90017C}"/>
    <hyperlink ref="D54" r:id="rId102" location=":~:text=Les%20carottes%20d'%C3%A9t%C3%A9%20se,180%20jours%20apr%C3%A8s%20la%20plantation." xr:uid="{8DE3FCE6-56E7-4D16-A700-A6E979658201}"/>
    <hyperlink ref="D17" r:id="rId103" xr:uid="{D9A13749-E9D5-4618-A0C2-915D6442286A}"/>
    <hyperlink ref="D64" r:id="rId104" xr:uid="{51EA8BB5-1339-4183-A6BA-576FAEBE0816}"/>
    <hyperlink ref="D67" r:id="rId105" xr:uid="{434150B1-39D0-4DAE-8CE0-07992362F180}"/>
    <hyperlink ref="D27" r:id="rId106" xr:uid="{2974C6BB-D87F-43B1-BC51-8D1A11C81157}"/>
    <hyperlink ref="D86" r:id="rId107" location=":~:text=Les%20poivrons%20se%20r%C3%A9coltent%20un,ils%20prendront%20de%20la%20couleur." xr:uid="{73342019-8819-4EEB-86BE-C4077EB3278F}"/>
    <hyperlink ref="D83" r:id="rId108" location=":~:text=P%C3%A9riode%20id%C3%A9ale%20de%20r%C3%A9colte%20du,d%C3%A9but%20du%20mois%20d'octobre." xr:uid="{09E61724-EFAB-4058-A231-72D7132371E4}"/>
    <hyperlink ref="D90" r:id="rId109" xr:uid="{E4E2EE56-C59C-44F6-B438-45D9DFC62227}"/>
    <hyperlink ref="D35" r:id="rId110" xr:uid="{8AFD4DDB-5B17-47BD-9BF8-2765C01C78A2}"/>
    <hyperlink ref="D141" r:id="rId111" xr:uid="{07C8E52C-D96C-4252-A449-80A857FE1507}"/>
    <hyperlink ref="D103" r:id="rId112" xr:uid="{53E3F959-D83A-47A8-B59F-B45D5BA4ADF9}"/>
    <hyperlink ref="D100" r:id="rId113" xr:uid="{66B1D9EC-0337-4F8C-A412-6616AD5DC673}"/>
    <hyperlink ref="D104" r:id="rId114" xr:uid="{0F442F53-8D56-4947-B0DB-493E5C503C69}"/>
    <hyperlink ref="D105" r:id="rId115" xr:uid="{81873443-C090-4D19-94CF-3F9AB2EEC3CF}"/>
    <hyperlink ref="D106" r:id="rId116" xr:uid="{7CA69913-0D29-4894-9DA6-8496511C224C}"/>
    <hyperlink ref="D107" r:id="rId117" xr:uid="{340FE5D5-B28D-4CA8-8A9D-9EDB8A1222BE}"/>
    <hyperlink ref="D109" r:id="rId118" xr:uid="{26BFA9A3-0D7B-4A57-B970-93ED9D139731}"/>
    <hyperlink ref="D112" r:id="rId119" xr:uid="{CD2EAF66-F4D9-4EC1-A325-C200B0DEF216}"/>
    <hyperlink ref="D113" r:id="rId120" xr:uid="{F78C30C3-8AB3-499F-B236-3E8D19399520}"/>
    <hyperlink ref="D114" r:id="rId121" xr:uid="{5F46F01F-4AD2-4581-8219-55FB17C085A6}"/>
    <hyperlink ref="D115" r:id="rId122" xr:uid="{70470A08-BFA1-42DC-BC24-44C5E1628273}"/>
    <hyperlink ref="D118" r:id="rId123" xr:uid="{4F212288-166D-480E-8940-043F7C632C6D}"/>
    <hyperlink ref="D117" r:id="rId124" xr:uid="{1CDFED26-ABA5-4896-822F-28351F9A0296}"/>
    <hyperlink ref="D119" r:id="rId125" xr:uid="{357ECD6D-6753-45AF-818A-ADD65E88EC09}"/>
    <hyperlink ref="D121" r:id="rId126" xr:uid="{EACA5632-481B-46D7-A28B-28067F5D6A9E}"/>
    <hyperlink ref="D122" r:id="rId127" location=":~:text=La%20r%C3%A9colte%20des%20nectarines%20se,fruits%20%C3%A0%20des%20p%C3%A9riodes%20diff%C3%A9rentes." xr:uid="{FD98EAF0-4C1A-4817-B95A-3E6269DAE83C}"/>
    <hyperlink ref="D124" r:id="rId128" xr:uid="{3A3B876F-CBA5-46FD-A335-D1EE1BF98861}"/>
    <hyperlink ref="D126" r:id="rId129" xr:uid="{6A1FC36C-1F23-4638-B3C4-21B86B0B3EF9}"/>
    <hyperlink ref="D134" r:id="rId130" xr:uid="{6443DEB8-8C9E-4F93-972E-E891428748A1}"/>
    <hyperlink ref="D184" r:id="rId131" xr:uid="{8089C87F-0959-407E-BD21-863E91444AD7}"/>
    <hyperlink ref="E198" r:id="rId132" xr:uid="{BC1A89A4-34E6-4F1B-A368-EDA8EA8D3028}"/>
    <hyperlink ref="E226" r:id="rId133" xr:uid="{DE8032DC-6850-4249-A84E-E72E7C5346B9}"/>
    <hyperlink ref="E228" r:id="rId134" xr:uid="{9A87A4C9-D20C-43EA-BE5D-AB20BC042917}"/>
    <hyperlink ref="E230" r:id="rId135" xr:uid="{A4E0641B-B5A3-4388-98FE-CDC8CF84700E}"/>
    <hyperlink ref="E232" r:id="rId136" xr:uid="{41555204-4B80-4275-B101-2E432890B346}"/>
    <hyperlink ref="E200" r:id="rId137" xr:uid="{1CAFAB1E-D6DE-417A-8237-232FE5C61302}"/>
    <hyperlink ref="E234" r:id="rId138" xr:uid="{484F894B-FEBC-4A17-B9C8-56FD036050C6}"/>
    <hyperlink ref="E188" r:id="rId139" xr:uid="{B868EC67-8806-494E-A237-1171AC4F9909}"/>
    <hyperlink ref="E190" r:id="rId140" xr:uid="{8D8B7EEA-2644-4A87-8E07-517C4B9977A1}"/>
    <hyperlink ref="E192" r:id="rId141" xr:uid="{7F887AF5-52EF-467E-8BF1-802193C88BB9}"/>
    <hyperlink ref="E214" r:id="rId142" xr:uid="{E89E45C1-CD72-4551-9577-B5150FF9488A}"/>
    <hyperlink ref="E216" r:id="rId143" xr:uid="{320FC219-9976-4EF0-A876-A84BECCD44B1}"/>
    <hyperlink ref="E206" r:id="rId144" xr:uid="{E954696E-02B2-477C-AE18-76AFC445E85A}"/>
    <hyperlink ref="E218" r:id="rId145" display="le jardin du Pic Vert  plus de 300 variétés de graines LE POTAGER " xr:uid="{40D96496-6904-4CA8-8AE5-C3EAB6604D6D}"/>
    <hyperlink ref="E208" r:id="rId146" xr:uid="{B1D342F9-2168-4A4F-B129-8F0F938DE84B}"/>
    <hyperlink ref="E194" r:id="rId147" xr:uid="{01F40B91-BE7E-4E82-8FDE-42ABA6891B64}"/>
    <hyperlink ref="E210" r:id="rId148" display="Jardiner avec Binette et Jardin : Fuits et légulmes du potager" xr:uid="{82926C28-EA5D-4FDB-AFF8-1B9F679FC736}"/>
    <hyperlink ref="E224" r:id="rId149" xr:uid="{87C70A37-9D0A-436F-887A-F875ACD78C44}"/>
    <hyperlink ref="E220" r:id="rId150" xr:uid="{7EA4C9AA-F602-486D-B6E4-33391BA585BA}"/>
    <hyperlink ref="E196" r:id="rId151" xr:uid="{F27F8816-CE4C-48B7-B2C5-645068F8001B}"/>
    <hyperlink ref="E242" r:id="rId152" display="Code couleurs Excel cliquer ICI" xr:uid="{E964CC9B-F92E-4ED4-A852-22E195377544}"/>
    <hyperlink ref="E242:G242" r:id="rId153" display="Code couleurs #B Excel cliquer ICI" xr:uid="{46B68B8A-C40E-45CC-A70A-58DA474C2486}"/>
    <hyperlink ref="E204" r:id="rId154" display="LES LÉGUMES SECS" xr:uid="{7D3507BA-44C5-4D6A-942B-82DF3861F58D}"/>
    <hyperlink ref="E244" r:id="rId155" xr:uid="{F2026586-61A8-471A-AB74-56940473E489}"/>
    <hyperlink ref="E236" r:id="rId156" xr:uid="{D85421A8-DD50-42C1-9E37-5C9242720AED}"/>
    <hyperlink ref="E212" r:id="rId157" xr:uid="{B39B020C-1282-431B-9FA8-6970C939A2CD}"/>
    <hyperlink ref="E202" r:id="rId158" xr:uid="{46242A45-FA72-423A-A695-E9B74C5EF74B}"/>
    <hyperlink ref="E222" r:id="rId159" xr:uid="{E2E80315-BEB2-4EAD-BFF8-F03D2AE1F49B}"/>
    <hyperlink ref="E238" r:id="rId160" xr:uid="{055ED43E-F6A9-4205-91C2-898E7EC71449}"/>
    <hyperlink ref="E240" r:id="rId161" xr:uid="{DF1D5FF3-76D6-45B3-BEE5-08AA6BFD5198}"/>
  </hyperlinks>
  <printOptions horizontalCentered="1"/>
  <pageMargins left="0" right="0" top="0" bottom="0" header="0" footer="0"/>
  <pageSetup paperSize="9" scale="49" orientation="landscape" horizontalDpi="300" verticalDpi="300" r:id="rId162"/>
  <headerFooter alignWithMargins="0">
    <oddFooter>&amp;R&amp;8&amp;F-&amp;A-&amp;D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0E0E1-4A5D-4DAE-884F-4B639347894D}">
  <sheetPr>
    <pageSetUpPr fitToPage="1"/>
  </sheetPr>
  <dimension ref="A1:DW57"/>
  <sheetViews>
    <sheetView topLeftCell="AP1" zoomScaleNormal="100" workbookViewId="0">
      <selection activeCell="BZ7" sqref="BZ7"/>
    </sheetView>
  </sheetViews>
  <sheetFormatPr baseColWidth="10" defaultRowHeight="12.75"/>
  <cols>
    <col min="1" max="1" width="0.85546875" style="4" customWidth="1"/>
    <col min="2" max="2" width="24.7109375" style="4" customWidth="1"/>
    <col min="3" max="109" width="2.7109375" style="4" customWidth="1"/>
    <col min="110" max="110" width="3.85546875" style="4" customWidth="1"/>
    <col min="111" max="111" width="4.7109375" style="4" customWidth="1"/>
    <col min="112" max="112" width="7.140625" style="4" customWidth="1"/>
    <col min="113" max="113" width="9" style="4" customWidth="1"/>
    <col min="114" max="120" width="12.7109375" style="4" customWidth="1"/>
    <col min="121" max="121" width="12.28515625" style="4" customWidth="1"/>
    <col min="122" max="16384" width="11.42578125" style="4"/>
  </cols>
  <sheetData>
    <row r="1" spans="1:127" ht="9" customHeight="1">
      <c r="A1" s="5"/>
      <c r="DQ1" s="79"/>
      <c r="DR1" s="200">
        <v>0</v>
      </c>
      <c r="DS1" s="200">
        <v>0</v>
      </c>
      <c r="DT1" s="200">
        <v>0</v>
      </c>
      <c r="DU1" s="200">
        <v>0</v>
      </c>
      <c r="DV1" s="200">
        <v>0</v>
      </c>
      <c r="DW1" s="201"/>
    </row>
    <row r="2" spans="1:127" s="288" customFormat="1" ht="35.25" customHeight="1">
      <c r="B2" s="4132" t="s">
        <v>1004</v>
      </c>
      <c r="C2" s="4192"/>
      <c r="D2" s="4192"/>
      <c r="E2" s="4192"/>
      <c r="F2" s="4192"/>
      <c r="G2" s="4192"/>
      <c r="H2" s="4192"/>
      <c r="I2" s="4192"/>
      <c r="J2" s="4192"/>
      <c r="K2" s="4192"/>
      <c r="L2" s="4192"/>
      <c r="M2" s="4192"/>
      <c r="N2" s="4192"/>
      <c r="O2" s="4192"/>
      <c r="P2" s="4192"/>
      <c r="Q2" s="4192"/>
      <c r="R2" s="4192"/>
      <c r="S2" s="4192"/>
      <c r="T2" s="4192"/>
      <c r="U2" s="4192"/>
      <c r="V2" s="4192"/>
      <c r="W2" s="4192"/>
      <c r="X2" s="4192"/>
      <c r="Y2" s="4192"/>
      <c r="Z2" s="4192"/>
      <c r="AA2" s="4192"/>
      <c r="AB2" s="4192"/>
      <c r="AC2" s="4192"/>
      <c r="AD2" s="4192"/>
      <c r="AE2" s="4192"/>
      <c r="AF2" s="4192"/>
      <c r="AG2" s="4192"/>
      <c r="AH2" s="4192"/>
      <c r="AI2" s="4192"/>
      <c r="AJ2" s="4192"/>
      <c r="AK2" s="4192"/>
      <c r="AL2" s="4192"/>
      <c r="AM2" s="4192"/>
      <c r="AN2" s="4192"/>
      <c r="AO2" s="4192"/>
      <c r="AP2" s="4192"/>
      <c r="AQ2" s="4192"/>
      <c r="AR2" s="4192"/>
      <c r="AS2" s="4192"/>
      <c r="AT2" s="4192"/>
      <c r="AU2" s="4192"/>
      <c r="AV2" s="4192"/>
      <c r="AW2" s="4192"/>
      <c r="AX2" s="4192"/>
      <c r="AY2" s="4192"/>
      <c r="AZ2" s="4192"/>
      <c r="BA2" s="4192"/>
      <c r="BB2" s="4192"/>
      <c r="BC2" s="4192"/>
      <c r="BD2" s="4192"/>
      <c r="BE2" s="4192"/>
      <c r="BF2" s="4192"/>
      <c r="BG2" s="4192"/>
      <c r="BH2" s="4192"/>
      <c r="BI2" s="4192"/>
      <c r="BJ2" s="4192"/>
      <c r="BK2" s="4192"/>
      <c r="BL2" s="4192"/>
      <c r="BM2" s="4192"/>
      <c r="BN2" s="4192"/>
      <c r="BO2" s="4192"/>
      <c r="BP2" s="4192"/>
      <c r="BQ2" s="4192"/>
      <c r="BR2" s="4192"/>
      <c r="BS2" s="4192"/>
      <c r="BT2" s="4192"/>
      <c r="BU2" s="4192"/>
      <c r="BV2" s="4192"/>
      <c r="BW2" s="4192"/>
      <c r="BX2" s="4192"/>
      <c r="BY2" s="4192"/>
      <c r="BZ2" s="4192"/>
      <c r="CA2" s="4192"/>
      <c r="CB2" s="4192"/>
      <c r="CC2" s="4192"/>
      <c r="CD2" s="4192"/>
      <c r="CE2" s="4192"/>
      <c r="CF2" s="4192"/>
      <c r="CG2" s="4192"/>
      <c r="CH2" s="4192"/>
      <c r="CI2" s="4192"/>
      <c r="CJ2" s="4192"/>
      <c r="CK2" s="4192"/>
      <c r="CL2" s="4192"/>
      <c r="CM2" s="4192"/>
      <c r="CN2" s="4192"/>
      <c r="CO2" s="4192"/>
      <c r="CP2" s="4192"/>
      <c r="CQ2" s="4192"/>
      <c r="CR2" s="4192"/>
      <c r="CS2" s="4192"/>
      <c r="CT2" s="4192"/>
      <c r="CU2" s="4192"/>
      <c r="CV2" s="4192"/>
      <c r="CW2" s="4192"/>
      <c r="CX2" s="4192"/>
      <c r="CY2" s="4192"/>
      <c r="CZ2" s="4192"/>
      <c r="DA2" s="4192"/>
      <c r="DB2" s="4192"/>
      <c r="DC2" s="4192"/>
      <c r="DD2" s="4192"/>
      <c r="DE2" s="4192"/>
      <c r="DF2" s="4192"/>
      <c r="DG2" s="4192"/>
      <c r="DH2" s="4192"/>
      <c r="DI2" s="4192"/>
      <c r="DJ2" s="4192"/>
      <c r="DK2" s="4192"/>
      <c r="DL2" s="4192"/>
      <c r="DM2" s="4192"/>
      <c r="DN2" s="4192"/>
      <c r="DO2" s="4192"/>
      <c r="DP2" s="4192"/>
      <c r="DQ2" s="4192"/>
      <c r="DR2" s="4192"/>
      <c r="DS2" s="4192"/>
      <c r="DT2" s="4192"/>
      <c r="DU2" s="4192"/>
      <c r="DV2" s="4192"/>
      <c r="DW2" s="201"/>
    </row>
    <row r="3" spans="1:127" s="2" customFormat="1" ht="15.75">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200">
        <v>0</v>
      </c>
      <c r="AU3" s="200">
        <v>0</v>
      </c>
      <c r="AV3" s="200">
        <v>0</v>
      </c>
      <c r="AW3" s="200">
        <v>0</v>
      </c>
      <c r="AX3" s="200">
        <v>0</v>
      </c>
      <c r="AY3" s="200">
        <v>0</v>
      </c>
      <c r="AZ3" s="200">
        <v>0</v>
      </c>
      <c r="BA3" s="200">
        <v>0</v>
      </c>
      <c r="BB3" s="200">
        <v>0</v>
      </c>
      <c r="BC3" s="200">
        <v>0</v>
      </c>
      <c r="BD3" s="200">
        <v>0</v>
      </c>
      <c r="BE3" s="200">
        <v>0</v>
      </c>
      <c r="BF3" s="200">
        <v>0</v>
      </c>
      <c r="BG3" s="200">
        <v>0</v>
      </c>
      <c r="BH3" s="200">
        <v>0</v>
      </c>
      <c r="BI3" s="200">
        <v>0</v>
      </c>
      <c r="BJ3" s="200">
        <v>0</v>
      </c>
      <c r="BK3" s="200">
        <v>0</v>
      </c>
      <c r="BL3" s="200">
        <v>0</v>
      </c>
      <c r="BM3" s="200">
        <v>0</v>
      </c>
      <c r="BN3" s="200">
        <v>0</v>
      </c>
      <c r="BO3" s="200">
        <v>0</v>
      </c>
      <c r="BP3" s="200">
        <v>0</v>
      </c>
      <c r="BQ3" s="200">
        <v>0</v>
      </c>
      <c r="BR3" s="200">
        <v>0</v>
      </c>
      <c r="BS3" s="200">
        <v>0</v>
      </c>
      <c r="BT3" s="200">
        <v>0</v>
      </c>
      <c r="BU3" s="200">
        <v>0</v>
      </c>
      <c r="BV3" s="200">
        <v>0</v>
      </c>
      <c r="BW3" s="200">
        <v>0</v>
      </c>
      <c r="BX3" s="200">
        <v>0</v>
      </c>
      <c r="BY3" s="200">
        <v>0</v>
      </c>
      <c r="BZ3" s="200">
        <v>0</v>
      </c>
      <c r="CA3" s="200">
        <v>0</v>
      </c>
      <c r="CB3" s="200">
        <v>0</v>
      </c>
      <c r="CC3" s="200">
        <v>0</v>
      </c>
      <c r="CD3" s="200">
        <v>0</v>
      </c>
      <c r="CE3" s="200">
        <v>0</v>
      </c>
      <c r="CF3" s="200">
        <v>0</v>
      </c>
      <c r="CG3" s="200">
        <v>0</v>
      </c>
      <c r="CH3" s="200">
        <v>0</v>
      </c>
      <c r="CI3" s="200">
        <v>0</v>
      </c>
      <c r="CJ3" s="200">
        <v>0</v>
      </c>
      <c r="CK3" s="200">
        <v>0</v>
      </c>
      <c r="CL3" s="200">
        <v>0</v>
      </c>
      <c r="CM3" s="200">
        <v>0</v>
      </c>
      <c r="CN3" s="200">
        <v>0</v>
      </c>
      <c r="CO3" s="200">
        <v>0</v>
      </c>
      <c r="CP3" s="200">
        <v>0</v>
      </c>
      <c r="CQ3" s="200">
        <v>0</v>
      </c>
      <c r="CR3" s="200">
        <v>0</v>
      </c>
      <c r="CS3" s="200">
        <v>0</v>
      </c>
      <c r="CT3" s="200">
        <v>0</v>
      </c>
      <c r="CU3" s="200">
        <v>0</v>
      </c>
      <c r="CV3" s="200">
        <v>0</v>
      </c>
      <c r="CW3" s="200">
        <v>0</v>
      </c>
      <c r="CX3" s="200">
        <v>0</v>
      </c>
      <c r="CY3" s="200">
        <v>0</v>
      </c>
      <c r="CZ3" s="200">
        <v>0</v>
      </c>
      <c r="DA3" s="200">
        <v>0</v>
      </c>
      <c r="DB3" s="200">
        <v>0</v>
      </c>
      <c r="DC3" s="200">
        <v>0</v>
      </c>
      <c r="DD3" s="200">
        <v>0</v>
      </c>
      <c r="DE3" s="200">
        <v>0</v>
      </c>
      <c r="DF3" s="200">
        <v>0</v>
      </c>
      <c r="DG3" s="200">
        <v>0</v>
      </c>
      <c r="DH3" s="200">
        <v>0</v>
      </c>
      <c r="DI3" s="200">
        <v>0</v>
      </c>
      <c r="DJ3" s="200">
        <v>0</v>
      </c>
      <c r="DK3" s="200">
        <v>0</v>
      </c>
      <c r="DL3" s="200">
        <v>0</v>
      </c>
      <c r="DM3" s="200">
        <v>0</v>
      </c>
      <c r="DN3" s="200">
        <v>0</v>
      </c>
      <c r="DO3" s="200">
        <v>0</v>
      </c>
      <c r="DP3" s="200">
        <v>0</v>
      </c>
      <c r="DQ3" s="200">
        <v>0</v>
      </c>
      <c r="DR3" s="200">
        <v>0</v>
      </c>
      <c r="DS3" s="200">
        <v>0</v>
      </c>
      <c r="DT3" s="200">
        <v>0</v>
      </c>
      <c r="DU3" s="200">
        <v>0</v>
      </c>
      <c r="DV3" s="200">
        <v>0</v>
      </c>
      <c r="DW3" s="201"/>
    </row>
    <row r="4" spans="1:127" s="2" customFormat="1" ht="23.25">
      <c r="B4" s="290" t="s">
        <v>1005</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291" t="s">
        <v>983</v>
      </c>
      <c r="AY4" s="292"/>
      <c r="AZ4" s="292"/>
      <c r="BA4" s="292"/>
      <c r="BB4" s="292"/>
      <c r="BC4" s="292"/>
      <c r="BD4" s="292"/>
      <c r="BE4" s="292"/>
      <c r="BF4" s="292"/>
      <c r="BG4" s="292"/>
      <c r="BH4" s="292"/>
      <c r="BI4" s="292"/>
      <c r="BJ4" s="292"/>
      <c r="BK4" s="292"/>
      <c r="BL4" s="292"/>
      <c r="BM4" s="292"/>
      <c r="BN4" s="292"/>
      <c r="BO4" s="292"/>
      <c r="BP4" s="292"/>
      <c r="BQ4" s="293"/>
      <c r="BR4" s="200">
        <v>0</v>
      </c>
      <c r="BS4" s="200">
        <v>0</v>
      </c>
      <c r="BT4" s="200">
        <v>0</v>
      </c>
      <c r="BU4" s="200">
        <v>0</v>
      </c>
      <c r="BV4" s="200">
        <v>0</v>
      </c>
      <c r="BW4" s="200">
        <v>0</v>
      </c>
      <c r="BX4" s="200">
        <v>0</v>
      </c>
      <c r="BY4" s="200">
        <v>0</v>
      </c>
      <c r="BZ4" s="200">
        <v>0</v>
      </c>
      <c r="CA4" s="200">
        <v>0</v>
      </c>
      <c r="CB4" s="200">
        <v>0</v>
      </c>
      <c r="CC4" s="200">
        <v>0</v>
      </c>
      <c r="CD4" s="200">
        <v>0</v>
      </c>
      <c r="CE4" s="200">
        <v>0</v>
      </c>
      <c r="CF4" s="200">
        <v>0</v>
      </c>
      <c r="CG4" s="200">
        <v>0</v>
      </c>
      <c r="CH4" s="200">
        <v>0</v>
      </c>
      <c r="CI4" s="200">
        <v>0</v>
      </c>
      <c r="CJ4" s="200">
        <v>0</v>
      </c>
      <c r="CK4" s="200">
        <v>0</v>
      </c>
      <c r="CL4" s="200">
        <v>0</v>
      </c>
      <c r="CM4" s="200">
        <v>0</v>
      </c>
      <c r="CN4" s="200">
        <v>0</v>
      </c>
      <c r="CO4" s="200">
        <v>0</v>
      </c>
      <c r="CP4" s="200">
        <v>0</v>
      </c>
      <c r="CQ4" s="200">
        <v>0</v>
      </c>
      <c r="CR4" s="200">
        <v>0</v>
      </c>
      <c r="CS4" s="200">
        <v>0</v>
      </c>
      <c r="CT4" s="200">
        <v>0</v>
      </c>
      <c r="CU4" s="200">
        <v>0</v>
      </c>
      <c r="CV4" s="200">
        <v>0</v>
      </c>
      <c r="CW4" s="200">
        <v>0</v>
      </c>
      <c r="CX4" s="200">
        <v>0</v>
      </c>
      <c r="CY4" s="200">
        <v>0</v>
      </c>
      <c r="CZ4" s="200">
        <v>0</v>
      </c>
      <c r="DA4" s="200">
        <v>0</v>
      </c>
      <c r="DB4" s="200">
        <v>0</v>
      </c>
      <c r="DC4" s="200">
        <v>0</v>
      </c>
      <c r="DD4" s="200">
        <v>0</v>
      </c>
      <c r="DE4" s="200">
        <v>0</v>
      </c>
      <c r="DF4" s="200">
        <v>0</v>
      </c>
      <c r="DG4" s="200">
        <v>0</v>
      </c>
      <c r="DH4" s="200">
        <v>0</v>
      </c>
      <c r="DI4" s="200">
        <v>0</v>
      </c>
      <c r="DJ4" s="200">
        <v>0</v>
      </c>
      <c r="DK4" s="200">
        <v>0</v>
      </c>
      <c r="DL4" s="200">
        <v>0</v>
      </c>
      <c r="DM4" s="200">
        <v>0</v>
      </c>
      <c r="DN4" s="200">
        <v>0</v>
      </c>
      <c r="DO4" s="200">
        <v>0</v>
      </c>
      <c r="DP4" s="200">
        <v>0</v>
      </c>
      <c r="DQ4" s="200">
        <v>0</v>
      </c>
      <c r="DR4" s="200">
        <v>0</v>
      </c>
      <c r="DS4" s="200">
        <v>0</v>
      </c>
      <c r="DT4" s="200">
        <v>0</v>
      </c>
      <c r="DU4" s="200">
        <v>0</v>
      </c>
      <c r="DV4" s="200">
        <v>0</v>
      </c>
      <c r="DW4" s="201"/>
    </row>
    <row r="5" spans="1:127" s="2" customFormat="1" ht="15.75">
      <c r="B5" s="290" t="s">
        <v>295</v>
      </c>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294" t="s">
        <v>1006</v>
      </c>
      <c r="AY5" s="295"/>
      <c r="AZ5" s="295"/>
      <c r="BA5" s="295"/>
      <c r="BB5" s="295"/>
      <c r="BC5" s="295"/>
      <c r="BD5" s="295"/>
      <c r="BE5" s="295"/>
      <c r="BF5" s="295"/>
      <c r="BG5" s="295"/>
      <c r="BH5" s="295"/>
      <c r="BI5" s="295"/>
      <c r="BJ5" s="295"/>
      <c r="BK5" s="295"/>
      <c r="BL5" s="295"/>
      <c r="BM5" s="295"/>
      <c r="BN5" s="295"/>
      <c r="BO5" s="295"/>
      <c r="BP5" s="295"/>
      <c r="BQ5" s="296"/>
      <c r="BR5" s="200">
        <v>0</v>
      </c>
      <c r="BS5" s="200">
        <v>0</v>
      </c>
      <c r="BT5" s="200">
        <v>0</v>
      </c>
      <c r="BU5" s="200">
        <v>0</v>
      </c>
      <c r="BV5" s="200">
        <v>0</v>
      </c>
      <c r="BW5" s="200">
        <v>0</v>
      </c>
      <c r="BX5" s="200">
        <v>0</v>
      </c>
      <c r="BY5" s="200">
        <v>0</v>
      </c>
      <c r="BZ5" s="200">
        <v>0</v>
      </c>
      <c r="CA5" s="200">
        <v>0</v>
      </c>
      <c r="CB5" s="200">
        <v>0</v>
      </c>
      <c r="CC5" s="200">
        <v>0</v>
      </c>
      <c r="CD5" s="200">
        <v>0</v>
      </c>
      <c r="CE5" s="200">
        <v>0</v>
      </c>
      <c r="CF5" s="200">
        <v>0</v>
      </c>
      <c r="CG5" s="200">
        <v>0</v>
      </c>
      <c r="CH5" s="200">
        <v>0</v>
      </c>
      <c r="CI5" s="200">
        <v>0</v>
      </c>
      <c r="CJ5" s="200">
        <v>0</v>
      </c>
      <c r="CK5" s="200">
        <v>0</v>
      </c>
      <c r="CL5" s="200">
        <v>0</v>
      </c>
      <c r="CM5" s="200">
        <v>0</v>
      </c>
      <c r="CN5" s="200">
        <v>0</v>
      </c>
      <c r="CO5" s="200">
        <v>0</v>
      </c>
      <c r="CP5" s="200">
        <v>0</v>
      </c>
      <c r="CQ5" s="200">
        <v>0</v>
      </c>
      <c r="CR5" s="200">
        <v>0</v>
      </c>
      <c r="CS5" s="200">
        <v>0</v>
      </c>
      <c r="CT5" s="200">
        <v>0</v>
      </c>
      <c r="CU5" s="200">
        <v>0</v>
      </c>
      <c r="CV5" s="200">
        <v>0</v>
      </c>
      <c r="CW5" s="200">
        <v>0</v>
      </c>
      <c r="CX5" s="200">
        <v>0</v>
      </c>
      <c r="CY5" s="200">
        <v>0</v>
      </c>
      <c r="CZ5" s="200">
        <v>0</v>
      </c>
      <c r="DA5" s="200">
        <v>0</v>
      </c>
      <c r="DB5" s="200">
        <v>0</v>
      </c>
      <c r="DC5" s="200">
        <v>0</v>
      </c>
      <c r="DD5" s="200">
        <v>0</v>
      </c>
      <c r="DE5" s="200">
        <v>0</v>
      </c>
      <c r="DF5" s="200">
        <v>0</v>
      </c>
      <c r="DG5" s="200">
        <v>0</v>
      </c>
      <c r="DH5" s="200">
        <v>0</v>
      </c>
      <c r="DI5" s="200">
        <v>0</v>
      </c>
      <c r="DJ5" s="200">
        <v>0</v>
      </c>
      <c r="DK5" s="200">
        <v>0</v>
      </c>
      <c r="DL5" s="200">
        <v>0</v>
      </c>
      <c r="DM5" s="200">
        <v>0</v>
      </c>
      <c r="DN5" s="200">
        <v>0</v>
      </c>
      <c r="DO5" s="200">
        <v>0</v>
      </c>
      <c r="DP5" s="200">
        <v>0</v>
      </c>
      <c r="DQ5" s="200">
        <v>0</v>
      </c>
      <c r="DR5" s="200">
        <v>0</v>
      </c>
      <c r="DS5" s="200">
        <v>0</v>
      </c>
      <c r="DT5" s="200">
        <v>0</v>
      </c>
      <c r="DU5" s="200">
        <v>0</v>
      </c>
      <c r="DV5" s="200">
        <v>0</v>
      </c>
      <c r="DW5" s="201"/>
    </row>
    <row r="6" spans="1:127" s="2" customFormat="1" ht="15.75">
      <c r="B6" s="290" t="s">
        <v>296</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294" t="s">
        <v>1007</v>
      </c>
      <c r="AY6" s="295"/>
      <c r="AZ6" s="295"/>
      <c r="BA6" s="295"/>
      <c r="BB6" s="295"/>
      <c r="BC6" s="295"/>
      <c r="BD6" s="295"/>
      <c r="BE6" s="295"/>
      <c r="BF6" s="295"/>
      <c r="BG6" s="295"/>
      <c r="BH6" s="295"/>
      <c r="BI6" s="295"/>
      <c r="BJ6" s="295"/>
      <c r="BK6" s="295"/>
      <c r="BL6" s="295"/>
      <c r="BM6" s="295"/>
      <c r="BN6" s="295"/>
      <c r="BO6" s="295"/>
      <c r="BP6" s="295"/>
      <c r="BQ6" s="296"/>
      <c r="BR6" s="200">
        <v>0</v>
      </c>
      <c r="BS6" s="200">
        <v>0</v>
      </c>
      <c r="BT6" s="200">
        <v>0</v>
      </c>
      <c r="BU6" s="200">
        <v>0</v>
      </c>
      <c r="BV6" s="200">
        <v>0</v>
      </c>
      <c r="BW6" s="200">
        <v>0</v>
      </c>
      <c r="BX6" s="200">
        <v>0</v>
      </c>
      <c r="BY6" s="200">
        <v>0</v>
      </c>
      <c r="BZ6" s="200">
        <v>0</v>
      </c>
      <c r="CA6" s="200">
        <v>0</v>
      </c>
      <c r="CB6" s="200">
        <v>0</v>
      </c>
      <c r="CC6" s="200">
        <v>0</v>
      </c>
      <c r="CD6" s="200">
        <v>0</v>
      </c>
      <c r="CE6" s="200">
        <v>0</v>
      </c>
      <c r="CF6" s="200">
        <v>0</v>
      </c>
      <c r="CG6" s="200">
        <v>0</v>
      </c>
      <c r="CH6" s="200">
        <v>0</v>
      </c>
      <c r="CI6" s="200">
        <v>0</v>
      </c>
      <c r="CJ6" s="200">
        <v>0</v>
      </c>
      <c r="CK6" s="200">
        <v>0</v>
      </c>
      <c r="CL6" s="200">
        <v>0</v>
      </c>
      <c r="CM6" s="200">
        <v>0</v>
      </c>
      <c r="CN6" s="200">
        <v>0</v>
      </c>
      <c r="CO6" s="200">
        <v>0</v>
      </c>
      <c r="CP6" s="200">
        <v>0</v>
      </c>
      <c r="CQ6" s="200">
        <v>0</v>
      </c>
      <c r="CR6" s="200">
        <v>0</v>
      </c>
      <c r="CS6" s="200">
        <v>0</v>
      </c>
      <c r="CT6" s="200">
        <v>0</v>
      </c>
      <c r="CU6" s="200">
        <v>0</v>
      </c>
      <c r="CV6" s="200">
        <v>0</v>
      </c>
      <c r="CW6" s="200">
        <v>0</v>
      </c>
      <c r="CX6" s="200">
        <v>0</v>
      </c>
      <c r="CY6" s="200">
        <v>0</v>
      </c>
      <c r="CZ6" s="200">
        <v>0</v>
      </c>
      <c r="DA6" s="200">
        <v>0</v>
      </c>
      <c r="DB6" s="200">
        <v>0</v>
      </c>
      <c r="DC6" s="200">
        <v>0</v>
      </c>
      <c r="DD6" s="200">
        <v>0</v>
      </c>
      <c r="DE6" s="200">
        <v>0</v>
      </c>
      <c r="DF6" s="200">
        <v>0</v>
      </c>
      <c r="DG6" s="200">
        <v>0</v>
      </c>
      <c r="DH6" s="200">
        <v>0</v>
      </c>
      <c r="DI6" s="200">
        <v>0</v>
      </c>
      <c r="DJ6" s="200">
        <v>0</v>
      </c>
      <c r="DK6" s="200">
        <v>0</v>
      </c>
      <c r="DL6" s="200">
        <v>0</v>
      </c>
      <c r="DM6" s="200">
        <v>0</v>
      </c>
      <c r="DN6" s="200">
        <v>0</v>
      </c>
      <c r="DO6" s="200">
        <v>0</v>
      </c>
      <c r="DP6" s="200">
        <v>0</v>
      </c>
      <c r="DQ6" s="200">
        <v>0</v>
      </c>
      <c r="DR6" s="200">
        <v>0</v>
      </c>
      <c r="DS6" s="200">
        <v>0</v>
      </c>
      <c r="DT6" s="200">
        <v>0</v>
      </c>
      <c r="DU6" s="200">
        <v>0</v>
      </c>
      <c r="DV6" s="200">
        <v>0</v>
      </c>
      <c r="DW6" s="201"/>
    </row>
    <row r="7" spans="1:127" s="2" customFormat="1" ht="15.75">
      <c r="B7" s="290" t="s">
        <v>297</v>
      </c>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297" t="s">
        <v>1008</v>
      </c>
      <c r="AY7" s="295"/>
      <c r="AZ7" s="295"/>
      <c r="BA7" s="295"/>
      <c r="BB7" s="295"/>
      <c r="BC7" s="295"/>
      <c r="BD7" s="295"/>
      <c r="BE7" s="295"/>
      <c r="BF7" s="295"/>
      <c r="BG7" s="295"/>
      <c r="BH7" s="295"/>
      <c r="BI7" s="295"/>
      <c r="BJ7" s="295"/>
      <c r="BK7" s="295"/>
      <c r="BL7" s="295"/>
      <c r="BM7" s="295"/>
      <c r="BN7" s="295"/>
      <c r="BO7" s="295"/>
      <c r="BP7" s="295"/>
      <c r="BQ7" s="296"/>
      <c r="BR7" s="200">
        <v>0</v>
      </c>
      <c r="BS7" s="200">
        <v>0</v>
      </c>
      <c r="BT7" s="200">
        <v>0</v>
      </c>
      <c r="BU7" s="200">
        <v>0</v>
      </c>
      <c r="BV7" s="200">
        <v>0</v>
      </c>
      <c r="BW7" s="200">
        <v>0</v>
      </c>
      <c r="BX7" s="200">
        <v>0</v>
      </c>
      <c r="BY7" s="200">
        <v>0</v>
      </c>
      <c r="BZ7" s="200">
        <v>0</v>
      </c>
      <c r="CA7" s="200">
        <v>0</v>
      </c>
      <c r="CB7" s="200">
        <v>0</v>
      </c>
      <c r="CC7" s="200">
        <v>0</v>
      </c>
      <c r="CD7" s="200">
        <v>0</v>
      </c>
      <c r="CE7" s="200">
        <v>0</v>
      </c>
      <c r="CF7" s="200">
        <v>0</v>
      </c>
      <c r="CG7" s="200">
        <v>0</v>
      </c>
      <c r="CH7" s="200">
        <v>0</v>
      </c>
      <c r="CI7" s="200">
        <v>0</v>
      </c>
      <c r="CJ7" s="200">
        <v>0</v>
      </c>
      <c r="CK7" s="200">
        <v>0</v>
      </c>
      <c r="CL7" s="200">
        <v>0</v>
      </c>
      <c r="CM7" s="200">
        <v>0</v>
      </c>
      <c r="CN7" s="200">
        <v>0</v>
      </c>
      <c r="CO7" s="200">
        <v>0</v>
      </c>
      <c r="CP7" s="200">
        <v>0</v>
      </c>
      <c r="CQ7" s="200">
        <v>0</v>
      </c>
      <c r="CR7" s="200">
        <v>0</v>
      </c>
      <c r="CS7" s="200">
        <v>0</v>
      </c>
      <c r="CT7" s="200">
        <v>0</v>
      </c>
      <c r="CU7" s="200">
        <v>0</v>
      </c>
      <c r="CV7" s="200">
        <v>0</v>
      </c>
      <c r="CW7" s="200">
        <v>0</v>
      </c>
      <c r="CX7" s="200">
        <v>0</v>
      </c>
      <c r="CY7" s="200">
        <v>0</v>
      </c>
      <c r="CZ7" s="200">
        <v>0</v>
      </c>
      <c r="DA7" s="200">
        <v>0</v>
      </c>
      <c r="DB7" s="200">
        <v>0</v>
      </c>
      <c r="DC7" s="200">
        <v>0</v>
      </c>
      <c r="DD7" s="200">
        <v>0</v>
      </c>
      <c r="DE7" s="200">
        <v>0</v>
      </c>
      <c r="DF7" s="200">
        <v>0</v>
      </c>
      <c r="DG7" s="200">
        <v>0</v>
      </c>
      <c r="DH7" s="200">
        <v>0</v>
      </c>
      <c r="DI7" s="200">
        <v>0</v>
      </c>
      <c r="DJ7" s="200">
        <v>0</v>
      </c>
      <c r="DK7" s="200">
        <v>0</v>
      </c>
      <c r="DL7" s="200">
        <v>0</v>
      </c>
      <c r="DM7" s="200">
        <v>0</v>
      </c>
      <c r="DN7" s="200">
        <v>0</v>
      </c>
      <c r="DO7" s="200">
        <v>0</v>
      </c>
      <c r="DP7" s="200">
        <v>0</v>
      </c>
      <c r="DQ7" s="200">
        <v>0</v>
      </c>
      <c r="DR7" s="200">
        <v>0</v>
      </c>
      <c r="DS7" s="200">
        <v>0</v>
      </c>
      <c r="DT7" s="200">
        <v>0</v>
      </c>
      <c r="DU7" s="200">
        <v>0</v>
      </c>
      <c r="DV7" s="200">
        <v>0</v>
      </c>
      <c r="DW7" s="201"/>
    </row>
    <row r="8" spans="1:127" s="2" customFormat="1" ht="15.75">
      <c r="B8" s="290" t="s">
        <v>1009</v>
      </c>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298" t="s">
        <v>1010</v>
      </c>
      <c r="AY8" s="295"/>
      <c r="AZ8" s="295"/>
      <c r="BA8" s="295"/>
      <c r="BB8" s="295"/>
      <c r="BC8" s="295"/>
      <c r="BD8" s="295"/>
      <c r="BE8" s="295"/>
      <c r="BF8" s="295"/>
      <c r="BG8" s="295"/>
      <c r="BH8" s="295"/>
      <c r="BI8" s="295"/>
      <c r="BJ8" s="295"/>
      <c r="BK8" s="295"/>
      <c r="BL8" s="295"/>
      <c r="BM8" s="295"/>
      <c r="BN8" s="295"/>
      <c r="BO8" s="295"/>
      <c r="BP8" s="295"/>
      <c r="BQ8" s="296"/>
      <c r="BR8" s="200">
        <v>0</v>
      </c>
      <c r="BS8" s="200">
        <v>0</v>
      </c>
      <c r="BT8" s="200">
        <v>0</v>
      </c>
      <c r="BU8" s="200">
        <v>0</v>
      </c>
      <c r="BV8" s="200">
        <v>0</v>
      </c>
      <c r="BW8" s="200">
        <v>0</v>
      </c>
      <c r="BX8" s="200">
        <v>0</v>
      </c>
      <c r="BY8" s="200">
        <v>0</v>
      </c>
      <c r="BZ8" s="200">
        <v>0</v>
      </c>
      <c r="CA8" s="200">
        <v>0</v>
      </c>
      <c r="CB8" s="200">
        <v>0</v>
      </c>
      <c r="CC8" s="200">
        <v>0</v>
      </c>
      <c r="CD8" s="200">
        <v>0</v>
      </c>
      <c r="CE8" s="200">
        <v>0</v>
      </c>
      <c r="CF8" s="200">
        <v>0</v>
      </c>
      <c r="CG8" s="200">
        <v>0</v>
      </c>
      <c r="CH8" s="200">
        <v>0</v>
      </c>
      <c r="CI8" s="200">
        <v>0</v>
      </c>
      <c r="CJ8" s="200">
        <v>0</v>
      </c>
      <c r="CK8" s="200">
        <v>0</v>
      </c>
      <c r="CL8" s="200">
        <v>0</v>
      </c>
      <c r="CM8" s="200">
        <v>0</v>
      </c>
      <c r="CN8" s="200">
        <v>0</v>
      </c>
      <c r="CO8" s="200">
        <v>0</v>
      </c>
      <c r="CP8" s="200">
        <v>0</v>
      </c>
      <c r="CQ8" s="200">
        <v>0</v>
      </c>
      <c r="CR8" s="200">
        <v>0</v>
      </c>
      <c r="CS8" s="200">
        <v>0</v>
      </c>
      <c r="CT8" s="200">
        <v>0</v>
      </c>
      <c r="CU8" s="200">
        <v>0</v>
      </c>
      <c r="CV8" s="200">
        <v>0</v>
      </c>
      <c r="CW8" s="200">
        <v>0</v>
      </c>
      <c r="CX8" s="200">
        <v>0</v>
      </c>
      <c r="CY8" s="200">
        <v>0</v>
      </c>
      <c r="CZ8" s="200">
        <v>0</v>
      </c>
      <c r="DA8" s="200">
        <v>0</v>
      </c>
      <c r="DB8" s="200">
        <v>0</v>
      </c>
      <c r="DC8" s="200">
        <v>0</v>
      </c>
      <c r="DD8" s="200">
        <v>0</v>
      </c>
      <c r="DE8" s="200">
        <v>0</v>
      </c>
      <c r="DF8" s="200">
        <v>0</v>
      </c>
      <c r="DG8" s="200">
        <v>0</v>
      </c>
      <c r="DH8" s="200">
        <v>0</v>
      </c>
      <c r="DI8" s="200">
        <v>0</v>
      </c>
      <c r="DJ8" s="200">
        <v>0</v>
      </c>
      <c r="DK8" s="200">
        <v>0</v>
      </c>
      <c r="DL8" s="200">
        <v>0</v>
      </c>
      <c r="DM8" s="200">
        <v>0</v>
      </c>
      <c r="DN8" s="200">
        <v>0</v>
      </c>
      <c r="DO8" s="200">
        <v>0</v>
      </c>
      <c r="DP8" s="200">
        <v>0</v>
      </c>
      <c r="DQ8" s="200">
        <v>0</v>
      </c>
      <c r="DR8" s="200">
        <v>0</v>
      </c>
      <c r="DS8" s="200">
        <v>0</v>
      </c>
      <c r="DT8" s="200">
        <v>0</v>
      </c>
      <c r="DU8" s="200">
        <v>0</v>
      </c>
      <c r="DV8" s="200">
        <v>0</v>
      </c>
      <c r="DW8" s="201"/>
    </row>
    <row r="9" spans="1:127" s="2" customFormat="1" ht="15.75">
      <c r="B9" s="200">
        <v>0</v>
      </c>
      <c r="C9" s="200">
        <v>0</v>
      </c>
      <c r="D9" s="200">
        <v>0</v>
      </c>
      <c r="E9" s="200">
        <v>0</v>
      </c>
      <c r="F9" s="200">
        <v>0</v>
      </c>
      <c r="G9" s="200">
        <v>0</v>
      </c>
      <c r="H9" s="200">
        <v>0</v>
      </c>
      <c r="I9" s="200">
        <v>0</v>
      </c>
      <c r="J9" s="200">
        <v>0</v>
      </c>
      <c r="K9" s="200">
        <v>0</v>
      </c>
      <c r="L9" s="200">
        <v>0</v>
      </c>
      <c r="M9" s="200">
        <v>0</v>
      </c>
      <c r="N9" s="200">
        <v>0</v>
      </c>
      <c r="O9" s="200">
        <v>0</v>
      </c>
      <c r="P9" s="200">
        <v>0</v>
      </c>
      <c r="Q9" s="200">
        <v>0</v>
      </c>
      <c r="R9" s="200">
        <v>0</v>
      </c>
      <c r="S9" s="200">
        <v>0</v>
      </c>
      <c r="T9" s="200">
        <v>0</v>
      </c>
      <c r="U9" s="200">
        <v>0</v>
      </c>
      <c r="V9" s="200">
        <v>0</v>
      </c>
      <c r="W9" s="200">
        <v>0</v>
      </c>
      <c r="X9" s="200">
        <v>0</v>
      </c>
      <c r="Y9" s="200">
        <v>0</v>
      </c>
      <c r="Z9" s="200">
        <v>0</v>
      </c>
      <c r="AA9" s="200">
        <v>0</v>
      </c>
      <c r="AB9" s="200">
        <v>0</v>
      </c>
      <c r="AC9" s="200">
        <v>0</v>
      </c>
      <c r="AD9" s="200">
        <v>0</v>
      </c>
      <c r="AE9" s="200">
        <v>0</v>
      </c>
      <c r="AF9" s="200">
        <v>0</v>
      </c>
      <c r="AG9" s="200">
        <v>0</v>
      </c>
      <c r="AH9" s="200">
        <v>0</v>
      </c>
      <c r="AI9" s="200">
        <v>0</v>
      </c>
      <c r="AJ9" s="200">
        <v>0</v>
      </c>
      <c r="AK9" s="200">
        <v>0</v>
      </c>
      <c r="AL9" s="200">
        <v>0</v>
      </c>
      <c r="AM9" s="200">
        <v>0</v>
      </c>
      <c r="AN9" s="200">
        <v>0</v>
      </c>
      <c r="AO9" s="200">
        <v>0</v>
      </c>
      <c r="AP9" s="200">
        <v>0</v>
      </c>
      <c r="AQ9" s="200">
        <v>0</v>
      </c>
      <c r="AR9" s="200">
        <v>0</v>
      </c>
      <c r="AS9" s="200">
        <v>0</v>
      </c>
      <c r="AT9" s="200">
        <v>0</v>
      </c>
      <c r="AU9" s="200">
        <v>0</v>
      </c>
      <c r="AV9" s="200">
        <v>0</v>
      </c>
      <c r="AW9" s="299">
        <v>0</v>
      </c>
      <c r="AX9" s="300" t="s">
        <v>1011</v>
      </c>
      <c r="AY9" s="301"/>
      <c r="AZ9" s="301"/>
      <c r="BA9" s="301"/>
      <c r="BB9" s="301"/>
      <c r="BC9" s="301"/>
      <c r="BD9" s="301"/>
      <c r="BE9" s="301"/>
      <c r="BF9" s="301"/>
      <c r="BG9" s="301"/>
      <c r="BH9" s="301"/>
      <c r="BI9" s="301"/>
      <c r="BJ9" s="301"/>
      <c r="BK9" s="301"/>
      <c r="BL9" s="301"/>
      <c r="BM9" s="301"/>
      <c r="BN9" s="301"/>
      <c r="BO9" s="301"/>
      <c r="BP9" s="301"/>
      <c r="BQ9" s="302"/>
      <c r="BR9" s="200">
        <v>0</v>
      </c>
      <c r="BS9" s="200">
        <v>0</v>
      </c>
      <c r="BT9" s="200">
        <v>0</v>
      </c>
      <c r="BU9" s="200">
        <v>0</v>
      </c>
      <c r="BV9" s="200">
        <v>0</v>
      </c>
      <c r="BW9" s="200">
        <v>0</v>
      </c>
      <c r="BX9" s="200">
        <v>0</v>
      </c>
      <c r="BY9" s="200">
        <v>0</v>
      </c>
      <c r="BZ9" s="200">
        <v>0</v>
      </c>
      <c r="CA9" s="200">
        <v>0</v>
      </c>
      <c r="CB9" s="200">
        <v>0</v>
      </c>
      <c r="CC9" s="200">
        <v>0</v>
      </c>
      <c r="CD9" s="200">
        <v>0</v>
      </c>
      <c r="CE9" s="200">
        <v>0</v>
      </c>
      <c r="CF9" s="200">
        <v>0</v>
      </c>
      <c r="CG9" s="200">
        <v>0</v>
      </c>
      <c r="CH9" s="200">
        <v>0</v>
      </c>
      <c r="CI9" s="200">
        <v>0</v>
      </c>
      <c r="CJ9" s="200">
        <v>0</v>
      </c>
      <c r="CK9" s="200">
        <v>0</v>
      </c>
      <c r="CL9" s="200">
        <v>0</v>
      </c>
      <c r="CM9" s="200">
        <v>0</v>
      </c>
      <c r="CN9" s="200">
        <v>0</v>
      </c>
      <c r="CO9" s="200">
        <v>0</v>
      </c>
      <c r="CP9" s="200">
        <v>0</v>
      </c>
      <c r="CQ9" s="200">
        <v>0</v>
      </c>
      <c r="CR9" s="200">
        <v>0</v>
      </c>
      <c r="CS9" s="200">
        <v>0</v>
      </c>
      <c r="CT9" s="200">
        <v>0</v>
      </c>
      <c r="CU9" s="200">
        <v>0</v>
      </c>
      <c r="CV9" s="200">
        <v>0</v>
      </c>
      <c r="CW9" s="200">
        <v>0</v>
      </c>
      <c r="CX9" s="200">
        <v>0</v>
      </c>
      <c r="CY9" s="303" t="s">
        <v>1006</v>
      </c>
      <c r="CZ9" s="200"/>
      <c r="DA9" s="200"/>
      <c r="DB9" s="200"/>
      <c r="DC9" s="200"/>
      <c r="DD9" s="200"/>
      <c r="DE9" s="200"/>
      <c r="DF9" s="200"/>
      <c r="DG9" s="200"/>
      <c r="DH9" s="200"/>
      <c r="DI9" s="200"/>
      <c r="DJ9" s="200"/>
      <c r="DK9" s="200"/>
      <c r="DL9" s="200"/>
      <c r="DM9" s="200">
        <v>0</v>
      </c>
      <c r="DN9" s="200">
        <v>0</v>
      </c>
      <c r="DO9" s="200">
        <v>0</v>
      </c>
      <c r="DP9" s="200">
        <v>0</v>
      </c>
      <c r="DQ9" s="200">
        <v>0</v>
      </c>
      <c r="DR9" s="200">
        <v>0</v>
      </c>
      <c r="DS9" s="200">
        <v>0</v>
      </c>
      <c r="DT9" s="200">
        <v>0</v>
      </c>
      <c r="DU9" s="200">
        <v>0</v>
      </c>
      <c r="DV9" s="200">
        <v>0</v>
      </c>
      <c r="DW9" s="201"/>
    </row>
    <row r="10" spans="1:127" s="2" customFormat="1" ht="15.75">
      <c r="A10" s="200">
        <v>0</v>
      </c>
      <c r="B10" s="200">
        <v>0</v>
      </c>
      <c r="C10" s="200">
        <v>0</v>
      </c>
      <c r="D10" s="200">
        <v>0</v>
      </c>
      <c r="E10" s="200">
        <v>0</v>
      </c>
      <c r="F10" s="200">
        <v>0</v>
      </c>
      <c r="G10" s="200">
        <v>0</v>
      </c>
      <c r="H10" s="200">
        <v>0</v>
      </c>
      <c r="I10" s="200">
        <v>0</v>
      </c>
      <c r="J10" s="200">
        <v>0</v>
      </c>
      <c r="K10" s="200">
        <v>0</v>
      </c>
      <c r="L10" s="200">
        <v>0</v>
      </c>
      <c r="M10" s="200">
        <v>0</v>
      </c>
      <c r="N10" s="200">
        <v>0</v>
      </c>
      <c r="O10" s="200">
        <v>0</v>
      </c>
      <c r="P10" s="200">
        <v>0</v>
      </c>
      <c r="Q10" s="200">
        <v>0</v>
      </c>
      <c r="R10" s="200">
        <v>0</v>
      </c>
      <c r="S10" s="200">
        <v>0</v>
      </c>
      <c r="T10" s="200">
        <v>0</v>
      </c>
      <c r="U10" s="200">
        <v>0</v>
      </c>
      <c r="V10" s="200">
        <v>0</v>
      </c>
      <c r="W10" s="200">
        <v>0</v>
      </c>
      <c r="X10" s="200">
        <v>0</v>
      </c>
      <c r="Y10" s="200">
        <v>0</v>
      </c>
      <c r="Z10" s="200">
        <v>0</v>
      </c>
      <c r="AA10" s="200">
        <v>0</v>
      </c>
      <c r="AB10" s="200">
        <v>0</v>
      </c>
      <c r="AC10" s="200">
        <v>0</v>
      </c>
      <c r="AD10" s="200">
        <v>0</v>
      </c>
      <c r="AE10" s="200">
        <v>0</v>
      </c>
      <c r="AF10" s="200">
        <v>0</v>
      </c>
      <c r="AG10" s="200">
        <v>0</v>
      </c>
      <c r="AH10" s="200">
        <v>0</v>
      </c>
      <c r="AI10" s="200">
        <v>0</v>
      </c>
      <c r="AJ10" s="200">
        <v>0</v>
      </c>
      <c r="AK10" s="200">
        <v>0</v>
      </c>
      <c r="AL10" s="200">
        <v>0</v>
      </c>
      <c r="AM10" s="200">
        <v>0</v>
      </c>
      <c r="AN10" s="200">
        <v>0</v>
      </c>
      <c r="AO10" s="200">
        <v>0</v>
      </c>
      <c r="AP10" s="200">
        <v>0</v>
      </c>
      <c r="AQ10" s="200">
        <v>0</v>
      </c>
      <c r="AR10" s="200">
        <v>0</v>
      </c>
      <c r="AS10" s="200">
        <v>0</v>
      </c>
      <c r="AT10" s="200">
        <v>0</v>
      </c>
      <c r="AU10" s="200">
        <v>0</v>
      </c>
      <c r="AV10" s="200">
        <v>0</v>
      </c>
      <c r="AW10" s="200">
        <v>0</v>
      </c>
      <c r="AX10" s="200">
        <v>0</v>
      </c>
      <c r="AY10" s="200">
        <v>0</v>
      </c>
      <c r="AZ10" s="200">
        <v>0</v>
      </c>
      <c r="BA10" s="200">
        <v>0</v>
      </c>
      <c r="BB10" s="200">
        <v>0</v>
      </c>
      <c r="BC10" s="200">
        <v>0</v>
      </c>
      <c r="BD10" s="200">
        <v>0</v>
      </c>
      <c r="BE10" s="200">
        <v>0</v>
      </c>
      <c r="BF10" s="200">
        <v>0</v>
      </c>
      <c r="BG10" s="200">
        <v>0</v>
      </c>
      <c r="BH10" s="200">
        <v>0</v>
      </c>
      <c r="BI10" s="200">
        <v>0</v>
      </c>
      <c r="BJ10" s="200">
        <v>0</v>
      </c>
      <c r="BK10" s="200">
        <v>0</v>
      </c>
      <c r="BL10" s="200">
        <v>0</v>
      </c>
      <c r="BM10" s="200">
        <v>0</v>
      </c>
      <c r="BN10" s="200">
        <v>0</v>
      </c>
      <c r="BO10" s="200">
        <v>0</v>
      </c>
      <c r="BP10" s="200">
        <v>0</v>
      </c>
      <c r="BQ10" s="200">
        <v>0</v>
      </c>
      <c r="BR10" s="200">
        <v>0</v>
      </c>
      <c r="BS10" s="200">
        <v>0</v>
      </c>
      <c r="BT10" s="200">
        <v>0</v>
      </c>
      <c r="BU10" s="200">
        <v>0</v>
      </c>
      <c r="BV10" s="200">
        <v>0</v>
      </c>
      <c r="BW10" s="200">
        <v>0</v>
      </c>
      <c r="BX10" s="200">
        <v>0</v>
      </c>
      <c r="BY10" s="200">
        <v>0</v>
      </c>
      <c r="BZ10" s="200">
        <v>0</v>
      </c>
      <c r="CA10" s="200">
        <v>0</v>
      </c>
      <c r="CB10" s="200">
        <v>0</v>
      </c>
      <c r="CC10" s="200">
        <v>0</v>
      </c>
      <c r="CD10" s="200">
        <v>0</v>
      </c>
      <c r="CE10" s="200">
        <v>0</v>
      </c>
      <c r="CF10" s="200">
        <v>0</v>
      </c>
      <c r="CG10" s="200">
        <v>0</v>
      </c>
      <c r="CH10" s="200">
        <v>0</v>
      </c>
      <c r="CI10" s="200">
        <v>0</v>
      </c>
      <c r="CJ10" s="200">
        <v>0</v>
      </c>
      <c r="CK10" s="200">
        <v>0</v>
      </c>
      <c r="CL10" s="200">
        <v>0</v>
      </c>
      <c r="CM10" s="200">
        <v>0</v>
      </c>
      <c r="CN10" s="200">
        <v>0</v>
      </c>
      <c r="CO10" s="200">
        <v>0</v>
      </c>
      <c r="CP10" s="200">
        <v>0</v>
      </c>
      <c r="CQ10" s="200">
        <v>0</v>
      </c>
      <c r="CR10" s="200">
        <v>0</v>
      </c>
      <c r="CS10" s="200">
        <v>0</v>
      </c>
      <c r="CT10" s="200">
        <v>0</v>
      </c>
      <c r="CU10" s="200">
        <v>0</v>
      </c>
      <c r="CV10" s="200">
        <v>0</v>
      </c>
      <c r="CW10" s="200">
        <v>0</v>
      </c>
      <c r="CX10" s="200">
        <v>0</v>
      </c>
      <c r="CY10" s="2613" t="str">
        <f>SUBSTITUTE(ADDRESS(1,COLUMN(),4),"1","")</f>
        <v>CY</v>
      </c>
      <c r="CZ10" s="2614"/>
      <c r="DA10" s="2615"/>
      <c r="DB10" s="2616" t="str">
        <f>LEFT(ADDRESS(1,COLUMN(),4),LEN(ADDRESS(1,COLUMN(),4))-1)</f>
        <v>DB</v>
      </c>
      <c r="DC10" s="2617"/>
      <c r="DD10" s="2618"/>
      <c r="DE10" s="2619" t="str">
        <f>SUBSTITUTE(ADDRESS(1,COLUMN(),4),"1","")</f>
        <v>DE</v>
      </c>
      <c r="DF10" s="2619"/>
      <c r="DG10" s="2619"/>
      <c r="DH10" s="2616" t="str">
        <f>LEFT(ADDRESS(1,COLUMN(),4),LEN(ADDRESS(1,COLUMN(),4))-1)</f>
        <v>DH</v>
      </c>
      <c r="DI10" s="2618"/>
      <c r="DJ10" s="1884" t="str">
        <f>LEFT(ADDRESS(1,COLUMN(),4),LEN(ADDRESS(1,COLUMN(),4))-1)</f>
        <v>DJ</v>
      </c>
      <c r="DK10" s="1883" t="str">
        <f>SUBSTITUTE(ADDRESS(1,COLUMN(),4),"1","")</f>
        <v>DK</v>
      </c>
      <c r="DL10" s="1884" t="str">
        <f>LEFT(ADDRESS(1,COLUMN(),4),LEN(ADDRESS(1,COLUMN(),4))-1)</f>
        <v>DL</v>
      </c>
      <c r="DM10" s="1885" t="str">
        <f>SUBSTITUTE(ADDRESS(1,COLUMN(),4),"1","")</f>
        <v>DM</v>
      </c>
      <c r="DN10" s="1885" t="str">
        <f>SUBSTITUTE(ADDRESS(1,COLUMN(),4),"1","")</f>
        <v>DN</v>
      </c>
      <c r="DO10" s="200">
        <v>0</v>
      </c>
      <c r="DP10" s="200">
        <v>0</v>
      </c>
      <c r="DQ10" s="289" t="s">
        <v>1012</v>
      </c>
      <c r="DR10" s="200"/>
      <c r="DS10" s="200">
        <v>0</v>
      </c>
      <c r="DT10" s="200">
        <v>0</v>
      </c>
      <c r="DU10" s="200">
        <v>0</v>
      </c>
      <c r="DV10" s="200">
        <v>0</v>
      </c>
      <c r="DW10" s="201"/>
    </row>
    <row r="11" spans="1:127" s="309" customFormat="1" ht="15.95" customHeight="1">
      <c r="A11" s="304">
        <v>0</v>
      </c>
      <c r="B11" s="2918" t="s">
        <v>1013</v>
      </c>
      <c r="C11" s="2919"/>
      <c r="D11" s="2919"/>
      <c r="E11" s="2919"/>
      <c r="F11" s="2919"/>
      <c r="G11" s="2919"/>
      <c r="H11" s="2919"/>
      <c r="I11" s="2919"/>
      <c r="J11" s="2919"/>
      <c r="K11" s="2919"/>
      <c r="L11" s="2919"/>
      <c r="M11" s="2919"/>
      <c r="N11" s="2919"/>
      <c r="O11" s="2919"/>
      <c r="P11" s="2919"/>
      <c r="Q11" s="2919"/>
      <c r="R11" s="2919"/>
      <c r="S11" s="2919"/>
      <c r="T11" s="2919"/>
      <c r="U11" s="2919"/>
      <c r="V11" s="2919"/>
      <c r="W11" s="2919"/>
      <c r="X11" s="2919"/>
      <c r="Y11" s="2919"/>
      <c r="Z11" s="2919"/>
      <c r="AA11" s="2919"/>
      <c r="AB11" s="2919"/>
      <c r="AC11" s="2919"/>
      <c r="AD11" s="305"/>
      <c r="AE11" s="306"/>
      <c r="AF11" s="306"/>
      <c r="AG11" s="306"/>
      <c r="AH11" s="306"/>
      <c r="AI11" s="306"/>
      <c r="AJ11" s="306"/>
      <c r="AK11" s="306"/>
      <c r="AL11" s="305"/>
      <c r="AM11" s="306"/>
      <c r="AN11" s="306"/>
      <c r="AO11" s="306"/>
      <c r="AP11" s="306"/>
      <c r="AQ11" s="306"/>
      <c r="AR11" s="306"/>
      <c r="AS11" s="306"/>
      <c r="AT11" s="306"/>
      <c r="AU11" s="306"/>
      <c r="AV11" s="306"/>
      <c r="AW11" s="306"/>
      <c r="AX11" s="306"/>
      <c r="AY11" s="306"/>
      <c r="AZ11" s="306"/>
      <c r="BA11" s="306"/>
      <c r="BB11" s="306"/>
      <c r="BC11" s="306"/>
      <c r="BD11" s="306"/>
      <c r="BE11" s="306"/>
      <c r="BF11" s="306"/>
      <c r="BG11" s="306"/>
      <c r="BH11" s="306"/>
      <c r="BI11" s="306"/>
      <c r="BJ11" s="306"/>
      <c r="BK11" s="306"/>
      <c r="BL11" s="306"/>
      <c r="BM11" s="306"/>
      <c r="BN11" s="306"/>
      <c r="BO11" s="306"/>
      <c r="BP11" s="306"/>
      <c r="BQ11" s="306"/>
      <c r="BR11" s="306"/>
      <c r="BS11" s="306"/>
      <c r="BT11" s="306"/>
      <c r="BU11" s="306"/>
      <c r="BV11" s="306"/>
      <c r="BW11" s="306"/>
      <c r="BX11" s="306"/>
      <c r="BY11" s="306"/>
      <c r="BZ11" s="306"/>
      <c r="CA11" s="306"/>
      <c r="CB11" s="306"/>
      <c r="CC11" s="306"/>
      <c r="CD11" s="306"/>
      <c r="CE11" s="306"/>
      <c r="CF11" s="306"/>
      <c r="CG11" s="306"/>
      <c r="CH11" s="306"/>
      <c r="CI11" s="306"/>
      <c r="CJ11" s="306"/>
      <c r="CK11" s="306"/>
      <c r="CL11" s="306"/>
      <c r="CM11" s="306"/>
      <c r="CN11" s="306"/>
      <c r="CO11" s="306"/>
      <c r="CP11" s="306"/>
      <c r="CQ11" s="307"/>
      <c r="CR11" s="307"/>
      <c r="CS11" s="307"/>
      <c r="CT11" s="307"/>
      <c r="CU11" s="307"/>
      <c r="CV11" s="307"/>
      <c r="CW11" s="307"/>
      <c r="CX11" s="307"/>
      <c r="CY11" s="307"/>
      <c r="CZ11" s="307"/>
      <c r="DA11" s="307"/>
      <c r="DB11" s="307"/>
      <c r="DC11" s="307"/>
      <c r="DD11" s="307"/>
      <c r="DE11" s="307"/>
      <c r="DF11" s="307"/>
      <c r="DG11" s="307"/>
      <c r="DH11" s="307"/>
      <c r="DI11" s="307"/>
      <c r="DJ11" s="307"/>
      <c r="DK11" s="307"/>
      <c r="DL11" s="307"/>
      <c r="DM11" s="307"/>
      <c r="DN11" s="307"/>
      <c r="DO11" s="4235" t="s">
        <v>981</v>
      </c>
      <c r="DP11" s="4236"/>
      <c r="DQ11" s="308">
        <v>15.75</v>
      </c>
      <c r="DR11" s="291" t="s">
        <v>983</v>
      </c>
      <c r="DS11" s="292"/>
      <c r="DT11" s="292"/>
      <c r="DU11" s="293"/>
      <c r="DV11" s="200">
        <v>0</v>
      </c>
      <c r="DW11" s="201"/>
    </row>
    <row r="12" spans="1:127" s="309" customFormat="1" ht="15.95" customHeight="1">
      <c r="A12" s="304">
        <v>0</v>
      </c>
      <c r="B12" s="2918"/>
      <c r="C12" s="2919"/>
      <c r="D12" s="2919"/>
      <c r="E12" s="2919"/>
      <c r="F12" s="2919"/>
      <c r="G12" s="2919"/>
      <c r="H12" s="2919"/>
      <c r="I12" s="2919"/>
      <c r="J12" s="2919"/>
      <c r="K12" s="2919"/>
      <c r="L12" s="2919"/>
      <c r="M12" s="2919"/>
      <c r="N12" s="2919"/>
      <c r="O12" s="2919"/>
      <c r="P12" s="2919"/>
      <c r="Q12" s="2919"/>
      <c r="R12" s="2919"/>
      <c r="S12" s="2919"/>
      <c r="T12" s="2919"/>
      <c r="U12" s="2919"/>
      <c r="V12" s="2919"/>
      <c r="W12" s="2919"/>
      <c r="X12" s="2919"/>
      <c r="Y12" s="2919"/>
      <c r="Z12" s="2919"/>
      <c r="AA12" s="2919"/>
      <c r="AB12" s="2919"/>
      <c r="AC12" s="2919"/>
      <c r="AD12" s="305"/>
      <c r="AE12" s="2920" t="s">
        <v>1008</v>
      </c>
      <c r="AF12" s="2920"/>
      <c r="AG12" s="2920"/>
      <c r="AH12" s="2920"/>
      <c r="AI12" s="2920"/>
      <c r="AJ12" s="2920"/>
      <c r="AK12" s="2920"/>
      <c r="AL12" s="2920"/>
      <c r="AM12" s="2920"/>
      <c r="AN12" s="2920"/>
      <c r="AO12" s="2920"/>
      <c r="AP12" s="2920"/>
      <c r="AQ12" s="2920"/>
      <c r="AR12" s="2920"/>
      <c r="AS12" s="2920"/>
      <c r="AT12" s="2920"/>
      <c r="AU12" s="2921">
        <v>2</v>
      </c>
      <c r="AV12" s="2921"/>
      <c r="AW12" s="2921"/>
      <c r="AX12" s="2921"/>
      <c r="AY12" s="310"/>
      <c r="AZ12" s="310"/>
      <c r="BA12" s="310"/>
      <c r="BB12" s="310"/>
      <c r="BC12" s="2922" t="s">
        <v>1010</v>
      </c>
      <c r="BD12" s="2922"/>
      <c r="BE12" s="2922"/>
      <c r="BF12" s="2922"/>
      <c r="BG12" s="2922"/>
      <c r="BH12" s="2922"/>
      <c r="BI12" s="2922"/>
      <c r="BJ12" s="2922"/>
      <c r="BK12" s="2922"/>
      <c r="BL12" s="2922"/>
      <c r="BM12" s="2922"/>
      <c r="BN12" s="2922"/>
      <c r="BO12" s="2922"/>
      <c r="BP12" s="2922"/>
      <c r="BQ12" s="2922"/>
      <c r="BR12" s="2922"/>
      <c r="BS12" s="2923">
        <v>125</v>
      </c>
      <c r="BT12" s="2923"/>
      <c r="BU12" s="2923"/>
      <c r="BV12" s="2923"/>
      <c r="BW12" s="2923"/>
      <c r="BX12" s="2923"/>
      <c r="BY12" s="2923"/>
      <c r="BZ12" s="2923"/>
      <c r="CA12" s="2924" t="s">
        <v>1014</v>
      </c>
      <c r="CB12" s="2924"/>
      <c r="CC12" s="2924"/>
      <c r="CD12" s="2924"/>
      <c r="CE12" s="2924"/>
      <c r="CF12" s="2924"/>
      <c r="CG12" s="2924"/>
      <c r="CH12" s="2924"/>
      <c r="CI12" s="2924"/>
      <c r="CJ12" s="2924"/>
      <c r="CK12" s="2924"/>
      <c r="CL12" s="2924"/>
      <c r="CM12" s="2924"/>
      <c r="CN12" s="2924"/>
      <c r="CO12" s="2924"/>
      <c r="CP12" s="2924"/>
      <c r="CQ12" s="2925">
        <f>AU12*BS12</f>
        <v>250</v>
      </c>
      <c r="CR12" s="2925"/>
      <c r="CS12" s="2925"/>
      <c r="CT12" s="2925"/>
      <c r="CU12" s="2925"/>
      <c r="CV12" s="2925"/>
      <c r="CW12" s="2925"/>
      <c r="CX12" s="2925"/>
      <c r="CY12" s="2926" t="s">
        <v>1015</v>
      </c>
      <c r="CZ12" s="2926"/>
      <c r="DA12" s="2926"/>
      <c r="DB12" s="2926"/>
      <c r="DC12" s="2926"/>
      <c r="DD12" s="2926"/>
      <c r="DE12" s="2926"/>
      <c r="DF12" s="2926"/>
      <c r="DG12" s="2926"/>
      <c r="DH12" s="2926"/>
      <c r="DI12" s="2926"/>
      <c r="DJ12" s="2926"/>
      <c r="DK12" s="2926"/>
      <c r="DL12" s="2927"/>
      <c r="DM12" s="4233" t="s">
        <v>1016</v>
      </c>
      <c r="DN12" s="2931"/>
      <c r="DO12" s="4235"/>
      <c r="DP12" s="4236"/>
      <c r="DQ12" s="308">
        <v>15.75</v>
      </c>
      <c r="DR12" s="294" t="s">
        <v>1017</v>
      </c>
      <c r="DS12" s="295"/>
      <c r="DT12" s="295"/>
      <c r="DU12" s="296"/>
      <c r="DV12" s="200">
        <v>0</v>
      </c>
      <c r="DW12" s="201"/>
    </row>
    <row r="13" spans="1:127" s="309" customFormat="1" ht="15.95" customHeight="1">
      <c r="A13" s="304">
        <v>0</v>
      </c>
      <c r="B13" s="2918"/>
      <c r="C13" s="2919"/>
      <c r="D13" s="2919"/>
      <c r="E13" s="2919"/>
      <c r="F13" s="2919"/>
      <c r="G13" s="2919"/>
      <c r="H13" s="2919"/>
      <c r="I13" s="2919"/>
      <c r="J13" s="2919"/>
      <c r="K13" s="2919"/>
      <c r="L13" s="2919"/>
      <c r="M13" s="2919"/>
      <c r="N13" s="2919"/>
      <c r="O13" s="2919"/>
      <c r="P13" s="2919"/>
      <c r="Q13" s="2919"/>
      <c r="R13" s="2919"/>
      <c r="S13" s="2919"/>
      <c r="T13" s="2919"/>
      <c r="U13" s="2919"/>
      <c r="V13" s="2919"/>
      <c r="W13" s="2919"/>
      <c r="X13" s="2919"/>
      <c r="Y13" s="2919"/>
      <c r="Z13" s="2919"/>
      <c r="AA13" s="2919"/>
      <c r="AB13" s="2919"/>
      <c r="AC13" s="2919"/>
      <c r="AD13" s="305"/>
      <c r="AE13" s="2920"/>
      <c r="AF13" s="2920"/>
      <c r="AG13" s="2920"/>
      <c r="AH13" s="2920"/>
      <c r="AI13" s="2920"/>
      <c r="AJ13" s="2920"/>
      <c r="AK13" s="2920"/>
      <c r="AL13" s="2920"/>
      <c r="AM13" s="2920"/>
      <c r="AN13" s="2920"/>
      <c r="AO13" s="2920"/>
      <c r="AP13" s="2920"/>
      <c r="AQ13" s="2920"/>
      <c r="AR13" s="2920"/>
      <c r="AS13" s="2920"/>
      <c r="AT13" s="2920"/>
      <c r="AU13" s="2921"/>
      <c r="AV13" s="2921"/>
      <c r="AW13" s="2921"/>
      <c r="AX13" s="2921"/>
      <c r="AY13" s="310"/>
      <c r="AZ13" s="310"/>
      <c r="BA13" s="310"/>
      <c r="BB13" s="310"/>
      <c r="BC13" s="2922"/>
      <c r="BD13" s="2922"/>
      <c r="BE13" s="2922"/>
      <c r="BF13" s="2922"/>
      <c r="BG13" s="2922"/>
      <c r="BH13" s="2922"/>
      <c r="BI13" s="2922"/>
      <c r="BJ13" s="2922"/>
      <c r="BK13" s="2922"/>
      <c r="BL13" s="2922"/>
      <c r="BM13" s="2922"/>
      <c r="BN13" s="2922"/>
      <c r="BO13" s="2922"/>
      <c r="BP13" s="2922"/>
      <c r="BQ13" s="2922"/>
      <c r="BR13" s="2922"/>
      <c r="BS13" s="2923"/>
      <c r="BT13" s="2923"/>
      <c r="BU13" s="2923"/>
      <c r="BV13" s="2923"/>
      <c r="BW13" s="2923"/>
      <c r="BX13" s="2923"/>
      <c r="BY13" s="2923"/>
      <c r="BZ13" s="2923"/>
      <c r="CA13" s="2924"/>
      <c r="CB13" s="2924"/>
      <c r="CC13" s="2924"/>
      <c r="CD13" s="2924"/>
      <c r="CE13" s="2924"/>
      <c r="CF13" s="2924"/>
      <c r="CG13" s="2924"/>
      <c r="CH13" s="2924"/>
      <c r="CI13" s="2924"/>
      <c r="CJ13" s="2924"/>
      <c r="CK13" s="2924"/>
      <c r="CL13" s="2924"/>
      <c r="CM13" s="2924"/>
      <c r="CN13" s="2924"/>
      <c r="CO13" s="2924"/>
      <c r="CP13" s="2924"/>
      <c r="CQ13" s="2925"/>
      <c r="CR13" s="2925"/>
      <c r="CS13" s="2925"/>
      <c r="CT13" s="2925"/>
      <c r="CU13" s="2925"/>
      <c r="CV13" s="2925"/>
      <c r="CW13" s="2925"/>
      <c r="CX13" s="2925"/>
      <c r="CY13" s="2926"/>
      <c r="CZ13" s="2926"/>
      <c r="DA13" s="2926"/>
      <c r="DB13" s="2926"/>
      <c r="DC13" s="2926"/>
      <c r="DD13" s="2926"/>
      <c r="DE13" s="2926"/>
      <c r="DF13" s="2926"/>
      <c r="DG13" s="2926"/>
      <c r="DH13" s="2926"/>
      <c r="DI13" s="2926"/>
      <c r="DJ13" s="2926"/>
      <c r="DK13" s="2926"/>
      <c r="DL13" s="2927"/>
      <c r="DM13" s="4233"/>
      <c r="DN13" s="2931"/>
      <c r="DO13" s="4235"/>
      <c r="DP13" s="4236"/>
      <c r="DQ13" s="308">
        <v>15.75</v>
      </c>
      <c r="DR13" s="294" t="s">
        <v>1007</v>
      </c>
      <c r="DS13" s="295"/>
      <c r="DT13" s="295"/>
      <c r="DU13" s="296"/>
      <c r="DV13" s="200">
        <v>0</v>
      </c>
      <c r="DW13" s="201"/>
    </row>
    <row r="14" spans="1:127" s="309" customFormat="1" ht="15.95" customHeight="1">
      <c r="A14" s="304">
        <v>0</v>
      </c>
      <c r="B14" s="2918"/>
      <c r="C14" s="2919"/>
      <c r="D14" s="2919"/>
      <c r="E14" s="2919"/>
      <c r="F14" s="2919"/>
      <c r="G14" s="2919"/>
      <c r="H14" s="2919"/>
      <c r="I14" s="2919"/>
      <c r="J14" s="2919"/>
      <c r="K14" s="2919"/>
      <c r="L14" s="2919"/>
      <c r="M14" s="2919"/>
      <c r="N14" s="2919"/>
      <c r="O14" s="2919"/>
      <c r="P14" s="2919"/>
      <c r="Q14" s="2919"/>
      <c r="R14" s="2919"/>
      <c r="S14" s="2919"/>
      <c r="T14" s="2919"/>
      <c r="U14" s="2919"/>
      <c r="V14" s="2919"/>
      <c r="W14" s="2919"/>
      <c r="X14" s="2919"/>
      <c r="Y14" s="2919"/>
      <c r="Z14" s="2919"/>
      <c r="AA14" s="2919"/>
      <c r="AB14" s="2919"/>
      <c r="AC14" s="2919"/>
      <c r="AD14" s="305"/>
      <c r="AE14" s="2920"/>
      <c r="AF14" s="2920"/>
      <c r="AG14" s="2920"/>
      <c r="AH14" s="2920"/>
      <c r="AI14" s="2920"/>
      <c r="AJ14" s="2920"/>
      <c r="AK14" s="2920"/>
      <c r="AL14" s="2920"/>
      <c r="AM14" s="2920"/>
      <c r="AN14" s="2920"/>
      <c r="AO14" s="2920"/>
      <c r="AP14" s="2920"/>
      <c r="AQ14" s="2920"/>
      <c r="AR14" s="2920"/>
      <c r="AS14" s="2920"/>
      <c r="AT14" s="2920"/>
      <c r="AU14" s="2921"/>
      <c r="AV14" s="2921"/>
      <c r="AW14" s="2921"/>
      <c r="AX14" s="2921"/>
      <c r="AY14" s="310"/>
      <c r="AZ14" s="310"/>
      <c r="BA14" s="310"/>
      <c r="BB14" s="310"/>
      <c r="BC14" s="2922"/>
      <c r="BD14" s="2922"/>
      <c r="BE14" s="2922"/>
      <c r="BF14" s="2922"/>
      <c r="BG14" s="2922"/>
      <c r="BH14" s="2922"/>
      <c r="BI14" s="2922"/>
      <c r="BJ14" s="2922"/>
      <c r="BK14" s="2922"/>
      <c r="BL14" s="2922"/>
      <c r="BM14" s="2922"/>
      <c r="BN14" s="2922"/>
      <c r="BO14" s="2922"/>
      <c r="BP14" s="2922"/>
      <c r="BQ14" s="2922"/>
      <c r="BR14" s="2922"/>
      <c r="BS14" s="2923"/>
      <c r="BT14" s="2923"/>
      <c r="BU14" s="2923"/>
      <c r="BV14" s="2923"/>
      <c r="BW14" s="2923"/>
      <c r="BX14" s="2923"/>
      <c r="BY14" s="2923"/>
      <c r="BZ14" s="2923"/>
      <c r="CA14" s="2924"/>
      <c r="CB14" s="2924"/>
      <c r="CC14" s="2924"/>
      <c r="CD14" s="2924"/>
      <c r="CE14" s="2924"/>
      <c r="CF14" s="2924"/>
      <c r="CG14" s="2924"/>
      <c r="CH14" s="2924"/>
      <c r="CI14" s="2924"/>
      <c r="CJ14" s="2924"/>
      <c r="CK14" s="2924"/>
      <c r="CL14" s="2924"/>
      <c r="CM14" s="2924"/>
      <c r="CN14" s="2924"/>
      <c r="CO14" s="2924"/>
      <c r="CP14" s="2924"/>
      <c r="CQ14" s="2925"/>
      <c r="CR14" s="2925"/>
      <c r="CS14" s="2925"/>
      <c r="CT14" s="2925"/>
      <c r="CU14" s="2925"/>
      <c r="CV14" s="2925"/>
      <c r="CW14" s="2925"/>
      <c r="CX14" s="2925"/>
      <c r="CY14" s="2900">
        <v>20</v>
      </c>
      <c r="CZ14" s="2900"/>
      <c r="DA14" s="2900"/>
      <c r="DB14" s="2900"/>
      <c r="DC14" s="2900"/>
      <c r="DD14" s="2900"/>
      <c r="DE14" s="2900"/>
      <c r="DF14" s="2900"/>
      <c r="DG14" s="2900"/>
      <c r="DH14" s="2900"/>
      <c r="DI14" s="2900"/>
      <c r="DJ14" s="2900"/>
      <c r="DK14" s="2900"/>
      <c r="DL14" s="2901"/>
      <c r="DM14" s="4234">
        <v>28</v>
      </c>
      <c r="DN14" s="2903"/>
      <c r="DO14" s="4235"/>
      <c r="DP14" s="4236"/>
      <c r="DQ14" s="308">
        <v>15.75</v>
      </c>
      <c r="DR14" s="294" t="s">
        <v>1018</v>
      </c>
      <c r="DS14" s="295"/>
      <c r="DT14" s="295"/>
      <c r="DU14" s="296"/>
      <c r="DV14" s="200">
        <v>0</v>
      </c>
      <c r="DW14" s="201"/>
    </row>
    <row r="15" spans="1:127" s="309" customFormat="1" ht="15.95" customHeight="1">
      <c r="A15" s="304">
        <v>0</v>
      </c>
      <c r="B15" s="2918"/>
      <c r="C15" s="2919"/>
      <c r="D15" s="2919"/>
      <c r="E15" s="2919"/>
      <c r="F15" s="2919"/>
      <c r="G15" s="2919"/>
      <c r="H15" s="2919"/>
      <c r="I15" s="2919"/>
      <c r="J15" s="2919"/>
      <c r="K15" s="2919"/>
      <c r="L15" s="2919"/>
      <c r="M15" s="2919"/>
      <c r="N15" s="2919"/>
      <c r="O15" s="2919"/>
      <c r="P15" s="2919"/>
      <c r="Q15" s="2919"/>
      <c r="R15" s="2919"/>
      <c r="S15" s="2919"/>
      <c r="T15" s="2919"/>
      <c r="U15" s="2919"/>
      <c r="V15" s="2919"/>
      <c r="W15" s="2919"/>
      <c r="X15" s="2919"/>
      <c r="Y15" s="2919"/>
      <c r="Z15" s="2919"/>
      <c r="AA15" s="2919"/>
      <c r="AB15" s="2919"/>
      <c r="AC15" s="2919"/>
      <c r="AD15" s="305"/>
      <c r="AE15" s="2932" t="s">
        <v>301</v>
      </c>
      <c r="AF15" s="2932"/>
      <c r="AG15" s="2932"/>
      <c r="AH15" s="2932"/>
      <c r="AI15" s="2932"/>
      <c r="AJ15" s="2932"/>
      <c r="AK15" s="2932"/>
      <c r="AL15" s="305"/>
      <c r="AM15" s="2932" t="s">
        <v>302</v>
      </c>
      <c r="AN15" s="2932"/>
      <c r="AO15" s="2932"/>
      <c r="AP15" s="2932"/>
      <c r="AQ15" s="2932"/>
      <c r="AR15" s="2932"/>
      <c r="AS15" s="2932"/>
      <c r="AT15" s="311"/>
      <c r="AU15" s="2932" t="s">
        <v>303</v>
      </c>
      <c r="AV15" s="2932"/>
      <c r="AW15" s="2932"/>
      <c r="AX15" s="2932"/>
      <c r="AY15" s="2932"/>
      <c r="AZ15" s="2932"/>
      <c r="BA15" s="2932"/>
      <c r="BB15" s="311"/>
      <c r="BC15" s="2932" t="s">
        <v>304</v>
      </c>
      <c r="BD15" s="2932"/>
      <c r="BE15" s="2932"/>
      <c r="BF15" s="2932"/>
      <c r="BG15" s="2932"/>
      <c r="BH15" s="2932"/>
      <c r="BI15" s="2932"/>
      <c r="BJ15" s="311"/>
      <c r="BK15" s="2932" t="s">
        <v>305</v>
      </c>
      <c r="BL15" s="2932"/>
      <c r="BM15" s="2932"/>
      <c r="BN15" s="2932"/>
      <c r="BO15" s="2932"/>
      <c r="BP15" s="2932"/>
      <c r="BQ15" s="2932"/>
      <c r="BR15" s="311"/>
      <c r="BS15" s="2932" t="s">
        <v>1019</v>
      </c>
      <c r="BT15" s="2932"/>
      <c r="BU15" s="2932"/>
      <c r="BV15" s="2932"/>
      <c r="BW15" s="2932"/>
      <c r="BX15" s="2932"/>
      <c r="BY15" s="2932"/>
      <c r="BZ15" s="311"/>
      <c r="CA15" s="2932" t="s">
        <v>1020</v>
      </c>
      <c r="CB15" s="2932"/>
      <c r="CC15" s="2932"/>
      <c r="CD15" s="2932"/>
      <c r="CE15" s="2932"/>
      <c r="CF15" s="2932"/>
      <c r="CG15" s="2932"/>
      <c r="CH15" s="311"/>
      <c r="CI15" s="2917" t="s">
        <v>1019</v>
      </c>
      <c r="CJ15" s="2905"/>
      <c r="CK15" s="2905"/>
      <c r="CL15" s="2905"/>
      <c r="CM15" s="2905"/>
      <c r="CN15" s="2905"/>
      <c r="CO15" s="2905"/>
      <c r="CP15" s="312"/>
      <c r="CQ15" s="2904" t="s">
        <v>1020</v>
      </c>
      <c r="CR15" s="2905"/>
      <c r="CS15" s="2905"/>
      <c r="CT15" s="2905"/>
      <c r="CU15" s="2905"/>
      <c r="CV15" s="2905"/>
      <c r="CW15" s="2905"/>
      <c r="CX15" s="312"/>
      <c r="CY15" s="2620" t="s">
        <v>301</v>
      </c>
      <c r="CZ15" s="2620"/>
      <c r="DA15" s="2620"/>
      <c r="DB15" s="2907" t="s">
        <v>302</v>
      </c>
      <c r="DC15" s="2907"/>
      <c r="DD15" s="2907"/>
      <c r="DE15" s="2620" t="s">
        <v>303</v>
      </c>
      <c r="DF15" s="2620"/>
      <c r="DG15" s="2620"/>
      <c r="DH15" s="2620" t="s">
        <v>304</v>
      </c>
      <c r="DI15" s="2620"/>
      <c r="DJ15" s="2928" t="s">
        <v>305</v>
      </c>
      <c r="DK15" s="2909" t="s">
        <v>1019</v>
      </c>
      <c r="DL15" s="2911" t="s">
        <v>1020</v>
      </c>
      <c r="DM15" s="2913" t="s">
        <v>1019</v>
      </c>
      <c r="DN15" s="2915" t="s">
        <v>1020</v>
      </c>
      <c r="DO15" s="4235"/>
      <c r="DP15" s="4236"/>
      <c r="DQ15" s="308">
        <v>15.75</v>
      </c>
      <c r="DR15" s="313">
        <v>10</v>
      </c>
      <c r="DS15" s="314">
        <v>8</v>
      </c>
      <c r="DT15" s="315">
        <v>8</v>
      </c>
      <c r="DU15" s="296"/>
      <c r="DV15" s="200">
        <v>0</v>
      </c>
      <c r="DW15" s="201"/>
    </row>
    <row r="16" spans="1:127" s="309" customFormat="1" ht="15.95" customHeight="1">
      <c r="A16" s="304">
        <v>0</v>
      </c>
      <c r="B16" s="2918"/>
      <c r="C16" s="2919"/>
      <c r="D16" s="2919"/>
      <c r="E16" s="2919"/>
      <c r="F16" s="2919"/>
      <c r="G16" s="2919"/>
      <c r="H16" s="2919"/>
      <c r="I16" s="2919"/>
      <c r="J16" s="2919"/>
      <c r="K16" s="2919"/>
      <c r="L16" s="2919"/>
      <c r="M16" s="2919"/>
      <c r="N16" s="2919"/>
      <c r="O16" s="2919"/>
      <c r="P16" s="2919"/>
      <c r="Q16" s="2919"/>
      <c r="R16" s="2919"/>
      <c r="S16" s="2919"/>
      <c r="T16" s="2919"/>
      <c r="U16" s="2919"/>
      <c r="V16" s="2919"/>
      <c r="W16" s="2919"/>
      <c r="X16" s="2919"/>
      <c r="Y16" s="2919"/>
      <c r="Z16" s="2919"/>
      <c r="AA16" s="2919"/>
      <c r="AB16" s="2919"/>
      <c r="AC16" s="2919"/>
      <c r="AD16" s="307"/>
      <c r="AE16" s="2894" t="s">
        <v>976</v>
      </c>
      <c r="AF16" s="2895"/>
      <c r="AG16" s="2895"/>
      <c r="AH16" s="2893" t="s">
        <v>977</v>
      </c>
      <c r="AI16" s="2893"/>
      <c r="AJ16" s="2893"/>
      <c r="AK16" s="2893"/>
      <c r="AL16" s="307"/>
      <c r="AM16" s="2894" t="s">
        <v>976</v>
      </c>
      <c r="AN16" s="2895"/>
      <c r="AO16" s="2895"/>
      <c r="AP16" s="2893" t="s">
        <v>977</v>
      </c>
      <c r="AQ16" s="2893"/>
      <c r="AR16" s="2893"/>
      <c r="AS16" s="2893"/>
      <c r="AT16" s="307"/>
      <c r="AU16" s="2894" t="s">
        <v>976</v>
      </c>
      <c r="AV16" s="2895"/>
      <c r="AW16" s="2895"/>
      <c r="AX16" s="2893" t="s">
        <v>977</v>
      </c>
      <c r="AY16" s="2893"/>
      <c r="AZ16" s="2893"/>
      <c r="BA16" s="2893"/>
      <c r="BB16" s="307"/>
      <c r="BC16" s="2894" t="s">
        <v>976</v>
      </c>
      <c r="BD16" s="2895"/>
      <c r="BE16" s="2895"/>
      <c r="BF16" s="2893" t="s">
        <v>977</v>
      </c>
      <c r="BG16" s="2893"/>
      <c r="BH16" s="2893"/>
      <c r="BI16" s="2893"/>
      <c r="BJ16" s="307"/>
      <c r="BK16" s="2894" t="s">
        <v>976</v>
      </c>
      <c r="BL16" s="2895"/>
      <c r="BM16" s="2895"/>
      <c r="BN16" s="2893" t="s">
        <v>977</v>
      </c>
      <c r="BO16" s="2893"/>
      <c r="BP16" s="2893"/>
      <c r="BQ16" s="2893"/>
      <c r="BR16" s="307"/>
      <c r="BS16" s="2894" t="s">
        <v>976</v>
      </c>
      <c r="BT16" s="2895"/>
      <c r="BU16" s="2895"/>
      <c r="BV16" s="2893" t="s">
        <v>977</v>
      </c>
      <c r="BW16" s="2893"/>
      <c r="BX16" s="2893"/>
      <c r="BY16" s="2893"/>
      <c r="BZ16" s="307"/>
      <c r="CA16" s="2894" t="s">
        <v>976</v>
      </c>
      <c r="CB16" s="2895"/>
      <c r="CC16" s="2895"/>
      <c r="CD16" s="2893" t="s">
        <v>977</v>
      </c>
      <c r="CE16" s="2893"/>
      <c r="CF16" s="2893"/>
      <c r="CG16" s="2893"/>
      <c r="CH16" s="307"/>
      <c r="CI16" s="2894" t="s">
        <v>976</v>
      </c>
      <c r="CJ16" s="2895"/>
      <c r="CK16" s="2895"/>
      <c r="CL16" s="2893" t="s">
        <v>977</v>
      </c>
      <c r="CM16" s="2893"/>
      <c r="CN16" s="2893"/>
      <c r="CO16" s="2893"/>
      <c r="CP16" s="312"/>
      <c r="CQ16" s="2895" t="s">
        <v>976</v>
      </c>
      <c r="CR16" s="2895"/>
      <c r="CS16" s="2895"/>
      <c r="CT16" s="2893" t="s">
        <v>977</v>
      </c>
      <c r="CU16" s="2893"/>
      <c r="CV16" s="2893"/>
      <c r="CW16" s="2893"/>
      <c r="CX16" s="312"/>
      <c r="CY16" s="2906"/>
      <c r="CZ16" s="2906"/>
      <c r="DA16" s="2906"/>
      <c r="DB16" s="2908"/>
      <c r="DC16" s="2908"/>
      <c r="DD16" s="2908"/>
      <c r="DE16" s="2906"/>
      <c r="DF16" s="2906"/>
      <c r="DG16" s="2906"/>
      <c r="DH16" s="2906"/>
      <c r="DI16" s="2906"/>
      <c r="DJ16" s="2929"/>
      <c r="DK16" s="2910"/>
      <c r="DL16" s="2912"/>
      <c r="DM16" s="2914"/>
      <c r="DN16" s="2916"/>
      <c r="DO16" s="4237"/>
      <c r="DP16" s="4238"/>
      <c r="DQ16" s="308"/>
      <c r="DR16" s="297" t="s">
        <v>1008</v>
      </c>
      <c r="DS16" s="295"/>
      <c r="DT16" s="295"/>
      <c r="DU16" s="296"/>
      <c r="DV16" s="200">
        <v>0</v>
      </c>
      <c r="DW16" s="201"/>
    </row>
    <row r="17" spans="1:127" s="309" customFormat="1" ht="18" customHeight="1">
      <c r="A17" s="304">
        <v>0</v>
      </c>
      <c r="B17" s="2875" t="s">
        <v>1021</v>
      </c>
      <c r="C17" s="2876"/>
      <c r="D17" s="2876"/>
      <c r="E17" s="2876"/>
      <c r="F17" s="2876"/>
      <c r="G17" s="2876"/>
      <c r="H17" s="2876"/>
      <c r="I17" s="2876"/>
      <c r="J17" s="2876"/>
      <c r="K17" s="2876"/>
      <c r="L17" s="2876"/>
      <c r="M17" s="2876"/>
      <c r="N17" s="2876"/>
      <c r="O17" s="2876"/>
      <c r="P17" s="2876"/>
      <c r="Q17" s="2876"/>
      <c r="R17" s="2876"/>
      <c r="S17" s="2876"/>
      <c r="T17" s="2876"/>
      <c r="U17" s="2876"/>
      <c r="V17" s="2876"/>
      <c r="W17" s="2876"/>
      <c r="X17" s="2876"/>
      <c r="Y17" s="2876"/>
      <c r="Z17" s="2876"/>
      <c r="AA17" s="2876"/>
      <c r="AB17" s="2876"/>
      <c r="AC17" s="2876"/>
      <c r="AD17" s="316"/>
      <c r="AE17" s="2885">
        <f>IF(ISTEXT(CY17),0,(CY17/CY14)*CQ12)</f>
        <v>125</v>
      </c>
      <c r="AF17" s="2886"/>
      <c r="AG17" s="2886"/>
      <c r="AH17" s="2883">
        <f>IF(ISTEXT(CY17),CY17,IF(AE17=CQ12,"chaque repas",IF(AE17=0,0,CQ12/AE17)))</f>
        <v>2</v>
      </c>
      <c r="AI17" s="2883"/>
      <c r="AJ17" s="2883"/>
      <c r="AK17" s="2884"/>
      <c r="AL17" s="316"/>
      <c r="AM17" s="2885">
        <f>IF(ISTEXT(DB17),0,(DB17/CY14)*CQ12)</f>
        <v>100</v>
      </c>
      <c r="AN17" s="2886"/>
      <c r="AO17" s="2886"/>
      <c r="AP17" s="2883">
        <f>IF(ISTEXT(DB17),DB17,IF(AM17=CQ12,"chaque repas",IF(AM17=0,0,CQ12/AM17)))</f>
        <v>2.5</v>
      </c>
      <c r="AQ17" s="2883"/>
      <c r="AR17" s="2883"/>
      <c r="AS17" s="2884"/>
      <c r="AT17" s="316"/>
      <c r="AU17" s="2885">
        <f>IF(ISTEXT(DE17),0,(DE17/CY14)*CQ12)</f>
        <v>100</v>
      </c>
      <c r="AV17" s="2886"/>
      <c r="AW17" s="2886"/>
      <c r="AX17" s="2883">
        <f>IF(ISTEXT(DE17),DE17,IF(AU17=CQ12,"chaque repas",IF(AU17=0,0,CQ12/AU17)))</f>
        <v>2.5</v>
      </c>
      <c r="AY17" s="2883"/>
      <c r="AZ17" s="2883"/>
      <c r="BA17" s="2884"/>
      <c r="BB17" s="316"/>
      <c r="BC17" s="2885">
        <f>IF(ISTEXT(DH17),0,(DH17/CY14)*CQ12)</f>
        <v>125</v>
      </c>
      <c r="BD17" s="2886"/>
      <c r="BE17" s="2886"/>
      <c r="BF17" s="2883">
        <f>IF(ISTEXT(DH17),DH17,IF(BC17=CQ12,"chaque repas",IF(BC17=0,0,CQ12/BC17)))</f>
        <v>2</v>
      </c>
      <c r="BG17" s="2883"/>
      <c r="BH17" s="2883"/>
      <c r="BI17" s="2884"/>
      <c r="BJ17" s="316"/>
      <c r="BK17" s="2885">
        <f>IF(ISTEXT(DJ17),0,(DJ17/CY14)*CQ12)</f>
        <v>187.5</v>
      </c>
      <c r="BL17" s="2886"/>
      <c r="BM17" s="2886"/>
      <c r="BN17" s="2883">
        <f>IF(ISTEXT(DJ17),DJ17,IF(BK17=CQ12,"chaque repas",IF(BK17=0,0,CQ12/BK17)))</f>
        <v>1.3333333333333333</v>
      </c>
      <c r="BO17" s="2883"/>
      <c r="BP17" s="2883"/>
      <c r="BQ17" s="2884"/>
      <c r="BR17" s="316"/>
      <c r="BS17" s="2885">
        <f>IF(ISTEXT(DK17),0,(DK17/CY14)*CQ12)</f>
        <v>75</v>
      </c>
      <c r="BT17" s="2886"/>
      <c r="BU17" s="2886"/>
      <c r="BV17" s="2883">
        <f>IF(ISTEXT(DK17),DK17,IF(BS17=CQ12,"chaque repas",IF(BS17=0,0,CQ12/BS17)))</f>
        <v>3.3333333333333335</v>
      </c>
      <c r="BW17" s="2883"/>
      <c r="BX17" s="2883"/>
      <c r="BY17" s="2884"/>
      <c r="BZ17" s="316"/>
      <c r="CA17" s="2885">
        <f>IF(ISTEXT(DL17),0,(DL17/CY14)*CQ12)</f>
        <v>0</v>
      </c>
      <c r="CB17" s="2886"/>
      <c r="CC17" s="2886"/>
      <c r="CD17" s="2883" t="str">
        <f>IF(ISTEXT(DL17),DL17,IF(CA17=CQ12,"chaque repas",IF(CA17=0,0,CQ12/CA17)))</f>
        <v>libre</v>
      </c>
      <c r="CE17" s="2883"/>
      <c r="CF17" s="2883"/>
      <c r="CG17" s="2884"/>
      <c r="CH17" s="316"/>
      <c r="CI17" s="2885">
        <f>IF(ISTEXT(DM17),0,(DM17/DM14)*CQ12)</f>
        <v>71.428571428571431</v>
      </c>
      <c r="CJ17" s="2886"/>
      <c r="CK17" s="2886"/>
      <c r="CL17" s="2883">
        <f>IF(ISTEXT(DM17),DM17,IF(CI17=CQ12,"chaque repas",IF(CI17=0,0,CQ12/CI17)))</f>
        <v>3.5</v>
      </c>
      <c r="CM17" s="2883"/>
      <c r="CN17" s="2883"/>
      <c r="CO17" s="2883"/>
      <c r="CP17" s="316"/>
      <c r="CQ17" s="2886">
        <f>IF(ISTEXT(DN17),0,(DN17/DM14)*CQ12)</f>
        <v>0</v>
      </c>
      <c r="CR17" s="2886"/>
      <c r="CS17" s="2886"/>
      <c r="CT17" s="2883" t="str">
        <f>IF(ISTEXT(DN17),DN17,IF(CQ17=CQ12,"chaque repas",IF(CQ17=0,0,CQ12/CQ17)))</f>
        <v>libre</v>
      </c>
      <c r="CU17" s="2883"/>
      <c r="CV17" s="2883"/>
      <c r="CW17" s="2884"/>
      <c r="CX17" s="316"/>
      <c r="CY17" s="2808">
        <v>10</v>
      </c>
      <c r="CZ17" s="2809"/>
      <c r="DA17" s="2810"/>
      <c r="DB17" s="2808">
        <v>8</v>
      </c>
      <c r="DC17" s="2809"/>
      <c r="DD17" s="2810"/>
      <c r="DE17" s="2808">
        <v>8</v>
      </c>
      <c r="DF17" s="2809"/>
      <c r="DG17" s="2810"/>
      <c r="DH17" s="2746">
        <v>10</v>
      </c>
      <c r="DI17" s="2748"/>
      <c r="DJ17" s="317">
        <v>15</v>
      </c>
      <c r="DK17" s="318">
        <v>6</v>
      </c>
      <c r="DL17" s="319" t="s">
        <v>1022</v>
      </c>
      <c r="DM17" s="318">
        <v>8</v>
      </c>
      <c r="DN17" s="319" t="s">
        <v>1022</v>
      </c>
      <c r="DO17" s="4227" t="s">
        <v>979</v>
      </c>
      <c r="DP17" s="4228"/>
      <c r="DQ17" s="308">
        <v>18</v>
      </c>
      <c r="DR17" s="298" t="s">
        <v>1010</v>
      </c>
      <c r="DS17" s="295"/>
      <c r="DT17" s="295"/>
      <c r="DU17" s="296"/>
      <c r="DV17" s="200">
        <v>0</v>
      </c>
      <c r="DW17" s="201"/>
    </row>
    <row r="18" spans="1:127" s="309" customFormat="1" ht="18" customHeight="1">
      <c r="A18" s="304">
        <v>0</v>
      </c>
      <c r="B18" s="2875" t="s">
        <v>1023</v>
      </c>
      <c r="C18" s="2876"/>
      <c r="D18" s="2876"/>
      <c r="E18" s="2876"/>
      <c r="F18" s="2876"/>
      <c r="G18" s="2876"/>
      <c r="H18" s="2876"/>
      <c r="I18" s="2876"/>
      <c r="J18" s="2876"/>
      <c r="K18" s="2876"/>
      <c r="L18" s="2876"/>
      <c r="M18" s="2876"/>
      <c r="N18" s="2876"/>
      <c r="O18" s="2876"/>
      <c r="P18" s="2876"/>
      <c r="Q18" s="2876"/>
      <c r="R18" s="2876"/>
      <c r="S18" s="2876"/>
      <c r="T18" s="2876"/>
      <c r="U18" s="2876"/>
      <c r="V18" s="2876"/>
      <c r="W18" s="2876"/>
      <c r="X18" s="2876"/>
      <c r="Y18" s="2876"/>
      <c r="Z18" s="2876"/>
      <c r="AA18" s="2876"/>
      <c r="AB18" s="2876"/>
      <c r="AC18" s="2876"/>
      <c r="AD18" s="320"/>
      <c r="AE18" s="2877">
        <f>IF(ISTEXT(CY18),0,(CY18/CY14)*CQ12)</f>
        <v>100</v>
      </c>
      <c r="AF18" s="2878"/>
      <c r="AG18" s="2878"/>
      <c r="AH18" s="2864">
        <f>IF(ISTEXT(CY18),CY18,IF(AE18=CQ12,"chaque repas",IF(AE18=0,0,CQ12/AE18)))</f>
        <v>2.5</v>
      </c>
      <c r="AI18" s="2864"/>
      <c r="AJ18" s="2864"/>
      <c r="AK18" s="2865"/>
      <c r="AL18" s="320"/>
      <c r="AM18" s="2877">
        <f>IF(ISTEXT(DB18),0,(DB18/CY14)*CQ12)</f>
        <v>237.5</v>
      </c>
      <c r="AN18" s="2878"/>
      <c r="AO18" s="2878"/>
      <c r="AP18" s="2864">
        <f>IF(ISTEXT(DB18),DB18,IF(AM18=CQ12,"chaque repas",IF(AM18=0,0,CQ12/AM18)))</f>
        <v>1.0526315789473684</v>
      </c>
      <c r="AQ18" s="2864"/>
      <c r="AR18" s="2864"/>
      <c r="AS18" s="2865"/>
      <c r="AT18" s="320"/>
      <c r="AU18" s="2877">
        <f>IF(ISTEXT(DE18),0,(DE18/CY14)*CQ12)</f>
        <v>100</v>
      </c>
      <c r="AV18" s="2878"/>
      <c r="AW18" s="2878"/>
      <c r="AX18" s="2864">
        <f>IF(ISTEXT(DE18),DE18,IF(AU18=CQ12,"chaque repas",IF(AU18=0,0,CQ12/AU18)))</f>
        <v>2.5</v>
      </c>
      <c r="AY18" s="2864"/>
      <c r="AZ18" s="2864"/>
      <c r="BA18" s="2865"/>
      <c r="BB18" s="320"/>
      <c r="BC18" s="2877">
        <f>IF(ISTEXT(DH18),0,(DH18/CY14)*CQ12)</f>
        <v>100</v>
      </c>
      <c r="BD18" s="2878"/>
      <c r="BE18" s="2878"/>
      <c r="BF18" s="2864">
        <f>IF(ISTEXT(DH18),DH18,IF(BC18=CQ12,"chaque repas",IF(BC18=0,0,CQ12/BC18)))</f>
        <v>2.5</v>
      </c>
      <c r="BG18" s="2864"/>
      <c r="BH18" s="2864"/>
      <c r="BI18" s="2865"/>
      <c r="BJ18" s="320"/>
      <c r="BK18" s="2877">
        <f>IF(ISTEXT(DJ18),0,(DJ18/CY14)*CQ12)</f>
        <v>100</v>
      </c>
      <c r="BL18" s="2878"/>
      <c r="BM18" s="2878"/>
      <c r="BN18" s="2864">
        <f>IF(ISTEXT(DJ18),DJ18,IF(BK18=CQ12,"chaque repas",IF(BK18=0,0,CQ12/BK18)))</f>
        <v>2.5</v>
      </c>
      <c r="BO18" s="2864"/>
      <c r="BP18" s="2864"/>
      <c r="BQ18" s="2865"/>
      <c r="BR18" s="320"/>
      <c r="BS18" s="2877">
        <f>IF(ISTEXT(DK18),0,(DK18/CY14)*CQ12)</f>
        <v>100</v>
      </c>
      <c r="BT18" s="2878"/>
      <c r="BU18" s="2878"/>
      <c r="BV18" s="2864">
        <f>IF(ISTEXT(DK18),DK18,IF(BS18=CQ12,"chaque repas",IF(BS18=0,0,CQ12/BS18)))</f>
        <v>2.5</v>
      </c>
      <c r="BW18" s="2864"/>
      <c r="BX18" s="2864"/>
      <c r="BY18" s="2865"/>
      <c r="BZ18" s="320"/>
      <c r="CA18" s="2877">
        <f>IF(ISTEXT(DL18),0,(DL18/CY14)*CQ12)</f>
        <v>62.5</v>
      </c>
      <c r="CB18" s="2878"/>
      <c r="CC18" s="2878"/>
      <c r="CD18" s="2864">
        <f>IF(ISTEXT(DL18),DL18,IF(CA18=CQ12,"chaque repas",IF(CA18=0,0,CQ12/CA18)))</f>
        <v>4</v>
      </c>
      <c r="CE18" s="2864"/>
      <c r="CF18" s="2864"/>
      <c r="CG18" s="2865"/>
      <c r="CH18" s="320"/>
      <c r="CI18" s="2877">
        <f>IF(ISTEXT(DM18),0,(DM18/DM14)*CQ12)</f>
        <v>107.14285714285714</v>
      </c>
      <c r="CJ18" s="2878"/>
      <c r="CK18" s="2878"/>
      <c r="CL18" s="2864">
        <f>IF(ISTEXT(DM18),DM18,IF(CI18=CQ12,"chaque repas",IF(CI18=0,0,CQ12/CI18)))</f>
        <v>2.3333333333333335</v>
      </c>
      <c r="CM18" s="2864"/>
      <c r="CN18" s="2864"/>
      <c r="CO18" s="2864"/>
      <c r="CP18" s="320"/>
      <c r="CQ18" s="2878">
        <f>IF(ISTEXT(DN18),0,(DN18/DM14)*CQ12)</f>
        <v>71.428571428571431</v>
      </c>
      <c r="CR18" s="2878"/>
      <c r="CS18" s="2878"/>
      <c r="CT18" s="2864">
        <f>IF(ISTEXT(DN18),DN18,IF(CQ18=CQ12,"chaque repas",IF(CQ18=0,0,CQ12/CQ18)))</f>
        <v>3.5</v>
      </c>
      <c r="CU18" s="2864"/>
      <c r="CV18" s="2864"/>
      <c r="CW18" s="2865"/>
      <c r="CX18" s="320"/>
      <c r="CY18" s="2746">
        <v>8</v>
      </c>
      <c r="CZ18" s="2747"/>
      <c r="DA18" s="2748"/>
      <c r="DB18" s="2746">
        <v>19</v>
      </c>
      <c r="DC18" s="2747"/>
      <c r="DD18" s="2748"/>
      <c r="DE18" s="2746">
        <v>8</v>
      </c>
      <c r="DF18" s="2747"/>
      <c r="DG18" s="2748"/>
      <c r="DH18" s="2746">
        <v>8</v>
      </c>
      <c r="DI18" s="2748"/>
      <c r="DJ18" s="321">
        <v>8</v>
      </c>
      <c r="DK18" s="322">
        <v>8</v>
      </c>
      <c r="DL18" s="322">
        <v>5</v>
      </c>
      <c r="DM18" s="322">
        <v>12</v>
      </c>
      <c r="DN18" s="322">
        <v>8</v>
      </c>
      <c r="DO18" s="4229"/>
      <c r="DP18" s="4230"/>
      <c r="DQ18" s="308">
        <v>18</v>
      </c>
      <c r="DR18" s="323" t="s">
        <v>1011</v>
      </c>
      <c r="DS18" s="295"/>
      <c r="DT18" s="295"/>
      <c r="DU18" s="296"/>
      <c r="DV18" s="200">
        <v>0</v>
      </c>
      <c r="DW18" s="201"/>
    </row>
    <row r="19" spans="1:127" s="309" customFormat="1" ht="18" customHeight="1">
      <c r="A19" s="304">
        <v>0</v>
      </c>
      <c r="B19" s="2875" t="s">
        <v>1024</v>
      </c>
      <c r="C19" s="2876"/>
      <c r="D19" s="2876"/>
      <c r="E19" s="2876"/>
      <c r="F19" s="2876"/>
      <c r="G19" s="2876"/>
      <c r="H19" s="2876"/>
      <c r="I19" s="2876"/>
      <c r="J19" s="2876"/>
      <c r="K19" s="2876"/>
      <c r="L19" s="2876"/>
      <c r="M19" s="2876"/>
      <c r="N19" s="2876"/>
      <c r="O19" s="2876"/>
      <c r="P19" s="2876"/>
      <c r="Q19" s="2876"/>
      <c r="R19" s="2876"/>
      <c r="S19" s="2876"/>
      <c r="T19" s="2876"/>
      <c r="U19" s="2876"/>
      <c r="V19" s="2876"/>
      <c r="W19" s="2876"/>
      <c r="X19" s="2876"/>
      <c r="Y19" s="2876"/>
      <c r="Z19" s="2876"/>
      <c r="AA19" s="2876"/>
      <c r="AB19" s="2876"/>
      <c r="AC19" s="2876"/>
      <c r="AD19" s="320"/>
      <c r="AE19" s="2877">
        <f>IF(ISTEXT(CY19),0,(CY19/CY14)*CQ12)</f>
        <v>0</v>
      </c>
      <c r="AF19" s="2878"/>
      <c r="AG19" s="2878"/>
      <c r="AH19" s="2864">
        <f>IF(ISTEXT(CY19),CY19,IF(AE19=CQ12,"chaque repas",IF(AE19=0,0,CQ12/AE19)))</f>
        <v>0</v>
      </c>
      <c r="AI19" s="2864"/>
      <c r="AJ19" s="2864"/>
      <c r="AK19" s="2865"/>
      <c r="AL19" s="320"/>
      <c r="AM19" s="2877">
        <f>IF(ISTEXT(DB19),0,(DB19/CY14)*CQ12)</f>
        <v>0</v>
      </c>
      <c r="AN19" s="2878"/>
      <c r="AO19" s="2878"/>
      <c r="AP19" s="2864">
        <f>IF(ISTEXT(DB19),DB19,IF(AM19=CQ12,"chaque repas",IF(AM19=0,0,CQ12/AM19)))</f>
        <v>0</v>
      </c>
      <c r="AQ19" s="2864"/>
      <c r="AR19" s="2864"/>
      <c r="AS19" s="2865"/>
      <c r="AT19" s="320"/>
      <c r="AU19" s="2877">
        <f>IF(ISTEXT(DE19),0,(DE19/CY14)*CQ12)</f>
        <v>0</v>
      </c>
      <c r="AV19" s="2878"/>
      <c r="AW19" s="2878"/>
      <c r="AX19" s="2864">
        <f>IF(ISTEXT(DE19),DE19,IF(AU19=CQ12,"chaque repas",IF(AU19=0,0,CQ12/AU19)))</f>
        <v>0</v>
      </c>
      <c r="AY19" s="2864"/>
      <c r="AZ19" s="2864"/>
      <c r="BA19" s="2865"/>
      <c r="BB19" s="320"/>
      <c r="BC19" s="2877">
        <f>IF(ISTEXT(DH19),0,(DH19/CY14)*CQ12)</f>
        <v>0</v>
      </c>
      <c r="BD19" s="2878"/>
      <c r="BE19" s="2878"/>
      <c r="BF19" s="2864">
        <f>IF(ISTEXT(DH19),DH19,IF(BC19=CQ12,"chaque repas",IF(BC19=0,0,CQ12/BC19)))</f>
        <v>0</v>
      </c>
      <c r="BG19" s="2864"/>
      <c r="BH19" s="2864"/>
      <c r="BI19" s="2865"/>
      <c r="BJ19" s="320"/>
      <c r="BK19" s="2877">
        <f>IF(ISTEXT(DJ19),0,(DJ19/CY14)*CQ12)</f>
        <v>0</v>
      </c>
      <c r="BL19" s="2878"/>
      <c r="BM19" s="2878"/>
      <c r="BN19" s="2864">
        <f>IF(ISTEXT(DJ19),DJ19,IF(BK19=CQ12,"chaque repas",IF(BK19=0,0,CQ12/BK19)))</f>
        <v>0</v>
      </c>
      <c r="BO19" s="2864"/>
      <c r="BP19" s="2864"/>
      <c r="BQ19" s="2865"/>
      <c r="BR19" s="320"/>
      <c r="BS19" s="2877">
        <f>IF(ISTEXT(DK19),0,(DK19/CY14)*CQ12)</f>
        <v>0</v>
      </c>
      <c r="BT19" s="2878"/>
      <c r="BU19" s="2878"/>
      <c r="BV19" s="2864" t="str">
        <f>IF(ISTEXT(DK19),DK19,IF(BS19=CQ12,"chaque repas",IF(BS19=0,0,CQ12/BS19)))</f>
        <v>Chaque jour</v>
      </c>
      <c r="BW19" s="2864"/>
      <c r="BX19" s="2864"/>
      <c r="BY19" s="2865"/>
      <c r="BZ19" s="320"/>
      <c r="CA19" s="2877">
        <f>IF(ISTEXT(DL19),0,(DL19/CY14)*CQ12)</f>
        <v>0</v>
      </c>
      <c r="CB19" s="2878"/>
      <c r="CC19" s="2878"/>
      <c r="CD19" s="2864" t="str">
        <f>IF(ISTEXT(DL19),DL19,IF(CA19=CQ12,"chaque repas",IF(CA19=0,0,CQ12/CA19)))</f>
        <v>Chaque jour</v>
      </c>
      <c r="CE19" s="2864"/>
      <c r="CF19" s="2864"/>
      <c r="CG19" s="2865"/>
      <c r="CH19" s="320"/>
      <c r="CI19" s="2877">
        <f>IF(ISTEXT(DM19),0,(DM19/DM14)*CQ12)</f>
        <v>0</v>
      </c>
      <c r="CJ19" s="2878"/>
      <c r="CK19" s="2878"/>
      <c r="CL19" s="2864" t="str">
        <f>IF(ISTEXT(DM19),DM19,IF(CI19=CQ12,"chaque repas",IF(CI19=0,0,CQ12/CI19)))</f>
        <v>Chaque jour</v>
      </c>
      <c r="CM19" s="2864"/>
      <c r="CN19" s="2864"/>
      <c r="CO19" s="2864"/>
      <c r="CP19" s="320"/>
      <c r="CQ19" s="2878">
        <f>IF(ISTEXT(DN19),0,(DN19/DM14)*CQ12)</f>
        <v>0</v>
      </c>
      <c r="CR19" s="2878"/>
      <c r="CS19" s="2878"/>
      <c r="CT19" s="2864" t="str">
        <f>IF(ISTEXT(DN19),DN19,IF(CQ19=CQ12,"chaque repas",IF(CQ19=0,0,CQ12/CQ19)))</f>
        <v>Chaque jour</v>
      </c>
      <c r="CU19" s="2864"/>
      <c r="CV19" s="2864"/>
      <c r="CW19" s="2865"/>
      <c r="CX19" s="320"/>
      <c r="CY19" s="2879"/>
      <c r="CZ19" s="2880"/>
      <c r="DA19" s="2881"/>
      <c r="DB19" s="2879"/>
      <c r="DC19" s="2880"/>
      <c r="DD19" s="2881"/>
      <c r="DE19" s="2879"/>
      <c r="DF19" s="2880"/>
      <c r="DG19" s="2881"/>
      <c r="DH19" s="2879"/>
      <c r="DI19" s="2881"/>
      <c r="DJ19" s="324"/>
      <c r="DK19" s="324" t="s">
        <v>1025</v>
      </c>
      <c r="DL19" s="324" t="s">
        <v>1025</v>
      </c>
      <c r="DM19" s="324" t="s">
        <v>1025</v>
      </c>
      <c r="DN19" s="324" t="s">
        <v>1025</v>
      </c>
      <c r="DO19" s="4229"/>
      <c r="DP19" s="4230"/>
      <c r="DQ19" s="308">
        <v>18</v>
      </c>
      <c r="DR19" s="323" t="s">
        <v>1026</v>
      </c>
      <c r="DS19" s="295"/>
      <c r="DT19" s="295"/>
      <c r="DU19" s="296"/>
      <c r="DV19" s="200">
        <v>0</v>
      </c>
      <c r="DW19" s="201"/>
    </row>
    <row r="20" spans="1:127" s="309" customFormat="1" ht="18" customHeight="1">
      <c r="A20" s="304">
        <v>0</v>
      </c>
      <c r="B20" s="2849" t="s">
        <v>1027</v>
      </c>
      <c r="C20" s="2850"/>
      <c r="D20" s="2850"/>
      <c r="E20" s="2850"/>
      <c r="F20" s="2850"/>
      <c r="G20" s="2850"/>
      <c r="H20" s="2850"/>
      <c r="I20" s="2850"/>
      <c r="J20" s="2850"/>
      <c r="K20" s="2850"/>
      <c r="L20" s="2850"/>
      <c r="M20" s="2850"/>
      <c r="N20" s="2850"/>
      <c r="O20" s="2850"/>
      <c r="P20" s="2850"/>
      <c r="Q20" s="2850"/>
      <c r="R20" s="2850"/>
      <c r="S20" s="2850"/>
      <c r="T20" s="2850"/>
      <c r="U20" s="2850"/>
      <c r="V20" s="2850"/>
      <c r="W20" s="2850"/>
      <c r="X20" s="2850"/>
      <c r="Y20" s="2850"/>
      <c r="Z20" s="2850"/>
      <c r="AA20" s="2850"/>
      <c r="AB20" s="2850"/>
      <c r="AC20" s="2850"/>
      <c r="AD20" s="325"/>
      <c r="AE20" s="2851">
        <f>IF(ISTEXT(CY20),0,(CY20/CY14)*CQ12)</f>
        <v>0</v>
      </c>
      <c r="AF20" s="2852"/>
      <c r="AG20" s="2852"/>
      <c r="AH20" s="2853">
        <f>IF(ISTEXT(CY20),CY20,IF(AE20=CQ12,"chaque repas",IF(AE20=0,0,CQ12/AE20)))</f>
        <v>0</v>
      </c>
      <c r="AI20" s="2853"/>
      <c r="AJ20" s="2853"/>
      <c r="AK20" s="2853"/>
      <c r="AL20" s="325"/>
      <c r="AM20" s="2851">
        <f>IF(ISTEXT(DB20),0,(DB20/CY14)*CQ12)</f>
        <v>0</v>
      </c>
      <c r="AN20" s="2852"/>
      <c r="AO20" s="2852"/>
      <c r="AP20" s="2853">
        <f>IF(ISTEXT(DB20),DB20,IF(AM20=CQ12,"chaque repas",IF(AM20=0,0,CQ12/AM20)))</f>
        <v>0</v>
      </c>
      <c r="AQ20" s="2853"/>
      <c r="AR20" s="2853"/>
      <c r="AS20" s="2853"/>
      <c r="AT20" s="325"/>
      <c r="AU20" s="2851">
        <f>IF(ISTEXT(DE20),0,(DE20/CY14)*CQ12)</f>
        <v>0</v>
      </c>
      <c r="AV20" s="2852"/>
      <c r="AW20" s="2852"/>
      <c r="AX20" s="2853">
        <f>IF(ISTEXT(DE20),DE20,IF(AU20=CQ12,"chaque repas",IF(AU20=0,0,CQ12/AU20)))</f>
        <v>0</v>
      </c>
      <c r="AY20" s="2853"/>
      <c r="AZ20" s="2853"/>
      <c r="BA20" s="2853"/>
      <c r="BB20" s="325"/>
      <c r="BC20" s="2851">
        <f>IF(ISTEXT(DH20),0,(DH20/CY14)*CQ12)</f>
        <v>0</v>
      </c>
      <c r="BD20" s="2852"/>
      <c r="BE20" s="2852"/>
      <c r="BF20" s="2853">
        <f>IF(ISTEXT(DH20),DH20,IF(BC20=CQ12,"chaque repas",IF(BC20=0,0,CQ12/BC20)))</f>
        <v>0</v>
      </c>
      <c r="BG20" s="2853"/>
      <c r="BH20" s="2853"/>
      <c r="BI20" s="2853"/>
      <c r="BJ20" s="325"/>
      <c r="BK20" s="2851">
        <f>IF(ISTEXT(DJ20),0,(DJ20/CY14)*CQ12)</f>
        <v>0</v>
      </c>
      <c r="BL20" s="2852"/>
      <c r="BM20" s="2852"/>
      <c r="BN20" s="2853">
        <f>IF(ISTEXT(DJ20),DJ20,IF(BK20=CQ12,"chaque repas",IF(BK20=0,0,CQ12/BK20)))</f>
        <v>0</v>
      </c>
      <c r="BO20" s="2853"/>
      <c r="BP20" s="2853"/>
      <c r="BQ20" s="2853"/>
      <c r="BR20" s="325"/>
      <c r="BS20" s="2851">
        <f>IF(ISTEXT(DK20),0,(DK20/CY14)*CQ12)</f>
        <v>0</v>
      </c>
      <c r="BT20" s="2852"/>
      <c r="BU20" s="2852"/>
      <c r="BV20" s="2853" t="str">
        <f>IF(ISTEXT(DK20),DK20,IF(BS20=CQ12,"chaque repas",IF(BS20=0,0,CQ12/BS20)))</f>
        <v>libre</v>
      </c>
      <c r="BW20" s="2853"/>
      <c r="BX20" s="2853"/>
      <c r="BY20" s="2853"/>
      <c r="BZ20" s="325"/>
      <c r="CA20" s="2851">
        <f>IF(ISTEXT(DL20),0,(DL20/CY14)*CQ12)</f>
        <v>125</v>
      </c>
      <c r="CB20" s="2852"/>
      <c r="CC20" s="2852"/>
      <c r="CD20" s="2853">
        <f>IF(ISTEXT(DL20),DL20,IF(CA20=CQ12,"chaque repas",IF(CA20=0,0,CQ12/CA20)))</f>
        <v>2</v>
      </c>
      <c r="CE20" s="2853"/>
      <c r="CF20" s="2853"/>
      <c r="CG20" s="2853"/>
      <c r="CH20" s="325"/>
      <c r="CI20" s="2851">
        <f>IF(ISTEXT(DM20),0,(DM20/DM14)*CQ12)</f>
        <v>0</v>
      </c>
      <c r="CJ20" s="2852"/>
      <c r="CK20" s="2852"/>
      <c r="CL20" s="2853" t="str">
        <f>IF(ISTEXT(DM20),DM20,IF(CI20=CQ12,"chaque repas",IF(CI20=0,0,CQ12/CI20)))</f>
        <v>libre</v>
      </c>
      <c r="CM20" s="2853"/>
      <c r="CN20" s="2853"/>
      <c r="CO20" s="2854"/>
      <c r="CP20" s="325"/>
      <c r="CQ20" s="2852">
        <f>IF(ISTEXT(DN20),0,(DN20/DM14)*CQ12)</f>
        <v>125</v>
      </c>
      <c r="CR20" s="2852"/>
      <c r="CS20" s="2852"/>
      <c r="CT20" s="2853">
        <f>IF(ISTEXT(DN20),DN20,IF(CQ20=CQ12,"chaque repas",IF(CQ20=0,0,CQ12/CQ20)))</f>
        <v>2</v>
      </c>
      <c r="CU20" s="2853"/>
      <c r="CV20" s="2853"/>
      <c r="CW20" s="2853"/>
      <c r="CX20" s="325"/>
      <c r="CY20" s="2872"/>
      <c r="CZ20" s="2873"/>
      <c r="DA20" s="2874"/>
      <c r="DB20" s="2872"/>
      <c r="DC20" s="2873"/>
      <c r="DD20" s="2874"/>
      <c r="DE20" s="2872"/>
      <c r="DF20" s="2873"/>
      <c r="DG20" s="2874"/>
      <c r="DH20" s="2872"/>
      <c r="DI20" s="2874"/>
      <c r="DJ20" s="326"/>
      <c r="DK20" s="327" t="s">
        <v>1022</v>
      </c>
      <c r="DL20" s="328">
        <v>10</v>
      </c>
      <c r="DM20" s="327" t="s">
        <v>1022</v>
      </c>
      <c r="DN20" s="329">
        <v>14</v>
      </c>
      <c r="DO20" s="4229"/>
      <c r="DP20" s="4230"/>
      <c r="DQ20" s="308">
        <v>18</v>
      </c>
      <c r="DR20" s="323" t="s">
        <v>1028</v>
      </c>
      <c r="DS20" s="295"/>
      <c r="DT20" s="295"/>
      <c r="DU20" s="296"/>
      <c r="DV20" s="200">
        <v>0</v>
      </c>
      <c r="DW20" s="201"/>
    </row>
    <row r="21" spans="1:127" s="309" customFormat="1" ht="18" customHeight="1">
      <c r="A21" s="304">
        <v>0</v>
      </c>
      <c r="B21" s="2849" t="s">
        <v>1029</v>
      </c>
      <c r="C21" s="2850"/>
      <c r="D21" s="2850"/>
      <c r="E21" s="2850"/>
      <c r="F21" s="2850"/>
      <c r="G21" s="2850"/>
      <c r="H21" s="2850"/>
      <c r="I21" s="2850"/>
      <c r="J21" s="2850"/>
      <c r="K21" s="2850"/>
      <c r="L21" s="2850"/>
      <c r="M21" s="2850"/>
      <c r="N21" s="2850"/>
      <c r="O21" s="2850"/>
      <c r="P21" s="2850"/>
      <c r="Q21" s="2850"/>
      <c r="R21" s="2850"/>
      <c r="S21" s="2850"/>
      <c r="T21" s="2850"/>
      <c r="U21" s="2850"/>
      <c r="V21" s="2850"/>
      <c r="W21" s="2850"/>
      <c r="X21" s="2850"/>
      <c r="Y21" s="2850"/>
      <c r="Z21" s="2850"/>
      <c r="AA21" s="2850"/>
      <c r="AB21" s="2850"/>
      <c r="AC21" s="2850"/>
      <c r="AD21" s="325"/>
      <c r="AE21" s="2851">
        <f>IF(ISTEXT(CY21),0,(CY21/CY14)*CQ12)</f>
        <v>0</v>
      </c>
      <c r="AF21" s="2852"/>
      <c r="AG21" s="2852"/>
      <c r="AH21" s="2853" t="str">
        <f>IF(ISTEXT(CY21),CY21,IF(AE21=CQ12,"chaque repas",IF(AE21=0,0,CQ12/AE21)))</f>
        <v>10</v>
      </c>
      <c r="AI21" s="2853"/>
      <c r="AJ21" s="2853"/>
      <c r="AK21" s="2853"/>
      <c r="AL21" s="325"/>
      <c r="AM21" s="2851">
        <f>IF(ISTEXT(DB21),0,(DB21/CY14)*CQ12)</f>
        <v>0</v>
      </c>
      <c r="AN21" s="2852"/>
      <c r="AO21" s="2852"/>
      <c r="AP21" s="2853" t="str">
        <f>IF(ISTEXT(DB21),DB21,IF(AM21=CQ12,"chaque repas",IF(AM21=0,0,CQ12/AM21)))</f>
        <v>20</v>
      </c>
      <c r="AQ21" s="2853"/>
      <c r="AR21" s="2853"/>
      <c r="AS21" s="2853"/>
      <c r="AT21" s="325"/>
      <c r="AU21" s="2851">
        <f>IF(ISTEXT(DE21),0,(DE21/CY14)*CQ12)</f>
        <v>125</v>
      </c>
      <c r="AV21" s="2852"/>
      <c r="AW21" s="2852"/>
      <c r="AX21" s="2853">
        <f>IF(ISTEXT(DE21),DE21,IF(AU21=CQ12,"chaque repas",IF(AU21=0,0,CQ12/AU21)))</f>
        <v>2</v>
      </c>
      <c r="AY21" s="2853"/>
      <c r="AZ21" s="2853"/>
      <c r="BA21" s="2853"/>
      <c r="BB21" s="325"/>
      <c r="BC21" s="2851">
        <f>IF(ISTEXT(DH21),0,(DH21/CY14)*CQ12)</f>
        <v>0</v>
      </c>
      <c r="BD21" s="2852"/>
      <c r="BE21" s="2852"/>
      <c r="BF21" s="2853" t="str">
        <f>IF(ISTEXT(DH21),DH21,IF(BC21=CQ12,"chaque repas",IF(BC21=0,0,CQ12/BC21)))</f>
        <v>10</v>
      </c>
      <c r="BG21" s="2853"/>
      <c r="BH21" s="2853"/>
      <c r="BI21" s="2853"/>
      <c r="BJ21" s="325"/>
      <c r="BK21" s="2851">
        <f>IF(ISTEXT(DJ21),0,(DJ21/CY14)*CQ12)</f>
        <v>87.5</v>
      </c>
      <c r="BL21" s="2852"/>
      <c r="BM21" s="2852"/>
      <c r="BN21" s="2853">
        <f>IF(ISTEXT(DJ21),DJ21,IF(BK21=CQ12,"chaque repas",IF(BK21=0,0,CQ12/BK21)))</f>
        <v>2.8571428571428572</v>
      </c>
      <c r="BO21" s="2853"/>
      <c r="BP21" s="2853"/>
      <c r="BQ21" s="2853"/>
      <c r="BR21" s="325"/>
      <c r="BS21" s="2851">
        <f>IF(ISTEXT(DK21),0,(DK21/CY14)*CQ12)</f>
        <v>125</v>
      </c>
      <c r="BT21" s="2852"/>
      <c r="BU21" s="2852"/>
      <c r="BV21" s="2853">
        <f>IF(ISTEXT(DK21),DK21,IF(BS21=CQ12,"chaque repas",IF(BS21=0,0,CQ12/BS21)))</f>
        <v>2</v>
      </c>
      <c r="BW21" s="2853"/>
      <c r="BX21" s="2853"/>
      <c r="BY21" s="2853"/>
      <c r="BZ21" s="325"/>
      <c r="CA21" s="2851">
        <f>IF(ISTEXT(DL21),0,(DL21/CY14)*CQ12)</f>
        <v>100</v>
      </c>
      <c r="CB21" s="2852"/>
      <c r="CC21" s="2852"/>
      <c r="CD21" s="2853">
        <f>IF(ISTEXT(DL21),DL21,IF(CA21=CQ12,"chaque repas",IF(CA21=0,0,CQ12/CA21)))</f>
        <v>2.5</v>
      </c>
      <c r="CE21" s="2853"/>
      <c r="CF21" s="2853"/>
      <c r="CG21" s="2853"/>
      <c r="CH21" s="325"/>
      <c r="CI21" s="2851">
        <f>IF(ISTEXT(DM21),0,(DM21/DM14)*CQ12)</f>
        <v>125</v>
      </c>
      <c r="CJ21" s="2852"/>
      <c r="CK21" s="2852"/>
      <c r="CL21" s="2853">
        <f>IF(ISTEXT(DM21),DM21,IF(CI21=CQ12,"chaque repas",IF(CI21=0,0,CQ12/CI21)))</f>
        <v>2</v>
      </c>
      <c r="CM21" s="2853"/>
      <c r="CN21" s="2853"/>
      <c r="CO21" s="2854"/>
      <c r="CP21" s="325"/>
      <c r="CQ21" s="2852">
        <f>IF(ISTEXT(DN21),0,(DN21/DM14)*CQ12)</f>
        <v>107.14285714285714</v>
      </c>
      <c r="CR21" s="2852"/>
      <c r="CS21" s="2852"/>
      <c r="CT21" s="2853">
        <f>IF(ISTEXT(DN21),DN21,IF(CQ21=CQ12,"chaque repas",IF(CQ21=0,0,CQ12/CQ21)))</f>
        <v>2.3333333333333335</v>
      </c>
      <c r="CU21" s="2853"/>
      <c r="CV21" s="2853"/>
      <c r="CW21" s="2853"/>
      <c r="CX21" s="325"/>
      <c r="CY21" s="2780" t="s">
        <v>323</v>
      </c>
      <c r="CZ21" s="2781"/>
      <c r="DA21" s="2782"/>
      <c r="DB21" s="2780" t="s">
        <v>276</v>
      </c>
      <c r="DC21" s="2781"/>
      <c r="DD21" s="2782"/>
      <c r="DE21" s="2706">
        <v>10</v>
      </c>
      <c r="DF21" s="2707"/>
      <c r="DG21" s="2708"/>
      <c r="DH21" s="2780" t="s">
        <v>323</v>
      </c>
      <c r="DI21" s="2782"/>
      <c r="DJ21" s="2882">
        <v>7</v>
      </c>
      <c r="DK21" s="2882">
        <v>10</v>
      </c>
      <c r="DL21" s="2882">
        <v>8</v>
      </c>
      <c r="DM21" s="2882">
        <v>14</v>
      </c>
      <c r="DN21" s="2882">
        <v>12</v>
      </c>
      <c r="DO21" s="4229"/>
      <c r="DP21" s="4230"/>
      <c r="DQ21" s="308">
        <v>18</v>
      </c>
      <c r="DR21" s="330">
        <v>3.5</v>
      </c>
      <c r="DS21" s="331" t="s">
        <v>1030</v>
      </c>
      <c r="DT21" s="295"/>
      <c r="DU21" s="296"/>
      <c r="DV21" s="200">
        <v>0</v>
      </c>
      <c r="DW21" s="201"/>
    </row>
    <row r="22" spans="1:127" s="309" customFormat="1" ht="18" customHeight="1">
      <c r="A22" s="304">
        <v>0</v>
      </c>
      <c r="B22" s="4110" t="s">
        <v>51</v>
      </c>
      <c r="C22" s="2850"/>
      <c r="D22" s="2850"/>
      <c r="E22" s="2850"/>
      <c r="F22" s="2850"/>
      <c r="G22" s="2850"/>
      <c r="H22" s="2850"/>
      <c r="I22" s="2850"/>
      <c r="J22" s="2850"/>
      <c r="K22" s="2850"/>
      <c r="L22" s="2850"/>
      <c r="M22" s="2850"/>
      <c r="N22" s="2850"/>
      <c r="O22" s="2850"/>
      <c r="P22" s="2850"/>
      <c r="Q22" s="2850"/>
      <c r="R22" s="2850"/>
      <c r="S22" s="2850"/>
      <c r="T22" s="2850"/>
      <c r="U22" s="2850"/>
      <c r="V22" s="2850"/>
      <c r="W22" s="2850"/>
      <c r="X22" s="2850"/>
      <c r="Y22" s="2850"/>
      <c r="Z22" s="2850"/>
      <c r="AA22" s="2850"/>
      <c r="AB22" s="2850"/>
      <c r="AC22" s="2850"/>
      <c r="AD22" s="332"/>
      <c r="AE22" s="2851"/>
      <c r="AF22" s="2852"/>
      <c r="AG22" s="2852"/>
      <c r="AH22" s="2853"/>
      <c r="AI22" s="2853"/>
      <c r="AJ22" s="2853"/>
      <c r="AK22" s="2853"/>
      <c r="AL22" s="332"/>
      <c r="AM22" s="2851"/>
      <c r="AN22" s="2852"/>
      <c r="AO22" s="2852"/>
      <c r="AP22" s="2853"/>
      <c r="AQ22" s="2853"/>
      <c r="AR22" s="2853"/>
      <c r="AS22" s="2853"/>
      <c r="AT22" s="332"/>
      <c r="AU22" s="2851"/>
      <c r="AV22" s="2852"/>
      <c r="AW22" s="2852"/>
      <c r="AX22" s="2853"/>
      <c r="AY22" s="2853"/>
      <c r="AZ22" s="2853"/>
      <c r="BA22" s="2853"/>
      <c r="BB22" s="332"/>
      <c r="BC22" s="2851"/>
      <c r="BD22" s="2852"/>
      <c r="BE22" s="2852"/>
      <c r="BF22" s="2853"/>
      <c r="BG22" s="2853"/>
      <c r="BH22" s="2853"/>
      <c r="BI22" s="2853"/>
      <c r="BJ22" s="332"/>
      <c r="BK22" s="2851"/>
      <c r="BL22" s="2852"/>
      <c r="BM22" s="2852"/>
      <c r="BN22" s="2853"/>
      <c r="BO22" s="2853"/>
      <c r="BP22" s="2853"/>
      <c r="BQ22" s="2853"/>
      <c r="BR22" s="332"/>
      <c r="BS22" s="2851"/>
      <c r="BT22" s="2852"/>
      <c r="BU22" s="2852"/>
      <c r="BV22" s="2853"/>
      <c r="BW22" s="2853"/>
      <c r="BX22" s="2853"/>
      <c r="BY22" s="2853"/>
      <c r="BZ22" s="332"/>
      <c r="CA22" s="2851"/>
      <c r="CB22" s="2852"/>
      <c r="CC22" s="2852"/>
      <c r="CD22" s="2853"/>
      <c r="CE22" s="2853"/>
      <c r="CF22" s="2853"/>
      <c r="CG22" s="2853"/>
      <c r="CH22" s="332"/>
      <c r="CI22" s="2851"/>
      <c r="CJ22" s="2852"/>
      <c r="CK22" s="2852"/>
      <c r="CL22" s="2853"/>
      <c r="CM22" s="2853"/>
      <c r="CN22" s="2853"/>
      <c r="CO22" s="2854"/>
      <c r="CP22" s="332"/>
      <c r="CQ22" s="2852" t="e">
        <f>IF(ISTEXT(DN22),0,(DN22/#REF!)*#REF!)</f>
        <v>#REF!</v>
      </c>
      <c r="CR22" s="2852"/>
      <c r="CS22" s="2852"/>
      <c r="CT22" s="2853" t="e">
        <f>IF(ISTEXT(DN22),DN22,IF(CQ22=#REF!,"chaque repas",IF(CQ22=0,0,#REF!/CQ22)))</f>
        <v>#REF!</v>
      </c>
      <c r="CU22" s="2853"/>
      <c r="CV22" s="2853"/>
      <c r="CW22" s="2853"/>
      <c r="CX22" s="332"/>
      <c r="CY22" s="2861"/>
      <c r="CZ22" s="2862"/>
      <c r="DA22" s="2863"/>
      <c r="DB22" s="2861"/>
      <c r="DC22" s="2862"/>
      <c r="DD22" s="2863"/>
      <c r="DE22" s="2709"/>
      <c r="DF22" s="2710"/>
      <c r="DG22" s="2711"/>
      <c r="DH22" s="2861"/>
      <c r="DI22" s="2863"/>
      <c r="DJ22" s="2713"/>
      <c r="DK22" s="2713"/>
      <c r="DL22" s="2713"/>
      <c r="DM22" s="2713"/>
      <c r="DN22" s="2713"/>
      <c r="DO22" s="4229"/>
      <c r="DP22" s="4230"/>
      <c r="DQ22" s="308">
        <v>18</v>
      </c>
      <c r="DR22" s="333" t="s">
        <v>986</v>
      </c>
      <c r="DS22" s="295"/>
      <c r="DT22" s="295"/>
      <c r="DU22" s="296"/>
      <c r="DV22" s="200">
        <v>0</v>
      </c>
      <c r="DW22" s="201"/>
    </row>
    <row r="23" spans="1:127" s="309" customFormat="1" ht="18" customHeight="1">
      <c r="A23" s="304">
        <v>0</v>
      </c>
      <c r="B23" s="4110" t="s">
        <v>1031</v>
      </c>
      <c r="C23" s="2850"/>
      <c r="D23" s="2850"/>
      <c r="E23" s="2850"/>
      <c r="F23" s="2850"/>
      <c r="G23" s="2850"/>
      <c r="H23" s="2850"/>
      <c r="I23" s="2850"/>
      <c r="J23" s="2850"/>
      <c r="K23" s="2850"/>
      <c r="L23" s="2850"/>
      <c r="M23" s="2850"/>
      <c r="N23" s="2850"/>
      <c r="O23" s="2850"/>
      <c r="P23" s="2850"/>
      <c r="Q23" s="2850"/>
      <c r="R23" s="2850"/>
      <c r="S23" s="2850"/>
      <c r="T23" s="2850"/>
      <c r="U23" s="2850"/>
      <c r="V23" s="2850"/>
      <c r="W23" s="2850"/>
      <c r="X23" s="2850"/>
      <c r="Y23" s="2850"/>
      <c r="Z23" s="2850"/>
      <c r="AA23" s="2850"/>
      <c r="AB23" s="2850"/>
      <c r="AC23" s="2850"/>
      <c r="AD23" s="325"/>
      <c r="AE23" s="2851">
        <f>IF(ISTEXT(CY23),0,(CY23/CY14)*CQ12)</f>
        <v>0</v>
      </c>
      <c r="AF23" s="2852"/>
      <c r="AG23" s="2852"/>
      <c r="AH23" s="2853" t="str">
        <f>IF(ISTEXT(CY23),CY23,IF(AE23=CQ12,"chaque repas",IF(AE23=0,0,CQ12/AE23)))</f>
        <v>10</v>
      </c>
      <c r="AI23" s="2853"/>
      <c r="AJ23" s="2853"/>
      <c r="AK23" s="2853"/>
      <c r="AL23" s="325"/>
      <c r="AM23" s="2851">
        <f>IF(ISTEXT(DB23),0,(DB23/CY14)*CQ12)</f>
        <v>0</v>
      </c>
      <c r="AN23" s="2852"/>
      <c r="AO23" s="2852"/>
      <c r="AP23" s="2853" t="str">
        <f>IF(ISTEXT(DB23),DB23,IF(AM23=CQ12,"chaque repas",IF(AM23=0,0,CQ12/AM23)))</f>
        <v>20</v>
      </c>
      <c r="AQ23" s="2853"/>
      <c r="AR23" s="2853"/>
      <c r="AS23" s="2853"/>
      <c r="AT23" s="325"/>
      <c r="AU23" s="2851">
        <f>IF(ISTEXT(DE23),0,(DE23/CY14)*CQ12)</f>
        <v>125</v>
      </c>
      <c r="AV23" s="2852"/>
      <c r="AW23" s="2852"/>
      <c r="AX23" s="2853">
        <f>IF(ISTEXT(DE23),DE23,IF(AU23=CQ12,"chaque repas",IF(AU23=0,0,CQ12/AU23)))</f>
        <v>2</v>
      </c>
      <c r="AY23" s="2853"/>
      <c r="AZ23" s="2853"/>
      <c r="BA23" s="2853"/>
      <c r="BB23" s="325"/>
      <c r="BC23" s="2851">
        <f>IF(ISTEXT(DH23),0,(DH23/CY14)*CQ12)</f>
        <v>0</v>
      </c>
      <c r="BD23" s="2852"/>
      <c r="BE23" s="2852"/>
      <c r="BF23" s="2853" t="str">
        <f>IF(ISTEXT(DH23),DH23,IF(BC23=CQ12,"chaque repas",IF(BC23=0,0,CQ12/BC23)))</f>
        <v>10</v>
      </c>
      <c r="BG23" s="2853"/>
      <c r="BH23" s="2853"/>
      <c r="BI23" s="2853"/>
      <c r="BJ23" s="325"/>
      <c r="BK23" s="2851">
        <f>IF(ISTEXT(DJ23),0,(DJ23/CY14)*CQ12)</f>
        <v>87.5</v>
      </c>
      <c r="BL23" s="2852"/>
      <c r="BM23" s="2852"/>
      <c r="BN23" s="2853">
        <f>IF(ISTEXT(DJ23),DJ23,IF(BK23=CQ12,"chaque repas",IF(BK23=0,0,CQ12/BK23)))</f>
        <v>2.8571428571428572</v>
      </c>
      <c r="BO23" s="2853"/>
      <c r="BP23" s="2853"/>
      <c r="BQ23" s="2853"/>
      <c r="BR23" s="325"/>
      <c r="BS23" s="2851">
        <f>IF(ISTEXT(DK23),0,(DK23/CY14)*CQ12)</f>
        <v>62.5</v>
      </c>
      <c r="BT23" s="2852"/>
      <c r="BU23" s="2852"/>
      <c r="BV23" s="2853">
        <f>IF(ISTEXT(DK23),DK23,IF(BS23=CQ12,"chaque repas",IF(BS23=0,0,CQ12/BS23)))</f>
        <v>4</v>
      </c>
      <c r="BW23" s="2853"/>
      <c r="BX23" s="2853"/>
      <c r="BY23" s="2853"/>
      <c r="BZ23" s="325"/>
      <c r="CA23" s="2851">
        <f>IF(ISTEXT(DL23),0,(DL23/CY14)*CQ12)</f>
        <v>62.5</v>
      </c>
      <c r="CB23" s="2852"/>
      <c r="CC23" s="2852"/>
      <c r="CD23" s="2853">
        <f>IF(ISTEXT(DL23),DL23,IF(CA23=CQ12,"chaque repas",IF(CA23=0,0,CQ12/CA23)))</f>
        <v>4</v>
      </c>
      <c r="CE23" s="2853"/>
      <c r="CF23" s="2853"/>
      <c r="CG23" s="2853"/>
      <c r="CH23" s="325"/>
      <c r="CI23" s="2851">
        <f>IF(ISTEXT(DM23),0,(DM23/DM14)*CQ12)</f>
        <v>62.5</v>
      </c>
      <c r="CJ23" s="2852"/>
      <c r="CK23" s="2852"/>
      <c r="CL23" s="2853">
        <f>IF(ISTEXT(DM23),DM23,IF(CI23=CQ12,"chaque repas",IF(CI23=0,0,CQ12/CI23)))</f>
        <v>4</v>
      </c>
      <c r="CM23" s="2853"/>
      <c r="CN23" s="2853"/>
      <c r="CO23" s="2854"/>
      <c r="CP23" s="325"/>
      <c r="CQ23" s="2852">
        <f>IF(ISTEXT(DN23),0,(DN23/DM14)*CQ12)</f>
        <v>62.5</v>
      </c>
      <c r="CR23" s="2852"/>
      <c r="CS23" s="2852"/>
      <c r="CT23" s="2853">
        <f>IF(ISTEXT(DN23),DN23,IF(CQ23=CQ12,"chaque repas",IF(CQ23=0,0,CQ12/CQ23)))</f>
        <v>4</v>
      </c>
      <c r="CU23" s="2853"/>
      <c r="CV23" s="2853"/>
      <c r="CW23" s="2853"/>
      <c r="CX23" s="325"/>
      <c r="CY23" s="2866" t="s">
        <v>323</v>
      </c>
      <c r="CZ23" s="2867"/>
      <c r="DA23" s="2868"/>
      <c r="DB23" s="2866" t="s">
        <v>276</v>
      </c>
      <c r="DC23" s="2867"/>
      <c r="DD23" s="2868"/>
      <c r="DE23" s="2869">
        <v>10</v>
      </c>
      <c r="DF23" s="2870"/>
      <c r="DG23" s="2871"/>
      <c r="DH23" s="2866" t="s">
        <v>323</v>
      </c>
      <c r="DI23" s="2868"/>
      <c r="DJ23" s="334">
        <v>7</v>
      </c>
      <c r="DK23" s="334">
        <v>5</v>
      </c>
      <c r="DL23" s="334">
        <v>5</v>
      </c>
      <c r="DM23" s="334">
        <v>7</v>
      </c>
      <c r="DN23" s="334">
        <v>7</v>
      </c>
      <c r="DO23" s="4231"/>
      <c r="DP23" s="4232"/>
      <c r="DQ23" s="308">
        <v>18</v>
      </c>
      <c r="DR23" s="335" t="s">
        <v>987</v>
      </c>
      <c r="DS23" s="301"/>
      <c r="DT23" s="301"/>
      <c r="DU23" s="302"/>
      <c r="DV23" s="200">
        <v>0</v>
      </c>
      <c r="DW23" s="201"/>
    </row>
    <row r="24" spans="1:127" s="309" customFormat="1" ht="18" customHeight="1">
      <c r="A24" s="304">
        <v>0</v>
      </c>
      <c r="B24" s="4112" t="s">
        <v>1032</v>
      </c>
      <c r="C24" s="2858"/>
      <c r="D24" s="2858"/>
      <c r="E24" s="2858"/>
      <c r="F24" s="2858"/>
      <c r="G24" s="2858"/>
      <c r="H24" s="2858"/>
      <c r="I24" s="2858"/>
      <c r="J24" s="2858"/>
      <c r="K24" s="2858"/>
      <c r="L24" s="2858"/>
      <c r="M24" s="2858"/>
      <c r="N24" s="2858"/>
      <c r="O24" s="2858"/>
      <c r="P24" s="2858"/>
      <c r="Q24" s="2858"/>
      <c r="R24" s="2858"/>
      <c r="S24" s="2858"/>
      <c r="T24" s="2858"/>
      <c r="U24" s="2858"/>
      <c r="V24" s="2858"/>
      <c r="W24" s="2858"/>
      <c r="X24" s="2858"/>
      <c r="Y24" s="2858"/>
      <c r="Z24" s="2858"/>
      <c r="AA24" s="2858"/>
      <c r="AB24" s="2858"/>
      <c r="AC24" s="2858"/>
      <c r="AD24" s="336"/>
      <c r="AE24" s="2826">
        <f>IF(ISTEXT(CY24),0,(CY24/CY14)*CQ12)</f>
        <v>125</v>
      </c>
      <c r="AF24" s="2827"/>
      <c r="AG24" s="2827"/>
      <c r="AH24" s="2830">
        <f>IF(ISTEXT(CY24),CY24,IF(AE24=CQ12,"chaque repas",IF(AE24=0,0,CQ12/AE24)))</f>
        <v>2</v>
      </c>
      <c r="AI24" s="2830"/>
      <c r="AJ24" s="2830"/>
      <c r="AK24" s="2830"/>
      <c r="AL24" s="336"/>
      <c r="AM24" s="2826">
        <f>IF(ISTEXT(DB24),0,(DB24/CY14)*CQ12)</f>
        <v>0</v>
      </c>
      <c r="AN24" s="2827"/>
      <c r="AO24" s="2827"/>
      <c r="AP24" s="2830" t="str">
        <f>IF(ISTEXT(DB24),DB24,IF(AM24=CQ12,"chaque repas",IF(AM24=0,0,CQ12/AM24)))</f>
        <v>20</v>
      </c>
      <c r="AQ24" s="2830"/>
      <c r="AR24" s="2830"/>
      <c r="AS24" s="2830"/>
      <c r="AT24" s="336"/>
      <c r="AU24" s="2826">
        <f>IF(ISTEXT(DE24),0,(DE24/CY14)*CQ12)</f>
        <v>125</v>
      </c>
      <c r="AV24" s="2827"/>
      <c r="AW24" s="2827"/>
      <c r="AX24" s="2830">
        <f>IF(ISTEXT(DE24),DE24,IF(AU24=CQ12,"chaque repas",IF(AU24=0,0,CQ12/AU24)))</f>
        <v>2</v>
      </c>
      <c r="AY24" s="2830"/>
      <c r="AZ24" s="2830"/>
      <c r="BA24" s="2830"/>
      <c r="BB24" s="336"/>
      <c r="BC24" s="2826">
        <f>IF(ISTEXT(DH24),0,(DH24/CY14)*CQ12)</f>
        <v>0</v>
      </c>
      <c r="BD24" s="2827"/>
      <c r="BE24" s="2827"/>
      <c r="BF24" s="2830" t="str">
        <f>IF(ISTEXT(DH24),DH24,IF(BC24=CQ12,"chaque repas",IF(BC24=0,0,CQ12/BC24)))</f>
        <v>10</v>
      </c>
      <c r="BG24" s="2830"/>
      <c r="BH24" s="2830"/>
      <c r="BI24" s="2830"/>
      <c r="BJ24" s="336"/>
      <c r="BK24" s="2826">
        <f>IF(ISTEXT(DJ24),0,(DJ24/CY14)*CQ12)</f>
        <v>87.5</v>
      </c>
      <c r="BL24" s="2827"/>
      <c r="BM24" s="2827"/>
      <c r="BN24" s="2830">
        <f>IF(ISTEXT(DJ24),DJ24,IF(BK24=CQ12,"chaque repas",IF(BK24=0,0,CQ12/BK24)))</f>
        <v>2.8571428571428572</v>
      </c>
      <c r="BO24" s="2830"/>
      <c r="BP24" s="2830"/>
      <c r="BQ24" s="2830"/>
      <c r="BR24" s="336"/>
      <c r="BS24" s="2826">
        <f>IF(ISTEXT(DK24),0,(DK24/CY14)*CQ12)</f>
        <v>62.5</v>
      </c>
      <c r="BT24" s="2827"/>
      <c r="BU24" s="2827"/>
      <c r="BV24" s="2830">
        <f>IF(ISTEXT(DK24),DK24,IF(BS24=CQ12,"chaque repas",IF(BS24=0,0,CQ12/BS24)))</f>
        <v>4</v>
      </c>
      <c r="BW24" s="2830"/>
      <c r="BX24" s="2830"/>
      <c r="BY24" s="2830"/>
      <c r="BZ24" s="336"/>
      <c r="CA24" s="2826">
        <f>IF(ISTEXT(DL24),0,(DL24/CY14)*CQ12)</f>
        <v>62.5</v>
      </c>
      <c r="CB24" s="2827"/>
      <c r="CC24" s="2827"/>
      <c r="CD24" s="2830">
        <f>IF(ISTEXT(DL24),DL24,IF(CA24=CQ12,"chaque repas",IF(CA24=0,0,CQ12/CA24)))</f>
        <v>4</v>
      </c>
      <c r="CE24" s="2830"/>
      <c r="CF24" s="2830"/>
      <c r="CG24" s="2830"/>
      <c r="CH24" s="336"/>
      <c r="CI24" s="2826">
        <f>IF(ISTEXT(DM24),0,(DM24/DM14)*CQ12)</f>
        <v>62.5</v>
      </c>
      <c r="CJ24" s="2827"/>
      <c r="CK24" s="2827"/>
      <c r="CL24" s="2830">
        <f>IF(ISTEXT(DM24),DM24,IF(CI24=CQ12,"chaque repas",IF(CI24=0,0,CQ12/CI24)))</f>
        <v>4</v>
      </c>
      <c r="CM24" s="2830"/>
      <c r="CN24" s="2830"/>
      <c r="CO24" s="2830"/>
      <c r="CP24" s="336"/>
      <c r="CQ24" s="2827">
        <f>IF(ISTEXT(DN24),0,(DN24/DM14)*CQ12)</f>
        <v>62.5</v>
      </c>
      <c r="CR24" s="2827"/>
      <c r="CS24" s="2827"/>
      <c r="CT24" s="2830">
        <f>IF(ISTEXT(DN24),DN24,IF(CQ24=CQ12,"chaque repas",IF(CQ24=0,0,CQ12/CQ24)))</f>
        <v>4</v>
      </c>
      <c r="CU24" s="2830"/>
      <c r="CV24" s="2830"/>
      <c r="CW24" s="2830"/>
      <c r="CX24" s="336"/>
      <c r="CY24" s="2832">
        <v>10</v>
      </c>
      <c r="CZ24" s="2833"/>
      <c r="DA24" s="2834"/>
      <c r="DB24" s="2832" t="s">
        <v>276</v>
      </c>
      <c r="DC24" s="2833"/>
      <c r="DD24" s="2834"/>
      <c r="DE24" s="2695">
        <v>10</v>
      </c>
      <c r="DF24" s="2696"/>
      <c r="DG24" s="2697"/>
      <c r="DH24" s="2832" t="s">
        <v>323</v>
      </c>
      <c r="DI24" s="2834"/>
      <c r="DJ24" s="2712">
        <v>7</v>
      </c>
      <c r="DK24" s="2712">
        <v>5</v>
      </c>
      <c r="DL24" s="2712">
        <v>5</v>
      </c>
      <c r="DM24" s="2712">
        <v>7</v>
      </c>
      <c r="DN24" s="2712">
        <v>7</v>
      </c>
      <c r="DO24" s="4223" t="s">
        <v>1033</v>
      </c>
      <c r="DP24" s="4224"/>
      <c r="DQ24" s="308">
        <v>18</v>
      </c>
      <c r="DR24" s="304">
        <v>0</v>
      </c>
      <c r="DS24" s="304">
        <v>0</v>
      </c>
      <c r="DT24" s="304">
        <v>0</v>
      </c>
      <c r="DU24" s="304">
        <v>0</v>
      </c>
      <c r="DV24" s="200">
        <v>0</v>
      </c>
      <c r="DW24" s="201"/>
    </row>
    <row r="25" spans="1:127" s="309" customFormat="1" ht="18" customHeight="1">
      <c r="A25" s="304">
        <v>0</v>
      </c>
      <c r="B25" s="2859" t="s">
        <v>56</v>
      </c>
      <c r="C25" s="2860"/>
      <c r="D25" s="2860"/>
      <c r="E25" s="2860"/>
      <c r="F25" s="2860"/>
      <c r="G25" s="2860"/>
      <c r="H25" s="2860"/>
      <c r="I25" s="2860"/>
      <c r="J25" s="2860"/>
      <c r="K25" s="2860"/>
      <c r="L25" s="2860"/>
      <c r="M25" s="2860"/>
      <c r="N25" s="2860"/>
      <c r="O25" s="2860"/>
      <c r="P25" s="2860"/>
      <c r="Q25" s="2860"/>
      <c r="R25" s="2860"/>
      <c r="S25" s="2860"/>
      <c r="T25" s="2860"/>
      <c r="U25" s="2860"/>
      <c r="V25" s="2860"/>
      <c r="W25" s="2860"/>
      <c r="X25" s="2860"/>
      <c r="Y25" s="2860"/>
      <c r="Z25" s="2860"/>
      <c r="AA25" s="2860"/>
      <c r="AB25" s="2860"/>
      <c r="AC25" s="2860"/>
      <c r="AD25" s="332"/>
      <c r="AE25" s="2828"/>
      <c r="AF25" s="2829"/>
      <c r="AG25" s="2829"/>
      <c r="AH25" s="2831"/>
      <c r="AI25" s="2831"/>
      <c r="AJ25" s="2831"/>
      <c r="AK25" s="2831"/>
      <c r="AL25" s="332"/>
      <c r="AM25" s="2828"/>
      <c r="AN25" s="2829"/>
      <c r="AO25" s="2829"/>
      <c r="AP25" s="2831"/>
      <c r="AQ25" s="2831"/>
      <c r="AR25" s="2831"/>
      <c r="AS25" s="2831"/>
      <c r="AT25" s="332"/>
      <c r="AU25" s="2828"/>
      <c r="AV25" s="2829"/>
      <c r="AW25" s="2829"/>
      <c r="AX25" s="2831"/>
      <c r="AY25" s="2831"/>
      <c r="AZ25" s="2831"/>
      <c r="BA25" s="2831"/>
      <c r="BB25" s="332"/>
      <c r="BC25" s="2828"/>
      <c r="BD25" s="2829"/>
      <c r="BE25" s="2829"/>
      <c r="BF25" s="2831"/>
      <c r="BG25" s="2831"/>
      <c r="BH25" s="2831"/>
      <c r="BI25" s="2831"/>
      <c r="BJ25" s="332"/>
      <c r="BK25" s="2828"/>
      <c r="BL25" s="2829"/>
      <c r="BM25" s="2829"/>
      <c r="BN25" s="2831"/>
      <c r="BO25" s="2831"/>
      <c r="BP25" s="2831"/>
      <c r="BQ25" s="2831"/>
      <c r="BR25" s="332"/>
      <c r="BS25" s="2828"/>
      <c r="BT25" s="2829"/>
      <c r="BU25" s="2829"/>
      <c r="BV25" s="2831"/>
      <c r="BW25" s="2831"/>
      <c r="BX25" s="2831"/>
      <c r="BY25" s="2831"/>
      <c r="BZ25" s="332"/>
      <c r="CA25" s="2828"/>
      <c r="CB25" s="2829"/>
      <c r="CC25" s="2829"/>
      <c r="CD25" s="2831"/>
      <c r="CE25" s="2831"/>
      <c r="CF25" s="2831"/>
      <c r="CG25" s="2831"/>
      <c r="CH25" s="332"/>
      <c r="CI25" s="2828"/>
      <c r="CJ25" s="2829"/>
      <c r="CK25" s="2829"/>
      <c r="CL25" s="2831"/>
      <c r="CM25" s="2831"/>
      <c r="CN25" s="2831"/>
      <c r="CO25" s="2831"/>
      <c r="CP25" s="332"/>
      <c r="CQ25" s="2829"/>
      <c r="CR25" s="2829"/>
      <c r="CS25" s="2829"/>
      <c r="CT25" s="2831"/>
      <c r="CU25" s="2831"/>
      <c r="CV25" s="2831"/>
      <c r="CW25" s="2831"/>
      <c r="CX25" s="332"/>
      <c r="CY25" s="2835"/>
      <c r="CZ25" s="2836"/>
      <c r="DA25" s="2837"/>
      <c r="DB25" s="2835"/>
      <c r="DC25" s="2836"/>
      <c r="DD25" s="2837"/>
      <c r="DE25" s="2838"/>
      <c r="DF25" s="2839"/>
      <c r="DG25" s="2840"/>
      <c r="DH25" s="2841"/>
      <c r="DI25" s="2842"/>
      <c r="DJ25" s="2713"/>
      <c r="DK25" s="2713"/>
      <c r="DL25" s="2713"/>
      <c r="DM25" s="2713"/>
      <c r="DN25" s="2713"/>
      <c r="DO25" s="4225"/>
      <c r="DP25" s="4226"/>
      <c r="DQ25" s="308">
        <v>18</v>
      </c>
      <c r="DR25" s="304">
        <v>0</v>
      </c>
      <c r="DS25" s="304">
        <v>0</v>
      </c>
      <c r="DT25" s="304">
        <v>0</v>
      </c>
      <c r="DU25" s="304">
        <v>0</v>
      </c>
      <c r="DV25" s="200">
        <v>0</v>
      </c>
      <c r="DW25" s="201"/>
    </row>
    <row r="26" spans="1:127" s="309" customFormat="1" ht="18" customHeight="1">
      <c r="A26" s="304">
        <v>0</v>
      </c>
      <c r="B26" s="2847" t="s">
        <v>1034</v>
      </c>
      <c r="C26" s="2848"/>
      <c r="D26" s="2848"/>
      <c r="E26" s="2848"/>
      <c r="F26" s="2848"/>
      <c r="G26" s="2848"/>
      <c r="H26" s="2848"/>
      <c r="I26" s="2848"/>
      <c r="J26" s="2848"/>
      <c r="K26" s="2848"/>
      <c r="L26" s="2848"/>
      <c r="M26" s="2848"/>
      <c r="N26" s="2848"/>
      <c r="O26" s="2848"/>
      <c r="P26" s="2848"/>
      <c r="Q26" s="2848"/>
      <c r="R26" s="2848"/>
      <c r="S26" s="2848"/>
      <c r="T26" s="2848"/>
      <c r="U26" s="2848"/>
      <c r="V26" s="2848"/>
      <c r="W26" s="2848"/>
      <c r="X26" s="2848"/>
      <c r="Y26" s="2848"/>
      <c r="Z26" s="2848"/>
      <c r="AA26" s="2848"/>
      <c r="AB26" s="2848"/>
      <c r="AC26" s="2848"/>
      <c r="AD26" s="337"/>
      <c r="AE26" s="2811">
        <f>IF(ISTEXT(CY26),0,(CY26/CY14)*CQ12)</f>
        <v>50</v>
      </c>
      <c r="AF26" s="2812"/>
      <c r="AG26" s="2812"/>
      <c r="AH26" s="2813">
        <f>IF(ISTEXT(CY26),CY26,IF(AE26=CQ12,"chaque repas",IF(AE26=0,0,CQ12/AE26)))</f>
        <v>5</v>
      </c>
      <c r="AI26" s="2813"/>
      <c r="AJ26" s="2813"/>
      <c r="AK26" s="2813"/>
      <c r="AL26" s="337"/>
      <c r="AM26" s="2811">
        <f>IF(ISTEXT(DB26),0,(DB26/CY14)*CQ12)</f>
        <v>25</v>
      </c>
      <c r="AN26" s="2812"/>
      <c r="AO26" s="2812"/>
      <c r="AP26" s="2813">
        <f>IF(ISTEXT(DB26),DB26,IF(AM26=CQ12,"chaque repas",IF(AM26=0,0,CQ12/AM26)))</f>
        <v>10</v>
      </c>
      <c r="AQ26" s="2813"/>
      <c r="AR26" s="2813"/>
      <c r="AS26" s="2813"/>
      <c r="AT26" s="337"/>
      <c r="AU26" s="2811">
        <f>IF(ISTEXT(DE26),0,(DE26/CY14)*CQ12)</f>
        <v>12.5</v>
      </c>
      <c r="AV26" s="2812"/>
      <c r="AW26" s="2812"/>
      <c r="AX26" s="2813">
        <f>IF(ISTEXT(DE26),DE26,IF(AU26=CQ12,"chaque repas",IF(AU26=0,0,CQ12/AU26)))</f>
        <v>20</v>
      </c>
      <c r="AY26" s="2813"/>
      <c r="AZ26" s="2813"/>
      <c r="BA26" s="2813"/>
      <c r="BB26" s="337"/>
      <c r="BC26" s="2811">
        <f>IF(ISTEXT(DH26),0,(DH26/CY14)*CQ12)</f>
        <v>100</v>
      </c>
      <c r="BD26" s="2812"/>
      <c r="BE26" s="2812"/>
      <c r="BF26" s="2813">
        <f>IF(ISTEXT(DH26),DH26,IF(BC26=CQ12,"chaque repas",IF(BC26=0,0,CQ12/BC26)))</f>
        <v>2.5</v>
      </c>
      <c r="BG26" s="2813"/>
      <c r="BH26" s="2813"/>
      <c r="BI26" s="2813"/>
      <c r="BJ26" s="337"/>
      <c r="BK26" s="2811">
        <f>IF(ISTEXT(DJ26),0,(DJ26/CY14)*CQ12)</f>
        <v>25</v>
      </c>
      <c r="BL26" s="2812"/>
      <c r="BM26" s="2812"/>
      <c r="BN26" s="2813">
        <f>IF(ISTEXT(DJ26),DJ26,IF(BK26=CQ12,"chaque repas",IF(BK26=0,0,CQ12/BK26)))</f>
        <v>10</v>
      </c>
      <c r="BO26" s="2813"/>
      <c r="BP26" s="2813"/>
      <c r="BQ26" s="2813"/>
      <c r="BR26" s="337"/>
      <c r="BS26" s="2811">
        <f>IF(ISTEXT(DK26),0,(DK26/CY14)*CQ12)</f>
        <v>100</v>
      </c>
      <c r="BT26" s="2812"/>
      <c r="BU26" s="2812"/>
      <c r="BV26" s="2813">
        <f>IF(ISTEXT(DK26),DK26,IF(BS26=CQ12,"chaque repas",IF(BS26=0,0,CQ12/BS26)))</f>
        <v>2.5</v>
      </c>
      <c r="BW26" s="2813"/>
      <c r="BX26" s="2813"/>
      <c r="BY26" s="2813"/>
      <c r="BZ26" s="337"/>
      <c r="CA26" s="2811">
        <f>IF(ISTEXT(DL26),0,(DL26/CY14)*CQ12)</f>
        <v>12.5</v>
      </c>
      <c r="CB26" s="2812"/>
      <c r="CC26" s="2812"/>
      <c r="CD26" s="2813">
        <f>IF(ISTEXT(DL26),DL26,IF(CA26=CQ12,"chaque repas",IF(CA26=0,0,CQ12/CA26)))</f>
        <v>20</v>
      </c>
      <c r="CE26" s="2813"/>
      <c r="CF26" s="2813"/>
      <c r="CG26" s="2813"/>
      <c r="CH26" s="337"/>
      <c r="CI26" s="2811">
        <f>IF(ISTEXT(DM26),0,(DM26/DM14)*CQ12)</f>
        <v>107.14285714285714</v>
      </c>
      <c r="CJ26" s="2812"/>
      <c r="CK26" s="2812"/>
      <c r="CL26" s="2813">
        <f>IF(ISTEXT(DM26),DM26,IF(CI26=CQ12,"chaque repas",IF(CI26=0,0,CQ12/CI26)))</f>
        <v>2.3333333333333335</v>
      </c>
      <c r="CM26" s="2813"/>
      <c r="CN26" s="2813"/>
      <c r="CO26" s="2813"/>
      <c r="CP26" s="337"/>
      <c r="CQ26" s="2812">
        <f>IF(ISTEXT(DN26),0,(DN26/DM14)*CQ12)</f>
        <v>17.857142857142858</v>
      </c>
      <c r="CR26" s="2812"/>
      <c r="CS26" s="2812"/>
      <c r="CT26" s="2813">
        <f>IF(ISTEXT(DN26),DN26,IF(CQ26=CQ12,"chaque repas",IF(CQ26=0,0,CQ12/CQ26)))</f>
        <v>14</v>
      </c>
      <c r="CU26" s="2813"/>
      <c r="CV26" s="2813"/>
      <c r="CW26" s="2813"/>
      <c r="CX26" s="337"/>
      <c r="CY26" s="2820">
        <v>4</v>
      </c>
      <c r="CZ26" s="2821"/>
      <c r="DA26" s="2822"/>
      <c r="DB26" s="2820">
        <v>2</v>
      </c>
      <c r="DC26" s="2821"/>
      <c r="DD26" s="2822"/>
      <c r="DE26" s="2823">
        <v>1</v>
      </c>
      <c r="DF26" s="2824"/>
      <c r="DG26" s="2825"/>
      <c r="DH26" s="2823">
        <v>8</v>
      </c>
      <c r="DI26" s="2825"/>
      <c r="DJ26" s="338">
        <v>2</v>
      </c>
      <c r="DK26" s="338">
        <v>8</v>
      </c>
      <c r="DL26" s="338">
        <v>1</v>
      </c>
      <c r="DM26" s="338">
        <v>12</v>
      </c>
      <c r="DN26" s="338">
        <v>2</v>
      </c>
      <c r="DO26" s="4217" t="s">
        <v>978</v>
      </c>
      <c r="DP26" s="4218"/>
      <c r="DQ26" s="308">
        <v>18</v>
      </c>
      <c r="DR26" s="304">
        <v>0</v>
      </c>
      <c r="DS26" s="304">
        <v>0</v>
      </c>
      <c r="DT26" s="304">
        <v>0</v>
      </c>
      <c r="DU26" s="304">
        <v>0</v>
      </c>
      <c r="DV26" s="200">
        <v>0</v>
      </c>
      <c r="DW26" s="201"/>
    </row>
    <row r="27" spans="1:127" s="309" customFormat="1" ht="18" customHeight="1">
      <c r="A27" s="304">
        <v>0</v>
      </c>
      <c r="B27" s="2855" t="s">
        <v>1035</v>
      </c>
      <c r="C27" s="2856"/>
      <c r="D27" s="2856"/>
      <c r="E27" s="2856"/>
      <c r="F27" s="2856"/>
      <c r="G27" s="2856"/>
      <c r="H27" s="2856"/>
      <c r="I27" s="2856"/>
      <c r="J27" s="2856"/>
      <c r="K27" s="2856"/>
      <c r="L27" s="2856"/>
      <c r="M27" s="2856"/>
      <c r="N27" s="2856"/>
      <c r="O27" s="2856"/>
      <c r="P27" s="2856"/>
      <c r="Q27" s="2856"/>
      <c r="R27" s="2856"/>
      <c r="S27" s="2856"/>
      <c r="T27" s="2856"/>
      <c r="U27" s="2856"/>
      <c r="V27" s="2856"/>
      <c r="W27" s="2856"/>
      <c r="X27" s="2856"/>
      <c r="Y27" s="2856"/>
      <c r="Z27" s="2856"/>
      <c r="AA27" s="2856"/>
      <c r="AB27" s="2856"/>
      <c r="AC27" s="2856"/>
      <c r="AD27" s="339"/>
      <c r="AE27" s="2804">
        <f>IF(ISTEXT(CY27),0,(CY27/CY14)*CQ12)</f>
        <v>50</v>
      </c>
      <c r="AF27" s="2805"/>
      <c r="AG27" s="2805"/>
      <c r="AH27" s="2806">
        <f>IF(ISTEXT(CY27),CY27,IF(AE27=CQ12,"chaque repas",IF(AE27=0,0,CQ12/AE27)))</f>
        <v>5</v>
      </c>
      <c r="AI27" s="2806"/>
      <c r="AJ27" s="2806"/>
      <c r="AK27" s="2806"/>
      <c r="AL27" s="339"/>
      <c r="AM27" s="2804">
        <f>IF(ISTEXT(DB27),0,(DB27/CY14)*CQ12)</f>
        <v>25</v>
      </c>
      <c r="AN27" s="2805"/>
      <c r="AO27" s="2805"/>
      <c r="AP27" s="2806">
        <f>IF(ISTEXT(DB27),DB27,IF(AM27=CQ12,"chaque repas",IF(AM27=0,0,CQ12/AM27)))</f>
        <v>10</v>
      </c>
      <c r="AQ27" s="2806"/>
      <c r="AR27" s="2806"/>
      <c r="AS27" s="2806"/>
      <c r="AT27" s="339"/>
      <c r="AU27" s="2804">
        <f>IF(ISTEXT(DE27),0,(DE27/CY14)*CQ12)</f>
        <v>25</v>
      </c>
      <c r="AV27" s="2805"/>
      <c r="AW27" s="2805"/>
      <c r="AX27" s="2806">
        <f>IF(ISTEXT(DE27),DE27,IF(AU27=CQ12,"chaque repas",IF(AU27=0,0,CQ12/AU27)))</f>
        <v>10</v>
      </c>
      <c r="AY27" s="2806"/>
      <c r="AZ27" s="2806"/>
      <c r="BA27" s="2806"/>
      <c r="BB27" s="339"/>
      <c r="BC27" s="2804">
        <f>IF(ISTEXT(DH27),0,(DH27/CY14)*CQ12)</f>
        <v>50</v>
      </c>
      <c r="BD27" s="2805"/>
      <c r="BE27" s="2805"/>
      <c r="BF27" s="2806">
        <f>IF(ISTEXT(DH27),DH27,IF(BC27=CQ12,"chaque repas",IF(BC27=0,0,CQ12/BC27)))</f>
        <v>5</v>
      </c>
      <c r="BG27" s="2806"/>
      <c r="BH27" s="2806"/>
      <c r="BI27" s="2806"/>
      <c r="BJ27" s="339"/>
      <c r="BK27" s="2804">
        <f>IF(ISTEXT(DJ27),0,(DJ27/CY14)*CQ12)</f>
        <v>25</v>
      </c>
      <c r="BL27" s="2805"/>
      <c r="BM27" s="2805"/>
      <c r="BN27" s="2806">
        <f>IF(ISTEXT(DJ27),DJ27,IF(BK27=CQ12,"chaque repas",IF(BK27=0,0,CQ12/BK27)))</f>
        <v>10</v>
      </c>
      <c r="BO27" s="2806"/>
      <c r="BP27" s="2806"/>
      <c r="BQ27" s="2806"/>
      <c r="BR27" s="339"/>
      <c r="BS27" s="2804">
        <f>IF(ISTEXT(DK27),0,(DK27/CY14)*CQ12)</f>
        <v>50</v>
      </c>
      <c r="BT27" s="2805"/>
      <c r="BU27" s="2805"/>
      <c r="BV27" s="2806">
        <f>IF(ISTEXT(DK27),DK27,IF(BS27=CQ12,"chaque repas",IF(BS27=0,0,CQ12/BS27)))</f>
        <v>5</v>
      </c>
      <c r="BW27" s="2806"/>
      <c r="BX27" s="2806"/>
      <c r="BY27" s="2806"/>
      <c r="BZ27" s="339"/>
      <c r="CA27" s="2804">
        <f>IF(ISTEXT(DL27),0,(DL27/CY14)*CQ12)</f>
        <v>25</v>
      </c>
      <c r="CB27" s="2805"/>
      <c r="CC27" s="2805"/>
      <c r="CD27" s="2806">
        <f>IF(ISTEXT(DL27),DL27,IF(CA27=CQ12,"chaque repas",IF(CA27=0,0,CQ12/CA27)))</f>
        <v>10</v>
      </c>
      <c r="CE27" s="2806"/>
      <c r="CF27" s="2806"/>
      <c r="CG27" s="2806"/>
      <c r="CH27" s="339"/>
      <c r="CI27" s="2804">
        <f>IF(ISTEXT(DM27),0,(DM27/DM14)*CQ12)</f>
        <v>53.571428571428569</v>
      </c>
      <c r="CJ27" s="2805"/>
      <c r="CK27" s="2805"/>
      <c r="CL27" s="2806">
        <f>IF(ISTEXT(DM27),DM27,IF(CI27=CQ12,"chaque repas",IF(CI27=0,0,CQ12/CI27)))</f>
        <v>4.666666666666667</v>
      </c>
      <c r="CM27" s="2806"/>
      <c r="CN27" s="2806"/>
      <c r="CO27" s="2807"/>
      <c r="CP27" s="339"/>
      <c r="CQ27" s="2805">
        <f>IF(ISTEXT(DN27),0,(DN27/DM14)*CQ12)</f>
        <v>35.714285714285715</v>
      </c>
      <c r="CR27" s="2805"/>
      <c r="CS27" s="2805"/>
      <c r="CT27" s="2806">
        <f>IF(ISTEXT(DN27),DN27,IF(CQ27=CQ12,"chaque repas",IF(CQ27=0,0,CQ12/CQ27)))</f>
        <v>7</v>
      </c>
      <c r="CU27" s="2806"/>
      <c r="CV27" s="2806"/>
      <c r="CW27" s="2806"/>
      <c r="CX27" s="339"/>
      <c r="CY27" s="2808">
        <v>4</v>
      </c>
      <c r="CZ27" s="2809"/>
      <c r="DA27" s="2810"/>
      <c r="DB27" s="2808">
        <v>2</v>
      </c>
      <c r="DC27" s="2809"/>
      <c r="DD27" s="2810"/>
      <c r="DE27" s="2808">
        <v>2</v>
      </c>
      <c r="DF27" s="2809"/>
      <c r="DG27" s="2810"/>
      <c r="DH27" s="2808">
        <v>4</v>
      </c>
      <c r="DI27" s="2810"/>
      <c r="DJ27" s="340">
        <v>2</v>
      </c>
      <c r="DK27" s="340">
        <v>4</v>
      </c>
      <c r="DL27" s="340">
        <v>2</v>
      </c>
      <c r="DM27" s="340">
        <v>6</v>
      </c>
      <c r="DN27" s="340">
        <v>4</v>
      </c>
      <c r="DO27" s="4219"/>
      <c r="DP27" s="4220"/>
      <c r="DQ27" s="308">
        <v>18</v>
      </c>
      <c r="DR27" s="304">
        <v>0</v>
      </c>
      <c r="DS27" s="304">
        <v>0</v>
      </c>
      <c r="DT27" s="304">
        <v>0</v>
      </c>
      <c r="DU27" s="304">
        <v>0</v>
      </c>
      <c r="DV27" s="200">
        <v>0</v>
      </c>
      <c r="DW27" s="201"/>
    </row>
    <row r="28" spans="1:127" s="309" customFormat="1" ht="18" customHeight="1">
      <c r="A28" s="304">
        <v>0</v>
      </c>
      <c r="B28" s="2792" t="s">
        <v>1036</v>
      </c>
      <c r="C28" s="2793"/>
      <c r="D28" s="2793"/>
      <c r="E28" s="2793"/>
      <c r="F28" s="2793"/>
      <c r="G28" s="2793"/>
      <c r="H28" s="2793"/>
      <c r="I28" s="2793"/>
      <c r="J28" s="2793"/>
      <c r="K28" s="2793"/>
      <c r="L28" s="2793"/>
      <c r="M28" s="2793"/>
      <c r="N28" s="2793"/>
      <c r="O28" s="2793"/>
      <c r="P28" s="2793"/>
      <c r="Q28" s="2793"/>
      <c r="R28" s="2793"/>
      <c r="S28" s="2793"/>
      <c r="T28" s="2793"/>
      <c r="U28" s="2793"/>
      <c r="V28" s="2793"/>
      <c r="W28" s="2793"/>
      <c r="X28" s="2793"/>
      <c r="Y28" s="2793"/>
      <c r="Z28" s="2793"/>
      <c r="AA28" s="2793"/>
      <c r="AB28" s="2793"/>
      <c r="AC28" s="2793"/>
      <c r="AD28" s="341"/>
      <c r="AE28" s="2788">
        <f>IF(ISTEXT(CY28),0,(CY28/CY14)*CQ12)</f>
        <v>25</v>
      </c>
      <c r="AF28" s="2789"/>
      <c r="AG28" s="2789"/>
      <c r="AH28" s="2786">
        <f>IF(ISTEXT(CY28),CY28,IF(AE28=CQ12,"chaque repas",IF(AE28=0,0,CQ12/AE28)))</f>
        <v>10</v>
      </c>
      <c r="AI28" s="2786"/>
      <c r="AJ28" s="2786"/>
      <c r="AK28" s="2786"/>
      <c r="AL28" s="341"/>
      <c r="AM28" s="2788">
        <f>IF(ISTEXT(DB28),0,(DB28/CY14)*CQ12)</f>
        <v>25</v>
      </c>
      <c r="AN28" s="2789"/>
      <c r="AO28" s="2789"/>
      <c r="AP28" s="2786">
        <f>IF(ISTEXT(DB28),DB28,IF(AM28=CQ12,"chaque repas",IF(AM28=0,0,CQ12/AM28)))</f>
        <v>10</v>
      </c>
      <c r="AQ28" s="2786"/>
      <c r="AR28" s="2786"/>
      <c r="AS28" s="2786"/>
      <c r="AT28" s="341"/>
      <c r="AU28" s="2788">
        <f>IF(ISTEXT(DE28),0,(DE28/CY14)*CQ12)</f>
        <v>25</v>
      </c>
      <c r="AV28" s="2789"/>
      <c r="AW28" s="2789"/>
      <c r="AX28" s="2786">
        <f>IF(ISTEXT(DE28),DE28,IF(AU28=CQ12,"chaque repas",IF(AU28=0,0,CQ12/AU28)))</f>
        <v>10</v>
      </c>
      <c r="AY28" s="2786"/>
      <c r="AZ28" s="2786"/>
      <c r="BA28" s="2786"/>
      <c r="BB28" s="341"/>
      <c r="BC28" s="2788">
        <f>IF(ISTEXT(DH28),0,(DH28/CY14)*CQ12)</f>
        <v>25</v>
      </c>
      <c r="BD28" s="2789"/>
      <c r="BE28" s="2789"/>
      <c r="BF28" s="2786">
        <f>IF(ISTEXT(DH28),DH28,IF(BC28=CQ12,"chaque repas",IF(BC28=0,0,CQ12/BC28)))</f>
        <v>10</v>
      </c>
      <c r="BG28" s="2786"/>
      <c r="BH28" s="2786"/>
      <c r="BI28" s="2786"/>
      <c r="BJ28" s="341"/>
      <c r="BK28" s="2788">
        <f>IF(ISTEXT(DJ28),0,(DJ28/CY14)*CQ12)</f>
        <v>50</v>
      </c>
      <c r="BL28" s="2789"/>
      <c r="BM28" s="2789"/>
      <c r="BN28" s="2786">
        <f>IF(ISTEXT(DJ28),DJ28,IF(BK28=CQ12,"chaque repas",IF(BK28=0,0,CQ12/BK28)))</f>
        <v>5</v>
      </c>
      <c r="BO28" s="2786"/>
      <c r="BP28" s="2786"/>
      <c r="BQ28" s="2786"/>
      <c r="BR28" s="341"/>
      <c r="BS28" s="2788">
        <f>IF(ISTEXT(DK28),0,(DK28/CY14)*CQ12)</f>
        <v>25</v>
      </c>
      <c r="BT28" s="2789"/>
      <c r="BU28" s="2789"/>
      <c r="BV28" s="2786">
        <f>IF(ISTEXT(DK28),DK28,IF(BS28=CQ12,"chaque repas",IF(BS28=0,0,CQ12/BS28)))</f>
        <v>10</v>
      </c>
      <c r="BW28" s="2786"/>
      <c r="BX28" s="2786"/>
      <c r="BY28" s="2786"/>
      <c r="BZ28" s="341"/>
      <c r="CA28" s="2788">
        <f>IF(ISTEXT(DL28),0,(DL28/CY14)*CQ12)</f>
        <v>50</v>
      </c>
      <c r="CB28" s="2789"/>
      <c r="CC28" s="2789"/>
      <c r="CD28" s="2786">
        <f>IF(ISTEXT(DL28),DL28,IF(CA28=CQ12,"chaque repas",IF(CA28=0,0,CQ12/CA28)))</f>
        <v>5</v>
      </c>
      <c r="CE28" s="2786"/>
      <c r="CF28" s="2786"/>
      <c r="CG28" s="2786"/>
      <c r="CH28" s="341"/>
      <c r="CI28" s="2788">
        <f>IF(ISTEXT(DM28),0,(DM28/DM14)*CQ12)</f>
        <v>26.785714285714285</v>
      </c>
      <c r="CJ28" s="2789"/>
      <c r="CK28" s="2789"/>
      <c r="CL28" s="2786">
        <f>IF(ISTEXT(DM28),DM28,IF(CI28=CQ12,"chaque repas",IF(CI28=0,0,CQ12/CI28)))</f>
        <v>9.3333333333333339</v>
      </c>
      <c r="CM28" s="2786"/>
      <c r="CN28" s="2786"/>
      <c r="CO28" s="2786"/>
      <c r="CP28" s="341"/>
      <c r="CQ28" s="2789">
        <f>IF(ISTEXT(DN28),0,(DN28/DM14)*CQ12)</f>
        <v>53.571428571428569</v>
      </c>
      <c r="CR28" s="2789"/>
      <c r="CS28" s="2789"/>
      <c r="CT28" s="2786">
        <f>IF(ISTEXT(DN28),DN28,IF(CQ28=CQ12,"chaque repas",IF(CQ28=0,0,CQ12/CQ28)))</f>
        <v>4.666666666666667</v>
      </c>
      <c r="CU28" s="2786"/>
      <c r="CV28" s="2786"/>
      <c r="CW28" s="2786"/>
      <c r="CX28" s="341"/>
      <c r="CY28" s="2687">
        <v>2</v>
      </c>
      <c r="CZ28" s="2688"/>
      <c r="DA28" s="2689"/>
      <c r="DB28" s="2687">
        <v>2</v>
      </c>
      <c r="DC28" s="2688"/>
      <c r="DD28" s="2689"/>
      <c r="DE28" s="2687">
        <v>2</v>
      </c>
      <c r="DF28" s="2688"/>
      <c r="DG28" s="2689"/>
      <c r="DH28" s="2687">
        <v>2</v>
      </c>
      <c r="DI28" s="2689"/>
      <c r="DJ28" s="2673">
        <v>4</v>
      </c>
      <c r="DK28" s="2673">
        <v>2</v>
      </c>
      <c r="DL28" s="2673">
        <v>4</v>
      </c>
      <c r="DM28" s="2673">
        <v>3</v>
      </c>
      <c r="DN28" s="2673">
        <v>6</v>
      </c>
      <c r="DO28" s="4219"/>
      <c r="DP28" s="4220"/>
      <c r="DQ28" s="308">
        <v>18</v>
      </c>
      <c r="DR28" s="304">
        <v>0</v>
      </c>
      <c r="DS28" s="304">
        <v>0</v>
      </c>
      <c r="DT28" s="304">
        <v>0</v>
      </c>
      <c r="DU28" s="304">
        <v>0</v>
      </c>
      <c r="DV28" s="200">
        <v>0</v>
      </c>
      <c r="DW28" s="201"/>
    </row>
    <row r="29" spans="1:127" s="309" customFormat="1" ht="18" customHeight="1">
      <c r="A29" s="304">
        <v>0</v>
      </c>
      <c r="B29" s="2792"/>
      <c r="C29" s="2793"/>
      <c r="D29" s="2793"/>
      <c r="E29" s="2793"/>
      <c r="F29" s="2793"/>
      <c r="G29" s="2793"/>
      <c r="H29" s="2793"/>
      <c r="I29" s="2793"/>
      <c r="J29" s="2793"/>
      <c r="K29" s="2793"/>
      <c r="L29" s="2793"/>
      <c r="M29" s="2793"/>
      <c r="N29" s="2793"/>
      <c r="O29" s="2793"/>
      <c r="P29" s="2793"/>
      <c r="Q29" s="2793"/>
      <c r="R29" s="2793"/>
      <c r="S29" s="2793"/>
      <c r="T29" s="2793"/>
      <c r="U29" s="2793"/>
      <c r="V29" s="2793"/>
      <c r="W29" s="2793"/>
      <c r="X29" s="2793"/>
      <c r="Y29" s="2793"/>
      <c r="Z29" s="2793"/>
      <c r="AA29" s="2793"/>
      <c r="AB29" s="2793"/>
      <c r="AC29" s="2793"/>
      <c r="AD29" s="341"/>
      <c r="AE29" s="2788"/>
      <c r="AF29" s="2789"/>
      <c r="AG29" s="2789"/>
      <c r="AH29" s="2786"/>
      <c r="AI29" s="2786"/>
      <c r="AJ29" s="2786"/>
      <c r="AK29" s="2786"/>
      <c r="AL29" s="341"/>
      <c r="AM29" s="2788"/>
      <c r="AN29" s="2789"/>
      <c r="AO29" s="2789"/>
      <c r="AP29" s="2786"/>
      <c r="AQ29" s="2786"/>
      <c r="AR29" s="2786"/>
      <c r="AS29" s="2786"/>
      <c r="AT29" s="341"/>
      <c r="AU29" s="2788"/>
      <c r="AV29" s="2789"/>
      <c r="AW29" s="2789"/>
      <c r="AX29" s="2786"/>
      <c r="AY29" s="2786"/>
      <c r="AZ29" s="2786"/>
      <c r="BA29" s="2786"/>
      <c r="BB29" s="341"/>
      <c r="BC29" s="2788"/>
      <c r="BD29" s="2789"/>
      <c r="BE29" s="2789"/>
      <c r="BF29" s="2786"/>
      <c r="BG29" s="2786"/>
      <c r="BH29" s="2786"/>
      <c r="BI29" s="2786"/>
      <c r="BJ29" s="341"/>
      <c r="BK29" s="2788"/>
      <c r="BL29" s="2789"/>
      <c r="BM29" s="2789"/>
      <c r="BN29" s="2786"/>
      <c r="BO29" s="2786"/>
      <c r="BP29" s="2786"/>
      <c r="BQ29" s="2786"/>
      <c r="BR29" s="341"/>
      <c r="BS29" s="2788"/>
      <c r="BT29" s="2789"/>
      <c r="BU29" s="2789"/>
      <c r="BV29" s="2786"/>
      <c r="BW29" s="2786"/>
      <c r="BX29" s="2786"/>
      <c r="BY29" s="2786"/>
      <c r="BZ29" s="341"/>
      <c r="CA29" s="2788"/>
      <c r="CB29" s="2789"/>
      <c r="CC29" s="2789"/>
      <c r="CD29" s="2786"/>
      <c r="CE29" s="2786"/>
      <c r="CF29" s="2786"/>
      <c r="CG29" s="2786"/>
      <c r="CH29" s="341"/>
      <c r="CI29" s="2788"/>
      <c r="CJ29" s="2789"/>
      <c r="CK29" s="2789"/>
      <c r="CL29" s="2786"/>
      <c r="CM29" s="2786"/>
      <c r="CN29" s="2786"/>
      <c r="CO29" s="2786"/>
      <c r="CP29" s="341"/>
      <c r="CQ29" s="2789"/>
      <c r="CR29" s="2789"/>
      <c r="CS29" s="2789"/>
      <c r="CT29" s="2786"/>
      <c r="CU29" s="2786"/>
      <c r="CV29" s="2786"/>
      <c r="CW29" s="2786"/>
      <c r="CX29" s="341"/>
      <c r="CY29" s="2698"/>
      <c r="CZ29" s="2699"/>
      <c r="DA29" s="2700"/>
      <c r="DB29" s="2698"/>
      <c r="DC29" s="2699"/>
      <c r="DD29" s="2700"/>
      <c r="DE29" s="2698"/>
      <c r="DF29" s="2699"/>
      <c r="DG29" s="2700"/>
      <c r="DH29" s="2698"/>
      <c r="DI29" s="2700"/>
      <c r="DJ29" s="2673"/>
      <c r="DK29" s="2673"/>
      <c r="DL29" s="2673"/>
      <c r="DM29" s="2673"/>
      <c r="DN29" s="2673"/>
      <c r="DO29" s="4219"/>
      <c r="DP29" s="4220"/>
      <c r="DQ29" s="308">
        <v>18</v>
      </c>
      <c r="DR29" s="304">
        <v>0</v>
      </c>
      <c r="DS29" s="304">
        <v>0</v>
      </c>
      <c r="DT29" s="304">
        <v>0</v>
      </c>
      <c r="DU29" s="304">
        <v>0</v>
      </c>
      <c r="DV29" s="200">
        <v>0</v>
      </c>
      <c r="DW29" s="201"/>
    </row>
    <row r="30" spans="1:127" s="309" customFormat="1" ht="18" customHeight="1">
      <c r="A30" s="304">
        <v>0</v>
      </c>
      <c r="B30" s="2798" t="s">
        <v>411</v>
      </c>
      <c r="C30" s="2799"/>
      <c r="D30" s="2799"/>
      <c r="E30" s="2799"/>
      <c r="F30" s="2799"/>
      <c r="G30" s="2799"/>
      <c r="H30" s="2799"/>
      <c r="I30" s="2799"/>
      <c r="J30" s="2799"/>
      <c r="K30" s="2799"/>
      <c r="L30" s="2799"/>
      <c r="M30" s="2799"/>
      <c r="N30" s="2799"/>
      <c r="O30" s="2799"/>
      <c r="P30" s="2799"/>
      <c r="Q30" s="2799"/>
      <c r="R30" s="2799"/>
      <c r="S30" s="2799"/>
      <c r="T30" s="2799"/>
      <c r="U30" s="2799"/>
      <c r="V30" s="2799"/>
      <c r="W30" s="2799"/>
      <c r="X30" s="2799"/>
      <c r="Y30" s="2799"/>
      <c r="Z30" s="2799"/>
      <c r="AA30" s="2799"/>
      <c r="AB30" s="2799"/>
      <c r="AC30" s="2799"/>
      <c r="AD30" s="342"/>
      <c r="AE30" s="2790"/>
      <c r="AF30" s="2791"/>
      <c r="AG30" s="2791"/>
      <c r="AH30" s="2787"/>
      <c r="AI30" s="2787"/>
      <c r="AJ30" s="2787"/>
      <c r="AK30" s="2787"/>
      <c r="AL30" s="342"/>
      <c r="AM30" s="2790"/>
      <c r="AN30" s="2791"/>
      <c r="AO30" s="2791"/>
      <c r="AP30" s="2787"/>
      <c r="AQ30" s="2787"/>
      <c r="AR30" s="2787"/>
      <c r="AS30" s="2787"/>
      <c r="AT30" s="342"/>
      <c r="AU30" s="2790"/>
      <c r="AV30" s="2791"/>
      <c r="AW30" s="2791"/>
      <c r="AX30" s="2787"/>
      <c r="AY30" s="2787"/>
      <c r="AZ30" s="2787"/>
      <c r="BA30" s="2787"/>
      <c r="BB30" s="342"/>
      <c r="BC30" s="2790"/>
      <c r="BD30" s="2791"/>
      <c r="BE30" s="2791"/>
      <c r="BF30" s="2787"/>
      <c r="BG30" s="2787"/>
      <c r="BH30" s="2787"/>
      <c r="BI30" s="2787"/>
      <c r="BJ30" s="342"/>
      <c r="BK30" s="2790"/>
      <c r="BL30" s="2791"/>
      <c r="BM30" s="2791"/>
      <c r="BN30" s="2787"/>
      <c r="BO30" s="2787"/>
      <c r="BP30" s="2787"/>
      <c r="BQ30" s="2787"/>
      <c r="BR30" s="342"/>
      <c r="BS30" s="2790"/>
      <c r="BT30" s="2791"/>
      <c r="BU30" s="2791"/>
      <c r="BV30" s="2787"/>
      <c r="BW30" s="2787"/>
      <c r="BX30" s="2787"/>
      <c r="BY30" s="2787"/>
      <c r="BZ30" s="342"/>
      <c r="CA30" s="2790"/>
      <c r="CB30" s="2791"/>
      <c r="CC30" s="2791"/>
      <c r="CD30" s="2787"/>
      <c r="CE30" s="2787"/>
      <c r="CF30" s="2787"/>
      <c r="CG30" s="2787"/>
      <c r="CH30" s="342"/>
      <c r="CI30" s="2790"/>
      <c r="CJ30" s="2791"/>
      <c r="CK30" s="2791"/>
      <c r="CL30" s="2787"/>
      <c r="CM30" s="2787"/>
      <c r="CN30" s="2787"/>
      <c r="CO30" s="2787"/>
      <c r="CP30" s="342"/>
      <c r="CQ30" s="2791"/>
      <c r="CR30" s="2791"/>
      <c r="CS30" s="2791"/>
      <c r="CT30" s="2787"/>
      <c r="CU30" s="2787"/>
      <c r="CV30" s="2787"/>
      <c r="CW30" s="2787"/>
      <c r="CX30" s="342"/>
      <c r="CY30" s="2795"/>
      <c r="CZ30" s="2796"/>
      <c r="DA30" s="2797"/>
      <c r="DB30" s="2795"/>
      <c r="DC30" s="2796"/>
      <c r="DD30" s="2797"/>
      <c r="DE30" s="2795"/>
      <c r="DF30" s="2796"/>
      <c r="DG30" s="2797"/>
      <c r="DH30" s="2795"/>
      <c r="DI30" s="2797"/>
      <c r="DJ30" s="2794"/>
      <c r="DK30" s="2794"/>
      <c r="DL30" s="2794"/>
      <c r="DM30" s="2794"/>
      <c r="DN30" s="2794"/>
      <c r="DO30" s="4219"/>
      <c r="DP30" s="4220"/>
      <c r="DQ30" s="308">
        <v>18</v>
      </c>
      <c r="DR30" s="304">
        <v>0</v>
      </c>
      <c r="DS30" s="304">
        <v>0</v>
      </c>
      <c r="DT30" s="304">
        <v>0</v>
      </c>
      <c r="DU30" s="304">
        <v>0</v>
      </c>
      <c r="DV30" s="200">
        <v>0</v>
      </c>
      <c r="DW30" s="201"/>
    </row>
    <row r="31" spans="1:127" s="309" customFormat="1" ht="18" customHeight="1">
      <c r="A31" s="304">
        <v>0</v>
      </c>
      <c r="B31" s="2800" t="s">
        <v>1037</v>
      </c>
      <c r="C31" s="2801"/>
      <c r="D31" s="2801"/>
      <c r="E31" s="2801"/>
      <c r="F31" s="2801"/>
      <c r="G31" s="2801"/>
      <c r="H31" s="2801"/>
      <c r="I31" s="2801"/>
      <c r="J31" s="2801"/>
      <c r="K31" s="2801"/>
      <c r="L31" s="2801"/>
      <c r="M31" s="2801"/>
      <c r="N31" s="2801"/>
      <c r="O31" s="2801"/>
      <c r="P31" s="2801"/>
      <c r="Q31" s="2801"/>
      <c r="R31" s="2801"/>
      <c r="S31" s="2801"/>
      <c r="T31" s="2801"/>
      <c r="U31" s="2801"/>
      <c r="V31" s="2801"/>
      <c r="W31" s="2801"/>
      <c r="X31" s="2801"/>
      <c r="Y31" s="2801"/>
      <c r="Z31" s="2801"/>
      <c r="AA31" s="2801"/>
      <c r="AB31" s="2801"/>
      <c r="AC31" s="2801"/>
      <c r="AD31" s="343"/>
      <c r="AE31" s="2776">
        <f>IF(ISTEXT(CY31),0,(CY31/CY14)*CQ12)</f>
        <v>37.5</v>
      </c>
      <c r="AF31" s="2777"/>
      <c r="AG31" s="2777"/>
      <c r="AH31" s="2774">
        <f>IF(ISTEXT(CY31),CY31,IF(AE31=CQ12,"chaque repas",IF(AE31=0,0,CQ12/AE31)))</f>
        <v>6.666666666666667</v>
      </c>
      <c r="AI31" s="2774"/>
      <c r="AJ31" s="2774"/>
      <c r="AK31" s="2774"/>
      <c r="AL31" s="343"/>
      <c r="AM31" s="2776">
        <f>IF(ISTEXT(DB31),0,(DB31/CY14)*CQ12)</f>
        <v>0</v>
      </c>
      <c r="AN31" s="2777"/>
      <c r="AO31" s="2777"/>
      <c r="AP31" s="2774">
        <f>IF(ISTEXT(DB31),DB31,IF(AM31=CQ12,"chaque repas",IF(AM31=0,0,CQ12/AM31)))</f>
        <v>0</v>
      </c>
      <c r="AQ31" s="2774"/>
      <c r="AR31" s="2774"/>
      <c r="AS31" s="2774"/>
      <c r="AT31" s="343"/>
      <c r="AU31" s="2776">
        <f>IF(ISTEXT(DE31),0,(DE31/CY14)*CQ12)</f>
        <v>0</v>
      </c>
      <c r="AV31" s="2777"/>
      <c r="AW31" s="2777"/>
      <c r="AX31" s="2774">
        <f>IF(ISTEXT(DE31),DE31,IF(AU31=CQ12,"chaque repas",IF(AU31=0,0,CQ12/AU31)))</f>
        <v>0</v>
      </c>
      <c r="AY31" s="2774"/>
      <c r="AZ31" s="2774"/>
      <c r="BA31" s="2774"/>
      <c r="BB31" s="343"/>
      <c r="BC31" s="2776">
        <f>IF(ISTEXT(DH31),0,(DH31/CY14)*CQ12)</f>
        <v>0</v>
      </c>
      <c r="BD31" s="2777"/>
      <c r="BE31" s="2777"/>
      <c r="BF31" s="2774">
        <f>IF(ISTEXT(DH31),DH31,IF(BC31=CQ12,"chaque repas",IF(BC31=0,0,CQ12/BC31)))</f>
        <v>0</v>
      </c>
      <c r="BG31" s="2774"/>
      <c r="BH31" s="2774"/>
      <c r="BI31" s="2774"/>
      <c r="BJ31" s="343"/>
      <c r="BK31" s="2776">
        <f>IF(ISTEXT(DJ31),0,(DJ31/CY14)*CQ12)</f>
        <v>0</v>
      </c>
      <c r="BL31" s="2777"/>
      <c r="BM31" s="2777"/>
      <c r="BN31" s="2774">
        <f>IF(ISTEXT(DJ31),DJ31,IF(BK31=CQ12,"chaque repas",IF(BK31=0,0,CQ12/BK31)))</f>
        <v>0</v>
      </c>
      <c r="BO31" s="2774"/>
      <c r="BP31" s="2774"/>
      <c r="BQ31" s="2774"/>
      <c r="BR31" s="343"/>
      <c r="BS31" s="2776">
        <f>IF(ISTEXT(DK31),0,(DK31/CY14)*CQ12)</f>
        <v>0</v>
      </c>
      <c r="BT31" s="2777"/>
      <c r="BU31" s="2777"/>
      <c r="BV31" s="2774">
        <f>IF(ISTEXT(DK31),DK31,IF(BS31=CQ12,"chaque repas",IF(BS31=0,0,CQ12/BS31)))</f>
        <v>0</v>
      </c>
      <c r="BW31" s="2774"/>
      <c r="BX31" s="2774"/>
      <c r="BY31" s="2774"/>
      <c r="BZ31" s="343"/>
      <c r="CA31" s="2776">
        <f>IF(ISTEXT(DL31),0,(DL31/CY14)*CQ12)</f>
        <v>0</v>
      </c>
      <c r="CB31" s="2777"/>
      <c r="CC31" s="2777"/>
      <c r="CD31" s="2774">
        <f>IF(ISTEXT(DL31),DL31,IF(CA31=CQ12,"chaque repas",IF(CA31=0,0,CQ12/CA31)))</f>
        <v>0</v>
      </c>
      <c r="CE31" s="2774"/>
      <c r="CF31" s="2774"/>
      <c r="CG31" s="2774"/>
      <c r="CH31" s="343"/>
      <c r="CI31" s="2776">
        <f>IF(ISTEXT(DM31),0,(DM31/DM14)*CQ12)</f>
        <v>0</v>
      </c>
      <c r="CJ31" s="2777"/>
      <c r="CK31" s="2777"/>
      <c r="CL31" s="2774">
        <f>IF(ISTEXT(DM31),DM31,IF(CI31=CQ12,"chaque repas",IF(CI31=0,0,CQ12/CI31)))</f>
        <v>0</v>
      </c>
      <c r="CM31" s="2774"/>
      <c r="CN31" s="2774"/>
      <c r="CO31" s="2774"/>
      <c r="CP31" s="343"/>
      <c r="CQ31" s="2777">
        <f>IF(ISTEXT(DN31),0,(DN31/DM14)*CQ12)</f>
        <v>0</v>
      </c>
      <c r="CR31" s="2777"/>
      <c r="CS31" s="2777"/>
      <c r="CT31" s="2774">
        <f>IF(ISTEXT(DN31),DN31,IF(CQ31=CQ12,"chaque repas",IF(CQ31=0,0,CQ12/CQ31)))</f>
        <v>0</v>
      </c>
      <c r="CU31" s="2774"/>
      <c r="CV31" s="2774"/>
      <c r="CW31" s="2774"/>
      <c r="CX31" s="343"/>
      <c r="CY31" s="2687">
        <v>3</v>
      </c>
      <c r="CZ31" s="2688"/>
      <c r="DA31" s="2689"/>
      <c r="DB31" s="2780"/>
      <c r="DC31" s="2781"/>
      <c r="DD31" s="2782"/>
      <c r="DE31" s="2780"/>
      <c r="DF31" s="2781"/>
      <c r="DG31" s="2782"/>
      <c r="DH31" s="2780"/>
      <c r="DI31" s="2782"/>
      <c r="DJ31" s="2783"/>
      <c r="DK31" s="2783"/>
      <c r="DL31" s="2783"/>
      <c r="DM31" s="2783"/>
      <c r="DN31" s="2783"/>
      <c r="DO31" s="4219"/>
      <c r="DP31" s="4220"/>
      <c r="DQ31" s="308">
        <v>18</v>
      </c>
      <c r="DR31" s="304">
        <v>0</v>
      </c>
      <c r="DS31" s="304">
        <v>0</v>
      </c>
      <c r="DT31" s="304">
        <v>0</v>
      </c>
      <c r="DU31" s="304">
        <v>0</v>
      </c>
      <c r="DV31" s="200">
        <v>0</v>
      </c>
      <c r="DW31" s="201"/>
    </row>
    <row r="32" spans="1:127" s="309" customFormat="1" ht="18" customHeight="1">
      <c r="A32" s="304">
        <v>0</v>
      </c>
      <c r="B32" s="2802"/>
      <c r="C32" s="2803"/>
      <c r="D32" s="2803"/>
      <c r="E32" s="2803"/>
      <c r="F32" s="2803"/>
      <c r="G32" s="2803"/>
      <c r="H32" s="2803"/>
      <c r="I32" s="2803"/>
      <c r="J32" s="2803"/>
      <c r="K32" s="2803"/>
      <c r="L32" s="2803"/>
      <c r="M32" s="2803"/>
      <c r="N32" s="2803"/>
      <c r="O32" s="2803"/>
      <c r="P32" s="2803"/>
      <c r="Q32" s="2803"/>
      <c r="R32" s="2803"/>
      <c r="S32" s="2803"/>
      <c r="T32" s="2803"/>
      <c r="U32" s="2803"/>
      <c r="V32" s="2803"/>
      <c r="W32" s="2803"/>
      <c r="X32" s="2803"/>
      <c r="Y32" s="2803"/>
      <c r="Z32" s="2803"/>
      <c r="AA32" s="2803"/>
      <c r="AB32" s="2803"/>
      <c r="AC32" s="2803"/>
      <c r="AD32" s="343"/>
      <c r="AE32" s="2778"/>
      <c r="AF32" s="2779"/>
      <c r="AG32" s="2779"/>
      <c r="AH32" s="2775"/>
      <c r="AI32" s="2775"/>
      <c r="AJ32" s="2775"/>
      <c r="AK32" s="2775"/>
      <c r="AL32" s="343"/>
      <c r="AM32" s="2778"/>
      <c r="AN32" s="2779"/>
      <c r="AO32" s="2779"/>
      <c r="AP32" s="2775"/>
      <c r="AQ32" s="2775"/>
      <c r="AR32" s="2775"/>
      <c r="AS32" s="2775"/>
      <c r="AT32" s="343"/>
      <c r="AU32" s="2778"/>
      <c r="AV32" s="2779"/>
      <c r="AW32" s="2779"/>
      <c r="AX32" s="2775"/>
      <c r="AY32" s="2775"/>
      <c r="AZ32" s="2775"/>
      <c r="BA32" s="2775"/>
      <c r="BB32" s="343"/>
      <c r="BC32" s="2778"/>
      <c r="BD32" s="2779"/>
      <c r="BE32" s="2779"/>
      <c r="BF32" s="2775"/>
      <c r="BG32" s="2775"/>
      <c r="BH32" s="2775"/>
      <c r="BI32" s="2775"/>
      <c r="BJ32" s="343"/>
      <c r="BK32" s="2778"/>
      <c r="BL32" s="2779"/>
      <c r="BM32" s="2779"/>
      <c r="BN32" s="2775"/>
      <c r="BO32" s="2775"/>
      <c r="BP32" s="2775"/>
      <c r="BQ32" s="2775"/>
      <c r="BR32" s="343"/>
      <c r="BS32" s="2778"/>
      <c r="BT32" s="2779"/>
      <c r="BU32" s="2779"/>
      <c r="BV32" s="2775"/>
      <c r="BW32" s="2775"/>
      <c r="BX32" s="2775"/>
      <c r="BY32" s="2775"/>
      <c r="BZ32" s="343"/>
      <c r="CA32" s="2778"/>
      <c r="CB32" s="2779"/>
      <c r="CC32" s="2779"/>
      <c r="CD32" s="2775"/>
      <c r="CE32" s="2775"/>
      <c r="CF32" s="2775"/>
      <c r="CG32" s="2775"/>
      <c r="CH32" s="343"/>
      <c r="CI32" s="2778"/>
      <c r="CJ32" s="2779"/>
      <c r="CK32" s="2779"/>
      <c r="CL32" s="2775"/>
      <c r="CM32" s="2775"/>
      <c r="CN32" s="2775"/>
      <c r="CO32" s="2775"/>
      <c r="CP32" s="343"/>
      <c r="CQ32" s="2779"/>
      <c r="CR32" s="2779"/>
      <c r="CS32" s="2779"/>
      <c r="CT32" s="2775"/>
      <c r="CU32" s="2775"/>
      <c r="CV32" s="2775"/>
      <c r="CW32" s="2775"/>
      <c r="CX32" s="343"/>
      <c r="CY32" s="2690"/>
      <c r="CZ32" s="2691"/>
      <c r="DA32" s="2692"/>
      <c r="DB32" s="2632"/>
      <c r="DC32" s="2677"/>
      <c r="DD32" s="2633"/>
      <c r="DE32" s="2632"/>
      <c r="DF32" s="2677"/>
      <c r="DG32" s="2633"/>
      <c r="DH32" s="2632"/>
      <c r="DI32" s="2633"/>
      <c r="DJ32" s="2672"/>
      <c r="DK32" s="2672"/>
      <c r="DL32" s="2672"/>
      <c r="DM32" s="2672"/>
      <c r="DN32" s="2672"/>
      <c r="DO32" s="4221"/>
      <c r="DP32" s="4222"/>
      <c r="DQ32" s="308">
        <v>18</v>
      </c>
      <c r="DR32" s="304">
        <v>0</v>
      </c>
      <c r="DS32" s="304">
        <v>0</v>
      </c>
      <c r="DT32" s="304">
        <v>0</v>
      </c>
      <c r="DU32" s="304">
        <v>0</v>
      </c>
      <c r="DV32" s="200">
        <v>0</v>
      </c>
      <c r="DW32" s="201"/>
    </row>
    <row r="33" spans="1:127" s="309" customFormat="1" ht="18" customHeight="1">
      <c r="A33" s="304">
        <v>0</v>
      </c>
      <c r="B33" s="2784" t="s">
        <v>223</v>
      </c>
      <c r="C33" s="2785"/>
      <c r="D33" s="2785"/>
      <c r="E33" s="2785"/>
      <c r="F33" s="2785"/>
      <c r="G33" s="2785"/>
      <c r="H33" s="2785"/>
      <c r="I33" s="2785"/>
      <c r="J33" s="2785"/>
      <c r="K33" s="2785"/>
      <c r="L33" s="2785"/>
      <c r="M33" s="2785"/>
      <c r="N33" s="2785"/>
      <c r="O33" s="2785"/>
      <c r="P33" s="2785"/>
      <c r="Q33" s="2785"/>
      <c r="R33" s="2785"/>
      <c r="S33" s="2785"/>
      <c r="T33" s="2785"/>
      <c r="U33" s="2785"/>
      <c r="V33" s="2785"/>
      <c r="W33" s="2785"/>
      <c r="X33" s="2785"/>
      <c r="Y33" s="2785"/>
      <c r="Z33" s="2785"/>
      <c r="AA33" s="2785"/>
      <c r="AB33" s="2785"/>
      <c r="AC33" s="2785"/>
      <c r="AD33" s="344"/>
      <c r="AE33" s="2752">
        <f>IF(ISTEXT(CY33),0,(CY33/CY14)*CQ12)</f>
        <v>50</v>
      </c>
      <c r="AF33" s="2753"/>
      <c r="AG33" s="2753"/>
      <c r="AH33" s="2756">
        <f>IF(ISTEXT(CY33),CY33,IF(AE33=CQ12,"chaque repas",IF(AE33=0,0,CQ12/AE33)))</f>
        <v>5</v>
      </c>
      <c r="AI33" s="2756"/>
      <c r="AJ33" s="2756"/>
      <c r="AK33" s="2756"/>
      <c r="AL33" s="344"/>
      <c r="AM33" s="2752">
        <f>IF(ISTEXT(DB33),0,(DB33/CY14)*CQ12)</f>
        <v>50</v>
      </c>
      <c r="AN33" s="2753"/>
      <c r="AO33" s="2753"/>
      <c r="AP33" s="2756">
        <f>IF(ISTEXT(DB33),DB33,IF(AM33=CQ12,"chaque repas",IF(AM33=0,0,CQ12/AM33)))</f>
        <v>5</v>
      </c>
      <c r="AQ33" s="2756"/>
      <c r="AR33" s="2756"/>
      <c r="AS33" s="2756"/>
      <c r="AT33" s="344"/>
      <c r="AU33" s="2752">
        <f>IF(ISTEXT(DE33),0,(DE33/CY14)*CQ12)</f>
        <v>50</v>
      </c>
      <c r="AV33" s="2753"/>
      <c r="AW33" s="2753"/>
      <c r="AX33" s="2756">
        <f>IF(ISTEXT(DE33),DE33,IF(AU33=CQ12,"chaque repas",IF(AU33=0,0,CQ12/AU33)))</f>
        <v>5</v>
      </c>
      <c r="AY33" s="2756"/>
      <c r="AZ33" s="2756"/>
      <c r="BA33" s="2756"/>
      <c r="BB33" s="344"/>
      <c r="BC33" s="2752">
        <f>IF(ISTEXT(DH33),0,(DH33/CY14)*CQ12)</f>
        <v>50</v>
      </c>
      <c r="BD33" s="2753"/>
      <c r="BE33" s="2753"/>
      <c r="BF33" s="2756">
        <f>IF(ISTEXT(DH33),DH33,IF(BC33=CQ12,"chaque repas",IF(BC33=0,0,CQ12/BC33)))</f>
        <v>5</v>
      </c>
      <c r="BG33" s="2756"/>
      <c r="BH33" s="2756"/>
      <c r="BI33" s="2756"/>
      <c r="BJ33" s="344"/>
      <c r="BK33" s="2752">
        <f>IF(ISTEXT(DJ33),0,(DJ33/CY14)*CQ12)</f>
        <v>50</v>
      </c>
      <c r="BL33" s="2753"/>
      <c r="BM33" s="2753"/>
      <c r="BN33" s="2756">
        <f>IF(ISTEXT(DJ33),DJ33,IF(BK33=CQ12,"chaque repas",IF(BK33=0,0,CQ12/BK33)))</f>
        <v>5</v>
      </c>
      <c r="BO33" s="2756"/>
      <c r="BP33" s="2756"/>
      <c r="BQ33" s="2756"/>
      <c r="BR33" s="344"/>
      <c r="BS33" s="2752">
        <f>IF(ISTEXT(DK33),0,(DK33/CY14)*CQ12)</f>
        <v>37.5</v>
      </c>
      <c r="BT33" s="2753"/>
      <c r="BU33" s="2753"/>
      <c r="BV33" s="2756">
        <f>IF(ISTEXT(DK33),DK33,IF(BS33=CQ12,"chaque repas",IF(BS33=0,0,CQ12/BS33)))</f>
        <v>6.666666666666667</v>
      </c>
      <c r="BW33" s="2756"/>
      <c r="BX33" s="2756"/>
      <c r="BY33" s="2756"/>
      <c r="BZ33" s="344"/>
      <c r="CA33" s="2752">
        <f>IF(ISTEXT(DL33),0,(DL33/CY14)*CQ12)</f>
        <v>25</v>
      </c>
      <c r="CB33" s="2753"/>
      <c r="CC33" s="2753"/>
      <c r="CD33" s="2756">
        <f>IF(ISTEXT(DL33),DL33,IF(CA33=CQ12,"chaque repas",IF(CA33=0,0,CQ12/CA33)))</f>
        <v>10</v>
      </c>
      <c r="CE33" s="2756"/>
      <c r="CF33" s="2756"/>
      <c r="CG33" s="2756"/>
      <c r="CH33" s="344"/>
      <c r="CI33" s="2752">
        <f>IF(ISTEXT(DM33),0,(DM33/DM14)*CQ12)</f>
        <v>44.642857142857146</v>
      </c>
      <c r="CJ33" s="2753"/>
      <c r="CK33" s="2753"/>
      <c r="CL33" s="2756">
        <f>IF(ISTEXT(DM33),DM33,IF(CI33=CQ12,"chaque repas",IF(CI33=0,0,CQ12/CI33)))</f>
        <v>5.6</v>
      </c>
      <c r="CM33" s="2756"/>
      <c r="CN33" s="2756"/>
      <c r="CO33" s="2756"/>
      <c r="CP33" s="344"/>
      <c r="CQ33" s="2753">
        <f>IF(ISTEXT(DN33),0,(DN33/DM14)*CQ12)</f>
        <v>26.785714285714285</v>
      </c>
      <c r="CR33" s="2753"/>
      <c r="CS33" s="2753"/>
      <c r="CT33" s="2756">
        <f>IF(ISTEXT(DN33),DN33,IF(CQ33=CQ12,"chaque repas",IF(CQ33=0,0,CQ12/CQ33)))</f>
        <v>9.3333333333333339</v>
      </c>
      <c r="CU33" s="2756"/>
      <c r="CV33" s="2756"/>
      <c r="CW33" s="2756"/>
      <c r="CX33" s="344"/>
      <c r="CY33" s="2727">
        <v>4</v>
      </c>
      <c r="CZ33" s="2728"/>
      <c r="DA33" s="2729"/>
      <c r="DB33" s="2727">
        <v>4</v>
      </c>
      <c r="DC33" s="2728"/>
      <c r="DD33" s="2729"/>
      <c r="DE33" s="2727">
        <v>4</v>
      </c>
      <c r="DF33" s="2728"/>
      <c r="DG33" s="2729"/>
      <c r="DH33" s="2727">
        <v>4</v>
      </c>
      <c r="DI33" s="2729"/>
      <c r="DJ33" s="2758">
        <v>4</v>
      </c>
      <c r="DK33" s="2758">
        <v>3</v>
      </c>
      <c r="DL33" s="2758">
        <v>2</v>
      </c>
      <c r="DM33" s="2758">
        <v>5</v>
      </c>
      <c r="DN33" s="2758">
        <v>3</v>
      </c>
      <c r="DO33" s="4211" t="s">
        <v>980</v>
      </c>
      <c r="DP33" s="4212"/>
      <c r="DQ33" s="308">
        <v>18</v>
      </c>
      <c r="DR33" s="304">
        <v>0</v>
      </c>
      <c r="DS33" s="304">
        <v>0</v>
      </c>
      <c r="DT33" s="304">
        <v>0</v>
      </c>
      <c r="DU33" s="304">
        <v>0</v>
      </c>
      <c r="DV33" s="200">
        <v>0</v>
      </c>
      <c r="DW33" s="201"/>
    </row>
    <row r="34" spans="1:127" s="309" customFormat="1" ht="18" customHeight="1">
      <c r="A34" s="304">
        <v>0</v>
      </c>
      <c r="B34" s="2765" t="s">
        <v>1038</v>
      </c>
      <c r="C34" s="2766"/>
      <c r="D34" s="2766"/>
      <c r="E34" s="2766"/>
      <c r="F34" s="2766"/>
      <c r="G34" s="2766"/>
      <c r="H34" s="2766"/>
      <c r="I34" s="2766"/>
      <c r="J34" s="2766"/>
      <c r="K34" s="2766"/>
      <c r="L34" s="2766"/>
      <c r="M34" s="2766"/>
      <c r="N34" s="2766"/>
      <c r="O34" s="2766"/>
      <c r="P34" s="2766"/>
      <c r="Q34" s="2766"/>
      <c r="R34" s="2766"/>
      <c r="S34" s="2766"/>
      <c r="T34" s="2766"/>
      <c r="U34" s="2766"/>
      <c r="V34" s="2766"/>
      <c r="W34" s="2766"/>
      <c r="X34" s="2766"/>
      <c r="Y34" s="2766"/>
      <c r="Z34" s="2766"/>
      <c r="AA34" s="2766"/>
      <c r="AB34" s="2766"/>
      <c r="AC34" s="2766"/>
      <c r="AD34" s="345"/>
      <c r="AE34" s="2752"/>
      <c r="AF34" s="2753"/>
      <c r="AG34" s="2753"/>
      <c r="AH34" s="2756"/>
      <c r="AI34" s="2756"/>
      <c r="AJ34" s="2756"/>
      <c r="AK34" s="2756"/>
      <c r="AL34" s="345"/>
      <c r="AM34" s="2752"/>
      <c r="AN34" s="2753"/>
      <c r="AO34" s="2753"/>
      <c r="AP34" s="2756"/>
      <c r="AQ34" s="2756"/>
      <c r="AR34" s="2756"/>
      <c r="AS34" s="2756"/>
      <c r="AT34" s="345"/>
      <c r="AU34" s="2752"/>
      <c r="AV34" s="2753"/>
      <c r="AW34" s="2753"/>
      <c r="AX34" s="2756"/>
      <c r="AY34" s="2756"/>
      <c r="AZ34" s="2756"/>
      <c r="BA34" s="2756"/>
      <c r="BB34" s="345"/>
      <c r="BC34" s="2752"/>
      <c r="BD34" s="2753"/>
      <c r="BE34" s="2753"/>
      <c r="BF34" s="2756"/>
      <c r="BG34" s="2756"/>
      <c r="BH34" s="2756"/>
      <c r="BI34" s="2756"/>
      <c r="BJ34" s="345"/>
      <c r="BK34" s="2752"/>
      <c r="BL34" s="2753"/>
      <c r="BM34" s="2753"/>
      <c r="BN34" s="2756"/>
      <c r="BO34" s="2756"/>
      <c r="BP34" s="2756"/>
      <c r="BQ34" s="2756"/>
      <c r="BR34" s="345"/>
      <c r="BS34" s="2752"/>
      <c r="BT34" s="2753"/>
      <c r="BU34" s="2753"/>
      <c r="BV34" s="2756"/>
      <c r="BW34" s="2756"/>
      <c r="BX34" s="2756"/>
      <c r="BY34" s="2756"/>
      <c r="BZ34" s="345"/>
      <c r="CA34" s="2752"/>
      <c r="CB34" s="2753"/>
      <c r="CC34" s="2753"/>
      <c r="CD34" s="2756"/>
      <c r="CE34" s="2756"/>
      <c r="CF34" s="2756"/>
      <c r="CG34" s="2756"/>
      <c r="CH34" s="345"/>
      <c r="CI34" s="2752"/>
      <c r="CJ34" s="2753"/>
      <c r="CK34" s="2753"/>
      <c r="CL34" s="2756"/>
      <c r="CM34" s="2756"/>
      <c r="CN34" s="2756"/>
      <c r="CO34" s="2756"/>
      <c r="CP34" s="345"/>
      <c r="CQ34" s="2753"/>
      <c r="CR34" s="2753"/>
      <c r="CS34" s="2753"/>
      <c r="CT34" s="2756"/>
      <c r="CU34" s="2756"/>
      <c r="CV34" s="2756"/>
      <c r="CW34" s="2756"/>
      <c r="CX34" s="345"/>
      <c r="CY34" s="2771"/>
      <c r="CZ34" s="2772"/>
      <c r="DA34" s="2773"/>
      <c r="DB34" s="2771"/>
      <c r="DC34" s="2772"/>
      <c r="DD34" s="2773"/>
      <c r="DE34" s="2771"/>
      <c r="DF34" s="2772"/>
      <c r="DG34" s="2773"/>
      <c r="DH34" s="2771"/>
      <c r="DI34" s="2773"/>
      <c r="DJ34" s="2712"/>
      <c r="DK34" s="2712"/>
      <c r="DL34" s="2712"/>
      <c r="DM34" s="2712"/>
      <c r="DN34" s="2712"/>
      <c r="DO34" s="4213"/>
      <c r="DP34" s="4214"/>
      <c r="DQ34" s="308">
        <v>18</v>
      </c>
      <c r="DR34" s="304">
        <v>0</v>
      </c>
      <c r="DS34" s="304">
        <v>0</v>
      </c>
      <c r="DT34" s="304">
        <v>0</v>
      </c>
      <c r="DU34" s="304">
        <v>0</v>
      </c>
      <c r="DV34" s="200">
        <v>0</v>
      </c>
      <c r="DW34" s="201"/>
    </row>
    <row r="35" spans="1:127" s="309" customFormat="1" ht="18" customHeight="1">
      <c r="A35" s="304">
        <v>0</v>
      </c>
      <c r="B35" s="2767"/>
      <c r="C35" s="2768"/>
      <c r="D35" s="2768"/>
      <c r="E35" s="2768"/>
      <c r="F35" s="2768"/>
      <c r="G35" s="2768"/>
      <c r="H35" s="2768"/>
      <c r="I35" s="2768"/>
      <c r="J35" s="2768"/>
      <c r="K35" s="2768"/>
      <c r="L35" s="2768"/>
      <c r="M35" s="2768"/>
      <c r="N35" s="2768"/>
      <c r="O35" s="2768"/>
      <c r="P35" s="2768"/>
      <c r="Q35" s="2768"/>
      <c r="R35" s="2768"/>
      <c r="S35" s="2768"/>
      <c r="T35" s="2768"/>
      <c r="U35" s="2768"/>
      <c r="V35" s="2768"/>
      <c r="W35" s="2768"/>
      <c r="X35" s="2768"/>
      <c r="Y35" s="2768"/>
      <c r="Z35" s="2768"/>
      <c r="AA35" s="2768"/>
      <c r="AB35" s="2768"/>
      <c r="AC35" s="2768"/>
      <c r="AD35" s="345"/>
      <c r="AE35" s="2754"/>
      <c r="AF35" s="2755"/>
      <c r="AG35" s="2755"/>
      <c r="AH35" s="2757"/>
      <c r="AI35" s="2757"/>
      <c r="AJ35" s="2757"/>
      <c r="AK35" s="2757"/>
      <c r="AL35" s="345"/>
      <c r="AM35" s="2754"/>
      <c r="AN35" s="2755"/>
      <c r="AO35" s="2755"/>
      <c r="AP35" s="2757"/>
      <c r="AQ35" s="2757"/>
      <c r="AR35" s="2757"/>
      <c r="AS35" s="2757"/>
      <c r="AT35" s="345"/>
      <c r="AU35" s="2754"/>
      <c r="AV35" s="2755"/>
      <c r="AW35" s="2755"/>
      <c r="AX35" s="2757"/>
      <c r="AY35" s="2757"/>
      <c r="AZ35" s="2757"/>
      <c r="BA35" s="2757"/>
      <c r="BB35" s="345"/>
      <c r="BC35" s="2754"/>
      <c r="BD35" s="2755"/>
      <c r="BE35" s="2755"/>
      <c r="BF35" s="2757"/>
      <c r="BG35" s="2757"/>
      <c r="BH35" s="2757"/>
      <c r="BI35" s="2757"/>
      <c r="BJ35" s="345"/>
      <c r="BK35" s="2754"/>
      <c r="BL35" s="2755"/>
      <c r="BM35" s="2755"/>
      <c r="BN35" s="2757"/>
      <c r="BO35" s="2757"/>
      <c r="BP35" s="2757"/>
      <c r="BQ35" s="2757"/>
      <c r="BR35" s="345"/>
      <c r="BS35" s="2754"/>
      <c r="BT35" s="2755"/>
      <c r="BU35" s="2755"/>
      <c r="BV35" s="2757"/>
      <c r="BW35" s="2757"/>
      <c r="BX35" s="2757"/>
      <c r="BY35" s="2757"/>
      <c r="BZ35" s="345"/>
      <c r="CA35" s="2754"/>
      <c r="CB35" s="2755"/>
      <c r="CC35" s="2755"/>
      <c r="CD35" s="2757"/>
      <c r="CE35" s="2757"/>
      <c r="CF35" s="2757"/>
      <c r="CG35" s="2757"/>
      <c r="CH35" s="345"/>
      <c r="CI35" s="2754"/>
      <c r="CJ35" s="2755"/>
      <c r="CK35" s="2755"/>
      <c r="CL35" s="2757"/>
      <c r="CM35" s="2757"/>
      <c r="CN35" s="2757"/>
      <c r="CO35" s="2757"/>
      <c r="CP35" s="345"/>
      <c r="CQ35" s="2755"/>
      <c r="CR35" s="2755"/>
      <c r="CS35" s="2755"/>
      <c r="CT35" s="2757"/>
      <c r="CU35" s="2757"/>
      <c r="CV35" s="2757"/>
      <c r="CW35" s="2757"/>
      <c r="CX35" s="345"/>
      <c r="CY35" s="2709"/>
      <c r="CZ35" s="2710"/>
      <c r="DA35" s="2711"/>
      <c r="DB35" s="2709"/>
      <c r="DC35" s="2710"/>
      <c r="DD35" s="2711"/>
      <c r="DE35" s="2709"/>
      <c r="DF35" s="2710"/>
      <c r="DG35" s="2711"/>
      <c r="DH35" s="2709"/>
      <c r="DI35" s="2711"/>
      <c r="DJ35" s="2713"/>
      <c r="DK35" s="2713"/>
      <c r="DL35" s="2713"/>
      <c r="DM35" s="2713"/>
      <c r="DN35" s="2713"/>
      <c r="DO35" s="4213"/>
      <c r="DP35" s="4214"/>
      <c r="DQ35" s="308">
        <v>18</v>
      </c>
      <c r="DR35" s="304">
        <v>0</v>
      </c>
      <c r="DS35" s="304">
        <v>0</v>
      </c>
      <c r="DT35" s="304">
        <v>0</v>
      </c>
      <c r="DU35" s="304">
        <v>0</v>
      </c>
      <c r="DV35" s="200">
        <v>0</v>
      </c>
      <c r="DW35" s="201"/>
    </row>
    <row r="36" spans="1:127" s="309" customFormat="1" ht="18" customHeight="1">
      <c r="A36" s="304">
        <v>0</v>
      </c>
      <c r="B36" s="2769" t="s">
        <v>1039</v>
      </c>
      <c r="C36" s="2770"/>
      <c r="D36" s="2770"/>
      <c r="E36" s="2770"/>
      <c r="F36" s="2770"/>
      <c r="G36" s="2770"/>
      <c r="H36" s="2770"/>
      <c r="I36" s="2770"/>
      <c r="J36" s="2770"/>
      <c r="K36" s="2770"/>
      <c r="L36" s="2770"/>
      <c r="M36" s="2770"/>
      <c r="N36" s="2770"/>
      <c r="O36" s="2770"/>
      <c r="P36" s="2770"/>
      <c r="Q36" s="2770"/>
      <c r="R36" s="2770"/>
      <c r="S36" s="2770"/>
      <c r="T36" s="2770"/>
      <c r="U36" s="2770"/>
      <c r="V36" s="2770"/>
      <c r="W36" s="2770"/>
      <c r="X36" s="2770"/>
      <c r="Y36" s="2770"/>
      <c r="Z36" s="2770"/>
      <c r="AA36" s="2770"/>
      <c r="AB36" s="2770"/>
      <c r="AC36" s="2770"/>
      <c r="AD36" s="346"/>
      <c r="AE36" s="2749">
        <f>IF(ISTEXT(CY36),0,(CY36/CY14)*CQ12)</f>
        <v>50</v>
      </c>
      <c r="AF36" s="2750"/>
      <c r="AG36" s="2750"/>
      <c r="AH36" s="2751">
        <f>IF(ISTEXT(CY36),CY36,IF(AE36=CQ12,"chaque repas",IF(AE36=0,0,CQ12/AE36)))</f>
        <v>5</v>
      </c>
      <c r="AI36" s="2751"/>
      <c r="AJ36" s="2751"/>
      <c r="AK36" s="2751"/>
      <c r="AL36" s="346"/>
      <c r="AM36" s="2749">
        <f>IF(ISTEXT(DB36),0,(DB36/CY14)*CQ12)</f>
        <v>50</v>
      </c>
      <c r="AN36" s="2750"/>
      <c r="AO36" s="2750"/>
      <c r="AP36" s="2751">
        <f>IF(ISTEXT(DB36),DB36,IF(AM36=CQ12,"chaque repas",IF(AM36=0,0,CQ12/AM36)))</f>
        <v>5</v>
      </c>
      <c r="AQ36" s="2751"/>
      <c r="AR36" s="2751"/>
      <c r="AS36" s="2751"/>
      <c r="AT36" s="346"/>
      <c r="AU36" s="2749">
        <f>IF(ISTEXT(DE36),0,(DE36/CY14)*CQ12)</f>
        <v>50</v>
      </c>
      <c r="AV36" s="2750"/>
      <c r="AW36" s="2750"/>
      <c r="AX36" s="2751">
        <f>IF(ISTEXT(DE36),DE36,IF(AU36=CQ12,"chaque repas",IF(AU36=0,0,CQ12/AU36)))</f>
        <v>5</v>
      </c>
      <c r="AY36" s="2751"/>
      <c r="AZ36" s="2751"/>
      <c r="BA36" s="2751"/>
      <c r="BB36" s="346"/>
      <c r="BC36" s="2749">
        <f>IF(ISTEXT(DH36),0,(DH36/CY14)*CQ12)</f>
        <v>50</v>
      </c>
      <c r="BD36" s="2750"/>
      <c r="BE36" s="2750"/>
      <c r="BF36" s="2751">
        <f>IF(ISTEXT(DH36),DH36,IF(BC36=CQ12,"chaque repas",IF(BC36=0,0,CQ12/BC36)))</f>
        <v>5</v>
      </c>
      <c r="BG36" s="2751"/>
      <c r="BH36" s="2751"/>
      <c r="BI36" s="2751"/>
      <c r="BJ36" s="346"/>
      <c r="BK36" s="2749">
        <f>IF(ISTEXT(DJ36),0,(DJ36/CY14)*CQ12)</f>
        <v>25</v>
      </c>
      <c r="BL36" s="2750"/>
      <c r="BM36" s="2750"/>
      <c r="BN36" s="2751">
        <f>IF(ISTEXT(DJ36),DJ36,IF(BK36=CQ12,"chaque repas",IF(BK36=0,0,CQ12/BK36)))</f>
        <v>10</v>
      </c>
      <c r="BO36" s="2751"/>
      <c r="BP36" s="2751"/>
      <c r="BQ36" s="2751"/>
      <c r="BR36" s="346"/>
      <c r="BS36" s="2749">
        <f>IF(ISTEXT(DK36),0,(DK36/CY14)*CQ12)</f>
        <v>87.5</v>
      </c>
      <c r="BT36" s="2750"/>
      <c r="BU36" s="2750"/>
      <c r="BV36" s="2751">
        <f>IF(ISTEXT(DK36),DK36,IF(BS36=CQ12,"chaque repas",IF(BS36=0,0,CQ12/BS36)))</f>
        <v>2.8571428571428572</v>
      </c>
      <c r="BW36" s="2751"/>
      <c r="BX36" s="2751"/>
      <c r="BY36" s="2751"/>
      <c r="BZ36" s="346"/>
      <c r="CA36" s="2749">
        <f>IF(ISTEXT(DL36),0,(DL36/CY14)*CQ12)</f>
        <v>0</v>
      </c>
      <c r="CB36" s="2750"/>
      <c r="CC36" s="2750"/>
      <c r="CD36" s="2751" t="str">
        <f>IF(ISTEXT(DL36),DL36,IF(CA36=CQ12,"chaque repas",IF(CA36=0,0,CQ12/CA36)))</f>
        <v>libre</v>
      </c>
      <c r="CE36" s="2751"/>
      <c r="CF36" s="2751"/>
      <c r="CG36" s="2751"/>
      <c r="CH36" s="346"/>
      <c r="CI36" s="2749">
        <f>IF(ISTEXT(DM36),0,(DM36/DM14)*CQ12)</f>
        <v>71.428571428571431</v>
      </c>
      <c r="CJ36" s="2750"/>
      <c r="CK36" s="2750"/>
      <c r="CL36" s="2751">
        <f>IF(ISTEXT(DM36),DM36,IF(CI36=CQ12,"chaque repas",IF(CI36=0,0,CQ12/CI36)))</f>
        <v>3.5</v>
      </c>
      <c r="CM36" s="2751"/>
      <c r="CN36" s="2751"/>
      <c r="CO36" s="2751"/>
      <c r="CP36" s="346"/>
      <c r="CQ36" s="2750">
        <f>IF(ISTEXT(DN37),0,(DN37/DM14)*CQ12)</f>
        <v>71.428571428571431</v>
      </c>
      <c r="CR36" s="2750"/>
      <c r="CS36" s="2750"/>
      <c r="CT36" s="2751">
        <f>IF(ISTEXT(DN37),DN37,IF(CQ36=CQ12,"chaque repas",IF(CQ36=0,0,CQ12/CQ36)))</f>
        <v>3.5</v>
      </c>
      <c r="CU36" s="2751"/>
      <c r="CV36" s="2751"/>
      <c r="CW36" s="2751"/>
      <c r="CX36" s="346"/>
      <c r="CY36" s="2746">
        <v>4</v>
      </c>
      <c r="CZ36" s="2747"/>
      <c r="DA36" s="2748"/>
      <c r="DB36" s="2746">
        <v>4</v>
      </c>
      <c r="DC36" s="2747"/>
      <c r="DD36" s="2748"/>
      <c r="DE36" s="2746">
        <v>4</v>
      </c>
      <c r="DF36" s="2747"/>
      <c r="DG36" s="2748"/>
      <c r="DH36" s="2746">
        <v>4</v>
      </c>
      <c r="DI36" s="2748"/>
      <c r="DJ36" s="321">
        <v>2</v>
      </c>
      <c r="DK36" s="321">
        <v>7</v>
      </c>
      <c r="DL36" s="347" t="s">
        <v>1022</v>
      </c>
      <c r="DM36" s="321">
        <v>8</v>
      </c>
      <c r="DN36" s="347" t="s">
        <v>1022</v>
      </c>
      <c r="DO36" s="4213"/>
      <c r="DP36" s="4214"/>
      <c r="DQ36" s="308">
        <v>18</v>
      </c>
      <c r="DR36" s="304">
        <v>0</v>
      </c>
      <c r="DS36" s="304">
        <v>0</v>
      </c>
      <c r="DT36" s="304">
        <v>0</v>
      </c>
      <c r="DU36" s="304">
        <v>0</v>
      </c>
      <c r="DV36" s="200">
        <v>0</v>
      </c>
      <c r="DW36" s="201"/>
    </row>
    <row r="37" spans="1:127" s="309" customFormat="1" ht="18" customHeight="1">
      <c r="A37" s="304">
        <v>0</v>
      </c>
      <c r="B37" s="2733" t="s">
        <v>1040</v>
      </c>
      <c r="C37" s="2734"/>
      <c r="D37" s="2734"/>
      <c r="E37" s="2734"/>
      <c r="F37" s="2734"/>
      <c r="G37" s="2734"/>
      <c r="H37" s="2734"/>
      <c r="I37" s="2734"/>
      <c r="J37" s="2734"/>
      <c r="K37" s="2734"/>
      <c r="L37" s="2734"/>
      <c r="M37" s="2734"/>
      <c r="N37" s="2734"/>
      <c r="O37" s="2734"/>
      <c r="P37" s="2734"/>
      <c r="Q37" s="2734"/>
      <c r="R37" s="2734"/>
      <c r="S37" s="2734"/>
      <c r="T37" s="2734"/>
      <c r="U37" s="2734"/>
      <c r="V37" s="2734"/>
      <c r="W37" s="2734"/>
      <c r="X37" s="2734"/>
      <c r="Y37" s="2734"/>
      <c r="Z37" s="2734"/>
      <c r="AA37" s="2734"/>
      <c r="AB37" s="2734"/>
      <c r="AC37" s="2734"/>
      <c r="AD37" s="348"/>
      <c r="AE37" s="2735">
        <f>IF(ISTEXT(CY37),0,(CY37/CY14)*CQ12)</f>
        <v>50</v>
      </c>
      <c r="AF37" s="2736"/>
      <c r="AG37" s="2736"/>
      <c r="AH37" s="2737">
        <f>IF(ISTEXT(CY37),CY37,IF(AE37=CQ12,"chaque repas",IF(AE37=0,0,CQ12/AE37)))</f>
        <v>5</v>
      </c>
      <c r="AI37" s="2737"/>
      <c r="AJ37" s="2737"/>
      <c r="AK37" s="2737"/>
      <c r="AL37" s="348"/>
      <c r="AM37" s="2735">
        <f>IF(ISTEXT(DB37),0,(DB37/CY14)*CQ12)</f>
        <v>25</v>
      </c>
      <c r="AN37" s="2736"/>
      <c r="AO37" s="2736"/>
      <c r="AP37" s="2737">
        <f>IF(ISTEXT(DB37),DB37,IF(AM37=CQ12,"chaque repas",IF(AM37=0,0,CQ12/AM37)))</f>
        <v>10</v>
      </c>
      <c r="AQ37" s="2737"/>
      <c r="AR37" s="2737"/>
      <c r="AS37" s="2737"/>
      <c r="AT37" s="348"/>
      <c r="AU37" s="2735">
        <f>IF(ISTEXT(DE37),0,(DE37/CY14)*CQ12)</f>
        <v>25</v>
      </c>
      <c r="AV37" s="2736"/>
      <c r="AW37" s="2736"/>
      <c r="AX37" s="2737">
        <f>IF(ISTEXT(DE37),DE37,IF(AU37=CQ12,"chaque repas",IF(AU37=0,0,CQ12/AU37)))</f>
        <v>10</v>
      </c>
      <c r="AY37" s="2737"/>
      <c r="AZ37" s="2737"/>
      <c r="BA37" s="2737"/>
      <c r="BB37" s="348"/>
      <c r="BC37" s="2735">
        <f>IF(ISTEXT(DH37),0,(DH37/CY14)*CQ12)</f>
        <v>25</v>
      </c>
      <c r="BD37" s="2736"/>
      <c r="BE37" s="2736"/>
      <c r="BF37" s="2737">
        <f>IF(ISTEXT(DH37),DH37,IF(BC37=CQ12,"chaque repas",IF(BC37=0,0,CQ12/BC37)))</f>
        <v>10</v>
      </c>
      <c r="BG37" s="2737"/>
      <c r="BH37" s="2737"/>
      <c r="BI37" s="2737"/>
      <c r="BJ37" s="348"/>
      <c r="BK37" s="2735">
        <f>IF(ISTEXT(DJ37),0,(DJ37/CY14)*CQ12)</f>
        <v>75</v>
      </c>
      <c r="BL37" s="2736"/>
      <c r="BM37" s="2736"/>
      <c r="BN37" s="2737">
        <f>IF(ISTEXT(DJ37),DJ37,IF(BK37=CQ12,"chaque repas",IF(BK37=0,0,CQ12/BK37)))</f>
        <v>3.3333333333333335</v>
      </c>
      <c r="BO37" s="2737"/>
      <c r="BP37" s="2737"/>
      <c r="BQ37" s="2737"/>
      <c r="BR37" s="348"/>
      <c r="BS37" s="2735">
        <f>IF(ISTEXT(DK37),0,(DK37/CY14)*CQ12)</f>
        <v>25</v>
      </c>
      <c r="BT37" s="2736"/>
      <c r="BU37" s="2736"/>
      <c r="BV37" s="2737">
        <f>IF(ISTEXT(DK37),DK37,IF(BS37=CQ12,"chaque repas",IF(BS37=0,0,CQ12/BS37)))</f>
        <v>10</v>
      </c>
      <c r="BW37" s="2737"/>
      <c r="BX37" s="2737"/>
      <c r="BY37" s="2737"/>
      <c r="BZ37" s="348"/>
      <c r="CA37" s="2735">
        <f>IF(ISTEXT(DL37),0,(DL37/CY14)*CQ12)</f>
        <v>62.5</v>
      </c>
      <c r="CB37" s="2736"/>
      <c r="CC37" s="2736"/>
      <c r="CD37" s="2737">
        <f>IF(ISTEXT(DL37),DL37,IF(CA37=CQ12,"chaque repas",IF(CA37=0,0,CQ12/CA37)))</f>
        <v>4</v>
      </c>
      <c r="CE37" s="2737"/>
      <c r="CF37" s="2737"/>
      <c r="CG37" s="2737"/>
      <c r="CH37" s="348"/>
      <c r="CI37" s="2735">
        <f>IF(ISTEXT(DM37),0,(DM37/DM14)*CQ12)</f>
        <v>26.785714285714285</v>
      </c>
      <c r="CJ37" s="2736"/>
      <c r="CK37" s="2736"/>
      <c r="CL37" s="2737">
        <f>IF(ISTEXT(DM37),DM37,IF(CI37=CQ12,"chaque repas",IF(CI37=0,0,CQ12/CI37)))</f>
        <v>9.3333333333333339</v>
      </c>
      <c r="CM37" s="2737"/>
      <c r="CN37" s="2737"/>
      <c r="CO37" s="2742"/>
      <c r="CP37" s="348"/>
      <c r="CQ37" s="2736">
        <f>IF(ISTEXT(DN37),0,(DN37/DM14)*CQ12)</f>
        <v>71.428571428571431</v>
      </c>
      <c r="CR37" s="2736"/>
      <c r="CS37" s="2736"/>
      <c r="CT37" s="2737">
        <f>IF(ISTEXT(DN37),DN37,IF(CQ37=CQ12,"chaque repas",IF(CQ37=0,0,CQ12/CQ37)))</f>
        <v>3.5</v>
      </c>
      <c r="CU37" s="2737"/>
      <c r="CV37" s="2737"/>
      <c r="CW37" s="2737"/>
      <c r="CX37" s="348"/>
      <c r="CY37" s="2687">
        <v>4</v>
      </c>
      <c r="CZ37" s="2688"/>
      <c r="DA37" s="2689"/>
      <c r="DB37" s="2687">
        <v>2</v>
      </c>
      <c r="DC37" s="2688"/>
      <c r="DD37" s="2689"/>
      <c r="DE37" s="2687">
        <v>2</v>
      </c>
      <c r="DF37" s="2688"/>
      <c r="DG37" s="2689"/>
      <c r="DH37" s="2706">
        <v>2</v>
      </c>
      <c r="DI37" s="2708"/>
      <c r="DJ37" s="2712">
        <v>6</v>
      </c>
      <c r="DK37" s="2673">
        <v>2</v>
      </c>
      <c r="DL37" s="2673">
        <v>5</v>
      </c>
      <c r="DM37" s="2673">
        <v>3</v>
      </c>
      <c r="DN37" s="2673">
        <v>8</v>
      </c>
      <c r="DO37" s="4213"/>
      <c r="DP37" s="4214"/>
      <c r="DQ37" s="308">
        <v>18</v>
      </c>
      <c r="DR37" s="304">
        <v>0</v>
      </c>
      <c r="DS37" s="304">
        <v>0</v>
      </c>
      <c r="DT37" s="304">
        <v>0</v>
      </c>
      <c r="DU37" s="304">
        <v>0</v>
      </c>
      <c r="DV37" s="200">
        <v>0</v>
      </c>
      <c r="DW37" s="201"/>
    </row>
    <row r="38" spans="1:127" s="309" customFormat="1" ht="18" customHeight="1">
      <c r="A38" s="304">
        <v>0</v>
      </c>
      <c r="B38" s="2733"/>
      <c r="C38" s="2734"/>
      <c r="D38" s="2734"/>
      <c r="E38" s="2734"/>
      <c r="F38" s="2734"/>
      <c r="G38" s="2734"/>
      <c r="H38" s="2734"/>
      <c r="I38" s="2734"/>
      <c r="J38" s="2734"/>
      <c r="K38" s="2734"/>
      <c r="L38" s="2734"/>
      <c r="M38" s="2734"/>
      <c r="N38" s="2734"/>
      <c r="O38" s="2734"/>
      <c r="P38" s="2734"/>
      <c r="Q38" s="2734"/>
      <c r="R38" s="2734"/>
      <c r="S38" s="2734"/>
      <c r="T38" s="2734"/>
      <c r="U38" s="2734"/>
      <c r="V38" s="2734"/>
      <c r="W38" s="2734"/>
      <c r="X38" s="2734"/>
      <c r="Y38" s="2734"/>
      <c r="Z38" s="2734"/>
      <c r="AA38" s="2734"/>
      <c r="AB38" s="2734"/>
      <c r="AC38" s="2734"/>
      <c r="AD38" s="348"/>
      <c r="AE38" s="2735"/>
      <c r="AF38" s="2736"/>
      <c r="AG38" s="2736"/>
      <c r="AH38" s="2737"/>
      <c r="AI38" s="2737"/>
      <c r="AJ38" s="2737"/>
      <c r="AK38" s="2737"/>
      <c r="AL38" s="348"/>
      <c r="AM38" s="2735"/>
      <c r="AN38" s="2736"/>
      <c r="AO38" s="2736"/>
      <c r="AP38" s="2737"/>
      <c r="AQ38" s="2737"/>
      <c r="AR38" s="2737"/>
      <c r="AS38" s="2737"/>
      <c r="AT38" s="348"/>
      <c r="AU38" s="2735"/>
      <c r="AV38" s="2736"/>
      <c r="AW38" s="2736"/>
      <c r="AX38" s="2737"/>
      <c r="AY38" s="2737"/>
      <c r="AZ38" s="2737"/>
      <c r="BA38" s="2737"/>
      <c r="BB38" s="348"/>
      <c r="BC38" s="2735"/>
      <c r="BD38" s="2736"/>
      <c r="BE38" s="2736"/>
      <c r="BF38" s="2737"/>
      <c r="BG38" s="2737"/>
      <c r="BH38" s="2737"/>
      <c r="BI38" s="2737"/>
      <c r="BJ38" s="348"/>
      <c r="BK38" s="2735"/>
      <c r="BL38" s="2736"/>
      <c r="BM38" s="2736"/>
      <c r="BN38" s="2737"/>
      <c r="BO38" s="2737"/>
      <c r="BP38" s="2737"/>
      <c r="BQ38" s="2737"/>
      <c r="BR38" s="348"/>
      <c r="BS38" s="2735"/>
      <c r="BT38" s="2736"/>
      <c r="BU38" s="2736"/>
      <c r="BV38" s="2737"/>
      <c r="BW38" s="2737"/>
      <c r="BX38" s="2737"/>
      <c r="BY38" s="2737"/>
      <c r="BZ38" s="348"/>
      <c r="CA38" s="2735"/>
      <c r="CB38" s="2736"/>
      <c r="CC38" s="2736"/>
      <c r="CD38" s="2737"/>
      <c r="CE38" s="2737"/>
      <c r="CF38" s="2737"/>
      <c r="CG38" s="2737"/>
      <c r="CH38" s="348"/>
      <c r="CI38" s="2735"/>
      <c r="CJ38" s="2736"/>
      <c r="CK38" s="2736"/>
      <c r="CL38" s="2737"/>
      <c r="CM38" s="2737"/>
      <c r="CN38" s="2737"/>
      <c r="CO38" s="2742"/>
      <c r="CP38" s="348"/>
      <c r="CQ38" s="2736"/>
      <c r="CR38" s="2736"/>
      <c r="CS38" s="2736"/>
      <c r="CT38" s="2737"/>
      <c r="CU38" s="2737"/>
      <c r="CV38" s="2737"/>
      <c r="CW38" s="2737"/>
      <c r="CX38" s="348"/>
      <c r="CY38" s="2690"/>
      <c r="CZ38" s="2691"/>
      <c r="DA38" s="2692"/>
      <c r="DB38" s="2690"/>
      <c r="DC38" s="2691"/>
      <c r="DD38" s="2692"/>
      <c r="DE38" s="2690"/>
      <c r="DF38" s="2691"/>
      <c r="DG38" s="2692"/>
      <c r="DH38" s="2740"/>
      <c r="DI38" s="2741"/>
      <c r="DJ38" s="2712"/>
      <c r="DK38" s="2673"/>
      <c r="DL38" s="2673"/>
      <c r="DM38" s="2673"/>
      <c r="DN38" s="2673"/>
      <c r="DO38" s="4215"/>
      <c r="DP38" s="4216"/>
      <c r="DQ38" s="308">
        <v>18</v>
      </c>
      <c r="DR38" s="304">
        <v>0</v>
      </c>
      <c r="DS38" s="304">
        <v>0</v>
      </c>
      <c r="DT38" s="304">
        <v>0</v>
      </c>
      <c r="DU38" s="304">
        <v>0</v>
      </c>
      <c r="DV38" s="200">
        <v>0</v>
      </c>
      <c r="DW38" s="201"/>
    </row>
    <row r="39" spans="1:127" s="309" customFormat="1" ht="18" customHeight="1">
      <c r="A39" s="304">
        <v>0</v>
      </c>
      <c r="B39" s="2743" t="s">
        <v>1041</v>
      </c>
      <c r="C39" s="2744"/>
      <c r="D39" s="2744"/>
      <c r="E39" s="2744"/>
      <c r="F39" s="2744"/>
      <c r="G39" s="2744"/>
      <c r="H39" s="2744"/>
      <c r="I39" s="2744"/>
      <c r="J39" s="2744"/>
      <c r="K39" s="2744"/>
      <c r="L39" s="2744"/>
      <c r="M39" s="2744"/>
      <c r="N39" s="2744"/>
      <c r="O39" s="2744"/>
      <c r="P39" s="2744"/>
      <c r="Q39" s="2744"/>
      <c r="R39" s="2744"/>
      <c r="S39" s="2744"/>
      <c r="T39" s="2744"/>
      <c r="U39" s="2744"/>
      <c r="V39" s="2744"/>
      <c r="W39" s="2744"/>
      <c r="X39" s="2744"/>
      <c r="Y39" s="2744"/>
      <c r="Z39" s="2744"/>
      <c r="AA39" s="2744"/>
      <c r="AB39" s="2744"/>
      <c r="AC39" s="2744"/>
      <c r="AD39" s="349"/>
      <c r="AE39" s="2717">
        <f>IF(ISTEXT(CY39),0,(CY39/CY14)*CQ12)</f>
        <v>100</v>
      </c>
      <c r="AF39" s="2718"/>
      <c r="AG39" s="2718"/>
      <c r="AH39" s="2716">
        <f>IF(ISTEXT(CY39),CY39,IF(AE39=CQ12,"chaque repas",IF(AE39=0,0,CQ12/AE39)))</f>
        <v>2.5</v>
      </c>
      <c r="AI39" s="2716"/>
      <c r="AJ39" s="2716"/>
      <c r="AK39" s="2716"/>
      <c r="AL39" s="349"/>
      <c r="AM39" s="2717">
        <f>IF(ISTEXT(DB39),0,(DB39/CY14)*CQ12)</f>
        <v>250</v>
      </c>
      <c r="AN39" s="2718"/>
      <c r="AO39" s="2718"/>
      <c r="AP39" s="2716" t="str">
        <f>IF(ISTEXT(DB39),DB39,IF(AM39=CQ12,"chaque repas",IF(AM39=0,0,CQ12/AM39)))</f>
        <v>chaque repas</v>
      </c>
      <c r="AQ39" s="2716"/>
      <c r="AR39" s="2716"/>
      <c r="AS39" s="2716"/>
      <c r="AT39" s="349"/>
      <c r="AU39" s="2717">
        <f>IF(ISTEXT(DE39),0,(DE39/CY14)*CQ12)</f>
        <v>250</v>
      </c>
      <c r="AV39" s="2718"/>
      <c r="AW39" s="2718"/>
      <c r="AX39" s="2716" t="str">
        <f>IF(ISTEXT(DE39),DE39,IF(AU39=CQ12,"chaque repas",IF(AU39=0,0,CQ12/AU39)))</f>
        <v>chaque repas</v>
      </c>
      <c r="AY39" s="2716"/>
      <c r="AZ39" s="2716"/>
      <c r="BA39" s="2716"/>
      <c r="BB39" s="349"/>
      <c r="BC39" s="2717">
        <f>IF(ISTEXT(DH39),0,(DH39/CY14)*CQ12)</f>
        <v>100</v>
      </c>
      <c r="BD39" s="2718"/>
      <c r="BE39" s="2718"/>
      <c r="BF39" s="2716">
        <f>IF(ISTEXT(DH39),DH39,IF(BC39=CQ12,"chaque repas",IF(BC39=0,0,CQ12/BC39)))</f>
        <v>2.5</v>
      </c>
      <c r="BG39" s="2716"/>
      <c r="BH39" s="2716"/>
      <c r="BI39" s="2716"/>
      <c r="BJ39" s="349"/>
      <c r="BK39" s="2717">
        <f>IF(ISTEXT(DJ39),0,(DJ39/CY14)*CQ12)</f>
        <v>100</v>
      </c>
      <c r="BL39" s="2718"/>
      <c r="BM39" s="2718"/>
      <c r="BN39" s="2716">
        <f>IF(ISTEXT(DJ39),DJ39,IF(BK39=CQ12,"chaque repas",IF(BK39=0,0,CQ12/BK39)))</f>
        <v>2.5</v>
      </c>
      <c r="BO39" s="2716"/>
      <c r="BP39" s="2716"/>
      <c r="BQ39" s="2716"/>
      <c r="BR39" s="349"/>
      <c r="BS39" s="2717">
        <f>IF(ISTEXT(DK39),0,(DK39/CY14)*CQ12)</f>
        <v>137.5</v>
      </c>
      <c r="BT39" s="2718"/>
      <c r="BU39" s="2718"/>
      <c r="BV39" s="2716">
        <f>IF(ISTEXT(DK39),DK39,IF(BS39=CQ12,"chaque repas",IF(BS39=0,0,CQ12/BS39)))</f>
        <v>1.8181818181818181</v>
      </c>
      <c r="BW39" s="2716"/>
      <c r="BX39" s="2716"/>
      <c r="BY39" s="2716"/>
      <c r="BZ39" s="349"/>
      <c r="CA39" s="2717">
        <f>IF(ISTEXT(DL39),0,(DL39/CY14)*CQ12)</f>
        <v>100</v>
      </c>
      <c r="CB39" s="2718"/>
      <c r="CC39" s="2718"/>
      <c r="CD39" s="2716">
        <f>IF(ISTEXT(DL39),DL39,IF(CA39=CQ12,"chaque repas",IF(CA39=0,0,CQ12/CA39)))</f>
        <v>2.5</v>
      </c>
      <c r="CE39" s="2716"/>
      <c r="CF39" s="2716"/>
      <c r="CG39" s="2716"/>
      <c r="CH39" s="349"/>
      <c r="CI39" s="2717">
        <f>IF(ISTEXT(DM39),0,(DM39/DM14)*CQ12)</f>
        <v>142.85714285714286</v>
      </c>
      <c r="CJ39" s="2718"/>
      <c r="CK39" s="2718"/>
      <c r="CL39" s="2716">
        <f>IF(ISTEXT(DM39),DM39,IF(CI39=CQ12,"chaque repas",IF(CI39=0,0,CQ12/CI39)))</f>
        <v>1.75</v>
      </c>
      <c r="CM39" s="2716"/>
      <c r="CN39" s="2716"/>
      <c r="CO39" s="2745"/>
      <c r="CP39" s="349"/>
      <c r="CQ39" s="2718">
        <f>IF(ISTEXT(DN39),0,(DN39/DM14)*CQ12)</f>
        <v>107.14285714285714</v>
      </c>
      <c r="CR39" s="2718"/>
      <c r="CS39" s="2718"/>
      <c r="CT39" s="2716">
        <f>IF(ISTEXT(DN39),DN39,IF(CQ39=CQ12,"chaque repas",IF(CQ39=0,0,CQ12/CQ39)))</f>
        <v>2.3333333333333335</v>
      </c>
      <c r="CU39" s="2716"/>
      <c r="CV39" s="2716"/>
      <c r="CW39" s="2716"/>
      <c r="CX39" s="349"/>
      <c r="CY39" s="2719">
        <v>8</v>
      </c>
      <c r="CZ39" s="2730"/>
      <c r="DA39" s="2720"/>
      <c r="DB39" s="2719">
        <v>20</v>
      </c>
      <c r="DC39" s="2730"/>
      <c r="DD39" s="2720"/>
      <c r="DE39" s="2719">
        <v>20</v>
      </c>
      <c r="DF39" s="2730"/>
      <c r="DG39" s="2720"/>
      <c r="DH39" s="2719">
        <v>8</v>
      </c>
      <c r="DI39" s="2720"/>
      <c r="DJ39" s="350">
        <v>8</v>
      </c>
      <c r="DK39" s="350">
        <v>11</v>
      </c>
      <c r="DL39" s="350">
        <v>8</v>
      </c>
      <c r="DM39" s="350">
        <v>16</v>
      </c>
      <c r="DN39" s="350">
        <v>12</v>
      </c>
      <c r="DO39" s="4205" t="s">
        <v>1042</v>
      </c>
      <c r="DP39" s="4206"/>
      <c r="DQ39" s="308">
        <v>18</v>
      </c>
      <c r="DR39" s="304">
        <v>0</v>
      </c>
      <c r="DS39" s="304">
        <v>0</v>
      </c>
      <c r="DT39" s="304">
        <v>0</v>
      </c>
      <c r="DU39" s="304">
        <v>0</v>
      </c>
      <c r="DV39" s="200">
        <v>0</v>
      </c>
      <c r="DW39" s="201"/>
    </row>
    <row r="40" spans="1:127" s="309" customFormat="1" ht="18" customHeight="1">
      <c r="A40" s="304">
        <v>0</v>
      </c>
      <c r="B40" s="2738" t="s">
        <v>1043</v>
      </c>
      <c r="C40" s="2739"/>
      <c r="D40" s="2739"/>
      <c r="E40" s="2739"/>
      <c r="F40" s="2739"/>
      <c r="G40" s="2739"/>
      <c r="H40" s="2739"/>
      <c r="I40" s="2739"/>
      <c r="J40" s="2739"/>
      <c r="K40" s="2739"/>
      <c r="L40" s="2739"/>
      <c r="M40" s="2739"/>
      <c r="N40" s="2739"/>
      <c r="O40" s="2739"/>
      <c r="P40" s="2739"/>
      <c r="Q40" s="2739"/>
      <c r="R40" s="2739"/>
      <c r="S40" s="2739"/>
      <c r="T40" s="2739"/>
      <c r="U40" s="2739"/>
      <c r="V40" s="2739"/>
      <c r="W40" s="2739"/>
      <c r="X40" s="2739"/>
      <c r="Y40" s="2739"/>
      <c r="Z40" s="2739"/>
      <c r="AA40" s="2739"/>
      <c r="AB40" s="2739"/>
      <c r="AC40" s="2739"/>
      <c r="AD40" s="351"/>
      <c r="AE40" s="2638">
        <f>IF(ISTEXT(CY40),0,(CY40/CY14)*CQ12)</f>
        <v>50</v>
      </c>
      <c r="AF40" s="2639"/>
      <c r="AG40" s="2639"/>
      <c r="AH40" s="2637">
        <f>IF(ISTEXT(CY40),CY40,IF(AE40=CQ12,"chaque repas",IF(AE40=0,0,CQ12/AE40)))</f>
        <v>5</v>
      </c>
      <c r="AI40" s="2637"/>
      <c r="AJ40" s="2637"/>
      <c r="AK40" s="2637"/>
      <c r="AL40" s="351"/>
      <c r="AM40" s="2638">
        <f>IF(ISTEXT(DB40),0,(DB40/CY14)*CQ12)</f>
        <v>100</v>
      </c>
      <c r="AN40" s="2639"/>
      <c r="AO40" s="2639"/>
      <c r="AP40" s="2637">
        <f>IF(ISTEXT(DB40),DB40,IF(AM40=CQ12,"chaque repas",IF(AM40=0,0,CQ12/AM40)))</f>
        <v>2.5</v>
      </c>
      <c r="AQ40" s="2637"/>
      <c r="AR40" s="2637"/>
      <c r="AS40" s="2637"/>
      <c r="AT40" s="351"/>
      <c r="AU40" s="2638">
        <f>IF(ISTEXT(DE40),0,(DE40/CY14)*CQ12)</f>
        <v>25</v>
      </c>
      <c r="AV40" s="2639"/>
      <c r="AW40" s="2639"/>
      <c r="AX40" s="2637">
        <f>IF(ISTEXT(DE40),DE40,IF(AU40=CQ12,"chaque repas",IF(AU40=0,0,CQ12/AU40)))</f>
        <v>10</v>
      </c>
      <c r="AY40" s="2637"/>
      <c r="AZ40" s="2637"/>
      <c r="BA40" s="2637"/>
      <c r="BB40" s="351"/>
      <c r="BC40" s="2638">
        <f>IF(ISTEXT(DH40),0,(DH40/CY14)*CQ12)</f>
        <v>50</v>
      </c>
      <c r="BD40" s="2639"/>
      <c r="BE40" s="2639"/>
      <c r="BF40" s="2637">
        <f>IF(ISTEXT(DH40),DH40,IF(BC40=CQ12,"chaque repas",IF(BC40=0,0,CQ12/BC40)))</f>
        <v>5</v>
      </c>
      <c r="BG40" s="2637"/>
      <c r="BH40" s="2637"/>
      <c r="BI40" s="2637"/>
      <c r="BJ40" s="351"/>
      <c r="BK40" s="2638">
        <f>IF(ISTEXT(DJ40),0,(DJ40/CY14)*CQ12)</f>
        <v>50</v>
      </c>
      <c r="BL40" s="2639"/>
      <c r="BM40" s="2639"/>
      <c r="BN40" s="2637">
        <f>IF(ISTEXT(DJ40),DJ40,IF(BK40=CQ12,"chaque repas",IF(BK40=0,0,CQ12/BK40)))</f>
        <v>5</v>
      </c>
      <c r="BO40" s="2637"/>
      <c r="BP40" s="2637"/>
      <c r="BQ40" s="2637"/>
      <c r="BR40" s="351"/>
      <c r="BS40" s="2638">
        <f>IF(ISTEXT(DK40),0,(DK40/CY14)*CQ12)</f>
        <v>12.5</v>
      </c>
      <c r="BT40" s="2639"/>
      <c r="BU40" s="2639"/>
      <c r="BV40" s="2637">
        <f>IF(ISTEXT(DK40),DK40,IF(BS40=CQ12,"chaque repas",IF(BS40=0,0,CQ12/BS40)))</f>
        <v>20</v>
      </c>
      <c r="BW40" s="2637"/>
      <c r="BX40" s="2637"/>
      <c r="BY40" s="2637"/>
      <c r="BZ40" s="351"/>
      <c r="CA40" s="2638">
        <f>IF(ISTEXT(DL40),0,(DL40/CY14)*CQ12)</f>
        <v>12.5</v>
      </c>
      <c r="CB40" s="2639"/>
      <c r="CC40" s="2639"/>
      <c r="CD40" s="2637">
        <f>IF(ISTEXT(DL40),DL40,IF(CA40=CQ12,"chaque repas",IF(CA40=0,0,CQ12/CA40)))</f>
        <v>20</v>
      </c>
      <c r="CE40" s="2637"/>
      <c r="CF40" s="2637"/>
      <c r="CG40" s="2637"/>
      <c r="CH40" s="351"/>
      <c r="CI40" s="2638">
        <f>IF(ISTEXT(DM40),0,(DM40/DM14)*CQ12)</f>
        <v>17.857142857142858</v>
      </c>
      <c r="CJ40" s="2639"/>
      <c r="CK40" s="2639"/>
      <c r="CL40" s="2637">
        <f>IF(ISTEXT(DM40),DM40,IF(CI40=CQ12,"chaque repas",IF(CI40=0,0,CQ12/CI40)))</f>
        <v>14</v>
      </c>
      <c r="CM40" s="2637"/>
      <c r="CN40" s="2637"/>
      <c r="CO40" s="2732"/>
      <c r="CP40" s="351"/>
      <c r="CQ40" s="2639">
        <f>IF(ISTEXT(DN40),0,(DN40/DM14)*CQ12)</f>
        <v>17.857142857142858</v>
      </c>
      <c r="CR40" s="2639"/>
      <c r="CS40" s="2639"/>
      <c r="CT40" s="2637">
        <f>IF(ISTEXT(DN40),DN40,IF(CQ40=CQ12,"chaque repas",IF(CQ40=0,0,CQ12/CQ40)))</f>
        <v>14</v>
      </c>
      <c r="CU40" s="2637"/>
      <c r="CV40" s="2637"/>
      <c r="CW40" s="2637"/>
      <c r="CX40" s="351"/>
      <c r="CY40" s="2727">
        <v>4</v>
      </c>
      <c r="CZ40" s="2728"/>
      <c r="DA40" s="2729"/>
      <c r="DB40" s="2727">
        <v>8</v>
      </c>
      <c r="DC40" s="2728"/>
      <c r="DD40" s="2729"/>
      <c r="DE40" s="2727">
        <v>2</v>
      </c>
      <c r="DF40" s="2728"/>
      <c r="DG40" s="2729"/>
      <c r="DH40" s="2727">
        <v>4</v>
      </c>
      <c r="DI40" s="2729"/>
      <c r="DJ40" s="2712">
        <v>4</v>
      </c>
      <c r="DK40" s="2712">
        <v>1</v>
      </c>
      <c r="DL40" s="2712">
        <v>1</v>
      </c>
      <c r="DM40" s="2712">
        <v>2</v>
      </c>
      <c r="DN40" s="2712">
        <v>2</v>
      </c>
      <c r="DO40" s="4207"/>
      <c r="DP40" s="4208"/>
      <c r="DQ40" s="308">
        <v>18</v>
      </c>
      <c r="DR40" s="304">
        <v>0</v>
      </c>
      <c r="DS40" s="304">
        <v>0</v>
      </c>
      <c r="DT40" s="304">
        <v>0</v>
      </c>
      <c r="DU40" s="304">
        <v>0</v>
      </c>
      <c r="DV40" s="200">
        <v>0</v>
      </c>
      <c r="DW40" s="201"/>
    </row>
    <row r="41" spans="1:127" s="309" customFormat="1" ht="18" customHeight="1">
      <c r="A41" s="304">
        <v>0</v>
      </c>
      <c r="B41" s="2738"/>
      <c r="C41" s="2739"/>
      <c r="D41" s="2739"/>
      <c r="E41" s="2739"/>
      <c r="F41" s="2739"/>
      <c r="G41" s="2739"/>
      <c r="H41" s="2739"/>
      <c r="I41" s="2739"/>
      <c r="J41" s="2739"/>
      <c r="K41" s="2739"/>
      <c r="L41" s="2739"/>
      <c r="M41" s="2739"/>
      <c r="N41" s="2739"/>
      <c r="O41" s="2739"/>
      <c r="P41" s="2739"/>
      <c r="Q41" s="2739"/>
      <c r="R41" s="2739"/>
      <c r="S41" s="2739"/>
      <c r="T41" s="2739"/>
      <c r="U41" s="2739"/>
      <c r="V41" s="2739"/>
      <c r="W41" s="2739"/>
      <c r="X41" s="2739"/>
      <c r="Y41" s="2739"/>
      <c r="Z41" s="2739"/>
      <c r="AA41" s="2739"/>
      <c r="AB41" s="2739"/>
      <c r="AC41" s="2739"/>
      <c r="AD41" s="351"/>
      <c r="AE41" s="2638"/>
      <c r="AF41" s="2639"/>
      <c r="AG41" s="2639"/>
      <c r="AH41" s="2637"/>
      <c r="AI41" s="2637"/>
      <c r="AJ41" s="2637"/>
      <c r="AK41" s="2637"/>
      <c r="AL41" s="351"/>
      <c r="AM41" s="2638"/>
      <c r="AN41" s="2639"/>
      <c r="AO41" s="2639"/>
      <c r="AP41" s="2637"/>
      <c r="AQ41" s="2637"/>
      <c r="AR41" s="2637"/>
      <c r="AS41" s="2637"/>
      <c r="AT41" s="351"/>
      <c r="AU41" s="2638"/>
      <c r="AV41" s="2639"/>
      <c r="AW41" s="2639"/>
      <c r="AX41" s="2637"/>
      <c r="AY41" s="2637"/>
      <c r="AZ41" s="2637"/>
      <c r="BA41" s="2637"/>
      <c r="BB41" s="351"/>
      <c r="BC41" s="2638"/>
      <c r="BD41" s="2639"/>
      <c r="BE41" s="2639"/>
      <c r="BF41" s="2637"/>
      <c r="BG41" s="2637"/>
      <c r="BH41" s="2637"/>
      <c r="BI41" s="2637"/>
      <c r="BJ41" s="351"/>
      <c r="BK41" s="2638"/>
      <c r="BL41" s="2639"/>
      <c r="BM41" s="2639"/>
      <c r="BN41" s="2637"/>
      <c r="BO41" s="2637"/>
      <c r="BP41" s="2637"/>
      <c r="BQ41" s="2637"/>
      <c r="BR41" s="351"/>
      <c r="BS41" s="2638"/>
      <c r="BT41" s="2639"/>
      <c r="BU41" s="2639"/>
      <c r="BV41" s="2637"/>
      <c r="BW41" s="2637"/>
      <c r="BX41" s="2637"/>
      <c r="BY41" s="2637"/>
      <c r="BZ41" s="351"/>
      <c r="CA41" s="2638"/>
      <c r="CB41" s="2639"/>
      <c r="CC41" s="2639"/>
      <c r="CD41" s="2637"/>
      <c r="CE41" s="2637"/>
      <c r="CF41" s="2637"/>
      <c r="CG41" s="2637"/>
      <c r="CH41" s="351"/>
      <c r="CI41" s="2638"/>
      <c r="CJ41" s="2639"/>
      <c r="CK41" s="2639"/>
      <c r="CL41" s="2637"/>
      <c r="CM41" s="2637"/>
      <c r="CN41" s="2637"/>
      <c r="CO41" s="2732"/>
      <c r="CP41" s="351"/>
      <c r="CQ41" s="2639"/>
      <c r="CR41" s="2639"/>
      <c r="CS41" s="2639"/>
      <c r="CT41" s="2637"/>
      <c r="CU41" s="2637"/>
      <c r="CV41" s="2637"/>
      <c r="CW41" s="2637"/>
      <c r="CX41" s="351"/>
      <c r="CY41" s="2709"/>
      <c r="CZ41" s="2710"/>
      <c r="DA41" s="2711"/>
      <c r="DB41" s="2709"/>
      <c r="DC41" s="2710"/>
      <c r="DD41" s="2711"/>
      <c r="DE41" s="2709"/>
      <c r="DF41" s="2710"/>
      <c r="DG41" s="2711"/>
      <c r="DH41" s="2709"/>
      <c r="DI41" s="2711"/>
      <c r="DJ41" s="2713"/>
      <c r="DK41" s="2713"/>
      <c r="DL41" s="2713"/>
      <c r="DM41" s="2713"/>
      <c r="DN41" s="2713"/>
      <c r="DO41" s="4207"/>
      <c r="DP41" s="4208"/>
      <c r="DQ41" s="308">
        <v>18</v>
      </c>
      <c r="DR41" s="304">
        <v>0</v>
      </c>
      <c r="DS41" s="304">
        <v>0</v>
      </c>
      <c r="DT41" s="304">
        <v>0</v>
      </c>
      <c r="DU41" s="304">
        <v>0</v>
      </c>
      <c r="DV41" s="200">
        <v>0</v>
      </c>
      <c r="DW41" s="201"/>
    </row>
    <row r="42" spans="1:127" s="309" customFormat="1" ht="18" customHeight="1">
      <c r="A42" s="304">
        <v>0</v>
      </c>
      <c r="B42" s="2704" t="s">
        <v>1044</v>
      </c>
      <c r="C42" s="2705"/>
      <c r="D42" s="2705"/>
      <c r="E42" s="2705"/>
      <c r="F42" s="2705"/>
      <c r="G42" s="2705"/>
      <c r="H42" s="2705"/>
      <c r="I42" s="2705"/>
      <c r="J42" s="2705"/>
      <c r="K42" s="2705"/>
      <c r="L42" s="2705"/>
      <c r="M42" s="2705"/>
      <c r="N42" s="2705"/>
      <c r="O42" s="2705"/>
      <c r="P42" s="2705"/>
      <c r="Q42" s="2705"/>
      <c r="R42" s="2705"/>
      <c r="S42" s="2705"/>
      <c r="T42" s="2705"/>
      <c r="U42" s="2705"/>
      <c r="V42" s="2705"/>
      <c r="W42" s="2705"/>
      <c r="X42" s="2705"/>
      <c r="Y42" s="2705"/>
      <c r="Z42" s="2705"/>
      <c r="AA42" s="2705"/>
      <c r="AB42" s="2705"/>
      <c r="AC42" s="2705"/>
      <c r="AD42" s="352"/>
      <c r="AE42" s="2641">
        <f>IF(ISTEXT(CY42),0,(CY42/CY14)*CQ12)</f>
        <v>75</v>
      </c>
      <c r="AF42" s="2642"/>
      <c r="AG42" s="2642"/>
      <c r="AH42" s="2640">
        <f>IF(ISTEXT(CY42),CY42,IF(AE42=CQ12,"chaque repas",IF(AE42=0,0,CQ12/AE42)))</f>
        <v>3.3333333333333335</v>
      </c>
      <c r="AI42" s="2640"/>
      <c r="AJ42" s="2640"/>
      <c r="AK42" s="2640"/>
      <c r="AL42" s="352"/>
      <c r="AM42" s="2641">
        <f>IF(ISTEXT(DB42),0,(DB42/CY14)*CQ12)</f>
        <v>75</v>
      </c>
      <c r="AN42" s="2642"/>
      <c r="AO42" s="2642"/>
      <c r="AP42" s="2640">
        <f>IF(ISTEXT(DB42),DB42,IF(AM42=CQ12,"chaque repas",IF(AM42=0,0,CQ12/AM42)))</f>
        <v>3.3333333333333335</v>
      </c>
      <c r="AQ42" s="2640"/>
      <c r="AR42" s="2640"/>
      <c r="AS42" s="2640"/>
      <c r="AT42" s="352"/>
      <c r="AU42" s="2641">
        <f>IF(ISTEXT(DE42),0,(DE42/CY14)*CQ12)</f>
        <v>75</v>
      </c>
      <c r="AV42" s="2642"/>
      <c r="AW42" s="2642"/>
      <c r="AX42" s="2640">
        <f>IF(ISTEXT(DE42),DE42,IF(AU42=CQ12,"chaque repas",IF(AU42=0,0,CQ12/AU42)))</f>
        <v>3.3333333333333335</v>
      </c>
      <c r="AY42" s="2640"/>
      <c r="AZ42" s="2640"/>
      <c r="BA42" s="2640"/>
      <c r="BB42" s="352"/>
      <c r="BC42" s="2641">
        <f>IF(ISTEXT(DH42),0,(DH42/CY14)*CQ12)</f>
        <v>50</v>
      </c>
      <c r="BD42" s="2642"/>
      <c r="BE42" s="2642"/>
      <c r="BF42" s="2640">
        <f>IF(ISTEXT(DH42),DH42,IF(BC42=CQ12,"chaque repas",IF(BC42=0,0,CQ12/BC42)))</f>
        <v>5</v>
      </c>
      <c r="BG42" s="2640"/>
      <c r="BH42" s="2640"/>
      <c r="BI42" s="2640"/>
      <c r="BJ42" s="352"/>
      <c r="BK42" s="2641">
        <f>IF(ISTEXT(DJ42),0,(DJ42/CY14)*CQ12)</f>
        <v>50</v>
      </c>
      <c r="BL42" s="2642"/>
      <c r="BM42" s="2642"/>
      <c r="BN42" s="2640">
        <f>IF(ISTEXT(DJ42),DJ42,IF(BK42=CQ12,"chaque repas",IF(BK42=0,0,CQ12/BK42)))</f>
        <v>5</v>
      </c>
      <c r="BO42" s="2640"/>
      <c r="BP42" s="2640"/>
      <c r="BQ42" s="2640"/>
      <c r="BR42" s="352"/>
      <c r="BS42" s="2641">
        <f>IF(ISTEXT(DK42),0,(DK42/CY14)*CQ12)</f>
        <v>87.5</v>
      </c>
      <c r="BT42" s="2642"/>
      <c r="BU42" s="2642"/>
      <c r="BV42" s="2640">
        <f>IF(ISTEXT(DK42),DK42,IF(BS42=CQ12,"chaque repas",IF(BS42=0,0,CQ12/BS42)))</f>
        <v>2.8571428571428572</v>
      </c>
      <c r="BW42" s="2640"/>
      <c r="BX42" s="2640"/>
      <c r="BY42" s="2640"/>
      <c r="BZ42" s="352"/>
      <c r="CA42" s="2641">
        <f>IF(ISTEXT(DL42),0,(DL42/CY14)*CQ12)</f>
        <v>100</v>
      </c>
      <c r="CB42" s="2642"/>
      <c r="CC42" s="2642"/>
      <c r="CD42" s="2640">
        <f>IF(ISTEXT(DL42),DL42,IF(CA42=CQ12,"chaque repas",IF(CA42=0,0,CQ12/CA42)))</f>
        <v>2.5</v>
      </c>
      <c r="CE42" s="2640"/>
      <c r="CF42" s="2640"/>
      <c r="CG42" s="2640"/>
      <c r="CH42" s="352"/>
      <c r="CI42" s="2641">
        <f>IF(ISTEXT(DM42),0,(DM42/DM14)*CQ12)</f>
        <v>89.285714285714292</v>
      </c>
      <c r="CJ42" s="2642"/>
      <c r="CK42" s="2642"/>
      <c r="CL42" s="2640">
        <f>IF(ISTEXT(DM42),DM42,IF(CI42=CQ12,"chaque repas",IF(CI42=0,0,CQ12/CI42)))</f>
        <v>2.8</v>
      </c>
      <c r="CM42" s="2640"/>
      <c r="CN42" s="2640"/>
      <c r="CO42" s="2731"/>
      <c r="CP42" s="352"/>
      <c r="CQ42" s="2642">
        <f>IF(ISTEXT(DN42),0,(DN42/DM14)*CQ12)</f>
        <v>107.14285714285714</v>
      </c>
      <c r="CR42" s="2642"/>
      <c r="CS42" s="2642"/>
      <c r="CT42" s="2640">
        <f>IF(ISTEXT(DN42),DN42,IF(CQ42=CQ12,"chaque repas",IF(CQ42=0,0,CQ12/CQ42)))</f>
        <v>2.3333333333333335</v>
      </c>
      <c r="CU42" s="2640"/>
      <c r="CV42" s="2640"/>
      <c r="CW42" s="2640"/>
      <c r="CX42" s="352"/>
      <c r="CY42" s="2706">
        <v>6</v>
      </c>
      <c r="CZ42" s="2707"/>
      <c r="DA42" s="2708"/>
      <c r="DB42" s="2706">
        <v>6</v>
      </c>
      <c r="DC42" s="2707"/>
      <c r="DD42" s="2708"/>
      <c r="DE42" s="2706">
        <v>6</v>
      </c>
      <c r="DF42" s="2707"/>
      <c r="DG42" s="2708"/>
      <c r="DH42" s="2706">
        <v>4</v>
      </c>
      <c r="DI42" s="2708"/>
      <c r="DJ42" s="2712">
        <v>4</v>
      </c>
      <c r="DK42" s="2712">
        <v>7</v>
      </c>
      <c r="DL42" s="2712">
        <v>8</v>
      </c>
      <c r="DM42" s="2712">
        <v>10</v>
      </c>
      <c r="DN42" s="2712">
        <v>12</v>
      </c>
      <c r="DO42" s="4207"/>
      <c r="DP42" s="4208"/>
      <c r="DQ42" s="308">
        <v>18</v>
      </c>
      <c r="DR42" s="304">
        <v>0</v>
      </c>
      <c r="DS42" s="304">
        <v>0</v>
      </c>
      <c r="DT42" s="304">
        <v>0</v>
      </c>
      <c r="DU42" s="304">
        <v>0</v>
      </c>
      <c r="DV42" s="200">
        <v>0</v>
      </c>
      <c r="DW42" s="201"/>
    </row>
    <row r="43" spans="1:127" s="309" customFormat="1" ht="18" customHeight="1">
      <c r="A43" s="304">
        <v>0</v>
      </c>
      <c r="B43" s="2704"/>
      <c r="C43" s="2705"/>
      <c r="D43" s="2705"/>
      <c r="E43" s="2705"/>
      <c r="F43" s="2705"/>
      <c r="G43" s="2705"/>
      <c r="H43" s="2705"/>
      <c r="I43" s="2705"/>
      <c r="J43" s="2705"/>
      <c r="K43" s="2705"/>
      <c r="L43" s="2705"/>
      <c r="M43" s="2705"/>
      <c r="N43" s="2705"/>
      <c r="O43" s="2705"/>
      <c r="P43" s="2705"/>
      <c r="Q43" s="2705"/>
      <c r="R43" s="2705"/>
      <c r="S43" s="2705"/>
      <c r="T43" s="2705"/>
      <c r="U43" s="2705"/>
      <c r="V43" s="2705"/>
      <c r="W43" s="2705"/>
      <c r="X43" s="2705"/>
      <c r="Y43" s="2705"/>
      <c r="Z43" s="2705"/>
      <c r="AA43" s="2705"/>
      <c r="AB43" s="2705"/>
      <c r="AC43" s="2705"/>
      <c r="AD43" s="352"/>
      <c r="AE43" s="2641"/>
      <c r="AF43" s="2642"/>
      <c r="AG43" s="2642"/>
      <c r="AH43" s="2640"/>
      <c r="AI43" s="2640"/>
      <c r="AJ43" s="2640"/>
      <c r="AK43" s="2640"/>
      <c r="AL43" s="352"/>
      <c r="AM43" s="2641"/>
      <c r="AN43" s="2642"/>
      <c r="AO43" s="2642"/>
      <c r="AP43" s="2640"/>
      <c r="AQ43" s="2640"/>
      <c r="AR43" s="2640"/>
      <c r="AS43" s="2640"/>
      <c r="AT43" s="352"/>
      <c r="AU43" s="2641"/>
      <c r="AV43" s="2642"/>
      <c r="AW43" s="2642"/>
      <c r="AX43" s="2640"/>
      <c r="AY43" s="2640"/>
      <c r="AZ43" s="2640"/>
      <c r="BA43" s="2640"/>
      <c r="BB43" s="352"/>
      <c r="BC43" s="2641"/>
      <c r="BD43" s="2642"/>
      <c r="BE43" s="2642"/>
      <c r="BF43" s="2640"/>
      <c r="BG43" s="2640"/>
      <c r="BH43" s="2640"/>
      <c r="BI43" s="2640"/>
      <c r="BJ43" s="352"/>
      <c r="BK43" s="2641"/>
      <c r="BL43" s="2642"/>
      <c r="BM43" s="2642"/>
      <c r="BN43" s="2640"/>
      <c r="BO43" s="2640"/>
      <c r="BP43" s="2640"/>
      <c r="BQ43" s="2640"/>
      <c r="BR43" s="352"/>
      <c r="BS43" s="2641"/>
      <c r="BT43" s="2642"/>
      <c r="BU43" s="2642"/>
      <c r="BV43" s="2640"/>
      <c r="BW43" s="2640"/>
      <c r="BX43" s="2640"/>
      <c r="BY43" s="2640"/>
      <c r="BZ43" s="352"/>
      <c r="CA43" s="2641"/>
      <c r="CB43" s="2642"/>
      <c r="CC43" s="2642"/>
      <c r="CD43" s="2640"/>
      <c r="CE43" s="2640"/>
      <c r="CF43" s="2640"/>
      <c r="CG43" s="2640"/>
      <c r="CH43" s="352"/>
      <c r="CI43" s="2641"/>
      <c r="CJ43" s="2642"/>
      <c r="CK43" s="2642"/>
      <c r="CL43" s="2640"/>
      <c r="CM43" s="2640"/>
      <c r="CN43" s="2640"/>
      <c r="CO43" s="2731"/>
      <c r="CP43" s="352"/>
      <c r="CQ43" s="2642"/>
      <c r="CR43" s="2642"/>
      <c r="CS43" s="2642"/>
      <c r="CT43" s="2640"/>
      <c r="CU43" s="2640"/>
      <c r="CV43" s="2640"/>
      <c r="CW43" s="2640"/>
      <c r="CX43" s="352"/>
      <c r="CY43" s="2709"/>
      <c r="CZ43" s="2710"/>
      <c r="DA43" s="2711"/>
      <c r="DB43" s="2709"/>
      <c r="DC43" s="2710"/>
      <c r="DD43" s="2711"/>
      <c r="DE43" s="2709"/>
      <c r="DF43" s="2710"/>
      <c r="DG43" s="2711"/>
      <c r="DH43" s="2709"/>
      <c r="DI43" s="2711"/>
      <c r="DJ43" s="2713"/>
      <c r="DK43" s="2713"/>
      <c r="DL43" s="2713"/>
      <c r="DM43" s="2713"/>
      <c r="DN43" s="2713"/>
      <c r="DO43" s="4209"/>
      <c r="DP43" s="4210"/>
      <c r="DQ43" s="308">
        <v>18</v>
      </c>
      <c r="DR43" s="304">
        <v>0</v>
      </c>
      <c r="DS43" s="304">
        <v>0</v>
      </c>
      <c r="DT43" s="304">
        <v>0</v>
      </c>
      <c r="DU43" s="304">
        <v>0</v>
      </c>
      <c r="DV43" s="200">
        <v>0</v>
      </c>
      <c r="DW43" s="201"/>
    </row>
    <row r="44" spans="1:127" s="309" customFormat="1" ht="18" customHeight="1">
      <c r="A44" s="304">
        <v>0</v>
      </c>
      <c r="B44" s="2714" t="s">
        <v>1045</v>
      </c>
      <c r="C44" s="2715"/>
      <c r="D44" s="2715"/>
      <c r="E44" s="2715"/>
      <c r="F44" s="2715"/>
      <c r="G44" s="2715"/>
      <c r="H44" s="2715"/>
      <c r="I44" s="2715"/>
      <c r="J44" s="2715"/>
      <c r="K44" s="2715"/>
      <c r="L44" s="2715"/>
      <c r="M44" s="2715"/>
      <c r="N44" s="2715"/>
      <c r="O44" s="2715"/>
      <c r="P44" s="2715"/>
      <c r="Q44" s="2715"/>
      <c r="R44" s="2715"/>
      <c r="S44" s="2715"/>
      <c r="T44" s="2715"/>
      <c r="U44" s="2715"/>
      <c r="V44" s="2715"/>
      <c r="W44" s="2715"/>
      <c r="X44" s="2715"/>
      <c r="Y44" s="2715"/>
      <c r="Z44" s="2715"/>
      <c r="AA44" s="2715"/>
      <c r="AB44" s="2715"/>
      <c r="AC44" s="2715"/>
      <c r="AD44" s="353"/>
      <c r="AE44" s="2701">
        <f>IF(ISTEXT(CY44),0,(CY44/CY14)*CQ12)</f>
        <v>50</v>
      </c>
      <c r="AF44" s="2702"/>
      <c r="AG44" s="2702"/>
      <c r="AH44" s="2686">
        <f>IF(ISTEXT(CY44),CY44,IF(AE44=CQ12,"chaque repas",IF(AE44=0,0,CQ12/AE44)))</f>
        <v>5</v>
      </c>
      <c r="AI44" s="2686"/>
      <c r="AJ44" s="2686"/>
      <c r="AK44" s="2686"/>
      <c r="AL44" s="353"/>
      <c r="AM44" s="2701">
        <f>IF(ISTEXT(DB44),0,(DB44/CY14)*CQ12)</f>
        <v>12.5</v>
      </c>
      <c r="AN44" s="2702"/>
      <c r="AO44" s="2702"/>
      <c r="AP44" s="2686">
        <f>IF(ISTEXT(DB44),DB44,IF(AM44=CQ12,"chaque repas",IF(AM44=0,0,CQ12/AM44)))</f>
        <v>20</v>
      </c>
      <c r="AQ44" s="2686"/>
      <c r="AR44" s="2686"/>
      <c r="AS44" s="2686"/>
      <c r="AT44" s="353"/>
      <c r="AU44" s="2701">
        <f>IF(ISTEXT(DE44),0,(DE44/CY14)*CQ12)</f>
        <v>12.5</v>
      </c>
      <c r="AV44" s="2702"/>
      <c r="AW44" s="2702"/>
      <c r="AX44" s="2686">
        <f>IF(ISTEXT(DE44),DE44,IF(AU44=CQ12,"chaque repas",IF(AU44=0,0,CQ12/AU44)))</f>
        <v>20</v>
      </c>
      <c r="AY44" s="2686"/>
      <c r="AZ44" s="2686"/>
      <c r="BA44" s="2686"/>
      <c r="BB44" s="353"/>
      <c r="BC44" s="2701">
        <f>IF(ISTEXT(DH44),0,(DH44/CY14)*CQ12)</f>
        <v>50</v>
      </c>
      <c r="BD44" s="2702"/>
      <c r="BE44" s="2702"/>
      <c r="BF44" s="2686">
        <f>IF(ISTEXT(DH44),DH44,IF(BC44=CQ12,"chaque repas",IF(BC44=0,0,CQ12/BC44)))</f>
        <v>5</v>
      </c>
      <c r="BG44" s="2686"/>
      <c r="BH44" s="2686"/>
      <c r="BI44" s="2686"/>
      <c r="BJ44" s="353"/>
      <c r="BK44" s="2701">
        <f>IF(ISTEXT(DJ44),0,(DJ44/CY14)*CQ12)</f>
        <v>25</v>
      </c>
      <c r="BL44" s="2702"/>
      <c r="BM44" s="2702"/>
      <c r="BN44" s="2686">
        <f>IF(ISTEXT(DJ44),DJ44,IF(BK44=CQ12,"chaque repas",IF(BK44=0,0,CQ12/BK44)))</f>
        <v>10</v>
      </c>
      <c r="BO44" s="2686"/>
      <c r="BP44" s="2686"/>
      <c r="BQ44" s="2686"/>
      <c r="BR44" s="353"/>
      <c r="BS44" s="2701">
        <f>IF(ISTEXT(DK44),0,(DK44/CY14)*CQ12)</f>
        <v>12.5</v>
      </c>
      <c r="BT44" s="2702"/>
      <c r="BU44" s="2702"/>
      <c r="BV44" s="2686">
        <f>IF(ISTEXT(DK44),DK44,IF(BS44=CQ12,"chaque repas",IF(BS44=0,0,CQ12/BS44)))</f>
        <v>20</v>
      </c>
      <c r="BW44" s="2686"/>
      <c r="BX44" s="2686"/>
      <c r="BY44" s="2686"/>
      <c r="BZ44" s="353"/>
      <c r="CA44" s="2701">
        <f>IF(ISTEXT(DL44),0,(DL44/CY14)*CQ12)</f>
        <v>12.5</v>
      </c>
      <c r="CB44" s="2702"/>
      <c r="CC44" s="2702"/>
      <c r="CD44" s="2686">
        <f>IF(ISTEXT(DL44),DL44,IF(CA44=CQ12,"chaque repas",IF(CA44=0,0,CQ12/CA44)))</f>
        <v>20</v>
      </c>
      <c r="CE44" s="2686"/>
      <c r="CF44" s="2686"/>
      <c r="CG44" s="2686"/>
      <c r="CH44" s="353"/>
      <c r="CI44" s="2701">
        <f>IF(ISTEXT(DM44),0,(DM44/DM14)*CQ12)</f>
        <v>17.857142857142858</v>
      </c>
      <c r="CJ44" s="2702"/>
      <c r="CK44" s="2702"/>
      <c r="CL44" s="2686">
        <f>IF(ISTEXT(DM44),DM44,IF(CI44=CQ12,"chaque repas",IF(CI44=0,0,CQ12/CI44)))</f>
        <v>14</v>
      </c>
      <c r="CM44" s="2686"/>
      <c r="CN44" s="2686"/>
      <c r="CO44" s="2703"/>
      <c r="CP44" s="353"/>
      <c r="CQ44" s="2702">
        <f>IF(ISTEXT(DN44),0,(DN44/DM14)*CQ12)</f>
        <v>17.857142857142858</v>
      </c>
      <c r="CR44" s="2702"/>
      <c r="CS44" s="2702"/>
      <c r="CT44" s="2686">
        <f>IF(ISTEXT(DN44),DN44,IF(CQ44=CQ12,"chaque repas",IF(CQ44=0,0,CQ12/CQ44)))</f>
        <v>14</v>
      </c>
      <c r="CU44" s="2686"/>
      <c r="CV44" s="2686"/>
      <c r="CW44" s="2686"/>
      <c r="CX44" s="353"/>
      <c r="CY44" s="2687">
        <v>4</v>
      </c>
      <c r="CZ44" s="2688"/>
      <c r="DA44" s="2689"/>
      <c r="DB44" s="2687">
        <v>1</v>
      </c>
      <c r="DC44" s="2688"/>
      <c r="DD44" s="2689"/>
      <c r="DE44" s="2687">
        <v>1</v>
      </c>
      <c r="DF44" s="2688"/>
      <c r="DG44" s="2689"/>
      <c r="DH44" s="2687">
        <v>4</v>
      </c>
      <c r="DI44" s="2689"/>
      <c r="DJ44" s="2673">
        <v>2</v>
      </c>
      <c r="DK44" s="2673">
        <v>1</v>
      </c>
      <c r="DL44" s="2673">
        <v>1</v>
      </c>
      <c r="DM44" s="2673">
        <v>2</v>
      </c>
      <c r="DN44" s="2673">
        <v>2</v>
      </c>
      <c r="DO44" s="4199" t="s">
        <v>1046</v>
      </c>
      <c r="DP44" s="4200"/>
      <c r="DQ44" s="308">
        <v>18</v>
      </c>
      <c r="DR44" s="304">
        <v>0</v>
      </c>
      <c r="DS44" s="304">
        <v>0</v>
      </c>
      <c r="DT44" s="304">
        <v>0</v>
      </c>
      <c r="DU44" s="304">
        <v>0</v>
      </c>
      <c r="DV44" s="200">
        <v>0</v>
      </c>
      <c r="DW44" s="201"/>
    </row>
    <row r="45" spans="1:127" s="309" customFormat="1" ht="18" customHeight="1">
      <c r="A45" s="304">
        <v>0</v>
      </c>
      <c r="B45" s="2714"/>
      <c r="C45" s="2715"/>
      <c r="D45" s="2715"/>
      <c r="E45" s="2715"/>
      <c r="F45" s="2715"/>
      <c r="G45" s="2715"/>
      <c r="H45" s="2715"/>
      <c r="I45" s="2715"/>
      <c r="J45" s="2715"/>
      <c r="K45" s="2715"/>
      <c r="L45" s="2715"/>
      <c r="M45" s="2715"/>
      <c r="N45" s="2715"/>
      <c r="O45" s="2715"/>
      <c r="P45" s="2715"/>
      <c r="Q45" s="2715"/>
      <c r="R45" s="2715"/>
      <c r="S45" s="2715"/>
      <c r="T45" s="2715"/>
      <c r="U45" s="2715"/>
      <c r="V45" s="2715"/>
      <c r="W45" s="2715"/>
      <c r="X45" s="2715"/>
      <c r="Y45" s="2715"/>
      <c r="Z45" s="2715"/>
      <c r="AA45" s="2715"/>
      <c r="AB45" s="2715"/>
      <c r="AC45" s="2715"/>
      <c r="AD45" s="353"/>
      <c r="AE45" s="2701"/>
      <c r="AF45" s="2702"/>
      <c r="AG45" s="2702"/>
      <c r="AH45" s="2686"/>
      <c r="AI45" s="2686"/>
      <c r="AJ45" s="2686"/>
      <c r="AK45" s="2686"/>
      <c r="AL45" s="353"/>
      <c r="AM45" s="2701"/>
      <c r="AN45" s="2702"/>
      <c r="AO45" s="2702"/>
      <c r="AP45" s="2686"/>
      <c r="AQ45" s="2686"/>
      <c r="AR45" s="2686"/>
      <c r="AS45" s="2686"/>
      <c r="AT45" s="353"/>
      <c r="AU45" s="2701"/>
      <c r="AV45" s="2702"/>
      <c r="AW45" s="2702"/>
      <c r="AX45" s="2686"/>
      <c r="AY45" s="2686"/>
      <c r="AZ45" s="2686"/>
      <c r="BA45" s="2686"/>
      <c r="BB45" s="353"/>
      <c r="BC45" s="2701"/>
      <c r="BD45" s="2702"/>
      <c r="BE45" s="2702"/>
      <c r="BF45" s="2686"/>
      <c r="BG45" s="2686"/>
      <c r="BH45" s="2686"/>
      <c r="BI45" s="2686"/>
      <c r="BJ45" s="353"/>
      <c r="BK45" s="2701"/>
      <c r="BL45" s="2702"/>
      <c r="BM45" s="2702"/>
      <c r="BN45" s="2686"/>
      <c r="BO45" s="2686"/>
      <c r="BP45" s="2686"/>
      <c r="BQ45" s="2686"/>
      <c r="BR45" s="353"/>
      <c r="BS45" s="2701"/>
      <c r="BT45" s="2702"/>
      <c r="BU45" s="2702"/>
      <c r="BV45" s="2686"/>
      <c r="BW45" s="2686"/>
      <c r="BX45" s="2686"/>
      <c r="BY45" s="2686"/>
      <c r="BZ45" s="353"/>
      <c r="CA45" s="2701"/>
      <c r="CB45" s="2702"/>
      <c r="CC45" s="2702"/>
      <c r="CD45" s="2686"/>
      <c r="CE45" s="2686"/>
      <c r="CF45" s="2686"/>
      <c r="CG45" s="2686"/>
      <c r="CH45" s="353"/>
      <c r="CI45" s="2701"/>
      <c r="CJ45" s="2702"/>
      <c r="CK45" s="2702"/>
      <c r="CL45" s="2686"/>
      <c r="CM45" s="2686"/>
      <c r="CN45" s="2686"/>
      <c r="CO45" s="2703"/>
      <c r="CP45" s="353"/>
      <c r="CQ45" s="2702"/>
      <c r="CR45" s="2702"/>
      <c r="CS45" s="2702"/>
      <c r="CT45" s="2686"/>
      <c r="CU45" s="2686"/>
      <c r="CV45" s="2686"/>
      <c r="CW45" s="2686"/>
      <c r="CX45" s="353"/>
      <c r="CY45" s="2690"/>
      <c r="CZ45" s="2691"/>
      <c r="DA45" s="2692"/>
      <c r="DB45" s="2690"/>
      <c r="DC45" s="2691"/>
      <c r="DD45" s="2692"/>
      <c r="DE45" s="2690"/>
      <c r="DF45" s="2691"/>
      <c r="DG45" s="2692"/>
      <c r="DH45" s="2690"/>
      <c r="DI45" s="2692"/>
      <c r="DJ45" s="2674"/>
      <c r="DK45" s="2674"/>
      <c r="DL45" s="2674"/>
      <c r="DM45" s="2674"/>
      <c r="DN45" s="2674"/>
      <c r="DO45" s="4201"/>
      <c r="DP45" s="4202"/>
      <c r="DQ45" s="308">
        <v>18</v>
      </c>
      <c r="DR45" s="304">
        <v>0</v>
      </c>
      <c r="DS45" s="304">
        <v>0</v>
      </c>
      <c r="DT45" s="304">
        <v>0</v>
      </c>
      <c r="DU45" s="304">
        <v>0</v>
      </c>
      <c r="DV45" s="200">
        <v>0</v>
      </c>
      <c r="DW45" s="201"/>
    </row>
    <row r="46" spans="1:127" s="309" customFormat="1" ht="18" customHeight="1">
      <c r="A46" s="304">
        <v>0</v>
      </c>
      <c r="B46" s="2684" t="s">
        <v>1047</v>
      </c>
      <c r="C46" s="2685"/>
      <c r="D46" s="2685"/>
      <c r="E46" s="2685"/>
      <c r="F46" s="2685"/>
      <c r="G46" s="2685"/>
      <c r="H46" s="2685"/>
      <c r="I46" s="2685"/>
      <c r="J46" s="2685"/>
      <c r="K46" s="2685"/>
      <c r="L46" s="2685"/>
      <c r="M46" s="2685"/>
      <c r="N46" s="2685"/>
      <c r="O46" s="2685"/>
      <c r="P46" s="2685"/>
      <c r="Q46" s="2685"/>
      <c r="R46" s="2685"/>
      <c r="S46" s="2685"/>
      <c r="T46" s="2685"/>
      <c r="U46" s="2685"/>
      <c r="V46" s="2685"/>
      <c r="W46" s="2685"/>
      <c r="X46" s="2685"/>
      <c r="Y46" s="2685"/>
      <c r="Z46" s="2685"/>
      <c r="AA46" s="2685"/>
      <c r="AB46" s="2685"/>
      <c r="AC46" s="2685"/>
      <c r="AD46" s="354"/>
      <c r="AE46" s="2634">
        <f>IF(ISTEXT(CY46),0,(CY46/CY14)*CQ12)</f>
        <v>50</v>
      </c>
      <c r="AF46" s="2635"/>
      <c r="AG46" s="2635"/>
      <c r="AH46" s="2636">
        <f>IF(ISTEXT(CY46),CY46,IF(AE46=CQ12,"chaque repas",IF(AE46=0,0,CQ12/AE46)))</f>
        <v>5</v>
      </c>
      <c r="AI46" s="2636"/>
      <c r="AJ46" s="2636"/>
      <c r="AK46" s="2636"/>
      <c r="AL46" s="354"/>
      <c r="AM46" s="2634">
        <f>IF(ISTEXT(DB46),0,(DB46/CY14)*CQ12)</f>
        <v>0</v>
      </c>
      <c r="AN46" s="2635"/>
      <c r="AO46" s="2635"/>
      <c r="AP46" s="2636">
        <f>IF(ISTEXT(DB46),DB46,IF(AM46=CQ12,"chaque repas",IF(AM46=0,0,CQ12/AM46)))</f>
        <v>0</v>
      </c>
      <c r="AQ46" s="2636"/>
      <c r="AR46" s="2636"/>
      <c r="AS46" s="2636"/>
      <c r="AT46" s="354"/>
      <c r="AU46" s="2634">
        <f>IF(ISTEXT(DE46),0,(DE46/CY14)*CQ12)</f>
        <v>0</v>
      </c>
      <c r="AV46" s="2635"/>
      <c r="AW46" s="2635"/>
      <c r="AX46" s="2636">
        <f>IF(ISTEXT(DE46),DE46,IF(AU46=CQ12,"chaque repas",IF(AU46=0,0,CQ12/AU46)))</f>
        <v>0</v>
      </c>
      <c r="AY46" s="2636"/>
      <c r="AZ46" s="2636"/>
      <c r="BA46" s="2636"/>
      <c r="BB46" s="354"/>
      <c r="BC46" s="2634">
        <f>IF(ISTEXT(DH46),0,(DH46/CY14)*CQ12)</f>
        <v>0</v>
      </c>
      <c r="BD46" s="2635"/>
      <c r="BE46" s="2635"/>
      <c r="BF46" s="2636">
        <f>IF(ISTEXT(DH46),DH46,IF(BC46=CQ12,"chaque repas",IF(BC46=0,0,CQ12/BC46)))</f>
        <v>0</v>
      </c>
      <c r="BG46" s="2636"/>
      <c r="BH46" s="2636"/>
      <c r="BI46" s="2636"/>
      <c r="BJ46" s="354"/>
      <c r="BK46" s="2634">
        <f>IF(ISTEXT(DJ46),0,(DJ46/CY14)*CQ12)</f>
        <v>0</v>
      </c>
      <c r="BL46" s="2635"/>
      <c r="BM46" s="2635"/>
      <c r="BN46" s="2636">
        <f>IF(ISTEXT(DJ46),DJ46,IF(BK46=CQ12,"chaque repas",IF(BK46=0,0,CQ12/BK46)))</f>
        <v>0</v>
      </c>
      <c r="BO46" s="2636"/>
      <c r="BP46" s="2636"/>
      <c r="BQ46" s="2636"/>
      <c r="BR46" s="354"/>
      <c r="BS46" s="2634">
        <f>IF(ISTEXT(DK46),0,(DK46/CY14)*CQ12)</f>
        <v>0</v>
      </c>
      <c r="BT46" s="2635"/>
      <c r="BU46" s="2635"/>
      <c r="BV46" s="2636" t="str">
        <f>IF(ISTEXT(DK46),DK46,IF(BS46=CQ12,"chaque repas",IF(BS46=0,0,CQ12/BS46)))</f>
        <v>pas de limitation</v>
      </c>
      <c r="BW46" s="2636"/>
      <c r="BX46" s="2636"/>
      <c r="BY46" s="2636"/>
      <c r="BZ46" s="354"/>
      <c r="CA46" s="2634">
        <f>IF(ISTEXT(DL46),0,(DL46/CY14)*CQ12)</f>
        <v>0</v>
      </c>
      <c r="CB46" s="2635"/>
      <c r="CC46" s="2635"/>
      <c r="CD46" s="2636" t="str">
        <f>IF(ISTEXT(DL46),DL46,IF(CA46=CQ12,"chaque repas",IF(CA46=0,0,CQ12/CA46)))</f>
        <v>pas de limitation</v>
      </c>
      <c r="CE46" s="2636"/>
      <c r="CF46" s="2636"/>
      <c r="CG46" s="2636"/>
      <c r="CH46" s="354"/>
      <c r="CI46" s="2634">
        <f>IF(ISTEXT(DM46),0,(DM46/DM14)*CQ12)</f>
        <v>0</v>
      </c>
      <c r="CJ46" s="2635"/>
      <c r="CK46" s="2635"/>
      <c r="CL46" s="2636" t="str">
        <f>IF(ISTEXT(DM46),DM46,IF(CI46=CQ12,"chaque repas",IF(CI46=0,0,CQ12/CI46)))</f>
        <v>pas de limitation</v>
      </c>
      <c r="CM46" s="2636"/>
      <c r="CN46" s="2636"/>
      <c r="CO46" s="2669"/>
      <c r="CP46" s="354"/>
      <c r="CQ46" s="2635">
        <f>IF(ISTEXT(DN46),0,(DN46/DM14)*CQ12)</f>
        <v>0</v>
      </c>
      <c r="CR46" s="2635"/>
      <c r="CS46" s="2635"/>
      <c r="CT46" s="2636" t="str">
        <f>IF(ISTEXT(DN46),DN46,IF(CQ46=CQ12,"chaque repas",IF(CQ46=0,0,CQ12/CQ46)))</f>
        <v>pas de limitation</v>
      </c>
      <c r="CU46" s="2636"/>
      <c r="CV46" s="2636"/>
      <c r="CW46" s="2636"/>
      <c r="CX46" s="354"/>
      <c r="CY46" s="2695">
        <v>4</v>
      </c>
      <c r="CZ46" s="2696"/>
      <c r="DA46" s="2697"/>
      <c r="DB46" s="2628"/>
      <c r="DC46" s="2675"/>
      <c r="DD46" s="2629"/>
      <c r="DE46" s="2628"/>
      <c r="DF46" s="2675"/>
      <c r="DG46" s="2629"/>
      <c r="DH46" s="2628"/>
      <c r="DI46" s="2629"/>
      <c r="DJ46" s="2670"/>
      <c r="DK46" s="2625" t="s">
        <v>1048</v>
      </c>
      <c r="DL46" s="2625" t="s">
        <v>1048</v>
      </c>
      <c r="DM46" s="2625" t="s">
        <v>1048</v>
      </c>
      <c r="DN46" s="2625" t="s">
        <v>1048</v>
      </c>
      <c r="DO46" s="4201"/>
      <c r="DP46" s="4202"/>
      <c r="DQ46" s="308">
        <v>18</v>
      </c>
      <c r="DR46" s="304">
        <v>0</v>
      </c>
      <c r="DS46" s="304">
        <v>0</v>
      </c>
      <c r="DT46" s="304">
        <v>0</v>
      </c>
      <c r="DU46" s="304">
        <v>0</v>
      </c>
      <c r="DV46" s="200">
        <v>0</v>
      </c>
      <c r="DW46" s="201"/>
    </row>
    <row r="47" spans="1:127" s="309" customFormat="1" ht="18" customHeight="1">
      <c r="A47" s="304">
        <v>0</v>
      </c>
      <c r="B47" s="2684"/>
      <c r="C47" s="2685"/>
      <c r="D47" s="2685"/>
      <c r="E47" s="2685"/>
      <c r="F47" s="2685"/>
      <c r="G47" s="2685"/>
      <c r="H47" s="2685"/>
      <c r="I47" s="2685"/>
      <c r="J47" s="2685"/>
      <c r="K47" s="2685"/>
      <c r="L47" s="2685"/>
      <c r="M47" s="2685"/>
      <c r="N47" s="2685"/>
      <c r="O47" s="2685"/>
      <c r="P47" s="2685"/>
      <c r="Q47" s="2685"/>
      <c r="R47" s="2685"/>
      <c r="S47" s="2685"/>
      <c r="T47" s="2685"/>
      <c r="U47" s="2685"/>
      <c r="V47" s="2685"/>
      <c r="W47" s="2685"/>
      <c r="X47" s="2685"/>
      <c r="Y47" s="2685"/>
      <c r="Z47" s="2685"/>
      <c r="AA47" s="2685"/>
      <c r="AB47" s="2685"/>
      <c r="AC47" s="2685"/>
      <c r="AD47" s="354"/>
      <c r="AE47" s="2634"/>
      <c r="AF47" s="2635"/>
      <c r="AG47" s="2635"/>
      <c r="AH47" s="2636"/>
      <c r="AI47" s="2636"/>
      <c r="AJ47" s="2636"/>
      <c r="AK47" s="2636"/>
      <c r="AL47" s="354"/>
      <c r="AM47" s="2634"/>
      <c r="AN47" s="2635"/>
      <c r="AO47" s="2635"/>
      <c r="AP47" s="2636"/>
      <c r="AQ47" s="2636"/>
      <c r="AR47" s="2636"/>
      <c r="AS47" s="2636"/>
      <c r="AT47" s="354"/>
      <c r="AU47" s="2634"/>
      <c r="AV47" s="2635"/>
      <c r="AW47" s="2635"/>
      <c r="AX47" s="2636"/>
      <c r="AY47" s="2636"/>
      <c r="AZ47" s="2636"/>
      <c r="BA47" s="2636"/>
      <c r="BB47" s="354"/>
      <c r="BC47" s="2634"/>
      <c r="BD47" s="2635"/>
      <c r="BE47" s="2635"/>
      <c r="BF47" s="2636"/>
      <c r="BG47" s="2636"/>
      <c r="BH47" s="2636"/>
      <c r="BI47" s="2636"/>
      <c r="BJ47" s="354"/>
      <c r="BK47" s="2634"/>
      <c r="BL47" s="2635"/>
      <c r="BM47" s="2635"/>
      <c r="BN47" s="2636"/>
      <c r="BO47" s="2636"/>
      <c r="BP47" s="2636"/>
      <c r="BQ47" s="2636"/>
      <c r="BR47" s="354"/>
      <c r="BS47" s="2634"/>
      <c r="BT47" s="2635"/>
      <c r="BU47" s="2635"/>
      <c r="BV47" s="2636"/>
      <c r="BW47" s="2636"/>
      <c r="BX47" s="2636"/>
      <c r="BY47" s="2636"/>
      <c r="BZ47" s="354"/>
      <c r="CA47" s="2634"/>
      <c r="CB47" s="2635"/>
      <c r="CC47" s="2635"/>
      <c r="CD47" s="2636"/>
      <c r="CE47" s="2636"/>
      <c r="CF47" s="2636"/>
      <c r="CG47" s="2636"/>
      <c r="CH47" s="354"/>
      <c r="CI47" s="2634"/>
      <c r="CJ47" s="2635"/>
      <c r="CK47" s="2635"/>
      <c r="CL47" s="2636"/>
      <c r="CM47" s="2636"/>
      <c r="CN47" s="2636"/>
      <c r="CO47" s="2669"/>
      <c r="CP47" s="354"/>
      <c r="CQ47" s="2635"/>
      <c r="CR47" s="2635"/>
      <c r="CS47" s="2635"/>
      <c r="CT47" s="2636"/>
      <c r="CU47" s="2636"/>
      <c r="CV47" s="2636"/>
      <c r="CW47" s="2636"/>
      <c r="CX47" s="354"/>
      <c r="CY47" s="2698"/>
      <c r="CZ47" s="2699"/>
      <c r="DA47" s="2700"/>
      <c r="DB47" s="2630"/>
      <c r="DC47" s="2676"/>
      <c r="DD47" s="2631"/>
      <c r="DE47" s="2630"/>
      <c r="DF47" s="2676"/>
      <c r="DG47" s="2631"/>
      <c r="DH47" s="2630"/>
      <c r="DI47" s="2631"/>
      <c r="DJ47" s="2671"/>
      <c r="DK47" s="2626"/>
      <c r="DL47" s="2626"/>
      <c r="DM47" s="2626"/>
      <c r="DN47" s="2626"/>
      <c r="DO47" s="4201"/>
      <c r="DP47" s="4202"/>
      <c r="DQ47" s="308">
        <v>18</v>
      </c>
      <c r="DR47" s="304">
        <v>0</v>
      </c>
      <c r="DS47" s="304">
        <v>0</v>
      </c>
      <c r="DT47" s="304">
        <v>0</v>
      </c>
      <c r="DU47" s="304">
        <v>0</v>
      </c>
      <c r="DV47" s="200">
        <v>0</v>
      </c>
      <c r="DW47" s="201"/>
    </row>
    <row r="48" spans="1:127" s="309" customFormat="1" ht="18" customHeight="1">
      <c r="A48" s="304">
        <v>0</v>
      </c>
      <c r="B48" s="2693" t="s">
        <v>1049</v>
      </c>
      <c r="C48" s="2694"/>
      <c r="D48" s="2694"/>
      <c r="E48" s="2694"/>
      <c r="F48" s="2694"/>
      <c r="G48" s="2694"/>
      <c r="H48" s="2694"/>
      <c r="I48" s="2694"/>
      <c r="J48" s="2694"/>
      <c r="K48" s="2694"/>
      <c r="L48" s="2694"/>
      <c r="M48" s="2694"/>
      <c r="N48" s="2694"/>
      <c r="O48" s="2694"/>
      <c r="P48" s="2694"/>
      <c r="Q48" s="2694"/>
      <c r="R48" s="2694"/>
      <c r="S48" s="2694"/>
      <c r="T48" s="2694"/>
      <c r="U48" s="2694"/>
      <c r="V48" s="2694"/>
      <c r="W48" s="2694"/>
      <c r="X48" s="2694"/>
      <c r="Y48" s="2694"/>
      <c r="Z48" s="2694"/>
      <c r="AA48" s="2694"/>
      <c r="AB48" s="2694"/>
      <c r="AC48" s="2694"/>
      <c r="AD48" s="354"/>
      <c r="AE48" s="2634"/>
      <c r="AF48" s="2635"/>
      <c r="AG48" s="2635"/>
      <c r="AH48" s="2636"/>
      <c r="AI48" s="2636"/>
      <c r="AJ48" s="2636"/>
      <c r="AK48" s="2636"/>
      <c r="AL48" s="354"/>
      <c r="AM48" s="2634"/>
      <c r="AN48" s="2635"/>
      <c r="AO48" s="2635"/>
      <c r="AP48" s="2636"/>
      <c r="AQ48" s="2636"/>
      <c r="AR48" s="2636"/>
      <c r="AS48" s="2636"/>
      <c r="AT48" s="354"/>
      <c r="AU48" s="2634"/>
      <c r="AV48" s="2635"/>
      <c r="AW48" s="2635"/>
      <c r="AX48" s="2636"/>
      <c r="AY48" s="2636"/>
      <c r="AZ48" s="2636"/>
      <c r="BA48" s="2636"/>
      <c r="BB48" s="354"/>
      <c r="BC48" s="2634"/>
      <c r="BD48" s="2635"/>
      <c r="BE48" s="2635"/>
      <c r="BF48" s="2636"/>
      <c r="BG48" s="2636"/>
      <c r="BH48" s="2636"/>
      <c r="BI48" s="2636"/>
      <c r="BJ48" s="354"/>
      <c r="BK48" s="2634"/>
      <c r="BL48" s="2635"/>
      <c r="BM48" s="2635"/>
      <c r="BN48" s="2636"/>
      <c r="BO48" s="2636"/>
      <c r="BP48" s="2636"/>
      <c r="BQ48" s="2636"/>
      <c r="BR48" s="354"/>
      <c r="BS48" s="2634"/>
      <c r="BT48" s="2635"/>
      <c r="BU48" s="2635"/>
      <c r="BV48" s="2636"/>
      <c r="BW48" s="2636"/>
      <c r="BX48" s="2636"/>
      <c r="BY48" s="2636"/>
      <c r="BZ48" s="354"/>
      <c r="CA48" s="2634"/>
      <c r="CB48" s="2635"/>
      <c r="CC48" s="2635"/>
      <c r="CD48" s="2636"/>
      <c r="CE48" s="2636"/>
      <c r="CF48" s="2636"/>
      <c r="CG48" s="2636"/>
      <c r="CH48" s="354"/>
      <c r="CI48" s="2634"/>
      <c r="CJ48" s="2635"/>
      <c r="CK48" s="2635"/>
      <c r="CL48" s="2636"/>
      <c r="CM48" s="2636"/>
      <c r="CN48" s="2636"/>
      <c r="CO48" s="2669"/>
      <c r="CP48" s="354"/>
      <c r="CQ48" s="2635"/>
      <c r="CR48" s="2635"/>
      <c r="CS48" s="2635"/>
      <c r="CT48" s="2636"/>
      <c r="CU48" s="2636"/>
      <c r="CV48" s="2636"/>
      <c r="CW48" s="2636"/>
      <c r="CX48" s="354"/>
      <c r="CY48" s="2690"/>
      <c r="CZ48" s="2691"/>
      <c r="DA48" s="2692"/>
      <c r="DB48" s="2632"/>
      <c r="DC48" s="2677"/>
      <c r="DD48" s="2633"/>
      <c r="DE48" s="2632"/>
      <c r="DF48" s="2677"/>
      <c r="DG48" s="2633"/>
      <c r="DH48" s="2632"/>
      <c r="DI48" s="2633"/>
      <c r="DJ48" s="2672"/>
      <c r="DK48" s="2627"/>
      <c r="DL48" s="2627"/>
      <c r="DM48" s="2627"/>
      <c r="DN48" s="2627"/>
      <c r="DO48" s="4203"/>
      <c r="DP48" s="4204"/>
      <c r="DQ48" s="308">
        <v>18</v>
      </c>
      <c r="DR48" s="304">
        <v>0</v>
      </c>
      <c r="DS48" s="304">
        <v>0</v>
      </c>
      <c r="DT48" s="304">
        <v>0</v>
      </c>
      <c r="DU48" s="304">
        <v>0</v>
      </c>
      <c r="DV48" s="200">
        <v>0</v>
      </c>
      <c r="DW48" s="201"/>
    </row>
    <row r="49" spans="1:127" s="309" customFormat="1" ht="18" customHeight="1">
      <c r="A49" s="304">
        <v>0</v>
      </c>
      <c r="B49" s="355"/>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4"/>
      <c r="AE49" s="2620" t="s">
        <v>301</v>
      </c>
      <c r="AF49" s="2620"/>
      <c r="AG49" s="2620"/>
      <c r="AH49" s="2620"/>
      <c r="AI49" s="2620"/>
      <c r="AJ49" s="2620"/>
      <c r="AK49" s="2620"/>
      <c r="AL49" s="354"/>
      <c r="AM49" s="2620" t="s">
        <v>302</v>
      </c>
      <c r="AN49" s="2620"/>
      <c r="AO49" s="2620"/>
      <c r="AP49" s="2620"/>
      <c r="AQ49" s="2620"/>
      <c r="AR49" s="2620"/>
      <c r="AS49" s="2620"/>
      <c r="AT49" s="354"/>
      <c r="AU49" s="2620" t="s">
        <v>303</v>
      </c>
      <c r="AV49" s="2620"/>
      <c r="AW49" s="2620"/>
      <c r="AX49" s="2620"/>
      <c r="AY49" s="2620"/>
      <c r="AZ49" s="2620"/>
      <c r="BA49" s="2620"/>
      <c r="BB49" s="354"/>
      <c r="BC49" s="2620" t="s">
        <v>304</v>
      </c>
      <c r="BD49" s="2620"/>
      <c r="BE49" s="2620"/>
      <c r="BF49" s="2620"/>
      <c r="BG49" s="2620"/>
      <c r="BH49" s="2620"/>
      <c r="BI49" s="2620"/>
      <c r="BJ49" s="354"/>
      <c r="BK49" s="2620" t="s">
        <v>305</v>
      </c>
      <c r="BL49" s="2620"/>
      <c r="BM49" s="2620"/>
      <c r="BN49" s="2620"/>
      <c r="BO49" s="2620"/>
      <c r="BP49" s="2620"/>
      <c r="BQ49" s="2620"/>
      <c r="BR49" s="354"/>
      <c r="BS49" s="2620" t="s">
        <v>1019</v>
      </c>
      <c r="BT49" s="2620"/>
      <c r="BU49" s="2620"/>
      <c r="BV49" s="2620"/>
      <c r="BW49" s="2620"/>
      <c r="BX49" s="2620"/>
      <c r="BY49" s="2620"/>
      <c r="BZ49" s="354"/>
      <c r="CA49" s="2620" t="s">
        <v>1020</v>
      </c>
      <c r="CB49" s="2620"/>
      <c r="CC49" s="2620"/>
      <c r="CD49" s="2620"/>
      <c r="CE49" s="2620"/>
      <c r="CF49" s="2620"/>
      <c r="CG49" s="2620"/>
      <c r="CH49" s="354"/>
      <c r="CI49" s="4198" t="s">
        <v>1019</v>
      </c>
      <c r="CJ49" s="2622"/>
      <c r="CK49" s="2622"/>
      <c r="CL49" s="2622"/>
      <c r="CM49" s="2622"/>
      <c r="CN49" s="2622"/>
      <c r="CO49" s="2622"/>
      <c r="CP49" s="354"/>
      <c r="CQ49" s="2622" t="s">
        <v>1020</v>
      </c>
      <c r="CR49" s="2622"/>
      <c r="CS49" s="2622"/>
      <c r="CT49" s="2622"/>
      <c r="CU49" s="2622"/>
      <c r="CV49" s="2622"/>
      <c r="CW49" s="2622"/>
      <c r="CX49" s="354"/>
      <c r="CY49" s="2623" t="s">
        <v>301</v>
      </c>
      <c r="CZ49" s="2623"/>
      <c r="DA49" s="2623"/>
      <c r="DB49" s="2624" t="s">
        <v>302</v>
      </c>
      <c r="DC49" s="2624"/>
      <c r="DD49" s="2624"/>
      <c r="DE49" s="2623" t="s">
        <v>303</v>
      </c>
      <c r="DF49" s="2623"/>
      <c r="DG49" s="2623"/>
      <c r="DH49" s="2623" t="s">
        <v>304</v>
      </c>
      <c r="DI49" s="2623"/>
      <c r="DJ49" s="357" t="s">
        <v>305</v>
      </c>
      <c r="DK49" s="358" t="s">
        <v>1019</v>
      </c>
      <c r="DL49" s="359" t="s">
        <v>1020</v>
      </c>
      <c r="DM49" s="360" t="s">
        <v>1019</v>
      </c>
      <c r="DN49" s="361" t="s">
        <v>1020</v>
      </c>
      <c r="DO49" s="362"/>
      <c r="DP49" s="363"/>
      <c r="DQ49" s="308">
        <v>18</v>
      </c>
      <c r="DR49" s="304">
        <v>0</v>
      </c>
      <c r="DS49" s="304">
        <v>0</v>
      </c>
      <c r="DT49" s="304">
        <v>0</v>
      </c>
      <c r="DU49" s="304">
        <v>0</v>
      </c>
      <c r="DV49" s="200">
        <v>0</v>
      </c>
      <c r="DW49" s="201"/>
    </row>
    <row r="50" spans="1:127" s="309" customFormat="1" ht="18" customHeight="1">
      <c r="A50" s="304">
        <v>0</v>
      </c>
      <c r="B50" s="290" t="s">
        <v>1005</v>
      </c>
      <c r="C50" s="364"/>
      <c r="D50" s="364"/>
      <c r="E50" s="364"/>
      <c r="F50" s="364"/>
      <c r="G50" s="364"/>
      <c r="H50" s="364"/>
      <c r="I50" s="364"/>
      <c r="J50" s="364"/>
      <c r="K50" s="364"/>
      <c r="L50" s="364"/>
      <c r="M50" s="364"/>
      <c r="N50" s="364"/>
      <c r="O50" s="364"/>
      <c r="P50" s="364"/>
      <c r="Q50" s="364"/>
      <c r="R50" s="364"/>
      <c r="S50" s="364"/>
      <c r="T50" s="364"/>
      <c r="U50" s="364"/>
      <c r="V50" s="364"/>
      <c r="W50" s="380"/>
      <c r="X50" s="380"/>
      <c r="Y50" s="380"/>
      <c r="Z50" s="380"/>
      <c r="AA50" s="380"/>
      <c r="AB50" s="380"/>
      <c r="AC50" s="380"/>
      <c r="AD50" s="384"/>
      <c r="AE50" s="381"/>
      <c r="AF50" s="381"/>
      <c r="AG50" s="381"/>
      <c r="AH50" s="381"/>
      <c r="AI50" s="381"/>
      <c r="AJ50" s="381"/>
      <c r="AK50" s="381"/>
      <c r="AL50" s="384"/>
      <c r="AM50" s="381"/>
      <c r="AN50" s="381"/>
      <c r="AO50" s="381"/>
      <c r="AP50" s="381"/>
      <c r="AQ50" s="381"/>
      <c r="AR50" s="381"/>
      <c r="AS50" s="381"/>
      <c r="AT50" s="384"/>
      <c r="AU50" s="381"/>
      <c r="AV50" s="381"/>
      <c r="AW50" s="381"/>
      <c r="AX50" s="381"/>
      <c r="AY50" s="381"/>
      <c r="AZ50" s="381"/>
      <c r="BA50" s="381"/>
      <c r="BB50" s="384"/>
      <c r="BC50" s="381"/>
      <c r="BD50" s="381"/>
      <c r="BE50" s="381"/>
      <c r="BF50" s="381"/>
      <c r="BG50" s="381"/>
      <c r="BH50" s="381"/>
      <c r="BI50" s="381"/>
      <c r="BJ50" s="384"/>
      <c r="BK50" s="381"/>
      <c r="BL50" s="381"/>
      <c r="BM50" s="381"/>
      <c r="BN50" s="381"/>
      <c r="BO50" s="381"/>
      <c r="BP50" s="381"/>
      <c r="BQ50" s="382"/>
      <c r="BR50" s="354"/>
      <c r="BS50" s="2653" t="s">
        <v>1050</v>
      </c>
      <c r="BT50" s="2654"/>
      <c r="BU50" s="2654"/>
      <c r="BV50" s="2654"/>
      <c r="BW50" s="2654"/>
      <c r="BX50" s="2654"/>
      <c r="BY50" s="2655"/>
      <c r="BZ50" s="354"/>
      <c r="CA50" s="2659" t="s">
        <v>1051</v>
      </c>
      <c r="CB50" s="2660"/>
      <c r="CC50" s="2660"/>
      <c r="CD50" s="2660"/>
      <c r="CE50" s="2660"/>
      <c r="CF50" s="2660"/>
      <c r="CG50" s="2660"/>
      <c r="CH50" s="354"/>
      <c r="CI50" s="4197" t="s">
        <v>1050</v>
      </c>
      <c r="CJ50" s="2664"/>
      <c r="CK50" s="2664"/>
      <c r="CL50" s="2664"/>
      <c r="CM50" s="2664"/>
      <c r="CN50" s="2664"/>
      <c r="CO50" s="2664"/>
      <c r="CP50" s="354"/>
      <c r="CQ50" s="2664" t="s">
        <v>1051</v>
      </c>
      <c r="CR50" s="2664"/>
      <c r="CS50" s="2664"/>
      <c r="CT50" s="2664"/>
      <c r="CU50" s="2664"/>
      <c r="CV50" s="2664"/>
      <c r="CW50" s="2664"/>
      <c r="CX50" s="354"/>
      <c r="CY50" s="365"/>
      <c r="CZ50" s="365"/>
      <c r="DA50" s="365"/>
      <c r="DB50" s="365"/>
      <c r="DC50" s="365"/>
      <c r="DD50" s="365"/>
      <c r="DE50" s="365"/>
      <c r="DF50" s="365"/>
      <c r="DG50" s="365"/>
      <c r="DH50" s="365"/>
      <c r="DI50" s="365"/>
      <c r="DJ50" s="366"/>
      <c r="DK50" s="2667" t="s">
        <v>1052</v>
      </c>
      <c r="DL50" s="2643" t="s">
        <v>1053</v>
      </c>
      <c r="DM50" s="2645" t="s">
        <v>1054</v>
      </c>
      <c r="DN50" s="2647" t="s">
        <v>1055</v>
      </c>
      <c r="DO50" s="4193"/>
      <c r="DP50" s="4194"/>
      <c r="DQ50" s="308">
        <v>18</v>
      </c>
      <c r="DR50" s="304">
        <v>0</v>
      </c>
      <c r="DS50" s="304">
        <v>0</v>
      </c>
      <c r="DT50" s="304">
        <v>0</v>
      </c>
      <c r="DU50" s="304">
        <v>0</v>
      </c>
      <c r="DV50" s="200">
        <v>0</v>
      </c>
      <c r="DW50" s="201"/>
    </row>
    <row r="51" spans="1:127" s="309" customFormat="1" ht="18" customHeight="1">
      <c r="A51" s="304">
        <v>0</v>
      </c>
      <c r="B51" s="290" t="s">
        <v>295</v>
      </c>
      <c r="C51" s="364"/>
      <c r="D51" s="364"/>
      <c r="E51" s="364"/>
      <c r="F51" s="364"/>
      <c r="G51" s="364"/>
      <c r="H51" s="364"/>
      <c r="I51" s="364"/>
      <c r="J51" s="364"/>
      <c r="K51" s="364"/>
      <c r="L51" s="364"/>
      <c r="M51" s="364"/>
      <c r="N51" s="364"/>
      <c r="O51" s="364"/>
      <c r="P51" s="364"/>
      <c r="Q51" s="364"/>
      <c r="R51" s="364"/>
      <c r="S51" s="364"/>
      <c r="T51" s="364"/>
      <c r="U51" s="364"/>
      <c r="V51" s="364"/>
      <c r="W51" s="380"/>
      <c r="X51" s="380"/>
      <c r="Y51" s="380"/>
      <c r="Z51" s="380"/>
      <c r="AA51" s="380"/>
      <c r="AB51" s="380"/>
      <c r="AC51" s="380"/>
      <c r="AD51" s="384"/>
      <c r="AE51" s="381"/>
      <c r="AF51" s="381"/>
      <c r="AG51" s="381"/>
      <c r="AH51" s="381"/>
      <c r="AI51" s="381"/>
      <c r="AJ51" s="381"/>
      <c r="AK51" s="381"/>
      <c r="AL51" s="384"/>
      <c r="AM51" s="381"/>
      <c r="AN51" s="381"/>
      <c r="AO51" s="381"/>
      <c r="AP51" s="381"/>
      <c r="AQ51" s="381"/>
      <c r="AR51" s="381"/>
      <c r="AS51" s="381"/>
      <c r="AT51" s="384"/>
      <c r="AU51" s="381"/>
      <c r="AV51" s="381"/>
      <c r="AW51" s="381"/>
      <c r="AX51" s="381"/>
      <c r="AY51" s="381"/>
      <c r="AZ51" s="381"/>
      <c r="BA51" s="381"/>
      <c r="BB51" s="384"/>
      <c r="BC51" s="381"/>
      <c r="BD51" s="381"/>
      <c r="BE51" s="381"/>
      <c r="BF51" s="381"/>
      <c r="BG51" s="381"/>
      <c r="BH51" s="381"/>
      <c r="BI51" s="381"/>
      <c r="BJ51" s="384"/>
      <c r="BK51" s="381"/>
      <c r="BL51" s="381"/>
      <c r="BM51" s="381"/>
      <c r="BN51" s="381"/>
      <c r="BO51" s="381"/>
      <c r="BP51" s="381"/>
      <c r="BQ51" s="382"/>
      <c r="BR51" s="354"/>
      <c r="BS51" s="2653"/>
      <c r="BT51" s="2654"/>
      <c r="BU51" s="2654"/>
      <c r="BV51" s="2654"/>
      <c r="BW51" s="2654"/>
      <c r="BX51" s="2654"/>
      <c r="BY51" s="2655"/>
      <c r="BZ51" s="354"/>
      <c r="CA51" s="2659"/>
      <c r="CB51" s="2660"/>
      <c r="CC51" s="2660"/>
      <c r="CD51" s="2660"/>
      <c r="CE51" s="2660"/>
      <c r="CF51" s="2660"/>
      <c r="CG51" s="2660"/>
      <c r="CH51" s="354"/>
      <c r="CI51" s="4197"/>
      <c r="CJ51" s="2664"/>
      <c r="CK51" s="2664"/>
      <c r="CL51" s="2664"/>
      <c r="CM51" s="2664"/>
      <c r="CN51" s="2664"/>
      <c r="CO51" s="2664"/>
      <c r="CP51" s="354"/>
      <c r="CQ51" s="2664"/>
      <c r="CR51" s="2664"/>
      <c r="CS51" s="2664"/>
      <c r="CT51" s="2664"/>
      <c r="CU51" s="2664"/>
      <c r="CV51" s="2664"/>
      <c r="CW51" s="2664"/>
      <c r="CX51" s="354"/>
      <c r="CY51" s="365"/>
      <c r="CZ51" s="365"/>
      <c r="DA51" s="365"/>
      <c r="DB51" s="365"/>
      <c r="DC51" s="365"/>
      <c r="DD51" s="365"/>
      <c r="DE51" s="365"/>
      <c r="DF51" s="365"/>
      <c r="DG51" s="365"/>
      <c r="DH51" s="365"/>
      <c r="DI51" s="365"/>
      <c r="DJ51" s="366"/>
      <c r="DK51" s="2667"/>
      <c r="DL51" s="2643"/>
      <c r="DM51" s="2645"/>
      <c r="DN51" s="2647"/>
      <c r="DO51" s="4193"/>
      <c r="DP51" s="4194"/>
      <c r="DQ51" s="308">
        <v>18</v>
      </c>
      <c r="DR51" s="304">
        <v>0</v>
      </c>
      <c r="DS51" s="304">
        <v>0</v>
      </c>
      <c r="DT51" s="304">
        <v>0</v>
      </c>
      <c r="DU51" s="304">
        <v>0</v>
      </c>
      <c r="DV51" s="200">
        <v>0</v>
      </c>
      <c r="DW51" s="201"/>
    </row>
    <row r="52" spans="1:127" s="309" customFormat="1" ht="18" customHeight="1">
      <c r="A52" s="304">
        <v>0</v>
      </c>
      <c r="B52" s="290" t="s">
        <v>296</v>
      </c>
      <c r="C52" s="364"/>
      <c r="D52" s="364"/>
      <c r="E52" s="364"/>
      <c r="F52" s="364"/>
      <c r="G52" s="364"/>
      <c r="H52" s="364"/>
      <c r="I52" s="364"/>
      <c r="J52" s="364"/>
      <c r="K52" s="364"/>
      <c r="L52" s="364"/>
      <c r="M52" s="364"/>
      <c r="N52" s="364"/>
      <c r="O52" s="364"/>
      <c r="P52" s="364"/>
      <c r="Q52" s="364"/>
      <c r="R52" s="364"/>
      <c r="S52" s="364"/>
      <c r="T52" s="364"/>
      <c r="U52" s="364"/>
      <c r="V52" s="364"/>
      <c r="W52" s="380"/>
      <c r="X52" s="380"/>
      <c r="Y52" s="380"/>
      <c r="Z52" s="380"/>
      <c r="AA52" s="380"/>
      <c r="AB52" s="380"/>
      <c r="AC52" s="380"/>
      <c r="AD52" s="384"/>
      <c r="AE52" s="381"/>
      <c r="AF52" s="381"/>
      <c r="AG52" s="381"/>
      <c r="AH52" s="381"/>
      <c r="AI52" s="381"/>
      <c r="AJ52" s="381"/>
      <c r="AK52" s="381"/>
      <c r="AL52" s="384"/>
      <c r="AM52" s="381"/>
      <c r="AN52" s="381"/>
      <c r="AO52" s="381"/>
      <c r="AP52" s="381"/>
      <c r="AQ52" s="381"/>
      <c r="AR52" s="381"/>
      <c r="AS52" s="381"/>
      <c r="AT52" s="384"/>
      <c r="AU52" s="381"/>
      <c r="AV52" s="381"/>
      <c r="AW52" s="381"/>
      <c r="AX52" s="381"/>
      <c r="AY52" s="381"/>
      <c r="AZ52" s="381"/>
      <c r="BA52" s="381"/>
      <c r="BB52" s="384"/>
      <c r="BC52" s="381"/>
      <c r="BD52" s="381"/>
      <c r="BE52" s="381"/>
      <c r="BF52" s="381"/>
      <c r="BG52" s="381"/>
      <c r="BH52" s="381"/>
      <c r="BI52" s="381"/>
      <c r="BJ52" s="384"/>
      <c r="BK52" s="381"/>
      <c r="BL52" s="381"/>
      <c r="BM52" s="381"/>
      <c r="BN52" s="381"/>
      <c r="BO52" s="381"/>
      <c r="BP52" s="381"/>
      <c r="BQ52" s="382"/>
      <c r="BR52" s="354"/>
      <c r="BS52" s="2653"/>
      <c r="BT52" s="2654"/>
      <c r="BU52" s="2654"/>
      <c r="BV52" s="2654"/>
      <c r="BW52" s="2654"/>
      <c r="BX52" s="2654"/>
      <c r="BY52" s="2655"/>
      <c r="BZ52" s="354"/>
      <c r="CA52" s="2659"/>
      <c r="CB52" s="2660"/>
      <c r="CC52" s="2660"/>
      <c r="CD52" s="2660"/>
      <c r="CE52" s="2660"/>
      <c r="CF52" s="2660"/>
      <c r="CG52" s="2660"/>
      <c r="CH52" s="354"/>
      <c r="CI52" s="4197"/>
      <c r="CJ52" s="2664"/>
      <c r="CK52" s="2664"/>
      <c r="CL52" s="2664"/>
      <c r="CM52" s="2664"/>
      <c r="CN52" s="2664"/>
      <c r="CO52" s="2664"/>
      <c r="CP52" s="354"/>
      <c r="CQ52" s="2664"/>
      <c r="CR52" s="2664"/>
      <c r="CS52" s="2664"/>
      <c r="CT52" s="2664"/>
      <c r="CU52" s="2664"/>
      <c r="CV52" s="2664"/>
      <c r="CW52" s="2664"/>
      <c r="CX52" s="354"/>
      <c r="CY52" s="365"/>
      <c r="CZ52" s="365"/>
      <c r="DA52" s="365"/>
      <c r="DB52" s="365"/>
      <c r="DC52" s="365"/>
      <c r="DD52" s="365"/>
      <c r="DE52" s="365"/>
      <c r="DF52" s="365"/>
      <c r="DG52" s="365"/>
      <c r="DH52" s="365"/>
      <c r="DI52" s="365"/>
      <c r="DJ52" s="366"/>
      <c r="DK52" s="2667"/>
      <c r="DL52" s="2643"/>
      <c r="DM52" s="2645"/>
      <c r="DN52" s="2647"/>
      <c r="DO52" s="4193"/>
      <c r="DP52" s="4194"/>
      <c r="DQ52" s="308">
        <v>18</v>
      </c>
      <c r="DR52" s="304">
        <v>0</v>
      </c>
      <c r="DS52" s="304">
        <v>0</v>
      </c>
      <c r="DT52" s="304">
        <v>0</v>
      </c>
      <c r="DU52" s="304">
        <v>0</v>
      </c>
      <c r="DV52" s="200">
        <v>0</v>
      </c>
      <c r="DW52" s="201"/>
    </row>
    <row r="53" spans="1:127" s="309" customFormat="1" ht="18" customHeight="1">
      <c r="A53" s="304">
        <v>0</v>
      </c>
      <c r="B53" s="290" t="s">
        <v>297</v>
      </c>
      <c r="C53" s="364"/>
      <c r="D53" s="364"/>
      <c r="E53" s="364"/>
      <c r="F53" s="364"/>
      <c r="G53" s="364"/>
      <c r="H53" s="364"/>
      <c r="I53" s="364"/>
      <c r="J53" s="364"/>
      <c r="K53" s="364"/>
      <c r="L53" s="364"/>
      <c r="M53" s="364"/>
      <c r="N53" s="364"/>
      <c r="O53" s="364"/>
      <c r="P53" s="364"/>
      <c r="Q53" s="364"/>
      <c r="R53" s="364"/>
      <c r="S53" s="364"/>
      <c r="T53" s="364"/>
      <c r="U53" s="364"/>
      <c r="V53" s="364"/>
      <c r="W53" s="380"/>
      <c r="X53" s="380"/>
      <c r="Y53" s="380"/>
      <c r="Z53" s="380"/>
      <c r="AA53" s="380"/>
      <c r="AB53" s="380"/>
      <c r="AC53" s="380"/>
      <c r="AD53" s="384"/>
      <c r="AE53" s="381"/>
      <c r="AF53" s="381"/>
      <c r="AG53" s="381"/>
      <c r="AH53" s="381"/>
      <c r="AI53" s="381"/>
      <c r="AJ53" s="381"/>
      <c r="AK53" s="381"/>
      <c r="AL53" s="384"/>
      <c r="AM53" s="381"/>
      <c r="AN53" s="381"/>
      <c r="AO53" s="381"/>
      <c r="AP53" s="381"/>
      <c r="AQ53" s="381"/>
      <c r="AR53" s="381"/>
      <c r="AS53" s="381"/>
      <c r="AT53" s="384"/>
      <c r="AU53" s="381"/>
      <c r="AV53" s="381"/>
      <c r="AW53" s="381"/>
      <c r="AX53" s="381"/>
      <c r="AY53" s="381"/>
      <c r="AZ53" s="381"/>
      <c r="BA53" s="381"/>
      <c r="BB53" s="384"/>
      <c r="BC53" s="381"/>
      <c r="BD53" s="381"/>
      <c r="BE53" s="381"/>
      <c r="BF53" s="381"/>
      <c r="BG53" s="381"/>
      <c r="BH53" s="381"/>
      <c r="BI53" s="381"/>
      <c r="BJ53" s="384"/>
      <c r="BK53" s="381"/>
      <c r="BL53" s="381"/>
      <c r="BM53" s="381"/>
      <c r="BN53" s="381"/>
      <c r="BO53" s="381"/>
      <c r="BP53" s="381"/>
      <c r="BQ53" s="382"/>
      <c r="BR53" s="354"/>
      <c r="BS53" s="2653"/>
      <c r="BT53" s="2654"/>
      <c r="BU53" s="2654"/>
      <c r="BV53" s="2654"/>
      <c r="BW53" s="2654"/>
      <c r="BX53" s="2654"/>
      <c r="BY53" s="2655"/>
      <c r="BZ53" s="354"/>
      <c r="CA53" s="2659"/>
      <c r="CB53" s="2660"/>
      <c r="CC53" s="2660"/>
      <c r="CD53" s="2660"/>
      <c r="CE53" s="2660"/>
      <c r="CF53" s="2660"/>
      <c r="CG53" s="2660"/>
      <c r="CH53" s="354"/>
      <c r="CI53" s="4197"/>
      <c r="CJ53" s="2664"/>
      <c r="CK53" s="2664"/>
      <c r="CL53" s="2664"/>
      <c r="CM53" s="2664"/>
      <c r="CN53" s="2664"/>
      <c r="CO53" s="2664"/>
      <c r="CP53" s="354"/>
      <c r="CQ53" s="2664"/>
      <c r="CR53" s="2664"/>
      <c r="CS53" s="2664"/>
      <c r="CT53" s="2664"/>
      <c r="CU53" s="2664"/>
      <c r="CV53" s="2664"/>
      <c r="CW53" s="2664"/>
      <c r="CX53" s="354"/>
      <c r="CY53" s="365"/>
      <c r="CZ53" s="365"/>
      <c r="DA53" s="365"/>
      <c r="DB53" s="365"/>
      <c r="DC53" s="365"/>
      <c r="DD53" s="365"/>
      <c r="DE53" s="365"/>
      <c r="DF53" s="365"/>
      <c r="DG53" s="365"/>
      <c r="DH53" s="365"/>
      <c r="DI53" s="365"/>
      <c r="DJ53" s="366"/>
      <c r="DK53" s="2667"/>
      <c r="DL53" s="2643"/>
      <c r="DM53" s="2645"/>
      <c r="DN53" s="2647"/>
      <c r="DO53" s="4193"/>
      <c r="DP53" s="4194"/>
      <c r="DQ53" s="308">
        <v>18</v>
      </c>
      <c r="DR53" s="304">
        <v>0</v>
      </c>
      <c r="DS53" s="304">
        <v>0</v>
      </c>
      <c r="DT53" s="304">
        <v>0</v>
      </c>
      <c r="DU53" s="304">
        <v>0</v>
      </c>
      <c r="DV53" s="200">
        <v>0</v>
      </c>
      <c r="DW53" s="201"/>
    </row>
    <row r="54" spans="1:127" s="309" customFormat="1" ht="18" customHeight="1">
      <c r="A54" s="304">
        <v>0</v>
      </c>
      <c r="B54" s="367" t="s">
        <v>1009</v>
      </c>
      <c r="C54" s="368"/>
      <c r="D54" s="368"/>
      <c r="E54" s="368"/>
      <c r="F54" s="368"/>
      <c r="G54" s="368"/>
      <c r="H54" s="368"/>
      <c r="I54" s="368"/>
      <c r="J54" s="368"/>
      <c r="K54" s="368"/>
      <c r="L54" s="368"/>
      <c r="M54" s="368"/>
      <c r="N54" s="368"/>
      <c r="O54" s="368"/>
      <c r="P54" s="368"/>
      <c r="Q54" s="368"/>
      <c r="R54" s="368"/>
      <c r="S54" s="368"/>
      <c r="T54" s="368"/>
      <c r="U54" s="368"/>
      <c r="V54" s="368"/>
      <c r="W54" s="387"/>
      <c r="X54" s="387"/>
      <c r="Y54" s="387"/>
      <c r="Z54" s="387"/>
      <c r="AA54" s="387"/>
      <c r="AB54" s="387"/>
      <c r="AC54" s="387"/>
      <c r="AD54" s="390"/>
      <c r="AE54" s="388"/>
      <c r="AF54" s="388"/>
      <c r="AG54" s="388"/>
      <c r="AH54" s="388"/>
      <c r="AI54" s="388"/>
      <c r="AJ54" s="388"/>
      <c r="AK54" s="388"/>
      <c r="AL54" s="390"/>
      <c r="AM54" s="388"/>
      <c r="AN54" s="388"/>
      <c r="AO54" s="388"/>
      <c r="AP54" s="388"/>
      <c r="AQ54" s="388"/>
      <c r="AR54" s="388"/>
      <c r="AS54" s="388"/>
      <c r="AT54" s="390"/>
      <c r="AU54" s="388"/>
      <c r="AV54" s="388"/>
      <c r="AW54" s="388"/>
      <c r="AX54" s="388"/>
      <c r="AY54" s="388"/>
      <c r="AZ54" s="388"/>
      <c r="BA54" s="388"/>
      <c r="BB54" s="390"/>
      <c r="BC54" s="388"/>
      <c r="BD54" s="388"/>
      <c r="BE54" s="388"/>
      <c r="BF54" s="388"/>
      <c r="BG54" s="388"/>
      <c r="BH54" s="388"/>
      <c r="BI54" s="388"/>
      <c r="BJ54" s="390"/>
      <c r="BK54" s="388"/>
      <c r="BL54" s="388"/>
      <c r="BM54" s="388"/>
      <c r="BN54" s="388"/>
      <c r="BO54" s="388"/>
      <c r="BP54" s="388"/>
      <c r="BQ54" s="389"/>
      <c r="BR54" s="354"/>
      <c r="BS54" s="2656"/>
      <c r="BT54" s="2657"/>
      <c r="BU54" s="2657"/>
      <c r="BV54" s="2657"/>
      <c r="BW54" s="2657"/>
      <c r="BX54" s="2657"/>
      <c r="BY54" s="2658"/>
      <c r="BZ54" s="354"/>
      <c r="CA54" s="2661"/>
      <c r="CB54" s="2662"/>
      <c r="CC54" s="2662"/>
      <c r="CD54" s="2662"/>
      <c r="CE54" s="2662"/>
      <c r="CF54" s="2662"/>
      <c r="CG54" s="2662"/>
      <c r="CH54" s="354"/>
      <c r="CI54" s="2665"/>
      <c r="CJ54" s="2666"/>
      <c r="CK54" s="2666"/>
      <c r="CL54" s="2666"/>
      <c r="CM54" s="2666"/>
      <c r="CN54" s="2666"/>
      <c r="CO54" s="2666"/>
      <c r="CP54" s="354"/>
      <c r="CQ54" s="2666"/>
      <c r="CR54" s="2666"/>
      <c r="CS54" s="2666"/>
      <c r="CT54" s="2666"/>
      <c r="CU54" s="2666"/>
      <c r="CV54" s="2666"/>
      <c r="CW54" s="2666"/>
      <c r="CX54" s="354"/>
      <c r="CY54" s="369"/>
      <c r="CZ54" s="369"/>
      <c r="DA54" s="369"/>
      <c r="DB54" s="369"/>
      <c r="DC54" s="369"/>
      <c r="DD54" s="369"/>
      <c r="DE54" s="369"/>
      <c r="DF54" s="369"/>
      <c r="DG54" s="369"/>
      <c r="DH54" s="369"/>
      <c r="DI54" s="369"/>
      <c r="DJ54" s="370"/>
      <c r="DK54" s="2668"/>
      <c r="DL54" s="2644"/>
      <c r="DM54" s="2646"/>
      <c r="DN54" s="2648"/>
      <c r="DO54" s="4195"/>
      <c r="DP54" s="4196"/>
      <c r="DQ54" s="308">
        <v>18</v>
      </c>
      <c r="DR54" s="304">
        <v>0</v>
      </c>
      <c r="DS54" s="304">
        <v>0</v>
      </c>
      <c r="DT54" s="304">
        <v>0</v>
      </c>
      <c r="DU54" s="304">
        <v>0</v>
      </c>
      <c r="DV54" s="200">
        <v>0</v>
      </c>
      <c r="DW54" s="201"/>
    </row>
    <row r="55" spans="1:127" s="309" customFormat="1" ht="18" customHeight="1" thickBot="1">
      <c r="A55" s="304">
        <v>0</v>
      </c>
      <c r="B55" s="371"/>
      <c r="C55" s="372"/>
      <c r="D55" s="372"/>
      <c r="E55" s="372"/>
      <c r="F55" s="372"/>
      <c r="G55" s="372"/>
      <c r="H55" s="372"/>
      <c r="I55" s="372"/>
      <c r="J55" s="372"/>
      <c r="K55" s="372"/>
      <c r="L55" s="372"/>
      <c r="M55" s="372"/>
      <c r="N55" s="372"/>
      <c r="O55" s="372"/>
      <c r="P55" s="372"/>
      <c r="Q55" s="372"/>
      <c r="R55" s="372"/>
      <c r="S55" s="372"/>
      <c r="T55" s="372"/>
      <c r="U55" s="372"/>
      <c r="V55" s="372"/>
      <c r="W55" s="372"/>
      <c r="X55" s="372"/>
      <c r="Y55" s="372"/>
      <c r="Z55" s="372"/>
      <c r="AA55" s="372"/>
      <c r="AB55" s="372"/>
      <c r="AC55" s="372"/>
      <c r="AD55" s="372"/>
      <c r="AE55" s="372"/>
      <c r="AF55" s="372"/>
      <c r="AG55" s="372"/>
      <c r="AH55" s="372"/>
      <c r="AI55" s="372"/>
      <c r="AJ55" s="372"/>
      <c r="AK55" s="372"/>
      <c r="AL55" s="372"/>
      <c r="AM55" s="372"/>
      <c r="AN55" s="372"/>
      <c r="AO55" s="372"/>
      <c r="AP55" s="372"/>
      <c r="AQ55" s="372"/>
      <c r="AR55" s="372"/>
      <c r="AS55" s="372"/>
      <c r="AT55" s="372"/>
      <c r="AU55" s="372"/>
      <c r="AV55" s="372"/>
      <c r="AW55" s="372"/>
      <c r="AX55" s="372"/>
      <c r="AY55" s="372"/>
      <c r="AZ55" s="372"/>
      <c r="BA55" s="372"/>
      <c r="BB55" s="372"/>
      <c r="BC55" s="372"/>
      <c r="BD55" s="372"/>
      <c r="BE55" s="372"/>
      <c r="BF55" s="372"/>
      <c r="BG55" s="372"/>
      <c r="BH55" s="372"/>
      <c r="BI55" s="372"/>
      <c r="BJ55" s="372"/>
      <c r="BK55" s="372"/>
      <c r="BL55" s="372"/>
      <c r="BM55" s="372"/>
      <c r="BN55" s="372"/>
      <c r="BO55" s="372"/>
      <c r="BP55" s="372"/>
      <c r="BQ55" s="372"/>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v>10</v>
      </c>
      <c r="CZ55" s="372"/>
      <c r="DA55" s="372"/>
      <c r="DB55" s="372">
        <v>10</v>
      </c>
      <c r="DC55" s="372"/>
      <c r="DD55" s="372"/>
      <c r="DE55" s="372">
        <v>10</v>
      </c>
      <c r="DF55" s="372"/>
      <c r="DG55" s="372"/>
      <c r="DH55" s="372">
        <v>10</v>
      </c>
      <c r="DI55" s="372"/>
      <c r="DJ55" s="372">
        <v>10</v>
      </c>
      <c r="DK55" s="372">
        <v>10</v>
      </c>
      <c r="DL55" s="372">
        <v>10</v>
      </c>
      <c r="DM55" s="372">
        <v>10</v>
      </c>
      <c r="DN55" s="372">
        <v>10</v>
      </c>
      <c r="DO55" s="372">
        <v>10</v>
      </c>
      <c r="DP55" s="373">
        <v>10</v>
      </c>
      <c r="DQ55" s="308">
        <v>18</v>
      </c>
      <c r="DR55" s="304">
        <v>0</v>
      </c>
      <c r="DS55" s="304">
        <v>0</v>
      </c>
      <c r="DT55" s="304">
        <v>0</v>
      </c>
      <c r="DU55" s="304">
        <v>0</v>
      </c>
      <c r="DV55" s="200">
        <v>0</v>
      </c>
      <c r="DW55" s="201"/>
    </row>
    <row r="56" spans="1:127" s="2" customFormat="1" ht="15.75">
      <c r="B56" s="304">
        <v>0</v>
      </c>
      <c r="C56" s="304">
        <v>0</v>
      </c>
      <c r="D56" s="304">
        <v>0</v>
      </c>
      <c r="E56" s="304">
        <v>0</v>
      </c>
      <c r="F56" s="304">
        <v>0</v>
      </c>
      <c r="G56" s="304">
        <v>0</v>
      </c>
      <c r="H56" s="304">
        <v>0</v>
      </c>
      <c r="I56" s="304">
        <v>0</v>
      </c>
      <c r="J56" s="304">
        <v>0</v>
      </c>
      <c r="K56" s="304">
        <v>0</v>
      </c>
      <c r="L56" s="304">
        <v>0</v>
      </c>
      <c r="M56" s="304">
        <v>0</v>
      </c>
      <c r="N56" s="304">
        <v>0</v>
      </c>
      <c r="O56" s="304">
        <v>0</v>
      </c>
      <c r="P56" s="304">
        <v>0</v>
      </c>
      <c r="Q56" s="304">
        <v>0</v>
      </c>
      <c r="R56" s="304">
        <v>0</v>
      </c>
      <c r="S56" s="304">
        <v>0</v>
      </c>
      <c r="T56" s="304">
        <v>0</v>
      </c>
      <c r="U56" s="304">
        <v>0</v>
      </c>
      <c r="V56" s="304">
        <v>0</v>
      </c>
      <c r="W56" s="304">
        <v>0</v>
      </c>
      <c r="X56" s="304">
        <v>0</v>
      </c>
      <c r="Y56" s="304">
        <v>0</v>
      </c>
      <c r="Z56" s="304">
        <v>0</v>
      </c>
      <c r="AA56" s="304">
        <v>0</v>
      </c>
      <c r="AB56" s="304">
        <v>0</v>
      </c>
      <c r="AC56" s="304">
        <v>0</v>
      </c>
      <c r="AD56" s="304">
        <v>0</v>
      </c>
      <c r="AE56" s="304">
        <v>0</v>
      </c>
      <c r="AF56" s="304">
        <v>0</v>
      </c>
      <c r="AG56" s="304">
        <v>0</v>
      </c>
      <c r="AH56" s="304">
        <v>0</v>
      </c>
      <c r="AI56" s="304">
        <v>0</v>
      </c>
      <c r="AJ56" s="304">
        <v>0</v>
      </c>
      <c r="AK56" s="304">
        <v>0</v>
      </c>
      <c r="AL56" s="304">
        <v>0</v>
      </c>
      <c r="AM56" s="304">
        <v>0</v>
      </c>
      <c r="AN56" s="304">
        <v>0</v>
      </c>
      <c r="AO56" s="304">
        <v>0</v>
      </c>
      <c r="AP56" s="304">
        <v>0</v>
      </c>
      <c r="AQ56" s="304">
        <v>0</v>
      </c>
      <c r="AR56" s="304">
        <v>0</v>
      </c>
      <c r="AS56" s="304">
        <v>0</v>
      </c>
      <c r="AT56" s="304">
        <v>0</v>
      </c>
      <c r="AU56" s="304">
        <v>0</v>
      </c>
      <c r="AV56" s="304">
        <v>0</v>
      </c>
      <c r="AW56" s="304">
        <v>0</v>
      </c>
      <c r="AX56" s="304">
        <v>0</v>
      </c>
      <c r="AY56" s="304">
        <v>0</v>
      </c>
      <c r="AZ56" s="304">
        <v>0</v>
      </c>
      <c r="BA56" s="304">
        <v>0</v>
      </c>
      <c r="BB56" s="304">
        <v>0</v>
      </c>
      <c r="BC56" s="304">
        <v>0</v>
      </c>
      <c r="BD56" s="304">
        <v>0</v>
      </c>
      <c r="BE56" s="304">
        <v>0</v>
      </c>
      <c r="BF56" s="304">
        <v>0</v>
      </c>
      <c r="BG56" s="304">
        <v>0</v>
      </c>
      <c r="BH56" s="304">
        <v>0</v>
      </c>
      <c r="BI56" s="304">
        <v>0</v>
      </c>
      <c r="BJ56" s="304">
        <v>0</v>
      </c>
      <c r="BK56" s="304">
        <v>0</v>
      </c>
      <c r="BL56" s="304">
        <v>0</v>
      </c>
      <c r="BM56" s="304">
        <v>0</v>
      </c>
      <c r="BN56" s="304">
        <v>0</v>
      </c>
      <c r="BO56" s="304">
        <v>0</v>
      </c>
      <c r="BP56" s="304">
        <v>0</v>
      </c>
      <c r="BQ56" s="304">
        <v>0</v>
      </c>
      <c r="BR56" s="304">
        <v>0</v>
      </c>
      <c r="BS56" s="304">
        <v>0</v>
      </c>
      <c r="BT56" s="304">
        <v>0</v>
      </c>
      <c r="BU56" s="304">
        <v>0</v>
      </c>
      <c r="BV56" s="304">
        <v>0</v>
      </c>
      <c r="BW56" s="304">
        <v>0</v>
      </c>
      <c r="BX56" s="304">
        <v>0</v>
      </c>
      <c r="BY56" s="304">
        <v>0</v>
      </c>
      <c r="BZ56" s="304">
        <v>0</v>
      </c>
      <c r="CA56" s="304">
        <v>0</v>
      </c>
      <c r="CB56" s="304">
        <v>0</v>
      </c>
      <c r="CC56" s="304">
        <v>0</v>
      </c>
      <c r="CD56" s="304">
        <v>0</v>
      </c>
      <c r="CE56" s="304">
        <v>0</v>
      </c>
      <c r="CF56" s="304">
        <v>0</v>
      </c>
      <c r="CG56" s="304">
        <v>0</v>
      </c>
      <c r="CH56" s="304">
        <v>0</v>
      </c>
      <c r="CI56" s="304">
        <v>0</v>
      </c>
      <c r="CJ56" s="304">
        <v>0</v>
      </c>
      <c r="CK56" s="304">
        <v>0</v>
      </c>
      <c r="CL56" s="304">
        <v>0</v>
      </c>
      <c r="CM56" s="304">
        <v>0</v>
      </c>
      <c r="CN56" s="304">
        <v>0</v>
      </c>
      <c r="CO56" s="304">
        <v>0</v>
      </c>
      <c r="CP56" s="304">
        <v>0</v>
      </c>
      <c r="CQ56" s="304">
        <v>0</v>
      </c>
      <c r="CR56" s="304">
        <v>0</v>
      </c>
      <c r="CS56" s="304">
        <v>0</v>
      </c>
      <c r="CT56" s="304">
        <v>0</v>
      </c>
      <c r="CU56" s="304">
        <v>0</v>
      </c>
      <c r="CV56" s="304">
        <v>0</v>
      </c>
      <c r="CW56" s="304">
        <v>0</v>
      </c>
      <c r="CX56" s="304">
        <v>0</v>
      </c>
      <c r="CY56" s="304">
        <v>0</v>
      </c>
      <c r="CZ56" s="304">
        <v>0</v>
      </c>
      <c r="DA56" s="304">
        <v>0</v>
      </c>
      <c r="DB56" s="304">
        <v>0</v>
      </c>
      <c r="DC56" s="304">
        <v>0</v>
      </c>
      <c r="DD56" s="304">
        <v>0</v>
      </c>
      <c r="DE56" s="304">
        <v>0</v>
      </c>
      <c r="DF56" s="304">
        <v>0</v>
      </c>
      <c r="DG56" s="304">
        <v>0</v>
      </c>
      <c r="DH56" s="304">
        <v>0</v>
      </c>
      <c r="DI56" s="304">
        <v>0</v>
      </c>
      <c r="DJ56" s="304">
        <v>0</v>
      </c>
      <c r="DK56" s="304">
        <v>0</v>
      </c>
      <c r="DL56" s="304">
        <v>0</v>
      </c>
      <c r="DM56" s="304">
        <v>0</v>
      </c>
      <c r="DN56" s="304">
        <v>0</v>
      </c>
      <c r="DO56" s="304">
        <v>0</v>
      </c>
      <c r="DP56" s="304">
        <v>0</v>
      </c>
      <c r="DQ56" s="304">
        <v>0</v>
      </c>
      <c r="DR56" s="304">
        <v>0</v>
      </c>
      <c r="DS56" s="304">
        <v>0</v>
      </c>
      <c r="DT56" s="304">
        <v>0</v>
      </c>
      <c r="DU56" s="304">
        <v>0</v>
      </c>
      <c r="DV56" s="200">
        <v>0</v>
      </c>
      <c r="DW56" s="201"/>
    </row>
    <row r="57" spans="1:127" s="2" customForma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163" t="s">
        <v>846</v>
      </c>
    </row>
  </sheetData>
  <mergeCells count="573">
    <mergeCell ref="CY12:DL13"/>
    <mergeCell ref="DM12:DN13"/>
    <mergeCell ref="CY14:DL14"/>
    <mergeCell ref="DM14:DN14"/>
    <mergeCell ref="B11:AC16"/>
    <mergeCell ref="DO11:DP16"/>
    <mergeCell ref="AE12:AT14"/>
    <mergeCell ref="AU12:AX14"/>
    <mergeCell ref="BC12:BR14"/>
    <mergeCell ref="AE15:AK15"/>
    <mergeCell ref="AM15:AS15"/>
    <mergeCell ref="AU15:BA15"/>
    <mergeCell ref="BC15:BI15"/>
    <mergeCell ref="BK15:BQ15"/>
    <mergeCell ref="BS15:BY15"/>
    <mergeCell ref="BS12:BZ14"/>
    <mergeCell ref="CA12:CP14"/>
    <mergeCell ref="CQ12:CX14"/>
    <mergeCell ref="DH15:DI16"/>
    <mergeCell ref="DJ15:DJ16"/>
    <mergeCell ref="DK15:DK16"/>
    <mergeCell ref="DL15:DL16"/>
    <mergeCell ref="DM15:DM16"/>
    <mergeCell ref="DN15:DN16"/>
    <mergeCell ref="CA15:CG15"/>
    <mergeCell ref="CI15:CO15"/>
    <mergeCell ref="CQ15:CW15"/>
    <mergeCell ref="CY15:DA16"/>
    <mergeCell ref="DB15:DD16"/>
    <mergeCell ref="DE15:DG16"/>
    <mergeCell ref="CA16:CC16"/>
    <mergeCell ref="CD16:CG16"/>
    <mergeCell ref="CI16:CK16"/>
    <mergeCell ref="CL16:CO16"/>
    <mergeCell ref="CQ16:CS16"/>
    <mergeCell ref="CT16:CW16"/>
    <mergeCell ref="B17:AC17"/>
    <mergeCell ref="AE17:AG17"/>
    <mergeCell ref="AH17:AK17"/>
    <mergeCell ref="AM17:AO17"/>
    <mergeCell ref="AP17:AS17"/>
    <mergeCell ref="AU17:AW17"/>
    <mergeCell ref="AX17:BA17"/>
    <mergeCell ref="BC17:BE17"/>
    <mergeCell ref="BC16:BE16"/>
    <mergeCell ref="BF16:BI16"/>
    <mergeCell ref="BK16:BM16"/>
    <mergeCell ref="BN16:BQ16"/>
    <mergeCell ref="BS16:BU16"/>
    <mergeCell ref="BV16:BY16"/>
    <mergeCell ref="AE16:AG16"/>
    <mergeCell ref="AH16:AK16"/>
    <mergeCell ref="AM16:AO16"/>
    <mergeCell ref="AP16:AS16"/>
    <mergeCell ref="AU16:AW16"/>
    <mergeCell ref="AX16:BA16"/>
    <mergeCell ref="DB17:DD17"/>
    <mergeCell ref="DE17:DG17"/>
    <mergeCell ref="DH17:DI17"/>
    <mergeCell ref="DO17:DP23"/>
    <mergeCell ref="B18:AC18"/>
    <mergeCell ref="AE18:AG18"/>
    <mergeCell ref="AH18:AK18"/>
    <mergeCell ref="AM18:AO18"/>
    <mergeCell ref="AP18:AS18"/>
    <mergeCell ref="AU18:AW18"/>
    <mergeCell ref="CD17:CG17"/>
    <mergeCell ref="CI17:CK17"/>
    <mergeCell ref="CL17:CO17"/>
    <mergeCell ref="CQ17:CS17"/>
    <mergeCell ref="CT17:CW17"/>
    <mergeCell ref="CY17:DA17"/>
    <mergeCell ref="BF17:BI17"/>
    <mergeCell ref="BK17:BM17"/>
    <mergeCell ref="BN17:BQ17"/>
    <mergeCell ref="BS17:BU17"/>
    <mergeCell ref="BV17:BY17"/>
    <mergeCell ref="CA17:CC17"/>
    <mergeCell ref="CT18:CW18"/>
    <mergeCell ref="CY18:DA18"/>
    <mergeCell ref="DB18:DD18"/>
    <mergeCell ref="DE18:DG18"/>
    <mergeCell ref="DH18:DI18"/>
    <mergeCell ref="B19:AC19"/>
    <mergeCell ref="AE19:AG19"/>
    <mergeCell ref="AH19:AK19"/>
    <mergeCell ref="AM19:AO19"/>
    <mergeCell ref="AP19:AS19"/>
    <mergeCell ref="BV18:BY18"/>
    <mergeCell ref="CA18:CC18"/>
    <mergeCell ref="CD18:CG18"/>
    <mergeCell ref="CI18:CK18"/>
    <mergeCell ref="CL18:CO18"/>
    <mergeCell ref="CQ18:CS18"/>
    <mergeCell ref="AX18:BA18"/>
    <mergeCell ref="BC18:BE18"/>
    <mergeCell ref="BF18:BI18"/>
    <mergeCell ref="BK18:BM18"/>
    <mergeCell ref="BN18:BQ18"/>
    <mergeCell ref="BS18:BU18"/>
    <mergeCell ref="DH19:DI19"/>
    <mergeCell ref="BS19:BU19"/>
    <mergeCell ref="BV19:BY19"/>
    <mergeCell ref="CA19:CC19"/>
    <mergeCell ref="CD19:CG19"/>
    <mergeCell ref="CI19:CK19"/>
    <mergeCell ref="CL19:CO19"/>
    <mergeCell ref="AU19:AW19"/>
    <mergeCell ref="AX19:BA19"/>
    <mergeCell ref="BC19:BE19"/>
    <mergeCell ref="BF19:BI19"/>
    <mergeCell ref="BK19:BM19"/>
    <mergeCell ref="BN19:BQ19"/>
    <mergeCell ref="CQ19:CS19"/>
    <mergeCell ref="CT19:CW19"/>
    <mergeCell ref="CY19:DA19"/>
    <mergeCell ref="DB19:DD19"/>
    <mergeCell ref="DE19:DG19"/>
    <mergeCell ref="CT20:CW20"/>
    <mergeCell ref="CY20:DA20"/>
    <mergeCell ref="DB20:DD20"/>
    <mergeCell ref="DE20:DG20"/>
    <mergeCell ref="B20:AC20"/>
    <mergeCell ref="AE20:AG20"/>
    <mergeCell ref="B22:AC22"/>
    <mergeCell ref="CQ21:CS22"/>
    <mergeCell ref="CT21:CW22"/>
    <mergeCell ref="CY21:DA22"/>
    <mergeCell ref="AH20:AK20"/>
    <mergeCell ref="AM20:AO20"/>
    <mergeCell ref="AP20:AS20"/>
    <mergeCell ref="AU20:AW20"/>
    <mergeCell ref="BS21:BU22"/>
    <mergeCell ref="BV21:BY22"/>
    <mergeCell ref="CA21:CC22"/>
    <mergeCell ref="CD21:CG22"/>
    <mergeCell ref="CI21:CK22"/>
    <mergeCell ref="CL21:CO22"/>
    <mergeCell ref="DH20:DI20"/>
    <mergeCell ref="B21:AC21"/>
    <mergeCell ref="AE21:AG22"/>
    <mergeCell ref="AH21:AK22"/>
    <mergeCell ref="AM21:AO22"/>
    <mergeCell ref="AP21:AS22"/>
    <mergeCell ref="BV20:BY20"/>
    <mergeCell ref="CA20:CC20"/>
    <mergeCell ref="CD20:CG20"/>
    <mergeCell ref="CI20:CK20"/>
    <mergeCell ref="CL20:CO20"/>
    <mergeCell ref="CQ20:CS20"/>
    <mergeCell ref="AX20:BA20"/>
    <mergeCell ref="BC20:BE20"/>
    <mergeCell ref="BF20:BI20"/>
    <mergeCell ref="BK20:BM20"/>
    <mergeCell ref="BN20:BQ20"/>
    <mergeCell ref="BS20:BU20"/>
    <mergeCell ref="AU21:AW22"/>
    <mergeCell ref="AX21:BA22"/>
    <mergeCell ref="BC21:BE22"/>
    <mergeCell ref="BF21:BI22"/>
    <mergeCell ref="BK21:BM22"/>
    <mergeCell ref="BN21:BQ22"/>
    <mergeCell ref="AP23:AS23"/>
    <mergeCell ref="AU23:AW23"/>
    <mergeCell ref="DJ21:DJ22"/>
    <mergeCell ref="DK21:DK22"/>
    <mergeCell ref="DL21:DL22"/>
    <mergeCell ref="DM21:DM22"/>
    <mergeCell ref="DN21:DN22"/>
    <mergeCell ref="CT23:CW23"/>
    <mergeCell ref="CY23:DA23"/>
    <mergeCell ref="DB23:DD23"/>
    <mergeCell ref="DE23:DG23"/>
    <mergeCell ref="DH23:DI23"/>
    <mergeCell ref="DB21:DD22"/>
    <mergeCell ref="DE21:DG22"/>
    <mergeCell ref="DH21:DI22"/>
    <mergeCell ref="CL23:CO23"/>
    <mergeCell ref="CQ23:CS23"/>
    <mergeCell ref="B24:AC24"/>
    <mergeCell ref="AE24:AG25"/>
    <mergeCell ref="AH24:AK25"/>
    <mergeCell ref="AM24:AO25"/>
    <mergeCell ref="AP24:AS25"/>
    <mergeCell ref="BV23:BY23"/>
    <mergeCell ref="CA23:CC23"/>
    <mergeCell ref="CD23:CG23"/>
    <mergeCell ref="CI23:CK23"/>
    <mergeCell ref="BS24:BU25"/>
    <mergeCell ref="BV24:BY25"/>
    <mergeCell ref="CA24:CC25"/>
    <mergeCell ref="CD24:CG25"/>
    <mergeCell ref="CI24:CK25"/>
    <mergeCell ref="AX23:BA23"/>
    <mergeCell ref="BC23:BE23"/>
    <mergeCell ref="BF23:BI23"/>
    <mergeCell ref="BK23:BM23"/>
    <mergeCell ref="BN23:BQ23"/>
    <mergeCell ref="BS23:BU23"/>
    <mergeCell ref="B23:AC23"/>
    <mergeCell ref="AE23:AG23"/>
    <mergeCell ref="AH23:AK23"/>
    <mergeCell ref="AM23:AO23"/>
    <mergeCell ref="CL24:CO25"/>
    <mergeCell ref="AU24:AW25"/>
    <mergeCell ref="AX24:BA25"/>
    <mergeCell ref="BC24:BE25"/>
    <mergeCell ref="BF24:BI25"/>
    <mergeCell ref="BK24:BM25"/>
    <mergeCell ref="BN24:BQ25"/>
    <mergeCell ref="DJ24:DJ25"/>
    <mergeCell ref="DK24:DK25"/>
    <mergeCell ref="DL24:DL25"/>
    <mergeCell ref="DM24:DM25"/>
    <mergeCell ref="DN24:DN25"/>
    <mergeCell ref="DO24:DP25"/>
    <mergeCell ref="CQ24:CS25"/>
    <mergeCell ref="CT24:CW25"/>
    <mergeCell ref="CY24:DA25"/>
    <mergeCell ref="DB24:DD25"/>
    <mergeCell ref="DE24:DG25"/>
    <mergeCell ref="DH24:DI25"/>
    <mergeCell ref="BC26:BE26"/>
    <mergeCell ref="BF26:BI26"/>
    <mergeCell ref="BK26:BM26"/>
    <mergeCell ref="BN26:BQ26"/>
    <mergeCell ref="B25:AC25"/>
    <mergeCell ref="B26:AC26"/>
    <mergeCell ref="AE26:AG26"/>
    <mergeCell ref="AH26:AK26"/>
    <mergeCell ref="AM26:AO26"/>
    <mergeCell ref="AP26:AS26"/>
    <mergeCell ref="DO26:DP32"/>
    <mergeCell ref="B27:AC27"/>
    <mergeCell ref="AE27:AG27"/>
    <mergeCell ref="AH27:AK27"/>
    <mergeCell ref="AM27:AO27"/>
    <mergeCell ref="AP27:AS27"/>
    <mergeCell ref="AU27:AW27"/>
    <mergeCell ref="AX27:BA27"/>
    <mergeCell ref="BC27:BE27"/>
    <mergeCell ref="BF27:BI27"/>
    <mergeCell ref="CQ26:CS26"/>
    <mergeCell ref="CT26:CW26"/>
    <mergeCell ref="CY26:DA26"/>
    <mergeCell ref="DB26:DD26"/>
    <mergeCell ref="DE26:DG26"/>
    <mergeCell ref="DH26:DI26"/>
    <mergeCell ref="BS26:BU26"/>
    <mergeCell ref="BV26:BY26"/>
    <mergeCell ref="CA26:CC26"/>
    <mergeCell ref="CD26:CG26"/>
    <mergeCell ref="CI26:CK26"/>
    <mergeCell ref="CL26:CO26"/>
    <mergeCell ref="AU26:AW26"/>
    <mergeCell ref="AX26:BA26"/>
    <mergeCell ref="DH27:DI27"/>
    <mergeCell ref="B28:AC29"/>
    <mergeCell ref="AE28:AG30"/>
    <mergeCell ref="AH28:AK30"/>
    <mergeCell ref="AM28:AO30"/>
    <mergeCell ref="AP28:AS30"/>
    <mergeCell ref="AU28:AW30"/>
    <mergeCell ref="AX28:BA30"/>
    <mergeCell ref="BC28:BE30"/>
    <mergeCell ref="CI27:CK27"/>
    <mergeCell ref="CL27:CO27"/>
    <mergeCell ref="CQ27:CS27"/>
    <mergeCell ref="CT27:CW27"/>
    <mergeCell ref="CY27:DA27"/>
    <mergeCell ref="DB27:DD27"/>
    <mergeCell ref="BK27:BM27"/>
    <mergeCell ref="BN27:BQ27"/>
    <mergeCell ref="BS27:BU27"/>
    <mergeCell ref="BV27:BY27"/>
    <mergeCell ref="CA27:CC27"/>
    <mergeCell ref="CD27:CG27"/>
    <mergeCell ref="CT28:CW30"/>
    <mergeCell ref="CY28:DA30"/>
    <mergeCell ref="BF28:BI30"/>
    <mergeCell ref="BK28:BM30"/>
    <mergeCell ref="BN28:BQ30"/>
    <mergeCell ref="BS28:BU30"/>
    <mergeCell ref="BV28:BY30"/>
    <mergeCell ref="CA28:CC30"/>
    <mergeCell ref="DE27:DG27"/>
    <mergeCell ref="BK31:BM32"/>
    <mergeCell ref="BN31:BQ32"/>
    <mergeCell ref="BS31:BU32"/>
    <mergeCell ref="BV31:BY32"/>
    <mergeCell ref="DM28:DM30"/>
    <mergeCell ref="DN28:DN30"/>
    <mergeCell ref="B30:AC30"/>
    <mergeCell ref="B31:AC32"/>
    <mergeCell ref="AE31:AG32"/>
    <mergeCell ref="AH31:AK32"/>
    <mergeCell ref="AM31:AO32"/>
    <mergeCell ref="AP31:AS32"/>
    <mergeCell ref="AU31:AW32"/>
    <mergeCell ref="AX31:BA32"/>
    <mergeCell ref="DB28:DD30"/>
    <mergeCell ref="DE28:DG30"/>
    <mergeCell ref="DH28:DI30"/>
    <mergeCell ref="DJ28:DJ30"/>
    <mergeCell ref="DK28:DK30"/>
    <mergeCell ref="DL28:DL30"/>
    <mergeCell ref="CD28:CG30"/>
    <mergeCell ref="CI28:CK30"/>
    <mergeCell ref="CL28:CO30"/>
    <mergeCell ref="CQ28:CS30"/>
    <mergeCell ref="DL31:DL32"/>
    <mergeCell ref="DM31:DM32"/>
    <mergeCell ref="DN31:DN32"/>
    <mergeCell ref="DE31:DG32"/>
    <mergeCell ref="B33:AC33"/>
    <mergeCell ref="AE33:AG35"/>
    <mergeCell ref="AH33:AK35"/>
    <mergeCell ref="AM33:AO35"/>
    <mergeCell ref="AP33:AS35"/>
    <mergeCell ref="AU33:AW35"/>
    <mergeCell ref="AX33:BA35"/>
    <mergeCell ref="CY31:DA32"/>
    <mergeCell ref="DB31:DD32"/>
    <mergeCell ref="BC31:BE32"/>
    <mergeCell ref="BF31:BI32"/>
    <mergeCell ref="DH31:DI32"/>
    <mergeCell ref="DJ31:DJ32"/>
    <mergeCell ref="DK31:DK32"/>
    <mergeCell ref="CA31:CC32"/>
    <mergeCell ref="CD31:CG32"/>
    <mergeCell ref="CI31:CK32"/>
    <mergeCell ref="CL31:CO32"/>
    <mergeCell ref="CQ31:CS32"/>
    <mergeCell ref="CT31:CW32"/>
    <mergeCell ref="DO33:DP38"/>
    <mergeCell ref="B34:AC35"/>
    <mergeCell ref="B36:AC36"/>
    <mergeCell ref="AE36:AG36"/>
    <mergeCell ref="AH36:AK36"/>
    <mergeCell ref="AM36:AO36"/>
    <mergeCell ref="AP36:AS36"/>
    <mergeCell ref="CY33:DA35"/>
    <mergeCell ref="DB33:DD35"/>
    <mergeCell ref="DE33:DG35"/>
    <mergeCell ref="DH33:DI35"/>
    <mergeCell ref="DJ33:DJ35"/>
    <mergeCell ref="DK33:DK35"/>
    <mergeCell ref="CA33:CC35"/>
    <mergeCell ref="CD33:CG35"/>
    <mergeCell ref="CI33:CK35"/>
    <mergeCell ref="CL33:CO35"/>
    <mergeCell ref="CQ33:CS35"/>
    <mergeCell ref="CT33:CW35"/>
    <mergeCell ref="BC33:BE35"/>
    <mergeCell ref="BF33:BI35"/>
    <mergeCell ref="BK33:BM35"/>
    <mergeCell ref="BN33:BQ35"/>
    <mergeCell ref="BS33:BU35"/>
    <mergeCell ref="AU36:AW36"/>
    <mergeCell ref="AX36:BA36"/>
    <mergeCell ref="BC36:BE36"/>
    <mergeCell ref="BF36:BI36"/>
    <mergeCell ref="BK36:BM36"/>
    <mergeCell ref="BN36:BQ36"/>
    <mergeCell ref="DL33:DL35"/>
    <mergeCell ref="DM33:DM35"/>
    <mergeCell ref="DN33:DN35"/>
    <mergeCell ref="BV33:BY35"/>
    <mergeCell ref="CQ36:CS36"/>
    <mergeCell ref="CT36:CW36"/>
    <mergeCell ref="CY36:DA36"/>
    <mergeCell ref="DB36:DD36"/>
    <mergeCell ref="DE36:DG36"/>
    <mergeCell ref="DH36:DI36"/>
    <mergeCell ref="BS36:BU36"/>
    <mergeCell ref="BV36:BY36"/>
    <mergeCell ref="CA36:CC36"/>
    <mergeCell ref="CD36:CG36"/>
    <mergeCell ref="CI36:CK36"/>
    <mergeCell ref="CL36:CO36"/>
    <mergeCell ref="BF37:BI38"/>
    <mergeCell ref="BK37:BM38"/>
    <mergeCell ref="BN37:BQ38"/>
    <mergeCell ref="BS37:BU38"/>
    <mergeCell ref="B37:AC38"/>
    <mergeCell ref="AE37:AG38"/>
    <mergeCell ref="AH37:AK38"/>
    <mergeCell ref="AM37:AO38"/>
    <mergeCell ref="AP37:AS38"/>
    <mergeCell ref="AU37:AW38"/>
    <mergeCell ref="DK37:DK38"/>
    <mergeCell ref="DL37:DL38"/>
    <mergeCell ref="DM37:DM38"/>
    <mergeCell ref="DN37:DN38"/>
    <mergeCell ref="B39:AC39"/>
    <mergeCell ref="AE39:AG39"/>
    <mergeCell ref="AH39:AK39"/>
    <mergeCell ref="AM39:AO39"/>
    <mergeCell ref="AP39:AS39"/>
    <mergeCell ref="AU39:AW39"/>
    <mergeCell ref="CT37:CW38"/>
    <mergeCell ref="CY37:DA38"/>
    <mergeCell ref="DB37:DD38"/>
    <mergeCell ref="DE37:DG38"/>
    <mergeCell ref="DH37:DI38"/>
    <mergeCell ref="DJ37:DJ38"/>
    <mergeCell ref="BV37:BY38"/>
    <mergeCell ref="CA37:CC38"/>
    <mergeCell ref="CD37:CG38"/>
    <mergeCell ref="CI37:CK38"/>
    <mergeCell ref="CL37:CO38"/>
    <mergeCell ref="CQ37:CS38"/>
    <mergeCell ref="AX37:BA38"/>
    <mergeCell ref="BC37:BE38"/>
    <mergeCell ref="DE39:DG39"/>
    <mergeCell ref="DH39:DI39"/>
    <mergeCell ref="DO39:DP43"/>
    <mergeCell ref="CT40:CW41"/>
    <mergeCell ref="CY40:DA41"/>
    <mergeCell ref="DB40:DD41"/>
    <mergeCell ref="DE40:DG41"/>
    <mergeCell ref="DH40:DI41"/>
    <mergeCell ref="DJ40:DJ41"/>
    <mergeCell ref="DK40:DK41"/>
    <mergeCell ref="DL40:DL41"/>
    <mergeCell ref="DM40:DM41"/>
    <mergeCell ref="DN40:DN41"/>
    <mergeCell ref="DK42:DK43"/>
    <mergeCell ref="DL42:DL43"/>
    <mergeCell ref="DM42:DM43"/>
    <mergeCell ref="DN42:DN43"/>
    <mergeCell ref="DE42:DG43"/>
    <mergeCell ref="DH42:DI43"/>
    <mergeCell ref="DJ42:DJ43"/>
    <mergeCell ref="B40:AC41"/>
    <mergeCell ref="AE40:AG41"/>
    <mergeCell ref="AH40:AK41"/>
    <mergeCell ref="AM40:AO41"/>
    <mergeCell ref="AP40:AS41"/>
    <mergeCell ref="AU40:AW41"/>
    <mergeCell ref="CT39:CW39"/>
    <mergeCell ref="CY39:DA39"/>
    <mergeCell ref="DB39:DD39"/>
    <mergeCell ref="BV39:BY39"/>
    <mergeCell ref="CA39:CC39"/>
    <mergeCell ref="CD39:CG39"/>
    <mergeCell ref="CI39:CK39"/>
    <mergeCell ref="CL39:CO39"/>
    <mergeCell ref="CQ39:CS39"/>
    <mergeCell ref="AX39:BA39"/>
    <mergeCell ref="BC39:BE39"/>
    <mergeCell ref="BF39:BI39"/>
    <mergeCell ref="BK39:BM39"/>
    <mergeCell ref="BN39:BQ39"/>
    <mergeCell ref="BS39:BU39"/>
    <mergeCell ref="CA40:CC41"/>
    <mergeCell ref="CD40:CG41"/>
    <mergeCell ref="CI40:CK41"/>
    <mergeCell ref="BV40:BY41"/>
    <mergeCell ref="CL40:CO41"/>
    <mergeCell ref="CQ40:CS41"/>
    <mergeCell ref="CL42:CO43"/>
    <mergeCell ref="CQ42:CS43"/>
    <mergeCell ref="AX42:BA43"/>
    <mergeCell ref="BC42:BE43"/>
    <mergeCell ref="BF42:BI43"/>
    <mergeCell ref="BK42:BM43"/>
    <mergeCell ref="BN42:BQ43"/>
    <mergeCell ref="BS42:BU43"/>
    <mergeCell ref="AX40:BA41"/>
    <mergeCell ref="BC40:BE41"/>
    <mergeCell ref="BF40:BI41"/>
    <mergeCell ref="BK40:BM41"/>
    <mergeCell ref="BN40:BQ41"/>
    <mergeCell ref="BS40:BU41"/>
    <mergeCell ref="AU44:AW45"/>
    <mergeCell ref="CT42:CW43"/>
    <mergeCell ref="CY42:DA43"/>
    <mergeCell ref="DB42:DD43"/>
    <mergeCell ref="BV42:BY43"/>
    <mergeCell ref="CA42:CC43"/>
    <mergeCell ref="CD42:CG43"/>
    <mergeCell ref="CI42:CK43"/>
    <mergeCell ref="AE42:AG43"/>
    <mergeCell ref="AH42:AK43"/>
    <mergeCell ref="AM42:AO43"/>
    <mergeCell ref="AP42:AS43"/>
    <mergeCell ref="AU42:AW43"/>
    <mergeCell ref="BF44:BI45"/>
    <mergeCell ref="BK44:BM45"/>
    <mergeCell ref="BN44:BQ45"/>
    <mergeCell ref="B42:AC43"/>
    <mergeCell ref="DO44:DP48"/>
    <mergeCell ref="B46:AC47"/>
    <mergeCell ref="AE46:AG48"/>
    <mergeCell ref="AH46:AK48"/>
    <mergeCell ref="AM46:AO48"/>
    <mergeCell ref="AP46:AS48"/>
    <mergeCell ref="CT44:CW45"/>
    <mergeCell ref="CY44:DA45"/>
    <mergeCell ref="DB44:DD45"/>
    <mergeCell ref="DE44:DG45"/>
    <mergeCell ref="DH44:DI45"/>
    <mergeCell ref="DJ44:DJ45"/>
    <mergeCell ref="BV44:BY45"/>
    <mergeCell ref="CA44:CC45"/>
    <mergeCell ref="CD44:CG45"/>
    <mergeCell ref="CI44:CK45"/>
    <mergeCell ref="CL44:CO45"/>
    <mergeCell ref="CQ44:CS45"/>
    <mergeCell ref="AX44:BA45"/>
    <mergeCell ref="BC44:BE45"/>
    <mergeCell ref="B44:AC45"/>
    <mergeCell ref="AE44:AG45"/>
    <mergeCell ref="AH44:AK45"/>
    <mergeCell ref="DM46:DM48"/>
    <mergeCell ref="DN46:DN48"/>
    <mergeCell ref="B48:AC48"/>
    <mergeCell ref="BS44:BU45"/>
    <mergeCell ref="DE46:DG48"/>
    <mergeCell ref="DH46:DI48"/>
    <mergeCell ref="BS46:BU48"/>
    <mergeCell ref="BV46:BY48"/>
    <mergeCell ref="CA46:CC48"/>
    <mergeCell ref="CD46:CG48"/>
    <mergeCell ref="CI46:CK48"/>
    <mergeCell ref="CL46:CO48"/>
    <mergeCell ref="DN44:DN45"/>
    <mergeCell ref="AU46:AW48"/>
    <mergeCell ref="AX46:BA48"/>
    <mergeCell ref="BC46:BE48"/>
    <mergeCell ref="BF46:BI48"/>
    <mergeCell ref="BK46:BM48"/>
    <mergeCell ref="BN46:BQ48"/>
    <mergeCell ref="DK44:DK45"/>
    <mergeCell ref="DL44:DL45"/>
    <mergeCell ref="DM44:DM45"/>
    <mergeCell ref="AM44:AO45"/>
    <mergeCell ref="AP44:AS45"/>
    <mergeCell ref="BC49:BI49"/>
    <mergeCell ref="BK49:BQ49"/>
    <mergeCell ref="BS49:BY49"/>
    <mergeCell ref="DJ46:DJ48"/>
    <mergeCell ref="DK46:DK48"/>
    <mergeCell ref="DL46:DL48"/>
    <mergeCell ref="CQ46:CS48"/>
    <mergeCell ref="CT46:CW48"/>
    <mergeCell ref="CY46:DA48"/>
    <mergeCell ref="DB46:DD48"/>
    <mergeCell ref="CY10:DA10"/>
    <mergeCell ref="DB10:DD10"/>
    <mergeCell ref="DE10:DG10"/>
    <mergeCell ref="DH10:DI10"/>
    <mergeCell ref="B2:DV2"/>
    <mergeCell ref="DL50:DL54"/>
    <mergeCell ref="DM50:DM54"/>
    <mergeCell ref="DN50:DN54"/>
    <mergeCell ref="DO50:DP54"/>
    <mergeCell ref="DH49:DI49"/>
    <mergeCell ref="BS50:BY54"/>
    <mergeCell ref="CA50:CG54"/>
    <mergeCell ref="CI50:CO54"/>
    <mergeCell ref="CQ50:CW54"/>
    <mergeCell ref="DK50:DK54"/>
    <mergeCell ref="CA49:CG49"/>
    <mergeCell ref="CI49:CO49"/>
    <mergeCell ref="CQ49:CW49"/>
    <mergeCell ref="CY49:DA49"/>
    <mergeCell ref="DB49:DD49"/>
    <mergeCell ref="DE49:DG49"/>
    <mergeCell ref="AE49:AK49"/>
    <mergeCell ref="AM49:AS49"/>
    <mergeCell ref="AU49:BA49"/>
  </mergeCells>
  <printOptions horizontalCentered="1"/>
  <pageMargins left="0" right="0" top="0" bottom="0" header="0" footer="0"/>
  <pageSetup paperSize="9" scale="19" orientation="landscape" horizontalDpi="4294967292" verticalDpi="300" r:id="rId1"/>
  <headerFooter alignWithMargins="0">
    <oddFooter>&amp;R&amp;8&amp;F-&amp;A-&amp;D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8BE9F-672C-49B4-B93E-7855496D8AFF}">
  <dimension ref="A1:V247"/>
  <sheetViews>
    <sheetView workbookViewId="0">
      <selection activeCell="S18" sqref="S18"/>
    </sheetView>
  </sheetViews>
  <sheetFormatPr baseColWidth="10" defaultRowHeight="15.75"/>
  <cols>
    <col min="1" max="16384" width="11.42578125" style="144"/>
  </cols>
  <sheetData>
    <row r="1" spans="1:22" ht="52.5" customHeight="1">
      <c r="A1" s="143"/>
      <c r="B1" s="167" t="s">
        <v>1472</v>
      </c>
      <c r="Q1" s="143"/>
      <c r="R1" s="143"/>
      <c r="T1" s="143"/>
      <c r="U1" s="143"/>
    </row>
    <row r="2" spans="1:22" ht="52.5" customHeight="1">
      <c r="A2" s="164"/>
      <c r="B2" s="168" t="s">
        <v>956</v>
      </c>
      <c r="C2" s="164"/>
      <c r="D2" s="164"/>
      <c r="E2" s="164"/>
      <c r="F2" s="164"/>
      <c r="G2" s="164"/>
      <c r="H2" s="164"/>
      <c r="I2" s="164"/>
      <c r="J2" s="164"/>
      <c r="K2" s="169" t="s">
        <v>957</v>
      </c>
      <c r="L2" s="164"/>
      <c r="M2" s="164"/>
      <c r="N2" s="143"/>
      <c r="O2" s="143"/>
      <c r="P2" s="143"/>
      <c r="Q2" s="143"/>
      <c r="R2" s="143"/>
      <c r="S2" s="143"/>
      <c r="T2" s="143"/>
      <c r="U2" s="143"/>
    </row>
    <row r="3" spans="1:22" ht="34.5" customHeight="1">
      <c r="A3" s="165"/>
      <c r="B3" s="169" t="s">
        <v>958</v>
      </c>
      <c r="C3" s="165"/>
      <c r="D3" s="165"/>
      <c r="E3" s="165"/>
      <c r="F3" s="165"/>
      <c r="G3" s="164"/>
      <c r="H3" s="164"/>
      <c r="I3" s="164"/>
      <c r="J3" s="165"/>
      <c r="K3" s="169" t="s">
        <v>959</v>
      </c>
      <c r="L3" s="165"/>
      <c r="M3" s="164"/>
      <c r="N3" s="143"/>
      <c r="O3" s="143"/>
      <c r="P3" s="143"/>
      <c r="Q3" s="143"/>
      <c r="R3" s="143"/>
      <c r="S3" s="143"/>
      <c r="T3" s="143"/>
      <c r="U3" s="143"/>
    </row>
    <row r="4" spans="1:22">
      <c r="A4" s="143"/>
      <c r="B4" s="143"/>
      <c r="C4" s="143"/>
      <c r="D4" s="143"/>
      <c r="E4" s="143"/>
      <c r="F4" s="143"/>
      <c r="G4" s="143"/>
      <c r="H4" s="143"/>
      <c r="I4" s="143"/>
      <c r="J4" s="143"/>
      <c r="K4" s="143"/>
      <c r="L4" s="143"/>
      <c r="M4" s="143"/>
      <c r="N4" s="143"/>
      <c r="O4" s="143"/>
      <c r="P4" s="143"/>
      <c r="Q4" s="143"/>
      <c r="R4" s="143"/>
      <c r="S4" s="143"/>
      <c r="T4" s="143"/>
      <c r="U4" s="143"/>
    </row>
    <row r="5" spans="1:22" ht="18.75">
      <c r="A5" s="143"/>
      <c r="B5" s="2043"/>
      <c r="C5" s="143"/>
      <c r="D5" s="143"/>
      <c r="E5" s="143"/>
      <c r="F5" s="143"/>
      <c r="G5" s="143"/>
      <c r="H5" s="143"/>
      <c r="I5" s="143"/>
      <c r="J5" s="2044" t="s">
        <v>1473</v>
      </c>
      <c r="K5" s="169" t="s">
        <v>1474</v>
      </c>
      <c r="L5" s="143"/>
      <c r="M5" s="143"/>
      <c r="N5" s="143"/>
      <c r="O5" s="143"/>
      <c r="P5" s="143"/>
      <c r="Q5" s="143"/>
      <c r="R5" s="143"/>
      <c r="S5" s="143"/>
      <c r="T5" s="143"/>
      <c r="U5" s="143"/>
    </row>
    <row r="6" spans="1:22" ht="34.5" customHeight="1">
      <c r="A6" s="143"/>
      <c r="B6" s="4239" t="s">
        <v>1475</v>
      </c>
      <c r="C6" s="4239"/>
      <c r="D6" s="4239"/>
      <c r="E6" s="4239"/>
      <c r="F6" s="4239"/>
      <c r="G6" s="4239"/>
      <c r="H6" s="4239"/>
      <c r="I6" s="4239"/>
      <c r="J6" s="4239"/>
      <c r="K6" s="4239"/>
      <c r="L6" s="4239"/>
      <c r="M6" s="4239"/>
      <c r="N6" s="4239"/>
      <c r="O6" s="4239"/>
      <c r="P6" s="4239"/>
      <c r="Q6" s="4239"/>
      <c r="R6" s="4239"/>
      <c r="S6" s="4239"/>
      <c r="T6" s="4239"/>
      <c r="U6" s="4239"/>
    </row>
    <row r="7" spans="1:22" ht="34.5" customHeight="1">
      <c r="A7" s="143"/>
      <c r="B7" s="4239"/>
      <c r="C7" s="4239"/>
      <c r="D7" s="4239"/>
      <c r="E7" s="4239"/>
      <c r="F7" s="4239"/>
      <c r="G7" s="4239"/>
      <c r="H7" s="4239"/>
      <c r="I7" s="4239"/>
      <c r="J7" s="4239"/>
      <c r="K7" s="4239"/>
      <c r="L7" s="4239"/>
      <c r="M7" s="4239"/>
      <c r="N7" s="4239"/>
      <c r="O7" s="4239"/>
      <c r="P7" s="4239"/>
      <c r="Q7" s="4239"/>
      <c r="R7" s="4239"/>
      <c r="S7" s="4239"/>
      <c r="T7" s="4239"/>
      <c r="U7" s="4239"/>
    </row>
    <row r="8" spans="1:22" ht="34.5" customHeight="1">
      <c r="A8" s="165"/>
      <c r="B8" s="169" t="s">
        <v>1476</v>
      </c>
      <c r="C8" s="2045"/>
      <c r="D8" s="2045"/>
      <c r="E8" s="2045"/>
      <c r="F8" s="2045"/>
      <c r="G8" s="2045"/>
      <c r="H8" s="2045"/>
      <c r="I8" s="2045"/>
      <c r="J8" s="2045"/>
      <c r="K8" s="2045"/>
      <c r="L8" s="2045"/>
      <c r="M8" s="2045"/>
      <c r="N8" s="2045"/>
      <c r="O8" s="2045"/>
      <c r="P8" s="2045"/>
      <c r="Q8" s="2045"/>
      <c r="R8" s="2045"/>
      <c r="S8" s="2045"/>
      <c r="T8" s="2045"/>
      <c r="U8" s="2045"/>
      <c r="V8" s="2046" t="s">
        <v>1076</v>
      </c>
    </row>
    <row r="9" spans="1:22" ht="34.5" customHeight="1">
      <c r="A9" s="143"/>
      <c r="B9" s="143"/>
      <c r="C9" s="143"/>
      <c r="D9" s="143"/>
      <c r="E9" s="143"/>
      <c r="F9" s="143"/>
      <c r="G9" s="143"/>
      <c r="H9" s="143"/>
      <c r="I9" s="143"/>
      <c r="J9" s="143"/>
      <c r="K9" s="143"/>
      <c r="L9" s="143"/>
      <c r="M9" s="143"/>
      <c r="N9" s="143"/>
      <c r="O9" s="143"/>
      <c r="P9" s="143"/>
      <c r="Q9" s="143"/>
      <c r="R9" s="143"/>
      <c r="S9" s="143"/>
      <c r="T9" s="143"/>
      <c r="U9" s="143"/>
    </row>
    <row r="10" spans="1:22">
      <c r="A10" s="143"/>
      <c r="B10" s="143"/>
      <c r="C10" s="143"/>
      <c r="D10" s="143"/>
      <c r="E10" s="143"/>
      <c r="F10" s="143"/>
      <c r="G10" s="143"/>
      <c r="H10" s="143"/>
      <c r="I10" s="143"/>
      <c r="J10" s="143"/>
      <c r="K10" s="143"/>
      <c r="L10" s="143"/>
      <c r="M10" s="143"/>
      <c r="N10" s="143"/>
      <c r="O10" s="143"/>
      <c r="P10" s="143"/>
      <c r="Q10" s="143"/>
      <c r="R10" s="143"/>
      <c r="S10" s="143"/>
      <c r="T10" s="143"/>
      <c r="U10" s="143"/>
    </row>
    <row r="11" spans="1:22">
      <c r="A11" s="143"/>
      <c r="B11" s="143"/>
      <c r="C11" s="143"/>
      <c r="D11" s="143"/>
      <c r="E11" s="143"/>
      <c r="F11" s="143"/>
      <c r="G11" s="143"/>
      <c r="H11" s="143"/>
      <c r="I11" s="143"/>
      <c r="J11" s="143"/>
      <c r="K11" s="143"/>
      <c r="L11" s="143"/>
      <c r="M11" s="143"/>
      <c r="N11" s="143"/>
      <c r="O11" s="143"/>
      <c r="P11" s="143"/>
      <c r="Q11" s="143"/>
      <c r="R11" s="143"/>
      <c r="S11" s="143"/>
      <c r="T11" s="143"/>
      <c r="U11" s="143"/>
    </row>
    <row r="12" spans="1:22">
      <c r="A12" s="143"/>
      <c r="B12" s="143"/>
      <c r="C12" s="143"/>
      <c r="D12" s="143"/>
      <c r="E12" s="143"/>
      <c r="F12" s="143"/>
      <c r="G12" s="143"/>
      <c r="H12" s="143"/>
      <c r="I12" s="143"/>
      <c r="J12" s="143"/>
      <c r="K12" s="143"/>
      <c r="L12" s="143"/>
      <c r="M12" s="143"/>
      <c r="N12" s="143"/>
      <c r="O12" s="143"/>
      <c r="P12" s="143"/>
      <c r="Q12" s="143"/>
      <c r="R12" s="143"/>
      <c r="S12" s="143"/>
      <c r="T12" s="143"/>
      <c r="U12" s="143"/>
    </row>
    <row r="13" spans="1:22">
      <c r="A13" s="143"/>
      <c r="B13" s="143"/>
      <c r="C13" s="143"/>
      <c r="D13" s="143"/>
      <c r="E13" s="143"/>
      <c r="F13" s="143"/>
      <c r="G13" s="143"/>
      <c r="H13" s="143"/>
      <c r="I13" s="143"/>
      <c r="J13" s="143"/>
      <c r="K13" s="143"/>
      <c r="L13" s="143"/>
      <c r="M13" s="143"/>
      <c r="N13" s="143"/>
      <c r="O13" s="143"/>
      <c r="P13" s="143"/>
      <c r="Q13" s="143"/>
      <c r="R13" s="143"/>
      <c r="S13" s="143"/>
      <c r="T13" s="143"/>
      <c r="U13" s="143"/>
    </row>
    <row r="14" spans="1:22">
      <c r="A14" s="143"/>
      <c r="B14" s="143"/>
      <c r="C14" s="143"/>
      <c r="D14" s="143"/>
      <c r="E14" s="143"/>
      <c r="F14" s="143"/>
      <c r="G14" s="143"/>
      <c r="H14" s="143"/>
      <c r="I14" s="143"/>
      <c r="J14" s="143"/>
      <c r="K14" s="143"/>
      <c r="L14" s="143"/>
      <c r="M14" s="143"/>
      <c r="N14" s="143"/>
      <c r="O14" s="143"/>
      <c r="P14" s="143"/>
      <c r="Q14" s="143"/>
      <c r="R14" s="143"/>
      <c r="S14" s="143"/>
      <c r="T14" s="143"/>
      <c r="U14" s="143"/>
    </row>
    <row r="15" spans="1:22">
      <c r="A15" s="143"/>
      <c r="B15" s="143"/>
      <c r="C15" s="143"/>
      <c r="D15" s="143"/>
      <c r="E15" s="143"/>
      <c r="F15" s="143"/>
      <c r="G15" s="143"/>
      <c r="H15" s="143"/>
      <c r="I15" s="143"/>
      <c r="J15" s="143"/>
      <c r="K15" s="143"/>
      <c r="L15" s="143"/>
      <c r="M15" s="143"/>
      <c r="N15" s="143"/>
      <c r="O15" s="143"/>
      <c r="P15" s="143"/>
      <c r="Q15" s="143"/>
      <c r="R15" s="143"/>
      <c r="S15" s="143"/>
      <c r="T15" s="143"/>
      <c r="U15" s="143"/>
    </row>
    <row r="16" spans="1:22">
      <c r="A16" s="143"/>
      <c r="B16" s="143"/>
      <c r="C16" s="143"/>
      <c r="D16" s="143"/>
      <c r="E16" s="143"/>
      <c r="F16" s="143"/>
      <c r="G16" s="143"/>
      <c r="H16" s="143"/>
      <c r="I16" s="143"/>
      <c r="J16" s="143"/>
      <c r="K16" s="143"/>
      <c r="L16" s="143"/>
      <c r="M16" s="143"/>
      <c r="N16" s="143"/>
      <c r="O16" s="143"/>
      <c r="P16" s="143"/>
      <c r="Q16" s="143"/>
      <c r="R16" s="143"/>
      <c r="S16" s="143"/>
      <c r="T16" s="143"/>
      <c r="U16" s="143"/>
    </row>
    <row r="17" spans="1:21">
      <c r="A17" s="143"/>
      <c r="B17" s="143"/>
      <c r="C17" s="143"/>
      <c r="D17" s="143"/>
      <c r="E17" s="143"/>
      <c r="F17" s="143"/>
      <c r="G17" s="143"/>
      <c r="H17" s="143"/>
      <c r="I17" s="143"/>
      <c r="J17" s="143"/>
      <c r="K17" s="143"/>
      <c r="L17" s="143"/>
      <c r="M17" s="143"/>
      <c r="N17" s="143"/>
      <c r="O17" s="143"/>
      <c r="P17" s="143"/>
      <c r="Q17" s="143"/>
      <c r="R17" s="143"/>
      <c r="S17" s="143"/>
      <c r="T17" s="143"/>
      <c r="U17" s="143"/>
    </row>
    <row r="18" spans="1:21">
      <c r="A18" s="143"/>
      <c r="B18" s="143"/>
      <c r="C18" s="143"/>
      <c r="D18" s="143"/>
      <c r="E18" s="143"/>
      <c r="F18" s="143"/>
      <c r="G18" s="143"/>
      <c r="H18" s="143"/>
      <c r="I18" s="143"/>
      <c r="J18" s="143"/>
      <c r="K18" s="143"/>
      <c r="L18" s="143"/>
      <c r="M18" s="143"/>
      <c r="N18" s="143"/>
      <c r="O18" s="143"/>
      <c r="P18" s="143"/>
      <c r="Q18" s="143"/>
      <c r="R18" s="143"/>
      <c r="S18" s="143"/>
      <c r="T18" s="143"/>
      <c r="U18" s="143"/>
    </row>
    <row r="19" spans="1:21">
      <c r="A19" s="143"/>
      <c r="B19" s="143"/>
      <c r="C19" s="143"/>
      <c r="D19" s="143"/>
      <c r="E19" s="143"/>
      <c r="F19" s="143"/>
      <c r="G19" s="143"/>
      <c r="H19" s="143"/>
      <c r="I19" s="143"/>
      <c r="J19" s="143"/>
      <c r="K19" s="143"/>
      <c r="L19" s="143"/>
      <c r="M19" s="143"/>
      <c r="N19" s="143"/>
      <c r="O19" s="143"/>
      <c r="P19" s="143"/>
      <c r="Q19" s="143"/>
      <c r="R19" s="143"/>
      <c r="S19" s="143"/>
      <c r="T19" s="143"/>
      <c r="U19" s="143"/>
    </row>
    <row r="20" spans="1:21">
      <c r="A20" s="143"/>
      <c r="B20" s="143"/>
      <c r="C20" s="143"/>
      <c r="D20" s="143"/>
      <c r="E20" s="143"/>
      <c r="F20" s="143"/>
      <c r="G20" s="143"/>
      <c r="H20" s="143"/>
      <c r="I20" s="143"/>
      <c r="J20" s="143"/>
      <c r="K20" s="143"/>
      <c r="L20" s="143"/>
      <c r="M20" s="143"/>
      <c r="N20" s="143"/>
      <c r="O20" s="143"/>
      <c r="P20" s="143"/>
      <c r="Q20" s="143"/>
      <c r="R20" s="143"/>
      <c r="S20" s="143"/>
      <c r="T20" s="143"/>
      <c r="U20" s="143"/>
    </row>
    <row r="21" spans="1:21">
      <c r="A21" s="143"/>
      <c r="B21" s="143"/>
      <c r="C21" s="143"/>
      <c r="D21" s="143"/>
      <c r="E21" s="143"/>
      <c r="F21" s="143"/>
      <c r="G21" s="143"/>
      <c r="H21" s="143"/>
      <c r="I21" s="143"/>
      <c r="J21" s="143"/>
      <c r="K21" s="143"/>
      <c r="L21" s="143"/>
      <c r="M21" s="143"/>
      <c r="N21" s="143"/>
      <c r="O21" s="143"/>
      <c r="P21" s="143"/>
      <c r="Q21" s="143"/>
      <c r="R21" s="143"/>
      <c r="S21" s="143"/>
      <c r="T21" s="143"/>
      <c r="U21" s="143"/>
    </row>
    <row r="22" spans="1:21">
      <c r="A22" s="143"/>
      <c r="B22" s="143"/>
      <c r="C22" s="143"/>
      <c r="D22" s="143"/>
      <c r="E22" s="143"/>
      <c r="F22" s="143"/>
      <c r="G22" s="143"/>
      <c r="H22" s="143"/>
      <c r="I22" s="143"/>
      <c r="J22" s="143"/>
      <c r="K22" s="143"/>
      <c r="L22" s="143"/>
      <c r="M22" s="143"/>
      <c r="N22" s="143"/>
      <c r="O22" s="143"/>
      <c r="P22" s="143"/>
      <c r="Q22" s="143"/>
      <c r="R22" s="143"/>
      <c r="S22" s="143"/>
      <c r="T22" s="143"/>
      <c r="U22" s="143"/>
    </row>
    <row r="23" spans="1:21">
      <c r="A23" s="143"/>
      <c r="B23" s="143"/>
      <c r="C23" s="143"/>
      <c r="D23" s="143"/>
      <c r="E23" s="143"/>
      <c r="F23" s="143"/>
      <c r="G23" s="143"/>
      <c r="H23" s="143"/>
      <c r="I23" s="143"/>
      <c r="J23" s="143"/>
      <c r="K23" s="143"/>
      <c r="L23" s="143"/>
      <c r="M23" s="143"/>
      <c r="N23" s="143"/>
      <c r="O23" s="143"/>
      <c r="P23" s="143"/>
      <c r="Q23" s="143"/>
      <c r="R23" s="143"/>
      <c r="S23" s="143"/>
      <c r="T23" s="143"/>
      <c r="U23" s="143"/>
    </row>
    <row r="24" spans="1:21">
      <c r="A24" s="143"/>
      <c r="B24" s="143"/>
      <c r="C24" s="143"/>
      <c r="D24" s="143"/>
      <c r="E24" s="143"/>
      <c r="F24" s="143"/>
      <c r="G24" s="143"/>
      <c r="H24" s="143"/>
      <c r="I24" s="143"/>
      <c r="J24" s="143"/>
      <c r="K24" s="143"/>
      <c r="L24" s="143"/>
      <c r="M24" s="143"/>
      <c r="N24" s="143"/>
      <c r="O24" s="143"/>
      <c r="P24" s="143"/>
      <c r="Q24" s="143"/>
      <c r="R24" s="143"/>
      <c r="S24" s="143"/>
      <c r="T24" s="143"/>
      <c r="U24" s="143"/>
    </row>
    <row r="25" spans="1:21">
      <c r="A25" s="143"/>
      <c r="B25" s="143"/>
      <c r="C25" s="143"/>
      <c r="D25" s="143"/>
      <c r="E25" s="143"/>
      <c r="F25" s="143"/>
      <c r="G25" s="143"/>
      <c r="H25" s="143"/>
      <c r="I25" s="143"/>
      <c r="J25" s="143"/>
      <c r="K25" s="143"/>
      <c r="L25" s="143"/>
      <c r="M25" s="143"/>
      <c r="N25" s="143"/>
      <c r="O25" s="143"/>
      <c r="P25" s="143"/>
      <c r="Q25" s="143"/>
      <c r="R25" s="143"/>
      <c r="S25" s="143"/>
      <c r="T25" s="143"/>
      <c r="U25" s="143"/>
    </row>
    <row r="26" spans="1:21">
      <c r="A26" s="143"/>
      <c r="B26" s="143"/>
      <c r="C26" s="143"/>
      <c r="D26" s="143"/>
      <c r="E26" s="143"/>
      <c r="F26" s="143"/>
      <c r="G26" s="143"/>
      <c r="H26" s="143"/>
      <c r="I26" s="143"/>
      <c r="J26" s="143"/>
      <c r="K26" s="143"/>
      <c r="L26" s="143"/>
      <c r="M26" s="143"/>
      <c r="N26" s="143"/>
      <c r="O26" s="143"/>
      <c r="P26" s="143"/>
      <c r="Q26" s="143"/>
      <c r="R26" s="143"/>
      <c r="S26" s="143"/>
      <c r="T26" s="143"/>
      <c r="U26" s="143"/>
    </row>
    <row r="27" spans="1:21">
      <c r="A27" s="143"/>
      <c r="B27" s="143"/>
      <c r="C27" s="143"/>
      <c r="D27" s="143"/>
      <c r="E27" s="143"/>
      <c r="F27" s="143"/>
      <c r="G27" s="143"/>
      <c r="H27" s="143"/>
      <c r="I27" s="143"/>
      <c r="J27" s="143"/>
      <c r="K27" s="143"/>
      <c r="L27" s="143"/>
      <c r="M27" s="143"/>
      <c r="N27" s="143"/>
      <c r="O27" s="143"/>
      <c r="P27" s="143"/>
      <c r="Q27" s="143"/>
      <c r="R27" s="143"/>
      <c r="S27" s="143"/>
      <c r="T27" s="143"/>
      <c r="U27" s="143"/>
    </row>
    <row r="28" spans="1:21">
      <c r="A28" s="143"/>
      <c r="B28" s="143"/>
      <c r="C28" s="143"/>
      <c r="D28" s="143"/>
      <c r="E28" s="143"/>
      <c r="F28" s="143"/>
      <c r="G28" s="143"/>
      <c r="H28" s="143"/>
      <c r="I28" s="143"/>
      <c r="J28" s="143"/>
      <c r="K28" s="143"/>
      <c r="L28" s="143"/>
      <c r="M28" s="143"/>
      <c r="N28" s="143"/>
      <c r="O28" s="143"/>
      <c r="P28" s="143"/>
      <c r="Q28" s="143"/>
      <c r="R28" s="143"/>
      <c r="S28" s="143"/>
      <c r="T28" s="143"/>
      <c r="U28" s="143"/>
    </row>
    <row r="29" spans="1:21">
      <c r="A29" s="143"/>
      <c r="B29" s="143"/>
      <c r="C29" s="143"/>
      <c r="D29" s="143"/>
      <c r="E29" s="143"/>
      <c r="F29" s="143"/>
      <c r="G29" s="143"/>
      <c r="H29" s="143"/>
      <c r="I29" s="143"/>
      <c r="J29" s="143"/>
      <c r="K29" s="143"/>
      <c r="L29" s="143"/>
      <c r="M29" s="143"/>
      <c r="N29" s="143"/>
      <c r="O29" s="143"/>
      <c r="P29" s="143"/>
      <c r="Q29" s="143"/>
      <c r="R29" s="143"/>
      <c r="S29" s="143"/>
      <c r="T29" s="143"/>
      <c r="U29" s="143"/>
    </row>
    <row r="30" spans="1:21">
      <c r="A30" s="143"/>
      <c r="B30" s="143"/>
      <c r="C30" s="143"/>
      <c r="D30" s="143"/>
      <c r="E30" s="143"/>
      <c r="F30" s="143"/>
      <c r="G30" s="143"/>
      <c r="H30" s="143"/>
      <c r="I30" s="143"/>
      <c r="J30" s="143"/>
      <c r="K30" s="143"/>
      <c r="L30" s="143"/>
      <c r="M30" s="143"/>
      <c r="N30" s="143"/>
      <c r="O30" s="143"/>
      <c r="P30" s="143"/>
      <c r="Q30" s="143"/>
      <c r="R30" s="143"/>
      <c r="S30" s="143"/>
      <c r="T30" s="143"/>
      <c r="U30" s="143"/>
    </row>
    <row r="31" spans="1:21">
      <c r="A31" s="143"/>
      <c r="B31" s="143"/>
      <c r="C31" s="143"/>
      <c r="D31" s="143"/>
      <c r="E31" s="143"/>
      <c r="F31" s="143"/>
      <c r="G31" s="143"/>
      <c r="H31" s="143"/>
      <c r="I31" s="143"/>
      <c r="J31" s="143"/>
      <c r="K31" s="143"/>
      <c r="L31" s="143"/>
      <c r="M31" s="143"/>
      <c r="N31" s="143"/>
      <c r="O31" s="143"/>
      <c r="P31" s="143"/>
      <c r="Q31" s="143"/>
      <c r="R31" s="143"/>
      <c r="S31" s="143"/>
      <c r="T31" s="143"/>
      <c r="U31" s="143"/>
    </row>
    <row r="32" spans="1:21">
      <c r="A32" s="143"/>
      <c r="B32" s="143"/>
      <c r="C32" s="143"/>
      <c r="D32" s="143"/>
      <c r="E32" s="143"/>
      <c r="F32" s="143"/>
      <c r="G32" s="143"/>
      <c r="H32" s="143"/>
      <c r="I32" s="143"/>
      <c r="J32" s="143"/>
      <c r="K32" s="143"/>
      <c r="L32" s="143"/>
      <c r="M32" s="143"/>
      <c r="N32" s="143"/>
      <c r="O32" s="143"/>
      <c r="P32" s="143"/>
      <c r="Q32" s="143"/>
      <c r="R32" s="143"/>
      <c r="S32" s="143"/>
      <c r="T32" s="143"/>
      <c r="U32" s="143"/>
    </row>
    <row r="33" spans="1:21">
      <c r="A33" s="143"/>
      <c r="B33" s="143"/>
      <c r="C33" s="143"/>
      <c r="D33" s="143"/>
      <c r="E33" s="143"/>
      <c r="F33" s="143"/>
      <c r="G33" s="143"/>
      <c r="H33" s="143"/>
      <c r="I33" s="143"/>
      <c r="J33" s="143"/>
      <c r="K33" s="143"/>
      <c r="L33" s="143"/>
      <c r="M33" s="143"/>
      <c r="N33" s="143"/>
      <c r="O33" s="143"/>
      <c r="P33" s="143"/>
      <c r="Q33" s="143"/>
      <c r="R33" s="143"/>
      <c r="S33" s="143"/>
      <c r="T33" s="143"/>
      <c r="U33" s="143"/>
    </row>
    <row r="34" spans="1:21">
      <c r="A34" s="143"/>
      <c r="B34" s="143"/>
      <c r="C34" s="143"/>
      <c r="D34" s="143"/>
      <c r="E34" s="143"/>
      <c r="F34" s="143"/>
      <c r="G34" s="143"/>
      <c r="H34" s="143"/>
      <c r="I34" s="143"/>
      <c r="J34" s="143"/>
      <c r="K34" s="143"/>
      <c r="L34" s="143"/>
      <c r="M34" s="143"/>
      <c r="N34" s="143"/>
      <c r="O34" s="143"/>
      <c r="P34" s="143"/>
      <c r="Q34" s="143"/>
      <c r="R34" s="143"/>
      <c r="S34" s="143"/>
      <c r="T34" s="143"/>
      <c r="U34" s="143"/>
    </row>
    <row r="35" spans="1:21">
      <c r="A35" s="143"/>
      <c r="B35" s="143"/>
      <c r="C35" s="143"/>
      <c r="D35" s="143"/>
      <c r="E35" s="143"/>
      <c r="F35" s="143"/>
      <c r="G35" s="143"/>
      <c r="H35" s="143"/>
      <c r="I35" s="143"/>
      <c r="J35" s="143"/>
      <c r="K35" s="143"/>
      <c r="L35" s="143"/>
      <c r="M35" s="143"/>
      <c r="N35" s="143"/>
      <c r="O35" s="143"/>
      <c r="P35" s="143"/>
      <c r="Q35" s="143"/>
      <c r="R35" s="143"/>
      <c r="S35" s="143"/>
      <c r="T35" s="143"/>
      <c r="U35" s="143"/>
    </row>
    <row r="36" spans="1:21">
      <c r="A36" s="143"/>
      <c r="B36" s="143"/>
      <c r="C36" s="143"/>
      <c r="D36" s="143"/>
      <c r="E36" s="143"/>
      <c r="F36" s="143"/>
      <c r="G36" s="143"/>
      <c r="H36" s="143"/>
      <c r="I36" s="143"/>
      <c r="J36" s="143"/>
      <c r="K36" s="143"/>
      <c r="L36" s="143"/>
      <c r="M36" s="143"/>
      <c r="N36" s="143"/>
      <c r="O36" s="143"/>
      <c r="P36" s="143"/>
      <c r="Q36" s="143"/>
      <c r="R36" s="143"/>
      <c r="S36" s="143"/>
      <c r="T36" s="143"/>
      <c r="U36" s="143"/>
    </row>
    <row r="37" spans="1:21">
      <c r="A37" s="143"/>
      <c r="B37" s="143"/>
      <c r="C37" s="143"/>
      <c r="D37" s="143"/>
      <c r="E37" s="143"/>
      <c r="F37" s="143"/>
      <c r="G37" s="143"/>
      <c r="H37" s="143"/>
      <c r="I37" s="143"/>
      <c r="J37" s="143"/>
      <c r="K37" s="143"/>
      <c r="L37" s="143"/>
      <c r="M37" s="143"/>
      <c r="N37" s="143"/>
      <c r="O37" s="143"/>
      <c r="P37" s="143"/>
      <c r="Q37" s="143"/>
      <c r="R37" s="143"/>
      <c r="S37" s="143"/>
      <c r="T37" s="143"/>
      <c r="U37" s="143"/>
    </row>
    <row r="38" spans="1:21">
      <c r="A38" s="143"/>
      <c r="B38" s="143"/>
      <c r="C38" s="143"/>
      <c r="D38" s="143"/>
      <c r="E38" s="143"/>
      <c r="F38" s="143"/>
      <c r="G38" s="143"/>
      <c r="H38" s="143"/>
      <c r="I38" s="143"/>
      <c r="J38" s="143"/>
      <c r="K38" s="143"/>
      <c r="L38" s="143"/>
      <c r="M38" s="143"/>
      <c r="N38" s="143"/>
      <c r="O38" s="143"/>
      <c r="P38" s="143"/>
      <c r="Q38" s="143"/>
      <c r="R38" s="143"/>
      <c r="S38" s="143"/>
      <c r="T38" s="143"/>
      <c r="U38" s="143"/>
    </row>
    <row r="39" spans="1:21">
      <c r="A39" s="143"/>
      <c r="B39" s="143"/>
      <c r="C39" s="143"/>
      <c r="D39" s="143"/>
      <c r="E39" s="143"/>
      <c r="F39" s="143"/>
      <c r="G39" s="143"/>
      <c r="H39" s="143"/>
      <c r="I39" s="143"/>
      <c r="J39" s="143"/>
      <c r="K39" s="143"/>
      <c r="L39" s="143"/>
      <c r="M39" s="143"/>
      <c r="N39" s="143"/>
      <c r="O39" s="143"/>
      <c r="P39" s="143"/>
      <c r="Q39" s="143"/>
      <c r="R39" s="143"/>
      <c r="S39" s="143"/>
      <c r="T39" s="143"/>
      <c r="U39" s="143"/>
    </row>
    <row r="40" spans="1:21">
      <c r="A40" s="143"/>
      <c r="B40" s="143"/>
      <c r="C40" s="143"/>
      <c r="D40" s="143"/>
      <c r="E40" s="143"/>
      <c r="F40" s="143"/>
      <c r="G40" s="143"/>
      <c r="H40" s="143"/>
      <c r="I40" s="143"/>
      <c r="J40" s="143"/>
      <c r="K40" s="143"/>
      <c r="L40" s="143"/>
      <c r="M40" s="143"/>
      <c r="N40" s="143"/>
      <c r="O40" s="143"/>
      <c r="P40" s="143"/>
      <c r="Q40" s="143"/>
      <c r="R40" s="143"/>
      <c r="S40" s="143"/>
      <c r="T40" s="143"/>
      <c r="U40" s="143"/>
    </row>
    <row r="41" spans="1:21">
      <c r="A41" s="143"/>
      <c r="B41" s="143"/>
      <c r="C41" s="143"/>
      <c r="D41" s="143"/>
      <c r="E41" s="143"/>
      <c r="F41" s="143"/>
      <c r="G41" s="143"/>
      <c r="H41" s="143"/>
      <c r="I41" s="143"/>
      <c r="J41" s="143"/>
      <c r="K41" s="143"/>
      <c r="L41" s="143"/>
      <c r="M41" s="143"/>
      <c r="N41" s="143"/>
      <c r="O41" s="143"/>
      <c r="P41" s="143"/>
      <c r="Q41" s="143"/>
      <c r="R41" s="143"/>
      <c r="S41" s="143"/>
      <c r="T41" s="143"/>
      <c r="U41" s="143"/>
    </row>
    <row r="42" spans="1:21">
      <c r="A42" s="143"/>
      <c r="B42" s="143"/>
      <c r="C42" s="143"/>
      <c r="D42" s="143"/>
      <c r="E42" s="143"/>
      <c r="F42" s="143"/>
      <c r="G42" s="143"/>
      <c r="H42" s="143"/>
      <c r="I42" s="143"/>
      <c r="J42" s="143"/>
      <c r="K42" s="143"/>
      <c r="L42" s="143"/>
      <c r="M42" s="143"/>
      <c r="N42" s="143"/>
      <c r="O42" s="143"/>
      <c r="P42" s="143"/>
      <c r="Q42" s="143"/>
      <c r="R42" s="143"/>
      <c r="S42" s="143"/>
      <c r="T42" s="143"/>
      <c r="U42" s="143"/>
    </row>
    <row r="43" spans="1:21">
      <c r="A43" s="143"/>
      <c r="B43" s="143"/>
      <c r="C43" s="143"/>
      <c r="D43" s="143"/>
      <c r="E43" s="143"/>
      <c r="F43" s="143"/>
      <c r="G43" s="143"/>
      <c r="H43" s="143"/>
      <c r="I43" s="143"/>
      <c r="J43" s="143"/>
      <c r="K43" s="143"/>
      <c r="L43" s="143"/>
      <c r="M43" s="143"/>
      <c r="N43" s="143"/>
      <c r="O43" s="143"/>
      <c r="P43" s="143"/>
      <c r="Q43" s="143"/>
      <c r="R43" s="143"/>
      <c r="S43" s="143"/>
      <c r="T43" s="143"/>
      <c r="U43" s="143"/>
    </row>
    <row r="44" spans="1:21">
      <c r="A44" s="143"/>
      <c r="B44" s="143"/>
      <c r="C44" s="143"/>
      <c r="D44" s="143"/>
      <c r="E44" s="143"/>
      <c r="F44" s="143"/>
      <c r="G44" s="143"/>
      <c r="H44" s="143"/>
      <c r="I44" s="143"/>
      <c r="J44" s="143"/>
      <c r="K44" s="143"/>
      <c r="L44" s="143"/>
      <c r="M44" s="143"/>
      <c r="N44" s="143"/>
      <c r="O44" s="143"/>
      <c r="P44" s="143"/>
      <c r="Q44" s="143"/>
      <c r="R44" s="143"/>
      <c r="S44" s="143"/>
      <c r="T44" s="143"/>
      <c r="U44" s="143"/>
    </row>
    <row r="45" spans="1:21">
      <c r="A45" s="143"/>
      <c r="B45" s="143"/>
      <c r="C45" s="143"/>
      <c r="D45" s="143"/>
      <c r="E45" s="143"/>
      <c r="F45" s="143"/>
      <c r="G45" s="143"/>
      <c r="H45" s="143"/>
      <c r="I45" s="143"/>
      <c r="J45" s="143"/>
      <c r="K45" s="143"/>
      <c r="L45" s="143"/>
      <c r="M45" s="143"/>
      <c r="N45" s="143"/>
      <c r="O45" s="143"/>
      <c r="P45" s="143"/>
      <c r="Q45" s="143"/>
      <c r="R45" s="143"/>
      <c r="S45" s="143"/>
      <c r="T45" s="143"/>
      <c r="U45" s="143"/>
    </row>
    <row r="46" spans="1:21">
      <c r="A46" s="143"/>
      <c r="B46" s="143"/>
      <c r="C46" s="143"/>
      <c r="D46" s="143"/>
      <c r="E46" s="143"/>
      <c r="F46" s="143"/>
      <c r="G46" s="143"/>
      <c r="H46" s="143"/>
      <c r="I46" s="143"/>
      <c r="J46" s="143"/>
      <c r="K46" s="143"/>
      <c r="L46" s="143"/>
      <c r="M46" s="143"/>
      <c r="N46" s="143"/>
      <c r="O46" s="143"/>
      <c r="P46" s="143"/>
      <c r="Q46" s="143"/>
      <c r="R46" s="143"/>
      <c r="S46" s="143"/>
      <c r="T46" s="143"/>
      <c r="U46" s="143"/>
    </row>
    <row r="47" spans="1:21">
      <c r="A47" s="143"/>
      <c r="B47" s="143"/>
      <c r="C47" s="143"/>
      <c r="D47" s="143"/>
      <c r="E47" s="143"/>
      <c r="F47" s="143"/>
      <c r="G47" s="143"/>
      <c r="H47" s="143"/>
      <c r="I47" s="143"/>
      <c r="J47" s="143"/>
      <c r="K47" s="143"/>
      <c r="L47" s="143"/>
      <c r="M47" s="143"/>
      <c r="N47" s="143"/>
      <c r="O47" s="143"/>
      <c r="P47" s="143"/>
      <c r="Q47" s="143"/>
      <c r="R47" s="143"/>
      <c r="S47" s="143"/>
      <c r="T47" s="143"/>
      <c r="U47" s="143"/>
    </row>
    <row r="48" spans="1:21">
      <c r="A48" s="143"/>
      <c r="B48" s="143"/>
      <c r="C48" s="143"/>
      <c r="D48" s="143"/>
      <c r="E48" s="143"/>
      <c r="F48" s="143"/>
      <c r="G48" s="143"/>
      <c r="H48" s="143"/>
      <c r="I48" s="143"/>
      <c r="J48" s="143"/>
      <c r="K48" s="143"/>
      <c r="L48" s="143"/>
      <c r="M48" s="143"/>
      <c r="N48" s="143"/>
      <c r="O48" s="143"/>
      <c r="P48" s="143"/>
      <c r="Q48" s="143"/>
      <c r="R48" s="143"/>
      <c r="S48" s="143"/>
      <c r="T48" s="143"/>
      <c r="U48" s="143"/>
    </row>
    <row r="49" spans="1:21">
      <c r="A49" s="143"/>
      <c r="B49" s="143"/>
      <c r="C49" s="143"/>
      <c r="D49" s="143"/>
      <c r="E49" s="143"/>
      <c r="F49" s="143"/>
      <c r="G49" s="143"/>
      <c r="H49" s="143"/>
      <c r="I49" s="143"/>
      <c r="J49" s="143"/>
      <c r="K49" s="143"/>
      <c r="L49" s="143"/>
      <c r="M49" s="143"/>
      <c r="N49" s="143"/>
      <c r="O49" s="143"/>
      <c r="P49" s="143"/>
      <c r="Q49" s="143"/>
      <c r="R49" s="143"/>
      <c r="S49" s="143"/>
      <c r="T49" s="143"/>
      <c r="U49" s="143"/>
    </row>
    <row r="50" spans="1:21">
      <c r="A50" s="143"/>
      <c r="B50" s="143"/>
      <c r="C50" s="143"/>
      <c r="D50" s="143"/>
      <c r="E50" s="143"/>
      <c r="F50" s="143"/>
      <c r="G50" s="143"/>
      <c r="H50" s="143"/>
      <c r="I50" s="143"/>
      <c r="J50" s="143"/>
      <c r="K50" s="143"/>
      <c r="L50" s="143"/>
      <c r="M50" s="143"/>
      <c r="N50" s="143"/>
      <c r="O50" s="143"/>
      <c r="P50" s="143"/>
      <c r="Q50" s="143"/>
      <c r="R50" s="143"/>
      <c r="S50" s="143"/>
      <c r="T50" s="143"/>
      <c r="U50" s="143"/>
    </row>
    <row r="51" spans="1:21">
      <c r="A51" s="143"/>
      <c r="B51" s="143"/>
      <c r="C51" s="143"/>
      <c r="D51" s="143"/>
      <c r="E51" s="143"/>
      <c r="F51" s="143"/>
      <c r="G51" s="143"/>
      <c r="H51" s="143"/>
      <c r="I51" s="143"/>
      <c r="J51" s="143"/>
      <c r="K51" s="143"/>
      <c r="L51" s="143"/>
      <c r="M51" s="143"/>
      <c r="N51" s="143"/>
      <c r="O51" s="143"/>
      <c r="P51" s="143"/>
      <c r="Q51" s="143"/>
      <c r="R51" s="143"/>
      <c r="S51" s="143"/>
      <c r="T51" s="143"/>
      <c r="U51" s="143"/>
    </row>
    <row r="52" spans="1:21">
      <c r="A52" s="143"/>
      <c r="B52" s="143"/>
      <c r="C52" s="143"/>
      <c r="D52" s="143"/>
      <c r="E52" s="143"/>
      <c r="F52" s="143"/>
      <c r="G52" s="143"/>
      <c r="H52" s="143"/>
      <c r="I52" s="143"/>
      <c r="J52" s="143"/>
      <c r="K52" s="143"/>
      <c r="L52" s="143"/>
      <c r="M52" s="143"/>
      <c r="N52" s="143"/>
      <c r="O52" s="143"/>
      <c r="P52" s="143"/>
      <c r="Q52" s="143"/>
      <c r="R52" s="143"/>
      <c r="S52" s="143"/>
      <c r="T52" s="143"/>
      <c r="U52" s="143"/>
    </row>
    <row r="53" spans="1:21">
      <c r="A53" s="143"/>
      <c r="B53" s="143"/>
      <c r="C53" s="143"/>
      <c r="D53" s="143"/>
      <c r="E53" s="143"/>
      <c r="F53" s="143"/>
      <c r="G53" s="143"/>
      <c r="H53" s="143"/>
      <c r="I53" s="143"/>
      <c r="J53" s="143"/>
      <c r="K53" s="143"/>
      <c r="L53" s="143"/>
      <c r="M53" s="143"/>
      <c r="N53" s="143"/>
      <c r="O53" s="143"/>
      <c r="P53" s="143"/>
      <c r="Q53" s="143"/>
      <c r="R53" s="143"/>
      <c r="S53" s="143"/>
      <c r="T53" s="143"/>
      <c r="U53" s="143"/>
    </row>
    <row r="54" spans="1:21">
      <c r="A54" s="143"/>
      <c r="B54" s="143"/>
      <c r="C54" s="143"/>
      <c r="D54" s="143"/>
      <c r="E54" s="143"/>
      <c r="F54" s="143"/>
      <c r="G54" s="143"/>
      <c r="H54" s="143"/>
      <c r="I54" s="143"/>
      <c r="J54" s="143"/>
      <c r="K54" s="143"/>
      <c r="L54" s="143"/>
      <c r="M54" s="143"/>
      <c r="N54" s="143"/>
      <c r="O54" s="143"/>
      <c r="P54" s="143"/>
      <c r="Q54" s="143"/>
      <c r="R54" s="143"/>
      <c r="S54" s="143"/>
      <c r="T54" s="143"/>
      <c r="U54" s="143"/>
    </row>
    <row r="55" spans="1:21">
      <c r="A55" s="143"/>
      <c r="B55" s="143"/>
      <c r="C55" s="143"/>
      <c r="D55" s="143"/>
      <c r="E55" s="143"/>
      <c r="F55" s="143"/>
      <c r="G55" s="143"/>
      <c r="H55" s="143"/>
      <c r="I55" s="143"/>
      <c r="J55" s="143"/>
      <c r="K55" s="143"/>
      <c r="L55" s="143"/>
      <c r="M55" s="143"/>
      <c r="N55" s="143"/>
      <c r="O55" s="143"/>
      <c r="P55" s="143"/>
      <c r="Q55" s="143"/>
      <c r="R55" s="143"/>
      <c r="S55" s="143"/>
      <c r="T55" s="143"/>
      <c r="U55" s="143"/>
    </row>
    <row r="56" spans="1:21">
      <c r="A56" s="143"/>
      <c r="B56" s="143"/>
      <c r="C56" s="143"/>
      <c r="D56" s="143"/>
      <c r="E56" s="143"/>
      <c r="F56" s="143"/>
      <c r="G56" s="143"/>
      <c r="H56" s="143"/>
      <c r="I56" s="143"/>
      <c r="J56" s="143"/>
      <c r="K56" s="143"/>
      <c r="L56" s="143"/>
      <c r="M56" s="143"/>
      <c r="N56" s="143"/>
      <c r="O56" s="143"/>
      <c r="P56" s="143"/>
      <c r="Q56" s="143"/>
      <c r="R56" s="143"/>
      <c r="S56" s="143"/>
      <c r="T56" s="143"/>
      <c r="U56" s="143"/>
    </row>
    <row r="57" spans="1:21">
      <c r="A57" s="143"/>
      <c r="B57" s="143"/>
      <c r="C57" s="143"/>
      <c r="D57" s="143"/>
      <c r="E57" s="143"/>
      <c r="F57" s="143"/>
      <c r="G57" s="143"/>
      <c r="H57" s="143"/>
      <c r="I57" s="143"/>
      <c r="J57" s="143"/>
      <c r="K57" s="143"/>
      <c r="L57" s="143"/>
      <c r="M57" s="143"/>
      <c r="N57" s="143"/>
      <c r="O57" s="143"/>
      <c r="P57" s="143"/>
      <c r="Q57" s="143"/>
      <c r="R57" s="143"/>
      <c r="S57" s="143"/>
      <c r="T57" s="143"/>
      <c r="U57" s="143"/>
    </row>
    <row r="58" spans="1:21">
      <c r="A58" s="143"/>
      <c r="B58" s="143"/>
      <c r="C58" s="143"/>
      <c r="D58" s="143"/>
      <c r="E58" s="143"/>
      <c r="F58" s="143"/>
      <c r="G58" s="143"/>
      <c r="H58" s="143"/>
      <c r="I58" s="143"/>
      <c r="J58" s="143"/>
      <c r="K58" s="143"/>
      <c r="L58" s="143"/>
      <c r="M58" s="143"/>
      <c r="N58" s="143"/>
      <c r="O58" s="143"/>
      <c r="P58" s="143"/>
      <c r="Q58" s="143"/>
      <c r="R58" s="143"/>
      <c r="S58" s="143"/>
      <c r="T58" s="143"/>
      <c r="U58" s="143"/>
    </row>
    <row r="59" spans="1:21">
      <c r="A59" s="143"/>
      <c r="B59" s="143"/>
      <c r="C59" s="143"/>
      <c r="D59" s="143"/>
      <c r="E59" s="143"/>
      <c r="F59" s="143"/>
      <c r="G59" s="143"/>
      <c r="H59" s="143"/>
      <c r="I59" s="143"/>
      <c r="J59" s="143"/>
      <c r="K59" s="143"/>
      <c r="L59" s="143"/>
      <c r="M59" s="143"/>
      <c r="N59" s="143"/>
      <c r="O59" s="143"/>
      <c r="P59" s="143"/>
      <c r="Q59" s="143"/>
      <c r="R59" s="143"/>
      <c r="S59" s="143"/>
      <c r="T59" s="143"/>
      <c r="U59" s="143"/>
    </row>
    <row r="60" spans="1:21">
      <c r="A60" s="143"/>
      <c r="B60" s="143"/>
      <c r="C60" s="143"/>
      <c r="D60" s="143"/>
      <c r="E60" s="143"/>
      <c r="F60" s="143"/>
      <c r="G60" s="143"/>
      <c r="H60" s="143"/>
      <c r="I60" s="143"/>
      <c r="J60" s="143"/>
      <c r="K60" s="143"/>
      <c r="L60" s="143"/>
      <c r="M60" s="143"/>
      <c r="N60" s="143"/>
      <c r="O60" s="143"/>
      <c r="P60" s="143"/>
      <c r="Q60" s="143"/>
      <c r="R60" s="143"/>
      <c r="S60" s="143"/>
      <c r="T60" s="143"/>
      <c r="U60" s="143"/>
    </row>
    <row r="61" spans="1:21">
      <c r="A61" s="143"/>
      <c r="B61" s="143"/>
      <c r="C61" s="143"/>
      <c r="D61" s="143"/>
      <c r="E61" s="143"/>
      <c r="F61" s="143"/>
      <c r="G61" s="143"/>
      <c r="H61" s="143"/>
      <c r="I61" s="143"/>
      <c r="J61" s="143"/>
      <c r="K61" s="143"/>
      <c r="L61" s="143"/>
      <c r="M61" s="143"/>
      <c r="N61" s="143"/>
      <c r="O61" s="143"/>
      <c r="P61" s="143"/>
      <c r="Q61" s="143"/>
      <c r="R61" s="143"/>
      <c r="S61" s="143"/>
      <c r="T61" s="143"/>
      <c r="U61" s="143"/>
    </row>
    <row r="62" spans="1:21">
      <c r="A62" s="143"/>
      <c r="B62" s="143"/>
      <c r="C62" s="143"/>
      <c r="D62" s="143"/>
      <c r="E62" s="143"/>
      <c r="F62" s="143"/>
      <c r="G62" s="143"/>
      <c r="H62" s="143"/>
      <c r="I62" s="143"/>
      <c r="J62" s="143"/>
      <c r="K62" s="143"/>
      <c r="L62" s="143"/>
      <c r="M62" s="143"/>
      <c r="N62" s="143"/>
      <c r="O62" s="143"/>
      <c r="P62" s="143"/>
      <c r="Q62" s="143"/>
      <c r="R62" s="143"/>
      <c r="S62" s="143"/>
      <c r="T62" s="143"/>
      <c r="U62" s="143"/>
    </row>
    <row r="63" spans="1:21">
      <c r="A63" s="143"/>
      <c r="B63" s="143"/>
      <c r="C63" s="143"/>
      <c r="D63" s="143"/>
      <c r="E63" s="143"/>
      <c r="F63" s="143"/>
      <c r="G63" s="143"/>
      <c r="H63" s="143"/>
      <c r="I63" s="143"/>
      <c r="J63" s="143"/>
      <c r="K63" s="143"/>
      <c r="L63" s="143"/>
      <c r="M63" s="143"/>
      <c r="N63" s="143"/>
      <c r="O63" s="143"/>
      <c r="P63" s="143"/>
      <c r="Q63" s="143"/>
      <c r="R63" s="143"/>
      <c r="S63" s="143"/>
      <c r="T63" s="143"/>
      <c r="U63" s="143"/>
    </row>
    <row r="64" spans="1:21">
      <c r="A64" s="143"/>
      <c r="B64" s="143"/>
      <c r="C64" s="143"/>
      <c r="D64" s="143"/>
      <c r="E64" s="143"/>
      <c r="F64" s="143"/>
      <c r="G64" s="143"/>
      <c r="H64" s="143"/>
      <c r="I64" s="143"/>
      <c r="J64" s="143"/>
      <c r="K64" s="143"/>
      <c r="L64" s="143"/>
      <c r="M64" s="143"/>
      <c r="N64" s="143"/>
      <c r="O64" s="143"/>
      <c r="P64" s="143"/>
      <c r="Q64" s="143"/>
      <c r="R64" s="143"/>
      <c r="S64" s="143"/>
      <c r="T64" s="143"/>
      <c r="U64" s="143"/>
    </row>
    <row r="65" spans="1:21">
      <c r="A65" s="143"/>
      <c r="B65" s="143"/>
      <c r="C65" s="143"/>
      <c r="D65" s="143"/>
      <c r="E65" s="143"/>
      <c r="F65" s="143"/>
      <c r="G65" s="143"/>
      <c r="H65" s="143"/>
      <c r="I65" s="143"/>
      <c r="J65" s="143"/>
      <c r="K65" s="143"/>
      <c r="L65" s="143"/>
      <c r="M65" s="143"/>
      <c r="N65" s="143"/>
      <c r="O65" s="143"/>
      <c r="P65" s="143"/>
      <c r="Q65" s="143"/>
      <c r="R65" s="143"/>
      <c r="S65" s="143"/>
      <c r="T65" s="143"/>
      <c r="U65" s="143"/>
    </row>
    <row r="66" spans="1:21">
      <c r="A66" s="143"/>
      <c r="B66" s="143"/>
      <c r="C66" s="143"/>
      <c r="D66" s="143"/>
      <c r="E66" s="143"/>
      <c r="F66" s="143"/>
      <c r="G66" s="143"/>
      <c r="H66" s="143"/>
      <c r="I66" s="143"/>
      <c r="J66" s="143"/>
      <c r="K66" s="143"/>
      <c r="L66" s="143"/>
      <c r="M66" s="143"/>
      <c r="N66" s="143"/>
      <c r="O66" s="143"/>
      <c r="P66" s="143"/>
      <c r="Q66" s="143"/>
      <c r="R66" s="143"/>
      <c r="S66" s="143"/>
      <c r="T66" s="143"/>
      <c r="U66" s="143"/>
    </row>
    <row r="67" spans="1:21">
      <c r="A67" s="143"/>
      <c r="B67" s="143"/>
      <c r="C67" s="143"/>
      <c r="D67" s="143"/>
      <c r="E67" s="143"/>
      <c r="F67" s="143"/>
      <c r="G67" s="143"/>
      <c r="H67" s="143"/>
      <c r="I67" s="143"/>
      <c r="J67" s="143"/>
      <c r="K67" s="143"/>
      <c r="L67" s="143"/>
      <c r="M67" s="143"/>
      <c r="N67" s="143"/>
      <c r="O67" s="143"/>
      <c r="P67" s="143"/>
      <c r="Q67" s="143"/>
      <c r="R67" s="143"/>
      <c r="S67" s="143"/>
      <c r="T67" s="143"/>
      <c r="U67" s="143"/>
    </row>
    <row r="68" spans="1:21">
      <c r="A68" s="143"/>
      <c r="B68" s="143"/>
      <c r="C68" s="143"/>
      <c r="D68" s="143"/>
      <c r="E68" s="143"/>
      <c r="F68" s="143"/>
      <c r="G68" s="143"/>
      <c r="H68" s="143"/>
      <c r="I68" s="143"/>
      <c r="J68" s="143"/>
      <c r="K68" s="143"/>
      <c r="L68" s="143"/>
      <c r="M68" s="143"/>
      <c r="N68" s="143"/>
      <c r="O68" s="143"/>
      <c r="P68" s="143"/>
      <c r="Q68" s="143"/>
      <c r="R68" s="143"/>
      <c r="S68" s="143"/>
      <c r="T68" s="143"/>
      <c r="U68" s="143"/>
    </row>
    <row r="69" spans="1:21">
      <c r="A69" s="143"/>
      <c r="B69" s="143"/>
      <c r="C69" s="143"/>
      <c r="D69" s="143"/>
      <c r="E69" s="143"/>
      <c r="F69" s="143"/>
      <c r="G69" s="143"/>
      <c r="H69" s="143"/>
      <c r="I69" s="143"/>
      <c r="J69" s="143"/>
      <c r="K69" s="143"/>
      <c r="L69" s="143"/>
      <c r="M69" s="143"/>
      <c r="N69" s="143"/>
      <c r="O69" s="143"/>
      <c r="P69" s="143"/>
      <c r="Q69" s="143"/>
      <c r="R69" s="143"/>
      <c r="S69" s="143"/>
      <c r="T69" s="143"/>
      <c r="U69" s="143"/>
    </row>
    <row r="70" spans="1:21">
      <c r="A70" s="143"/>
      <c r="B70" s="143"/>
      <c r="C70" s="143"/>
      <c r="D70" s="143"/>
      <c r="E70" s="143"/>
      <c r="F70" s="143"/>
      <c r="G70" s="143"/>
      <c r="H70" s="143"/>
      <c r="I70" s="143"/>
      <c r="J70" s="143"/>
      <c r="K70" s="143"/>
      <c r="L70" s="143"/>
      <c r="M70" s="143"/>
      <c r="N70" s="143"/>
      <c r="O70" s="143"/>
      <c r="P70" s="143"/>
      <c r="Q70" s="143"/>
      <c r="R70" s="143"/>
      <c r="S70" s="143"/>
      <c r="T70" s="143"/>
      <c r="U70" s="143"/>
    </row>
    <row r="71" spans="1:21">
      <c r="A71" s="143"/>
      <c r="B71" s="143"/>
      <c r="C71" s="143"/>
      <c r="D71" s="143"/>
      <c r="E71" s="143"/>
      <c r="F71" s="143"/>
      <c r="G71" s="143"/>
      <c r="H71" s="143"/>
      <c r="I71" s="143"/>
      <c r="J71" s="143"/>
      <c r="K71" s="143"/>
      <c r="L71" s="143"/>
      <c r="M71" s="143"/>
      <c r="N71" s="143"/>
      <c r="O71" s="143"/>
      <c r="P71" s="143"/>
      <c r="Q71" s="143"/>
      <c r="R71" s="143"/>
      <c r="S71" s="143"/>
      <c r="T71" s="143"/>
      <c r="U71" s="143"/>
    </row>
    <row r="72" spans="1:21">
      <c r="A72" s="143"/>
      <c r="B72" s="143"/>
      <c r="C72" s="143"/>
      <c r="D72" s="143"/>
      <c r="E72" s="143"/>
      <c r="F72" s="143"/>
      <c r="G72" s="143"/>
      <c r="H72" s="143"/>
      <c r="I72" s="143"/>
      <c r="J72" s="143"/>
      <c r="K72" s="143"/>
      <c r="L72" s="143"/>
      <c r="M72" s="143"/>
      <c r="N72" s="143"/>
      <c r="O72" s="143"/>
      <c r="P72" s="143"/>
      <c r="Q72" s="143"/>
      <c r="R72" s="143"/>
      <c r="S72" s="143"/>
      <c r="T72" s="143"/>
      <c r="U72" s="143"/>
    </row>
    <row r="73" spans="1:21">
      <c r="A73" s="143"/>
      <c r="B73" s="143"/>
      <c r="C73" s="143"/>
      <c r="D73" s="143"/>
      <c r="E73" s="143"/>
      <c r="F73" s="143"/>
      <c r="G73" s="143"/>
      <c r="H73" s="143"/>
      <c r="I73" s="143"/>
      <c r="J73" s="143"/>
      <c r="K73" s="143"/>
      <c r="L73" s="143"/>
      <c r="M73" s="143"/>
      <c r="N73" s="143"/>
      <c r="O73" s="143"/>
      <c r="P73" s="143"/>
      <c r="Q73" s="143"/>
      <c r="R73" s="143"/>
      <c r="S73" s="143"/>
      <c r="T73" s="143"/>
      <c r="U73" s="143"/>
    </row>
    <row r="74" spans="1:21">
      <c r="A74" s="143"/>
      <c r="B74" s="143"/>
      <c r="C74" s="143"/>
      <c r="D74" s="143"/>
      <c r="E74" s="143"/>
      <c r="F74" s="143"/>
      <c r="G74" s="143"/>
      <c r="H74" s="143"/>
      <c r="I74" s="143"/>
      <c r="J74" s="143"/>
      <c r="K74" s="143"/>
      <c r="L74" s="143"/>
      <c r="M74" s="143"/>
      <c r="N74" s="143"/>
      <c r="O74" s="143"/>
      <c r="P74" s="143"/>
      <c r="Q74" s="143"/>
      <c r="R74" s="143"/>
      <c r="S74" s="143"/>
      <c r="T74" s="143"/>
      <c r="U74" s="143"/>
    </row>
    <row r="75" spans="1:21">
      <c r="A75" s="143"/>
      <c r="B75" s="143"/>
      <c r="C75" s="143"/>
      <c r="D75" s="143"/>
      <c r="E75" s="143"/>
      <c r="F75" s="143"/>
      <c r="G75" s="143"/>
      <c r="H75" s="143"/>
      <c r="I75" s="143"/>
      <c r="J75" s="143"/>
      <c r="K75" s="143"/>
      <c r="L75" s="143"/>
      <c r="M75" s="143"/>
      <c r="N75" s="143"/>
      <c r="O75" s="143"/>
      <c r="P75" s="143"/>
      <c r="Q75" s="143"/>
      <c r="R75" s="143"/>
      <c r="S75" s="143"/>
      <c r="T75" s="143"/>
      <c r="U75" s="143"/>
    </row>
    <row r="76" spans="1:21">
      <c r="A76" s="143"/>
      <c r="B76" s="143"/>
      <c r="C76" s="143"/>
      <c r="D76" s="143"/>
      <c r="E76" s="143"/>
      <c r="F76" s="143"/>
      <c r="G76" s="143"/>
      <c r="H76" s="143"/>
      <c r="I76" s="143"/>
      <c r="J76" s="143"/>
      <c r="K76" s="143"/>
      <c r="L76" s="143"/>
      <c r="M76" s="143"/>
      <c r="N76" s="143"/>
      <c r="O76" s="143"/>
      <c r="P76" s="143"/>
      <c r="Q76" s="143"/>
      <c r="R76" s="143"/>
      <c r="S76" s="143"/>
      <c r="T76" s="143"/>
      <c r="U76" s="143"/>
    </row>
    <row r="77" spans="1:21">
      <c r="A77" s="143"/>
      <c r="B77" s="143"/>
      <c r="C77" s="143"/>
      <c r="D77" s="143"/>
      <c r="E77" s="143"/>
      <c r="F77" s="143"/>
      <c r="G77" s="143"/>
      <c r="H77" s="143"/>
      <c r="I77" s="143"/>
      <c r="J77" s="143"/>
      <c r="K77" s="143"/>
      <c r="L77" s="143"/>
      <c r="M77" s="143"/>
      <c r="N77" s="143"/>
      <c r="O77" s="143"/>
      <c r="P77" s="143"/>
      <c r="Q77" s="143"/>
      <c r="R77" s="143"/>
      <c r="S77" s="143"/>
      <c r="T77" s="143"/>
      <c r="U77" s="143"/>
    </row>
    <row r="78" spans="1:21">
      <c r="A78" s="143"/>
      <c r="B78" s="143"/>
      <c r="C78" s="143"/>
      <c r="D78" s="143"/>
      <c r="E78" s="143"/>
      <c r="F78" s="143"/>
      <c r="G78" s="143"/>
      <c r="H78" s="143"/>
      <c r="I78" s="143"/>
      <c r="J78" s="143"/>
      <c r="K78" s="143"/>
      <c r="L78" s="143"/>
      <c r="M78" s="143"/>
      <c r="N78" s="143"/>
      <c r="O78" s="143"/>
      <c r="P78" s="143"/>
      <c r="Q78" s="143"/>
      <c r="R78" s="143"/>
      <c r="S78" s="143"/>
      <c r="T78" s="143"/>
      <c r="U78" s="143"/>
    </row>
    <row r="79" spans="1:21">
      <c r="A79" s="143"/>
      <c r="B79" s="143"/>
      <c r="C79" s="143"/>
      <c r="D79" s="143"/>
      <c r="E79" s="143"/>
      <c r="F79" s="143"/>
      <c r="G79" s="143"/>
      <c r="H79" s="143"/>
      <c r="I79" s="143"/>
      <c r="J79" s="143"/>
      <c r="K79" s="143"/>
      <c r="L79" s="143"/>
      <c r="M79" s="143"/>
      <c r="N79" s="143"/>
      <c r="O79" s="143"/>
      <c r="P79" s="143"/>
      <c r="Q79" s="143"/>
      <c r="R79" s="143"/>
      <c r="S79" s="143"/>
      <c r="T79" s="143"/>
      <c r="U79" s="143"/>
    </row>
    <row r="80" spans="1:21">
      <c r="A80" s="143"/>
      <c r="B80" s="143"/>
      <c r="C80" s="143"/>
      <c r="D80" s="143"/>
      <c r="E80" s="143"/>
      <c r="F80" s="143"/>
      <c r="G80" s="143"/>
      <c r="H80" s="143"/>
      <c r="I80" s="143"/>
      <c r="J80" s="143"/>
      <c r="K80" s="143"/>
      <c r="L80" s="143"/>
      <c r="M80" s="143"/>
      <c r="N80" s="143"/>
      <c r="O80" s="143"/>
      <c r="P80" s="143"/>
      <c r="Q80" s="143"/>
      <c r="R80" s="143"/>
      <c r="S80" s="143"/>
      <c r="T80" s="143"/>
      <c r="U80" s="143"/>
    </row>
    <row r="81" spans="1:21">
      <c r="A81" s="143"/>
      <c r="B81" s="143"/>
      <c r="C81" s="143"/>
      <c r="D81" s="143"/>
      <c r="E81" s="143"/>
      <c r="F81" s="143"/>
      <c r="G81" s="143"/>
      <c r="H81" s="143"/>
      <c r="I81" s="143"/>
      <c r="J81" s="143"/>
      <c r="K81" s="143"/>
      <c r="L81" s="143"/>
      <c r="M81" s="143"/>
      <c r="N81" s="143"/>
      <c r="O81" s="143"/>
      <c r="P81" s="143"/>
      <c r="Q81" s="143"/>
      <c r="R81" s="143"/>
      <c r="S81" s="143"/>
      <c r="T81" s="143"/>
      <c r="U81" s="143"/>
    </row>
    <row r="82" spans="1:21">
      <c r="A82" s="143"/>
      <c r="B82" s="143"/>
      <c r="C82" s="143"/>
      <c r="D82" s="143"/>
      <c r="E82" s="143"/>
      <c r="F82" s="143"/>
      <c r="G82" s="143"/>
      <c r="H82" s="143"/>
      <c r="I82" s="143"/>
      <c r="J82" s="143"/>
      <c r="K82" s="143"/>
      <c r="L82" s="143"/>
      <c r="M82" s="143"/>
      <c r="N82" s="143"/>
      <c r="O82" s="143"/>
      <c r="P82" s="143"/>
      <c r="Q82" s="143"/>
      <c r="R82" s="143"/>
      <c r="S82" s="143"/>
      <c r="T82" s="143"/>
      <c r="U82" s="143"/>
    </row>
    <row r="83" spans="1:21">
      <c r="A83" s="143"/>
      <c r="B83" s="143"/>
      <c r="C83" s="143"/>
      <c r="D83" s="143"/>
      <c r="E83" s="143"/>
      <c r="F83" s="143"/>
      <c r="G83" s="143"/>
      <c r="H83" s="143"/>
      <c r="I83" s="143"/>
      <c r="J83" s="143"/>
      <c r="K83" s="143"/>
      <c r="L83" s="143"/>
      <c r="M83" s="143"/>
      <c r="N83" s="143"/>
      <c r="O83" s="143"/>
      <c r="P83" s="143"/>
      <c r="Q83" s="143"/>
      <c r="R83" s="143"/>
      <c r="S83" s="143"/>
      <c r="T83" s="143"/>
      <c r="U83" s="143"/>
    </row>
    <row r="84" spans="1:21">
      <c r="A84" s="143"/>
      <c r="B84" s="143"/>
      <c r="C84" s="143"/>
      <c r="D84" s="143"/>
      <c r="E84" s="143"/>
      <c r="F84" s="143"/>
      <c r="G84" s="143"/>
      <c r="H84" s="143"/>
      <c r="I84" s="143"/>
      <c r="J84" s="143"/>
      <c r="K84" s="143"/>
      <c r="L84" s="143"/>
      <c r="M84" s="143"/>
      <c r="N84" s="143"/>
      <c r="O84" s="143"/>
      <c r="P84" s="143"/>
      <c r="Q84" s="143"/>
      <c r="R84" s="143"/>
      <c r="S84" s="143"/>
      <c r="T84" s="143"/>
      <c r="U84" s="143"/>
    </row>
    <row r="85" spans="1:21">
      <c r="A85" s="143"/>
      <c r="B85" s="143"/>
      <c r="C85" s="143"/>
      <c r="D85" s="143"/>
      <c r="E85" s="143"/>
      <c r="F85" s="143"/>
      <c r="G85" s="143"/>
      <c r="H85" s="143"/>
      <c r="I85" s="143"/>
      <c r="J85" s="143"/>
      <c r="K85" s="143"/>
      <c r="L85" s="143"/>
      <c r="M85" s="143"/>
      <c r="N85" s="143"/>
      <c r="O85" s="143"/>
      <c r="P85" s="143"/>
      <c r="Q85" s="143"/>
      <c r="R85" s="143"/>
      <c r="S85" s="143"/>
      <c r="T85" s="143"/>
      <c r="U85" s="143"/>
    </row>
    <row r="86" spans="1:21">
      <c r="A86" s="143"/>
      <c r="B86" s="143"/>
      <c r="C86" s="143"/>
      <c r="D86" s="143"/>
      <c r="E86" s="143"/>
      <c r="F86" s="143"/>
      <c r="G86" s="143"/>
      <c r="H86" s="143"/>
      <c r="I86" s="143"/>
      <c r="J86" s="143"/>
      <c r="K86" s="143"/>
      <c r="L86" s="143"/>
      <c r="M86" s="143"/>
      <c r="N86" s="143"/>
      <c r="O86" s="143"/>
      <c r="P86" s="143"/>
      <c r="Q86" s="143"/>
      <c r="R86" s="143"/>
      <c r="S86" s="143"/>
      <c r="T86" s="143"/>
      <c r="U86" s="143"/>
    </row>
    <row r="87" spans="1:21">
      <c r="A87" s="143"/>
      <c r="B87" s="143"/>
      <c r="C87" s="143"/>
      <c r="D87" s="143"/>
      <c r="E87" s="143"/>
      <c r="F87" s="143"/>
      <c r="G87" s="143"/>
      <c r="H87" s="143"/>
      <c r="I87" s="143"/>
      <c r="J87" s="143"/>
      <c r="K87" s="143"/>
      <c r="L87" s="143"/>
      <c r="M87" s="143"/>
      <c r="N87" s="143"/>
      <c r="O87" s="143"/>
      <c r="P87" s="143"/>
      <c r="Q87" s="143"/>
      <c r="R87" s="143"/>
      <c r="S87" s="143"/>
      <c r="T87" s="143"/>
      <c r="U87" s="143"/>
    </row>
    <row r="88" spans="1:21">
      <c r="A88" s="143"/>
      <c r="B88" s="143"/>
      <c r="C88" s="143"/>
      <c r="D88" s="143"/>
      <c r="E88" s="143"/>
      <c r="F88" s="143"/>
      <c r="G88" s="143"/>
      <c r="H88" s="143"/>
      <c r="I88" s="143"/>
      <c r="J88" s="143"/>
      <c r="K88" s="143"/>
      <c r="L88" s="143"/>
      <c r="M88" s="143"/>
      <c r="N88" s="143"/>
      <c r="O88" s="143"/>
      <c r="P88" s="143"/>
      <c r="Q88" s="143"/>
      <c r="R88" s="143"/>
      <c r="S88" s="143"/>
      <c r="T88" s="143"/>
      <c r="U88" s="143"/>
    </row>
    <row r="89" spans="1:21">
      <c r="A89" s="143"/>
      <c r="B89" s="143"/>
      <c r="C89" s="143"/>
      <c r="D89" s="143"/>
      <c r="E89" s="143"/>
      <c r="F89" s="143"/>
      <c r="G89" s="143"/>
      <c r="H89" s="143"/>
      <c r="I89" s="143"/>
      <c r="J89" s="143"/>
      <c r="K89" s="143"/>
      <c r="L89" s="143"/>
      <c r="M89" s="143"/>
      <c r="N89" s="143"/>
      <c r="O89" s="143"/>
      <c r="P89" s="143"/>
      <c r="Q89" s="143"/>
      <c r="R89" s="143"/>
      <c r="S89" s="143"/>
      <c r="T89" s="143"/>
      <c r="U89" s="143"/>
    </row>
    <row r="90" spans="1:21">
      <c r="A90" s="143"/>
      <c r="B90" s="143"/>
      <c r="C90" s="143"/>
      <c r="D90" s="143"/>
      <c r="E90" s="143"/>
      <c r="F90" s="143"/>
      <c r="G90" s="143"/>
      <c r="H90" s="143"/>
      <c r="I90" s="143"/>
      <c r="J90" s="143"/>
      <c r="K90" s="143"/>
      <c r="L90" s="143"/>
      <c r="M90" s="143"/>
      <c r="N90" s="143"/>
      <c r="O90" s="143"/>
      <c r="P90" s="143"/>
      <c r="Q90" s="143"/>
      <c r="R90" s="143"/>
      <c r="S90" s="143"/>
      <c r="T90" s="143"/>
      <c r="U90" s="143"/>
    </row>
    <row r="91" spans="1:21">
      <c r="A91" s="143"/>
      <c r="B91" s="143"/>
      <c r="C91" s="143"/>
      <c r="D91" s="143"/>
      <c r="E91" s="143"/>
      <c r="F91" s="143"/>
      <c r="G91" s="143"/>
      <c r="H91" s="143"/>
      <c r="I91" s="143"/>
      <c r="J91" s="143"/>
      <c r="K91" s="143"/>
      <c r="L91" s="143"/>
      <c r="M91" s="143"/>
      <c r="N91" s="143"/>
      <c r="O91" s="143"/>
      <c r="P91" s="143"/>
      <c r="Q91" s="143"/>
      <c r="R91" s="143"/>
      <c r="S91" s="143"/>
      <c r="T91" s="143"/>
      <c r="U91" s="143"/>
    </row>
    <row r="92" spans="1:21">
      <c r="A92" s="143"/>
      <c r="B92" s="143"/>
      <c r="C92" s="143"/>
      <c r="D92" s="143"/>
      <c r="E92" s="143"/>
      <c r="F92" s="143"/>
      <c r="G92" s="143"/>
      <c r="H92" s="143"/>
      <c r="I92" s="143"/>
      <c r="J92" s="143"/>
      <c r="K92" s="143"/>
      <c r="L92" s="143"/>
      <c r="M92" s="143"/>
      <c r="N92" s="143"/>
      <c r="O92" s="143"/>
      <c r="P92" s="143"/>
      <c r="Q92" s="143"/>
      <c r="R92" s="143"/>
      <c r="S92" s="143"/>
      <c r="T92" s="143"/>
      <c r="U92" s="143"/>
    </row>
    <row r="93" spans="1:21">
      <c r="A93" s="143"/>
      <c r="B93" s="143"/>
      <c r="C93" s="143"/>
      <c r="D93" s="143"/>
      <c r="E93" s="143"/>
      <c r="F93" s="143"/>
      <c r="G93" s="143"/>
      <c r="H93" s="143"/>
      <c r="I93" s="143"/>
      <c r="J93" s="143"/>
      <c r="K93" s="143"/>
      <c r="L93" s="143"/>
      <c r="M93" s="143"/>
      <c r="N93" s="143"/>
      <c r="O93" s="143"/>
      <c r="P93" s="143"/>
      <c r="Q93" s="143"/>
      <c r="R93" s="143"/>
      <c r="S93" s="143"/>
      <c r="T93" s="143"/>
      <c r="U93" s="143"/>
    </row>
    <row r="94" spans="1:21">
      <c r="A94" s="143"/>
      <c r="B94" s="143"/>
      <c r="C94" s="143"/>
      <c r="D94" s="143"/>
      <c r="E94" s="143"/>
      <c r="F94" s="143"/>
      <c r="G94" s="143"/>
      <c r="H94" s="143"/>
      <c r="I94" s="143"/>
      <c r="J94" s="143"/>
      <c r="K94" s="143"/>
      <c r="L94" s="143"/>
      <c r="M94" s="143"/>
      <c r="N94" s="143"/>
      <c r="O94" s="143"/>
      <c r="P94" s="143"/>
      <c r="Q94" s="143"/>
      <c r="R94" s="143"/>
      <c r="S94" s="143"/>
      <c r="T94" s="143"/>
      <c r="U94" s="143"/>
    </row>
    <row r="95" spans="1:21">
      <c r="A95" s="143"/>
      <c r="B95" s="143"/>
      <c r="C95" s="143"/>
      <c r="D95" s="143"/>
      <c r="E95" s="143"/>
      <c r="F95" s="143"/>
      <c r="G95" s="143"/>
      <c r="H95" s="143"/>
      <c r="I95" s="143"/>
      <c r="J95" s="143"/>
      <c r="K95" s="143"/>
      <c r="L95" s="143"/>
      <c r="M95" s="143"/>
      <c r="N95" s="143"/>
      <c r="O95" s="143"/>
      <c r="P95" s="143"/>
      <c r="Q95" s="143"/>
      <c r="R95" s="143"/>
      <c r="S95" s="143"/>
      <c r="T95" s="143"/>
      <c r="U95" s="143"/>
    </row>
    <row r="96" spans="1:21">
      <c r="A96" s="143"/>
      <c r="B96" s="143"/>
      <c r="C96" s="143"/>
      <c r="D96" s="143"/>
      <c r="E96" s="143"/>
      <c r="F96" s="143"/>
      <c r="G96" s="143"/>
      <c r="H96" s="143"/>
      <c r="I96" s="143"/>
      <c r="J96" s="143"/>
      <c r="K96" s="143"/>
      <c r="L96" s="143"/>
      <c r="M96" s="143"/>
      <c r="N96" s="143"/>
      <c r="O96" s="143"/>
      <c r="P96" s="143"/>
      <c r="Q96" s="143"/>
      <c r="R96" s="143"/>
      <c r="S96" s="143"/>
      <c r="T96" s="143"/>
      <c r="U96" s="143"/>
    </row>
    <row r="97" spans="1:21">
      <c r="A97" s="143"/>
      <c r="B97" s="143"/>
      <c r="C97" s="143"/>
      <c r="D97" s="143"/>
      <c r="E97" s="143"/>
      <c r="F97" s="143"/>
      <c r="G97" s="143"/>
      <c r="H97" s="143"/>
      <c r="I97" s="143"/>
      <c r="J97" s="143"/>
      <c r="K97" s="143"/>
      <c r="L97" s="143"/>
      <c r="M97" s="143"/>
      <c r="N97" s="143"/>
      <c r="O97" s="143"/>
      <c r="P97" s="143"/>
      <c r="Q97" s="143"/>
      <c r="R97" s="143"/>
      <c r="S97" s="143"/>
      <c r="T97" s="143"/>
      <c r="U97" s="143"/>
    </row>
    <row r="98" spans="1:21">
      <c r="A98" s="143"/>
      <c r="B98" s="143"/>
      <c r="C98" s="143"/>
      <c r="D98" s="143"/>
      <c r="E98" s="143"/>
      <c r="F98" s="143"/>
      <c r="G98" s="143"/>
      <c r="H98" s="143"/>
      <c r="I98" s="143"/>
      <c r="J98" s="143"/>
      <c r="K98" s="143"/>
      <c r="L98" s="143"/>
      <c r="M98" s="143"/>
      <c r="N98" s="143"/>
      <c r="O98" s="143"/>
      <c r="P98" s="143"/>
      <c r="Q98" s="143"/>
      <c r="R98" s="143"/>
      <c r="S98" s="143"/>
      <c r="T98" s="143"/>
      <c r="U98" s="143"/>
    </row>
    <row r="99" spans="1:21">
      <c r="A99" s="143"/>
      <c r="B99" s="143"/>
      <c r="C99" s="143"/>
      <c r="D99" s="143"/>
      <c r="E99" s="143"/>
      <c r="F99" s="143"/>
      <c r="G99" s="143"/>
      <c r="H99" s="143"/>
      <c r="I99" s="143"/>
      <c r="J99" s="143"/>
      <c r="K99" s="143"/>
      <c r="L99" s="143"/>
      <c r="M99" s="143"/>
      <c r="N99" s="143"/>
      <c r="O99" s="143"/>
      <c r="P99" s="143"/>
      <c r="Q99" s="143"/>
      <c r="R99" s="143"/>
      <c r="S99" s="143"/>
      <c r="T99" s="143"/>
      <c r="U99" s="143"/>
    </row>
    <row r="100" spans="1:21">
      <c r="A100" s="143"/>
      <c r="B100" s="143"/>
      <c r="C100" s="143"/>
      <c r="D100" s="143"/>
      <c r="E100" s="143"/>
      <c r="F100" s="143"/>
      <c r="G100" s="143"/>
      <c r="H100" s="143"/>
      <c r="I100" s="143"/>
      <c r="J100" s="143"/>
      <c r="K100" s="143"/>
      <c r="L100" s="143"/>
      <c r="M100" s="143"/>
      <c r="N100" s="143"/>
      <c r="O100" s="143"/>
      <c r="P100" s="143"/>
      <c r="Q100" s="143"/>
      <c r="R100" s="143"/>
      <c r="S100" s="143"/>
      <c r="T100" s="143"/>
      <c r="U100" s="143"/>
    </row>
    <row r="101" spans="1:21">
      <c r="A101" s="143"/>
      <c r="B101" s="143"/>
      <c r="C101" s="143"/>
      <c r="D101" s="143"/>
      <c r="E101" s="143"/>
      <c r="F101" s="143"/>
      <c r="G101" s="143"/>
      <c r="H101" s="143"/>
      <c r="I101" s="143"/>
      <c r="J101" s="143"/>
      <c r="K101" s="143"/>
      <c r="L101" s="143"/>
      <c r="M101" s="143"/>
      <c r="N101" s="143"/>
      <c r="O101" s="143"/>
      <c r="P101" s="143"/>
      <c r="Q101" s="143"/>
      <c r="R101" s="143"/>
      <c r="S101" s="143"/>
      <c r="T101" s="143"/>
      <c r="U101" s="143"/>
    </row>
    <row r="102" spans="1:21">
      <c r="A102" s="143"/>
      <c r="B102" s="143"/>
      <c r="C102" s="143"/>
      <c r="D102" s="143"/>
      <c r="E102" s="143"/>
      <c r="F102" s="143"/>
      <c r="G102" s="143"/>
      <c r="H102" s="143"/>
      <c r="I102" s="143"/>
      <c r="J102" s="143"/>
      <c r="K102" s="143"/>
      <c r="L102" s="143"/>
      <c r="M102" s="143"/>
      <c r="N102" s="143"/>
      <c r="O102" s="143"/>
      <c r="P102" s="143"/>
      <c r="Q102" s="143"/>
      <c r="R102" s="143"/>
      <c r="S102" s="143"/>
      <c r="T102" s="143"/>
      <c r="U102" s="143"/>
    </row>
    <row r="103" spans="1:21">
      <c r="A103" s="143"/>
      <c r="B103" s="143"/>
      <c r="C103" s="143"/>
      <c r="D103" s="143"/>
      <c r="E103" s="143"/>
      <c r="F103" s="143"/>
      <c r="G103" s="143"/>
      <c r="H103" s="143"/>
      <c r="I103" s="143"/>
      <c r="J103" s="143"/>
      <c r="K103" s="143"/>
      <c r="L103" s="143"/>
      <c r="M103" s="143"/>
      <c r="N103" s="143"/>
      <c r="O103" s="143"/>
      <c r="P103" s="143"/>
      <c r="Q103" s="143"/>
      <c r="R103" s="143"/>
      <c r="S103" s="143"/>
      <c r="T103" s="143"/>
      <c r="U103" s="143"/>
    </row>
    <row r="104" spans="1:21">
      <c r="A104" s="143"/>
      <c r="B104" s="143"/>
      <c r="C104" s="143"/>
      <c r="D104" s="143"/>
      <c r="E104" s="143"/>
      <c r="F104" s="143"/>
      <c r="G104" s="143"/>
      <c r="H104" s="143"/>
      <c r="I104" s="143"/>
      <c r="J104" s="143"/>
      <c r="K104" s="143"/>
      <c r="L104" s="143"/>
      <c r="M104" s="143"/>
      <c r="N104" s="143"/>
      <c r="O104" s="143"/>
      <c r="P104" s="143"/>
      <c r="Q104" s="143"/>
      <c r="R104" s="143"/>
      <c r="S104" s="143"/>
      <c r="T104" s="143"/>
      <c r="U104" s="143"/>
    </row>
    <row r="105" spans="1:21">
      <c r="A105" s="143"/>
      <c r="B105" s="143"/>
      <c r="C105" s="143"/>
      <c r="D105" s="143"/>
      <c r="E105" s="143"/>
      <c r="F105" s="143"/>
      <c r="G105" s="143"/>
      <c r="H105" s="143"/>
      <c r="I105" s="143"/>
      <c r="J105" s="143"/>
      <c r="K105" s="143"/>
      <c r="L105" s="143"/>
      <c r="M105" s="143"/>
      <c r="N105" s="143"/>
      <c r="O105" s="143"/>
      <c r="P105" s="143"/>
      <c r="Q105" s="143"/>
      <c r="R105" s="143"/>
      <c r="S105" s="143"/>
      <c r="T105" s="143"/>
      <c r="U105" s="143"/>
    </row>
    <row r="106" spans="1:21">
      <c r="A106" s="143"/>
      <c r="B106" s="143"/>
      <c r="C106" s="143"/>
      <c r="D106" s="143"/>
      <c r="E106" s="143"/>
      <c r="F106" s="143"/>
      <c r="G106" s="143"/>
      <c r="H106" s="143"/>
      <c r="I106" s="143"/>
      <c r="J106" s="143"/>
      <c r="K106" s="143"/>
      <c r="L106" s="143"/>
      <c r="M106" s="143"/>
      <c r="N106" s="143"/>
      <c r="O106" s="143"/>
      <c r="P106" s="143"/>
      <c r="Q106" s="143"/>
      <c r="R106" s="143"/>
      <c r="S106" s="143"/>
      <c r="T106" s="143"/>
      <c r="U106" s="143"/>
    </row>
    <row r="107" spans="1:21">
      <c r="A107" s="143"/>
      <c r="B107" s="143"/>
      <c r="C107" s="143"/>
      <c r="D107" s="143"/>
      <c r="E107" s="143"/>
      <c r="F107" s="143"/>
      <c r="G107" s="143"/>
      <c r="H107" s="143"/>
      <c r="I107" s="143"/>
      <c r="J107" s="143"/>
      <c r="K107" s="143"/>
      <c r="L107" s="143"/>
      <c r="M107" s="143"/>
      <c r="N107" s="143"/>
      <c r="O107" s="143"/>
      <c r="P107" s="143"/>
      <c r="Q107" s="143"/>
      <c r="R107" s="143"/>
      <c r="S107" s="143"/>
      <c r="T107" s="143"/>
      <c r="U107" s="143"/>
    </row>
    <row r="108" spans="1:21">
      <c r="A108" s="143"/>
      <c r="B108" s="143"/>
      <c r="C108" s="143"/>
      <c r="D108" s="143"/>
      <c r="E108" s="143"/>
      <c r="F108" s="143"/>
      <c r="G108" s="143"/>
      <c r="H108" s="143"/>
      <c r="I108" s="143"/>
      <c r="J108" s="143"/>
      <c r="K108" s="143"/>
      <c r="L108" s="143"/>
      <c r="M108" s="143"/>
      <c r="N108" s="143"/>
      <c r="O108" s="143"/>
      <c r="P108" s="143"/>
      <c r="Q108" s="143"/>
      <c r="R108" s="143"/>
      <c r="S108" s="143"/>
      <c r="T108" s="143"/>
      <c r="U108" s="143"/>
    </row>
    <row r="109" spans="1:21">
      <c r="A109" s="143"/>
      <c r="B109" s="143"/>
      <c r="C109" s="143"/>
      <c r="D109" s="143"/>
      <c r="E109" s="143"/>
      <c r="F109" s="143"/>
      <c r="G109" s="143"/>
      <c r="H109" s="143"/>
      <c r="I109" s="143"/>
      <c r="J109" s="143"/>
      <c r="K109" s="143"/>
      <c r="L109" s="143"/>
      <c r="M109" s="143"/>
      <c r="N109" s="143"/>
      <c r="O109" s="143"/>
      <c r="P109" s="143"/>
      <c r="Q109" s="143"/>
      <c r="R109" s="143"/>
      <c r="S109" s="143"/>
      <c r="T109" s="143"/>
      <c r="U109" s="143"/>
    </row>
    <row r="110" spans="1:21">
      <c r="A110" s="143"/>
      <c r="B110" s="143"/>
      <c r="C110" s="143"/>
      <c r="D110" s="143"/>
      <c r="E110" s="143"/>
      <c r="F110" s="143"/>
      <c r="G110" s="143"/>
      <c r="H110" s="143"/>
      <c r="I110" s="143"/>
      <c r="J110" s="143"/>
      <c r="K110" s="143"/>
      <c r="L110" s="143"/>
      <c r="M110" s="143"/>
      <c r="N110" s="143"/>
      <c r="O110" s="143"/>
      <c r="P110" s="143"/>
      <c r="Q110" s="143"/>
      <c r="R110" s="143"/>
      <c r="S110" s="143"/>
      <c r="T110" s="143"/>
      <c r="U110" s="143"/>
    </row>
    <row r="111" spans="1:21">
      <c r="A111" s="143"/>
      <c r="B111" s="143"/>
      <c r="C111" s="143"/>
      <c r="D111" s="143"/>
      <c r="E111" s="143"/>
      <c r="F111" s="143"/>
      <c r="G111" s="143"/>
      <c r="H111" s="143"/>
      <c r="I111" s="143"/>
      <c r="J111" s="143"/>
      <c r="K111" s="143"/>
      <c r="L111" s="143"/>
      <c r="M111" s="143"/>
      <c r="N111" s="143"/>
      <c r="O111" s="143"/>
      <c r="P111" s="143"/>
      <c r="Q111" s="143"/>
      <c r="R111" s="143"/>
      <c r="S111" s="143"/>
      <c r="T111" s="143"/>
      <c r="U111" s="143"/>
    </row>
    <row r="112" spans="1:21">
      <c r="A112" s="143"/>
      <c r="B112" s="143"/>
      <c r="C112" s="143"/>
      <c r="D112" s="143"/>
      <c r="E112" s="143"/>
      <c r="F112" s="143"/>
      <c r="G112" s="143"/>
      <c r="H112" s="143"/>
      <c r="I112" s="143"/>
      <c r="J112" s="143"/>
      <c r="K112" s="143"/>
      <c r="L112" s="143"/>
      <c r="M112" s="143"/>
      <c r="N112" s="143"/>
      <c r="O112" s="143"/>
      <c r="P112" s="143"/>
      <c r="Q112" s="143"/>
      <c r="R112" s="143"/>
      <c r="S112" s="143"/>
      <c r="T112" s="143"/>
      <c r="U112" s="143"/>
    </row>
    <row r="113" spans="1:21">
      <c r="A113" s="143"/>
      <c r="B113" s="143"/>
      <c r="C113" s="143"/>
      <c r="D113" s="143"/>
      <c r="E113" s="143"/>
      <c r="F113" s="143"/>
      <c r="G113" s="143"/>
      <c r="H113" s="143"/>
      <c r="I113" s="143"/>
      <c r="J113" s="143"/>
      <c r="K113" s="143"/>
      <c r="L113" s="143"/>
      <c r="M113" s="143"/>
      <c r="N113" s="143"/>
      <c r="O113" s="143"/>
      <c r="P113" s="143"/>
      <c r="Q113" s="143"/>
      <c r="R113" s="143"/>
      <c r="S113" s="143"/>
      <c r="T113" s="143"/>
      <c r="U113" s="143"/>
    </row>
    <row r="114" spans="1:21">
      <c r="A114" s="143"/>
      <c r="B114" s="143"/>
      <c r="C114" s="143"/>
      <c r="D114" s="143"/>
      <c r="E114" s="143"/>
      <c r="F114" s="143"/>
      <c r="G114" s="143"/>
      <c r="H114" s="143"/>
      <c r="I114" s="143"/>
      <c r="J114" s="143"/>
      <c r="K114" s="143"/>
      <c r="L114" s="143"/>
      <c r="M114" s="143"/>
      <c r="N114" s="143"/>
      <c r="O114" s="143"/>
      <c r="P114" s="143"/>
      <c r="Q114" s="143"/>
      <c r="R114" s="143"/>
      <c r="S114" s="143"/>
      <c r="T114" s="143"/>
      <c r="U114" s="143"/>
    </row>
    <row r="115" spans="1:21">
      <c r="A115" s="143"/>
      <c r="B115" s="143"/>
      <c r="C115" s="143"/>
      <c r="D115" s="143"/>
      <c r="E115" s="143"/>
      <c r="F115" s="143"/>
      <c r="G115" s="143"/>
      <c r="H115" s="143"/>
      <c r="I115" s="143"/>
      <c r="J115" s="143"/>
      <c r="K115" s="143"/>
      <c r="L115" s="143"/>
      <c r="M115" s="143"/>
      <c r="N115" s="143"/>
      <c r="O115" s="143"/>
      <c r="P115" s="143"/>
      <c r="Q115" s="143"/>
      <c r="R115" s="143"/>
      <c r="S115" s="143"/>
      <c r="T115" s="143"/>
      <c r="U115" s="143"/>
    </row>
    <row r="116" spans="1:21">
      <c r="A116" s="143"/>
      <c r="B116" s="143"/>
      <c r="C116" s="143"/>
      <c r="D116" s="143"/>
      <c r="E116" s="143"/>
      <c r="F116" s="143"/>
      <c r="G116" s="143"/>
      <c r="H116" s="143"/>
      <c r="I116" s="143"/>
      <c r="J116" s="143"/>
      <c r="K116" s="143"/>
      <c r="L116" s="143"/>
      <c r="M116" s="143"/>
      <c r="N116" s="143"/>
      <c r="O116" s="143"/>
      <c r="P116" s="143"/>
      <c r="Q116" s="143"/>
      <c r="R116" s="143"/>
      <c r="S116" s="143"/>
      <c r="T116" s="143"/>
      <c r="U116" s="143"/>
    </row>
    <row r="117" spans="1:21">
      <c r="A117" s="143"/>
      <c r="B117" s="143"/>
      <c r="C117" s="143"/>
      <c r="D117" s="143"/>
      <c r="E117" s="143"/>
      <c r="F117" s="143"/>
      <c r="G117" s="143"/>
      <c r="H117" s="143"/>
      <c r="I117" s="143"/>
      <c r="J117" s="143"/>
      <c r="K117" s="143"/>
      <c r="L117" s="143"/>
      <c r="M117" s="143"/>
      <c r="N117" s="143"/>
      <c r="O117" s="143"/>
      <c r="P117" s="143"/>
      <c r="Q117" s="143"/>
      <c r="R117" s="143"/>
      <c r="S117" s="143"/>
      <c r="T117" s="143"/>
      <c r="U117" s="143"/>
    </row>
    <row r="118" spans="1:21">
      <c r="A118" s="143"/>
      <c r="B118" s="143"/>
      <c r="C118" s="143"/>
      <c r="D118" s="143"/>
      <c r="E118" s="143"/>
      <c r="F118" s="143"/>
      <c r="G118" s="143"/>
      <c r="H118" s="143"/>
      <c r="I118" s="143"/>
      <c r="J118" s="143"/>
      <c r="K118" s="143"/>
      <c r="L118" s="143"/>
      <c r="M118" s="143"/>
      <c r="N118" s="143"/>
      <c r="O118" s="143"/>
      <c r="P118" s="143"/>
      <c r="Q118" s="143"/>
      <c r="R118" s="143"/>
      <c r="S118" s="143"/>
      <c r="T118" s="143"/>
      <c r="U118" s="143"/>
    </row>
    <row r="119" spans="1:21">
      <c r="A119" s="143"/>
      <c r="B119" s="143"/>
      <c r="C119" s="143"/>
      <c r="D119" s="143"/>
      <c r="E119" s="143"/>
      <c r="F119" s="143"/>
      <c r="G119" s="143"/>
      <c r="H119" s="143"/>
      <c r="I119" s="143"/>
      <c r="J119" s="143"/>
      <c r="K119" s="143"/>
      <c r="L119" s="143"/>
      <c r="M119" s="143"/>
      <c r="N119" s="143"/>
      <c r="O119" s="143"/>
      <c r="P119" s="143"/>
      <c r="Q119" s="143"/>
      <c r="R119" s="143"/>
      <c r="S119" s="143"/>
      <c r="T119" s="143"/>
      <c r="U119" s="143"/>
    </row>
    <row r="120" spans="1:21">
      <c r="A120" s="143"/>
      <c r="B120" s="143"/>
      <c r="C120" s="143"/>
      <c r="D120" s="143"/>
      <c r="E120" s="143"/>
      <c r="F120" s="143"/>
      <c r="G120" s="143"/>
      <c r="H120" s="143"/>
      <c r="I120" s="143"/>
      <c r="J120" s="143"/>
      <c r="K120" s="143"/>
      <c r="L120" s="143"/>
      <c r="M120" s="143"/>
      <c r="N120" s="143"/>
      <c r="O120" s="143"/>
      <c r="P120" s="143"/>
      <c r="Q120" s="143"/>
      <c r="R120" s="143"/>
      <c r="S120" s="143"/>
      <c r="T120" s="143"/>
      <c r="U120" s="143"/>
    </row>
    <row r="121" spans="1:21">
      <c r="A121" s="143"/>
      <c r="B121" s="143"/>
      <c r="C121" s="143"/>
      <c r="D121" s="143"/>
      <c r="E121" s="143"/>
      <c r="F121" s="143"/>
      <c r="G121" s="143"/>
      <c r="H121" s="143"/>
      <c r="I121" s="143"/>
      <c r="J121" s="143"/>
      <c r="K121" s="143"/>
      <c r="L121" s="143"/>
      <c r="M121" s="143"/>
      <c r="N121" s="143"/>
      <c r="O121" s="143"/>
      <c r="P121" s="143"/>
      <c r="Q121" s="143"/>
      <c r="R121" s="143"/>
      <c r="S121" s="143"/>
      <c r="T121" s="143"/>
      <c r="U121" s="143"/>
    </row>
    <row r="122" spans="1:21">
      <c r="A122" s="143"/>
      <c r="B122" s="143"/>
      <c r="C122" s="143"/>
      <c r="D122" s="143"/>
      <c r="E122" s="143"/>
      <c r="F122" s="143"/>
      <c r="G122" s="143"/>
      <c r="H122" s="143"/>
      <c r="I122" s="143"/>
      <c r="J122" s="143"/>
      <c r="K122" s="143"/>
      <c r="L122" s="143"/>
      <c r="M122" s="143"/>
      <c r="N122" s="143"/>
      <c r="O122" s="143"/>
      <c r="P122" s="143"/>
      <c r="Q122" s="143"/>
      <c r="R122" s="143"/>
      <c r="S122" s="143"/>
      <c r="T122" s="143"/>
      <c r="U122" s="143"/>
    </row>
    <row r="123" spans="1:21">
      <c r="A123" s="143"/>
      <c r="B123" s="143"/>
      <c r="C123" s="143"/>
      <c r="D123" s="143"/>
      <c r="E123" s="143"/>
      <c r="F123" s="143"/>
      <c r="G123" s="143"/>
      <c r="H123" s="143"/>
      <c r="I123" s="143"/>
      <c r="J123" s="143"/>
      <c r="K123" s="143"/>
      <c r="L123" s="143"/>
      <c r="M123" s="143"/>
      <c r="N123" s="143"/>
      <c r="O123" s="143"/>
      <c r="P123" s="143"/>
      <c r="Q123" s="143"/>
      <c r="R123" s="143"/>
      <c r="S123" s="143"/>
      <c r="T123" s="143"/>
      <c r="U123" s="143"/>
    </row>
    <row r="124" spans="1:21">
      <c r="A124" s="143"/>
      <c r="B124" s="143"/>
      <c r="C124" s="143"/>
      <c r="D124" s="143"/>
      <c r="E124" s="143"/>
      <c r="F124" s="143"/>
      <c r="G124" s="143"/>
      <c r="H124" s="143"/>
      <c r="I124" s="143"/>
      <c r="J124" s="143"/>
      <c r="K124" s="143"/>
      <c r="L124" s="143"/>
      <c r="M124" s="143"/>
      <c r="N124" s="143"/>
      <c r="O124" s="143"/>
      <c r="P124" s="143"/>
      <c r="Q124" s="143"/>
      <c r="R124" s="143"/>
      <c r="S124" s="143"/>
      <c r="T124" s="143"/>
      <c r="U124" s="143"/>
    </row>
    <row r="125" spans="1:21">
      <c r="A125" s="143"/>
      <c r="B125" s="143"/>
      <c r="C125" s="143"/>
      <c r="D125" s="143"/>
      <c r="E125" s="143"/>
      <c r="F125" s="143"/>
      <c r="G125" s="143"/>
      <c r="H125" s="143"/>
      <c r="I125" s="143"/>
      <c r="J125" s="143"/>
      <c r="K125" s="143"/>
      <c r="L125" s="143"/>
      <c r="M125" s="143"/>
      <c r="N125" s="143"/>
      <c r="O125" s="143"/>
      <c r="P125" s="143"/>
      <c r="Q125" s="143"/>
      <c r="R125" s="143"/>
      <c r="S125" s="143"/>
      <c r="T125" s="143"/>
      <c r="U125" s="143"/>
    </row>
    <row r="126" spans="1:21">
      <c r="A126" s="143"/>
      <c r="B126" s="143"/>
      <c r="C126" s="143"/>
      <c r="D126" s="143"/>
      <c r="E126" s="143"/>
      <c r="F126" s="143"/>
      <c r="G126" s="143"/>
      <c r="H126" s="143"/>
      <c r="I126" s="143"/>
      <c r="J126" s="143"/>
      <c r="K126" s="143"/>
      <c r="L126" s="143"/>
      <c r="M126" s="143"/>
      <c r="N126" s="143"/>
      <c r="O126" s="143"/>
      <c r="P126" s="143"/>
      <c r="Q126" s="143"/>
      <c r="R126" s="143"/>
      <c r="S126" s="143"/>
      <c r="T126" s="143"/>
      <c r="U126" s="143"/>
    </row>
    <row r="127" spans="1:21">
      <c r="A127" s="143"/>
      <c r="B127" s="143"/>
      <c r="C127" s="143"/>
      <c r="D127" s="143"/>
      <c r="E127" s="143"/>
      <c r="F127" s="143"/>
      <c r="G127" s="143"/>
      <c r="H127" s="143"/>
      <c r="I127" s="143"/>
      <c r="J127" s="143"/>
      <c r="K127" s="143"/>
      <c r="L127" s="143"/>
      <c r="M127" s="143"/>
      <c r="N127" s="143"/>
      <c r="O127" s="143"/>
      <c r="P127" s="143"/>
      <c r="Q127" s="143"/>
      <c r="R127" s="143"/>
      <c r="S127" s="143"/>
      <c r="T127" s="143"/>
      <c r="U127" s="143"/>
    </row>
    <row r="128" spans="1:21">
      <c r="A128" s="143"/>
      <c r="B128" s="143"/>
      <c r="C128" s="143"/>
      <c r="D128" s="143"/>
      <c r="E128" s="143"/>
      <c r="F128" s="143"/>
      <c r="G128" s="143"/>
      <c r="H128" s="143"/>
      <c r="I128" s="143"/>
      <c r="J128" s="143"/>
      <c r="K128" s="143"/>
      <c r="L128" s="143"/>
      <c r="M128" s="143"/>
      <c r="N128" s="143"/>
      <c r="O128" s="143"/>
      <c r="P128" s="143"/>
      <c r="Q128" s="143"/>
      <c r="R128" s="143"/>
      <c r="S128" s="143"/>
      <c r="T128" s="143"/>
      <c r="U128" s="143"/>
    </row>
    <row r="129" spans="1:21">
      <c r="A129" s="143"/>
      <c r="B129" s="143"/>
      <c r="C129" s="143"/>
      <c r="D129" s="143"/>
      <c r="E129" s="143"/>
      <c r="F129" s="143"/>
      <c r="G129" s="143"/>
      <c r="H129" s="143"/>
      <c r="I129" s="143"/>
      <c r="J129" s="143"/>
      <c r="K129" s="143"/>
      <c r="L129" s="143"/>
      <c r="M129" s="143"/>
      <c r="N129" s="143"/>
      <c r="O129" s="143"/>
      <c r="P129" s="143"/>
      <c r="Q129" s="143"/>
      <c r="R129" s="143"/>
      <c r="S129" s="143"/>
      <c r="T129" s="143"/>
      <c r="U129" s="143"/>
    </row>
    <row r="130" spans="1:21">
      <c r="A130" s="143"/>
      <c r="B130" s="143"/>
      <c r="C130" s="143"/>
      <c r="D130" s="143"/>
      <c r="E130" s="143"/>
      <c r="F130" s="143"/>
      <c r="G130" s="143"/>
      <c r="H130" s="143"/>
      <c r="I130" s="143"/>
      <c r="J130" s="143"/>
      <c r="K130" s="143"/>
      <c r="L130" s="143"/>
      <c r="M130" s="143"/>
      <c r="N130" s="143"/>
      <c r="O130" s="143"/>
      <c r="P130" s="143"/>
      <c r="Q130" s="143"/>
      <c r="R130" s="143"/>
      <c r="S130" s="143"/>
      <c r="T130" s="143"/>
      <c r="U130" s="143"/>
    </row>
    <row r="131" spans="1:21">
      <c r="A131" s="143"/>
      <c r="B131" s="143"/>
      <c r="C131" s="143"/>
      <c r="D131" s="143"/>
      <c r="E131" s="143"/>
      <c r="F131" s="143"/>
      <c r="G131" s="143"/>
      <c r="H131" s="143"/>
      <c r="I131" s="143"/>
      <c r="J131" s="143"/>
      <c r="K131" s="143"/>
      <c r="L131" s="143"/>
      <c r="M131" s="143"/>
      <c r="N131" s="143"/>
      <c r="O131" s="143"/>
      <c r="P131" s="143"/>
      <c r="Q131" s="143"/>
      <c r="R131" s="143"/>
      <c r="S131" s="143"/>
      <c r="T131" s="143"/>
      <c r="U131" s="143"/>
    </row>
    <row r="132" spans="1:21">
      <c r="A132" s="143"/>
      <c r="B132" s="143"/>
      <c r="C132" s="143"/>
      <c r="D132" s="143"/>
      <c r="E132" s="143"/>
      <c r="F132" s="143"/>
      <c r="G132" s="143"/>
      <c r="H132" s="143"/>
      <c r="I132" s="143"/>
      <c r="J132" s="143"/>
      <c r="K132" s="143"/>
      <c r="L132" s="143"/>
      <c r="M132" s="143"/>
      <c r="N132" s="143"/>
      <c r="O132" s="143"/>
      <c r="P132" s="143"/>
      <c r="Q132" s="143"/>
      <c r="R132" s="143"/>
      <c r="S132" s="143"/>
      <c r="T132" s="143"/>
      <c r="U132" s="143"/>
    </row>
    <row r="133" spans="1:21">
      <c r="A133" s="143"/>
      <c r="B133" s="143"/>
      <c r="C133" s="143"/>
      <c r="D133" s="143"/>
      <c r="E133" s="143"/>
      <c r="F133" s="143"/>
      <c r="G133" s="143"/>
      <c r="H133" s="143"/>
      <c r="I133" s="143"/>
      <c r="J133" s="143"/>
      <c r="K133" s="143"/>
      <c r="L133" s="143"/>
      <c r="M133" s="143"/>
      <c r="N133" s="143"/>
      <c r="O133" s="143"/>
      <c r="P133" s="143"/>
      <c r="Q133" s="143"/>
      <c r="R133" s="143"/>
      <c r="S133" s="143"/>
      <c r="T133" s="143"/>
      <c r="U133" s="143"/>
    </row>
    <row r="134" spans="1:21">
      <c r="A134" s="143"/>
      <c r="B134" s="143"/>
      <c r="C134" s="143"/>
      <c r="D134" s="143"/>
      <c r="E134" s="143"/>
      <c r="F134" s="143"/>
      <c r="G134" s="143"/>
      <c r="H134" s="143"/>
      <c r="I134" s="143"/>
      <c r="J134" s="143"/>
      <c r="K134" s="143"/>
      <c r="L134" s="143"/>
      <c r="M134" s="143"/>
      <c r="N134" s="143"/>
      <c r="O134" s="143"/>
      <c r="P134" s="143"/>
      <c r="Q134" s="143"/>
      <c r="R134" s="143"/>
      <c r="S134" s="143"/>
      <c r="T134" s="143"/>
      <c r="U134" s="143"/>
    </row>
    <row r="135" spans="1:21">
      <c r="A135" s="143"/>
      <c r="B135" s="143"/>
      <c r="C135" s="143"/>
      <c r="D135" s="143"/>
      <c r="E135" s="143"/>
      <c r="F135" s="143"/>
      <c r="G135" s="143"/>
      <c r="H135" s="143"/>
      <c r="I135" s="143"/>
      <c r="J135" s="143"/>
      <c r="K135" s="143"/>
      <c r="L135" s="143"/>
      <c r="M135" s="143"/>
      <c r="N135" s="143"/>
      <c r="O135" s="143"/>
      <c r="P135" s="143"/>
      <c r="Q135" s="143"/>
      <c r="R135" s="143"/>
      <c r="S135" s="143"/>
      <c r="T135" s="143"/>
      <c r="U135" s="143"/>
    </row>
    <row r="136" spans="1:21">
      <c r="A136" s="143"/>
      <c r="B136" s="143"/>
      <c r="C136" s="143"/>
      <c r="D136" s="143"/>
      <c r="E136" s="143"/>
      <c r="F136" s="143"/>
      <c r="G136" s="143"/>
      <c r="H136" s="143"/>
      <c r="I136" s="143"/>
      <c r="J136" s="143"/>
      <c r="K136" s="143"/>
      <c r="L136" s="143"/>
      <c r="M136" s="143"/>
      <c r="N136" s="143"/>
      <c r="O136" s="143"/>
      <c r="P136" s="143"/>
      <c r="Q136" s="143"/>
      <c r="R136" s="143"/>
      <c r="S136" s="143"/>
      <c r="T136" s="143"/>
      <c r="U136" s="143"/>
    </row>
    <row r="137" spans="1:21">
      <c r="A137" s="143"/>
      <c r="B137" s="143"/>
      <c r="C137" s="143"/>
      <c r="D137" s="143"/>
      <c r="E137" s="143"/>
      <c r="F137" s="143"/>
      <c r="G137" s="143"/>
      <c r="H137" s="143"/>
      <c r="I137" s="143"/>
      <c r="J137" s="143"/>
      <c r="K137" s="143"/>
      <c r="L137" s="143"/>
      <c r="M137" s="143"/>
      <c r="N137" s="143"/>
      <c r="O137" s="143"/>
      <c r="P137" s="143"/>
      <c r="Q137" s="143"/>
      <c r="R137" s="143"/>
      <c r="S137" s="143"/>
      <c r="T137" s="143"/>
      <c r="U137" s="143"/>
    </row>
    <row r="138" spans="1:21">
      <c r="A138" s="143"/>
      <c r="B138" s="143"/>
      <c r="C138" s="143"/>
      <c r="D138" s="143"/>
      <c r="E138" s="143"/>
      <c r="F138" s="143"/>
      <c r="G138" s="143"/>
      <c r="H138" s="143"/>
      <c r="I138" s="143"/>
      <c r="J138" s="143"/>
      <c r="K138" s="143"/>
      <c r="L138" s="143"/>
      <c r="M138" s="143"/>
      <c r="N138" s="143"/>
      <c r="O138" s="143"/>
      <c r="P138" s="143"/>
      <c r="Q138" s="143"/>
      <c r="R138" s="143"/>
      <c r="S138" s="143"/>
      <c r="T138" s="143"/>
      <c r="U138" s="143"/>
    </row>
    <row r="139" spans="1:21">
      <c r="A139" s="143"/>
      <c r="B139" s="143"/>
      <c r="C139" s="143"/>
      <c r="D139" s="143"/>
      <c r="E139" s="143"/>
      <c r="F139" s="143"/>
      <c r="G139" s="143"/>
      <c r="H139" s="143"/>
      <c r="I139" s="143"/>
      <c r="J139" s="143"/>
      <c r="K139" s="143"/>
      <c r="L139" s="143"/>
      <c r="M139" s="143"/>
      <c r="N139" s="143"/>
      <c r="O139" s="143"/>
      <c r="P139" s="143"/>
      <c r="Q139" s="143"/>
      <c r="R139" s="143"/>
      <c r="S139" s="143"/>
      <c r="T139" s="143"/>
      <c r="U139" s="143"/>
    </row>
    <row r="140" spans="1:21">
      <c r="A140" s="143"/>
      <c r="B140" s="143"/>
      <c r="C140" s="143"/>
      <c r="D140" s="143"/>
      <c r="E140" s="143"/>
      <c r="F140" s="143"/>
      <c r="G140" s="143"/>
      <c r="H140" s="143"/>
      <c r="I140" s="143"/>
      <c r="J140" s="143"/>
      <c r="K140" s="143"/>
      <c r="L140" s="143"/>
      <c r="M140" s="143"/>
      <c r="N140" s="143"/>
      <c r="O140" s="143"/>
      <c r="P140" s="143"/>
      <c r="Q140" s="143"/>
      <c r="R140" s="143"/>
      <c r="S140" s="143"/>
      <c r="T140" s="143"/>
      <c r="U140" s="143"/>
    </row>
    <row r="141" spans="1:21">
      <c r="A141" s="143"/>
      <c r="B141" s="143"/>
      <c r="C141" s="143"/>
      <c r="D141" s="143"/>
      <c r="E141" s="143"/>
      <c r="F141" s="143"/>
      <c r="G141" s="143"/>
      <c r="H141" s="143"/>
      <c r="I141" s="143"/>
      <c r="J141" s="143"/>
      <c r="K141" s="143"/>
      <c r="L141" s="143"/>
      <c r="M141" s="143"/>
      <c r="N141" s="143"/>
      <c r="O141" s="143"/>
      <c r="P141" s="143"/>
      <c r="Q141" s="143"/>
      <c r="R141" s="143"/>
      <c r="S141" s="143"/>
      <c r="T141" s="143"/>
      <c r="U141" s="143"/>
    </row>
    <row r="142" spans="1:21">
      <c r="A142" s="143"/>
      <c r="B142" s="143"/>
      <c r="C142" s="143"/>
      <c r="D142" s="143"/>
      <c r="E142" s="143"/>
      <c r="F142" s="143"/>
      <c r="G142" s="143"/>
      <c r="H142" s="143"/>
      <c r="I142" s="143"/>
      <c r="J142" s="143"/>
      <c r="K142" s="143"/>
      <c r="L142" s="143"/>
      <c r="M142" s="143"/>
      <c r="N142" s="143"/>
      <c r="O142" s="143"/>
      <c r="P142" s="143"/>
      <c r="Q142" s="143"/>
      <c r="R142" s="143"/>
      <c r="S142" s="143"/>
      <c r="T142" s="143"/>
      <c r="U142" s="143"/>
    </row>
    <row r="143" spans="1:21">
      <c r="A143" s="143"/>
      <c r="B143" s="143"/>
      <c r="C143" s="143"/>
      <c r="D143" s="143"/>
      <c r="E143" s="143"/>
      <c r="F143" s="143"/>
      <c r="G143" s="143"/>
      <c r="H143" s="143"/>
      <c r="I143" s="143"/>
      <c r="J143" s="143"/>
      <c r="K143" s="143"/>
      <c r="L143" s="143"/>
      <c r="M143" s="143"/>
      <c r="N143" s="143"/>
      <c r="O143" s="143"/>
      <c r="P143" s="143"/>
      <c r="Q143" s="143"/>
      <c r="R143" s="143"/>
      <c r="S143" s="143"/>
      <c r="T143" s="143"/>
      <c r="U143" s="143"/>
    </row>
    <row r="144" spans="1:21">
      <c r="A144" s="143"/>
      <c r="B144" s="143"/>
      <c r="C144" s="143"/>
      <c r="D144" s="143"/>
      <c r="E144" s="143"/>
      <c r="F144" s="143"/>
      <c r="G144" s="143"/>
      <c r="H144" s="143"/>
      <c r="I144" s="143"/>
      <c r="J144" s="143"/>
      <c r="K144" s="143"/>
      <c r="L144" s="143"/>
      <c r="M144" s="143"/>
      <c r="N144" s="143"/>
      <c r="O144" s="143"/>
      <c r="P144" s="143"/>
      <c r="Q144" s="143"/>
      <c r="R144" s="143"/>
      <c r="S144" s="143"/>
      <c r="T144" s="143"/>
      <c r="U144" s="143"/>
    </row>
    <row r="145" spans="1:21">
      <c r="A145" s="143"/>
      <c r="B145" s="143"/>
      <c r="C145" s="143"/>
      <c r="D145" s="143"/>
      <c r="E145" s="143"/>
      <c r="F145" s="143"/>
      <c r="G145" s="143"/>
      <c r="H145" s="143"/>
      <c r="I145" s="143"/>
      <c r="J145" s="143"/>
      <c r="K145" s="143"/>
      <c r="L145" s="143"/>
      <c r="M145" s="143"/>
      <c r="N145" s="143"/>
      <c r="O145" s="143"/>
      <c r="P145" s="143"/>
      <c r="Q145" s="143"/>
      <c r="R145" s="143"/>
      <c r="S145" s="143"/>
      <c r="T145" s="143"/>
      <c r="U145" s="143"/>
    </row>
    <row r="146" spans="1:21">
      <c r="A146" s="143"/>
      <c r="B146" s="143"/>
      <c r="C146" s="143"/>
      <c r="D146" s="143"/>
      <c r="E146" s="143"/>
      <c r="F146" s="143"/>
      <c r="G146" s="143"/>
      <c r="H146" s="143"/>
      <c r="I146" s="143"/>
      <c r="J146" s="143"/>
      <c r="K146" s="143"/>
      <c r="L146" s="143"/>
      <c r="M146" s="143"/>
      <c r="N146" s="143"/>
      <c r="O146" s="143"/>
      <c r="P146" s="143"/>
      <c r="Q146" s="143"/>
      <c r="R146" s="143"/>
      <c r="S146" s="143"/>
      <c r="T146" s="143"/>
      <c r="U146" s="143"/>
    </row>
    <row r="147" spans="1:21">
      <c r="A147" s="143"/>
      <c r="B147" s="143"/>
      <c r="C147" s="143"/>
      <c r="D147" s="143"/>
      <c r="E147" s="143"/>
      <c r="F147" s="143"/>
      <c r="G147" s="143"/>
      <c r="H147" s="143"/>
      <c r="I147" s="143"/>
      <c r="J147" s="143"/>
      <c r="K147" s="143"/>
      <c r="L147" s="143"/>
      <c r="M147" s="143"/>
      <c r="N147" s="143"/>
      <c r="O147" s="143"/>
      <c r="P147" s="143"/>
      <c r="Q147" s="143"/>
      <c r="R147" s="143"/>
      <c r="S147" s="143"/>
      <c r="T147" s="143"/>
      <c r="U147" s="143"/>
    </row>
    <row r="148" spans="1:21">
      <c r="A148" s="143"/>
      <c r="B148" s="143"/>
      <c r="C148" s="143"/>
      <c r="D148" s="143"/>
      <c r="E148" s="143"/>
      <c r="F148" s="143"/>
      <c r="G148" s="143"/>
      <c r="H148" s="143"/>
      <c r="I148" s="143"/>
      <c r="J148" s="143"/>
      <c r="K148" s="143"/>
      <c r="L148" s="143"/>
      <c r="M148" s="143"/>
      <c r="N148" s="143"/>
      <c r="O148" s="143"/>
      <c r="P148" s="143"/>
      <c r="Q148" s="143"/>
      <c r="R148" s="143"/>
      <c r="S148" s="143"/>
      <c r="T148" s="143"/>
      <c r="U148" s="143"/>
    </row>
    <row r="149" spans="1:21">
      <c r="A149" s="143"/>
      <c r="B149" s="143"/>
      <c r="C149" s="143"/>
      <c r="D149" s="143"/>
      <c r="E149" s="143"/>
      <c r="F149" s="143"/>
      <c r="G149" s="143"/>
      <c r="H149" s="143"/>
      <c r="I149" s="143"/>
      <c r="J149" s="143"/>
      <c r="K149" s="143"/>
      <c r="L149" s="143"/>
      <c r="M149" s="143"/>
      <c r="N149" s="143"/>
      <c r="O149" s="143"/>
      <c r="P149" s="143"/>
      <c r="Q149" s="143"/>
      <c r="R149" s="143"/>
      <c r="S149" s="143"/>
      <c r="T149" s="143"/>
      <c r="U149" s="143"/>
    </row>
    <row r="150" spans="1:21">
      <c r="A150" s="143"/>
      <c r="B150" s="143"/>
      <c r="C150" s="143"/>
      <c r="D150" s="143"/>
      <c r="E150" s="143"/>
      <c r="F150" s="143"/>
      <c r="G150" s="143"/>
      <c r="H150" s="143"/>
      <c r="I150" s="143"/>
      <c r="J150" s="143"/>
      <c r="K150" s="143"/>
      <c r="L150" s="143"/>
      <c r="M150" s="143"/>
      <c r="N150" s="143"/>
      <c r="O150" s="143"/>
      <c r="P150" s="143"/>
      <c r="Q150" s="143"/>
      <c r="R150" s="143"/>
      <c r="S150" s="143"/>
      <c r="T150" s="143"/>
      <c r="U150" s="143"/>
    </row>
    <row r="151" spans="1:21">
      <c r="A151" s="143"/>
      <c r="B151" s="143"/>
      <c r="C151" s="143"/>
      <c r="D151" s="143"/>
      <c r="E151" s="143"/>
      <c r="F151" s="143"/>
      <c r="G151" s="143"/>
      <c r="H151" s="143"/>
      <c r="I151" s="143"/>
      <c r="J151" s="143"/>
      <c r="K151" s="143"/>
      <c r="L151" s="143"/>
      <c r="M151" s="143"/>
      <c r="N151" s="143"/>
      <c r="O151" s="143"/>
      <c r="P151" s="143"/>
      <c r="Q151" s="143"/>
      <c r="R151" s="143"/>
      <c r="S151" s="143"/>
      <c r="T151" s="143"/>
      <c r="U151" s="143"/>
    </row>
    <row r="152" spans="1:21">
      <c r="A152" s="143"/>
      <c r="B152" s="143"/>
      <c r="C152" s="143"/>
      <c r="D152" s="143"/>
      <c r="E152" s="143"/>
      <c r="F152" s="143"/>
      <c r="G152" s="143"/>
      <c r="H152" s="143"/>
      <c r="I152" s="143"/>
      <c r="J152" s="143"/>
      <c r="K152" s="143"/>
      <c r="L152" s="143"/>
      <c r="M152" s="143"/>
      <c r="N152" s="143"/>
      <c r="O152" s="143"/>
      <c r="P152" s="143"/>
      <c r="Q152" s="143"/>
      <c r="R152" s="143"/>
      <c r="S152" s="143"/>
      <c r="T152" s="143"/>
      <c r="U152" s="143"/>
    </row>
    <row r="153" spans="1:21">
      <c r="A153" s="143"/>
      <c r="B153" s="143"/>
      <c r="C153" s="143"/>
      <c r="D153" s="143"/>
      <c r="E153" s="143"/>
      <c r="F153" s="143"/>
      <c r="G153" s="143"/>
      <c r="H153" s="143"/>
      <c r="I153" s="143"/>
      <c r="J153" s="143"/>
      <c r="K153" s="143"/>
      <c r="L153" s="143"/>
      <c r="M153" s="143"/>
      <c r="N153" s="143"/>
      <c r="O153" s="143"/>
      <c r="P153" s="143"/>
      <c r="Q153" s="143"/>
      <c r="R153" s="143"/>
      <c r="S153" s="143"/>
      <c r="T153" s="143"/>
      <c r="U153" s="143"/>
    </row>
    <row r="154" spans="1:21">
      <c r="A154" s="143"/>
      <c r="B154" s="143"/>
      <c r="C154" s="143"/>
      <c r="D154" s="143"/>
      <c r="E154" s="143"/>
      <c r="F154" s="143"/>
      <c r="G154" s="143"/>
      <c r="H154" s="143"/>
      <c r="I154" s="143"/>
      <c r="J154" s="143"/>
      <c r="K154" s="143"/>
      <c r="L154" s="143"/>
      <c r="M154" s="143"/>
      <c r="N154" s="143"/>
      <c r="O154" s="143"/>
      <c r="P154" s="143"/>
      <c r="Q154" s="143"/>
      <c r="R154" s="143"/>
      <c r="S154" s="143"/>
      <c r="T154" s="143"/>
      <c r="U154" s="143"/>
    </row>
    <row r="155" spans="1:21">
      <c r="A155" s="143"/>
      <c r="B155" s="143"/>
      <c r="C155" s="143"/>
      <c r="D155" s="143"/>
      <c r="E155" s="143"/>
      <c r="F155" s="143"/>
      <c r="G155" s="143"/>
      <c r="H155" s="143"/>
      <c r="I155" s="143"/>
      <c r="J155" s="143"/>
      <c r="K155" s="143"/>
      <c r="L155" s="143"/>
      <c r="M155" s="143"/>
      <c r="N155" s="143"/>
      <c r="O155" s="143"/>
      <c r="P155" s="143"/>
      <c r="Q155" s="143"/>
      <c r="R155" s="143"/>
      <c r="S155" s="143"/>
      <c r="T155" s="143"/>
      <c r="U155" s="143"/>
    </row>
    <row r="156" spans="1:21">
      <c r="A156" s="143"/>
      <c r="B156" s="143"/>
      <c r="C156" s="143"/>
      <c r="D156" s="143"/>
      <c r="E156" s="143"/>
      <c r="F156" s="143"/>
      <c r="G156" s="143"/>
      <c r="H156" s="143"/>
      <c r="I156" s="143"/>
      <c r="J156" s="143"/>
      <c r="K156" s="143"/>
      <c r="L156" s="143"/>
      <c r="M156" s="143"/>
      <c r="N156" s="143"/>
      <c r="O156" s="143"/>
      <c r="P156" s="143"/>
      <c r="Q156" s="143"/>
      <c r="R156" s="143"/>
      <c r="S156" s="143"/>
      <c r="T156" s="143"/>
      <c r="U156" s="143"/>
    </row>
    <row r="157" spans="1:21">
      <c r="A157" s="143"/>
      <c r="B157" s="143"/>
      <c r="C157" s="143"/>
      <c r="D157" s="143"/>
      <c r="E157" s="143"/>
      <c r="F157" s="143"/>
      <c r="G157" s="143"/>
      <c r="H157" s="143"/>
      <c r="I157" s="143"/>
      <c r="J157" s="143"/>
      <c r="K157" s="143"/>
      <c r="L157" s="143"/>
      <c r="M157" s="143"/>
      <c r="N157" s="143"/>
      <c r="O157" s="143"/>
      <c r="P157" s="143"/>
      <c r="Q157" s="143"/>
      <c r="R157" s="143"/>
      <c r="S157" s="143"/>
      <c r="T157" s="143"/>
      <c r="U157" s="143"/>
    </row>
    <row r="158" spans="1:21">
      <c r="A158" s="143"/>
      <c r="B158" s="143"/>
      <c r="C158" s="143"/>
      <c r="D158" s="143"/>
      <c r="E158" s="143"/>
      <c r="F158" s="143"/>
      <c r="G158" s="143"/>
      <c r="H158" s="143"/>
      <c r="I158" s="143"/>
      <c r="J158" s="143"/>
      <c r="K158" s="143"/>
      <c r="L158" s="143"/>
      <c r="M158" s="143"/>
      <c r="N158" s="143"/>
      <c r="O158" s="143"/>
      <c r="P158" s="143"/>
      <c r="Q158" s="143"/>
      <c r="R158" s="143"/>
      <c r="S158" s="143"/>
      <c r="T158" s="143"/>
      <c r="U158" s="143"/>
    </row>
    <row r="159" spans="1:21">
      <c r="A159" s="143"/>
      <c r="B159" s="143"/>
      <c r="C159" s="143"/>
      <c r="D159" s="143"/>
      <c r="E159" s="143"/>
      <c r="F159" s="143"/>
      <c r="G159" s="143"/>
      <c r="H159" s="143"/>
      <c r="I159" s="143"/>
      <c r="J159" s="143"/>
      <c r="K159" s="143"/>
      <c r="L159" s="143"/>
      <c r="M159" s="143"/>
      <c r="N159" s="143"/>
      <c r="O159" s="143"/>
      <c r="P159" s="143"/>
      <c r="Q159" s="143"/>
      <c r="R159" s="143"/>
      <c r="S159" s="143"/>
      <c r="T159" s="143"/>
      <c r="U159" s="143"/>
    </row>
    <row r="160" spans="1:21">
      <c r="A160" s="143"/>
      <c r="B160" s="143"/>
      <c r="C160" s="143"/>
      <c r="D160" s="143"/>
      <c r="E160" s="143"/>
      <c r="F160" s="143"/>
      <c r="G160" s="143"/>
      <c r="H160" s="143"/>
      <c r="I160" s="143"/>
      <c r="J160" s="143"/>
      <c r="K160" s="143"/>
      <c r="L160" s="143"/>
      <c r="M160" s="143"/>
      <c r="N160" s="143"/>
      <c r="O160" s="143"/>
      <c r="P160" s="143"/>
      <c r="Q160" s="143"/>
      <c r="R160" s="143"/>
      <c r="S160" s="143"/>
      <c r="T160" s="143"/>
      <c r="U160" s="143"/>
    </row>
    <row r="161" spans="1:21">
      <c r="A161" s="143"/>
      <c r="B161" s="143"/>
      <c r="C161" s="143"/>
      <c r="D161" s="143"/>
      <c r="E161" s="143"/>
      <c r="F161" s="143"/>
      <c r="G161" s="143"/>
      <c r="H161" s="143"/>
      <c r="I161" s="143"/>
      <c r="J161" s="143"/>
      <c r="K161" s="143"/>
      <c r="L161" s="143"/>
      <c r="M161" s="143"/>
      <c r="N161" s="143"/>
      <c r="O161" s="143"/>
      <c r="P161" s="143"/>
      <c r="Q161" s="143"/>
      <c r="R161" s="143"/>
      <c r="S161" s="143"/>
      <c r="T161" s="143"/>
      <c r="U161" s="143"/>
    </row>
    <row r="162" spans="1:21">
      <c r="A162" s="143"/>
      <c r="B162" s="143"/>
      <c r="C162" s="143"/>
      <c r="D162" s="143"/>
      <c r="E162" s="143"/>
      <c r="F162" s="143"/>
      <c r="G162" s="143"/>
      <c r="H162" s="143"/>
      <c r="I162" s="143"/>
      <c r="J162" s="143"/>
      <c r="K162" s="143"/>
      <c r="L162" s="143"/>
      <c r="M162" s="143"/>
      <c r="N162" s="143"/>
      <c r="O162" s="143"/>
      <c r="P162" s="143"/>
      <c r="Q162" s="143"/>
      <c r="R162" s="143"/>
      <c r="S162" s="143"/>
      <c r="T162" s="143"/>
      <c r="U162" s="143"/>
    </row>
    <row r="163" spans="1:21">
      <c r="A163" s="143"/>
      <c r="B163" s="143"/>
      <c r="C163" s="143"/>
      <c r="D163" s="143"/>
      <c r="E163" s="143"/>
      <c r="F163" s="143"/>
      <c r="G163" s="143"/>
      <c r="H163" s="143"/>
      <c r="I163" s="143"/>
      <c r="J163" s="143"/>
      <c r="K163" s="143"/>
      <c r="L163" s="143"/>
      <c r="M163" s="143"/>
      <c r="N163" s="143"/>
      <c r="O163" s="143"/>
      <c r="P163" s="143"/>
      <c r="Q163" s="143"/>
      <c r="R163" s="143"/>
      <c r="S163" s="143"/>
      <c r="T163" s="143"/>
      <c r="U163" s="143"/>
    </row>
    <row r="164" spans="1:21">
      <c r="A164" s="143"/>
      <c r="B164" s="143"/>
      <c r="C164" s="143"/>
      <c r="D164" s="143"/>
      <c r="E164" s="143"/>
      <c r="F164" s="143"/>
      <c r="G164" s="143"/>
      <c r="H164" s="143"/>
      <c r="I164" s="143"/>
      <c r="J164" s="143"/>
      <c r="K164" s="143"/>
      <c r="L164" s="143"/>
      <c r="M164" s="143"/>
      <c r="N164" s="143"/>
      <c r="O164" s="143"/>
      <c r="P164" s="143"/>
      <c r="Q164" s="143"/>
      <c r="R164" s="143"/>
      <c r="S164" s="143"/>
      <c r="T164" s="143"/>
      <c r="U164" s="143"/>
    </row>
    <row r="165" spans="1:21">
      <c r="A165" s="143"/>
      <c r="B165" s="143"/>
      <c r="C165" s="143"/>
      <c r="D165" s="143"/>
      <c r="E165" s="143"/>
      <c r="F165" s="143"/>
      <c r="G165" s="143"/>
      <c r="H165" s="143"/>
      <c r="I165" s="143"/>
      <c r="J165" s="143"/>
      <c r="K165" s="143"/>
      <c r="L165" s="143"/>
      <c r="M165" s="143"/>
      <c r="N165" s="143"/>
      <c r="O165" s="143"/>
      <c r="P165" s="143"/>
      <c r="Q165" s="143"/>
      <c r="R165" s="143"/>
      <c r="S165" s="143"/>
      <c r="T165" s="143"/>
      <c r="U165" s="143"/>
    </row>
    <row r="166" spans="1:21">
      <c r="A166" s="143"/>
      <c r="B166" s="143"/>
      <c r="C166" s="143"/>
      <c r="D166" s="143"/>
      <c r="E166" s="143"/>
      <c r="F166" s="143"/>
      <c r="G166" s="143"/>
      <c r="H166" s="143"/>
      <c r="I166" s="143"/>
      <c r="J166" s="143"/>
      <c r="K166" s="143"/>
      <c r="L166" s="143"/>
      <c r="M166" s="143"/>
      <c r="N166" s="143"/>
      <c r="O166" s="143"/>
      <c r="P166" s="143"/>
      <c r="Q166" s="143"/>
      <c r="R166" s="143"/>
      <c r="S166" s="143"/>
      <c r="T166" s="143"/>
      <c r="U166" s="143"/>
    </row>
    <row r="167" spans="1:21">
      <c r="A167" s="143"/>
      <c r="B167" s="143"/>
      <c r="C167" s="143"/>
      <c r="D167" s="143"/>
      <c r="E167" s="143"/>
      <c r="F167" s="143"/>
      <c r="G167" s="143"/>
      <c r="H167" s="143"/>
      <c r="I167" s="143"/>
      <c r="J167" s="143"/>
      <c r="K167" s="143"/>
      <c r="L167" s="143"/>
      <c r="M167" s="143"/>
      <c r="N167" s="143"/>
      <c r="O167" s="143"/>
      <c r="P167" s="143"/>
      <c r="Q167" s="143"/>
      <c r="R167" s="143"/>
      <c r="S167" s="143"/>
      <c r="T167" s="143"/>
      <c r="U167" s="143"/>
    </row>
    <row r="168" spans="1:21">
      <c r="A168" s="143"/>
      <c r="B168" s="143"/>
      <c r="C168" s="143"/>
      <c r="D168" s="143"/>
      <c r="E168" s="143"/>
      <c r="F168" s="143"/>
      <c r="G168" s="143"/>
      <c r="H168" s="143"/>
      <c r="I168" s="143"/>
      <c r="J168" s="143"/>
      <c r="K168" s="143"/>
      <c r="L168" s="143"/>
      <c r="M168" s="143"/>
      <c r="N168" s="143"/>
      <c r="O168" s="143"/>
      <c r="P168" s="143"/>
      <c r="Q168" s="143"/>
      <c r="R168" s="143"/>
      <c r="S168" s="143"/>
      <c r="T168" s="143"/>
      <c r="U168" s="143"/>
    </row>
    <row r="169" spans="1:21">
      <c r="A169" s="143"/>
      <c r="B169" s="143"/>
      <c r="C169" s="143"/>
      <c r="D169" s="143"/>
      <c r="E169" s="143"/>
      <c r="F169" s="143"/>
      <c r="G169" s="143"/>
      <c r="H169" s="143"/>
      <c r="I169" s="143"/>
      <c r="J169" s="143"/>
      <c r="K169" s="143"/>
      <c r="L169" s="143"/>
      <c r="M169" s="143"/>
      <c r="N169" s="143"/>
      <c r="O169" s="143"/>
      <c r="P169" s="143"/>
      <c r="Q169" s="143"/>
      <c r="R169" s="143"/>
      <c r="S169" s="143"/>
      <c r="T169" s="143"/>
      <c r="U169" s="143"/>
    </row>
    <row r="170" spans="1:21">
      <c r="A170" s="143"/>
      <c r="B170" s="143"/>
      <c r="C170" s="143"/>
      <c r="D170" s="143"/>
      <c r="E170" s="143"/>
      <c r="F170" s="143"/>
      <c r="G170" s="143"/>
      <c r="H170" s="143"/>
      <c r="I170" s="143"/>
      <c r="J170" s="143"/>
      <c r="K170" s="143"/>
      <c r="L170" s="143"/>
      <c r="M170" s="143"/>
      <c r="N170" s="143"/>
      <c r="O170" s="143"/>
      <c r="P170" s="143"/>
      <c r="Q170" s="143"/>
      <c r="R170" s="143"/>
      <c r="S170" s="143"/>
      <c r="T170" s="143"/>
      <c r="U170" s="143"/>
    </row>
    <row r="171" spans="1:21">
      <c r="A171" s="143"/>
      <c r="B171" s="143"/>
      <c r="C171" s="143"/>
      <c r="D171" s="143"/>
      <c r="E171" s="143"/>
      <c r="F171" s="143"/>
      <c r="G171" s="143"/>
      <c r="H171" s="143"/>
      <c r="I171" s="143"/>
      <c r="J171" s="143"/>
      <c r="K171" s="143"/>
      <c r="L171" s="143"/>
      <c r="M171" s="143"/>
      <c r="N171" s="143"/>
      <c r="O171" s="143"/>
      <c r="P171" s="143"/>
      <c r="Q171" s="143"/>
      <c r="R171" s="143"/>
      <c r="S171" s="143"/>
      <c r="T171" s="143"/>
      <c r="U171" s="143"/>
    </row>
    <row r="172" spans="1:21">
      <c r="A172" s="143"/>
      <c r="B172" s="143"/>
      <c r="C172" s="143"/>
      <c r="D172" s="143"/>
      <c r="E172" s="143"/>
      <c r="F172" s="143"/>
      <c r="G172" s="143"/>
      <c r="H172" s="143"/>
      <c r="I172" s="143"/>
      <c r="J172" s="143"/>
      <c r="K172" s="143"/>
      <c r="L172" s="143"/>
      <c r="M172" s="143"/>
      <c r="N172" s="143"/>
      <c r="O172" s="143"/>
      <c r="P172" s="143"/>
      <c r="Q172" s="143"/>
      <c r="R172" s="143"/>
      <c r="S172" s="143"/>
      <c r="T172" s="143"/>
      <c r="U172" s="143"/>
    </row>
    <row r="173" spans="1:21">
      <c r="A173" s="143"/>
      <c r="B173" s="143"/>
      <c r="C173" s="143"/>
      <c r="D173" s="143"/>
      <c r="E173" s="143"/>
      <c r="F173" s="143"/>
      <c r="G173" s="143"/>
      <c r="H173" s="143"/>
      <c r="I173" s="143"/>
      <c r="J173" s="143"/>
      <c r="K173" s="143"/>
      <c r="L173" s="143"/>
      <c r="M173" s="143"/>
      <c r="N173" s="143"/>
      <c r="O173" s="143"/>
      <c r="P173" s="143"/>
      <c r="Q173" s="143"/>
      <c r="R173" s="143"/>
      <c r="S173" s="143"/>
      <c r="T173" s="143"/>
      <c r="U173" s="143"/>
    </row>
    <row r="174" spans="1:21">
      <c r="A174" s="143"/>
      <c r="B174" s="143"/>
      <c r="C174" s="143"/>
      <c r="D174" s="143"/>
      <c r="E174" s="143"/>
      <c r="F174" s="143"/>
      <c r="G174" s="143"/>
      <c r="H174" s="143"/>
      <c r="I174" s="143"/>
      <c r="J174" s="143"/>
      <c r="K174" s="143"/>
      <c r="L174" s="143"/>
      <c r="M174" s="143"/>
      <c r="N174" s="143"/>
      <c r="O174" s="143"/>
      <c r="P174" s="143"/>
      <c r="Q174" s="143"/>
      <c r="R174" s="143"/>
      <c r="S174" s="143"/>
      <c r="T174" s="143"/>
      <c r="U174" s="143"/>
    </row>
    <row r="175" spans="1:21">
      <c r="A175" s="143"/>
      <c r="B175" s="143"/>
      <c r="C175" s="143"/>
      <c r="D175" s="143"/>
      <c r="E175" s="143"/>
      <c r="F175" s="143"/>
      <c r="G175" s="143"/>
      <c r="H175" s="143"/>
      <c r="I175" s="143"/>
      <c r="J175" s="143"/>
      <c r="K175" s="143"/>
      <c r="L175" s="143"/>
      <c r="M175" s="143"/>
      <c r="N175" s="143"/>
      <c r="O175" s="143"/>
      <c r="P175" s="143"/>
      <c r="Q175" s="143"/>
      <c r="R175" s="143"/>
      <c r="S175" s="143"/>
      <c r="T175" s="143"/>
      <c r="U175" s="143"/>
    </row>
    <row r="176" spans="1:21">
      <c r="A176" s="143"/>
      <c r="B176" s="143"/>
      <c r="C176" s="143"/>
      <c r="D176" s="143"/>
      <c r="E176" s="143"/>
      <c r="F176" s="143"/>
      <c r="G176" s="143"/>
      <c r="H176" s="143"/>
      <c r="I176" s="143"/>
      <c r="J176" s="143"/>
      <c r="K176" s="143"/>
      <c r="L176" s="143"/>
      <c r="M176" s="143"/>
      <c r="N176" s="143"/>
      <c r="O176" s="143"/>
      <c r="P176" s="143"/>
      <c r="Q176" s="143"/>
      <c r="R176" s="143"/>
      <c r="S176" s="143"/>
      <c r="T176" s="143"/>
      <c r="U176" s="143"/>
    </row>
    <row r="177" spans="1:21">
      <c r="A177" s="143"/>
      <c r="B177" s="143"/>
      <c r="C177" s="143"/>
      <c r="D177" s="143"/>
      <c r="E177" s="143"/>
      <c r="F177" s="143"/>
      <c r="G177" s="143"/>
      <c r="H177" s="143"/>
      <c r="I177" s="143"/>
      <c r="J177" s="143"/>
      <c r="K177" s="143"/>
      <c r="L177" s="143"/>
      <c r="M177" s="143"/>
      <c r="N177" s="143"/>
      <c r="O177" s="143"/>
      <c r="P177" s="143"/>
      <c r="Q177" s="143"/>
      <c r="R177" s="143"/>
      <c r="S177" s="143"/>
      <c r="T177" s="143"/>
      <c r="U177" s="143"/>
    </row>
    <row r="178" spans="1:21">
      <c r="A178" s="143"/>
      <c r="B178" s="143"/>
      <c r="C178" s="143"/>
      <c r="D178" s="143"/>
      <c r="E178" s="143"/>
      <c r="F178" s="143"/>
      <c r="G178" s="143"/>
      <c r="H178" s="143"/>
      <c r="I178" s="143"/>
      <c r="J178" s="143"/>
      <c r="K178" s="143"/>
      <c r="L178" s="143"/>
      <c r="M178" s="143"/>
      <c r="N178" s="143"/>
      <c r="O178" s="143"/>
      <c r="P178" s="143"/>
      <c r="Q178" s="143"/>
      <c r="R178" s="143"/>
      <c r="S178" s="143"/>
      <c r="T178" s="143"/>
      <c r="U178" s="143"/>
    </row>
    <row r="179" spans="1:21">
      <c r="A179" s="143"/>
      <c r="B179" s="143"/>
      <c r="C179" s="143"/>
      <c r="D179" s="143"/>
      <c r="E179" s="143"/>
      <c r="F179" s="143"/>
      <c r="G179" s="143"/>
      <c r="H179" s="143"/>
      <c r="I179" s="143"/>
      <c r="J179" s="143"/>
      <c r="K179" s="143"/>
      <c r="L179" s="143"/>
      <c r="M179" s="143"/>
      <c r="N179" s="143"/>
      <c r="O179" s="143"/>
      <c r="P179" s="143"/>
      <c r="Q179" s="143"/>
      <c r="R179" s="143"/>
      <c r="S179" s="143"/>
      <c r="T179" s="143"/>
      <c r="U179" s="143"/>
    </row>
    <row r="180" spans="1:21">
      <c r="A180" s="143"/>
      <c r="B180" s="143"/>
      <c r="C180" s="143"/>
      <c r="D180" s="143"/>
      <c r="E180" s="143"/>
      <c r="F180" s="143"/>
      <c r="G180" s="143"/>
      <c r="H180" s="143"/>
      <c r="I180" s="143"/>
      <c r="J180" s="143"/>
      <c r="K180" s="143"/>
      <c r="L180" s="143"/>
      <c r="M180" s="143"/>
      <c r="N180" s="143"/>
      <c r="O180" s="143"/>
      <c r="P180" s="143"/>
      <c r="Q180" s="143"/>
      <c r="R180" s="143"/>
      <c r="S180" s="143"/>
      <c r="T180" s="143"/>
      <c r="U180" s="143"/>
    </row>
    <row r="181" spans="1:21">
      <c r="A181" s="143"/>
      <c r="B181" s="143"/>
      <c r="C181" s="143"/>
      <c r="D181" s="143"/>
      <c r="E181" s="143"/>
      <c r="F181" s="143"/>
      <c r="G181" s="143"/>
      <c r="H181" s="143"/>
      <c r="I181" s="143"/>
      <c r="J181" s="143"/>
      <c r="K181" s="143"/>
      <c r="L181" s="143"/>
      <c r="M181" s="143"/>
      <c r="N181" s="143"/>
      <c r="O181" s="143"/>
      <c r="P181" s="143"/>
      <c r="Q181" s="143"/>
      <c r="R181" s="143"/>
      <c r="S181" s="143"/>
      <c r="T181" s="143"/>
      <c r="U181" s="143"/>
    </row>
    <row r="182" spans="1:21">
      <c r="A182" s="143"/>
      <c r="B182" s="143"/>
      <c r="C182" s="143"/>
      <c r="D182" s="143"/>
      <c r="E182" s="143"/>
      <c r="F182" s="143"/>
      <c r="G182" s="143"/>
      <c r="H182" s="143"/>
      <c r="I182" s="143"/>
      <c r="J182" s="143"/>
      <c r="K182" s="143"/>
      <c r="L182" s="143"/>
      <c r="M182" s="143"/>
      <c r="N182" s="143"/>
      <c r="O182" s="143"/>
      <c r="P182" s="143"/>
      <c r="Q182" s="143"/>
      <c r="R182" s="143"/>
      <c r="S182" s="143"/>
      <c r="T182" s="143"/>
      <c r="U182" s="143"/>
    </row>
    <row r="183" spans="1:21">
      <c r="A183" s="143"/>
      <c r="B183" s="143"/>
      <c r="C183" s="143"/>
      <c r="D183" s="143"/>
      <c r="E183" s="143"/>
      <c r="F183" s="143"/>
      <c r="G183" s="143"/>
      <c r="H183" s="143"/>
      <c r="I183" s="143"/>
      <c r="J183" s="143"/>
      <c r="K183" s="143"/>
      <c r="L183" s="143"/>
      <c r="M183" s="143"/>
      <c r="N183" s="143"/>
      <c r="O183" s="143"/>
      <c r="P183" s="143"/>
      <c r="Q183" s="143"/>
      <c r="R183" s="143"/>
      <c r="S183" s="143"/>
      <c r="T183" s="143"/>
      <c r="U183" s="143"/>
    </row>
    <row r="184" spans="1:21">
      <c r="A184" s="143"/>
      <c r="B184" s="143"/>
      <c r="C184" s="143"/>
      <c r="D184" s="143"/>
      <c r="E184" s="143"/>
      <c r="F184" s="143"/>
      <c r="G184" s="143"/>
      <c r="H184" s="143"/>
      <c r="I184" s="143"/>
      <c r="J184" s="143"/>
      <c r="K184" s="143"/>
      <c r="L184" s="143"/>
      <c r="M184" s="143"/>
      <c r="N184" s="143"/>
      <c r="O184" s="143"/>
      <c r="P184" s="143"/>
      <c r="Q184" s="143"/>
      <c r="R184" s="143"/>
      <c r="S184" s="143"/>
      <c r="T184" s="143"/>
      <c r="U184" s="143"/>
    </row>
    <row r="185" spans="1:21">
      <c r="A185" s="143"/>
      <c r="B185" s="143"/>
      <c r="C185" s="143"/>
      <c r="D185" s="143"/>
      <c r="E185" s="143"/>
      <c r="F185" s="143"/>
      <c r="G185" s="143"/>
      <c r="H185" s="143"/>
      <c r="I185" s="143"/>
      <c r="J185" s="143"/>
      <c r="K185" s="143"/>
      <c r="L185" s="143"/>
      <c r="M185" s="143"/>
      <c r="N185" s="143"/>
      <c r="O185" s="143"/>
      <c r="P185" s="143"/>
      <c r="Q185" s="143"/>
      <c r="R185" s="143"/>
      <c r="S185" s="143"/>
      <c r="T185" s="143"/>
      <c r="U185" s="143"/>
    </row>
    <row r="186" spans="1:21">
      <c r="A186" s="143"/>
      <c r="B186" s="143"/>
      <c r="C186" s="143"/>
      <c r="D186" s="143"/>
      <c r="E186" s="143"/>
      <c r="F186" s="143"/>
      <c r="G186" s="143"/>
      <c r="H186" s="143"/>
      <c r="I186" s="143"/>
      <c r="J186" s="143"/>
      <c r="K186" s="143"/>
      <c r="L186" s="143"/>
      <c r="M186" s="143"/>
      <c r="N186" s="143"/>
      <c r="O186" s="143"/>
      <c r="P186" s="143"/>
      <c r="Q186" s="143"/>
      <c r="R186" s="143"/>
      <c r="S186" s="143"/>
      <c r="T186" s="143"/>
      <c r="U186" s="143"/>
    </row>
    <row r="187" spans="1:21">
      <c r="A187" s="143"/>
      <c r="B187" s="143"/>
      <c r="C187" s="143"/>
      <c r="D187" s="143"/>
      <c r="E187" s="143"/>
      <c r="F187" s="143"/>
      <c r="G187" s="143"/>
      <c r="H187" s="143"/>
      <c r="I187" s="143"/>
      <c r="J187" s="143"/>
      <c r="K187" s="143"/>
      <c r="L187" s="143"/>
      <c r="M187" s="143"/>
      <c r="N187" s="143"/>
      <c r="O187" s="143"/>
      <c r="P187" s="143"/>
      <c r="Q187" s="143"/>
      <c r="R187" s="143"/>
      <c r="S187" s="143"/>
      <c r="T187" s="143"/>
      <c r="U187" s="143"/>
    </row>
    <row r="188" spans="1:21">
      <c r="A188" s="143"/>
      <c r="B188" s="143"/>
      <c r="C188" s="143"/>
      <c r="D188" s="143"/>
      <c r="E188" s="143"/>
      <c r="F188" s="143"/>
      <c r="G188" s="143"/>
      <c r="H188" s="143"/>
      <c r="I188" s="143"/>
      <c r="J188" s="143"/>
      <c r="K188" s="143"/>
      <c r="L188" s="143"/>
      <c r="M188" s="143"/>
      <c r="N188" s="143"/>
      <c r="O188" s="143"/>
      <c r="P188" s="143"/>
      <c r="Q188" s="143"/>
      <c r="R188" s="143"/>
      <c r="S188" s="143"/>
      <c r="T188" s="143"/>
      <c r="U188" s="143"/>
    </row>
    <row r="189" spans="1:21">
      <c r="A189" s="143"/>
      <c r="B189" s="143"/>
      <c r="C189" s="143"/>
      <c r="D189" s="143"/>
      <c r="E189" s="143"/>
      <c r="F189" s="143"/>
      <c r="G189" s="143"/>
      <c r="H189" s="143"/>
      <c r="I189" s="143"/>
      <c r="J189" s="143"/>
      <c r="K189" s="143"/>
      <c r="L189" s="143"/>
      <c r="M189" s="143"/>
      <c r="N189" s="143"/>
      <c r="O189" s="143"/>
      <c r="P189" s="143"/>
      <c r="Q189" s="143"/>
      <c r="R189" s="143"/>
      <c r="S189" s="143"/>
      <c r="T189" s="143"/>
      <c r="U189" s="143"/>
    </row>
    <row r="190" spans="1:21">
      <c r="A190" s="143"/>
      <c r="B190" s="143"/>
      <c r="C190" s="143"/>
      <c r="D190" s="143"/>
      <c r="E190" s="143"/>
      <c r="F190" s="143"/>
      <c r="G190" s="143"/>
      <c r="H190" s="143"/>
      <c r="I190" s="143"/>
      <c r="J190" s="143"/>
      <c r="K190" s="143"/>
      <c r="L190" s="143"/>
      <c r="M190" s="143"/>
      <c r="N190" s="143"/>
      <c r="O190" s="143"/>
      <c r="P190" s="143"/>
      <c r="Q190" s="143"/>
      <c r="R190" s="143"/>
      <c r="S190" s="143"/>
      <c r="T190" s="143"/>
      <c r="U190" s="143"/>
    </row>
    <row r="191" spans="1:21">
      <c r="A191" s="143"/>
      <c r="B191" s="143"/>
      <c r="C191" s="143"/>
      <c r="D191" s="143"/>
      <c r="E191" s="143"/>
      <c r="F191" s="143"/>
      <c r="G191" s="143"/>
      <c r="H191" s="143"/>
      <c r="I191" s="143"/>
      <c r="J191" s="143"/>
      <c r="K191" s="143"/>
      <c r="L191" s="143"/>
      <c r="M191" s="143"/>
      <c r="N191" s="143"/>
      <c r="O191" s="143"/>
      <c r="P191" s="143"/>
      <c r="Q191" s="143"/>
      <c r="R191" s="143"/>
      <c r="S191" s="143"/>
      <c r="T191" s="143"/>
      <c r="U191" s="143"/>
    </row>
    <row r="192" spans="1:21">
      <c r="A192" s="143"/>
      <c r="B192" s="143"/>
      <c r="C192" s="143"/>
      <c r="D192" s="143"/>
      <c r="E192" s="143"/>
      <c r="F192" s="143"/>
      <c r="G192" s="143"/>
      <c r="H192" s="143"/>
      <c r="I192" s="143"/>
      <c r="J192" s="143"/>
      <c r="K192" s="143"/>
      <c r="L192" s="143"/>
      <c r="M192" s="143"/>
      <c r="N192" s="143"/>
      <c r="O192" s="143"/>
      <c r="P192" s="143"/>
      <c r="Q192" s="143"/>
      <c r="R192" s="143"/>
      <c r="S192" s="143"/>
      <c r="T192" s="143"/>
      <c r="U192" s="143"/>
    </row>
    <row r="193" spans="1:21">
      <c r="A193" s="143"/>
      <c r="B193" s="143"/>
      <c r="C193" s="143"/>
      <c r="D193" s="143"/>
      <c r="E193" s="143"/>
      <c r="F193" s="143"/>
      <c r="G193" s="143"/>
      <c r="H193" s="143"/>
      <c r="I193" s="143"/>
      <c r="J193" s="143"/>
      <c r="K193" s="143"/>
      <c r="L193" s="143"/>
      <c r="M193" s="143"/>
      <c r="N193" s="143"/>
      <c r="O193" s="143"/>
      <c r="P193" s="143"/>
      <c r="Q193" s="143"/>
      <c r="R193" s="143"/>
      <c r="S193" s="143"/>
      <c r="T193" s="143"/>
      <c r="U193" s="143"/>
    </row>
    <row r="194" spans="1:21">
      <c r="A194" s="143"/>
      <c r="B194" s="143"/>
      <c r="C194" s="143"/>
      <c r="D194" s="143"/>
      <c r="E194" s="143"/>
      <c r="F194" s="143"/>
      <c r="G194" s="143"/>
      <c r="H194" s="143"/>
      <c r="I194" s="143"/>
      <c r="J194" s="143"/>
      <c r="K194" s="143"/>
      <c r="L194" s="143"/>
      <c r="M194" s="143"/>
      <c r="N194" s="143"/>
      <c r="O194" s="143"/>
      <c r="P194" s="143"/>
      <c r="Q194" s="143"/>
      <c r="R194" s="143"/>
      <c r="S194" s="143"/>
      <c r="T194" s="143"/>
      <c r="U194" s="143"/>
    </row>
    <row r="195" spans="1:21">
      <c r="A195" s="143"/>
      <c r="B195" s="143"/>
      <c r="C195" s="143"/>
      <c r="D195" s="143"/>
      <c r="E195" s="143"/>
      <c r="F195" s="143"/>
      <c r="G195" s="143"/>
      <c r="H195" s="143"/>
      <c r="I195" s="143"/>
      <c r="J195" s="143"/>
      <c r="K195" s="143"/>
      <c r="L195" s="143"/>
      <c r="M195" s="143"/>
      <c r="N195" s="143"/>
      <c r="O195" s="143"/>
      <c r="P195" s="143"/>
      <c r="Q195" s="143"/>
      <c r="R195" s="143"/>
      <c r="S195" s="143"/>
      <c r="T195" s="143"/>
      <c r="U195" s="143"/>
    </row>
    <row r="196" spans="1:21">
      <c r="A196" s="143"/>
      <c r="B196" s="143"/>
      <c r="C196" s="143"/>
      <c r="D196" s="143"/>
      <c r="E196" s="143"/>
      <c r="F196" s="143"/>
      <c r="G196" s="143"/>
      <c r="H196" s="143"/>
      <c r="I196" s="143"/>
      <c r="J196" s="143"/>
      <c r="K196" s="143"/>
      <c r="L196" s="143"/>
      <c r="M196" s="143"/>
      <c r="N196" s="143"/>
      <c r="O196" s="143"/>
      <c r="P196" s="143"/>
      <c r="Q196" s="143"/>
      <c r="R196" s="143"/>
      <c r="S196" s="143"/>
      <c r="T196" s="143"/>
      <c r="U196" s="143"/>
    </row>
    <row r="197" spans="1:21">
      <c r="A197" s="143"/>
      <c r="B197" s="143"/>
      <c r="C197" s="143"/>
      <c r="D197" s="143"/>
      <c r="E197" s="143"/>
      <c r="F197" s="143"/>
      <c r="G197" s="143"/>
      <c r="H197" s="143"/>
      <c r="I197" s="143"/>
      <c r="J197" s="143"/>
      <c r="K197" s="143"/>
      <c r="L197" s="143"/>
      <c r="M197" s="143"/>
      <c r="N197" s="143"/>
      <c r="O197" s="143"/>
      <c r="P197" s="143"/>
      <c r="Q197" s="143"/>
      <c r="R197" s="143"/>
      <c r="S197" s="143"/>
      <c r="T197" s="143"/>
      <c r="U197" s="143"/>
    </row>
    <row r="198" spans="1:21">
      <c r="A198" s="143"/>
      <c r="B198" s="143"/>
      <c r="C198" s="143"/>
      <c r="D198" s="143"/>
      <c r="E198" s="143"/>
      <c r="F198" s="143"/>
      <c r="G198" s="143"/>
      <c r="H198" s="143"/>
      <c r="I198" s="143"/>
      <c r="J198" s="143"/>
      <c r="K198" s="143"/>
      <c r="L198" s="143"/>
      <c r="M198" s="143"/>
      <c r="N198" s="143"/>
      <c r="O198" s="143"/>
      <c r="P198" s="143"/>
      <c r="Q198" s="143"/>
      <c r="R198" s="143"/>
      <c r="S198" s="143"/>
      <c r="T198" s="143"/>
      <c r="U198" s="143"/>
    </row>
    <row r="199" spans="1:21">
      <c r="A199" s="143"/>
      <c r="B199" s="143"/>
      <c r="C199" s="143"/>
      <c r="D199" s="143"/>
      <c r="E199" s="143"/>
      <c r="F199" s="143"/>
      <c r="G199" s="143"/>
      <c r="H199" s="143"/>
      <c r="I199" s="143"/>
      <c r="J199" s="143"/>
      <c r="K199" s="143"/>
      <c r="L199" s="143"/>
      <c r="M199" s="143"/>
      <c r="N199" s="143"/>
      <c r="O199" s="143"/>
      <c r="P199" s="143"/>
      <c r="Q199" s="143"/>
      <c r="R199" s="143"/>
      <c r="S199" s="143"/>
      <c r="T199" s="143"/>
      <c r="U199" s="143"/>
    </row>
    <row r="200" spans="1:21">
      <c r="A200" s="143"/>
      <c r="B200" s="143"/>
      <c r="C200" s="143"/>
      <c r="D200" s="143"/>
      <c r="E200" s="143"/>
      <c r="F200" s="143"/>
      <c r="G200" s="143"/>
      <c r="H200" s="143"/>
      <c r="I200" s="143"/>
      <c r="J200" s="143"/>
      <c r="K200" s="143"/>
      <c r="L200" s="143"/>
      <c r="M200" s="143"/>
      <c r="N200" s="143"/>
      <c r="O200" s="143"/>
      <c r="P200" s="143"/>
      <c r="Q200" s="143"/>
      <c r="R200" s="143"/>
      <c r="S200" s="143"/>
      <c r="T200" s="143"/>
      <c r="U200" s="143"/>
    </row>
    <row r="201" spans="1:21">
      <c r="A201" s="143"/>
      <c r="B201" s="143"/>
      <c r="C201" s="143"/>
      <c r="D201" s="143"/>
      <c r="E201" s="143"/>
      <c r="F201" s="143"/>
      <c r="G201" s="143"/>
      <c r="H201" s="143"/>
      <c r="I201" s="143"/>
      <c r="J201" s="143"/>
      <c r="K201" s="143"/>
      <c r="L201" s="143"/>
      <c r="M201" s="143"/>
      <c r="N201" s="143"/>
      <c r="O201" s="143"/>
      <c r="P201" s="143"/>
      <c r="Q201" s="143"/>
      <c r="R201" s="143"/>
      <c r="S201" s="143"/>
      <c r="T201" s="143"/>
      <c r="U201" s="143"/>
    </row>
    <row r="202" spans="1:21">
      <c r="A202" s="143"/>
      <c r="B202" s="143"/>
      <c r="C202" s="143"/>
      <c r="D202" s="143"/>
      <c r="E202" s="143"/>
      <c r="F202" s="143"/>
      <c r="G202" s="143"/>
      <c r="H202" s="143"/>
      <c r="I202" s="143"/>
      <c r="J202" s="143"/>
      <c r="K202" s="143"/>
      <c r="L202" s="143"/>
      <c r="M202" s="143"/>
      <c r="N202" s="143"/>
      <c r="O202" s="143"/>
      <c r="P202" s="143"/>
      <c r="Q202" s="143"/>
      <c r="R202" s="143"/>
      <c r="S202" s="143"/>
      <c r="T202" s="143"/>
      <c r="U202" s="143"/>
    </row>
    <row r="203" spans="1:21">
      <c r="A203" s="143"/>
      <c r="B203" s="143"/>
      <c r="C203" s="143"/>
      <c r="D203" s="143"/>
      <c r="E203" s="143"/>
      <c r="F203" s="143"/>
      <c r="G203" s="143"/>
      <c r="H203" s="143"/>
      <c r="I203" s="143"/>
      <c r="J203" s="143"/>
      <c r="K203" s="143"/>
      <c r="L203" s="143"/>
      <c r="M203" s="143"/>
      <c r="N203" s="143"/>
      <c r="O203" s="143"/>
      <c r="P203" s="143"/>
      <c r="Q203" s="143"/>
      <c r="R203" s="143"/>
      <c r="S203" s="143"/>
      <c r="T203" s="143"/>
      <c r="U203" s="143"/>
    </row>
    <row r="204" spans="1:21">
      <c r="A204" s="143"/>
      <c r="B204" s="143"/>
      <c r="C204" s="143"/>
      <c r="D204" s="143"/>
      <c r="E204" s="143"/>
      <c r="F204" s="143"/>
      <c r="G204" s="143"/>
      <c r="H204" s="143"/>
      <c r="I204" s="143"/>
      <c r="J204" s="143"/>
      <c r="K204" s="143"/>
      <c r="L204" s="143"/>
      <c r="M204" s="143"/>
      <c r="N204" s="143"/>
      <c r="O204" s="143"/>
      <c r="P204" s="143"/>
      <c r="Q204" s="143"/>
      <c r="R204" s="143"/>
      <c r="S204" s="143"/>
      <c r="T204" s="143"/>
      <c r="U204" s="143"/>
    </row>
    <row r="205" spans="1:21">
      <c r="A205" s="143"/>
      <c r="B205" s="143"/>
      <c r="C205" s="143"/>
      <c r="D205" s="143"/>
      <c r="E205" s="143"/>
      <c r="F205" s="143"/>
      <c r="G205" s="143"/>
      <c r="H205" s="143"/>
      <c r="I205" s="143"/>
      <c r="J205" s="143"/>
      <c r="K205" s="143"/>
      <c r="L205" s="143"/>
      <c r="M205" s="143"/>
      <c r="N205" s="143"/>
      <c r="O205" s="143"/>
      <c r="P205" s="143"/>
      <c r="Q205" s="143"/>
      <c r="R205" s="143"/>
      <c r="S205" s="143"/>
      <c r="T205" s="143"/>
      <c r="U205" s="143"/>
    </row>
    <row r="206" spans="1:21">
      <c r="A206" s="143"/>
      <c r="B206" s="143"/>
      <c r="C206" s="143"/>
      <c r="D206" s="143"/>
      <c r="E206" s="143"/>
      <c r="F206" s="143"/>
      <c r="G206" s="143"/>
      <c r="H206" s="143"/>
      <c r="I206" s="143"/>
      <c r="J206" s="143"/>
      <c r="K206" s="143"/>
      <c r="L206" s="143"/>
      <c r="M206" s="143"/>
      <c r="N206" s="143"/>
      <c r="O206" s="143"/>
      <c r="P206" s="143"/>
      <c r="Q206" s="143"/>
      <c r="R206" s="143"/>
      <c r="S206" s="143"/>
      <c r="T206" s="143"/>
      <c r="U206" s="143"/>
    </row>
    <row r="207" spans="1:21">
      <c r="A207" s="143"/>
      <c r="B207" s="143"/>
      <c r="C207" s="143"/>
      <c r="D207" s="143"/>
      <c r="E207" s="143"/>
      <c r="F207" s="143"/>
      <c r="G207" s="143"/>
      <c r="H207" s="143"/>
      <c r="I207" s="143"/>
      <c r="J207" s="143"/>
      <c r="K207" s="143"/>
      <c r="L207" s="143"/>
      <c r="M207" s="143"/>
      <c r="N207" s="143"/>
      <c r="O207" s="143"/>
      <c r="P207" s="143"/>
      <c r="Q207" s="143"/>
      <c r="R207" s="143"/>
      <c r="S207" s="143"/>
      <c r="T207" s="143"/>
      <c r="U207" s="143"/>
    </row>
    <row r="208" spans="1:21">
      <c r="A208" s="143"/>
      <c r="B208" s="143"/>
      <c r="C208" s="143"/>
      <c r="D208" s="143"/>
      <c r="E208" s="143"/>
      <c r="F208" s="143"/>
      <c r="G208" s="143"/>
      <c r="H208" s="143"/>
      <c r="I208" s="143"/>
      <c r="J208" s="143"/>
      <c r="K208" s="143"/>
      <c r="L208" s="143"/>
      <c r="M208" s="143"/>
      <c r="N208" s="143"/>
      <c r="O208" s="143"/>
      <c r="P208" s="143"/>
      <c r="Q208" s="143"/>
      <c r="R208" s="143"/>
      <c r="S208" s="143"/>
      <c r="T208" s="143"/>
      <c r="U208" s="143"/>
    </row>
    <row r="209" spans="1:21">
      <c r="A209" s="143"/>
      <c r="B209" s="143"/>
      <c r="C209" s="143"/>
      <c r="D209" s="143"/>
      <c r="E209" s="143"/>
      <c r="F209" s="143"/>
      <c r="G209" s="143"/>
      <c r="H209" s="143"/>
      <c r="I209" s="143"/>
      <c r="J209" s="143"/>
      <c r="K209" s="143"/>
      <c r="L209" s="143"/>
      <c r="M209" s="143"/>
      <c r="N209" s="143"/>
      <c r="O209" s="143"/>
      <c r="P209" s="143"/>
      <c r="Q209" s="143"/>
      <c r="R209" s="143"/>
      <c r="S209" s="143"/>
      <c r="T209" s="143"/>
      <c r="U209" s="143"/>
    </row>
    <row r="210" spans="1:21">
      <c r="A210" s="143"/>
      <c r="B210" s="143"/>
      <c r="C210" s="143"/>
      <c r="D210" s="143"/>
      <c r="E210" s="143"/>
      <c r="F210" s="143"/>
      <c r="G210" s="143"/>
      <c r="H210" s="143"/>
      <c r="I210" s="143"/>
      <c r="J210" s="143"/>
      <c r="K210" s="143"/>
      <c r="L210" s="143"/>
      <c r="M210" s="143"/>
      <c r="N210" s="143"/>
      <c r="O210" s="143"/>
      <c r="P210" s="143"/>
      <c r="Q210" s="143"/>
      <c r="R210" s="143"/>
      <c r="S210" s="143"/>
      <c r="T210" s="143"/>
      <c r="U210" s="143"/>
    </row>
    <row r="211" spans="1:21">
      <c r="A211" s="143"/>
      <c r="B211" s="143"/>
      <c r="C211" s="143"/>
      <c r="D211" s="143"/>
      <c r="E211" s="143"/>
      <c r="F211" s="143"/>
      <c r="G211" s="143"/>
      <c r="H211" s="143"/>
      <c r="I211" s="143"/>
      <c r="J211" s="143"/>
      <c r="K211" s="143"/>
      <c r="L211" s="143"/>
      <c r="M211" s="143"/>
      <c r="N211" s="143"/>
      <c r="O211" s="143"/>
      <c r="P211" s="143"/>
      <c r="Q211" s="143"/>
      <c r="R211" s="143"/>
      <c r="S211" s="143"/>
      <c r="T211" s="143"/>
      <c r="U211" s="143"/>
    </row>
    <row r="212" spans="1:21">
      <c r="A212" s="143"/>
      <c r="B212" s="143"/>
      <c r="C212" s="143"/>
      <c r="D212" s="143"/>
      <c r="E212" s="143"/>
      <c r="F212" s="143"/>
      <c r="G212" s="143"/>
      <c r="H212" s="143"/>
      <c r="I212" s="143"/>
      <c r="J212" s="143"/>
      <c r="K212" s="143"/>
      <c r="L212" s="143"/>
      <c r="M212" s="143"/>
      <c r="N212" s="143"/>
      <c r="O212" s="143"/>
      <c r="P212" s="143"/>
      <c r="Q212" s="143"/>
      <c r="R212" s="143"/>
      <c r="S212" s="143"/>
      <c r="T212" s="143"/>
      <c r="U212" s="143"/>
    </row>
    <row r="213" spans="1:21">
      <c r="A213" s="143"/>
      <c r="B213" s="143"/>
      <c r="C213" s="143"/>
      <c r="D213" s="143"/>
      <c r="E213" s="143"/>
      <c r="F213" s="143"/>
      <c r="G213" s="143"/>
      <c r="H213" s="143"/>
      <c r="I213" s="143"/>
      <c r="J213" s="143"/>
      <c r="K213" s="143"/>
      <c r="L213" s="143"/>
      <c r="M213" s="143"/>
      <c r="N213" s="143"/>
      <c r="O213" s="143"/>
      <c r="P213" s="143"/>
      <c r="Q213" s="143"/>
      <c r="R213" s="143"/>
      <c r="S213" s="143"/>
      <c r="T213" s="143"/>
      <c r="U213" s="143"/>
    </row>
    <row r="214" spans="1:21">
      <c r="A214" s="143"/>
      <c r="B214" s="143"/>
      <c r="C214" s="143"/>
      <c r="D214" s="143"/>
      <c r="E214" s="143"/>
      <c r="F214" s="143"/>
      <c r="G214" s="143"/>
      <c r="H214" s="143"/>
      <c r="I214" s="143"/>
      <c r="J214" s="143"/>
      <c r="K214" s="143"/>
      <c r="L214" s="143"/>
      <c r="M214" s="143"/>
      <c r="N214" s="143"/>
      <c r="O214" s="143"/>
      <c r="P214" s="143"/>
      <c r="Q214" s="143"/>
      <c r="R214" s="143"/>
      <c r="S214" s="143"/>
      <c r="T214" s="143"/>
      <c r="U214" s="143"/>
    </row>
    <row r="215" spans="1:21">
      <c r="A215" s="143"/>
      <c r="B215" s="143"/>
      <c r="C215" s="143"/>
      <c r="D215" s="143"/>
      <c r="E215" s="143"/>
      <c r="F215" s="143"/>
      <c r="G215" s="143"/>
      <c r="H215" s="143"/>
      <c r="I215" s="143"/>
      <c r="J215" s="143"/>
      <c r="K215" s="143"/>
      <c r="L215" s="143"/>
      <c r="M215" s="143"/>
      <c r="N215" s="143"/>
      <c r="O215" s="143"/>
      <c r="P215" s="143"/>
      <c r="Q215" s="143"/>
      <c r="R215" s="143"/>
      <c r="S215" s="143"/>
      <c r="T215" s="143"/>
      <c r="U215" s="143"/>
    </row>
    <row r="216" spans="1:21">
      <c r="A216" s="143"/>
      <c r="B216" s="143"/>
      <c r="C216" s="143"/>
      <c r="D216" s="143"/>
      <c r="E216" s="143"/>
      <c r="F216" s="143"/>
      <c r="G216" s="143"/>
      <c r="H216" s="143"/>
      <c r="I216" s="143"/>
      <c r="J216" s="143"/>
      <c r="K216" s="143"/>
      <c r="L216" s="143"/>
      <c r="M216" s="143"/>
      <c r="N216" s="143"/>
      <c r="O216" s="143"/>
      <c r="P216" s="143"/>
      <c r="Q216" s="143"/>
      <c r="R216" s="143"/>
      <c r="S216" s="143"/>
      <c r="T216" s="143"/>
      <c r="U216" s="143"/>
    </row>
    <row r="217" spans="1:21">
      <c r="A217" s="143"/>
      <c r="B217" s="143"/>
      <c r="C217" s="143"/>
      <c r="D217" s="143"/>
      <c r="E217" s="143"/>
      <c r="F217" s="143"/>
      <c r="G217" s="143"/>
      <c r="H217" s="143"/>
      <c r="I217" s="143"/>
      <c r="J217" s="143"/>
      <c r="K217" s="143"/>
      <c r="L217" s="143"/>
      <c r="M217" s="143"/>
      <c r="N217" s="143"/>
      <c r="O217" s="143"/>
      <c r="P217" s="143"/>
      <c r="Q217" s="143"/>
      <c r="R217" s="143"/>
      <c r="S217" s="143"/>
      <c r="T217" s="143"/>
      <c r="U217" s="143"/>
    </row>
    <row r="218" spans="1:21">
      <c r="A218" s="143"/>
      <c r="B218" s="143"/>
      <c r="C218" s="143"/>
      <c r="D218" s="143"/>
      <c r="E218" s="143"/>
      <c r="F218" s="143"/>
      <c r="G218" s="143"/>
      <c r="H218" s="143"/>
      <c r="I218" s="143"/>
      <c r="J218" s="143"/>
      <c r="K218" s="143"/>
      <c r="L218" s="143"/>
      <c r="M218" s="143"/>
      <c r="N218" s="143"/>
      <c r="O218" s="143"/>
      <c r="P218" s="143"/>
      <c r="Q218" s="143"/>
      <c r="R218" s="143"/>
      <c r="S218" s="143"/>
      <c r="T218" s="143"/>
      <c r="U218" s="143"/>
    </row>
    <row r="219" spans="1:21">
      <c r="A219" s="143"/>
      <c r="B219" s="143"/>
      <c r="C219" s="143"/>
      <c r="D219" s="143"/>
      <c r="E219" s="143"/>
      <c r="F219" s="143"/>
      <c r="G219" s="143"/>
      <c r="H219" s="143"/>
      <c r="I219" s="143"/>
      <c r="J219" s="143"/>
      <c r="K219" s="143"/>
      <c r="L219" s="143"/>
      <c r="M219" s="143"/>
      <c r="N219" s="143"/>
      <c r="O219" s="143"/>
      <c r="P219" s="143"/>
      <c r="Q219" s="143"/>
      <c r="R219" s="143"/>
      <c r="S219" s="143"/>
      <c r="T219" s="143"/>
      <c r="U219" s="143"/>
    </row>
    <row r="220" spans="1:21">
      <c r="A220" s="143"/>
      <c r="B220" s="143"/>
      <c r="C220" s="143"/>
      <c r="D220" s="143"/>
      <c r="E220" s="143"/>
      <c r="F220" s="143"/>
      <c r="G220" s="143"/>
      <c r="H220" s="143"/>
      <c r="I220" s="143"/>
      <c r="J220" s="143"/>
      <c r="K220" s="143"/>
      <c r="L220" s="143"/>
      <c r="M220" s="143"/>
      <c r="N220" s="143"/>
      <c r="O220" s="143"/>
      <c r="P220" s="143"/>
      <c r="Q220" s="143"/>
      <c r="R220" s="143"/>
      <c r="S220" s="143"/>
      <c r="T220" s="143"/>
      <c r="U220" s="143"/>
    </row>
    <row r="221" spans="1:21">
      <c r="A221" s="143"/>
      <c r="B221" s="143"/>
      <c r="C221" s="143"/>
      <c r="D221" s="143"/>
      <c r="E221" s="143"/>
      <c r="F221" s="143"/>
      <c r="G221" s="143"/>
      <c r="H221" s="143"/>
      <c r="I221" s="143"/>
      <c r="J221" s="143"/>
      <c r="K221" s="143"/>
      <c r="L221" s="143"/>
      <c r="M221" s="143"/>
      <c r="N221" s="143"/>
      <c r="O221" s="143"/>
      <c r="P221" s="143"/>
      <c r="Q221" s="143"/>
      <c r="R221" s="143"/>
      <c r="S221" s="143"/>
      <c r="T221" s="143"/>
      <c r="U221" s="143"/>
    </row>
    <row r="222" spans="1:21">
      <c r="A222" s="143"/>
      <c r="B222" s="143"/>
      <c r="C222" s="143"/>
      <c r="D222" s="143"/>
      <c r="E222" s="143"/>
      <c r="F222" s="143"/>
      <c r="G222" s="143"/>
      <c r="H222" s="143"/>
      <c r="I222" s="143"/>
      <c r="J222" s="143"/>
      <c r="K222" s="143"/>
      <c r="L222" s="143"/>
      <c r="M222" s="143"/>
      <c r="N222" s="143"/>
      <c r="O222" s="143"/>
      <c r="P222" s="143"/>
      <c r="Q222" s="143"/>
      <c r="R222" s="143"/>
      <c r="S222" s="143"/>
      <c r="T222" s="143"/>
      <c r="U222" s="143"/>
    </row>
    <row r="223" spans="1:21">
      <c r="A223" s="143"/>
      <c r="B223" s="143"/>
      <c r="C223" s="143"/>
      <c r="D223" s="143"/>
      <c r="E223" s="143"/>
      <c r="F223" s="143"/>
      <c r="G223" s="143"/>
      <c r="H223" s="143"/>
      <c r="I223" s="143"/>
      <c r="J223" s="143"/>
      <c r="K223" s="143"/>
      <c r="L223" s="143"/>
      <c r="M223" s="143"/>
      <c r="N223" s="143"/>
      <c r="O223" s="143"/>
      <c r="P223" s="143"/>
      <c r="Q223" s="143"/>
      <c r="R223" s="143"/>
      <c r="S223" s="143"/>
      <c r="T223" s="143"/>
      <c r="U223" s="143"/>
    </row>
    <row r="224" spans="1:21">
      <c r="A224" s="143"/>
      <c r="B224" s="143"/>
      <c r="C224" s="143"/>
      <c r="D224" s="143"/>
      <c r="E224" s="143"/>
      <c r="F224" s="143"/>
      <c r="G224" s="143"/>
      <c r="H224" s="143"/>
      <c r="I224" s="143"/>
      <c r="J224" s="143"/>
      <c r="K224" s="143"/>
      <c r="L224" s="143"/>
      <c r="M224" s="143"/>
      <c r="N224" s="143"/>
      <c r="O224" s="143"/>
      <c r="P224" s="143"/>
      <c r="Q224" s="143"/>
      <c r="R224" s="143"/>
      <c r="S224" s="143"/>
      <c r="T224" s="143"/>
      <c r="U224" s="143"/>
    </row>
    <row r="225" spans="1:21">
      <c r="A225" s="143"/>
      <c r="B225" s="143"/>
      <c r="C225" s="143"/>
      <c r="D225" s="143"/>
      <c r="E225" s="143"/>
      <c r="F225" s="143"/>
      <c r="G225" s="143"/>
      <c r="H225" s="143"/>
      <c r="I225" s="143"/>
      <c r="J225" s="143"/>
      <c r="K225" s="143"/>
      <c r="L225" s="143"/>
      <c r="M225" s="143"/>
      <c r="N225" s="143"/>
      <c r="O225" s="143"/>
      <c r="P225" s="143"/>
      <c r="Q225" s="143"/>
      <c r="R225" s="143"/>
      <c r="S225" s="143"/>
      <c r="T225" s="143"/>
      <c r="U225" s="143"/>
    </row>
    <row r="226" spans="1:21">
      <c r="A226" s="143"/>
      <c r="B226" s="143"/>
      <c r="C226" s="143"/>
      <c r="D226" s="143"/>
      <c r="E226" s="143"/>
      <c r="F226" s="143"/>
      <c r="G226" s="143"/>
      <c r="H226" s="143"/>
      <c r="I226" s="143"/>
      <c r="J226" s="143"/>
      <c r="K226" s="143"/>
      <c r="L226" s="143"/>
      <c r="M226" s="143"/>
      <c r="N226" s="143"/>
      <c r="O226" s="143"/>
      <c r="P226" s="143"/>
      <c r="Q226" s="143"/>
      <c r="R226" s="143"/>
      <c r="S226" s="143"/>
      <c r="T226" s="143"/>
      <c r="U226" s="143"/>
    </row>
    <row r="227" spans="1:21">
      <c r="A227" s="143"/>
      <c r="B227" s="143"/>
      <c r="C227" s="143"/>
      <c r="D227" s="143"/>
      <c r="E227" s="143"/>
      <c r="F227" s="143"/>
      <c r="G227" s="143"/>
      <c r="H227" s="143"/>
      <c r="I227" s="143"/>
      <c r="J227" s="143"/>
      <c r="K227" s="143"/>
      <c r="L227" s="143"/>
      <c r="M227" s="143"/>
      <c r="N227" s="143"/>
      <c r="O227" s="143"/>
      <c r="P227" s="143"/>
      <c r="Q227" s="143"/>
      <c r="R227" s="143"/>
      <c r="S227" s="143"/>
      <c r="T227" s="143"/>
      <c r="U227" s="143"/>
    </row>
    <row r="228" spans="1:21">
      <c r="A228" s="143"/>
      <c r="B228" s="143"/>
      <c r="C228" s="143"/>
      <c r="D228" s="143"/>
      <c r="E228" s="143"/>
      <c r="F228" s="143"/>
      <c r="G228" s="143"/>
      <c r="H228" s="143"/>
      <c r="I228" s="143"/>
      <c r="J228" s="143"/>
      <c r="K228" s="143"/>
      <c r="L228" s="143"/>
      <c r="M228" s="143"/>
      <c r="N228" s="143"/>
      <c r="O228" s="143"/>
      <c r="P228" s="143"/>
      <c r="Q228" s="143"/>
      <c r="R228" s="143"/>
      <c r="S228" s="143"/>
      <c r="T228" s="143"/>
      <c r="U228" s="143"/>
    </row>
    <row r="229" spans="1:21">
      <c r="A229" s="143"/>
      <c r="B229" s="143"/>
      <c r="C229" s="143"/>
      <c r="D229" s="143"/>
      <c r="E229" s="143"/>
      <c r="F229" s="143"/>
      <c r="G229" s="143"/>
      <c r="H229" s="143"/>
      <c r="I229" s="143"/>
      <c r="J229" s="143"/>
      <c r="K229" s="143"/>
      <c r="L229" s="143"/>
      <c r="M229" s="143"/>
      <c r="N229" s="143"/>
      <c r="O229" s="143"/>
      <c r="P229" s="143"/>
      <c r="Q229" s="143"/>
      <c r="R229" s="143"/>
      <c r="S229" s="143"/>
      <c r="T229" s="143"/>
      <c r="U229" s="143"/>
    </row>
    <row r="230" spans="1:21">
      <c r="A230" s="143"/>
      <c r="B230" s="143"/>
      <c r="C230" s="143"/>
      <c r="D230" s="143"/>
      <c r="E230" s="143"/>
      <c r="F230" s="143"/>
      <c r="G230" s="143"/>
      <c r="H230" s="143"/>
      <c r="I230" s="143"/>
      <c r="J230" s="143"/>
      <c r="K230" s="143"/>
      <c r="L230" s="143"/>
      <c r="M230" s="143"/>
      <c r="N230" s="143"/>
      <c r="O230" s="143"/>
      <c r="P230" s="143"/>
      <c r="Q230" s="143"/>
      <c r="R230" s="143"/>
      <c r="S230" s="143"/>
      <c r="T230" s="143"/>
      <c r="U230" s="143"/>
    </row>
    <row r="231" spans="1:21">
      <c r="A231" s="143"/>
      <c r="B231" s="143"/>
      <c r="C231" s="143"/>
      <c r="D231" s="143"/>
      <c r="E231" s="143"/>
      <c r="F231" s="143"/>
      <c r="G231" s="143"/>
      <c r="H231" s="143"/>
      <c r="I231" s="143"/>
      <c r="J231" s="143"/>
      <c r="K231" s="143"/>
      <c r="L231" s="143"/>
      <c r="M231" s="143"/>
      <c r="N231" s="143"/>
      <c r="O231" s="143"/>
      <c r="P231" s="143"/>
      <c r="Q231" s="143"/>
      <c r="R231" s="143"/>
      <c r="S231" s="143"/>
      <c r="T231" s="143"/>
      <c r="U231" s="143"/>
    </row>
    <row r="232" spans="1:21">
      <c r="A232" s="143"/>
      <c r="B232" s="143"/>
      <c r="C232" s="143"/>
      <c r="D232" s="143"/>
      <c r="E232" s="143"/>
      <c r="F232" s="143"/>
      <c r="G232" s="143"/>
      <c r="H232" s="143"/>
      <c r="I232" s="143"/>
      <c r="J232" s="143"/>
      <c r="K232" s="143"/>
      <c r="L232" s="143"/>
      <c r="M232" s="143"/>
      <c r="N232" s="143"/>
      <c r="O232" s="143"/>
      <c r="P232" s="143"/>
      <c r="Q232" s="143"/>
      <c r="R232" s="143"/>
      <c r="S232" s="143"/>
      <c r="T232" s="143"/>
      <c r="U232" s="143"/>
    </row>
    <row r="233" spans="1:21">
      <c r="A233" s="143"/>
      <c r="B233" s="143"/>
      <c r="C233" s="143"/>
      <c r="D233" s="143"/>
      <c r="E233" s="143"/>
      <c r="F233" s="143"/>
      <c r="G233" s="143"/>
      <c r="H233" s="143"/>
      <c r="I233" s="143"/>
      <c r="J233" s="143"/>
      <c r="K233" s="143"/>
      <c r="L233" s="143"/>
      <c r="M233" s="143"/>
      <c r="N233" s="143"/>
      <c r="O233" s="143"/>
      <c r="P233" s="143"/>
      <c r="Q233" s="143"/>
      <c r="R233" s="143"/>
      <c r="S233" s="143"/>
      <c r="T233" s="143"/>
      <c r="U233" s="143"/>
    </row>
    <row r="234" spans="1:21">
      <c r="A234" s="143"/>
      <c r="B234" s="143"/>
      <c r="C234" s="143"/>
      <c r="D234" s="143"/>
      <c r="E234" s="143"/>
      <c r="F234" s="143"/>
      <c r="G234" s="143"/>
      <c r="H234" s="143"/>
      <c r="I234" s="143"/>
      <c r="J234" s="143"/>
      <c r="K234" s="143"/>
      <c r="L234" s="143"/>
      <c r="M234" s="143"/>
      <c r="N234" s="143"/>
      <c r="O234" s="143"/>
      <c r="P234" s="143"/>
      <c r="Q234" s="143"/>
      <c r="R234" s="143"/>
      <c r="S234" s="143"/>
      <c r="T234" s="143"/>
      <c r="U234" s="143"/>
    </row>
    <row r="235" spans="1:21">
      <c r="A235" s="143"/>
      <c r="B235" s="143"/>
      <c r="C235" s="143"/>
      <c r="D235" s="143"/>
      <c r="E235" s="143"/>
      <c r="F235" s="143"/>
      <c r="G235" s="143"/>
      <c r="H235" s="143"/>
      <c r="I235" s="143"/>
      <c r="J235" s="143"/>
      <c r="K235" s="143"/>
      <c r="L235" s="143"/>
      <c r="M235" s="143"/>
      <c r="N235" s="143"/>
      <c r="O235" s="143"/>
      <c r="P235" s="143"/>
      <c r="Q235" s="143"/>
      <c r="R235" s="143"/>
      <c r="S235" s="143"/>
      <c r="T235" s="143"/>
      <c r="U235" s="143"/>
    </row>
    <row r="236" spans="1:21">
      <c r="A236" s="143"/>
      <c r="B236" s="143"/>
      <c r="C236" s="143"/>
      <c r="D236" s="143"/>
      <c r="E236" s="143"/>
      <c r="F236" s="143"/>
      <c r="G236" s="143"/>
      <c r="H236" s="143"/>
      <c r="I236" s="143"/>
      <c r="J236" s="143"/>
      <c r="K236" s="143"/>
      <c r="L236" s="143"/>
      <c r="M236" s="143"/>
      <c r="N236" s="143"/>
      <c r="O236" s="143"/>
      <c r="P236" s="143"/>
      <c r="Q236" s="143"/>
      <c r="R236" s="143"/>
      <c r="S236" s="143"/>
      <c r="T236" s="143"/>
      <c r="U236" s="143"/>
    </row>
    <row r="237" spans="1:21">
      <c r="A237" s="143"/>
      <c r="B237" s="143"/>
      <c r="C237" s="143"/>
      <c r="D237" s="143"/>
      <c r="E237" s="143"/>
      <c r="F237" s="143"/>
      <c r="G237" s="143"/>
      <c r="H237" s="143"/>
      <c r="I237" s="143"/>
      <c r="J237" s="143"/>
      <c r="K237" s="143"/>
      <c r="L237" s="143"/>
      <c r="M237" s="143"/>
      <c r="N237" s="143"/>
      <c r="O237" s="143"/>
      <c r="P237" s="143"/>
      <c r="Q237" s="143"/>
      <c r="R237" s="143"/>
      <c r="S237" s="143"/>
      <c r="T237" s="143"/>
      <c r="U237" s="143"/>
    </row>
    <row r="238" spans="1:21">
      <c r="A238" s="143"/>
      <c r="B238" s="143"/>
      <c r="C238" s="143"/>
      <c r="D238" s="143"/>
      <c r="E238" s="143"/>
      <c r="F238" s="143"/>
      <c r="G238" s="143"/>
      <c r="H238" s="143"/>
      <c r="I238" s="143"/>
      <c r="J238" s="143"/>
      <c r="K238" s="143"/>
      <c r="L238" s="143"/>
      <c r="M238" s="143"/>
      <c r="N238" s="143"/>
      <c r="O238" s="143"/>
      <c r="P238" s="143"/>
      <c r="Q238" s="143"/>
      <c r="R238" s="143"/>
      <c r="S238" s="143"/>
      <c r="T238" s="143"/>
      <c r="U238" s="143"/>
    </row>
    <row r="239" spans="1:21">
      <c r="A239" s="143"/>
      <c r="B239" s="143"/>
      <c r="C239" s="143"/>
      <c r="D239" s="143"/>
      <c r="E239" s="143"/>
      <c r="F239" s="143"/>
      <c r="G239" s="143"/>
      <c r="H239" s="143"/>
      <c r="I239" s="143"/>
      <c r="J239" s="143"/>
      <c r="K239" s="143"/>
      <c r="L239" s="143"/>
      <c r="M239" s="143"/>
      <c r="N239" s="143"/>
      <c r="O239" s="143"/>
      <c r="P239" s="143"/>
      <c r="Q239" s="143"/>
      <c r="R239" s="143"/>
      <c r="S239" s="143"/>
      <c r="T239" s="143"/>
      <c r="U239" s="143"/>
    </row>
    <row r="240" spans="1:21">
      <c r="A240" s="143"/>
      <c r="B240" s="143"/>
      <c r="C240" s="143"/>
      <c r="D240" s="143"/>
      <c r="E240" s="143"/>
      <c r="F240" s="143"/>
      <c r="G240" s="143"/>
      <c r="H240" s="143"/>
      <c r="I240" s="143"/>
      <c r="J240" s="143"/>
      <c r="K240" s="143"/>
      <c r="L240" s="143"/>
      <c r="M240" s="143"/>
      <c r="N240" s="143"/>
      <c r="O240" s="143"/>
      <c r="P240" s="143"/>
      <c r="Q240" s="143"/>
      <c r="R240" s="143"/>
      <c r="S240" s="143"/>
      <c r="T240" s="143"/>
      <c r="U240" s="143"/>
    </row>
    <row r="241" spans="1:21">
      <c r="A241" s="143"/>
      <c r="B241" s="143"/>
      <c r="C241" s="143"/>
      <c r="D241" s="143"/>
      <c r="E241" s="143"/>
      <c r="F241" s="143"/>
      <c r="G241" s="143"/>
      <c r="H241" s="143"/>
      <c r="I241" s="143"/>
      <c r="J241" s="143"/>
      <c r="K241" s="143"/>
      <c r="L241" s="143"/>
      <c r="M241" s="143"/>
      <c r="N241" s="143"/>
      <c r="O241" s="143"/>
      <c r="P241" s="143"/>
      <c r="Q241" s="143"/>
      <c r="R241" s="143"/>
      <c r="S241" s="143"/>
      <c r="T241" s="143"/>
      <c r="U241" s="143"/>
    </row>
    <row r="242" spans="1:21">
      <c r="A242" s="143"/>
      <c r="B242" s="143"/>
      <c r="C242" s="143"/>
      <c r="D242" s="143"/>
      <c r="E242" s="143"/>
      <c r="F242" s="143"/>
      <c r="G242" s="143"/>
      <c r="H242" s="143"/>
      <c r="I242" s="143"/>
      <c r="J242" s="143"/>
      <c r="K242" s="143"/>
      <c r="L242" s="143"/>
      <c r="M242" s="143"/>
      <c r="N242" s="143"/>
      <c r="O242" s="143"/>
      <c r="P242" s="143"/>
      <c r="Q242" s="143"/>
      <c r="R242" s="143"/>
      <c r="S242" s="143"/>
      <c r="T242" s="143"/>
      <c r="U242" s="143"/>
    </row>
    <row r="243" spans="1:21">
      <c r="A243" s="143"/>
      <c r="B243" s="143"/>
      <c r="C243" s="143"/>
      <c r="D243" s="143"/>
      <c r="E243" s="143"/>
      <c r="F243" s="143"/>
      <c r="G243" s="143"/>
      <c r="H243" s="143"/>
      <c r="I243" s="143"/>
      <c r="J243" s="143"/>
      <c r="K243" s="143"/>
      <c r="L243" s="143"/>
      <c r="M243" s="143"/>
      <c r="N243" s="143"/>
      <c r="O243" s="143"/>
      <c r="P243" s="143"/>
      <c r="Q243" s="143"/>
      <c r="R243" s="143"/>
      <c r="S243" s="143"/>
      <c r="T243" s="143"/>
      <c r="U243" s="143"/>
    </row>
    <row r="244" spans="1:21">
      <c r="A244" s="143"/>
      <c r="B244" s="143"/>
      <c r="C244" s="143"/>
      <c r="D244" s="143"/>
      <c r="E244" s="143"/>
      <c r="F244" s="143"/>
      <c r="G244" s="143"/>
      <c r="H244" s="143"/>
      <c r="I244" s="143"/>
      <c r="J244" s="143"/>
      <c r="K244" s="143"/>
      <c r="L244" s="143"/>
      <c r="M244" s="143"/>
      <c r="N244" s="143"/>
      <c r="O244" s="143"/>
      <c r="P244" s="143"/>
      <c r="Q244" s="143"/>
      <c r="R244" s="143"/>
      <c r="S244" s="143"/>
      <c r="T244" s="143"/>
      <c r="U244" s="143"/>
    </row>
    <row r="245" spans="1:21">
      <c r="A245" s="143"/>
      <c r="B245" s="143"/>
      <c r="C245" s="143"/>
      <c r="D245" s="143"/>
      <c r="E245" s="143"/>
      <c r="F245" s="143"/>
      <c r="G245" s="143"/>
      <c r="H245" s="143"/>
      <c r="I245" s="143"/>
      <c r="J245" s="143"/>
      <c r="K245" s="143"/>
      <c r="L245" s="143"/>
      <c r="M245" s="143"/>
      <c r="N245" s="143"/>
      <c r="O245" s="143"/>
      <c r="P245" s="143"/>
      <c r="Q245" s="143"/>
      <c r="R245" s="143"/>
      <c r="S245" s="143"/>
      <c r="T245" s="143"/>
      <c r="U245" s="143"/>
    </row>
    <row r="246" spans="1:21">
      <c r="A246" s="143"/>
      <c r="B246" s="143"/>
      <c r="C246" s="143"/>
      <c r="D246" s="143"/>
      <c r="E246" s="143"/>
      <c r="F246" s="143"/>
      <c r="G246" s="143"/>
      <c r="H246" s="143"/>
      <c r="I246" s="143"/>
      <c r="J246" s="143"/>
      <c r="K246" s="143"/>
      <c r="L246" s="143"/>
      <c r="M246" s="143"/>
      <c r="N246" s="143"/>
      <c r="O246" s="143"/>
      <c r="P246" s="143"/>
      <c r="Q246" s="143"/>
      <c r="R246" s="143"/>
      <c r="S246" s="143"/>
      <c r="T246" s="143"/>
      <c r="U246" s="143"/>
    </row>
    <row r="247" spans="1:21" ht="52.5" customHeight="1">
      <c r="A247" s="165"/>
      <c r="B247" s="169" t="s">
        <v>960</v>
      </c>
      <c r="C247" s="164"/>
      <c r="D247" s="164"/>
      <c r="E247" s="164"/>
      <c r="F247" s="164"/>
      <c r="G247" s="164"/>
      <c r="H247" s="164"/>
      <c r="I247" s="164"/>
      <c r="J247" s="164"/>
      <c r="K247" s="166"/>
      <c r="L247" s="164"/>
      <c r="M247" s="164"/>
      <c r="N247" s="143"/>
      <c r="O247" s="143"/>
      <c r="P247" s="143"/>
      <c r="Q247" s="143"/>
      <c r="R247" s="143"/>
      <c r="S247" s="143"/>
      <c r="T247" s="143"/>
      <c r="U247" s="143"/>
    </row>
  </sheetData>
  <mergeCells count="1">
    <mergeCell ref="B6:U7"/>
  </mergeCells>
  <hyperlinks>
    <hyperlink ref="B2" r:id="rId1" xr:uid="{98FD2335-86FE-4810-8558-AA7459C4B317}"/>
    <hyperlink ref="B247" r:id="rId2" xr:uid="{F6E5B7FF-FFEA-4A40-8BEA-5A313F422DFC}"/>
    <hyperlink ref="B3" r:id="rId3" xr:uid="{7F63E30A-4D95-44D5-9596-8C276040796A}"/>
    <hyperlink ref="K3" r:id="rId4" xr:uid="{5D3B40A5-5CD8-4D68-8B4C-335345C37067}"/>
    <hyperlink ref="K2" r:id="rId5" xr:uid="{278E8998-34F1-4BBF-B82D-A473AFDD1988}"/>
    <hyperlink ref="K5" r:id="rId6" xr:uid="{B307E07F-A2F7-4A01-B1B9-334BC05EE470}"/>
    <hyperlink ref="B8" r:id="rId7" xr:uid="{8CF3D32F-FBC1-4B51-830D-1A489A84D927}"/>
  </hyperlinks>
  <pageMargins left="0.7" right="0.7" top="0.75" bottom="0.75" header="0.3" footer="0.3"/>
  <pageSetup paperSize="9" orientation="portrait" r:id="rId8"/>
  <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CB62-5506-401B-9C93-E46B7C72E9BA}">
  <dimension ref="A1:W26"/>
  <sheetViews>
    <sheetView zoomScaleNormal="100" workbookViewId="0">
      <selection activeCell="R8" sqref="R8"/>
    </sheetView>
  </sheetViews>
  <sheetFormatPr baseColWidth="10" defaultRowHeight="12.75"/>
  <cols>
    <col min="1" max="1" width="2.5703125" style="22" customWidth="1"/>
    <col min="2" max="2" width="28.140625" style="22" customWidth="1"/>
    <col min="3" max="4" width="12.7109375" style="22" customWidth="1"/>
    <col min="5" max="5" width="9.7109375" style="22" customWidth="1"/>
    <col min="6" max="6" width="13.140625" style="22" customWidth="1"/>
    <col min="7" max="7" width="10.5703125" style="22" customWidth="1"/>
    <col min="8" max="8" width="16.28515625" style="22" customWidth="1"/>
    <col min="9" max="9" width="2.5703125" style="22" customWidth="1"/>
    <col min="10" max="16384" width="11.42578125" style="22"/>
  </cols>
  <sheetData>
    <row r="1" spans="1:23" ht="25.5" customHeight="1">
      <c r="A1" s="1902"/>
      <c r="B1" s="396"/>
      <c r="C1" s="396"/>
      <c r="D1" s="396"/>
      <c r="E1" s="396"/>
      <c r="F1" s="396"/>
      <c r="G1" s="396"/>
      <c r="H1" s="396"/>
      <c r="I1" s="1903"/>
      <c r="J1" s="396"/>
      <c r="K1" s="396"/>
      <c r="L1" s="396"/>
      <c r="M1" s="396"/>
      <c r="N1" s="396"/>
      <c r="O1" s="396"/>
      <c r="P1" s="396"/>
      <c r="Q1" s="396"/>
      <c r="R1" s="396"/>
      <c r="S1" s="396"/>
      <c r="T1" s="396"/>
      <c r="U1" s="396"/>
      <c r="V1" s="396"/>
      <c r="W1" s="396"/>
    </row>
    <row r="2" spans="1:23" ht="20.25">
      <c r="A2" s="23"/>
      <c r="B2" s="4254" t="s">
        <v>234</v>
      </c>
      <c r="C2" s="4254"/>
      <c r="D2" s="4254"/>
      <c r="E2" s="4254"/>
      <c r="F2" s="4254"/>
      <c r="G2" s="4254"/>
      <c r="H2" s="4254"/>
      <c r="I2" s="1902"/>
      <c r="J2" s="396"/>
      <c r="K2" s="396"/>
      <c r="L2" s="396"/>
      <c r="M2" s="1905" t="s">
        <v>1275</v>
      </c>
      <c r="N2" s="396"/>
      <c r="O2" s="396"/>
      <c r="P2" s="396"/>
      <c r="Q2" s="396"/>
      <c r="R2" s="396"/>
      <c r="S2" s="396"/>
      <c r="T2" s="396"/>
      <c r="U2" s="396"/>
      <c r="V2" s="396"/>
      <c r="W2" s="396"/>
    </row>
    <row r="3" spans="1:23" ht="54" customHeight="1">
      <c r="A3" s="23"/>
      <c r="B3" s="25" t="s">
        <v>235</v>
      </c>
      <c r="C3" s="4243" t="s">
        <v>236</v>
      </c>
      <c r="D3" s="4244"/>
      <c r="E3" s="4245" t="s">
        <v>237</v>
      </c>
      <c r="F3" s="4246"/>
      <c r="G3" s="4246"/>
      <c r="H3" s="4247"/>
      <c r="I3" s="1902"/>
      <c r="J3" s="396"/>
      <c r="K3" s="396"/>
      <c r="L3" s="1904" t="s">
        <v>973</v>
      </c>
      <c r="M3" s="4241" t="s">
        <v>972</v>
      </c>
      <c r="N3" s="4241"/>
      <c r="O3" s="4241"/>
      <c r="P3" s="4241"/>
      <c r="Q3" s="4241"/>
      <c r="R3" s="4241"/>
      <c r="S3" s="396"/>
      <c r="T3" s="396"/>
      <c r="U3" s="396"/>
      <c r="V3" s="396"/>
      <c r="W3" s="396"/>
    </row>
    <row r="4" spans="1:23" ht="54.75" customHeight="1">
      <c r="A4" s="23"/>
      <c r="B4" s="25" t="s">
        <v>238</v>
      </c>
      <c r="C4" s="4243" t="s">
        <v>239</v>
      </c>
      <c r="D4" s="4244"/>
      <c r="E4" s="4245" t="s">
        <v>240</v>
      </c>
      <c r="F4" s="4246"/>
      <c r="G4" s="4246"/>
      <c r="H4" s="4247"/>
      <c r="I4" s="1902"/>
      <c r="J4" s="396"/>
      <c r="K4" s="396"/>
      <c r="L4" s="1904" t="s">
        <v>974</v>
      </c>
      <c r="M4" s="4240" t="s">
        <v>975</v>
      </c>
      <c r="N4" s="4240"/>
      <c r="O4" s="4240"/>
      <c r="P4" s="4240"/>
      <c r="Q4" s="4240"/>
      <c r="R4" s="4240"/>
      <c r="S4" s="1906"/>
      <c r="T4" s="1906"/>
      <c r="U4" s="1906"/>
      <c r="V4" s="1906"/>
      <c r="W4" s="396"/>
    </row>
    <row r="5" spans="1:23" ht="56.25" customHeight="1">
      <c r="A5" s="23"/>
      <c r="B5" s="25" t="s">
        <v>241</v>
      </c>
      <c r="C5" s="4243" t="s">
        <v>242</v>
      </c>
      <c r="D5" s="4244"/>
      <c r="E5" s="4245" t="s">
        <v>243</v>
      </c>
      <c r="F5" s="4246"/>
      <c r="G5" s="4246"/>
      <c r="H5" s="4247"/>
      <c r="I5" s="1902"/>
      <c r="J5" s="396"/>
      <c r="K5" s="396"/>
      <c r="L5" s="396"/>
      <c r="M5" s="4242" t="s">
        <v>971</v>
      </c>
      <c r="N5" s="4242"/>
      <c r="O5" s="4242"/>
      <c r="P5" s="4242"/>
      <c r="Q5" s="4242"/>
      <c r="R5" s="4242"/>
      <c r="S5" s="4242"/>
      <c r="T5" s="4242"/>
      <c r="U5" s="4242"/>
      <c r="V5" s="4242"/>
    </row>
    <row r="6" spans="1:23" ht="83.25" customHeight="1">
      <c r="A6" s="23"/>
      <c r="B6" s="25" t="s">
        <v>244</v>
      </c>
      <c r="C6" s="4243" t="s">
        <v>245</v>
      </c>
      <c r="D6" s="4244"/>
      <c r="E6" s="4245" t="s">
        <v>246</v>
      </c>
      <c r="F6" s="4246"/>
      <c r="G6" s="4246"/>
      <c r="H6" s="4247"/>
      <c r="I6" s="1902"/>
      <c r="J6" s="396"/>
      <c r="K6" s="396"/>
      <c r="L6" s="396"/>
      <c r="M6" s="396"/>
      <c r="N6" s="396"/>
      <c r="O6" s="396"/>
      <c r="P6" s="396"/>
      <c r="Q6" s="396"/>
      <c r="R6" s="396"/>
      <c r="S6" s="396"/>
      <c r="T6" s="396"/>
      <c r="U6" s="396"/>
      <c r="V6" s="396"/>
      <c r="W6" s="396"/>
    </row>
    <row r="7" spans="1:23" ht="86.25" customHeight="1">
      <c r="A7" s="23"/>
      <c r="B7" s="25" t="s">
        <v>247</v>
      </c>
      <c r="C7" s="4243" t="s">
        <v>248</v>
      </c>
      <c r="D7" s="4244"/>
      <c r="E7" s="4245" t="s">
        <v>249</v>
      </c>
      <c r="F7" s="4246"/>
      <c r="G7" s="4246"/>
      <c r="H7" s="4247"/>
      <c r="I7" s="1902"/>
      <c r="J7" s="396"/>
      <c r="K7" s="396"/>
      <c r="L7" s="396"/>
      <c r="M7" s="396"/>
      <c r="N7" s="396"/>
      <c r="O7" s="396"/>
      <c r="P7" s="396"/>
      <c r="Q7" s="396"/>
      <c r="R7" s="396"/>
      <c r="S7" s="396"/>
      <c r="T7" s="396"/>
      <c r="U7" s="396"/>
      <c r="V7" s="396"/>
      <c r="W7" s="396"/>
    </row>
    <row r="8" spans="1:23" ht="75.75" customHeight="1">
      <c r="A8" s="23"/>
      <c r="B8" s="25" t="s">
        <v>250</v>
      </c>
      <c r="C8" s="4243" t="s">
        <v>248</v>
      </c>
      <c r="D8" s="4244"/>
      <c r="E8" s="4245" t="s">
        <v>251</v>
      </c>
      <c r="F8" s="4246"/>
      <c r="G8" s="4246"/>
      <c r="H8" s="4247"/>
      <c r="I8" s="23"/>
      <c r="J8" s="396"/>
      <c r="K8" s="396"/>
      <c r="L8" s="396"/>
      <c r="M8" s="396"/>
      <c r="N8" s="396"/>
      <c r="O8" s="396"/>
      <c r="P8" s="396"/>
      <c r="Q8" s="396"/>
      <c r="R8" s="396"/>
      <c r="S8" s="396"/>
      <c r="T8" s="396"/>
      <c r="U8" s="396"/>
      <c r="V8" s="396"/>
      <c r="W8" s="396"/>
    </row>
    <row r="9" spans="1:23" ht="124.5" customHeight="1">
      <c r="A9" s="23"/>
      <c r="B9" s="25" t="s">
        <v>252</v>
      </c>
      <c r="C9" s="4243" t="s">
        <v>253</v>
      </c>
      <c r="D9" s="4244"/>
      <c r="E9" s="4245" t="s">
        <v>254</v>
      </c>
      <c r="F9" s="4246"/>
      <c r="G9" s="4246"/>
      <c r="H9" s="4247"/>
      <c r="I9" s="23"/>
      <c r="J9" s="396"/>
      <c r="K9" s="396"/>
      <c r="L9" s="396"/>
      <c r="M9" s="396"/>
      <c r="N9" s="396"/>
      <c r="O9" s="396"/>
      <c r="P9" s="396"/>
      <c r="Q9" s="396"/>
      <c r="R9" s="396"/>
      <c r="S9" s="396"/>
      <c r="T9" s="396"/>
      <c r="U9" s="396"/>
      <c r="V9" s="396"/>
      <c r="W9" s="396"/>
    </row>
    <row r="10" spans="1:23" ht="102.75" customHeight="1">
      <c r="A10" s="23"/>
      <c r="B10" s="25" t="s">
        <v>255</v>
      </c>
      <c r="C10" s="4243" t="s">
        <v>248</v>
      </c>
      <c r="D10" s="4244"/>
      <c r="E10" s="4245" t="s">
        <v>256</v>
      </c>
      <c r="F10" s="4246"/>
      <c r="G10" s="4246"/>
      <c r="H10" s="4247"/>
      <c r="I10" s="23"/>
      <c r="J10" s="396"/>
      <c r="K10" s="396"/>
      <c r="L10" s="396"/>
      <c r="M10" s="396"/>
      <c r="N10" s="396"/>
      <c r="O10" s="396"/>
      <c r="P10" s="396"/>
      <c r="Q10" s="396"/>
      <c r="R10" s="396"/>
      <c r="S10" s="396"/>
      <c r="T10" s="396"/>
      <c r="U10" s="396"/>
      <c r="V10" s="396"/>
      <c r="W10" s="396"/>
    </row>
    <row r="11" spans="1:23" ht="83.25" customHeight="1">
      <c r="A11" s="23"/>
      <c r="B11" s="25" t="s">
        <v>257</v>
      </c>
      <c r="C11" s="4243" t="s">
        <v>258</v>
      </c>
      <c r="D11" s="4244"/>
      <c r="E11" s="4245" t="s">
        <v>259</v>
      </c>
      <c r="F11" s="4246"/>
      <c r="G11" s="4246"/>
      <c r="H11" s="4247"/>
      <c r="I11" s="23"/>
      <c r="J11" s="396"/>
      <c r="K11" s="396"/>
      <c r="L11" s="396"/>
      <c r="M11" s="396"/>
      <c r="N11" s="396"/>
      <c r="O11" s="396"/>
      <c r="P11" s="396"/>
      <c r="Q11" s="396"/>
      <c r="R11" s="396"/>
      <c r="S11" s="396"/>
      <c r="T11" s="396"/>
      <c r="U11" s="396"/>
      <c r="V11" s="396"/>
      <c r="W11" s="396"/>
    </row>
    <row r="12" spans="1:23">
      <c r="A12" s="23"/>
      <c r="B12" s="24" t="str">
        <f ca="1">CELL("nomfichier")</f>
        <v>C:\Users\serge\Downloads\[me-menus.cadenciers.annuels.xlsx]Cadencier.Annuel.Hors.d.Oeuvres</v>
      </c>
      <c r="C12" s="23"/>
      <c r="D12" s="23"/>
      <c r="E12" s="23"/>
      <c r="F12" s="23"/>
      <c r="G12" s="23"/>
      <c r="H12" s="23"/>
      <c r="I12" s="23"/>
      <c r="J12" s="396"/>
      <c r="K12" s="396"/>
      <c r="L12" s="396"/>
      <c r="M12" s="396"/>
      <c r="N12" s="396"/>
      <c r="O12" s="396"/>
      <c r="P12" s="396"/>
      <c r="Q12" s="396"/>
      <c r="R12" s="396"/>
      <c r="S12" s="396"/>
      <c r="T12" s="396"/>
      <c r="U12" s="396"/>
      <c r="V12" s="396"/>
      <c r="W12" s="396"/>
    </row>
    <row r="13" spans="1:23" ht="15">
      <c r="A13" s="23"/>
      <c r="B13" s="26" t="s">
        <v>233</v>
      </c>
      <c r="C13" s="27"/>
      <c r="D13" s="23"/>
      <c r="E13" s="23"/>
      <c r="J13" s="396"/>
      <c r="K13" s="396"/>
      <c r="L13" s="396"/>
      <c r="M13" s="396"/>
      <c r="N13" s="396"/>
      <c r="O13" s="396"/>
      <c r="P13" s="396"/>
      <c r="Q13" s="396"/>
      <c r="R13" s="396"/>
      <c r="S13" s="396"/>
      <c r="T13" s="396"/>
      <c r="U13" s="396"/>
      <c r="V13" s="396"/>
      <c r="W13" s="396"/>
    </row>
    <row r="14" spans="1:23" ht="14.25" customHeight="1">
      <c r="A14" s="23"/>
      <c r="B14" s="28" t="s">
        <v>260</v>
      </c>
      <c r="C14" s="4248" t="s">
        <v>261</v>
      </c>
      <c r="D14" s="4249"/>
      <c r="E14" s="4250" t="s">
        <v>262</v>
      </c>
      <c r="F14" s="4251"/>
      <c r="G14" s="4252" t="s">
        <v>263</v>
      </c>
      <c r="H14" s="4253"/>
      <c r="I14" s="23"/>
      <c r="J14" s="396"/>
      <c r="K14" s="396"/>
      <c r="L14" s="396"/>
      <c r="M14" s="396"/>
      <c r="N14" s="396"/>
      <c r="O14" s="396"/>
      <c r="P14" s="396"/>
      <c r="Q14" s="396"/>
      <c r="R14" s="396"/>
      <c r="S14" s="396"/>
      <c r="T14" s="396"/>
      <c r="U14" s="396"/>
      <c r="V14" s="396"/>
      <c r="W14" s="396"/>
    </row>
    <row r="15" spans="1:23" ht="15">
      <c r="A15" s="23"/>
      <c r="B15" s="29"/>
      <c r="C15" s="30" t="s">
        <v>264</v>
      </c>
      <c r="D15" s="31" t="s">
        <v>265</v>
      </c>
      <c r="E15" s="30" t="s">
        <v>264</v>
      </c>
      <c r="F15" s="31" t="s">
        <v>265</v>
      </c>
      <c r="G15" s="32" t="s">
        <v>264</v>
      </c>
      <c r="H15" s="33" t="s">
        <v>265</v>
      </c>
      <c r="I15" s="23"/>
      <c r="J15" s="396"/>
      <c r="K15" s="396"/>
      <c r="L15" s="396"/>
      <c r="M15" s="396"/>
      <c r="N15" s="396"/>
      <c r="O15" s="396"/>
      <c r="P15" s="396"/>
      <c r="Q15" s="396"/>
      <c r="R15" s="396"/>
      <c r="S15" s="396"/>
      <c r="T15" s="396"/>
      <c r="U15" s="396"/>
      <c r="V15" s="396"/>
      <c r="W15" s="396"/>
    </row>
    <row r="16" spans="1:23" ht="15">
      <c r="A16" s="23"/>
      <c r="B16" s="34" t="s">
        <v>266</v>
      </c>
      <c r="C16" s="35">
        <v>500</v>
      </c>
      <c r="D16" s="36">
        <v>385</v>
      </c>
      <c r="E16" s="35">
        <v>7</v>
      </c>
      <c r="F16" s="37">
        <v>5.4</v>
      </c>
      <c r="G16" s="38">
        <v>60</v>
      </c>
      <c r="H16" s="39">
        <v>46</v>
      </c>
      <c r="I16" s="23"/>
      <c r="J16" s="396"/>
      <c r="K16" s="396"/>
      <c r="L16" s="396"/>
      <c r="M16" s="396"/>
      <c r="N16" s="396"/>
      <c r="O16" s="396"/>
      <c r="P16" s="396"/>
      <c r="Q16" s="396"/>
      <c r="R16" s="396"/>
      <c r="S16" s="396"/>
      <c r="T16" s="396"/>
      <c r="U16" s="396"/>
      <c r="V16" s="396"/>
      <c r="W16" s="396"/>
    </row>
    <row r="17" spans="1:23" ht="15">
      <c r="A17" s="23"/>
      <c r="B17" s="34" t="s">
        <v>267</v>
      </c>
      <c r="C17" s="35">
        <v>700</v>
      </c>
      <c r="D17" s="36">
        <v>540</v>
      </c>
      <c r="E17" s="35">
        <v>7</v>
      </c>
      <c r="F17" s="37">
        <v>5.4</v>
      </c>
      <c r="G17" s="38">
        <v>75</v>
      </c>
      <c r="H17" s="39">
        <v>58</v>
      </c>
      <c r="I17" s="23"/>
      <c r="J17" s="396"/>
      <c r="K17" s="396"/>
      <c r="L17" s="396"/>
      <c r="M17" s="396"/>
      <c r="N17" s="396"/>
      <c r="O17" s="396"/>
      <c r="P17" s="396"/>
      <c r="Q17" s="396"/>
      <c r="R17" s="396"/>
      <c r="S17" s="396"/>
      <c r="T17" s="396"/>
      <c r="U17" s="396"/>
      <c r="V17" s="396"/>
      <c r="W17" s="396"/>
    </row>
    <row r="18" spans="1:23" ht="15">
      <c r="A18" s="23"/>
      <c r="B18" s="34" t="s">
        <v>268</v>
      </c>
      <c r="C18" s="35">
        <v>900</v>
      </c>
      <c r="D18" s="36">
        <v>700</v>
      </c>
      <c r="E18" s="35">
        <v>8</v>
      </c>
      <c r="F18" s="37">
        <v>6.2</v>
      </c>
      <c r="G18" s="38">
        <v>90</v>
      </c>
      <c r="H18" s="39">
        <v>69</v>
      </c>
      <c r="I18" s="23"/>
      <c r="J18" s="396"/>
      <c r="K18" s="396"/>
      <c r="L18" s="396"/>
      <c r="M18" s="396"/>
      <c r="N18" s="396"/>
      <c r="O18" s="396"/>
      <c r="P18" s="396"/>
      <c r="Q18" s="396"/>
      <c r="R18" s="396"/>
      <c r="S18" s="396"/>
      <c r="T18" s="396"/>
      <c r="U18" s="396"/>
      <c r="V18" s="396"/>
      <c r="W18" s="396"/>
    </row>
    <row r="19" spans="1:23" ht="15">
      <c r="A19" s="23"/>
      <c r="B19" s="34" t="s">
        <v>269</v>
      </c>
      <c r="C19" s="35">
        <v>1200</v>
      </c>
      <c r="D19" s="36">
        <v>925</v>
      </c>
      <c r="E19" s="35">
        <v>10</v>
      </c>
      <c r="F19" s="37">
        <v>7.7</v>
      </c>
      <c r="G19" s="38">
        <v>100</v>
      </c>
      <c r="H19" s="39">
        <v>77</v>
      </c>
      <c r="I19" s="23"/>
      <c r="J19" s="396"/>
      <c r="K19" s="396"/>
      <c r="L19" s="396"/>
      <c r="M19" s="396"/>
      <c r="N19" s="396"/>
      <c r="O19" s="396"/>
      <c r="P19" s="396"/>
      <c r="Q19" s="396"/>
      <c r="R19" s="396"/>
      <c r="S19" s="396"/>
      <c r="T19" s="396"/>
      <c r="U19" s="396"/>
      <c r="V19" s="396"/>
      <c r="W19" s="396"/>
    </row>
    <row r="20" spans="1:23" ht="15">
      <c r="A20" s="23"/>
      <c r="B20" s="34" t="s">
        <v>270</v>
      </c>
      <c r="C20" s="35">
        <v>1200</v>
      </c>
      <c r="D20" s="36">
        <v>925</v>
      </c>
      <c r="E20" s="35">
        <v>13</v>
      </c>
      <c r="F20" s="36">
        <v>10</v>
      </c>
      <c r="G20" s="38">
        <v>110</v>
      </c>
      <c r="H20" s="39">
        <v>85</v>
      </c>
      <c r="I20" s="23"/>
      <c r="J20" s="396"/>
      <c r="K20" s="396"/>
      <c r="L20" s="396"/>
      <c r="M20" s="396"/>
      <c r="N20" s="396"/>
      <c r="O20" s="396"/>
      <c r="P20" s="396"/>
      <c r="Q20" s="396"/>
      <c r="R20" s="396"/>
      <c r="S20" s="396"/>
      <c r="T20" s="396"/>
      <c r="U20" s="396"/>
      <c r="V20" s="396"/>
      <c r="W20" s="396"/>
    </row>
    <row r="21" spans="1:23" ht="15">
      <c r="A21" s="23"/>
      <c r="B21" s="34" t="s">
        <v>271</v>
      </c>
      <c r="C21" s="35">
        <v>1200</v>
      </c>
      <c r="D21" s="36">
        <v>925</v>
      </c>
      <c r="E21" s="35">
        <v>16</v>
      </c>
      <c r="F21" s="37">
        <v>12.3</v>
      </c>
      <c r="G21" s="38">
        <v>110</v>
      </c>
      <c r="H21" s="39">
        <v>85</v>
      </c>
      <c r="I21" s="23"/>
      <c r="J21" s="396"/>
      <c r="K21" s="396"/>
      <c r="L21" s="396"/>
      <c r="M21" s="396"/>
      <c r="N21" s="396"/>
      <c r="O21" s="396"/>
      <c r="P21" s="396"/>
      <c r="Q21" s="396"/>
      <c r="R21" s="396"/>
      <c r="S21" s="396"/>
      <c r="T21" s="396"/>
      <c r="U21" s="396"/>
      <c r="V21" s="396"/>
      <c r="W21" s="396"/>
    </row>
    <row r="22" spans="1:23" ht="15">
      <c r="A22" s="23"/>
      <c r="B22" s="34" t="s">
        <v>272</v>
      </c>
      <c r="C22" s="35">
        <v>900</v>
      </c>
      <c r="D22" s="36">
        <v>700</v>
      </c>
      <c r="E22" s="35">
        <v>9</v>
      </c>
      <c r="F22" s="36">
        <v>7</v>
      </c>
      <c r="G22" s="38">
        <v>110</v>
      </c>
      <c r="H22" s="39">
        <v>85</v>
      </c>
      <c r="I22" s="23"/>
      <c r="J22" s="396"/>
      <c r="K22" s="396"/>
      <c r="L22" s="396"/>
      <c r="M22" s="396"/>
      <c r="N22" s="396"/>
      <c r="O22" s="396"/>
      <c r="P22" s="396"/>
      <c r="Q22" s="396"/>
      <c r="R22" s="396"/>
      <c r="S22" s="396"/>
      <c r="T22" s="396"/>
      <c r="U22" s="396"/>
      <c r="V22" s="396"/>
      <c r="W22" s="396"/>
    </row>
    <row r="23" spans="1:23" ht="15">
      <c r="A23" s="23"/>
      <c r="B23" s="34" t="s">
        <v>273</v>
      </c>
      <c r="C23" s="35">
        <v>900</v>
      </c>
      <c r="D23" s="36">
        <v>700</v>
      </c>
      <c r="E23" s="35">
        <v>16</v>
      </c>
      <c r="F23" s="37">
        <v>12.3</v>
      </c>
      <c r="G23" s="38">
        <v>110</v>
      </c>
      <c r="H23" s="39">
        <v>85</v>
      </c>
      <c r="I23" s="23"/>
      <c r="J23" s="396"/>
      <c r="K23" s="396"/>
      <c r="L23" s="396"/>
      <c r="M23" s="396"/>
      <c r="N23" s="396"/>
      <c r="O23" s="396"/>
      <c r="P23" s="396"/>
      <c r="Q23" s="396"/>
      <c r="R23" s="396"/>
      <c r="S23" s="396"/>
      <c r="T23" s="396"/>
      <c r="U23" s="396"/>
      <c r="V23" s="396"/>
      <c r="W23" s="396"/>
    </row>
    <row r="24" spans="1:23" ht="15">
      <c r="A24" s="23"/>
      <c r="B24" s="34" t="s">
        <v>274</v>
      </c>
      <c r="C24" s="35">
        <v>1200</v>
      </c>
      <c r="D24" s="36">
        <v>925</v>
      </c>
      <c r="E24" s="35">
        <v>9</v>
      </c>
      <c r="F24" s="36">
        <v>7</v>
      </c>
      <c r="G24" s="38">
        <v>110</v>
      </c>
      <c r="H24" s="39">
        <v>85</v>
      </c>
      <c r="I24" s="23"/>
      <c r="J24" s="396"/>
      <c r="K24" s="396"/>
      <c r="L24" s="396"/>
      <c r="M24" s="396"/>
      <c r="N24" s="396"/>
      <c r="O24" s="396"/>
      <c r="P24" s="396"/>
      <c r="Q24" s="396"/>
      <c r="R24" s="396"/>
      <c r="S24" s="396"/>
      <c r="T24" s="396"/>
      <c r="U24" s="396"/>
      <c r="V24" s="396"/>
      <c r="W24" s="396"/>
    </row>
    <row r="25" spans="1:23" ht="15">
      <c r="A25" s="23"/>
      <c r="B25" s="40" t="s">
        <v>275</v>
      </c>
      <c r="C25" s="41">
        <v>1200</v>
      </c>
      <c r="D25" s="42">
        <v>925</v>
      </c>
      <c r="E25" s="41">
        <v>10</v>
      </c>
      <c r="F25" s="43">
        <v>7.7</v>
      </c>
      <c r="G25" s="44">
        <v>120</v>
      </c>
      <c r="H25" s="45">
        <v>92</v>
      </c>
      <c r="I25" s="23"/>
      <c r="J25" s="396"/>
      <c r="K25" s="396"/>
      <c r="L25" s="396"/>
      <c r="M25" s="396"/>
      <c r="N25" s="396"/>
      <c r="O25" s="396"/>
      <c r="P25" s="396"/>
      <c r="Q25" s="396"/>
      <c r="R25" s="396"/>
      <c r="S25" s="396"/>
      <c r="T25" s="396"/>
      <c r="U25" s="396"/>
      <c r="V25" s="396"/>
      <c r="W25" s="396"/>
    </row>
    <row r="26" spans="1:23">
      <c r="A26" s="23"/>
      <c r="B26" s="23"/>
      <c r="C26" s="23"/>
      <c r="D26" s="23"/>
      <c r="E26" s="46"/>
      <c r="F26" s="23"/>
      <c r="G26" s="23"/>
      <c r="H26" s="23"/>
      <c r="I26" s="23"/>
    </row>
  </sheetData>
  <mergeCells count="25">
    <mergeCell ref="B2:H2"/>
    <mergeCell ref="C3:D3"/>
    <mergeCell ref="E3:H3"/>
    <mergeCell ref="C4:D4"/>
    <mergeCell ref="E4:H4"/>
    <mergeCell ref="C14:D14"/>
    <mergeCell ref="E14:F14"/>
    <mergeCell ref="G14:H14"/>
    <mergeCell ref="C8:D8"/>
    <mergeCell ref="E8:H8"/>
    <mergeCell ref="C9:D9"/>
    <mergeCell ref="E9:H9"/>
    <mergeCell ref="C10:D10"/>
    <mergeCell ref="E10:H10"/>
    <mergeCell ref="M4:R4"/>
    <mergeCell ref="M3:R3"/>
    <mergeCell ref="M5:V5"/>
    <mergeCell ref="C11:D11"/>
    <mergeCell ref="E11:H11"/>
    <mergeCell ref="C5:D5"/>
    <mergeCell ref="E5:H5"/>
    <mergeCell ref="C6:D6"/>
    <mergeCell ref="E6:H6"/>
    <mergeCell ref="C7:D7"/>
    <mergeCell ref="E7:H7"/>
  </mergeCells>
  <hyperlinks>
    <hyperlink ref="B13" r:id="rId1" xr:uid="{93481A58-3FB6-4E92-AE94-08F0C46D87BD}"/>
    <hyperlink ref="M5" r:id="rId2" xr:uid="{80E218C7-9752-4AF0-8032-24C55DEB4D80}"/>
    <hyperlink ref="M3" r:id="rId3" location="RCN" xr:uid="{3AE66ACF-4FB7-4232-B714-7EB030AAF748}"/>
    <hyperlink ref="M4" r:id="rId4" xr:uid="{164BDCEF-F272-4063-9F82-B3A374AE5FD3}"/>
  </hyperlinks>
  <printOptions horizontalCentered="1"/>
  <pageMargins left="0.39370078740157483" right="0.39370078740157483" top="0.39370078740157483" bottom="0.39370078740157483" header="0" footer="0"/>
  <pageSetup paperSize="9" scale="82" orientation="portrait" r:id="rId5"/>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3"/>
  <dimension ref="A1:F56"/>
  <sheetViews>
    <sheetView zoomScaleNormal="100" workbookViewId="0">
      <selection activeCell="M38" sqref="M38"/>
    </sheetView>
  </sheetViews>
  <sheetFormatPr baseColWidth="10" defaultColWidth="9.140625" defaultRowHeight="12.75" customHeight="1"/>
  <cols>
    <col min="1" max="1" width="3.85546875" style="6" customWidth="1"/>
    <col min="2" max="2" width="18" style="6" customWidth="1"/>
    <col min="3" max="3" width="28.42578125" style="6" customWidth="1"/>
    <col min="4" max="4" width="9.140625" style="6"/>
    <col min="5" max="5" width="79.7109375" style="6" customWidth="1"/>
    <col min="6" max="16384" width="9.140625" style="6"/>
  </cols>
  <sheetData>
    <row r="1" spans="1:6" ht="12.75" customHeight="1">
      <c r="A1" s="1888"/>
      <c r="B1" s="1888"/>
      <c r="C1" s="7" t="s">
        <v>79</v>
      </c>
      <c r="F1" s="1888"/>
    </row>
    <row r="2" spans="1:6" ht="36" customHeight="1">
      <c r="A2" s="1888"/>
      <c r="B2" s="1896" t="s">
        <v>80</v>
      </c>
      <c r="C2" s="8">
        <v>2021</v>
      </c>
      <c r="D2" s="1888"/>
      <c r="E2" s="1888"/>
      <c r="F2" s="1888"/>
    </row>
    <row r="3" spans="1:6" ht="13.5" customHeight="1">
      <c r="A3" s="1888"/>
      <c r="B3" s="1895"/>
      <c r="C3" s="9" t="s">
        <v>81</v>
      </c>
      <c r="D3" s="1888"/>
      <c r="E3" s="1888"/>
      <c r="F3" s="1888"/>
    </row>
    <row r="4" spans="1:6" ht="12.75" customHeight="1">
      <c r="A4" s="1888"/>
      <c r="B4" s="1897" t="s">
        <v>82</v>
      </c>
      <c r="C4" s="10">
        <f>DATE(C2,1,1)</f>
        <v>44197</v>
      </c>
      <c r="D4" s="1888"/>
      <c r="E4" s="1888"/>
      <c r="F4" s="1888"/>
    </row>
    <row r="5" spans="1:6" ht="12.75" customHeight="1">
      <c r="A5" s="1888"/>
      <c r="B5" s="1898" t="s">
        <v>83</v>
      </c>
      <c r="C5" s="11">
        <f>DATE(C2,IF((((25-MOD((((11*MOD((C2-1900),19))+4)-INT((((7*MOD((C2-1900),19))+1)/19))),29))-MOD(((((C2-1900)+INT(((C2-1900)/4)))+31)-MOD((((11*MOD((C2-1900),19))+4)-INT((((7*MOD((C2-1900),19))+1)/19))),29)),7))&gt;0),4,3),IF((((25-MOD((((11*MOD((C2-1900),19))+4)-INT((((7*MOD((C2-1900),19))+1)/19))),29))-MOD(((((C2-1900)+INT(((C2-1900)/4)))+31)-MOD((((11*MOD((C2-1900),19))+4)-INT((((7*MOD((C2-1900),19))+1)/19))),29)),7))&gt;0),((25-MOD((((11*MOD((C2-1900),19))+4)-INT((((7*MOD((C2-1900),19))+1)/19))),29))-MOD(((((C2-1900)+INT(((C2-1900)/4)))+31)-MOD((((11*MOD((C2-1900),19))+4)-INT((((7*MOD((C2-1900),19))+1)/19))),29)),7)),(31+((25-MOD((((11*MOD((C2-1900),19))+4)-INT((((7*MOD((C2-1900),19))+1)/19))),29))-MOD(((((C2-1900)+INT(((C2-1900)/4)))+31)-MOD((((11*MOD((C2-1900),19))+4)-INT((((7*MOD((C2-1900),19))+1)/19))),29)),7)))))</f>
        <v>44290</v>
      </c>
      <c r="D5" s="1889" t="s">
        <v>84</v>
      </c>
      <c r="E5" s="1890" t="s">
        <v>85</v>
      </c>
      <c r="F5" s="1888"/>
    </row>
    <row r="6" spans="1:6" ht="12.75" customHeight="1">
      <c r="A6" s="1888"/>
      <c r="B6" s="1897" t="s">
        <v>86</v>
      </c>
      <c r="C6" s="11">
        <f>C5+1</f>
        <v>44291</v>
      </c>
      <c r="D6" s="1888"/>
      <c r="E6" s="4255" t="s">
        <v>184</v>
      </c>
      <c r="F6" s="1888"/>
    </row>
    <row r="7" spans="1:6" ht="12.75" customHeight="1">
      <c r="A7" s="1888"/>
      <c r="B7" s="1897" t="s">
        <v>87</v>
      </c>
      <c r="C7" s="11">
        <f>DATE(C2,5,1)</f>
        <v>44317</v>
      </c>
      <c r="D7" s="1888"/>
      <c r="E7" s="4255"/>
      <c r="F7" s="1888"/>
    </row>
    <row r="8" spans="1:6" ht="12.75" customHeight="1">
      <c r="A8" s="1888"/>
      <c r="B8" s="1897" t="s">
        <v>88</v>
      </c>
      <c r="C8" s="11">
        <f>DATE(C2,5,8)</f>
        <v>44324</v>
      </c>
      <c r="D8" s="1888"/>
      <c r="E8" s="4255"/>
      <c r="F8" s="1888"/>
    </row>
    <row r="9" spans="1:6" ht="12.75" customHeight="1">
      <c r="A9" s="1888"/>
      <c r="B9" s="1897" t="s">
        <v>89</v>
      </c>
      <c r="C9" s="11">
        <f>C5+39</f>
        <v>44329</v>
      </c>
      <c r="D9" s="1888"/>
      <c r="E9" s="4255"/>
      <c r="F9" s="1888"/>
    </row>
    <row r="10" spans="1:6" ht="12.75" customHeight="1">
      <c r="A10" s="1888"/>
      <c r="B10" s="1897" t="s">
        <v>90</v>
      </c>
      <c r="C10" s="11">
        <f>C5+50</f>
        <v>44340</v>
      </c>
      <c r="D10" s="1888"/>
      <c r="E10" s="4255"/>
      <c r="F10" s="1888"/>
    </row>
    <row r="11" spans="1:6" ht="12.75" customHeight="1">
      <c r="A11" s="1888"/>
      <c r="B11" s="1897" t="s">
        <v>91</v>
      </c>
      <c r="C11" s="11">
        <f>DATE(C2,7,14)</f>
        <v>44391</v>
      </c>
      <c r="D11" s="1888"/>
      <c r="E11" s="4255"/>
      <c r="F11" s="1888"/>
    </row>
    <row r="12" spans="1:6" ht="12.75" customHeight="1">
      <c r="A12" s="1888"/>
      <c r="B12" s="1897" t="s">
        <v>92</v>
      </c>
      <c r="C12" s="11">
        <f>DATE(C2,8,15)</f>
        <v>44423</v>
      </c>
      <c r="D12" s="1888"/>
      <c r="E12" s="4255"/>
      <c r="F12" s="1888"/>
    </row>
    <row r="13" spans="1:6" ht="12.75" customHeight="1">
      <c r="A13" s="1888"/>
      <c r="B13" s="1897" t="s">
        <v>93</v>
      </c>
      <c r="C13" s="11">
        <f>DATE(C2,11,1)</f>
        <v>44501</v>
      </c>
      <c r="D13" s="1888"/>
      <c r="E13" s="4255"/>
      <c r="F13" s="1888"/>
    </row>
    <row r="14" spans="1:6" ht="12.75" customHeight="1">
      <c r="A14" s="1888"/>
      <c r="B14" s="1897" t="s">
        <v>94</v>
      </c>
      <c r="C14" s="11">
        <f>DATE(C2,11,11)</f>
        <v>44511</v>
      </c>
      <c r="D14" s="1888"/>
      <c r="E14" s="4255"/>
      <c r="F14" s="1888"/>
    </row>
    <row r="15" spans="1:6" ht="13.5" customHeight="1">
      <c r="A15" s="1888"/>
      <c r="B15" s="1897" t="s">
        <v>95</v>
      </c>
      <c r="C15" s="12">
        <f>DATE(C2,12,25)</f>
        <v>44555</v>
      </c>
      <c r="D15" s="1888"/>
      <c r="E15" s="4255"/>
      <c r="F15" s="1888"/>
    </row>
    <row r="16" spans="1:6" ht="18" customHeight="1">
      <c r="A16" s="1888"/>
      <c r="B16" s="1899" t="s">
        <v>82</v>
      </c>
      <c r="C16" s="13">
        <f>DATE(C2+1,1,1)</f>
        <v>44562</v>
      </c>
      <c r="D16" s="1888"/>
      <c r="E16" s="4255"/>
      <c r="F16" s="1888"/>
    </row>
    <row r="17" spans="1:6" ht="16.5" customHeight="1">
      <c r="A17" s="1888"/>
      <c r="B17" s="1898" t="s">
        <v>83</v>
      </c>
      <c r="C17" s="11">
        <f>DATE(C2+1,IF((((25-MOD((((11*MOD((C2+1-1900),19))+4)-INT((((7*MOD((C2+1-1900),19))+1)/19))),29))-MOD(((((C2+1-1900)+INT(((C2+1-1900)/4)))+31)-MOD((((11*MOD((C2+1-1900),19))+4)-INT((((7*MOD((C2+1-1900),19))+1)/19))),29)),7))&gt;0),4,3),IF((((25-MOD((((11*MOD((C2+1-1900),19))+4)-INT((((7*MOD((C2+1-1900),19))+1)/19))),29))-MOD(((((C2+1-1900)+INT(((C2+1-1900)/4)))+31)-MOD((((11*MOD((C2+1-1900),19))+4)-INT((((7*MOD((C2+1-1900),19))+1)/19))),29)),7))&gt;0),((25-MOD((((11*MOD((C2+1-1900),19))+4)-INT((((7*MOD((C2+1-1900),19))+1)/19))),29))-MOD(((((C2+1-1900)+INT(((C2+1-1900)/4)))+31)-MOD((((11*MOD((C2+1-1900),19))+4)-INT((((7*MOD((C2+1-1900),19))+1)/19))),29)),7)),(31+((25-MOD((((11*MOD((C2+1-1900),19))+4)-INT((((7*MOD((C2+1-1900),19))+1)/19))),29))-MOD(((((C2+1-1900)+INT(((C2+1-1900)/4)))+31)-MOD((((11*MOD((C2+1-1900),19))+4)-INT((((7*MOD((C2+1-1900),19))+1)/19))),29)),7)))))</f>
        <v>44668</v>
      </c>
      <c r="D17" s="1888"/>
      <c r="E17" s="4255"/>
      <c r="F17" s="1888"/>
    </row>
    <row r="18" spans="1:6" ht="12.75" customHeight="1">
      <c r="A18" s="1888"/>
      <c r="B18" s="1897" t="s">
        <v>86</v>
      </c>
      <c r="C18" s="11">
        <f>C17+1</f>
        <v>44669</v>
      </c>
      <c r="D18" s="1888"/>
      <c r="E18" s="4256"/>
      <c r="F18" s="1888"/>
    </row>
    <row r="19" spans="1:6" ht="12.75" customHeight="1">
      <c r="A19" s="1888"/>
      <c r="B19" s="1897" t="s">
        <v>87</v>
      </c>
      <c r="C19" s="11">
        <f>DATE(C2+1,5,1)</f>
        <v>44682</v>
      </c>
      <c r="D19" s="1888"/>
      <c r="E19" s="1888"/>
      <c r="F19" s="1888"/>
    </row>
    <row r="20" spans="1:6" ht="12.75" customHeight="1">
      <c r="A20" s="1888"/>
      <c r="B20" s="1897" t="s">
        <v>88</v>
      </c>
      <c r="C20" s="11">
        <f>DATE(C2+1,5,8)</f>
        <v>44689</v>
      </c>
      <c r="D20" s="1888"/>
      <c r="E20" s="1888"/>
      <c r="F20" s="1888"/>
    </row>
    <row r="21" spans="1:6" ht="12.75" customHeight="1">
      <c r="A21" s="1888"/>
      <c r="B21" s="1897" t="s">
        <v>89</v>
      </c>
      <c r="C21" s="11">
        <f>C17+39</f>
        <v>44707</v>
      </c>
      <c r="D21" s="1888"/>
      <c r="E21" s="1888"/>
      <c r="F21" s="1888"/>
    </row>
    <row r="22" spans="1:6" ht="12.75" customHeight="1">
      <c r="A22" s="1888"/>
      <c r="B22" s="1897" t="s">
        <v>96</v>
      </c>
      <c r="C22" s="11">
        <f>C17+50</f>
        <v>44718</v>
      </c>
      <c r="D22" s="1888"/>
      <c r="E22" s="1888"/>
      <c r="F22" s="1888"/>
    </row>
    <row r="23" spans="1:6" ht="12.75" customHeight="1">
      <c r="A23" s="1888"/>
      <c r="B23" s="1897" t="s">
        <v>91</v>
      </c>
      <c r="C23" s="11">
        <f>DATE(C2+1,7,14)</f>
        <v>44756</v>
      </c>
      <c r="D23" s="1888"/>
      <c r="E23" s="1888"/>
      <c r="F23" s="1888"/>
    </row>
    <row r="24" spans="1:6" ht="12.75" customHeight="1">
      <c r="A24" s="1888"/>
      <c r="B24" s="1897" t="s">
        <v>92</v>
      </c>
      <c r="C24" s="11">
        <f>DATE(C2+1,8,15)</f>
        <v>44788</v>
      </c>
      <c r="D24" s="1888"/>
      <c r="E24" s="1888"/>
      <c r="F24" s="1888"/>
    </row>
    <row r="25" spans="1:6" ht="12.75" customHeight="1">
      <c r="A25" s="1888"/>
      <c r="B25" s="1897" t="s">
        <v>93</v>
      </c>
      <c r="C25" s="11">
        <f>DATE(C2+1,11,1)</f>
        <v>44866</v>
      </c>
      <c r="D25" s="1888"/>
      <c r="E25" s="1888"/>
      <c r="F25" s="1888"/>
    </row>
    <row r="26" spans="1:6" ht="12.75" customHeight="1">
      <c r="A26" s="1888"/>
      <c r="B26" s="1897" t="s">
        <v>94</v>
      </c>
      <c r="C26" s="11">
        <f>DATE(C2+1,11,11)</f>
        <v>44876</v>
      </c>
      <c r="D26" s="1888"/>
      <c r="E26" s="1888"/>
      <c r="F26" s="1888"/>
    </row>
    <row r="27" spans="1:6" ht="13.5" customHeight="1">
      <c r="A27" s="1888"/>
      <c r="B27" s="1897" t="s">
        <v>95</v>
      </c>
      <c r="C27" s="11">
        <f>DATE(C2+1,12,25)</f>
        <v>44920</v>
      </c>
      <c r="D27" s="1888"/>
      <c r="E27" s="1888"/>
      <c r="F27" s="1888"/>
    </row>
    <row r="28" spans="1:6" ht="12.75" customHeight="1">
      <c r="A28" s="1888"/>
      <c r="B28" s="1897"/>
      <c r="C28" s="14"/>
      <c r="D28" s="1888"/>
      <c r="E28" s="1888"/>
      <c r="F28" s="1888"/>
    </row>
    <row r="29" spans="1:6" ht="12.75" customHeight="1">
      <c r="A29" s="1888"/>
      <c r="B29" s="1897"/>
      <c r="C29" s="15"/>
      <c r="D29" s="1888"/>
      <c r="E29" s="1888"/>
      <c r="F29" s="1888"/>
    </row>
    <row r="30" spans="1:6" ht="12.75" customHeight="1">
      <c r="A30" s="1888"/>
      <c r="D30" s="1888"/>
      <c r="E30" s="1888"/>
      <c r="F30" s="1888"/>
    </row>
    <row r="31" spans="1:6" ht="12.75" customHeight="1" thickBot="1">
      <c r="A31" s="1888"/>
      <c r="D31" s="1888"/>
      <c r="E31" s="1888"/>
      <c r="F31" s="1888"/>
    </row>
    <row r="32" spans="1:6" ht="12.75" customHeight="1">
      <c r="A32" s="1888"/>
      <c r="B32" s="4265">
        <v>2020</v>
      </c>
      <c r="C32" s="4266"/>
      <c r="D32" s="1886" t="s">
        <v>1244</v>
      </c>
      <c r="E32" s="1887" t="s">
        <v>97</v>
      </c>
      <c r="F32" s="1888"/>
    </row>
    <row r="33" spans="1:6" ht="12.75" customHeight="1">
      <c r="A33" s="1888"/>
      <c r="B33" s="16" t="s">
        <v>98</v>
      </c>
      <c r="C33" s="17">
        <f>DATE(B32,1,1)</f>
        <v>43831</v>
      </c>
      <c r="D33" s="1888"/>
      <c r="E33" s="1888"/>
      <c r="F33" s="1888"/>
    </row>
    <row r="34" spans="1:6" ht="12.75" customHeight="1">
      <c r="A34" s="1888"/>
      <c r="B34" s="16" t="s">
        <v>83</v>
      </c>
      <c r="C34" s="17">
        <f>DATE(B32,IF((25-MOD((11*MOD(B32-1900,19)+4-INT((7*MOD(B32-1900,19)+1)/19)),29)-MOD(B32-1900+INT((B32-1900)/4)+31-MOD((11*MOD(B32-1900,19)+4-INT((7*MOD(B32-1900,19)+1)/19)),29),7))&gt;0,4,3),IF((25-MOD((11*MOD(B32-1900,19)+4-INT((7*MOD(B32-1900,19)+1)/19)),29)-MOD(B32-1900+INT((B32-1900)/4)+31-MOD((11*MOD(B32-1900,19)+4-INT((7*MOD(B32-1900,19)+1)/19)),29),7))&gt;0,(25-MOD((11*MOD(B32-1900,19)+4-INT((7*MOD(B32-1900,19)+1)/19)),29)-MOD(B32-1900+INT((B32-1900)/4)+31-MOD((11*MOD(B32-1900,19)+4-INT((7*MOD(B32-1900,19)+1)/19)),29),7)),31+(25-MOD((11*MOD(B32-1900,19)+4-INT((7*MOD(B32-1900,19)+1)/19)),29)-MOD(B32-1900+INT((B32-1900)/4)+31-MOD((11*MOD(B32-1900,19)+4-INT((7*MOD(B32-1900,19)+1)/19)),29),7))))</f>
        <v>43933</v>
      </c>
      <c r="D34" s="1888"/>
      <c r="E34" s="1888"/>
      <c r="F34" s="1888"/>
    </row>
    <row r="35" spans="1:6" ht="12.75" customHeight="1">
      <c r="A35" s="1888"/>
      <c r="B35" s="16" t="s">
        <v>99</v>
      </c>
      <c r="C35" s="17">
        <f>C34+1</f>
        <v>43934</v>
      </c>
      <c r="D35" s="1888"/>
      <c r="E35" s="1888"/>
      <c r="F35" s="1888"/>
    </row>
    <row r="36" spans="1:6" ht="12.75" customHeight="1">
      <c r="A36" s="1888"/>
      <c r="B36" s="16" t="s">
        <v>100</v>
      </c>
      <c r="C36" s="17">
        <f>DATE(B32,5,1)</f>
        <v>43952</v>
      </c>
      <c r="D36" s="1888"/>
      <c r="E36" s="1888"/>
      <c r="F36" s="1888"/>
    </row>
    <row r="37" spans="1:6" ht="12.75" customHeight="1">
      <c r="A37" s="1888"/>
      <c r="B37" s="16" t="s">
        <v>101</v>
      </c>
      <c r="C37" s="17">
        <f>DATE(B32,5,8)</f>
        <v>43959</v>
      </c>
      <c r="D37" s="1888"/>
      <c r="E37" s="1888"/>
      <c r="F37" s="1888"/>
    </row>
    <row r="38" spans="1:6" ht="12.75" customHeight="1">
      <c r="A38" s="1888"/>
      <c r="B38" s="16" t="s">
        <v>89</v>
      </c>
      <c r="C38" s="17">
        <f>C34+39</f>
        <v>43972</v>
      </c>
      <c r="D38" s="1888"/>
      <c r="E38" s="1888"/>
      <c r="F38" s="1888"/>
    </row>
    <row r="39" spans="1:6" ht="12.75" customHeight="1">
      <c r="A39" s="1888"/>
      <c r="B39" s="16" t="s">
        <v>90</v>
      </c>
      <c r="C39" s="17">
        <f>C34+49</f>
        <v>43982</v>
      </c>
      <c r="D39" s="1888"/>
      <c r="E39" s="1888"/>
      <c r="F39" s="1888"/>
    </row>
    <row r="40" spans="1:6" ht="12.75" customHeight="1">
      <c r="A40" s="1888"/>
      <c r="B40" s="16" t="s">
        <v>102</v>
      </c>
      <c r="C40" s="17">
        <f>C34+50</f>
        <v>43983</v>
      </c>
      <c r="D40" s="1888"/>
      <c r="E40" s="1888"/>
      <c r="F40" s="1888"/>
    </row>
    <row r="41" spans="1:6" ht="12.75" customHeight="1">
      <c r="A41" s="1888"/>
      <c r="B41" s="16" t="s">
        <v>103</v>
      </c>
      <c r="C41" s="17">
        <f>DATE(B32,7,14)</f>
        <v>44026</v>
      </c>
      <c r="D41" s="1888"/>
      <c r="E41" s="1888"/>
      <c r="F41" s="1888"/>
    </row>
    <row r="42" spans="1:6" ht="12.75" customHeight="1">
      <c r="A42" s="1888"/>
      <c r="B42" s="16" t="s">
        <v>92</v>
      </c>
      <c r="C42" s="17">
        <f>DATE(B32,8,15)</f>
        <v>44058</v>
      </c>
      <c r="D42" s="1888"/>
      <c r="E42" s="1888"/>
      <c r="F42" s="1888"/>
    </row>
    <row r="43" spans="1:6" ht="12.75" customHeight="1">
      <c r="A43" s="1888"/>
      <c r="B43" s="16" t="s">
        <v>93</v>
      </c>
      <c r="C43" s="17">
        <f>DATE(B32,11,1)</f>
        <v>44136</v>
      </c>
      <c r="D43" s="1888"/>
      <c r="E43" s="1888"/>
      <c r="F43" s="1888"/>
    </row>
    <row r="44" spans="1:6" ht="12.75" customHeight="1">
      <c r="A44" s="1888"/>
      <c r="B44" s="16" t="s">
        <v>104</v>
      </c>
      <c r="C44" s="17">
        <f>DATE(B32,11,11)</f>
        <v>44146</v>
      </c>
      <c r="D44" s="1888"/>
      <c r="E44" s="1888"/>
      <c r="F44" s="1888"/>
    </row>
    <row r="45" spans="1:6" ht="12.75" customHeight="1">
      <c r="A45" s="1888"/>
      <c r="B45" s="18" t="s">
        <v>95</v>
      </c>
      <c r="C45" s="19">
        <f>DATE(B32,12,25)</f>
        <v>44190</v>
      </c>
      <c r="D45" s="1888"/>
      <c r="E45" s="1888"/>
      <c r="F45" s="1888"/>
    </row>
    <row r="46" spans="1:6" ht="12.75" customHeight="1">
      <c r="A46" s="1888"/>
      <c r="B46" s="20"/>
      <c r="C46" s="21"/>
      <c r="D46" s="1888"/>
      <c r="E46" s="1888"/>
      <c r="F46" s="1888"/>
    </row>
    <row r="47" spans="1:6" ht="12.75" customHeight="1">
      <c r="A47" s="1888"/>
      <c r="B47" s="4267" t="s">
        <v>105</v>
      </c>
      <c r="C47" s="4268"/>
      <c r="D47" s="1888"/>
      <c r="E47" s="1888"/>
      <c r="F47" s="1888"/>
    </row>
    <row r="48" spans="1:6" ht="12.75" customHeight="1">
      <c r="A48" s="1888"/>
      <c r="B48" s="4269" t="s">
        <v>106</v>
      </c>
      <c r="C48" s="4270"/>
      <c r="D48" s="1888"/>
      <c r="E48" s="1888"/>
      <c r="F48" s="1888"/>
    </row>
    <row r="49" spans="1:6" ht="12.75" customHeight="1">
      <c r="A49" s="1888"/>
      <c r="B49" s="4271">
        <v>40179</v>
      </c>
      <c r="C49" s="4272"/>
      <c r="D49" s="1891" t="s">
        <v>185</v>
      </c>
      <c r="E49" s="1888"/>
      <c r="F49" s="1888"/>
    </row>
    <row r="50" spans="1:6" ht="12.75" customHeight="1">
      <c r="A50" s="1888"/>
      <c r="B50" s="4273"/>
      <c r="C50" s="4274"/>
      <c r="D50" s="1888"/>
      <c r="E50" s="1888"/>
      <c r="F50" s="1888"/>
    </row>
    <row r="51" spans="1:6" ht="12.75" customHeight="1">
      <c r="A51" s="1888"/>
      <c r="B51" s="4269" t="s">
        <v>107</v>
      </c>
      <c r="C51" s="4270"/>
      <c r="D51" s="1888"/>
      <c r="E51" s="1888"/>
      <c r="F51" s="1888"/>
    </row>
    <row r="52" spans="1:6" ht="12.75" customHeight="1">
      <c r="A52" s="1888"/>
      <c r="B52" s="4257">
        <v>40209</v>
      </c>
      <c r="C52" s="4258"/>
      <c r="D52" s="1892" t="s">
        <v>185</v>
      </c>
      <c r="E52" s="1893"/>
      <c r="F52" s="1888"/>
    </row>
    <row r="53" spans="1:6" ht="12.75" customHeight="1">
      <c r="A53" s="1888"/>
      <c r="B53" s="4259"/>
      <c r="C53" s="4260"/>
      <c r="D53" s="1888"/>
      <c r="E53" s="1888"/>
      <c r="F53" s="1888"/>
    </row>
    <row r="54" spans="1:6" ht="12.75" customHeight="1">
      <c r="A54" s="1888"/>
      <c r="B54" s="4261" t="s">
        <v>108</v>
      </c>
      <c r="C54" s="4262"/>
      <c r="D54" s="1888"/>
      <c r="E54" s="1888"/>
      <c r="F54" s="1888"/>
    </row>
    <row r="55" spans="1:6" ht="12.75" customHeight="1" thickBot="1">
      <c r="A55" s="1888"/>
      <c r="B55" s="4263">
        <f>NETWORKDAYS(B49,B52,C33:C45)</f>
        <v>21</v>
      </c>
      <c r="C55" s="4264"/>
      <c r="D55" s="1894" t="s">
        <v>84</v>
      </c>
      <c r="E55" s="1888" t="s">
        <v>186</v>
      </c>
      <c r="F55" s="1888"/>
    </row>
    <row r="56" spans="1:6" ht="12.75" customHeight="1">
      <c r="F56" s="1888"/>
    </row>
  </sheetData>
  <mergeCells count="11">
    <mergeCell ref="E6:E18"/>
    <mergeCell ref="B52:C52"/>
    <mergeCell ref="B53:C53"/>
    <mergeCell ref="B54:C54"/>
    <mergeCell ref="B55:C55"/>
    <mergeCell ref="B32:C32"/>
    <mergeCell ref="B47:C47"/>
    <mergeCell ref="B48:C48"/>
    <mergeCell ref="B49:C49"/>
    <mergeCell ref="B50:C50"/>
    <mergeCell ref="B51:C51"/>
  </mergeCells>
  <conditionalFormatting sqref="C33:C45">
    <cfRule type="expression" dxfId="1" priority="1" stopIfTrue="1">
      <formula>WEEKDAY(C33)=1</formula>
    </cfRule>
    <cfRule type="expression" dxfId="0" priority="2" stopIfTrue="1">
      <formula>WEEKDAY(C33)=7</formula>
    </cfRule>
  </conditionalFormatting>
  <hyperlinks>
    <hyperlink ref="E32" r:id="rId1" xr:uid="{00000000-0004-0000-0400-000000000000}"/>
  </hyperlinks>
  <pageMargins left="0.78740157499999996" right="0.78740157499999996" top="0.984251969" bottom="0.984251969" header="0.5" footer="0.5"/>
  <pageSetup paperSize="9" orientation="portrait" horizontalDpi="300" verticalDpi="300"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2D4B-5DC6-44B6-93E2-A83E7946C9C3}">
  <sheetPr>
    <pageSetUpPr fitToPage="1"/>
  </sheetPr>
  <dimension ref="A1:DW451"/>
  <sheetViews>
    <sheetView topLeftCell="BX40" zoomScale="70" zoomScaleNormal="70" workbookViewId="0">
      <selection activeCell="DJ51" sqref="DJ51"/>
    </sheetView>
  </sheetViews>
  <sheetFormatPr baseColWidth="10" defaultRowHeight="12.75"/>
  <cols>
    <col min="1" max="1" width="0.85546875" style="2" customWidth="1"/>
    <col min="2" max="2" width="24.7109375" style="2" customWidth="1"/>
    <col min="3" max="109" width="2.7109375" style="2" customWidth="1"/>
    <col min="110" max="110" width="4.85546875" style="2" customWidth="1"/>
    <col min="111" max="112" width="4.7109375" style="2" customWidth="1"/>
    <col min="113" max="113" width="3.5703125" style="2" customWidth="1"/>
    <col min="114" max="120" width="12.7109375" style="2" customWidth="1"/>
    <col min="121" max="121" width="12.28515625" style="2" customWidth="1"/>
    <col min="122" max="16384" width="11.42578125" style="2"/>
  </cols>
  <sheetData>
    <row r="1" spans="1:127" ht="9" customHeight="1" thickBot="1">
      <c r="A1" s="88"/>
      <c r="DQ1" s="200">
        <v>0</v>
      </c>
      <c r="DR1" s="200">
        <v>0</v>
      </c>
      <c r="DS1" s="200">
        <v>0</v>
      </c>
      <c r="DT1" s="200">
        <v>0</v>
      </c>
      <c r="DU1" s="200">
        <v>0</v>
      </c>
      <c r="DV1" s="200">
        <v>0</v>
      </c>
    </row>
    <row r="2" spans="1:127" ht="23.25">
      <c r="B2" s="89" t="s">
        <v>848</v>
      </c>
      <c r="C2" s="3066" t="s">
        <v>1</v>
      </c>
      <c r="D2" s="3067"/>
      <c r="E2" s="3067"/>
      <c r="F2" s="3067"/>
      <c r="G2" s="3067"/>
      <c r="H2" s="3067"/>
      <c r="I2" s="3067"/>
      <c r="J2" s="3067"/>
      <c r="K2" s="3067"/>
      <c r="L2" s="3067"/>
      <c r="M2" s="3067"/>
      <c r="N2" s="90" t="s">
        <v>905</v>
      </c>
      <c r="O2" s="91"/>
      <c r="P2" s="92"/>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3"/>
      <c r="CU2" s="93"/>
      <c r="CV2" s="93" t="s">
        <v>72</v>
      </c>
      <c r="CW2" s="93"/>
      <c r="CX2" s="3068">
        <v>2021</v>
      </c>
      <c r="CY2" s="3068"/>
      <c r="CZ2" s="3068"/>
      <c r="DA2" s="3068"/>
      <c r="DB2" s="3068"/>
      <c r="DC2" s="3068"/>
      <c r="DD2" s="3068"/>
      <c r="DE2" s="3068"/>
      <c r="DF2" s="3068"/>
      <c r="DG2" s="393"/>
      <c r="DH2" s="94"/>
      <c r="DJ2" s="200">
        <v>0</v>
      </c>
      <c r="DK2" s="200">
        <v>0</v>
      </c>
      <c r="DL2" s="200">
        <v>0</v>
      </c>
      <c r="DM2" s="200">
        <v>0</v>
      </c>
      <c r="DN2" s="200">
        <v>0</v>
      </c>
      <c r="DO2" s="200">
        <v>0</v>
      </c>
      <c r="DP2" s="200">
        <v>0</v>
      </c>
      <c r="DQ2" s="200">
        <v>0</v>
      </c>
      <c r="DR2" s="200">
        <v>0</v>
      </c>
      <c r="DS2" s="200">
        <v>0</v>
      </c>
      <c r="DT2" s="200">
        <v>0</v>
      </c>
      <c r="DU2" s="200">
        <v>0</v>
      </c>
      <c r="DV2" s="200">
        <v>0</v>
      </c>
      <c r="DW2" s="1217"/>
    </row>
    <row r="3" spans="1:127"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934"/>
      <c r="DG3" s="934"/>
      <c r="DH3" s="544"/>
      <c r="DI3" s="200">
        <v>0</v>
      </c>
      <c r="DJ3" s="200">
        <v>0</v>
      </c>
      <c r="DK3" s="95"/>
      <c r="DL3" s="407" t="s">
        <v>852</v>
      </c>
      <c r="DM3" s="408"/>
      <c r="DN3" s="408"/>
      <c r="DO3" s="408"/>
      <c r="DP3" s="408"/>
      <c r="DQ3" s="408"/>
      <c r="DR3" s="408"/>
      <c r="DS3" s="408"/>
      <c r="DT3" s="200">
        <v>0</v>
      </c>
      <c r="DU3" s="200">
        <v>0</v>
      </c>
      <c r="DV3" s="200">
        <v>0</v>
      </c>
      <c r="DW3" s="1217"/>
    </row>
    <row r="4" spans="1:127" s="240" customFormat="1" ht="19.5" customHeight="1">
      <c r="B4" s="3075" t="s">
        <v>1113</v>
      </c>
      <c r="C4" s="936">
        <f t="shared" ref="C4:AB4" si="0">SUM(C11:C45,C51:C69,C75:C94,C100:C117,C123:C136,C142:C152,C158:C171,C177:C183,C189:C206)</f>
        <v>4</v>
      </c>
      <c r="D4" s="937">
        <f t="shared" si="0"/>
        <v>0</v>
      </c>
      <c r="E4" s="936">
        <f t="shared" si="0"/>
        <v>0</v>
      </c>
      <c r="F4" s="937">
        <f t="shared" si="0"/>
        <v>0</v>
      </c>
      <c r="G4" s="936">
        <f t="shared" si="0"/>
        <v>0</v>
      </c>
      <c r="H4" s="937">
        <f t="shared" si="0"/>
        <v>0</v>
      </c>
      <c r="I4" s="936">
        <f t="shared" si="0"/>
        <v>0</v>
      </c>
      <c r="J4" s="937">
        <f t="shared" si="0"/>
        <v>0</v>
      </c>
      <c r="K4" s="936">
        <f t="shared" si="0"/>
        <v>0</v>
      </c>
      <c r="L4" s="937">
        <f t="shared" si="0"/>
        <v>0</v>
      </c>
      <c r="M4" s="936">
        <f t="shared" si="0"/>
        <v>0</v>
      </c>
      <c r="N4" s="937">
        <f t="shared" si="0"/>
        <v>0</v>
      </c>
      <c r="O4" s="936">
        <f t="shared" si="0"/>
        <v>0</v>
      </c>
      <c r="P4" s="937">
        <f t="shared" si="0"/>
        <v>0</v>
      </c>
      <c r="Q4" s="936">
        <f t="shared" si="0"/>
        <v>0</v>
      </c>
      <c r="R4" s="937">
        <f t="shared" si="0"/>
        <v>0</v>
      </c>
      <c r="S4" s="936">
        <f t="shared" si="0"/>
        <v>0</v>
      </c>
      <c r="T4" s="937">
        <f t="shared" si="0"/>
        <v>0</v>
      </c>
      <c r="U4" s="936">
        <f t="shared" si="0"/>
        <v>0</v>
      </c>
      <c r="V4" s="937">
        <f t="shared" si="0"/>
        <v>0</v>
      </c>
      <c r="W4" s="936">
        <f t="shared" si="0"/>
        <v>0</v>
      </c>
      <c r="X4" s="937">
        <f t="shared" si="0"/>
        <v>0</v>
      </c>
      <c r="Y4" s="936">
        <f t="shared" si="0"/>
        <v>0</v>
      </c>
      <c r="Z4" s="937">
        <f t="shared" si="0"/>
        <v>0</v>
      </c>
      <c r="AA4" s="936">
        <f t="shared" si="0"/>
        <v>0</v>
      </c>
      <c r="AB4" s="937">
        <f t="shared" si="0"/>
        <v>0</v>
      </c>
      <c r="AC4" s="410"/>
      <c r="AD4" s="936">
        <f t="shared" ref="AD4:BC4" si="1">SUM(AD11:AD45,AD51:AD69,AD75:AD94,AD100:AD117,AD123:AD136,AD142:AD152,AD158:AD171,AD177:AD183,AD189:AD206)</f>
        <v>0</v>
      </c>
      <c r="AE4" s="937">
        <f t="shared" si="1"/>
        <v>0</v>
      </c>
      <c r="AF4" s="936">
        <f t="shared" si="1"/>
        <v>0</v>
      </c>
      <c r="AG4" s="937">
        <f t="shared" si="1"/>
        <v>0</v>
      </c>
      <c r="AH4" s="936">
        <f t="shared" si="1"/>
        <v>0</v>
      </c>
      <c r="AI4" s="937">
        <f t="shared" si="1"/>
        <v>0</v>
      </c>
      <c r="AJ4" s="936">
        <f t="shared" si="1"/>
        <v>0</v>
      </c>
      <c r="AK4" s="937">
        <f t="shared" si="1"/>
        <v>0</v>
      </c>
      <c r="AL4" s="936">
        <f t="shared" si="1"/>
        <v>0</v>
      </c>
      <c r="AM4" s="937">
        <f t="shared" si="1"/>
        <v>0</v>
      </c>
      <c r="AN4" s="936">
        <f t="shared" si="1"/>
        <v>0</v>
      </c>
      <c r="AO4" s="937">
        <f t="shared" si="1"/>
        <v>0</v>
      </c>
      <c r="AP4" s="936">
        <f t="shared" si="1"/>
        <v>0</v>
      </c>
      <c r="AQ4" s="937">
        <f t="shared" si="1"/>
        <v>0</v>
      </c>
      <c r="AR4" s="936">
        <f t="shared" si="1"/>
        <v>0</v>
      </c>
      <c r="AS4" s="937">
        <f t="shared" si="1"/>
        <v>0</v>
      </c>
      <c r="AT4" s="936">
        <f t="shared" si="1"/>
        <v>0</v>
      </c>
      <c r="AU4" s="937">
        <f t="shared" si="1"/>
        <v>0</v>
      </c>
      <c r="AV4" s="936">
        <f t="shared" si="1"/>
        <v>0</v>
      </c>
      <c r="AW4" s="937">
        <f t="shared" si="1"/>
        <v>0</v>
      </c>
      <c r="AX4" s="936">
        <f t="shared" si="1"/>
        <v>0</v>
      </c>
      <c r="AY4" s="937">
        <f t="shared" si="1"/>
        <v>0</v>
      </c>
      <c r="AZ4" s="936">
        <f t="shared" si="1"/>
        <v>0</v>
      </c>
      <c r="BA4" s="937">
        <f t="shared" si="1"/>
        <v>0</v>
      </c>
      <c r="BB4" s="936">
        <f t="shared" si="1"/>
        <v>0</v>
      </c>
      <c r="BC4" s="937">
        <f t="shared" si="1"/>
        <v>0</v>
      </c>
      <c r="BD4" s="411"/>
      <c r="BE4" s="936">
        <f t="shared" ref="BE4:CD4" si="2">SUM(BE11:BE45,BE51:BE69,BE75:BE94,BE100:BE117,BE123:BE136,BE142:BE152,BE158:BE171,BE177:BE183,BE189:BE206)</f>
        <v>0</v>
      </c>
      <c r="BF4" s="937">
        <f t="shared" si="2"/>
        <v>0</v>
      </c>
      <c r="BG4" s="936">
        <f t="shared" si="2"/>
        <v>0</v>
      </c>
      <c r="BH4" s="937">
        <f t="shared" si="2"/>
        <v>0</v>
      </c>
      <c r="BI4" s="936">
        <f t="shared" si="2"/>
        <v>0</v>
      </c>
      <c r="BJ4" s="937">
        <f t="shared" si="2"/>
        <v>0</v>
      </c>
      <c r="BK4" s="936">
        <f t="shared" si="2"/>
        <v>0</v>
      </c>
      <c r="BL4" s="937">
        <f t="shared" si="2"/>
        <v>0</v>
      </c>
      <c r="BM4" s="936">
        <f t="shared" si="2"/>
        <v>0</v>
      </c>
      <c r="BN4" s="937">
        <f t="shared" si="2"/>
        <v>0</v>
      </c>
      <c r="BO4" s="936">
        <f t="shared" si="2"/>
        <v>0</v>
      </c>
      <c r="BP4" s="937">
        <f t="shared" si="2"/>
        <v>0</v>
      </c>
      <c r="BQ4" s="936">
        <f t="shared" si="2"/>
        <v>0</v>
      </c>
      <c r="BR4" s="937">
        <f t="shared" si="2"/>
        <v>0</v>
      </c>
      <c r="BS4" s="936">
        <f t="shared" si="2"/>
        <v>0</v>
      </c>
      <c r="BT4" s="937">
        <f t="shared" si="2"/>
        <v>0</v>
      </c>
      <c r="BU4" s="936">
        <f t="shared" si="2"/>
        <v>0</v>
      </c>
      <c r="BV4" s="937">
        <f t="shared" si="2"/>
        <v>0</v>
      </c>
      <c r="BW4" s="936">
        <f t="shared" si="2"/>
        <v>0</v>
      </c>
      <c r="BX4" s="937">
        <f t="shared" si="2"/>
        <v>0</v>
      </c>
      <c r="BY4" s="936">
        <f t="shared" si="2"/>
        <v>0</v>
      </c>
      <c r="BZ4" s="937">
        <f t="shared" si="2"/>
        <v>0</v>
      </c>
      <c r="CA4" s="936">
        <f t="shared" si="2"/>
        <v>0</v>
      </c>
      <c r="CB4" s="937">
        <f t="shared" si="2"/>
        <v>0</v>
      </c>
      <c r="CC4" s="936">
        <f t="shared" si="2"/>
        <v>0</v>
      </c>
      <c r="CD4" s="937">
        <f t="shared" si="2"/>
        <v>0</v>
      </c>
      <c r="CE4" s="412"/>
      <c r="CF4" s="936">
        <f t="shared" ref="CF4:DE4" si="3">SUM(CF11:CF45,CF51:CF69,CF75:CF94,CF100:CF117,CF123:CF136,CF142:CF152,CF158:CF171,CF177:CF183,CF189:CF206)</f>
        <v>0</v>
      </c>
      <c r="CG4" s="937">
        <f t="shared" si="3"/>
        <v>0</v>
      </c>
      <c r="CH4" s="936">
        <f t="shared" si="3"/>
        <v>0</v>
      </c>
      <c r="CI4" s="937">
        <f t="shared" si="3"/>
        <v>0</v>
      </c>
      <c r="CJ4" s="936">
        <f t="shared" si="3"/>
        <v>0</v>
      </c>
      <c r="CK4" s="937">
        <f t="shared" si="3"/>
        <v>0</v>
      </c>
      <c r="CL4" s="936">
        <f t="shared" si="3"/>
        <v>0</v>
      </c>
      <c r="CM4" s="937">
        <f t="shared" si="3"/>
        <v>0</v>
      </c>
      <c r="CN4" s="936">
        <f t="shared" si="3"/>
        <v>0</v>
      </c>
      <c r="CO4" s="937">
        <f t="shared" si="3"/>
        <v>0</v>
      </c>
      <c r="CP4" s="936">
        <f t="shared" si="3"/>
        <v>0</v>
      </c>
      <c r="CQ4" s="937">
        <f t="shared" si="3"/>
        <v>0</v>
      </c>
      <c r="CR4" s="936">
        <f t="shared" si="3"/>
        <v>0</v>
      </c>
      <c r="CS4" s="937">
        <f t="shared" si="3"/>
        <v>0</v>
      </c>
      <c r="CT4" s="936">
        <f t="shared" si="3"/>
        <v>0</v>
      </c>
      <c r="CU4" s="937">
        <f t="shared" si="3"/>
        <v>0</v>
      </c>
      <c r="CV4" s="936">
        <f t="shared" si="3"/>
        <v>0</v>
      </c>
      <c r="CW4" s="937">
        <f t="shared" si="3"/>
        <v>0</v>
      </c>
      <c r="CX4" s="936">
        <f t="shared" si="3"/>
        <v>0</v>
      </c>
      <c r="CY4" s="937">
        <f t="shared" si="3"/>
        <v>0</v>
      </c>
      <c r="CZ4" s="936">
        <f t="shared" si="3"/>
        <v>0</v>
      </c>
      <c r="DA4" s="937">
        <f t="shared" si="3"/>
        <v>0</v>
      </c>
      <c r="DB4" s="936">
        <f t="shared" si="3"/>
        <v>0</v>
      </c>
      <c r="DC4" s="937">
        <f t="shared" si="3"/>
        <v>0</v>
      </c>
      <c r="DD4" s="936">
        <f t="shared" si="3"/>
        <v>0</v>
      </c>
      <c r="DE4" s="937">
        <f t="shared" si="3"/>
        <v>0</v>
      </c>
      <c r="DF4" s="3077" t="s">
        <v>1114</v>
      </c>
      <c r="DG4" s="3078"/>
      <c r="DH4" s="544"/>
      <c r="DI4" s="200"/>
      <c r="DJ4" s="200">
        <v>0</v>
      </c>
      <c r="DK4" s="95"/>
      <c r="DL4" s="408"/>
      <c r="DM4" s="408"/>
      <c r="DN4" s="408"/>
      <c r="DO4" s="408"/>
      <c r="DP4" s="408"/>
      <c r="DQ4" s="408"/>
      <c r="DR4" s="408"/>
      <c r="DS4" s="408"/>
      <c r="DT4" s="200">
        <v>0</v>
      </c>
      <c r="DU4" s="200"/>
      <c r="DV4" s="200"/>
      <c r="DW4" s="1217"/>
    </row>
    <row r="5" spans="1:127" s="240" customFormat="1" ht="19.5" customHeight="1">
      <c r="B5" s="3076"/>
      <c r="C5" s="3071">
        <f>SUM(C4:D4)</f>
        <v>4</v>
      </c>
      <c r="D5" s="3072"/>
      <c r="E5" s="3071">
        <f>SUM(E4:F4)</f>
        <v>0</v>
      </c>
      <c r="F5" s="3072"/>
      <c r="G5" s="3071">
        <f>SUM(G4:H4)</f>
        <v>0</v>
      </c>
      <c r="H5" s="3072"/>
      <c r="I5" s="3071">
        <f>SUM(I4:J4)</f>
        <v>0</v>
      </c>
      <c r="J5" s="3072"/>
      <c r="K5" s="3071">
        <f>SUM(K4:L4)</f>
        <v>0</v>
      </c>
      <c r="L5" s="3072"/>
      <c r="M5" s="3071">
        <f>SUM(M4:N4)</f>
        <v>0</v>
      </c>
      <c r="N5" s="3072"/>
      <c r="O5" s="3071">
        <f>SUM(O4:P4)</f>
        <v>0</v>
      </c>
      <c r="P5" s="3072"/>
      <c r="Q5" s="3071">
        <f>SUM(Q4:R4)</f>
        <v>0</v>
      </c>
      <c r="R5" s="3072"/>
      <c r="S5" s="3071">
        <f>SUM(S4:T4)</f>
        <v>0</v>
      </c>
      <c r="T5" s="3072"/>
      <c r="U5" s="3071">
        <f>SUM(U4:V4)</f>
        <v>0</v>
      </c>
      <c r="V5" s="3072"/>
      <c r="W5" s="3071">
        <f>SUM(W4:X4)</f>
        <v>0</v>
      </c>
      <c r="X5" s="3072"/>
      <c r="Y5" s="3071">
        <f>SUM(Y4:Z4)</f>
        <v>0</v>
      </c>
      <c r="Z5" s="3072"/>
      <c r="AA5" s="3071">
        <f>SUM(AA4:AB4)</f>
        <v>0</v>
      </c>
      <c r="AB5" s="3072"/>
      <c r="AC5" s="410"/>
      <c r="AD5" s="3069">
        <f>SUM(AD4:AE4)</f>
        <v>0</v>
      </c>
      <c r="AE5" s="3070"/>
      <c r="AF5" s="3069">
        <f>SUM(AF4:AG4)</f>
        <v>0</v>
      </c>
      <c r="AG5" s="3070"/>
      <c r="AH5" s="3069">
        <f>SUM(AH4:AI4)</f>
        <v>0</v>
      </c>
      <c r="AI5" s="3070"/>
      <c r="AJ5" s="3069">
        <f>SUM(AJ4:AK4)</f>
        <v>0</v>
      </c>
      <c r="AK5" s="3070"/>
      <c r="AL5" s="3069">
        <f>SUM(AL4:AM4)</f>
        <v>0</v>
      </c>
      <c r="AM5" s="3070"/>
      <c r="AN5" s="3069">
        <f>SUM(AN4:AO4)</f>
        <v>0</v>
      </c>
      <c r="AO5" s="3070"/>
      <c r="AP5" s="3069">
        <f>SUM(AP4:AQ4)</f>
        <v>0</v>
      </c>
      <c r="AQ5" s="3070"/>
      <c r="AR5" s="3069">
        <f>SUM(AR4:AS4)</f>
        <v>0</v>
      </c>
      <c r="AS5" s="3070"/>
      <c r="AT5" s="3069">
        <f>SUM(AT4:AU4)</f>
        <v>0</v>
      </c>
      <c r="AU5" s="3070"/>
      <c r="AV5" s="3069">
        <f>SUM(AV4:AW4)</f>
        <v>0</v>
      </c>
      <c r="AW5" s="3070"/>
      <c r="AX5" s="3069">
        <f>SUM(AX4:AY4)</f>
        <v>0</v>
      </c>
      <c r="AY5" s="3070"/>
      <c r="AZ5" s="3069">
        <f>SUM(AZ4:BA4)</f>
        <v>0</v>
      </c>
      <c r="BA5" s="3070"/>
      <c r="BB5" s="3069">
        <f>SUM(BB4:BC4)</f>
        <v>0</v>
      </c>
      <c r="BC5" s="3070"/>
      <c r="BD5" s="411"/>
      <c r="BE5" s="3064">
        <f>SUM(BE4:BF4)</f>
        <v>0</v>
      </c>
      <c r="BF5" s="3065"/>
      <c r="BG5" s="3064">
        <f>SUM(BG4:BH4)</f>
        <v>0</v>
      </c>
      <c r="BH5" s="3065"/>
      <c r="BI5" s="3064">
        <f>SUM(BI4:BJ4)</f>
        <v>0</v>
      </c>
      <c r="BJ5" s="3065"/>
      <c r="BK5" s="3064">
        <f>SUM(BK4:BL4)</f>
        <v>0</v>
      </c>
      <c r="BL5" s="3065"/>
      <c r="BM5" s="3064">
        <f>SUM(BM4:BN4)</f>
        <v>0</v>
      </c>
      <c r="BN5" s="3065"/>
      <c r="BO5" s="3064">
        <f>SUM(BO4:BP4)</f>
        <v>0</v>
      </c>
      <c r="BP5" s="3065"/>
      <c r="BQ5" s="3064">
        <f>SUM(BQ4:BR4)</f>
        <v>0</v>
      </c>
      <c r="BR5" s="3065"/>
      <c r="BS5" s="3064">
        <f>SUM(BS4:BT4)</f>
        <v>0</v>
      </c>
      <c r="BT5" s="3065"/>
      <c r="BU5" s="3064">
        <f>SUM(BU4:BV4)</f>
        <v>0</v>
      </c>
      <c r="BV5" s="3065"/>
      <c r="BW5" s="3064">
        <f>SUM(BW4:BX4)</f>
        <v>0</v>
      </c>
      <c r="BX5" s="3065"/>
      <c r="BY5" s="3064">
        <f>SUM(BY4:BZ4)</f>
        <v>0</v>
      </c>
      <c r="BZ5" s="3065"/>
      <c r="CA5" s="3064">
        <f>SUM(CA4:CB4)</f>
        <v>0</v>
      </c>
      <c r="CB5" s="3065"/>
      <c r="CC5" s="3064">
        <f>SUM(CC4:CD4)</f>
        <v>0</v>
      </c>
      <c r="CD5" s="3065"/>
      <c r="CE5" s="412"/>
      <c r="CF5" s="3073">
        <f>SUM(CF4:CG4)</f>
        <v>0</v>
      </c>
      <c r="CG5" s="3074"/>
      <c r="CH5" s="3073">
        <f>SUM(CH4:CI4)</f>
        <v>0</v>
      </c>
      <c r="CI5" s="3074"/>
      <c r="CJ5" s="3073">
        <f>SUM(CJ4:CK4)</f>
        <v>0</v>
      </c>
      <c r="CK5" s="3074"/>
      <c r="CL5" s="3073">
        <f>SUM(CL4:CM4)</f>
        <v>0</v>
      </c>
      <c r="CM5" s="3074"/>
      <c r="CN5" s="3073">
        <f>SUM(CN4:CO4)</f>
        <v>0</v>
      </c>
      <c r="CO5" s="3074"/>
      <c r="CP5" s="3073">
        <f>SUM(CP4:CQ4)</f>
        <v>0</v>
      </c>
      <c r="CQ5" s="3074"/>
      <c r="CR5" s="3073">
        <f>SUM(CR4:CS4)</f>
        <v>0</v>
      </c>
      <c r="CS5" s="3074"/>
      <c r="CT5" s="3073">
        <f>SUM(CT4:CU4)</f>
        <v>0</v>
      </c>
      <c r="CU5" s="3074"/>
      <c r="CV5" s="3073">
        <f>SUM(CV4:CW4)</f>
        <v>0</v>
      </c>
      <c r="CW5" s="3074"/>
      <c r="CX5" s="3073">
        <f>SUM(CX4:CY4)</f>
        <v>0</v>
      </c>
      <c r="CY5" s="3074"/>
      <c r="CZ5" s="3073">
        <f>SUM(CZ4:DA4)</f>
        <v>0</v>
      </c>
      <c r="DA5" s="3074"/>
      <c r="DB5" s="3073">
        <f>SUM(DB4:DC4)</f>
        <v>0</v>
      </c>
      <c r="DC5" s="3074"/>
      <c r="DD5" s="3073">
        <f>SUM(DD4:DE4)</f>
        <v>0</v>
      </c>
      <c r="DE5" s="3074"/>
      <c r="DF5" s="1279"/>
      <c r="DG5" s="1278"/>
      <c r="DH5" s="544"/>
      <c r="DI5" s="200"/>
      <c r="DJ5" s="200">
        <v>0</v>
      </c>
      <c r="DK5" s="95"/>
      <c r="DL5" s="408"/>
      <c r="DM5" s="408"/>
      <c r="DN5" s="408"/>
      <c r="DO5" s="408"/>
      <c r="DP5" s="408"/>
      <c r="DQ5" s="408"/>
      <c r="DR5" s="408"/>
      <c r="DS5" s="408"/>
      <c r="DT5" s="200">
        <v>0</v>
      </c>
      <c r="DU5" s="200"/>
      <c r="DV5" s="200"/>
      <c r="DW5" s="1217"/>
    </row>
    <row r="6" spans="1:127" s="240" customFormat="1" ht="15.95" customHeight="1">
      <c r="B6" s="3079" t="s">
        <v>1183</v>
      </c>
      <c r="C6" s="3080"/>
      <c r="D6" s="3080"/>
      <c r="E6" s="3080"/>
      <c r="F6" s="3080"/>
      <c r="G6" s="3080"/>
      <c r="H6" s="3080"/>
      <c r="I6" s="3080"/>
      <c r="J6" s="3080"/>
      <c r="K6" s="3080"/>
      <c r="L6" s="3080"/>
      <c r="M6" s="3080"/>
      <c r="N6" s="3080"/>
      <c r="O6" s="3080"/>
      <c r="P6" s="3080"/>
      <c r="Q6" s="3080"/>
      <c r="R6" s="3080"/>
      <c r="S6" s="3080"/>
      <c r="T6" s="3080"/>
      <c r="U6" s="3080"/>
      <c r="V6" s="3080"/>
      <c r="W6" s="3080"/>
      <c r="X6" s="3080"/>
      <c r="Y6" s="3080"/>
      <c r="Z6" s="3080"/>
      <c r="AA6" s="3080"/>
      <c r="AB6" s="3080"/>
      <c r="AC6" s="3080"/>
      <c r="AD6" s="3080"/>
      <c r="AE6" s="3080"/>
      <c r="AF6" s="3080"/>
      <c r="AG6" s="3080"/>
      <c r="AH6" s="3080"/>
      <c r="AI6" s="3080"/>
      <c r="AJ6" s="3080"/>
      <c r="AK6" s="3080"/>
      <c r="AL6" s="3080"/>
      <c r="AM6" s="3080"/>
      <c r="AN6" s="3080"/>
      <c r="AO6" s="3080"/>
      <c r="AP6" s="3080"/>
      <c r="AQ6" s="3080"/>
      <c r="AR6" s="3080"/>
      <c r="AS6" s="3080"/>
      <c r="AT6" s="3080"/>
      <c r="AU6" s="3080"/>
      <c r="AV6" s="3080"/>
      <c r="AW6" s="3080"/>
      <c r="AX6" s="3080"/>
      <c r="AY6" s="3080"/>
      <c r="AZ6" s="3080"/>
      <c r="BA6" s="3080"/>
      <c r="BB6" s="3080"/>
      <c r="BC6" s="3080"/>
      <c r="BD6" s="3080"/>
      <c r="BE6" s="3080"/>
      <c r="BF6" s="3080"/>
      <c r="BG6" s="3080"/>
      <c r="BH6" s="3080"/>
      <c r="BI6" s="3080"/>
      <c r="BJ6" s="3080"/>
      <c r="BK6" s="3080"/>
      <c r="BL6" s="3080"/>
      <c r="BM6" s="3080"/>
      <c r="BN6" s="3080"/>
      <c r="BO6" s="3080"/>
      <c r="BP6" s="3080"/>
      <c r="BQ6" s="3080"/>
      <c r="BR6" s="3080"/>
      <c r="BS6" s="3080"/>
      <c r="BT6" s="3080"/>
      <c r="BU6" s="3080"/>
      <c r="BV6" s="3080"/>
      <c r="BW6" s="3080"/>
      <c r="BX6" s="3080"/>
      <c r="BY6" s="3080"/>
      <c r="BZ6" s="3080"/>
      <c r="CA6" s="3080"/>
      <c r="CB6" s="3080"/>
      <c r="CC6" s="3080"/>
      <c r="CD6" s="3080"/>
      <c r="CE6" s="3080"/>
      <c r="CF6" s="3080" t="str">
        <f>B6</f>
        <v>CRUDITÉS  (couleur diététique)</v>
      </c>
      <c r="CG6" s="3080"/>
      <c r="CH6" s="3080"/>
      <c r="CI6" s="3080"/>
      <c r="CJ6" s="3080"/>
      <c r="CK6" s="3080"/>
      <c r="CL6" s="3080"/>
      <c r="CM6" s="3080"/>
      <c r="CN6" s="3080"/>
      <c r="CO6" s="3080"/>
      <c r="CP6" s="3080"/>
      <c r="CQ6" s="3080"/>
      <c r="CR6" s="3080"/>
      <c r="CS6" s="3080"/>
      <c r="CT6" s="3080"/>
      <c r="CU6" s="3080"/>
      <c r="CV6" s="3080"/>
      <c r="CW6" s="3080"/>
      <c r="CX6" s="3080"/>
      <c r="CY6" s="3080"/>
      <c r="CZ6" s="3080"/>
      <c r="DA6" s="3080"/>
      <c r="DB6" s="3080"/>
      <c r="DC6" s="3080"/>
      <c r="DD6" s="3080"/>
      <c r="DE6" s="3080"/>
      <c r="DF6" s="3080"/>
      <c r="DG6" s="3083"/>
      <c r="DH6" s="544"/>
      <c r="DI6" s="200">
        <v>0</v>
      </c>
      <c r="DJ6" s="200">
        <v>0</v>
      </c>
      <c r="DK6" s="95"/>
      <c r="DL6" s="3085" t="s">
        <v>1116</v>
      </c>
      <c r="DM6" s="3085"/>
      <c r="DN6" s="3085"/>
      <c r="DO6" s="3085"/>
      <c r="DP6" s="3085"/>
      <c r="DQ6" s="3085"/>
      <c r="DR6" s="3085"/>
      <c r="DS6" s="3085"/>
      <c r="DT6" s="200">
        <v>0</v>
      </c>
      <c r="DU6" s="200">
        <v>0</v>
      </c>
      <c r="DV6" s="200">
        <v>0</v>
      </c>
      <c r="DW6" s="1217"/>
    </row>
    <row r="7" spans="1:127" s="240" customFormat="1" ht="15.95" customHeight="1">
      <c r="B7" s="3081"/>
      <c r="C7" s="3082"/>
      <c r="D7" s="3082"/>
      <c r="E7" s="3082"/>
      <c r="F7" s="3082"/>
      <c r="G7" s="3082"/>
      <c r="H7" s="3082"/>
      <c r="I7" s="3082"/>
      <c r="J7" s="3082"/>
      <c r="K7" s="3082"/>
      <c r="L7" s="3082"/>
      <c r="M7" s="3082"/>
      <c r="N7" s="3082"/>
      <c r="O7" s="3082"/>
      <c r="P7" s="3082"/>
      <c r="Q7" s="3082"/>
      <c r="R7" s="3082"/>
      <c r="S7" s="3082"/>
      <c r="T7" s="3082"/>
      <c r="U7" s="3082"/>
      <c r="V7" s="3082"/>
      <c r="W7" s="3082"/>
      <c r="X7" s="3082"/>
      <c r="Y7" s="3082"/>
      <c r="Z7" s="3082"/>
      <c r="AA7" s="3082"/>
      <c r="AB7" s="3082"/>
      <c r="AC7" s="3082"/>
      <c r="AD7" s="3082"/>
      <c r="AE7" s="3082"/>
      <c r="AF7" s="3082"/>
      <c r="AG7" s="3082"/>
      <c r="AH7" s="3082"/>
      <c r="AI7" s="3082"/>
      <c r="AJ7" s="3082"/>
      <c r="AK7" s="3082"/>
      <c r="AL7" s="3082"/>
      <c r="AM7" s="3082"/>
      <c r="AN7" s="3082"/>
      <c r="AO7" s="3082"/>
      <c r="AP7" s="3082"/>
      <c r="AQ7" s="3082"/>
      <c r="AR7" s="3082"/>
      <c r="AS7" s="3082"/>
      <c r="AT7" s="3082"/>
      <c r="AU7" s="3082"/>
      <c r="AV7" s="3082"/>
      <c r="AW7" s="3082"/>
      <c r="AX7" s="3082"/>
      <c r="AY7" s="3082"/>
      <c r="AZ7" s="3082"/>
      <c r="BA7" s="3082"/>
      <c r="BB7" s="3082"/>
      <c r="BC7" s="3082"/>
      <c r="BD7" s="3082"/>
      <c r="BE7" s="3082"/>
      <c r="BF7" s="3082"/>
      <c r="BG7" s="3082"/>
      <c r="BH7" s="3082"/>
      <c r="BI7" s="3082"/>
      <c r="BJ7" s="3082"/>
      <c r="BK7" s="3082"/>
      <c r="BL7" s="3082"/>
      <c r="BM7" s="3082"/>
      <c r="BN7" s="3082"/>
      <c r="BO7" s="3082"/>
      <c r="BP7" s="3082"/>
      <c r="BQ7" s="3082"/>
      <c r="BR7" s="3082"/>
      <c r="BS7" s="3082"/>
      <c r="BT7" s="3082"/>
      <c r="BU7" s="3082"/>
      <c r="BV7" s="3082"/>
      <c r="BW7" s="3082"/>
      <c r="BX7" s="3082"/>
      <c r="BY7" s="3082"/>
      <c r="BZ7" s="3082"/>
      <c r="CA7" s="3082"/>
      <c r="CB7" s="3082"/>
      <c r="CC7" s="3082"/>
      <c r="CD7" s="3082"/>
      <c r="CE7" s="3082"/>
      <c r="CF7" s="3082"/>
      <c r="CG7" s="3082"/>
      <c r="CH7" s="3082"/>
      <c r="CI7" s="3082"/>
      <c r="CJ7" s="3082"/>
      <c r="CK7" s="3082"/>
      <c r="CL7" s="3082"/>
      <c r="CM7" s="3082"/>
      <c r="CN7" s="3082"/>
      <c r="CO7" s="3082"/>
      <c r="CP7" s="3082"/>
      <c r="CQ7" s="3082"/>
      <c r="CR7" s="3082"/>
      <c r="CS7" s="3082"/>
      <c r="CT7" s="3082"/>
      <c r="CU7" s="3082"/>
      <c r="CV7" s="3082"/>
      <c r="CW7" s="3082"/>
      <c r="CX7" s="3082"/>
      <c r="CY7" s="3082"/>
      <c r="CZ7" s="3082"/>
      <c r="DA7" s="3082"/>
      <c r="DB7" s="3082"/>
      <c r="DC7" s="3082"/>
      <c r="DD7" s="3082"/>
      <c r="DE7" s="3082"/>
      <c r="DF7" s="3082"/>
      <c r="DG7" s="3084"/>
      <c r="DH7" s="544"/>
      <c r="DI7" s="200">
        <v>0</v>
      </c>
      <c r="DJ7" s="200">
        <v>0</v>
      </c>
      <c r="DK7" s="95"/>
      <c r="DL7" s="3085"/>
      <c r="DM7" s="3085"/>
      <c r="DN7" s="3085"/>
      <c r="DO7" s="3085"/>
      <c r="DP7" s="3085"/>
      <c r="DQ7" s="3085"/>
      <c r="DR7" s="3085"/>
      <c r="DS7" s="3085"/>
      <c r="DT7" s="200">
        <v>0</v>
      </c>
      <c r="DU7" s="200">
        <v>0</v>
      </c>
      <c r="DV7" s="200">
        <v>0</v>
      </c>
      <c r="DW7" s="1217"/>
    </row>
    <row r="8" spans="1:127" s="240" customFormat="1" ht="19.5" customHeight="1">
      <c r="B8" s="941"/>
      <c r="C8" s="942" t="s">
        <v>861</v>
      </c>
      <c r="D8" s="519"/>
      <c r="E8" s="943"/>
      <c r="F8" s="943"/>
      <c r="G8" s="943"/>
      <c r="H8" s="943"/>
      <c r="I8" s="943"/>
      <c r="J8" s="943"/>
      <c r="K8" s="943"/>
      <c r="L8" s="943"/>
      <c r="M8" s="943"/>
      <c r="N8" s="943"/>
      <c r="O8" s="943"/>
      <c r="P8" s="943"/>
      <c r="Q8" s="943"/>
      <c r="R8" s="943"/>
      <c r="S8" s="943"/>
      <c r="T8" s="943"/>
      <c r="U8" s="943"/>
      <c r="V8" s="943"/>
      <c r="W8" s="943"/>
      <c r="X8" s="943"/>
      <c r="Y8" s="943"/>
      <c r="Z8" s="943"/>
      <c r="AA8" s="943"/>
      <c r="AB8" s="943"/>
      <c r="AC8" s="270"/>
      <c r="AD8" s="944" t="s">
        <v>861</v>
      </c>
      <c r="AE8" s="944"/>
      <c r="AF8" s="943"/>
      <c r="AG8" s="943"/>
      <c r="AH8" s="943"/>
      <c r="AI8" s="943"/>
      <c r="AJ8" s="943"/>
      <c r="AK8" s="943"/>
      <c r="AL8" s="943"/>
      <c r="AM8" s="943"/>
      <c r="AN8" s="943"/>
      <c r="AO8" s="943"/>
      <c r="AP8" s="943"/>
      <c r="AQ8" s="943"/>
      <c r="AR8" s="943"/>
      <c r="AS8" s="943"/>
      <c r="AT8" s="943"/>
      <c r="AU8" s="943"/>
      <c r="AV8" s="943"/>
      <c r="AW8" s="943"/>
      <c r="AX8" s="943"/>
      <c r="AY8" s="943"/>
      <c r="AZ8" s="943"/>
      <c r="BA8" s="943"/>
      <c r="BB8" s="943"/>
      <c r="BC8" s="943"/>
      <c r="BD8" s="270"/>
      <c r="BE8" s="944" t="s">
        <v>861</v>
      </c>
      <c r="BF8" s="944"/>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270"/>
      <c r="CF8" s="944" t="s">
        <v>861</v>
      </c>
      <c r="CG8" s="944"/>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5"/>
      <c r="DG8" s="946"/>
      <c r="DH8" s="544"/>
      <c r="DI8" s="200">
        <v>0</v>
      </c>
      <c r="DJ8" s="200">
        <v>0</v>
      </c>
      <c r="DK8" s="95"/>
      <c r="DL8" s="408"/>
      <c r="DM8" s="408"/>
      <c r="DN8" s="408"/>
      <c r="DO8" s="408"/>
      <c r="DP8" s="408"/>
      <c r="DQ8" s="408"/>
      <c r="DR8" s="408"/>
      <c r="DS8" s="408"/>
      <c r="DT8" s="200">
        <v>0</v>
      </c>
      <c r="DU8" s="200">
        <v>0</v>
      </c>
      <c r="DV8" s="200">
        <v>0</v>
      </c>
      <c r="DW8" s="1217"/>
    </row>
    <row r="9" spans="1:127" s="240" customFormat="1" ht="18" customHeight="1">
      <c r="B9" s="947" t="s">
        <v>847</v>
      </c>
      <c r="C9" s="2983">
        <v>1</v>
      </c>
      <c r="D9" s="2984"/>
      <c r="E9" s="2983">
        <f>C9+1</f>
        <v>2</v>
      </c>
      <c r="F9" s="2984"/>
      <c r="G9" s="2983">
        <f>E9+1</f>
        <v>3</v>
      </c>
      <c r="H9" s="2984"/>
      <c r="I9" s="2983">
        <f>G9+1</f>
        <v>4</v>
      </c>
      <c r="J9" s="2984"/>
      <c r="K9" s="2983">
        <f>I9+1</f>
        <v>5</v>
      </c>
      <c r="L9" s="2984"/>
      <c r="M9" s="2983">
        <f>K9+1</f>
        <v>6</v>
      </c>
      <c r="N9" s="2984"/>
      <c r="O9" s="2983">
        <f>M9+1</f>
        <v>7</v>
      </c>
      <c r="P9" s="2984"/>
      <c r="Q9" s="2983">
        <f>O9+1</f>
        <v>8</v>
      </c>
      <c r="R9" s="2984"/>
      <c r="S9" s="2983">
        <f>Q9+1</f>
        <v>9</v>
      </c>
      <c r="T9" s="2984"/>
      <c r="U9" s="2983">
        <f>S9+1</f>
        <v>10</v>
      </c>
      <c r="V9" s="2984"/>
      <c r="W9" s="2983">
        <f>U9+1</f>
        <v>11</v>
      </c>
      <c r="X9" s="2984"/>
      <c r="Y9" s="2983">
        <f>W9+1</f>
        <v>12</v>
      </c>
      <c r="Z9" s="2984"/>
      <c r="AA9" s="2983">
        <f>Y9+1</f>
        <v>13</v>
      </c>
      <c r="AB9" s="2984"/>
      <c r="AC9" s="410"/>
      <c r="AD9" s="2983">
        <f>AA9+1</f>
        <v>14</v>
      </c>
      <c r="AE9" s="2984"/>
      <c r="AF9" s="2983">
        <f>AD9+1</f>
        <v>15</v>
      </c>
      <c r="AG9" s="2984"/>
      <c r="AH9" s="2983">
        <f>AF9+1</f>
        <v>16</v>
      </c>
      <c r="AI9" s="2984"/>
      <c r="AJ9" s="2983">
        <f>AH9+1</f>
        <v>17</v>
      </c>
      <c r="AK9" s="2984"/>
      <c r="AL9" s="2983">
        <f>AJ9+1</f>
        <v>18</v>
      </c>
      <c r="AM9" s="2984"/>
      <c r="AN9" s="2983">
        <f>AL9+1</f>
        <v>19</v>
      </c>
      <c r="AO9" s="2984"/>
      <c r="AP9" s="2983">
        <f>AN9+1</f>
        <v>20</v>
      </c>
      <c r="AQ9" s="2984"/>
      <c r="AR9" s="2983">
        <f>AP9+1</f>
        <v>21</v>
      </c>
      <c r="AS9" s="2984"/>
      <c r="AT9" s="2983">
        <f>AR9+1</f>
        <v>22</v>
      </c>
      <c r="AU9" s="2984"/>
      <c r="AV9" s="2983">
        <f>AT9+1</f>
        <v>23</v>
      </c>
      <c r="AW9" s="2984"/>
      <c r="AX9" s="2983">
        <f>AV9+1</f>
        <v>24</v>
      </c>
      <c r="AY9" s="2984"/>
      <c r="AZ9" s="2983">
        <f>AX9+1</f>
        <v>25</v>
      </c>
      <c r="BA9" s="2984"/>
      <c r="BB9" s="2983">
        <f>AZ9+1</f>
        <v>26</v>
      </c>
      <c r="BC9" s="2984"/>
      <c r="BD9" s="411"/>
      <c r="BE9" s="2983">
        <f>BB9+1</f>
        <v>27</v>
      </c>
      <c r="BF9" s="2984"/>
      <c r="BG9" s="2983">
        <f>BE9+1</f>
        <v>28</v>
      </c>
      <c r="BH9" s="2984"/>
      <c r="BI9" s="2983">
        <f>BG9+1</f>
        <v>29</v>
      </c>
      <c r="BJ9" s="2984"/>
      <c r="BK9" s="2983">
        <f>BI9+1</f>
        <v>30</v>
      </c>
      <c r="BL9" s="2984"/>
      <c r="BM9" s="2983">
        <f>BK9+1</f>
        <v>31</v>
      </c>
      <c r="BN9" s="2984"/>
      <c r="BO9" s="2983">
        <f>BM9+1</f>
        <v>32</v>
      </c>
      <c r="BP9" s="2984"/>
      <c r="BQ9" s="2983">
        <f>BO9+1</f>
        <v>33</v>
      </c>
      <c r="BR9" s="2984"/>
      <c r="BS9" s="2983">
        <f>BQ9+1</f>
        <v>34</v>
      </c>
      <c r="BT9" s="2984"/>
      <c r="BU9" s="2983">
        <f>BS9+1</f>
        <v>35</v>
      </c>
      <c r="BV9" s="2984"/>
      <c r="BW9" s="2983">
        <f>BU9+1</f>
        <v>36</v>
      </c>
      <c r="BX9" s="2984"/>
      <c r="BY9" s="2983">
        <f>BW9+1</f>
        <v>37</v>
      </c>
      <c r="BZ9" s="2984"/>
      <c r="CA9" s="2983">
        <f>BY9+1</f>
        <v>38</v>
      </c>
      <c r="CB9" s="2984"/>
      <c r="CC9" s="2983">
        <f>CA9+1</f>
        <v>39</v>
      </c>
      <c r="CD9" s="2984"/>
      <c r="CE9" s="412"/>
      <c r="CF9" s="2983">
        <f>CC9+1</f>
        <v>40</v>
      </c>
      <c r="CG9" s="2984"/>
      <c r="CH9" s="2983">
        <f>CF9+1</f>
        <v>41</v>
      </c>
      <c r="CI9" s="2984"/>
      <c r="CJ9" s="2983">
        <f>CH9+1</f>
        <v>42</v>
      </c>
      <c r="CK9" s="2984"/>
      <c r="CL9" s="2983">
        <f>CJ9+1</f>
        <v>43</v>
      </c>
      <c r="CM9" s="2984"/>
      <c r="CN9" s="2983">
        <f>CL9+1</f>
        <v>44</v>
      </c>
      <c r="CO9" s="2984"/>
      <c r="CP9" s="2983">
        <f>CN9+1</f>
        <v>45</v>
      </c>
      <c r="CQ9" s="2984"/>
      <c r="CR9" s="2983">
        <f>CP9+1</f>
        <v>46</v>
      </c>
      <c r="CS9" s="2984"/>
      <c r="CT9" s="2983">
        <f>CR9+1</f>
        <v>47</v>
      </c>
      <c r="CU9" s="2984"/>
      <c r="CV9" s="2983">
        <f>CT9+1</f>
        <v>48</v>
      </c>
      <c r="CW9" s="2984"/>
      <c r="CX9" s="2983">
        <f>CV9+1</f>
        <v>49</v>
      </c>
      <c r="CY9" s="2984"/>
      <c r="CZ9" s="2983">
        <f>CX9+1</f>
        <v>50</v>
      </c>
      <c r="DA9" s="2984"/>
      <c r="DB9" s="2983">
        <f>CZ9+1</f>
        <v>51</v>
      </c>
      <c r="DC9" s="2984"/>
      <c r="DD9" s="2983">
        <f>DB9+1</f>
        <v>52</v>
      </c>
      <c r="DE9" s="2984"/>
      <c r="DF9" s="442" t="s">
        <v>937</v>
      </c>
      <c r="DG9" s="938"/>
      <c r="DH9" s="544"/>
      <c r="DI9" s="200">
        <v>0</v>
      </c>
      <c r="DJ9" s="200">
        <v>0</v>
      </c>
      <c r="DK9" s="95"/>
      <c r="DL9" s="424" t="s">
        <v>188</v>
      </c>
      <c r="DM9" s="408"/>
      <c r="DN9" s="408"/>
      <c r="DO9" s="408"/>
      <c r="DP9" s="408"/>
      <c r="DQ9" s="408"/>
      <c r="DR9" s="408"/>
      <c r="DS9" s="408"/>
      <c r="DT9" s="200">
        <v>0</v>
      </c>
      <c r="DU9" s="200">
        <v>0</v>
      </c>
      <c r="DV9" s="200">
        <v>0</v>
      </c>
      <c r="DW9" s="1217"/>
    </row>
    <row r="10" spans="1:127" s="240" customFormat="1" ht="13.5" customHeight="1">
      <c r="B10" s="948" t="s">
        <v>205</v>
      </c>
      <c r="C10" s="414" t="s">
        <v>66</v>
      </c>
      <c r="D10" s="415" t="s">
        <v>77</v>
      </c>
      <c r="E10" s="414" t="s">
        <v>66</v>
      </c>
      <c r="F10" s="415" t="s">
        <v>77</v>
      </c>
      <c r="G10" s="414" t="s">
        <v>66</v>
      </c>
      <c r="H10" s="415" t="s">
        <v>77</v>
      </c>
      <c r="I10" s="414" t="s">
        <v>66</v>
      </c>
      <c r="J10" s="415" t="s">
        <v>77</v>
      </c>
      <c r="K10" s="414" t="s">
        <v>66</v>
      </c>
      <c r="L10" s="415" t="s">
        <v>77</v>
      </c>
      <c r="M10" s="414" t="s">
        <v>66</v>
      </c>
      <c r="N10" s="415" t="s">
        <v>77</v>
      </c>
      <c r="O10" s="414" t="s">
        <v>66</v>
      </c>
      <c r="P10" s="415" t="s">
        <v>77</v>
      </c>
      <c r="Q10" s="414" t="s">
        <v>66</v>
      </c>
      <c r="R10" s="415" t="s">
        <v>77</v>
      </c>
      <c r="S10" s="414" t="s">
        <v>66</v>
      </c>
      <c r="T10" s="415" t="s">
        <v>77</v>
      </c>
      <c r="U10" s="414" t="s">
        <v>66</v>
      </c>
      <c r="V10" s="415" t="s">
        <v>77</v>
      </c>
      <c r="W10" s="414" t="s">
        <v>66</v>
      </c>
      <c r="X10" s="415" t="s">
        <v>77</v>
      </c>
      <c r="Y10" s="414" t="s">
        <v>66</v>
      </c>
      <c r="Z10" s="415" t="s">
        <v>77</v>
      </c>
      <c r="AA10" s="414" t="s">
        <v>66</v>
      </c>
      <c r="AB10" s="416" t="s">
        <v>77</v>
      </c>
      <c r="AC10" s="410"/>
      <c r="AD10" s="417" t="s">
        <v>66</v>
      </c>
      <c r="AE10" s="415" t="s">
        <v>77</v>
      </c>
      <c r="AF10" s="418" t="s">
        <v>66</v>
      </c>
      <c r="AG10" s="415" t="s">
        <v>77</v>
      </c>
      <c r="AH10" s="418" t="s">
        <v>66</v>
      </c>
      <c r="AI10" s="415" t="s">
        <v>77</v>
      </c>
      <c r="AJ10" s="418" t="s">
        <v>66</v>
      </c>
      <c r="AK10" s="415" t="s">
        <v>77</v>
      </c>
      <c r="AL10" s="418" t="s">
        <v>66</v>
      </c>
      <c r="AM10" s="415" t="s">
        <v>77</v>
      </c>
      <c r="AN10" s="418" t="s">
        <v>66</v>
      </c>
      <c r="AO10" s="415" t="s">
        <v>77</v>
      </c>
      <c r="AP10" s="418" t="s">
        <v>66</v>
      </c>
      <c r="AQ10" s="415" t="s">
        <v>77</v>
      </c>
      <c r="AR10" s="418" t="s">
        <v>66</v>
      </c>
      <c r="AS10" s="415" t="s">
        <v>77</v>
      </c>
      <c r="AT10" s="418" t="s">
        <v>66</v>
      </c>
      <c r="AU10" s="415" t="s">
        <v>77</v>
      </c>
      <c r="AV10" s="418" t="s">
        <v>66</v>
      </c>
      <c r="AW10" s="415" t="s">
        <v>77</v>
      </c>
      <c r="AX10" s="418" t="s">
        <v>66</v>
      </c>
      <c r="AY10" s="415" t="s">
        <v>77</v>
      </c>
      <c r="AZ10" s="418" t="s">
        <v>66</v>
      </c>
      <c r="BA10" s="415" t="s">
        <v>77</v>
      </c>
      <c r="BB10" s="418" t="s">
        <v>66</v>
      </c>
      <c r="BC10" s="416" t="s">
        <v>77</v>
      </c>
      <c r="BD10" s="411"/>
      <c r="BE10" s="419" t="s">
        <v>66</v>
      </c>
      <c r="BF10" s="415" t="s">
        <v>77</v>
      </c>
      <c r="BG10" s="420" t="s">
        <v>66</v>
      </c>
      <c r="BH10" s="415" t="s">
        <v>77</v>
      </c>
      <c r="BI10" s="420" t="s">
        <v>66</v>
      </c>
      <c r="BJ10" s="415" t="s">
        <v>77</v>
      </c>
      <c r="BK10" s="420" t="s">
        <v>66</v>
      </c>
      <c r="BL10" s="415" t="s">
        <v>77</v>
      </c>
      <c r="BM10" s="420" t="s">
        <v>66</v>
      </c>
      <c r="BN10" s="415" t="s">
        <v>77</v>
      </c>
      <c r="BO10" s="420" t="s">
        <v>66</v>
      </c>
      <c r="BP10" s="415" t="s">
        <v>77</v>
      </c>
      <c r="BQ10" s="420" t="s">
        <v>66</v>
      </c>
      <c r="BR10" s="415" t="s">
        <v>77</v>
      </c>
      <c r="BS10" s="420" t="s">
        <v>66</v>
      </c>
      <c r="BT10" s="415" t="s">
        <v>77</v>
      </c>
      <c r="BU10" s="420" t="s">
        <v>66</v>
      </c>
      <c r="BV10" s="415" t="s">
        <v>77</v>
      </c>
      <c r="BW10" s="420" t="s">
        <v>66</v>
      </c>
      <c r="BX10" s="415" t="s">
        <v>77</v>
      </c>
      <c r="BY10" s="420" t="s">
        <v>66</v>
      </c>
      <c r="BZ10" s="415" t="s">
        <v>77</v>
      </c>
      <c r="CA10" s="420" t="s">
        <v>66</v>
      </c>
      <c r="CB10" s="415" t="s">
        <v>77</v>
      </c>
      <c r="CC10" s="420" t="s">
        <v>66</v>
      </c>
      <c r="CD10" s="416" t="s">
        <v>77</v>
      </c>
      <c r="CE10" s="412"/>
      <c r="CF10" s="421" t="s">
        <v>66</v>
      </c>
      <c r="CG10" s="415" t="s">
        <v>77</v>
      </c>
      <c r="CH10" s="422" t="s">
        <v>66</v>
      </c>
      <c r="CI10" s="415" t="s">
        <v>77</v>
      </c>
      <c r="CJ10" s="422" t="s">
        <v>66</v>
      </c>
      <c r="CK10" s="415" t="s">
        <v>77</v>
      </c>
      <c r="CL10" s="422" t="s">
        <v>66</v>
      </c>
      <c r="CM10" s="415" t="s">
        <v>77</v>
      </c>
      <c r="CN10" s="422" t="s">
        <v>66</v>
      </c>
      <c r="CO10" s="415" t="s">
        <v>77</v>
      </c>
      <c r="CP10" s="422" t="s">
        <v>66</v>
      </c>
      <c r="CQ10" s="415" t="s">
        <v>77</v>
      </c>
      <c r="CR10" s="422" t="s">
        <v>66</v>
      </c>
      <c r="CS10" s="415" t="s">
        <v>77</v>
      </c>
      <c r="CT10" s="422" t="s">
        <v>66</v>
      </c>
      <c r="CU10" s="415" t="s">
        <v>77</v>
      </c>
      <c r="CV10" s="422" t="s">
        <v>66</v>
      </c>
      <c r="CW10" s="415" t="s">
        <v>77</v>
      </c>
      <c r="CX10" s="422" t="s">
        <v>66</v>
      </c>
      <c r="CY10" s="415" t="s">
        <v>77</v>
      </c>
      <c r="CZ10" s="422" t="s">
        <v>66</v>
      </c>
      <c r="DA10" s="415" t="s">
        <v>77</v>
      </c>
      <c r="DB10" s="422" t="s">
        <v>66</v>
      </c>
      <c r="DC10" s="415" t="s">
        <v>77</v>
      </c>
      <c r="DD10" s="422" t="s">
        <v>66</v>
      </c>
      <c r="DE10" s="416" t="s">
        <v>77</v>
      </c>
      <c r="DF10" s="423" t="s">
        <v>922</v>
      </c>
      <c r="DG10" s="805"/>
      <c r="DH10" s="544"/>
      <c r="DI10" s="200">
        <v>0</v>
      </c>
      <c r="DJ10" s="200">
        <v>0</v>
      </c>
      <c r="DK10" s="95"/>
      <c r="DL10" s="424"/>
      <c r="DM10" s="408"/>
      <c r="DN10" s="408"/>
      <c r="DO10" s="408"/>
      <c r="DP10" s="408"/>
      <c r="DQ10" s="408"/>
      <c r="DR10" s="408"/>
      <c r="DS10" s="408"/>
      <c r="DT10" s="200">
        <v>0</v>
      </c>
      <c r="DU10" s="200">
        <v>0</v>
      </c>
      <c r="DV10" s="200">
        <v>0</v>
      </c>
      <c r="DW10" s="1217"/>
    </row>
    <row r="11" spans="1:127" ht="15.95" customHeight="1">
      <c r="B11" s="613" t="s">
        <v>117</v>
      </c>
      <c r="C11" s="190"/>
      <c r="D11" s="191"/>
      <c r="E11" s="190"/>
      <c r="F11" s="191"/>
      <c r="G11" s="190"/>
      <c r="H11" s="191"/>
      <c r="I11" s="190"/>
      <c r="J11" s="191"/>
      <c r="K11" s="190"/>
      <c r="L11" s="191"/>
      <c r="M11" s="190"/>
      <c r="N11" s="191"/>
      <c r="O11" s="190"/>
      <c r="P11" s="191"/>
      <c r="Q11" s="190"/>
      <c r="R11" s="191"/>
      <c r="S11" s="190"/>
      <c r="T11" s="191"/>
      <c r="U11" s="190"/>
      <c r="V11" s="191"/>
      <c r="W11" s="190"/>
      <c r="X11" s="191"/>
      <c r="Y11" s="190"/>
      <c r="Z11" s="191"/>
      <c r="AA11" s="190"/>
      <c r="AB11" s="189"/>
      <c r="AC11" s="97"/>
      <c r="AD11" s="190"/>
      <c r="AE11" s="191"/>
      <c r="AF11" s="190"/>
      <c r="AG11" s="191"/>
      <c r="AH11" s="190"/>
      <c r="AI11" s="191"/>
      <c r="AJ11" s="190"/>
      <c r="AK11" s="191"/>
      <c r="AL11" s="190"/>
      <c r="AM11" s="191"/>
      <c r="AN11" s="190"/>
      <c r="AO11" s="191"/>
      <c r="AP11" s="190"/>
      <c r="AQ11" s="191"/>
      <c r="AR11" s="190"/>
      <c r="AS11" s="191"/>
      <c r="AT11" s="190"/>
      <c r="AU11" s="191"/>
      <c r="AV11" s="190"/>
      <c r="AW11" s="191"/>
      <c r="AX11" s="190"/>
      <c r="AY11" s="191"/>
      <c r="AZ11" s="190"/>
      <c r="BA11" s="191"/>
      <c r="BB11" s="190"/>
      <c r="BC11" s="189"/>
      <c r="BD11" s="98"/>
      <c r="BE11" s="190"/>
      <c r="BF11" s="191"/>
      <c r="BG11" s="190"/>
      <c r="BH11" s="191"/>
      <c r="BI11" s="190"/>
      <c r="BJ11" s="191"/>
      <c r="BK11" s="190"/>
      <c r="BL11" s="191"/>
      <c r="BM11" s="190"/>
      <c r="BN11" s="191"/>
      <c r="BO11" s="190"/>
      <c r="BP11" s="191"/>
      <c r="BQ11" s="190"/>
      <c r="BR11" s="191"/>
      <c r="BS11" s="190"/>
      <c r="BT11" s="191"/>
      <c r="BU11" s="190"/>
      <c r="BV11" s="191"/>
      <c r="BW11" s="190"/>
      <c r="BX11" s="191"/>
      <c r="BY11" s="190"/>
      <c r="BZ11" s="191"/>
      <c r="CA11" s="190"/>
      <c r="CB11" s="191"/>
      <c r="CC11" s="190"/>
      <c r="CD11" s="189"/>
      <c r="CE11" s="99"/>
      <c r="CF11" s="190"/>
      <c r="CG11" s="191"/>
      <c r="CH11" s="190"/>
      <c r="CI11" s="191"/>
      <c r="CJ11" s="190"/>
      <c r="CK11" s="191"/>
      <c r="CL11" s="190"/>
      <c r="CM11" s="191"/>
      <c r="CN11" s="190"/>
      <c r="CO11" s="191"/>
      <c r="CP11" s="190"/>
      <c r="CQ11" s="191"/>
      <c r="CR11" s="190"/>
      <c r="CS11" s="191"/>
      <c r="CT11" s="190"/>
      <c r="CU11" s="191"/>
      <c r="CV11" s="190"/>
      <c r="CW11" s="191"/>
      <c r="CX11" s="190"/>
      <c r="CY11" s="191"/>
      <c r="CZ11" s="190"/>
      <c r="DA11" s="191"/>
      <c r="DB11" s="190"/>
      <c r="DC11" s="191"/>
      <c r="DD11" s="190"/>
      <c r="DE11" s="189"/>
      <c r="DF11" s="193">
        <f t="shared" ref="DF11:DF45" si="4">SUM(C11:DE11)</f>
        <v>0</v>
      </c>
      <c r="DG11" s="192" t="str">
        <f>IF(DF11=0,"",DF11/DB216)</f>
        <v/>
      </c>
      <c r="DH11" s="96"/>
      <c r="DJ11" s="200">
        <v>0</v>
      </c>
      <c r="DK11" s="95"/>
      <c r="DL11" s="424" t="s">
        <v>195</v>
      </c>
      <c r="DM11" s="408"/>
      <c r="DN11" s="408"/>
      <c r="DO11" s="408"/>
      <c r="DP11" s="408"/>
      <c r="DQ11" s="408"/>
      <c r="DR11" s="408"/>
      <c r="DS11" s="408"/>
      <c r="DT11" s="200">
        <v>0</v>
      </c>
      <c r="DU11" s="200">
        <v>0</v>
      </c>
      <c r="DV11" s="200">
        <v>0</v>
      </c>
      <c r="DW11" s="1217"/>
    </row>
    <row r="12" spans="1:127" ht="15.95" customHeight="1">
      <c r="B12" s="614" t="s">
        <v>119</v>
      </c>
      <c r="C12" s="190"/>
      <c r="D12" s="191"/>
      <c r="E12" s="190"/>
      <c r="F12" s="191"/>
      <c r="G12" s="190"/>
      <c r="H12" s="191"/>
      <c r="I12" s="190"/>
      <c r="J12" s="191"/>
      <c r="K12" s="190"/>
      <c r="L12" s="191"/>
      <c r="M12" s="190"/>
      <c r="N12" s="191"/>
      <c r="O12" s="190"/>
      <c r="P12" s="191"/>
      <c r="Q12" s="190"/>
      <c r="R12" s="191"/>
      <c r="S12" s="190"/>
      <c r="T12" s="191"/>
      <c r="U12" s="190"/>
      <c r="V12" s="191"/>
      <c r="W12" s="190"/>
      <c r="X12" s="191"/>
      <c r="Y12" s="190"/>
      <c r="Z12" s="191"/>
      <c r="AA12" s="190"/>
      <c r="AB12" s="189"/>
      <c r="AC12" s="97"/>
      <c r="AD12" s="190"/>
      <c r="AE12" s="191"/>
      <c r="AF12" s="190"/>
      <c r="AG12" s="191"/>
      <c r="AH12" s="190"/>
      <c r="AI12" s="191"/>
      <c r="AJ12" s="190"/>
      <c r="AK12" s="191"/>
      <c r="AL12" s="190"/>
      <c r="AM12" s="191"/>
      <c r="AN12" s="190"/>
      <c r="AO12" s="191"/>
      <c r="AP12" s="190"/>
      <c r="AQ12" s="191"/>
      <c r="AR12" s="190"/>
      <c r="AS12" s="191"/>
      <c r="AT12" s="190"/>
      <c r="AU12" s="191"/>
      <c r="AV12" s="190"/>
      <c r="AW12" s="191"/>
      <c r="AX12" s="190"/>
      <c r="AY12" s="191"/>
      <c r="AZ12" s="190"/>
      <c r="BA12" s="191"/>
      <c r="BB12" s="190"/>
      <c r="BC12" s="189"/>
      <c r="BD12" s="98"/>
      <c r="BE12" s="190"/>
      <c r="BF12" s="191"/>
      <c r="BG12" s="190"/>
      <c r="BH12" s="191"/>
      <c r="BI12" s="190"/>
      <c r="BJ12" s="191"/>
      <c r="BK12" s="190"/>
      <c r="BL12" s="191"/>
      <c r="BM12" s="190"/>
      <c r="BN12" s="191"/>
      <c r="BO12" s="190"/>
      <c r="BP12" s="191"/>
      <c r="BQ12" s="190"/>
      <c r="BR12" s="191"/>
      <c r="BS12" s="190"/>
      <c r="BT12" s="191"/>
      <c r="BU12" s="190"/>
      <c r="BV12" s="191"/>
      <c r="BW12" s="190"/>
      <c r="BX12" s="191"/>
      <c r="BY12" s="190"/>
      <c r="BZ12" s="191"/>
      <c r="CA12" s="190"/>
      <c r="CB12" s="191"/>
      <c r="CC12" s="190"/>
      <c r="CD12" s="189"/>
      <c r="CE12" s="99"/>
      <c r="CF12" s="190"/>
      <c r="CG12" s="191"/>
      <c r="CH12" s="190"/>
      <c r="CI12" s="191"/>
      <c r="CJ12" s="190"/>
      <c r="CK12" s="191"/>
      <c r="CL12" s="190"/>
      <c r="CM12" s="191"/>
      <c r="CN12" s="190"/>
      <c r="CO12" s="191"/>
      <c r="CP12" s="190"/>
      <c r="CQ12" s="191"/>
      <c r="CR12" s="190"/>
      <c r="CS12" s="191"/>
      <c r="CT12" s="190"/>
      <c r="CU12" s="191"/>
      <c r="CV12" s="190"/>
      <c r="CW12" s="191"/>
      <c r="CX12" s="190"/>
      <c r="CY12" s="191"/>
      <c r="CZ12" s="190"/>
      <c r="DA12" s="191"/>
      <c r="DB12" s="190"/>
      <c r="DC12" s="191"/>
      <c r="DD12" s="190"/>
      <c r="DE12" s="189"/>
      <c r="DF12" s="193">
        <f t="shared" si="4"/>
        <v>0</v>
      </c>
      <c r="DG12" s="192" t="str">
        <f>IF(DF12=0,"",DF12/DB216)</f>
        <v/>
      </c>
      <c r="DH12" s="96"/>
      <c r="DJ12" s="200">
        <v>0</v>
      </c>
      <c r="DK12" s="95"/>
      <c r="DL12" s="427"/>
      <c r="DM12" s="427" t="s">
        <v>197</v>
      </c>
      <c r="DN12" s="408"/>
      <c r="DO12" s="408"/>
      <c r="DP12" s="408"/>
      <c r="DQ12" s="408"/>
      <c r="DR12" s="408"/>
      <c r="DS12" s="408"/>
      <c r="DT12" s="200">
        <v>0</v>
      </c>
      <c r="DU12" s="200">
        <v>0</v>
      </c>
      <c r="DV12" s="200">
        <v>0</v>
      </c>
      <c r="DW12" s="1217"/>
    </row>
    <row r="13" spans="1:127" ht="15.95" customHeight="1">
      <c r="B13" s="614" t="s">
        <v>122</v>
      </c>
      <c r="C13" s="197"/>
      <c r="D13" s="198"/>
      <c r="E13" s="197"/>
      <c r="F13" s="198"/>
      <c r="G13" s="197"/>
      <c r="H13" s="198"/>
      <c r="I13" s="197"/>
      <c r="J13" s="198"/>
      <c r="K13" s="197"/>
      <c r="L13" s="198"/>
      <c r="M13" s="197"/>
      <c r="N13" s="198"/>
      <c r="O13" s="197"/>
      <c r="P13" s="198"/>
      <c r="Q13" s="197"/>
      <c r="R13" s="198"/>
      <c r="S13" s="197"/>
      <c r="T13" s="198"/>
      <c r="U13" s="197"/>
      <c r="V13" s="198"/>
      <c r="W13" s="197"/>
      <c r="X13" s="198"/>
      <c r="Y13" s="197"/>
      <c r="Z13" s="198"/>
      <c r="AA13" s="197"/>
      <c r="AB13" s="196"/>
      <c r="AC13" s="97"/>
      <c r="AD13" s="197"/>
      <c r="AE13" s="198"/>
      <c r="AF13" s="197"/>
      <c r="AG13" s="198"/>
      <c r="AH13" s="197"/>
      <c r="AI13" s="198"/>
      <c r="AJ13" s="197"/>
      <c r="AK13" s="198"/>
      <c r="AL13" s="197"/>
      <c r="AM13" s="198"/>
      <c r="AN13" s="197"/>
      <c r="AO13" s="198"/>
      <c r="AP13" s="197"/>
      <c r="AQ13" s="198"/>
      <c r="AR13" s="197"/>
      <c r="AS13" s="198"/>
      <c r="AT13" s="197"/>
      <c r="AU13" s="198"/>
      <c r="AV13" s="197"/>
      <c r="AW13" s="198"/>
      <c r="AX13" s="197"/>
      <c r="AY13" s="198"/>
      <c r="AZ13" s="197"/>
      <c r="BA13" s="198"/>
      <c r="BB13" s="197"/>
      <c r="BC13" s="196"/>
      <c r="BD13" s="98"/>
      <c r="BE13" s="197"/>
      <c r="BF13" s="198"/>
      <c r="BG13" s="197"/>
      <c r="BH13" s="198"/>
      <c r="BI13" s="197"/>
      <c r="BJ13" s="198"/>
      <c r="BK13" s="197"/>
      <c r="BL13" s="198"/>
      <c r="BM13" s="197"/>
      <c r="BN13" s="198"/>
      <c r="BO13" s="197"/>
      <c r="BP13" s="198"/>
      <c r="BQ13" s="197"/>
      <c r="BR13" s="198"/>
      <c r="BS13" s="197"/>
      <c r="BT13" s="198"/>
      <c r="BU13" s="197"/>
      <c r="BV13" s="198"/>
      <c r="BW13" s="197"/>
      <c r="BX13" s="198"/>
      <c r="BY13" s="197"/>
      <c r="BZ13" s="198"/>
      <c r="CA13" s="197"/>
      <c r="CB13" s="198"/>
      <c r="CC13" s="197"/>
      <c r="CD13" s="196"/>
      <c r="CE13" s="99"/>
      <c r="CF13" s="197"/>
      <c r="CG13" s="198"/>
      <c r="CH13" s="197"/>
      <c r="CI13" s="198"/>
      <c r="CJ13" s="197"/>
      <c r="CK13" s="198"/>
      <c r="CL13" s="197"/>
      <c r="CM13" s="198"/>
      <c r="CN13" s="197"/>
      <c r="CO13" s="198"/>
      <c r="CP13" s="197"/>
      <c r="CQ13" s="198"/>
      <c r="CR13" s="197"/>
      <c r="CS13" s="198"/>
      <c r="CT13" s="197"/>
      <c r="CU13" s="198"/>
      <c r="CV13" s="197"/>
      <c r="CW13" s="198"/>
      <c r="CX13" s="197"/>
      <c r="CY13" s="198"/>
      <c r="CZ13" s="197"/>
      <c r="DA13" s="198"/>
      <c r="DB13" s="197"/>
      <c r="DC13" s="198"/>
      <c r="DD13" s="197"/>
      <c r="DE13" s="196"/>
      <c r="DF13" s="193">
        <f t="shared" si="4"/>
        <v>0</v>
      </c>
      <c r="DG13" s="192" t="str">
        <f>IF(DF13=0,"",DF13/DB216)</f>
        <v/>
      </c>
      <c r="DH13" s="96"/>
      <c r="DJ13" s="200">
        <v>0</v>
      </c>
      <c r="DK13" s="95"/>
      <c r="DL13" s="427"/>
      <c r="DM13" s="427" t="s">
        <v>1072</v>
      </c>
      <c r="DN13" s="408"/>
      <c r="DO13" s="408"/>
      <c r="DP13" s="408"/>
      <c r="DQ13" s="408"/>
      <c r="DR13" s="408"/>
      <c r="DS13" s="408"/>
      <c r="DT13" s="200">
        <v>0</v>
      </c>
      <c r="DU13" s="200">
        <v>0</v>
      </c>
      <c r="DV13" s="200">
        <v>0</v>
      </c>
      <c r="DW13" s="1217"/>
    </row>
    <row r="14" spans="1:127" ht="15.95" customHeight="1">
      <c r="B14" s="614" t="s">
        <v>124</v>
      </c>
      <c r="C14" s="197"/>
      <c r="D14" s="198"/>
      <c r="E14" s="197"/>
      <c r="F14" s="198"/>
      <c r="G14" s="197"/>
      <c r="H14" s="198"/>
      <c r="I14" s="197"/>
      <c r="J14" s="198"/>
      <c r="K14" s="197"/>
      <c r="L14" s="198"/>
      <c r="M14" s="197"/>
      <c r="N14" s="198"/>
      <c r="O14" s="197"/>
      <c r="P14" s="198"/>
      <c r="Q14" s="197"/>
      <c r="R14" s="198"/>
      <c r="S14" s="197"/>
      <c r="T14" s="198"/>
      <c r="U14" s="197"/>
      <c r="V14" s="198"/>
      <c r="W14" s="197"/>
      <c r="X14" s="198"/>
      <c r="Y14" s="197"/>
      <c r="Z14" s="198"/>
      <c r="AA14" s="197"/>
      <c r="AB14" s="196"/>
      <c r="AC14" s="97"/>
      <c r="AD14" s="197"/>
      <c r="AE14" s="198"/>
      <c r="AF14" s="197"/>
      <c r="AG14" s="198"/>
      <c r="AH14" s="197"/>
      <c r="AI14" s="198"/>
      <c r="AJ14" s="197"/>
      <c r="AK14" s="198"/>
      <c r="AL14" s="197"/>
      <c r="AM14" s="198"/>
      <c r="AN14" s="197"/>
      <c r="AO14" s="198"/>
      <c r="AP14" s="197"/>
      <c r="AQ14" s="198"/>
      <c r="AR14" s="197"/>
      <c r="AS14" s="198"/>
      <c r="AT14" s="197"/>
      <c r="AU14" s="198"/>
      <c r="AV14" s="197"/>
      <c r="AW14" s="198"/>
      <c r="AX14" s="197"/>
      <c r="AY14" s="198"/>
      <c r="AZ14" s="197"/>
      <c r="BA14" s="198"/>
      <c r="BB14" s="197"/>
      <c r="BC14" s="196"/>
      <c r="BD14" s="98"/>
      <c r="BE14" s="197"/>
      <c r="BF14" s="198"/>
      <c r="BG14" s="197"/>
      <c r="BH14" s="198"/>
      <c r="BI14" s="197"/>
      <c r="BJ14" s="198"/>
      <c r="BK14" s="197"/>
      <c r="BL14" s="198"/>
      <c r="BM14" s="197"/>
      <c r="BN14" s="198"/>
      <c r="BO14" s="197"/>
      <c r="BP14" s="198"/>
      <c r="BQ14" s="197"/>
      <c r="BR14" s="198"/>
      <c r="BS14" s="197"/>
      <c r="BT14" s="198"/>
      <c r="BU14" s="197"/>
      <c r="BV14" s="198"/>
      <c r="BW14" s="197"/>
      <c r="BX14" s="198"/>
      <c r="BY14" s="197"/>
      <c r="BZ14" s="198"/>
      <c r="CA14" s="197"/>
      <c r="CB14" s="198"/>
      <c r="CC14" s="197"/>
      <c r="CD14" s="196"/>
      <c r="CE14" s="99"/>
      <c r="CF14" s="197"/>
      <c r="CG14" s="198"/>
      <c r="CH14" s="197"/>
      <c r="CI14" s="198"/>
      <c r="CJ14" s="197"/>
      <c r="CK14" s="198"/>
      <c r="CL14" s="197"/>
      <c r="CM14" s="198"/>
      <c r="CN14" s="197"/>
      <c r="CO14" s="198"/>
      <c r="CP14" s="197"/>
      <c r="CQ14" s="198"/>
      <c r="CR14" s="197"/>
      <c r="CS14" s="198"/>
      <c r="CT14" s="197"/>
      <c r="CU14" s="198"/>
      <c r="CV14" s="197"/>
      <c r="CW14" s="198"/>
      <c r="CX14" s="197"/>
      <c r="CY14" s="198"/>
      <c r="CZ14" s="197"/>
      <c r="DA14" s="198"/>
      <c r="DB14" s="197"/>
      <c r="DC14" s="198"/>
      <c r="DD14" s="197"/>
      <c r="DE14" s="196"/>
      <c r="DF14" s="193">
        <f t="shared" si="4"/>
        <v>0</v>
      </c>
      <c r="DG14" s="192" t="str">
        <f>IF(DF14=0,"",DF14/DB216)</f>
        <v/>
      </c>
      <c r="DH14" s="96"/>
      <c r="DJ14" s="200">
        <v>0</v>
      </c>
      <c r="DK14" s="95"/>
      <c r="DL14" s="438"/>
      <c r="DM14" s="427"/>
      <c r="DN14" s="408"/>
      <c r="DO14" s="408"/>
      <c r="DP14" s="408"/>
      <c r="DQ14" s="408"/>
      <c r="DR14" s="408"/>
      <c r="DS14" s="408"/>
      <c r="DT14" s="200">
        <v>0</v>
      </c>
      <c r="DU14" s="200">
        <v>0</v>
      </c>
      <c r="DV14" s="200">
        <v>0</v>
      </c>
      <c r="DW14" s="1217"/>
    </row>
    <row r="15" spans="1:127" ht="15.95" customHeight="1">
      <c r="B15" s="614" t="s">
        <v>126</v>
      </c>
      <c r="C15" s="197">
        <v>2</v>
      </c>
      <c r="D15" s="198"/>
      <c r="E15" s="197"/>
      <c r="F15" s="198"/>
      <c r="G15" s="197"/>
      <c r="H15" s="198"/>
      <c r="I15" s="197"/>
      <c r="J15" s="198"/>
      <c r="K15" s="197"/>
      <c r="L15" s="198"/>
      <c r="M15" s="197"/>
      <c r="N15" s="198"/>
      <c r="O15" s="197"/>
      <c r="P15" s="198"/>
      <c r="Q15" s="197"/>
      <c r="R15" s="198"/>
      <c r="S15" s="197"/>
      <c r="T15" s="198"/>
      <c r="U15" s="197"/>
      <c r="V15" s="198"/>
      <c r="W15" s="197"/>
      <c r="X15" s="198"/>
      <c r="Y15" s="197"/>
      <c r="Z15" s="198"/>
      <c r="AA15" s="197"/>
      <c r="AB15" s="196"/>
      <c r="AC15" s="97"/>
      <c r="AD15" s="197"/>
      <c r="AE15" s="198"/>
      <c r="AF15" s="197"/>
      <c r="AG15" s="198"/>
      <c r="AH15" s="197"/>
      <c r="AI15" s="198"/>
      <c r="AJ15" s="197"/>
      <c r="AK15" s="198"/>
      <c r="AL15" s="197"/>
      <c r="AM15" s="198"/>
      <c r="AN15" s="197"/>
      <c r="AO15" s="198"/>
      <c r="AP15" s="197"/>
      <c r="AQ15" s="198"/>
      <c r="AR15" s="197"/>
      <c r="AS15" s="198"/>
      <c r="AT15" s="197"/>
      <c r="AU15" s="198"/>
      <c r="AV15" s="197"/>
      <c r="AW15" s="198"/>
      <c r="AX15" s="197"/>
      <c r="AY15" s="198"/>
      <c r="AZ15" s="197"/>
      <c r="BA15" s="198"/>
      <c r="BB15" s="197"/>
      <c r="BC15" s="196"/>
      <c r="BD15" s="98"/>
      <c r="BE15" s="197"/>
      <c r="BF15" s="198"/>
      <c r="BG15" s="197"/>
      <c r="BH15" s="198"/>
      <c r="BI15" s="197"/>
      <c r="BJ15" s="198"/>
      <c r="BK15" s="197"/>
      <c r="BL15" s="198"/>
      <c r="BM15" s="197"/>
      <c r="BN15" s="198"/>
      <c r="BO15" s="197"/>
      <c r="BP15" s="198"/>
      <c r="BQ15" s="197"/>
      <c r="BR15" s="198"/>
      <c r="BS15" s="197"/>
      <c r="BT15" s="198"/>
      <c r="BU15" s="197"/>
      <c r="BV15" s="198"/>
      <c r="BW15" s="197"/>
      <c r="BX15" s="198"/>
      <c r="BY15" s="197"/>
      <c r="BZ15" s="198"/>
      <c r="CA15" s="197"/>
      <c r="CB15" s="198"/>
      <c r="CC15" s="197"/>
      <c r="CD15" s="196"/>
      <c r="CE15" s="99"/>
      <c r="CF15" s="197"/>
      <c r="CG15" s="198"/>
      <c r="CH15" s="197"/>
      <c r="CI15" s="198"/>
      <c r="CJ15" s="197"/>
      <c r="CK15" s="198"/>
      <c r="CL15" s="197"/>
      <c r="CM15" s="198"/>
      <c r="CN15" s="197"/>
      <c r="CO15" s="198"/>
      <c r="CP15" s="197"/>
      <c r="CQ15" s="198"/>
      <c r="CR15" s="197"/>
      <c r="CS15" s="198"/>
      <c r="CT15" s="197"/>
      <c r="CU15" s="198"/>
      <c r="CV15" s="197"/>
      <c r="CW15" s="198"/>
      <c r="CX15" s="197"/>
      <c r="CY15" s="198"/>
      <c r="CZ15" s="197"/>
      <c r="DA15" s="198"/>
      <c r="DB15" s="197"/>
      <c r="DC15" s="198"/>
      <c r="DD15" s="197"/>
      <c r="DE15" s="196"/>
      <c r="DF15" s="193">
        <f t="shared" si="4"/>
        <v>2</v>
      </c>
      <c r="DG15" s="192">
        <f>IF(DF15=0,"",DF15/DB216)</f>
        <v>0.5</v>
      </c>
      <c r="DH15" s="96"/>
      <c r="DJ15" s="200">
        <v>0</v>
      </c>
      <c r="DK15" s="95"/>
      <c r="DL15" s="424" t="s">
        <v>1073</v>
      </c>
      <c r="DM15" s="427"/>
      <c r="DN15" s="408"/>
      <c r="DO15" s="408"/>
      <c r="DP15" s="408"/>
      <c r="DQ15" s="408"/>
      <c r="DR15" s="408"/>
      <c r="DS15" s="408"/>
      <c r="DT15" s="200">
        <v>0</v>
      </c>
      <c r="DU15" s="200">
        <v>0</v>
      </c>
      <c r="DV15" s="200">
        <v>0</v>
      </c>
      <c r="DW15" s="1217"/>
    </row>
    <row r="16" spans="1:127" ht="15.95" customHeight="1">
      <c r="B16" s="614" t="s">
        <v>128</v>
      </c>
      <c r="C16" s="197"/>
      <c r="D16" s="198"/>
      <c r="E16" s="195"/>
      <c r="F16" s="198"/>
      <c r="G16" s="197"/>
      <c r="H16" s="198"/>
      <c r="I16" s="197"/>
      <c r="J16" s="198"/>
      <c r="K16" s="197"/>
      <c r="L16" s="198"/>
      <c r="M16" s="197"/>
      <c r="N16" s="198"/>
      <c r="O16" s="197"/>
      <c r="P16" s="198"/>
      <c r="Q16" s="197"/>
      <c r="R16" s="198"/>
      <c r="S16" s="197"/>
      <c r="T16" s="198"/>
      <c r="U16" s="197"/>
      <c r="V16" s="198"/>
      <c r="W16" s="197"/>
      <c r="X16" s="198"/>
      <c r="Y16" s="197"/>
      <c r="Z16" s="198"/>
      <c r="AA16" s="197"/>
      <c r="AB16" s="196"/>
      <c r="AC16" s="97"/>
      <c r="AD16" s="197"/>
      <c r="AE16" s="198"/>
      <c r="AF16" s="195"/>
      <c r="AG16" s="198"/>
      <c r="AH16" s="197"/>
      <c r="AI16" s="198"/>
      <c r="AJ16" s="197"/>
      <c r="AK16" s="198"/>
      <c r="AL16" s="197"/>
      <c r="AM16" s="198"/>
      <c r="AN16" s="197"/>
      <c r="AO16" s="198"/>
      <c r="AP16" s="197"/>
      <c r="AQ16" s="198"/>
      <c r="AR16" s="197"/>
      <c r="AS16" s="198"/>
      <c r="AT16" s="197"/>
      <c r="AU16" s="198"/>
      <c r="AV16" s="197"/>
      <c r="AW16" s="198"/>
      <c r="AX16" s="197"/>
      <c r="AY16" s="198"/>
      <c r="AZ16" s="197"/>
      <c r="BA16" s="198"/>
      <c r="BB16" s="197"/>
      <c r="BC16" s="196"/>
      <c r="BD16" s="98"/>
      <c r="BE16" s="197"/>
      <c r="BF16" s="198"/>
      <c r="BG16" s="195"/>
      <c r="BH16" s="198"/>
      <c r="BI16" s="197"/>
      <c r="BJ16" s="198"/>
      <c r="BK16" s="197"/>
      <c r="BL16" s="198"/>
      <c r="BM16" s="197"/>
      <c r="BN16" s="198"/>
      <c r="BO16" s="197"/>
      <c r="BP16" s="198"/>
      <c r="BQ16" s="197"/>
      <c r="BR16" s="198"/>
      <c r="BS16" s="197"/>
      <c r="BT16" s="198"/>
      <c r="BU16" s="197"/>
      <c r="BV16" s="198"/>
      <c r="BW16" s="197"/>
      <c r="BX16" s="198"/>
      <c r="BY16" s="197"/>
      <c r="BZ16" s="198"/>
      <c r="CA16" s="197"/>
      <c r="CB16" s="198"/>
      <c r="CC16" s="197"/>
      <c r="CD16" s="196"/>
      <c r="CE16" s="99"/>
      <c r="CF16" s="197"/>
      <c r="CG16" s="198"/>
      <c r="CH16" s="195"/>
      <c r="CI16" s="198"/>
      <c r="CJ16" s="197"/>
      <c r="CK16" s="198"/>
      <c r="CL16" s="197"/>
      <c r="CM16" s="198"/>
      <c r="CN16" s="197"/>
      <c r="CO16" s="198"/>
      <c r="CP16" s="197"/>
      <c r="CQ16" s="198"/>
      <c r="CR16" s="197"/>
      <c r="CS16" s="198"/>
      <c r="CT16" s="197"/>
      <c r="CU16" s="198"/>
      <c r="CV16" s="197"/>
      <c r="CW16" s="198"/>
      <c r="CX16" s="197"/>
      <c r="CY16" s="198"/>
      <c r="CZ16" s="197"/>
      <c r="DA16" s="198"/>
      <c r="DB16" s="197"/>
      <c r="DC16" s="198"/>
      <c r="DD16" s="197"/>
      <c r="DE16" s="196"/>
      <c r="DF16" s="193">
        <f t="shared" si="4"/>
        <v>0</v>
      </c>
      <c r="DG16" s="192" t="str">
        <f>IF(DF16=0,"",DF16/DB216)</f>
        <v/>
      </c>
      <c r="DH16" s="96"/>
      <c r="DJ16" s="200">
        <v>0</v>
      </c>
      <c r="DK16" s="95"/>
      <c r="DL16" s="427" t="s">
        <v>196</v>
      </c>
      <c r="DM16" s="427"/>
      <c r="DN16" s="408"/>
      <c r="DO16" s="408"/>
      <c r="DP16" s="408"/>
      <c r="DQ16" s="408"/>
      <c r="DR16" s="408"/>
      <c r="DS16" s="408"/>
      <c r="DT16" s="200">
        <v>0</v>
      </c>
      <c r="DU16" s="200">
        <v>0</v>
      </c>
      <c r="DV16" s="200">
        <v>0</v>
      </c>
      <c r="DW16" s="1217"/>
    </row>
    <row r="17" spans="2:127" ht="15.95" customHeight="1">
      <c r="B17" s="614" t="s">
        <v>130</v>
      </c>
      <c r="C17" s="197"/>
      <c r="D17" s="198"/>
      <c r="E17" s="197"/>
      <c r="F17" s="198"/>
      <c r="G17" s="197"/>
      <c r="H17" s="198"/>
      <c r="I17" s="197"/>
      <c r="J17" s="198"/>
      <c r="K17" s="197"/>
      <c r="L17" s="198"/>
      <c r="M17" s="197"/>
      <c r="N17" s="198"/>
      <c r="O17" s="197"/>
      <c r="P17" s="198"/>
      <c r="Q17" s="197"/>
      <c r="R17" s="198"/>
      <c r="S17" s="197"/>
      <c r="T17" s="198"/>
      <c r="U17" s="197"/>
      <c r="V17" s="198"/>
      <c r="W17" s="197"/>
      <c r="X17" s="198"/>
      <c r="Y17" s="197"/>
      <c r="Z17" s="198"/>
      <c r="AA17" s="197"/>
      <c r="AB17" s="196"/>
      <c r="AC17" s="97"/>
      <c r="AD17" s="197"/>
      <c r="AE17" s="198"/>
      <c r="AF17" s="197"/>
      <c r="AG17" s="198"/>
      <c r="AH17" s="197"/>
      <c r="AI17" s="198"/>
      <c r="AJ17" s="197"/>
      <c r="AK17" s="198"/>
      <c r="AL17" s="197"/>
      <c r="AM17" s="198"/>
      <c r="AN17" s="197"/>
      <c r="AO17" s="198"/>
      <c r="AP17" s="197"/>
      <c r="AQ17" s="198"/>
      <c r="AR17" s="197"/>
      <c r="AS17" s="198"/>
      <c r="AT17" s="197"/>
      <c r="AU17" s="198"/>
      <c r="AV17" s="197"/>
      <c r="AW17" s="198"/>
      <c r="AX17" s="197"/>
      <c r="AY17" s="198"/>
      <c r="AZ17" s="197"/>
      <c r="BA17" s="198"/>
      <c r="BB17" s="197"/>
      <c r="BC17" s="196"/>
      <c r="BD17" s="98"/>
      <c r="BE17" s="197"/>
      <c r="BF17" s="198"/>
      <c r="BG17" s="197"/>
      <c r="BH17" s="198"/>
      <c r="BI17" s="197"/>
      <c r="BJ17" s="198"/>
      <c r="BK17" s="197"/>
      <c r="BL17" s="198"/>
      <c r="BM17" s="197"/>
      <c r="BN17" s="198"/>
      <c r="BO17" s="197"/>
      <c r="BP17" s="198"/>
      <c r="BQ17" s="197"/>
      <c r="BR17" s="198"/>
      <c r="BS17" s="197"/>
      <c r="BT17" s="198"/>
      <c r="BU17" s="197"/>
      <c r="BV17" s="198"/>
      <c r="BW17" s="197"/>
      <c r="BX17" s="198"/>
      <c r="BY17" s="197"/>
      <c r="BZ17" s="198"/>
      <c r="CA17" s="197"/>
      <c r="CB17" s="198"/>
      <c r="CC17" s="197"/>
      <c r="CD17" s="196"/>
      <c r="CE17" s="99"/>
      <c r="CF17" s="197"/>
      <c r="CG17" s="198"/>
      <c r="CH17" s="197"/>
      <c r="CI17" s="198"/>
      <c r="CJ17" s="197"/>
      <c r="CK17" s="198"/>
      <c r="CL17" s="197"/>
      <c r="CM17" s="198"/>
      <c r="CN17" s="197"/>
      <c r="CO17" s="198"/>
      <c r="CP17" s="197"/>
      <c r="CQ17" s="198"/>
      <c r="CR17" s="197"/>
      <c r="CS17" s="198"/>
      <c r="CT17" s="197"/>
      <c r="CU17" s="198"/>
      <c r="CV17" s="197"/>
      <c r="CW17" s="198"/>
      <c r="CX17" s="197"/>
      <c r="CY17" s="198"/>
      <c r="CZ17" s="197"/>
      <c r="DA17" s="198"/>
      <c r="DB17" s="197"/>
      <c r="DC17" s="198"/>
      <c r="DD17" s="197"/>
      <c r="DE17" s="196"/>
      <c r="DF17" s="193">
        <f t="shared" si="4"/>
        <v>0</v>
      </c>
      <c r="DG17" s="192" t="str">
        <f>IF(DF17=0,"",DF17/DB216)</f>
        <v/>
      </c>
      <c r="DH17" s="96"/>
      <c r="DJ17" s="200">
        <v>0</v>
      </c>
      <c r="DK17" s="95"/>
      <c r="DL17" s="438" t="s">
        <v>1074</v>
      </c>
      <c r="DM17" s="408"/>
      <c r="DN17" s="408"/>
      <c r="DO17" s="408"/>
      <c r="DP17" s="408"/>
      <c r="DQ17" s="408"/>
      <c r="DR17" s="408"/>
      <c r="DS17" s="408"/>
      <c r="DT17" s="200">
        <v>0</v>
      </c>
      <c r="DU17" s="200">
        <v>0</v>
      </c>
      <c r="DV17" s="200">
        <v>0</v>
      </c>
      <c r="DW17" s="1217"/>
    </row>
    <row r="18" spans="2:127" ht="15.95" customHeight="1">
      <c r="B18" s="614" t="s">
        <v>132</v>
      </c>
      <c r="C18" s="197"/>
      <c r="D18" s="198"/>
      <c r="E18" s="197"/>
      <c r="F18" s="198"/>
      <c r="G18" s="197"/>
      <c r="H18" s="198"/>
      <c r="I18" s="197"/>
      <c r="J18" s="198"/>
      <c r="K18" s="197"/>
      <c r="L18" s="198"/>
      <c r="M18" s="197"/>
      <c r="N18" s="198"/>
      <c r="O18" s="197"/>
      <c r="P18" s="198"/>
      <c r="Q18" s="197"/>
      <c r="R18" s="198"/>
      <c r="S18" s="197"/>
      <c r="T18" s="198"/>
      <c r="U18" s="197"/>
      <c r="V18" s="198"/>
      <c r="W18" s="197"/>
      <c r="X18" s="198"/>
      <c r="Y18" s="197"/>
      <c r="Z18" s="198"/>
      <c r="AA18" s="197"/>
      <c r="AB18" s="196"/>
      <c r="AC18" s="97"/>
      <c r="AD18" s="197"/>
      <c r="AE18" s="198"/>
      <c r="AF18" s="197"/>
      <c r="AG18" s="198"/>
      <c r="AH18" s="197"/>
      <c r="AI18" s="198"/>
      <c r="AJ18" s="197"/>
      <c r="AK18" s="198"/>
      <c r="AL18" s="197"/>
      <c r="AM18" s="198"/>
      <c r="AN18" s="197"/>
      <c r="AO18" s="198"/>
      <c r="AP18" s="197"/>
      <c r="AQ18" s="198"/>
      <c r="AR18" s="197"/>
      <c r="AS18" s="198"/>
      <c r="AT18" s="197"/>
      <c r="AU18" s="198"/>
      <c r="AV18" s="197"/>
      <c r="AW18" s="198"/>
      <c r="AX18" s="197"/>
      <c r="AY18" s="198"/>
      <c r="AZ18" s="197"/>
      <c r="BA18" s="198"/>
      <c r="BB18" s="197"/>
      <c r="BC18" s="196"/>
      <c r="BD18" s="98"/>
      <c r="BE18" s="197"/>
      <c r="BF18" s="198"/>
      <c r="BG18" s="197"/>
      <c r="BH18" s="198"/>
      <c r="BI18" s="197"/>
      <c r="BJ18" s="198"/>
      <c r="BK18" s="197"/>
      <c r="BL18" s="198"/>
      <c r="BM18" s="197"/>
      <c r="BN18" s="198"/>
      <c r="BO18" s="197"/>
      <c r="BP18" s="198"/>
      <c r="BQ18" s="197"/>
      <c r="BR18" s="198"/>
      <c r="BS18" s="197"/>
      <c r="BT18" s="198"/>
      <c r="BU18" s="197"/>
      <c r="BV18" s="198"/>
      <c r="BW18" s="197"/>
      <c r="BX18" s="198"/>
      <c r="BY18" s="197"/>
      <c r="BZ18" s="198"/>
      <c r="CA18" s="197"/>
      <c r="CB18" s="198"/>
      <c r="CC18" s="197"/>
      <c r="CD18" s="196"/>
      <c r="CE18" s="99"/>
      <c r="CF18" s="197"/>
      <c r="CG18" s="198"/>
      <c r="CH18" s="197"/>
      <c r="CI18" s="198"/>
      <c r="CJ18" s="197"/>
      <c r="CK18" s="198"/>
      <c r="CL18" s="197"/>
      <c r="CM18" s="198"/>
      <c r="CN18" s="197"/>
      <c r="CO18" s="198"/>
      <c r="CP18" s="197"/>
      <c r="CQ18" s="198"/>
      <c r="CR18" s="197"/>
      <c r="CS18" s="198"/>
      <c r="CT18" s="197"/>
      <c r="CU18" s="198"/>
      <c r="CV18" s="197"/>
      <c r="CW18" s="198"/>
      <c r="CX18" s="197"/>
      <c r="CY18" s="198"/>
      <c r="CZ18" s="197"/>
      <c r="DA18" s="198"/>
      <c r="DB18" s="197"/>
      <c r="DC18" s="198"/>
      <c r="DD18" s="197"/>
      <c r="DE18" s="196"/>
      <c r="DF18" s="193">
        <f t="shared" si="4"/>
        <v>0</v>
      </c>
      <c r="DG18" s="192" t="str">
        <f>IF(DF18=0,"",DF18/DB216)</f>
        <v/>
      </c>
      <c r="DH18" s="96"/>
      <c r="DJ18" s="200">
        <v>0</v>
      </c>
      <c r="DK18" s="95"/>
      <c r="DL18" s="408"/>
      <c r="DM18" s="408"/>
      <c r="DN18" s="408"/>
      <c r="DO18" s="408"/>
      <c r="DP18" s="408"/>
      <c r="DQ18" s="408"/>
      <c r="DR18" s="408"/>
      <c r="DS18" s="408"/>
      <c r="DT18" s="200">
        <v>0</v>
      </c>
      <c r="DU18" s="200">
        <v>0</v>
      </c>
      <c r="DV18" s="200">
        <v>0</v>
      </c>
      <c r="DW18" s="1217"/>
    </row>
    <row r="19" spans="2:127" ht="15.95" customHeight="1">
      <c r="B19" s="614" t="s">
        <v>134</v>
      </c>
      <c r="C19" s="197"/>
      <c r="D19" s="198"/>
      <c r="E19" s="197"/>
      <c r="F19" s="198"/>
      <c r="G19" s="197"/>
      <c r="H19" s="198"/>
      <c r="I19" s="197"/>
      <c r="J19" s="198"/>
      <c r="K19" s="197"/>
      <c r="L19" s="198"/>
      <c r="M19" s="197"/>
      <c r="N19" s="198"/>
      <c r="O19" s="197"/>
      <c r="P19" s="198"/>
      <c r="Q19" s="197"/>
      <c r="R19" s="198"/>
      <c r="S19" s="197"/>
      <c r="T19" s="198"/>
      <c r="U19" s="197"/>
      <c r="V19" s="198"/>
      <c r="W19" s="197"/>
      <c r="X19" s="198"/>
      <c r="Y19" s="197"/>
      <c r="Z19" s="198"/>
      <c r="AA19" s="197"/>
      <c r="AB19" s="196"/>
      <c r="AC19" s="97"/>
      <c r="AD19" s="197"/>
      <c r="AE19" s="198"/>
      <c r="AF19" s="197"/>
      <c r="AG19" s="198"/>
      <c r="AH19" s="197"/>
      <c r="AI19" s="198"/>
      <c r="AJ19" s="197"/>
      <c r="AK19" s="198"/>
      <c r="AL19" s="197"/>
      <c r="AM19" s="198"/>
      <c r="AN19" s="197"/>
      <c r="AO19" s="198"/>
      <c r="AP19" s="197"/>
      <c r="AQ19" s="198"/>
      <c r="AR19" s="197"/>
      <c r="AS19" s="198"/>
      <c r="AT19" s="197"/>
      <c r="AU19" s="198"/>
      <c r="AV19" s="197"/>
      <c r="AW19" s="198"/>
      <c r="AX19" s="197"/>
      <c r="AY19" s="198"/>
      <c r="AZ19" s="197"/>
      <c r="BA19" s="198"/>
      <c r="BB19" s="197"/>
      <c r="BC19" s="196"/>
      <c r="BD19" s="98"/>
      <c r="BE19" s="197"/>
      <c r="BF19" s="198"/>
      <c r="BG19" s="197"/>
      <c r="BH19" s="198"/>
      <c r="BI19" s="197"/>
      <c r="BJ19" s="198"/>
      <c r="BK19" s="197"/>
      <c r="BL19" s="198"/>
      <c r="BM19" s="197"/>
      <c r="BN19" s="198"/>
      <c r="BO19" s="197"/>
      <c r="BP19" s="198"/>
      <c r="BQ19" s="197"/>
      <c r="BR19" s="198"/>
      <c r="BS19" s="197"/>
      <c r="BT19" s="198"/>
      <c r="BU19" s="197"/>
      <c r="BV19" s="198"/>
      <c r="BW19" s="197"/>
      <c r="BX19" s="198"/>
      <c r="BY19" s="197"/>
      <c r="BZ19" s="198"/>
      <c r="CA19" s="197"/>
      <c r="CB19" s="198"/>
      <c r="CC19" s="197"/>
      <c r="CD19" s="196"/>
      <c r="CE19" s="99"/>
      <c r="CF19" s="197"/>
      <c r="CG19" s="198"/>
      <c r="CH19" s="197"/>
      <c r="CI19" s="198"/>
      <c r="CJ19" s="197"/>
      <c r="CK19" s="198"/>
      <c r="CL19" s="197"/>
      <c r="CM19" s="198"/>
      <c r="CN19" s="197"/>
      <c r="CO19" s="198"/>
      <c r="CP19" s="197"/>
      <c r="CQ19" s="198"/>
      <c r="CR19" s="197"/>
      <c r="CS19" s="198"/>
      <c r="CT19" s="197"/>
      <c r="CU19" s="198"/>
      <c r="CV19" s="197"/>
      <c r="CW19" s="198"/>
      <c r="CX19" s="197"/>
      <c r="CY19" s="198"/>
      <c r="CZ19" s="197"/>
      <c r="DA19" s="198"/>
      <c r="DB19" s="197"/>
      <c r="DC19" s="198"/>
      <c r="DD19" s="197"/>
      <c r="DE19" s="196"/>
      <c r="DF19" s="193">
        <f t="shared" si="4"/>
        <v>0</v>
      </c>
      <c r="DG19" s="192" t="str">
        <f>IF(DF19=0,"",DF19/DB216)</f>
        <v/>
      </c>
      <c r="DH19" s="96"/>
      <c r="DJ19" s="200">
        <v>0</v>
      </c>
      <c r="DK19" s="95"/>
      <c r="DL19" s="424" t="s">
        <v>861</v>
      </c>
      <c r="DM19" s="408"/>
      <c r="DN19" s="408"/>
      <c r="DO19" s="408"/>
      <c r="DP19" s="408"/>
      <c r="DQ19" s="408"/>
      <c r="DR19" s="408"/>
      <c r="DS19" s="408"/>
      <c r="DT19" s="200">
        <v>0</v>
      </c>
      <c r="DU19" s="200">
        <v>0</v>
      </c>
      <c r="DV19" s="200">
        <v>0</v>
      </c>
      <c r="DW19" s="1217"/>
    </row>
    <row r="20" spans="2:127" ht="15.95" customHeight="1">
      <c r="B20" s="614" t="s">
        <v>136</v>
      </c>
      <c r="C20" s="197"/>
      <c r="D20" s="198"/>
      <c r="E20" s="195"/>
      <c r="F20" s="198"/>
      <c r="G20" s="197"/>
      <c r="H20" s="198"/>
      <c r="I20" s="195"/>
      <c r="J20" s="198"/>
      <c r="K20" s="197"/>
      <c r="L20" s="198"/>
      <c r="M20" s="197"/>
      <c r="N20" s="198"/>
      <c r="O20" s="197"/>
      <c r="P20" s="198"/>
      <c r="Q20" s="197"/>
      <c r="R20" s="198"/>
      <c r="S20" s="195"/>
      <c r="T20" s="198"/>
      <c r="U20" s="197"/>
      <c r="V20" s="198"/>
      <c r="W20" s="197"/>
      <c r="X20" s="198"/>
      <c r="Y20" s="197"/>
      <c r="Z20" s="198"/>
      <c r="AA20" s="197"/>
      <c r="AB20" s="196"/>
      <c r="AC20" s="97"/>
      <c r="AD20" s="197"/>
      <c r="AE20" s="198"/>
      <c r="AF20" s="195"/>
      <c r="AG20" s="198"/>
      <c r="AH20" s="197"/>
      <c r="AI20" s="198"/>
      <c r="AJ20" s="195"/>
      <c r="AK20" s="198"/>
      <c r="AL20" s="197"/>
      <c r="AM20" s="198"/>
      <c r="AN20" s="197"/>
      <c r="AO20" s="198"/>
      <c r="AP20" s="197"/>
      <c r="AQ20" s="198"/>
      <c r="AR20" s="197"/>
      <c r="AS20" s="198"/>
      <c r="AT20" s="195"/>
      <c r="AU20" s="198"/>
      <c r="AV20" s="197"/>
      <c r="AW20" s="198"/>
      <c r="AX20" s="197"/>
      <c r="AY20" s="198"/>
      <c r="AZ20" s="197"/>
      <c r="BA20" s="198"/>
      <c r="BB20" s="197"/>
      <c r="BC20" s="196"/>
      <c r="BD20" s="98"/>
      <c r="BE20" s="197"/>
      <c r="BF20" s="198"/>
      <c r="BG20" s="195"/>
      <c r="BH20" s="198"/>
      <c r="BI20" s="197"/>
      <c r="BJ20" s="198"/>
      <c r="BK20" s="195"/>
      <c r="BL20" s="198"/>
      <c r="BM20" s="197"/>
      <c r="BN20" s="198"/>
      <c r="BO20" s="197"/>
      <c r="BP20" s="198"/>
      <c r="BQ20" s="197"/>
      <c r="BR20" s="198"/>
      <c r="BS20" s="197"/>
      <c r="BT20" s="198"/>
      <c r="BU20" s="195"/>
      <c r="BV20" s="198"/>
      <c r="BW20" s="197"/>
      <c r="BX20" s="198"/>
      <c r="BY20" s="197"/>
      <c r="BZ20" s="198"/>
      <c r="CA20" s="197"/>
      <c r="CB20" s="198"/>
      <c r="CC20" s="197"/>
      <c r="CD20" s="196"/>
      <c r="CE20" s="99"/>
      <c r="CF20" s="197"/>
      <c r="CG20" s="198"/>
      <c r="CH20" s="195"/>
      <c r="CI20" s="198"/>
      <c r="CJ20" s="197"/>
      <c r="CK20" s="198"/>
      <c r="CL20" s="195"/>
      <c r="CM20" s="198"/>
      <c r="CN20" s="197"/>
      <c r="CO20" s="198"/>
      <c r="CP20" s="197"/>
      <c r="CQ20" s="198"/>
      <c r="CR20" s="197"/>
      <c r="CS20" s="198"/>
      <c r="CT20" s="197"/>
      <c r="CU20" s="198"/>
      <c r="CV20" s="195"/>
      <c r="CW20" s="198"/>
      <c r="CX20" s="197"/>
      <c r="CY20" s="198"/>
      <c r="CZ20" s="197"/>
      <c r="DA20" s="198"/>
      <c r="DB20" s="197"/>
      <c r="DC20" s="198"/>
      <c r="DD20" s="197"/>
      <c r="DE20" s="196"/>
      <c r="DF20" s="193">
        <f t="shared" si="4"/>
        <v>0</v>
      </c>
      <c r="DG20" s="192" t="str">
        <f>IF(DF20=0,"",DF20/DB216)</f>
        <v/>
      </c>
      <c r="DH20" s="96"/>
      <c r="DJ20" s="200">
        <v>0</v>
      </c>
      <c r="DK20" s="95"/>
      <c r="DL20" s="438" t="s">
        <v>1071</v>
      </c>
      <c r="DM20" s="408"/>
      <c r="DN20" s="408"/>
      <c r="DO20" s="408"/>
      <c r="DP20" s="408"/>
      <c r="DQ20" s="408"/>
      <c r="DR20" s="408"/>
      <c r="DS20" s="408"/>
      <c r="DT20" s="200">
        <v>0</v>
      </c>
      <c r="DU20" s="200">
        <v>0</v>
      </c>
      <c r="DV20" s="200">
        <v>0</v>
      </c>
      <c r="DW20" s="1217"/>
    </row>
    <row r="21" spans="2:127" ht="15.95" customHeight="1">
      <c r="B21" s="614" t="s">
        <v>142</v>
      </c>
      <c r="C21" s="195"/>
      <c r="D21" s="195"/>
      <c r="E21" s="197"/>
      <c r="F21" s="198"/>
      <c r="G21" s="197"/>
      <c r="H21" s="198"/>
      <c r="I21" s="197"/>
      <c r="J21" s="198"/>
      <c r="K21" s="197"/>
      <c r="L21" s="198"/>
      <c r="M21" s="197"/>
      <c r="N21" s="198"/>
      <c r="O21" s="197"/>
      <c r="P21" s="198"/>
      <c r="Q21" s="197"/>
      <c r="R21" s="198"/>
      <c r="S21" s="197"/>
      <c r="T21" s="198"/>
      <c r="U21" s="197"/>
      <c r="V21" s="198"/>
      <c r="W21" s="197"/>
      <c r="X21" s="198"/>
      <c r="Y21" s="197"/>
      <c r="Z21" s="198"/>
      <c r="AA21" s="197"/>
      <c r="AB21" s="196"/>
      <c r="AC21" s="97"/>
      <c r="AD21" s="195"/>
      <c r="AE21" s="195"/>
      <c r="AF21" s="197"/>
      <c r="AG21" s="198"/>
      <c r="AH21" s="197"/>
      <c r="AI21" s="198"/>
      <c r="AJ21" s="197"/>
      <c r="AK21" s="198"/>
      <c r="AL21" s="197"/>
      <c r="AM21" s="198"/>
      <c r="AN21" s="197"/>
      <c r="AO21" s="198"/>
      <c r="AP21" s="197"/>
      <c r="AQ21" s="198"/>
      <c r="AR21" s="197"/>
      <c r="AS21" s="198"/>
      <c r="AT21" s="197"/>
      <c r="AU21" s="198"/>
      <c r="AV21" s="197"/>
      <c r="AW21" s="198"/>
      <c r="AX21" s="197"/>
      <c r="AY21" s="198"/>
      <c r="AZ21" s="197"/>
      <c r="BA21" s="198"/>
      <c r="BB21" s="197"/>
      <c r="BC21" s="196"/>
      <c r="BD21" s="98"/>
      <c r="BE21" s="195"/>
      <c r="BF21" s="195"/>
      <c r="BG21" s="197"/>
      <c r="BH21" s="198"/>
      <c r="BI21" s="197"/>
      <c r="BJ21" s="198"/>
      <c r="BK21" s="197"/>
      <c r="BL21" s="198"/>
      <c r="BM21" s="197"/>
      <c r="BN21" s="198"/>
      <c r="BO21" s="197"/>
      <c r="BP21" s="198"/>
      <c r="BQ21" s="197"/>
      <c r="BR21" s="198"/>
      <c r="BS21" s="197"/>
      <c r="BT21" s="198"/>
      <c r="BU21" s="197"/>
      <c r="BV21" s="198"/>
      <c r="BW21" s="197"/>
      <c r="BX21" s="198"/>
      <c r="BY21" s="197"/>
      <c r="BZ21" s="198"/>
      <c r="CA21" s="197"/>
      <c r="CB21" s="198"/>
      <c r="CC21" s="197"/>
      <c r="CD21" s="196"/>
      <c r="CE21" s="99"/>
      <c r="CF21" s="195"/>
      <c r="CG21" s="195"/>
      <c r="CH21" s="197"/>
      <c r="CI21" s="198"/>
      <c r="CJ21" s="197"/>
      <c r="CK21" s="198"/>
      <c r="CL21" s="197"/>
      <c r="CM21" s="198"/>
      <c r="CN21" s="197"/>
      <c r="CO21" s="198"/>
      <c r="CP21" s="197"/>
      <c r="CQ21" s="198"/>
      <c r="CR21" s="197"/>
      <c r="CS21" s="198"/>
      <c r="CT21" s="197"/>
      <c r="CU21" s="198"/>
      <c r="CV21" s="197"/>
      <c r="CW21" s="198"/>
      <c r="CX21" s="197"/>
      <c r="CY21" s="198"/>
      <c r="CZ21" s="197"/>
      <c r="DA21" s="198"/>
      <c r="DB21" s="197"/>
      <c r="DC21" s="198"/>
      <c r="DD21" s="197"/>
      <c r="DE21" s="196"/>
      <c r="DF21" s="193">
        <f t="shared" si="4"/>
        <v>0</v>
      </c>
      <c r="DG21" s="192" t="str">
        <f>IF(DF21=0,"",DF21/DB216)</f>
        <v/>
      </c>
      <c r="DH21" s="96"/>
      <c r="DJ21" s="200">
        <v>0</v>
      </c>
      <c r="DK21" s="95"/>
      <c r="DL21" s="438"/>
      <c r="DM21" s="408"/>
      <c r="DN21" s="408"/>
      <c r="DO21" s="408"/>
      <c r="DP21" s="408"/>
      <c r="DQ21" s="408"/>
      <c r="DR21" s="408"/>
      <c r="DS21" s="408"/>
      <c r="DT21" s="200">
        <v>0</v>
      </c>
      <c r="DU21" s="200">
        <v>0</v>
      </c>
      <c r="DV21" s="200">
        <v>0</v>
      </c>
      <c r="DW21" s="1217"/>
    </row>
    <row r="22" spans="2:127" ht="15.95" customHeight="1">
      <c r="B22" s="614" t="s">
        <v>147</v>
      </c>
      <c r="C22" s="197"/>
      <c r="D22" s="198"/>
      <c r="E22" s="197"/>
      <c r="F22" s="198"/>
      <c r="G22" s="197"/>
      <c r="H22" s="198"/>
      <c r="I22" s="197"/>
      <c r="J22" s="198"/>
      <c r="K22" s="197"/>
      <c r="L22" s="198"/>
      <c r="M22" s="197"/>
      <c r="N22" s="198"/>
      <c r="O22" s="197"/>
      <c r="P22" s="198"/>
      <c r="Q22" s="197"/>
      <c r="R22" s="198"/>
      <c r="S22" s="197"/>
      <c r="T22" s="198"/>
      <c r="U22" s="197"/>
      <c r="V22" s="198"/>
      <c r="W22" s="197"/>
      <c r="X22" s="198"/>
      <c r="Y22" s="197"/>
      <c r="Z22" s="198"/>
      <c r="AA22" s="197"/>
      <c r="AB22" s="196"/>
      <c r="AC22" s="97"/>
      <c r="AD22" s="197"/>
      <c r="AE22" s="198"/>
      <c r="AF22" s="197"/>
      <c r="AG22" s="198"/>
      <c r="AH22" s="197"/>
      <c r="AI22" s="198"/>
      <c r="AJ22" s="197"/>
      <c r="AK22" s="198"/>
      <c r="AL22" s="197"/>
      <c r="AM22" s="198"/>
      <c r="AN22" s="197"/>
      <c r="AO22" s="198"/>
      <c r="AP22" s="197"/>
      <c r="AQ22" s="198"/>
      <c r="AR22" s="197"/>
      <c r="AS22" s="198"/>
      <c r="AT22" s="197"/>
      <c r="AU22" s="198"/>
      <c r="AV22" s="197"/>
      <c r="AW22" s="198"/>
      <c r="AX22" s="197"/>
      <c r="AY22" s="198"/>
      <c r="AZ22" s="197"/>
      <c r="BA22" s="198"/>
      <c r="BB22" s="197"/>
      <c r="BC22" s="196"/>
      <c r="BD22" s="98"/>
      <c r="BE22" s="197"/>
      <c r="BF22" s="198"/>
      <c r="BG22" s="197"/>
      <c r="BH22" s="198"/>
      <c r="BI22" s="197"/>
      <c r="BJ22" s="198"/>
      <c r="BK22" s="197"/>
      <c r="BL22" s="198"/>
      <c r="BM22" s="197"/>
      <c r="BN22" s="198"/>
      <c r="BO22" s="197"/>
      <c r="BP22" s="198"/>
      <c r="BQ22" s="197"/>
      <c r="BR22" s="198"/>
      <c r="BS22" s="197"/>
      <c r="BT22" s="198"/>
      <c r="BU22" s="197"/>
      <c r="BV22" s="198"/>
      <c r="BW22" s="197"/>
      <c r="BX22" s="198"/>
      <c r="BY22" s="197"/>
      <c r="BZ22" s="198"/>
      <c r="CA22" s="197"/>
      <c r="CB22" s="198"/>
      <c r="CC22" s="197"/>
      <c r="CD22" s="196"/>
      <c r="CE22" s="99"/>
      <c r="CF22" s="197"/>
      <c r="CG22" s="198"/>
      <c r="CH22" s="197"/>
      <c r="CI22" s="198"/>
      <c r="CJ22" s="197"/>
      <c r="CK22" s="198"/>
      <c r="CL22" s="197"/>
      <c r="CM22" s="198"/>
      <c r="CN22" s="197"/>
      <c r="CO22" s="198"/>
      <c r="CP22" s="197"/>
      <c r="CQ22" s="198"/>
      <c r="CR22" s="197"/>
      <c r="CS22" s="198"/>
      <c r="CT22" s="197"/>
      <c r="CU22" s="198"/>
      <c r="CV22" s="197"/>
      <c r="CW22" s="198"/>
      <c r="CX22" s="197"/>
      <c r="CY22" s="198"/>
      <c r="CZ22" s="197"/>
      <c r="DA22" s="198"/>
      <c r="DB22" s="197"/>
      <c r="DC22" s="198"/>
      <c r="DD22" s="197"/>
      <c r="DE22" s="196"/>
      <c r="DF22" s="193">
        <f t="shared" si="4"/>
        <v>0</v>
      </c>
      <c r="DG22" s="192" t="str">
        <f>IF(DF22=0,"",DF22/DB216)</f>
        <v/>
      </c>
      <c r="DH22" s="96"/>
      <c r="DJ22" s="200">
        <v>0</v>
      </c>
      <c r="DK22" s="95"/>
      <c r="DL22" s="438" t="s">
        <v>864</v>
      </c>
      <c r="DM22" s="408"/>
      <c r="DN22" s="408"/>
      <c r="DO22" s="408"/>
      <c r="DP22" s="408"/>
      <c r="DQ22" s="408"/>
      <c r="DR22" s="408"/>
      <c r="DS22" s="408"/>
      <c r="DT22" s="200">
        <v>0</v>
      </c>
      <c r="DU22" s="200">
        <v>0</v>
      </c>
      <c r="DV22" s="200">
        <v>0</v>
      </c>
      <c r="DW22" s="1217"/>
    </row>
    <row r="23" spans="2:127" ht="15.95" customHeight="1">
      <c r="B23" s="614" t="s">
        <v>155</v>
      </c>
      <c r="C23" s="190"/>
      <c r="D23" s="191"/>
      <c r="E23" s="190"/>
      <c r="F23" s="195"/>
      <c r="G23" s="190"/>
      <c r="H23" s="191"/>
      <c r="I23" s="190"/>
      <c r="J23" s="191"/>
      <c r="K23" s="190"/>
      <c r="L23" s="191"/>
      <c r="M23" s="190"/>
      <c r="N23" s="191"/>
      <c r="O23" s="190"/>
      <c r="P23" s="191"/>
      <c r="Q23" s="190"/>
      <c r="R23" s="191"/>
      <c r="S23" s="190"/>
      <c r="T23" s="191"/>
      <c r="U23" s="190"/>
      <c r="V23" s="191"/>
      <c r="W23" s="190"/>
      <c r="X23" s="191"/>
      <c r="Y23" s="190"/>
      <c r="Z23" s="191"/>
      <c r="AA23" s="190"/>
      <c r="AB23" s="189"/>
      <c r="AC23" s="97"/>
      <c r="AD23" s="190"/>
      <c r="AE23" s="191"/>
      <c r="AF23" s="190"/>
      <c r="AG23" s="195"/>
      <c r="AH23" s="190"/>
      <c r="AI23" s="191"/>
      <c r="AJ23" s="190"/>
      <c r="AK23" s="191"/>
      <c r="AL23" s="190"/>
      <c r="AM23" s="191"/>
      <c r="AN23" s="190"/>
      <c r="AO23" s="191"/>
      <c r="AP23" s="190"/>
      <c r="AQ23" s="191"/>
      <c r="AR23" s="190"/>
      <c r="AS23" s="191"/>
      <c r="AT23" s="190"/>
      <c r="AU23" s="191"/>
      <c r="AV23" s="190"/>
      <c r="AW23" s="191"/>
      <c r="AX23" s="190"/>
      <c r="AY23" s="191"/>
      <c r="AZ23" s="190"/>
      <c r="BA23" s="191"/>
      <c r="BB23" s="190"/>
      <c r="BC23" s="189"/>
      <c r="BD23" s="98"/>
      <c r="BE23" s="190"/>
      <c r="BF23" s="191"/>
      <c r="BG23" s="190"/>
      <c r="BH23" s="195"/>
      <c r="BI23" s="190"/>
      <c r="BJ23" s="191"/>
      <c r="BK23" s="190"/>
      <c r="BL23" s="191"/>
      <c r="BM23" s="190"/>
      <c r="BN23" s="191"/>
      <c r="BO23" s="190"/>
      <c r="BP23" s="191"/>
      <c r="BQ23" s="190"/>
      <c r="BR23" s="191"/>
      <c r="BS23" s="190"/>
      <c r="BT23" s="191"/>
      <c r="BU23" s="190"/>
      <c r="BV23" s="191"/>
      <c r="BW23" s="190"/>
      <c r="BX23" s="191"/>
      <c r="BY23" s="190"/>
      <c r="BZ23" s="191"/>
      <c r="CA23" s="190"/>
      <c r="CB23" s="191"/>
      <c r="CC23" s="190"/>
      <c r="CD23" s="189"/>
      <c r="CE23" s="99"/>
      <c r="CF23" s="190"/>
      <c r="CG23" s="191"/>
      <c r="CH23" s="190"/>
      <c r="CI23" s="195"/>
      <c r="CJ23" s="190"/>
      <c r="CK23" s="191"/>
      <c r="CL23" s="190"/>
      <c r="CM23" s="191"/>
      <c r="CN23" s="190"/>
      <c r="CO23" s="191"/>
      <c r="CP23" s="190"/>
      <c r="CQ23" s="191"/>
      <c r="CR23" s="190"/>
      <c r="CS23" s="191"/>
      <c r="CT23" s="190"/>
      <c r="CU23" s="191"/>
      <c r="CV23" s="190"/>
      <c r="CW23" s="191"/>
      <c r="CX23" s="190"/>
      <c r="CY23" s="191"/>
      <c r="CZ23" s="190"/>
      <c r="DA23" s="191"/>
      <c r="DB23" s="190"/>
      <c r="DC23" s="191"/>
      <c r="DD23" s="190"/>
      <c r="DE23" s="189"/>
      <c r="DF23" s="193">
        <f t="shared" si="4"/>
        <v>0</v>
      </c>
      <c r="DG23" s="192" t="str">
        <f>IF(DF23=0,"",DF23/DB216)</f>
        <v/>
      </c>
      <c r="DH23" s="96"/>
      <c r="DJ23" s="200">
        <v>0</v>
      </c>
      <c r="DK23" s="95"/>
      <c r="DL23" s="438" t="s">
        <v>862</v>
      </c>
      <c r="DM23" s="408"/>
      <c r="DN23" s="408"/>
      <c r="DO23" s="408"/>
      <c r="DP23" s="408"/>
      <c r="DQ23" s="408"/>
      <c r="DR23" s="408"/>
      <c r="DS23" s="408"/>
      <c r="DT23" s="200">
        <v>0</v>
      </c>
      <c r="DU23" s="200">
        <v>0</v>
      </c>
      <c r="DV23" s="200">
        <v>0</v>
      </c>
      <c r="DW23" s="1217"/>
    </row>
    <row r="24" spans="2:127" ht="15.95" customHeight="1">
      <c r="B24" s="614" t="s">
        <v>158</v>
      </c>
      <c r="C24" s="190"/>
      <c r="D24" s="191"/>
      <c r="E24" s="190"/>
      <c r="F24" s="191"/>
      <c r="G24" s="195"/>
      <c r="H24" s="191"/>
      <c r="I24" s="190"/>
      <c r="J24" s="191"/>
      <c r="K24" s="190"/>
      <c r="L24" s="191"/>
      <c r="M24" s="190"/>
      <c r="N24" s="191"/>
      <c r="O24" s="190"/>
      <c r="P24" s="191"/>
      <c r="Q24" s="190"/>
      <c r="R24" s="191"/>
      <c r="S24" s="190"/>
      <c r="T24" s="191"/>
      <c r="U24" s="190"/>
      <c r="V24" s="191"/>
      <c r="W24" s="190"/>
      <c r="X24" s="191"/>
      <c r="Y24" s="190"/>
      <c r="Z24" s="191"/>
      <c r="AA24" s="190"/>
      <c r="AB24" s="189"/>
      <c r="AC24" s="97"/>
      <c r="AD24" s="190"/>
      <c r="AE24" s="191"/>
      <c r="AF24" s="190"/>
      <c r="AG24" s="191"/>
      <c r="AH24" s="195"/>
      <c r="AI24" s="191"/>
      <c r="AJ24" s="190"/>
      <c r="AK24" s="191"/>
      <c r="AL24" s="190"/>
      <c r="AM24" s="191"/>
      <c r="AN24" s="190"/>
      <c r="AO24" s="191"/>
      <c r="AP24" s="190"/>
      <c r="AQ24" s="191"/>
      <c r="AR24" s="190"/>
      <c r="AS24" s="191"/>
      <c r="AT24" s="190"/>
      <c r="AU24" s="191"/>
      <c r="AV24" s="190"/>
      <c r="AW24" s="191"/>
      <c r="AX24" s="190"/>
      <c r="AY24" s="191"/>
      <c r="AZ24" s="190"/>
      <c r="BA24" s="191"/>
      <c r="BB24" s="190"/>
      <c r="BC24" s="189"/>
      <c r="BD24" s="98"/>
      <c r="BE24" s="190"/>
      <c r="BF24" s="191"/>
      <c r="BG24" s="190"/>
      <c r="BH24" s="191"/>
      <c r="BI24" s="195"/>
      <c r="BJ24" s="191"/>
      <c r="BK24" s="190"/>
      <c r="BL24" s="191"/>
      <c r="BM24" s="190"/>
      <c r="BN24" s="191"/>
      <c r="BO24" s="190"/>
      <c r="BP24" s="191"/>
      <c r="BQ24" s="190"/>
      <c r="BR24" s="191"/>
      <c r="BS24" s="190"/>
      <c r="BT24" s="191"/>
      <c r="BU24" s="190"/>
      <c r="BV24" s="191"/>
      <c r="BW24" s="190"/>
      <c r="BX24" s="191"/>
      <c r="BY24" s="190"/>
      <c r="BZ24" s="191"/>
      <c r="CA24" s="190"/>
      <c r="CB24" s="191"/>
      <c r="CC24" s="190"/>
      <c r="CD24" s="189"/>
      <c r="CE24" s="99"/>
      <c r="CF24" s="190"/>
      <c r="CG24" s="191"/>
      <c r="CH24" s="190"/>
      <c r="CI24" s="191"/>
      <c r="CJ24" s="195"/>
      <c r="CK24" s="191"/>
      <c r="CL24" s="190"/>
      <c r="CM24" s="191"/>
      <c r="CN24" s="190"/>
      <c r="CO24" s="191"/>
      <c r="CP24" s="190"/>
      <c r="CQ24" s="191"/>
      <c r="CR24" s="190"/>
      <c r="CS24" s="191"/>
      <c r="CT24" s="190"/>
      <c r="CU24" s="191"/>
      <c r="CV24" s="190"/>
      <c r="CW24" s="191"/>
      <c r="CX24" s="190"/>
      <c r="CY24" s="191"/>
      <c r="CZ24" s="190"/>
      <c r="DA24" s="191"/>
      <c r="DB24" s="190"/>
      <c r="DC24" s="191"/>
      <c r="DD24" s="190"/>
      <c r="DE24" s="189"/>
      <c r="DF24" s="193">
        <f t="shared" si="4"/>
        <v>0</v>
      </c>
      <c r="DG24" s="192" t="str">
        <f>IF(DF24=0,"",DF24/DB216)</f>
        <v/>
      </c>
      <c r="DH24" s="96"/>
      <c r="DJ24" s="200">
        <v>0</v>
      </c>
      <c r="DK24" s="95"/>
      <c r="DL24" s="438" t="s">
        <v>863</v>
      </c>
      <c r="DM24" s="408"/>
      <c r="DN24" s="408"/>
      <c r="DO24" s="408"/>
      <c r="DP24" s="408"/>
      <c r="DQ24" s="408"/>
      <c r="DR24" s="408"/>
      <c r="DS24" s="408"/>
      <c r="DT24" s="200">
        <v>0</v>
      </c>
      <c r="DU24" s="200">
        <v>0</v>
      </c>
      <c r="DV24" s="200">
        <v>0</v>
      </c>
      <c r="DW24" s="1217"/>
    </row>
    <row r="25" spans="2:127" ht="15.95" customHeight="1">
      <c r="B25" s="614" t="s">
        <v>160</v>
      </c>
      <c r="C25" s="190"/>
      <c r="D25" s="191"/>
      <c r="E25" s="190"/>
      <c r="F25" s="191"/>
      <c r="G25" s="190"/>
      <c r="H25" s="191"/>
      <c r="I25" s="190"/>
      <c r="J25" s="191"/>
      <c r="K25" s="190"/>
      <c r="L25" s="191"/>
      <c r="M25" s="190"/>
      <c r="N25" s="191"/>
      <c r="O25" s="190"/>
      <c r="P25" s="191"/>
      <c r="Q25" s="190"/>
      <c r="R25" s="191"/>
      <c r="S25" s="190"/>
      <c r="T25" s="191"/>
      <c r="U25" s="190"/>
      <c r="V25" s="191"/>
      <c r="W25" s="190"/>
      <c r="X25" s="191"/>
      <c r="Y25" s="190"/>
      <c r="Z25" s="191"/>
      <c r="AA25" s="190"/>
      <c r="AB25" s="189"/>
      <c r="AC25" s="97"/>
      <c r="AD25" s="190"/>
      <c r="AE25" s="191"/>
      <c r="AF25" s="190"/>
      <c r="AG25" s="191"/>
      <c r="AH25" s="190"/>
      <c r="AI25" s="191"/>
      <c r="AJ25" s="190"/>
      <c r="AK25" s="191"/>
      <c r="AL25" s="190"/>
      <c r="AM25" s="191"/>
      <c r="AN25" s="190"/>
      <c r="AO25" s="191"/>
      <c r="AP25" s="190"/>
      <c r="AQ25" s="191"/>
      <c r="AR25" s="190"/>
      <c r="AS25" s="191"/>
      <c r="AT25" s="190"/>
      <c r="AU25" s="191"/>
      <c r="AV25" s="190"/>
      <c r="AW25" s="191"/>
      <c r="AX25" s="190"/>
      <c r="AY25" s="191"/>
      <c r="AZ25" s="190"/>
      <c r="BA25" s="191"/>
      <c r="BB25" s="190"/>
      <c r="BC25" s="189"/>
      <c r="BD25" s="98"/>
      <c r="BE25" s="190"/>
      <c r="BF25" s="191"/>
      <c r="BG25" s="190"/>
      <c r="BH25" s="191"/>
      <c r="BI25" s="190"/>
      <c r="BJ25" s="191"/>
      <c r="BK25" s="190"/>
      <c r="BL25" s="191"/>
      <c r="BM25" s="190"/>
      <c r="BN25" s="191"/>
      <c r="BO25" s="190"/>
      <c r="BP25" s="191"/>
      <c r="BQ25" s="190"/>
      <c r="BR25" s="191"/>
      <c r="BS25" s="190"/>
      <c r="BT25" s="191"/>
      <c r="BU25" s="190"/>
      <c r="BV25" s="191"/>
      <c r="BW25" s="190"/>
      <c r="BX25" s="191"/>
      <c r="BY25" s="190"/>
      <c r="BZ25" s="191"/>
      <c r="CA25" s="190"/>
      <c r="CB25" s="191"/>
      <c r="CC25" s="190"/>
      <c r="CD25" s="189"/>
      <c r="CE25" s="99"/>
      <c r="CF25" s="190"/>
      <c r="CG25" s="191"/>
      <c r="CH25" s="190"/>
      <c r="CI25" s="191"/>
      <c r="CJ25" s="190"/>
      <c r="CK25" s="191"/>
      <c r="CL25" s="190"/>
      <c r="CM25" s="191"/>
      <c r="CN25" s="190"/>
      <c r="CO25" s="191"/>
      <c r="CP25" s="190"/>
      <c r="CQ25" s="191"/>
      <c r="CR25" s="190"/>
      <c r="CS25" s="191"/>
      <c r="CT25" s="190"/>
      <c r="CU25" s="191"/>
      <c r="CV25" s="190"/>
      <c r="CW25" s="191"/>
      <c r="CX25" s="190"/>
      <c r="CY25" s="191"/>
      <c r="CZ25" s="190"/>
      <c r="DA25" s="191"/>
      <c r="DB25" s="190"/>
      <c r="DC25" s="191"/>
      <c r="DD25" s="190"/>
      <c r="DE25" s="189"/>
      <c r="DF25" s="193">
        <f t="shared" si="4"/>
        <v>0</v>
      </c>
      <c r="DG25" s="192" t="str">
        <f>IF(DF25=0,"",DF25/DB216)</f>
        <v/>
      </c>
      <c r="DH25" s="96"/>
      <c r="DJ25" s="200">
        <v>0</v>
      </c>
      <c r="DK25" s="95"/>
      <c r="DL25" s="438" t="s">
        <v>865</v>
      </c>
      <c r="DM25" s="408"/>
      <c r="DN25" s="408"/>
      <c r="DO25" s="408"/>
      <c r="DP25" s="408"/>
      <c r="DQ25" s="408"/>
      <c r="DR25" s="408"/>
      <c r="DS25" s="408"/>
      <c r="DT25" s="200">
        <v>0</v>
      </c>
      <c r="DU25" s="200">
        <v>0</v>
      </c>
      <c r="DV25" s="200">
        <v>0</v>
      </c>
      <c r="DW25" s="1217"/>
    </row>
    <row r="26" spans="2:127" ht="15.95" customHeight="1">
      <c r="B26" s="614" t="s">
        <v>161</v>
      </c>
      <c r="C26" s="190"/>
      <c r="D26" s="191"/>
      <c r="E26" s="190"/>
      <c r="F26" s="191"/>
      <c r="G26" s="190"/>
      <c r="H26" s="195"/>
      <c r="I26" s="190"/>
      <c r="J26" s="191"/>
      <c r="K26" s="190"/>
      <c r="L26" s="191"/>
      <c r="M26" s="190"/>
      <c r="N26" s="191"/>
      <c r="O26" s="190"/>
      <c r="P26" s="191"/>
      <c r="Q26" s="190"/>
      <c r="R26" s="191"/>
      <c r="S26" s="190"/>
      <c r="T26" s="191"/>
      <c r="U26" s="190"/>
      <c r="V26" s="191"/>
      <c r="W26" s="190"/>
      <c r="X26" s="191"/>
      <c r="Y26" s="190"/>
      <c r="Z26" s="191"/>
      <c r="AA26" s="190"/>
      <c r="AB26" s="189"/>
      <c r="AC26" s="97"/>
      <c r="AD26" s="190"/>
      <c r="AE26" s="191"/>
      <c r="AF26" s="190"/>
      <c r="AG26" s="191"/>
      <c r="AH26" s="190"/>
      <c r="AI26" s="195"/>
      <c r="AJ26" s="190"/>
      <c r="AK26" s="191"/>
      <c r="AL26" s="190"/>
      <c r="AM26" s="191"/>
      <c r="AN26" s="190"/>
      <c r="AO26" s="191"/>
      <c r="AP26" s="190"/>
      <c r="AQ26" s="191"/>
      <c r="AR26" s="190"/>
      <c r="AS26" s="191"/>
      <c r="AT26" s="190"/>
      <c r="AU26" s="191"/>
      <c r="AV26" s="190"/>
      <c r="AW26" s="191"/>
      <c r="AX26" s="190"/>
      <c r="AY26" s="191"/>
      <c r="AZ26" s="190"/>
      <c r="BA26" s="191"/>
      <c r="BB26" s="190"/>
      <c r="BC26" s="189"/>
      <c r="BD26" s="98"/>
      <c r="BE26" s="190"/>
      <c r="BF26" s="191"/>
      <c r="BG26" s="190"/>
      <c r="BH26" s="191"/>
      <c r="BI26" s="190"/>
      <c r="BJ26" s="195"/>
      <c r="BK26" s="190"/>
      <c r="BL26" s="191"/>
      <c r="BM26" s="190"/>
      <c r="BN26" s="191"/>
      <c r="BO26" s="190"/>
      <c r="BP26" s="191"/>
      <c r="BQ26" s="190"/>
      <c r="BR26" s="191"/>
      <c r="BS26" s="190"/>
      <c r="BT26" s="191"/>
      <c r="BU26" s="190"/>
      <c r="BV26" s="191"/>
      <c r="BW26" s="190"/>
      <c r="BX26" s="191"/>
      <c r="BY26" s="190"/>
      <c r="BZ26" s="191"/>
      <c r="CA26" s="190"/>
      <c r="CB26" s="191"/>
      <c r="CC26" s="190"/>
      <c r="CD26" s="189"/>
      <c r="CE26" s="99"/>
      <c r="CF26" s="190"/>
      <c r="CG26" s="191"/>
      <c r="CH26" s="190"/>
      <c r="CI26" s="191"/>
      <c r="CJ26" s="190"/>
      <c r="CK26" s="195"/>
      <c r="CL26" s="190"/>
      <c r="CM26" s="191"/>
      <c r="CN26" s="190"/>
      <c r="CO26" s="191"/>
      <c r="CP26" s="190"/>
      <c r="CQ26" s="191"/>
      <c r="CR26" s="190"/>
      <c r="CS26" s="191"/>
      <c r="CT26" s="190"/>
      <c r="CU26" s="191"/>
      <c r="CV26" s="190"/>
      <c r="CW26" s="191"/>
      <c r="CX26" s="190"/>
      <c r="CY26" s="191"/>
      <c r="CZ26" s="190"/>
      <c r="DA26" s="191"/>
      <c r="DB26" s="190"/>
      <c r="DC26" s="191"/>
      <c r="DD26" s="190"/>
      <c r="DE26" s="189"/>
      <c r="DF26" s="193">
        <f t="shared" si="4"/>
        <v>0</v>
      </c>
      <c r="DG26" s="192" t="str">
        <f>IF(DF26=0,"",DF26/DB216)</f>
        <v/>
      </c>
      <c r="DH26" s="96"/>
      <c r="DJ26" s="200">
        <v>0</v>
      </c>
      <c r="DK26" s="95"/>
      <c r="DL26" s="438" t="s">
        <v>866</v>
      </c>
      <c r="DM26" s="408"/>
      <c r="DN26" s="408"/>
      <c r="DO26" s="408"/>
      <c r="DP26" s="408"/>
      <c r="DQ26" s="408"/>
      <c r="DR26" s="408"/>
      <c r="DS26" s="408"/>
      <c r="DT26" s="200">
        <v>0</v>
      </c>
      <c r="DU26" s="200">
        <v>0</v>
      </c>
      <c r="DV26" s="200">
        <v>0</v>
      </c>
      <c r="DW26" s="1217"/>
    </row>
    <row r="27" spans="2:127" ht="15.95" customHeight="1">
      <c r="B27" s="614" t="s">
        <v>162</v>
      </c>
      <c r="C27" s="190"/>
      <c r="D27" s="191"/>
      <c r="E27" s="190"/>
      <c r="F27" s="191"/>
      <c r="G27" s="190"/>
      <c r="H27" s="191"/>
      <c r="I27" s="190"/>
      <c r="J27" s="191"/>
      <c r="K27" s="190"/>
      <c r="L27" s="191"/>
      <c r="M27" s="190"/>
      <c r="N27" s="191"/>
      <c r="O27" s="190"/>
      <c r="P27" s="191"/>
      <c r="Q27" s="190"/>
      <c r="R27" s="191"/>
      <c r="S27" s="190"/>
      <c r="T27" s="191"/>
      <c r="U27" s="190"/>
      <c r="V27" s="191"/>
      <c r="W27" s="190"/>
      <c r="X27" s="191"/>
      <c r="Y27" s="190"/>
      <c r="Z27" s="191"/>
      <c r="AA27" s="190"/>
      <c r="AB27" s="189"/>
      <c r="AC27" s="97"/>
      <c r="AD27" s="190"/>
      <c r="AE27" s="191"/>
      <c r="AF27" s="190"/>
      <c r="AG27" s="191"/>
      <c r="AH27" s="190"/>
      <c r="AI27" s="191"/>
      <c r="AJ27" s="190"/>
      <c r="AK27" s="191"/>
      <c r="AL27" s="190"/>
      <c r="AM27" s="191"/>
      <c r="AN27" s="190"/>
      <c r="AO27" s="191"/>
      <c r="AP27" s="190"/>
      <c r="AQ27" s="191"/>
      <c r="AR27" s="190"/>
      <c r="AS27" s="191"/>
      <c r="AT27" s="190"/>
      <c r="AU27" s="191"/>
      <c r="AV27" s="190"/>
      <c r="AW27" s="191"/>
      <c r="AX27" s="190"/>
      <c r="AY27" s="191"/>
      <c r="AZ27" s="190"/>
      <c r="BA27" s="191"/>
      <c r="BB27" s="190"/>
      <c r="BC27" s="189"/>
      <c r="BD27" s="98"/>
      <c r="BE27" s="190"/>
      <c r="BF27" s="191"/>
      <c r="BG27" s="190"/>
      <c r="BH27" s="191"/>
      <c r="BI27" s="190"/>
      <c r="BJ27" s="191"/>
      <c r="BK27" s="190"/>
      <c r="BL27" s="191"/>
      <c r="BM27" s="190"/>
      <c r="BN27" s="191"/>
      <c r="BO27" s="190"/>
      <c r="BP27" s="191"/>
      <c r="BQ27" s="190"/>
      <c r="BR27" s="191"/>
      <c r="BS27" s="190"/>
      <c r="BT27" s="191"/>
      <c r="BU27" s="190"/>
      <c r="BV27" s="191"/>
      <c r="BW27" s="190"/>
      <c r="BX27" s="191"/>
      <c r="BY27" s="190"/>
      <c r="BZ27" s="191"/>
      <c r="CA27" s="190"/>
      <c r="CB27" s="191"/>
      <c r="CC27" s="190"/>
      <c r="CD27" s="189"/>
      <c r="CE27" s="99"/>
      <c r="CF27" s="190"/>
      <c r="CG27" s="191"/>
      <c r="CH27" s="190"/>
      <c r="CI27" s="191"/>
      <c r="CJ27" s="190"/>
      <c r="CK27" s="191"/>
      <c r="CL27" s="190"/>
      <c r="CM27" s="191"/>
      <c r="CN27" s="190"/>
      <c r="CO27" s="191"/>
      <c r="CP27" s="190"/>
      <c r="CQ27" s="191"/>
      <c r="CR27" s="190"/>
      <c r="CS27" s="191"/>
      <c r="CT27" s="190"/>
      <c r="CU27" s="191"/>
      <c r="CV27" s="190"/>
      <c r="CW27" s="191"/>
      <c r="CX27" s="190"/>
      <c r="CY27" s="191"/>
      <c r="CZ27" s="190"/>
      <c r="DA27" s="191"/>
      <c r="DB27" s="190"/>
      <c r="DC27" s="191"/>
      <c r="DD27" s="190"/>
      <c r="DE27" s="189"/>
      <c r="DF27" s="193">
        <f t="shared" si="4"/>
        <v>0</v>
      </c>
      <c r="DG27" s="192" t="str">
        <f>IF(DF27=0,"",DF27/DB216)</f>
        <v/>
      </c>
      <c r="DH27" s="96"/>
      <c r="DJ27" s="200">
        <v>0</v>
      </c>
      <c r="DK27" s="95"/>
      <c r="DL27" s="395"/>
      <c r="DM27" s="395"/>
      <c r="DN27" s="395"/>
      <c r="DO27" s="395"/>
      <c r="DP27" s="395"/>
      <c r="DQ27" s="395"/>
      <c r="DR27" s="395"/>
      <c r="DS27" s="395"/>
      <c r="DT27" s="200">
        <v>0</v>
      </c>
      <c r="DU27" s="200">
        <v>0</v>
      </c>
      <c r="DV27" s="200">
        <v>0</v>
      </c>
      <c r="DW27" s="1217"/>
    </row>
    <row r="28" spans="2:127" ht="15.95" customHeight="1">
      <c r="B28" s="614" t="s">
        <v>163</v>
      </c>
      <c r="C28" s="190"/>
      <c r="D28" s="191"/>
      <c r="E28" s="190"/>
      <c r="F28" s="191"/>
      <c r="G28" s="190"/>
      <c r="H28" s="191"/>
      <c r="I28" s="190"/>
      <c r="J28" s="191"/>
      <c r="K28" s="190"/>
      <c r="L28" s="191"/>
      <c r="M28" s="190"/>
      <c r="N28" s="191"/>
      <c r="O28" s="190"/>
      <c r="P28" s="191"/>
      <c r="Q28" s="190"/>
      <c r="R28" s="191"/>
      <c r="S28" s="190"/>
      <c r="T28" s="191"/>
      <c r="U28" s="190"/>
      <c r="V28" s="191"/>
      <c r="W28" s="190"/>
      <c r="X28" s="191"/>
      <c r="Y28" s="190"/>
      <c r="Z28" s="191"/>
      <c r="AA28" s="190"/>
      <c r="AB28" s="189"/>
      <c r="AC28" s="97"/>
      <c r="AD28" s="190"/>
      <c r="AE28" s="191"/>
      <c r="AF28" s="190"/>
      <c r="AG28" s="191"/>
      <c r="AH28" s="190"/>
      <c r="AI28" s="191"/>
      <c r="AJ28" s="190"/>
      <c r="AK28" s="191"/>
      <c r="AL28" s="190"/>
      <c r="AM28" s="191"/>
      <c r="AN28" s="190"/>
      <c r="AO28" s="191"/>
      <c r="AP28" s="190"/>
      <c r="AQ28" s="191"/>
      <c r="AR28" s="190"/>
      <c r="AS28" s="191"/>
      <c r="AT28" s="190"/>
      <c r="AU28" s="191"/>
      <c r="AV28" s="190"/>
      <c r="AW28" s="191"/>
      <c r="AX28" s="190"/>
      <c r="AY28" s="191"/>
      <c r="AZ28" s="190"/>
      <c r="BA28" s="191"/>
      <c r="BB28" s="190"/>
      <c r="BC28" s="189"/>
      <c r="BD28" s="98"/>
      <c r="BE28" s="190"/>
      <c r="BF28" s="191"/>
      <c r="BG28" s="190"/>
      <c r="BH28" s="191"/>
      <c r="BI28" s="190"/>
      <c r="BJ28" s="191"/>
      <c r="BK28" s="190"/>
      <c r="BL28" s="191"/>
      <c r="BM28" s="190"/>
      <c r="BN28" s="191"/>
      <c r="BO28" s="190"/>
      <c r="BP28" s="191"/>
      <c r="BQ28" s="190"/>
      <c r="BR28" s="191"/>
      <c r="BS28" s="190"/>
      <c r="BT28" s="191"/>
      <c r="BU28" s="190"/>
      <c r="BV28" s="191"/>
      <c r="BW28" s="190"/>
      <c r="BX28" s="191"/>
      <c r="BY28" s="190"/>
      <c r="BZ28" s="191"/>
      <c r="CA28" s="190"/>
      <c r="CB28" s="191"/>
      <c r="CC28" s="190"/>
      <c r="CD28" s="189"/>
      <c r="CE28" s="99"/>
      <c r="CF28" s="190"/>
      <c r="CG28" s="191"/>
      <c r="CH28" s="190"/>
      <c r="CI28" s="191"/>
      <c r="CJ28" s="190"/>
      <c r="CK28" s="191"/>
      <c r="CL28" s="190"/>
      <c r="CM28" s="191"/>
      <c r="CN28" s="190"/>
      <c r="CO28" s="191"/>
      <c r="CP28" s="190"/>
      <c r="CQ28" s="191"/>
      <c r="CR28" s="190"/>
      <c r="CS28" s="191"/>
      <c r="CT28" s="190"/>
      <c r="CU28" s="191"/>
      <c r="CV28" s="190"/>
      <c r="CW28" s="191"/>
      <c r="CX28" s="190"/>
      <c r="CY28" s="191"/>
      <c r="CZ28" s="190"/>
      <c r="DA28" s="191"/>
      <c r="DB28" s="190"/>
      <c r="DC28" s="191"/>
      <c r="DD28" s="190"/>
      <c r="DE28" s="189"/>
      <c r="DF28" s="193">
        <f t="shared" si="4"/>
        <v>0</v>
      </c>
      <c r="DG28" s="192" t="str">
        <f>IF(DF28=0,"",DF28/DB216)</f>
        <v/>
      </c>
      <c r="DH28" s="96"/>
      <c r="DJ28" s="200">
        <v>0</v>
      </c>
      <c r="DK28" s="95"/>
      <c r="DL28" s="3092" t="s">
        <v>1118</v>
      </c>
      <c r="DM28" s="3092"/>
      <c r="DN28" s="3092"/>
      <c r="DO28" s="3092"/>
      <c r="DP28" s="3092"/>
      <c r="DQ28" s="3092"/>
      <c r="DR28" s="3092"/>
      <c r="DS28" s="3092"/>
      <c r="DT28" s="200">
        <v>0</v>
      </c>
      <c r="DU28" s="200">
        <v>0</v>
      </c>
      <c r="DV28" s="200">
        <v>0</v>
      </c>
      <c r="DW28" s="1217"/>
    </row>
    <row r="29" spans="2:127" ht="15.95" customHeight="1">
      <c r="B29" s="614" t="s">
        <v>164</v>
      </c>
      <c r="C29" s="190"/>
      <c r="D29" s="191"/>
      <c r="E29" s="190"/>
      <c r="F29" s="191"/>
      <c r="G29" s="190"/>
      <c r="H29" s="191"/>
      <c r="I29" s="190"/>
      <c r="J29" s="191"/>
      <c r="K29" s="190"/>
      <c r="L29" s="191"/>
      <c r="M29" s="190"/>
      <c r="N29" s="191"/>
      <c r="O29" s="190"/>
      <c r="P29" s="191"/>
      <c r="Q29" s="190"/>
      <c r="R29" s="191"/>
      <c r="S29" s="190"/>
      <c r="T29" s="191"/>
      <c r="U29" s="190"/>
      <c r="V29" s="191"/>
      <c r="W29" s="190"/>
      <c r="X29" s="191"/>
      <c r="Y29" s="190"/>
      <c r="Z29" s="191"/>
      <c r="AA29" s="190"/>
      <c r="AB29" s="189"/>
      <c r="AC29" s="97"/>
      <c r="AD29" s="190"/>
      <c r="AE29" s="191"/>
      <c r="AF29" s="190"/>
      <c r="AG29" s="191"/>
      <c r="AH29" s="190"/>
      <c r="AI29" s="191"/>
      <c r="AJ29" s="190"/>
      <c r="AK29" s="191"/>
      <c r="AL29" s="190"/>
      <c r="AM29" s="191"/>
      <c r="AN29" s="190"/>
      <c r="AO29" s="191"/>
      <c r="AP29" s="190"/>
      <c r="AQ29" s="191"/>
      <c r="AR29" s="190"/>
      <c r="AS29" s="191"/>
      <c r="AT29" s="190"/>
      <c r="AU29" s="191"/>
      <c r="AV29" s="190"/>
      <c r="AW29" s="191"/>
      <c r="AX29" s="190"/>
      <c r="AY29" s="191"/>
      <c r="AZ29" s="190"/>
      <c r="BA29" s="191"/>
      <c r="BB29" s="190"/>
      <c r="BC29" s="189"/>
      <c r="BD29" s="98"/>
      <c r="BE29" s="190"/>
      <c r="BF29" s="191"/>
      <c r="BG29" s="190"/>
      <c r="BH29" s="191"/>
      <c r="BI29" s="190"/>
      <c r="BJ29" s="191"/>
      <c r="BK29" s="190"/>
      <c r="BL29" s="191"/>
      <c r="BM29" s="190"/>
      <c r="BN29" s="191"/>
      <c r="BO29" s="190"/>
      <c r="BP29" s="191"/>
      <c r="BQ29" s="190"/>
      <c r="BR29" s="191"/>
      <c r="BS29" s="190"/>
      <c r="BT29" s="191"/>
      <c r="BU29" s="190"/>
      <c r="BV29" s="191"/>
      <c r="BW29" s="190"/>
      <c r="BX29" s="191"/>
      <c r="BY29" s="190"/>
      <c r="BZ29" s="191"/>
      <c r="CA29" s="190"/>
      <c r="CB29" s="191"/>
      <c r="CC29" s="190"/>
      <c r="CD29" s="189"/>
      <c r="CE29" s="99"/>
      <c r="CF29" s="190"/>
      <c r="CG29" s="191"/>
      <c r="CH29" s="190"/>
      <c r="CI29" s="191"/>
      <c r="CJ29" s="190"/>
      <c r="CK29" s="191"/>
      <c r="CL29" s="190"/>
      <c r="CM29" s="191"/>
      <c r="CN29" s="190"/>
      <c r="CO29" s="191"/>
      <c r="CP29" s="190"/>
      <c r="CQ29" s="191"/>
      <c r="CR29" s="190"/>
      <c r="CS29" s="191"/>
      <c r="CT29" s="190"/>
      <c r="CU29" s="191"/>
      <c r="CV29" s="190"/>
      <c r="CW29" s="191"/>
      <c r="CX29" s="190"/>
      <c r="CY29" s="191"/>
      <c r="CZ29" s="190"/>
      <c r="DA29" s="191"/>
      <c r="DB29" s="190"/>
      <c r="DC29" s="191"/>
      <c r="DD29" s="190"/>
      <c r="DE29" s="189"/>
      <c r="DF29" s="193">
        <f t="shared" si="4"/>
        <v>0</v>
      </c>
      <c r="DG29" s="192" t="str">
        <f>IF(DF29=0,"",DF29/DB216)</f>
        <v/>
      </c>
      <c r="DH29" s="96"/>
      <c r="DJ29" s="200">
        <v>0</v>
      </c>
      <c r="DK29" s="95"/>
      <c r="DL29" s="3092"/>
      <c r="DM29" s="3092"/>
      <c r="DN29" s="3092"/>
      <c r="DO29" s="3092"/>
      <c r="DP29" s="3092"/>
      <c r="DQ29" s="3092"/>
      <c r="DR29" s="3092"/>
      <c r="DS29" s="3092"/>
      <c r="DT29" s="200">
        <v>0</v>
      </c>
      <c r="DU29" s="200">
        <v>0</v>
      </c>
      <c r="DV29" s="200">
        <v>0</v>
      </c>
      <c r="DW29" s="1217"/>
    </row>
    <row r="30" spans="2:127" ht="15.95" customHeight="1">
      <c r="B30" s="614" t="s">
        <v>166</v>
      </c>
      <c r="C30" s="190"/>
      <c r="D30" s="191"/>
      <c r="E30" s="190"/>
      <c r="F30" s="191"/>
      <c r="G30" s="190"/>
      <c r="H30" s="191"/>
      <c r="I30" s="190"/>
      <c r="J30" s="191"/>
      <c r="K30" s="190"/>
      <c r="L30" s="191"/>
      <c r="M30" s="190"/>
      <c r="N30" s="191"/>
      <c r="O30" s="190"/>
      <c r="P30" s="191"/>
      <c r="Q30" s="190"/>
      <c r="R30" s="191"/>
      <c r="S30" s="190"/>
      <c r="T30" s="191"/>
      <c r="U30" s="190"/>
      <c r="V30" s="191"/>
      <c r="W30" s="190"/>
      <c r="X30" s="191"/>
      <c r="Y30" s="190"/>
      <c r="Z30" s="191"/>
      <c r="AA30" s="190"/>
      <c r="AB30" s="189"/>
      <c r="AC30" s="97"/>
      <c r="AD30" s="190"/>
      <c r="AE30" s="191"/>
      <c r="AF30" s="190"/>
      <c r="AG30" s="191"/>
      <c r="AH30" s="190"/>
      <c r="AI30" s="191"/>
      <c r="AJ30" s="190"/>
      <c r="AK30" s="191"/>
      <c r="AL30" s="190"/>
      <c r="AM30" s="191"/>
      <c r="AN30" s="190"/>
      <c r="AO30" s="191"/>
      <c r="AP30" s="190"/>
      <c r="AQ30" s="191"/>
      <c r="AR30" s="190"/>
      <c r="AS30" s="191"/>
      <c r="AT30" s="190"/>
      <c r="AU30" s="191"/>
      <c r="AV30" s="190"/>
      <c r="AW30" s="191"/>
      <c r="AX30" s="190"/>
      <c r="AY30" s="191"/>
      <c r="AZ30" s="190"/>
      <c r="BA30" s="191"/>
      <c r="BB30" s="190"/>
      <c r="BC30" s="189"/>
      <c r="BD30" s="98"/>
      <c r="BE30" s="190"/>
      <c r="BF30" s="191"/>
      <c r="BG30" s="190"/>
      <c r="BH30" s="191"/>
      <c r="BI30" s="190"/>
      <c r="BJ30" s="191"/>
      <c r="BK30" s="190"/>
      <c r="BL30" s="191"/>
      <c r="BM30" s="190"/>
      <c r="BN30" s="191"/>
      <c r="BO30" s="190"/>
      <c r="BP30" s="191"/>
      <c r="BQ30" s="190"/>
      <c r="BR30" s="191"/>
      <c r="BS30" s="190"/>
      <c r="BT30" s="191"/>
      <c r="BU30" s="190"/>
      <c r="BV30" s="191"/>
      <c r="BW30" s="190"/>
      <c r="BX30" s="191"/>
      <c r="BY30" s="190"/>
      <c r="BZ30" s="191"/>
      <c r="CA30" s="190"/>
      <c r="CB30" s="191"/>
      <c r="CC30" s="190"/>
      <c r="CD30" s="189"/>
      <c r="CE30" s="99"/>
      <c r="CF30" s="190"/>
      <c r="CG30" s="191"/>
      <c r="CH30" s="190"/>
      <c r="CI30" s="191"/>
      <c r="CJ30" s="190"/>
      <c r="CK30" s="191"/>
      <c r="CL30" s="190"/>
      <c r="CM30" s="191"/>
      <c r="CN30" s="190"/>
      <c r="CO30" s="191"/>
      <c r="CP30" s="190"/>
      <c r="CQ30" s="191"/>
      <c r="CR30" s="190"/>
      <c r="CS30" s="191"/>
      <c r="CT30" s="190"/>
      <c r="CU30" s="191"/>
      <c r="CV30" s="190"/>
      <c r="CW30" s="191"/>
      <c r="CX30" s="190"/>
      <c r="CY30" s="191"/>
      <c r="CZ30" s="190"/>
      <c r="DA30" s="191"/>
      <c r="DB30" s="190"/>
      <c r="DC30" s="191"/>
      <c r="DD30" s="190"/>
      <c r="DE30" s="189"/>
      <c r="DF30" s="193">
        <f t="shared" si="4"/>
        <v>0</v>
      </c>
      <c r="DG30" s="192" t="str">
        <f>IF(DF30=0,"",DF30/DB216)</f>
        <v/>
      </c>
      <c r="DH30" s="96"/>
      <c r="DJ30" s="200">
        <v>0</v>
      </c>
      <c r="DK30" s="95"/>
      <c r="DL30" s="395"/>
      <c r="DM30" s="395"/>
      <c r="DN30" s="395"/>
      <c r="DO30" s="395"/>
      <c r="DP30" s="395"/>
      <c r="DQ30" s="395"/>
      <c r="DR30" s="396"/>
      <c r="DS30" s="395"/>
      <c r="DT30" s="200">
        <v>0</v>
      </c>
      <c r="DU30" s="200">
        <v>0</v>
      </c>
      <c r="DV30" s="200">
        <v>0</v>
      </c>
      <c r="DW30" s="1217"/>
    </row>
    <row r="31" spans="2:127" ht="15.95" customHeight="1">
      <c r="B31" s="614" t="s">
        <v>167</v>
      </c>
      <c r="C31" s="190"/>
      <c r="D31" s="191"/>
      <c r="E31" s="190"/>
      <c r="F31" s="191"/>
      <c r="G31" s="190"/>
      <c r="H31" s="191"/>
      <c r="I31" s="190"/>
      <c r="J31" s="191"/>
      <c r="K31" s="190"/>
      <c r="L31" s="191"/>
      <c r="M31" s="190"/>
      <c r="N31" s="191"/>
      <c r="O31" s="190"/>
      <c r="P31" s="191"/>
      <c r="Q31" s="190"/>
      <c r="R31" s="191"/>
      <c r="S31" s="190"/>
      <c r="T31" s="191"/>
      <c r="U31" s="190"/>
      <c r="V31" s="191"/>
      <c r="W31" s="190"/>
      <c r="X31" s="191"/>
      <c r="Y31" s="190"/>
      <c r="Z31" s="191"/>
      <c r="AA31" s="190"/>
      <c r="AB31" s="189"/>
      <c r="AC31" s="97"/>
      <c r="AD31" s="190"/>
      <c r="AE31" s="191"/>
      <c r="AF31" s="190"/>
      <c r="AG31" s="191"/>
      <c r="AH31" s="190"/>
      <c r="AI31" s="191"/>
      <c r="AJ31" s="190"/>
      <c r="AK31" s="191"/>
      <c r="AL31" s="190"/>
      <c r="AM31" s="191"/>
      <c r="AN31" s="190"/>
      <c r="AO31" s="191"/>
      <c r="AP31" s="190"/>
      <c r="AQ31" s="191"/>
      <c r="AR31" s="190"/>
      <c r="AS31" s="191"/>
      <c r="AT31" s="190"/>
      <c r="AU31" s="191"/>
      <c r="AV31" s="190"/>
      <c r="AW31" s="191"/>
      <c r="AX31" s="190"/>
      <c r="AY31" s="191"/>
      <c r="AZ31" s="190"/>
      <c r="BA31" s="191"/>
      <c r="BB31" s="190"/>
      <c r="BC31" s="189"/>
      <c r="BD31" s="98"/>
      <c r="BE31" s="190"/>
      <c r="BF31" s="191"/>
      <c r="BG31" s="190"/>
      <c r="BH31" s="191"/>
      <c r="BI31" s="190"/>
      <c r="BJ31" s="191"/>
      <c r="BK31" s="190"/>
      <c r="BL31" s="191"/>
      <c r="BM31" s="190"/>
      <c r="BN31" s="191"/>
      <c r="BO31" s="190"/>
      <c r="BP31" s="191"/>
      <c r="BQ31" s="190"/>
      <c r="BR31" s="191"/>
      <c r="BS31" s="190"/>
      <c r="BT31" s="191"/>
      <c r="BU31" s="190"/>
      <c r="BV31" s="191"/>
      <c r="BW31" s="190"/>
      <c r="BX31" s="191"/>
      <c r="BY31" s="190"/>
      <c r="BZ31" s="191"/>
      <c r="CA31" s="190"/>
      <c r="CB31" s="191"/>
      <c r="CC31" s="190"/>
      <c r="CD31" s="189"/>
      <c r="CE31" s="99"/>
      <c r="CF31" s="190"/>
      <c r="CG31" s="191"/>
      <c r="CH31" s="190"/>
      <c r="CI31" s="191"/>
      <c r="CJ31" s="190"/>
      <c r="CK31" s="191"/>
      <c r="CL31" s="190"/>
      <c r="CM31" s="191"/>
      <c r="CN31" s="190"/>
      <c r="CO31" s="191"/>
      <c r="CP31" s="190"/>
      <c r="CQ31" s="191"/>
      <c r="CR31" s="190"/>
      <c r="CS31" s="191"/>
      <c r="CT31" s="190"/>
      <c r="CU31" s="191"/>
      <c r="CV31" s="190"/>
      <c r="CW31" s="191"/>
      <c r="CX31" s="190"/>
      <c r="CY31" s="191"/>
      <c r="CZ31" s="190"/>
      <c r="DA31" s="191"/>
      <c r="DB31" s="190"/>
      <c r="DC31" s="191"/>
      <c r="DD31" s="190"/>
      <c r="DE31" s="189"/>
      <c r="DF31" s="193">
        <f t="shared" si="4"/>
        <v>0</v>
      </c>
      <c r="DG31" s="192" t="str">
        <f>IF(DF31=0,"",DF31/DB216)</f>
        <v/>
      </c>
      <c r="DH31" s="96"/>
      <c r="DJ31" s="200">
        <v>0</v>
      </c>
      <c r="DK31" s="95"/>
      <c r="DL31" s="439" t="s">
        <v>1077</v>
      </c>
      <c r="DM31" s="408"/>
      <c r="DN31" s="408"/>
      <c r="DO31" s="408"/>
      <c r="DP31" s="408"/>
      <c r="DQ31" s="408"/>
      <c r="DR31" s="440"/>
      <c r="DS31" s="408"/>
      <c r="DT31" s="200">
        <v>0</v>
      </c>
      <c r="DU31" s="200">
        <v>0</v>
      </c>
      <c r="DV31" s="200">
        <v>0</v>
      </c>
      <c r="DW31" s="1217"/>
    </row>
    <row r="32" spans="2:127" ht="15.95" customHeight="1">
      <c r="B32" s="614" t="s">
        <v>168</v>
      </c>
      <c r="C32" s="190"/>
      <c r="D32" s="191"/>
      <c r="E32" s="190"/>
      <c r="F32" s="191"/>
      <c r="G32" s="190"/>
      <c r="H32" s="191"/>
      <c r="I32" s="190"/>
      <c r="J32" s="191"/>
      <c r="K32" s="190"/>
      <c r="L32" s="191"/>
      <c r="M32" s="190"/>
      <c r="N32" s="191"/>
      <c r="O32" s="190"/>
      <c r="P32" s="191"/>
      <c r="Q32" s="190"/>
      <c r="R32" s="191"/>
      <c r="S32" s="190"/>
      <c r="T32" s="191"/>
      <c r="U32" s="190"/>
      <c r="V32" s="191"/>
      <c r="W32" s="190"/>
      <c r="X32" s="191"/>
      <c r="Y32" s="190"/>
      <c r="Z32" s="191"/>
      <c r="AA32" s="190"/>
      <c r="AB32" s="189"/>
      <c r="AC32" s="97"/>
      <c r="AD32" s="190"/>
      <c r="AE32" s="191"/>
      <c r="AF32" s="190"/>
      <c r="AG32" s="191"/>
      <c r="AH32" s="190"/>
      <c r="AI32" s="191"/>
      <c r="AJ32" s="190"/>
      <c r="AK32" s="191"/>
      <c r="AL32" s="190"/>
      <c r="AM32" s="191"/>
      <c r="AN32" s="190"/>
      <c r="AO32" s="191"/>
      <c r="AP32" s="190"/>
      <c r="AQ32" s="191"/>
      <c r="AR32" s="190"/>
      <c r="AS32" s="191"/>
      <c r="AT32" s="190"/>
      <c r="AU32" s="191"/>
      <c r="AV32" s="190"/>
      <c r="AW32" s="191"/>
      <c r="AX32" s="190"/>
      <c r="AY32" s="191"/>
      <c r="AZ32" s="190"/>
      <c r="BA32" s="191"/>
      <c r="BB32" s="190"/>
      <c r="BC32" s="189"/>
      <c r="BD32" s="98"/>
      <c r="BE32" s="190"/>
      <c r="BF32" s="191"/>
      <c r="BG32" s="190"/>
      <c r="BH32" s="191"/>
      <c r="BI32" s="190"/>
      <c r="BJ32" s="191"/>
      <c r="BK32" s="190"/>
      <c r="BL32" s="191"/>
      <c r="BM32" s="190"/>
      <c r="BN32" s="191"/>
      <c r="BO32" s="190"/>
      <c r="BP32" s="191"/>
      <c r="BQ32" s="190"/>
      <c r="BR32" s="191"/>
      <c r="BS32" s="190"/>
      <c r="BT32" s="191"/>
      <c r="BU32" s="190"/>
      <c r="BV32" s="191"/>
      <c r="BW32" s="190"/>
      <c r="BX32" s="191"/>
      <c r="BY32" s="190"/>
      <c r="BZ32" s="191"/>
      <c r="CA32" s="190"/>
      <c r="CB32" s="191"/>
      <c r="CC32" s="190"/>
      <c r="CD32" s="189"/>
      <c r="CE32" s="99"/>
      <c r="CF32" s="190"/>
      <c r="CG32" s="191"/>
      <c r="CH32" s="190"/>
      <c r="CI32" s="191"/>
      <c r="CJ32" s="190"/>
      <c r="CK32" s="191"/>
      <c r="CL32" s="190"/>
      <c r="CM32" s="191"/>
      <c r="CN32" s="190"/>
      <c r="CO32" s="191"/>
      <c r="CP32" s="190"/>
      <c r="CQ32" s="191"/>
      <c r="CR32" s="190"/>
      <c r="CS32" s="191"/>
      <c r="CT32" s="190"/>
      <c r="CU32" s="191"/>
      <c r="CV32" s="190"/>
      <c r="CW32" s="191"/>
      <c r="CX32" s="190"/>
      <c r="CY32" s="191"/>
      <c r="CZ32" s="190"/>
      <c r="DA32" s="191"/>
      <c r="DB32" s="190"/>
      <c r="DC32" s="191"/>
      <c r="DD32" s="190"/>
      <c r="DE32" s="189"/>
      <c r="DF32" s="193">
        <f t="shared" si="4"/>
        <v>0</v>
      </c>
      <c r="DG32" s="192" t="str">
        <f>IF(DF32=0,"",DF32/DB216)</f>
        <v/>
      </c>
      <c r="DH32" s="96"/>
      <c r="DI32" s="116"/>
      <c r="DJ32" s="200">
        <v>0</v>
      </c>
      <c r="DK32" s="95"/>
      <c r="DL32" s="439" t="s">
        <v>1078</v>
      </c>
      <c r="DM32" s="408"/>
      <c r="DN32" s="408"/>
      <c r="DO32" s="408"/>
      <c r="DP32" s="408"/>
      <c r="DQ32" s="408"/>
      <c r="DR32" s="440"/>
      <c r="DS32" s="408"/>
      <c r="DT32" s="200">
        <v>0</v>
      </c>
      <c r="DU32" s="200">
        <v>0</v>
      </c>
      <c r="DV32" s="200">
        <v>0</v>
      </c>
      <c r="DW32" s="1217"/>
    </row>
    <row r="33" spans="2:127" ht="15.95" customHeight="1">
      <c r="B33" s="614" t="s">
        <v>169</v>
      </c>
      <c r="C33" s="190"/>
      <c r="D33" s="191"/>
      <c r="E33" s="190"/>
      <c r="F33" s="191"/>
      <c r="G33" s="190"/>
      <c r="H33" s="191"/>
      <c r="I33" s="190"/>
      <c r="J33" s="191"/>
      <c r="K33" s="190"/>
      <c r="L33" s="191"/>
      <c r="M33" s="190"/>
      <c r="N33" s="191"/>
      <c r="O33" s="190"/>
      <c r="P33" s="191"/>
      <c r="Q33" s="190"/>
      <c r="R33" s="191"/>
      <c r="S33" s="190"/>
      <c r="T33" s="191"/>
      <c r="U33" s="190"/>
      <c r="V33" s="191"/>
      <c r="W33" s="190"/>
      <c r="X33" s="191"/>
      <c r="Y33" s="190"/>
      <c r="Z33" s="191"/>
      <c r="AA33" s="190"/>
      <c r="AB33" s="189"/>
      <c r="AC33" s="97"/>
      <c r="AD33" s="190"/>
      <c r="AE33" s="191"/>
      <c r="AF33" s="190"/>
      <c r="AG33" s="191"/>
      <c r="AH33" s="190"/>
      <c r="AI33" s="191"/>
      <c r="AJ33" s="190"/>
      <c r="AK33" s="191"/>
      <c r="AL33" s="190"/>
      <c r="AM33" s="191"/>
      <c r="AN33" s="190"/>
      <c r="AO33" s="191"/>
      <c r="AP33" s="190"/>
      <c r="AQ33" s="191"/>
      <c r="AR33" s="190"/>
      <c r="AS33" s="191"/>
      <c r="AT33" s="190"/>
      <c r="AU33" s="191"/>
      <c r="AV33" s="190"/>
      <c r="AW33" s="191"/>
      <c r="AX33" s="190"/>
      <c r="AY33" s="191"/>
      <c r="AZ33" s="190"/>
      <c r="BA33" s="191"/>
      <c r="BB33" s="190"/>
      <c r="BC33" s="189"/>
      <c r="BD33" s="98"/>
      <c r="BE33" s="190"/>
      <c r="BF33" s="191"/>
      <c r="BG33" s="190"/>
      <c r="BH33" s="191"/>
      <c r="BI33" s="190"/>
      <c r="BJ33" s="191"/>
      <c r="BK33" s="190"/>
      <c r="BL33" s="191"/>
      <c r="BM33" s="190"/>
      <c r="BN33" s="191"/>
      <c r="BO33" s="190"/>
      <c r="BP33" s="191"/>
      <c r="BQ33" s="190"/>
      <c r="BR33" s="191"/>
      <c r="BS33" s="190"/>
      <c r="BT33" s="191"/>
      <c r="BU33" s="190"/>
      <c r="BV33" s="191"/>
      <c r="BW33" s="190"/>
      <c r="BX33" s="191"/>
      <c r="BY33" s="190"/>
      <c r="BZ33" s="191"/>
      <c r="CA33" s="190"/>
      <c r="CB33" s="191"/>
      <c r="CC33" s="190"/>
      <c r="CD33" s="189"/>
      <c r="CE33" s="99"/>
      <c r="CF33" s="190"/>
      <c r="CG33" s="191"/>
      <c r="CH33" s="190"/>
      <c r="CI33" s="191"/>
      <c r="CJ33" s="190"/>
      <c r="CK33" s="191"/>
      <c r="CL33" s="190"/>
      <c r="CM33" s="191"/>
      <c r="CN33" s="190"/>
      <c r="CO33" s="191"/>
      <c r="CP33" s="190"/>
      <c r="CQ33" s="191"/>
      <c r="CR33" s="190"/>
      <c r="CS33" s="191"/>
      <c r="CT33" s="190"/>
      <c r="CU33" s="191"/>
      <c r="CV33" s="190"/>
      <c r="CW33" s="191"/>
      <c r="CX33" s="190"/>
      <c r="CY33" s="191"/>
      <c r="CZ33" s="190"/>
      <c r="DA33" s="191"/>
      <c r="DB33" s="190"/>
      <c r="DC33" s="191"/>
      <c r="DD33" s="190"/>
      <c r="DE33" s="189"/>
      <c r="DF33" s="193">
        <f t="shared" si="4"/>
        <v>0</v>
      </c>
      <c r="DG33" s="192" t="str">
        <f>IF(DF33=0,"",DF33/DB216)</f>
        <v/>
      </c>
      <c r="DH33" s="96"/>
      <c r="DI33" s="116">
        <v>0</v>
      </c>
      <c r="DJ33" s="200">
        <v>0</v>
      </c>
      <c r="DK33" s="95"/>
      <c r="DL33" s="443" t="s">
        <v>1079</v>
      </c>
      <c r="DM33" s="408"/>
      <c r="DN33" s="408"/>
      <c r="DO33" s="408"/>
      <c r="DP33" s="408"/>
      <c r="DQ33" s="408"/>
      <c r="DR33" s="440"/>
      <c r="DS33" s="408"/>
      <c r="DT33" s="200">
        <v>0</v>
      </c>
      <c r="DU33" s="200">
        <v>0</v>
      </c>
      <c r="DV33" s="200">
        <v>0</v>
      </c>
      <c r="DW33" s="1217"/>
    </row>
    <row r="34" spans="2:127" ht="15.95" customHeight="1">
      <c r="B34" s="614" t="s">
        <v>171</v>
      </c>
      <c r="C34" s="190"/>
      <c r="D34" s="191"/>
      <c r="E34" s="190"/>
      <c r="F34" s="191"/>
      <c r="G34" s="190"/>
      <c r="H34" s="191"/>
      <c r="I34" s="190"/>
      <c r="J34" s="191"/>
      <c r="K34" s="190"/>
      <c r="L34" s="191"/>
      <c r="M34" s="190"/>
      <c r="N34" s="191"/>
      <c r="O34" s="190"/>
      <c r="P34" s="191"/>
      <c r="Q34" s="190"/>
      <c r="R34" s="191"/>
      <c r="S34" s="190"/>
      <c r="T34" s="191"/>
      <c r="U34" s="190"/>
      <c r="V34" s="191"/>
      <c r="W34" s="190"/>
      <c r="X34" s="191"/>
      <c r="Y34" s="190"/>
      <c r="Z34" s="191"/>
      <c r="AA34" s="190"/>
      <c r="AB34" s="189"/>
      <c r="AC34" s="97"/>
      <c r="AD34" s="190"/>
      <c r="AE34" s="191"/>
      <c r="AF34" s="190"/>
      <c r="AG34" s="191"/>
      <c r="AH34" s="190"/>
      <c r="AI34" s="191"/>
      <c r="AJ34" s="190"/>
      <c r="AK34" s="191"/>
      <c r="AL34" s="190"/>
      <c r="AM34" s="191"/>
      <c r="AN34" s="190"/>
      <c r="AO34" s="191"/>
      <c r="AP34" s="190"/>
      <c r="AQ34" s="191"/>
      <c r="AR34" s="190"/>
      <c r="AS34" s="191"/>
      <c r="AT34" s="190"/>
      <c r="AU34" s="191"/>
      <c r="AV34" s="190"/>
      <c r="AW34" s="191"/>
      <c r="AX34" s="190"/>
      <c r="AY34" s="191"/>
      <c r="AZ34" s="190"/>
      <c r="BA34" s="191"/>
      <c r="BB34" s="190"/>
      <c r="BC34" s="189"/>
      <c r="BD34" s="98"/>
      <c r="BE34" s="190"/>
      <c r="BF34" s="191"/>
      <c r="BG34" s="190"/>
      <c r="BH34" s="191"/>
      <c r="BI34" s="190"/>
      <c r="BJ34" s="191"/>
      <c r="BK34" s="190"/>
      <c r="BL34" s="191"/>
      <c r="BM34" s="190"/>
      <c r="BN34" s="191"/>
      <c r="BO34" s="190"/>
      <c r="BP34" s="191"/>
      <c r="BQ34" s="190"/>
      <c r="BR34" s="191"/>
      <c r="BS34" s="190"/>
      <c r="BT34" s="191"/>
      <c r="BU34" s="190"/>
      <c r="BV34" s="191"/>
      <c r="BW34" s="190"/>
      <c r="BX34" s="191"/>
      <c r="BY34" s="190"/>
      <c r="BZ34" s="191"/>
      <c r="CA34" s="190"/>
      <c r="CB34" s="191"/>
      <c r="CC34" s="190"/>
      <c r="CD34" s="189"/>
      <c r="CE34" s="99"/>
      <c r="CF34" s="190"/>
      <c r="CG34" s="191"/>
      <c r="CH34" s="190"/>
      <c r="CI34" s="191"/>
      <c r="CJ34" s="190"/>
      <c r="CK34" s="191"/>
      <c r="CL34" s="190"/>
      <c r="CM34" s="191"/>
      <c r="CN34" s="190"/>
      <c r="CO34" s="191"/>
      <c r="CP34" s="190"/>
      <c r="CQ34" s="191"/>
      <c r="CR34" s="190"/>
      <c r="CS34" s="191"/>
      <c r="CT34" s="190"/>
      <c r="CU34" s="191"/>
      <c r="CV34" s="190"/>
      <c r="CW34" s="191"/>
      <c r="CX34" s="190"/>
      <c r="CY34" s="191"/>
      <c r="CZ34" s="190"/>
      <c r="DA34" s="191"/>
      <c r="DB34" s="190"/>
      <c r="DC34" s="191"/>
      <c r="DD34" s="190"/>
      <c r="DE34" s="189"/>
      <c r="DF34" s="193">
        <f t="shared" si="4"/>
        <v>0</v>
      </c>
      <c r="DG34" s="192" t="str">
        <f>IF(DF34=0,"",DF34/DB216)</f>
        <v/>
      </c>
      <c r="DH34" s="96"/>
      <c r="DI34" s="116">
        <v>0</v>
      </c>
      <c r="DJ34" s="200">
        <v>0</v>
      </c>
      <c r="DK34" s="95"/>
      <c r="DL34" s="447" t="s">
        <v>1119</v>
      </c>
      <c r="DM34" s="408"/>
      <c r="DN34" s="408"/>
      <c r="DO34" s="408"/>
      <c r="DP34" s="408"/>
      <c r="DQ34" s="408"/>
      <c r="DR34" s="440"/>
      <c r="DS34" s="408"/>
      <c r="DT34" s="200">
        <v>0</v>
      </c>
      <c r="DU34" s="200">
        <v>0</v>
      </c>
      <c r="DV34" s="200">
        <v>0</v>
      </c>
      <c r="DW34" s="1217"/>
    </row>
    <row r="35" spans="2:127" ht="15.95" customHeight="1">
      <c r="B35" s="614" t="s">
        <v>173</v>
      </c>
      <c r="C35" s="190"/>
      <c r="D35" s="191"/>
      <c r="E35" s="190"/>
      <c r="F35" s="191"/>
      <c r="G35" s="190"/>
      <c r="H35" s="191"/>
      <c r="I35" s="190"/>
      <c r="J35" s="191"/>
      <c r="K35" s="190"/>
      <c r="L35" s="191"/>
      <c r="M35" s="190"/>
      <c r="N35" s="191"/>
      <c r="O35" s="190"/>
      <c r="P35" s="191"/>
      <c r="Q35" s="190"/>
      <c r="R35" s="191"/>
      <c r="S35" s="190"/>
      <c r="T35" s="191"/>
      <c r="U35" s="190"/>
      <c r="V35" s="191"/>
      <c r="W35" s="190"/>
      <c r="X35" s="191"/>
      <c r="Y35" s="190"/>
      <c r="Z35" s="191"/>
      <c r="AA35" s="190"/>
      <c r="AB35" s="189"/>
      <c r="AC35" s="97"/>
      <c r="AD35" s="190"/>
      <c r="AE35" s="191"/>
      <c r="AF35" s="190"/>
      <c r="AG35" s="191"/>
      <c r="AH35" s="190"/>
      <c r="AI35" s="191"/>
      <c r="AJ35" s="190"/>
      <c r="AK35" s="191"/>
      <c r="AL35" s="190"/>
      <c r="AM35" s="191"/>
      <c r="AN35" s="190"/>
      <c r="AO35" s="191"/>
      <c r="AP35" s="190"/>
      <c r="AQ35" s="191"/>
      <c r="AR35" s="190"/>
      <c r="AS35" s="191"/>
      <c r="AT35" s="190"/>
      <c r="AU35" s="191"/>
      <c r="AV35" s="190"/>
      <c r="AW35" s="191"/>
      <c r="AX35" s="190"/>
      <c r="AY35" s="191"/>
      <c r="AZ35" s="190"/>
      <c r="BA35" s="191"/>
      <c r="BB35" s="190"/>
      <c r="BC35" s="189"/>
      <c r="BD35" s="98"/>
      <c r="BE35" s="190"/>
      <c r="BF35" s="191"/>
      <c r="BG35" s="190"/>
      <c r="BH35" s="191"/>
      <c r="BI35" s="190"/>
      <c r="BJ35" s="191"/>
      <c r="BK35" s="190"/>
      <c r="BL35" s="191"/>
      <c r="BM35" s="190"/>
      <c r="BN35" s="191"/>
      <c r="BO35" s="190"/>
      <c r="BP35" s="191"/>
      <c r="BQ35" s="190"/>
      <c r="BR35" s="191"/>
      <c r="BS35" s="190"/>
      <c r="BT35" s="191"/>
      <c r="BU35" s="190"/>
      <c r="BV35" s="191"/>
      <c r="BW35" s="190"/>
      <c r="BX35" s="191"/>
      <c r="BY35" s="190"/>
      <c r="BZ35" s="191"/>
      <c r="CA35" s="190"/>
      <c r="CB35" s="191"/>
      <c r="CC35" s="190"/>
      <c r="CD35" s="189"/>
      <c r="CE35" s="99"/>
      <c r="CF35" s="190"/>
      <c r="CG35" s="191"/>
      <c r="CH35" s="190"/>
      <c r="CI35" s="191"/>
      <c r="CJ35" s="190"/>
      <c r="CK35" s="191"/>
      <c r="CL35" s="190"/>
      <c r="CM35" s="191"/>
      <c r="CN35" s="190"/>
      <c r="CO35" s="191"/>
      <c r="CP35" s="190"/>
      <c r="CQ35" s="191"/>
      <c r="CR35" s="190"/>
      <c r="CS35" s="191"/>
      <c r="CT35" s="190"/>
      <c r="CU35" s="191"/>
      <c r="CV35" s="190"/>
      <c r="CW35" s="191"/>
      <c r="CX35" s="190"/>
      <c r="CY35" s="191"/>
      <c r="CZ35" s="190"/>
      <c r="DA35" s="191"/>
      <c r="DB35" s="190"/>
      <c r="DC35" s="191"/>
      <c r="DD35" s="190"/>
      <c r="DE35" s="189"/>
      <c r="DF35" s="193">
        <f t="shared" si="4"/>
        <v>0</v>
      </c>
      <c r="DG35" s="192" t="str">
        <f>IF(DF35=0,"",DF35/DB216)</f>
        <v/>
      </c>
      <c r="DH35" s="96"/>
      <c r="DI35" s="116">
        <v>0</v>
      </c>
      <c r="DJ35" s="200">
        <v>0</v>
      </c>
      <c r="DK35" s="95"/>
      <c r="DL35" s="447" t="s">
        <v>1120</v>
      </c>
      <c r="DM35" s="408"/>
      <c r="DN35" s="408"/>
      <c r="DO35" s="408"/>
      <c r="DP35" s="408"/>
      <c r="DQ35" s="408"/>
      <c r="DR35" s="440"/>
      <c r="DS35" s="408"/>
      <c r="DT35" s="200">
        <v>0</v>
      </c>
      <c r="DU35" s="200">
        <v>0</v>
      </c>
      <c r="DV35" s="200">
        <v>0</v>
      </c>
      <c r="DW35" s="1217"/>
    </row>
    <row r="36" spans="2:127" ht="15.95" customHeight="1">
      <c r="B36" s="614" t="s">
        <v>174</v>
      </c>
      <c r="C36" s="190"/>
      <c r="D36" s="191"/>
      <c r="E36" s="190"/>
      <c r="F36" s="191"/>
      <c r="G36" s="190"/>
      <c r="H36" s="191"/>
      <c r="I36" s="190"/>
      <c r="J36" s="191"/>
      <c r="K36" s="190"/>
      <c r="L36" s="191"/>
      <c r="M36" s="190"/>
      <c r="N36" s="191"/>
      <c r="O36" s="190"/>
      <c r="P36" s="191"/>
      <c r="Q36" s="190"/>
      <c r="R36" s="191"/>
      <c r="S36" s="190"/>
      <c r="T36" s="191"/>
      <c r="U36" s="190"/>
      <c r="V36" s="191"/>
      <c r="W36" s="190"/>
      <c r="X36" s="191"/>
      <c r="Y36" s="190"/>
      <c r="Z36" s="191"/>
      <c r="AA36" s="190"/>
      <c r="AB36" s="189"/>
      <c r="AC36" s="97"/>
      <c r="AD36" s="190"/>
      <c r="AE36" s="191"/>
      <c r="AF36" s="190"/>
      <c r="AG36" s="191"/>
      <c r="AH36" s="190"/>
      <c r="AI36" s="191"/>
      <c r="AJ36" s="190"/>
      <c r="AK36" s="191"/>
      <c r="AL36" s="190"/>
      <c r="AM36" s="191"/>
      <c r="AN36" s="190"/>
      <c r="AO36" s="191"/>
      <c r="AP36" s="190"/>
      <c r="AQ36" s="191"/>
      <c r="AR36" s="190"/>
      <c r="AS36" s="191"/>
      <c r="AT36" s="190"/>
      <c r="AU36" s="191"/>
      <c r="AV36" s="190"/>
      <c r="AW36" s="191"/>
      <c r="AX36" s="190"/>
      <c r="AY36" s="191"/>
      <c r="AZ36" s="190"/>
      <c r="BA36" s="191"/>
      <c r="BB36" s="190"/>
      <c r="BC36" s="189"/>
      <c r="BD36" s="98"/>
      <c r="BE36" s="190"/>
      <c r="BF36" s="191"/>
      <c r="BG36" s="190"/>
      <c r="BH36" s="191"/>
      <c r="BI36" s="190"/>
      <c r="BJ36" s="191"/>
      <c r="BK36" s="190"/>
      <c r="BL36" s="191"/>
      <c r="BM36" s="190"/>
      <c r="BN36" s="191"/>
      <c r="BO36" s="190"/>
      <c r="BP36" s="191"/>
      <c r="BQ36" s="190"/>
      <c r="BR36" s="191"/>
      <c r="BS36" s="190"/>
      <c r="BT36" s="191"/>
      <c r="BU36" s="190"/>
      <c r="BV36" s="191"/>
      <c r="BW36" s="190"/>
      <c r="BX36" s="191"/>
      <c r="BY36" s="190"/>
      <c r="BZ36" s="191"/>
      <c r="CA36" s="190"/>
      <c r="CB36" s="191"/>
      <c r="CC36" s="190"/>
      <c r="CD36" s="189"/>
      <c r="CE36" s="99"/>
      <c r="CF36" s="190"/>
      <c r="CG36" s="191"/>
      <c r="CH36" s="190"/>
      <c r="CI36" s="191"/>
      <c r="CJ36" s="190"/>
      <c r="CK36" s="191"/>
      <c r="CL36" s="190"/>
      <c r="CM36" s="191"/>
      <c r="CN36" s="190"/>
      <c r="CO36" s="191"/>
      <c r="CP36" s="190"/>
      <c r="CQ36" s="191"/>
      <c r="CR36" s="190"/>
      <c r="CS36" s="191"/>
      <c r="CT36" s="190"/>
      <c r="CU36" s="191"/>
      <c r="CV36" s="190"/>
      <c r="CW36" s="191"/>
      <c r="CX36" s="190"/>
      <c r="CY36" s="191"/>
      <c r="CZ36" s="190"/>
      <c r="DA36" s="191"/>
      <c r="DB36" s="190"/>
      <c r="DC36" s="191"/>
      <c r="DD36" s="190"/>
      <c r="DE36" s="189"/>
      <c r="DF36" s="193">
        <f t="shared" si="4"/>
        <v>0</v>
      </c>
      <c r="DG36" s="192" t="str">
        <f>IF(DF36=0,"",DF36/DB216)</f>
        <v/>
      </c>
      <c r="DH36" s="96"/>
      <c r="DI36" s="116">
        <v>0</v>
      </c>
      <c r="DJ36" s="200">
        <v>0</v>
      </c>
      <c r="DK36" s="95"/>
      <c r="DL36" s="455"/>
      <c r="DM36" s="408"/>
      <c r="DN36" s="408"/>
      <c r="DO36" s="408"/>
      <c r="DP36" s="408"/>
      <c r="DQ36" s="408"/>
      <c r="DR36" s="440"/>
      <c r="DS36" s="408"/>
      <c r="DT36" s="200">
        <v>0</v>
      </c>
      <c r="DU36" s="200">
        <v>0</v>
      </c>
      <c r="DV36" s="200">
        <v>0</v>
      </c>
      <c r="DW36" s="1217"/>
    </row>
    <row r="37" spans="2:127" ht="15.95" customHeight="1">
      <c r="B37" s="614" t="s">
        <v>175</v>
      </c>
      <c r="C37" s="190"/>
      <c r="D37" s="191"/>
      <c r="E37" s="190"/>
      <c r="F37" s="191"/>
      <c r="G37" s="190"/>
      <c r="H37" s="191"/>
      <c r="I37" s="190"/>
      <c r="J37" s="191"/>
      <c r="K37" s="190"/>
      <c r="L37" s="191"/>
      <c r="M37" s="190"/>
      <c r="N37" s="191"/>
      <c r="O37" s="190"/>
      <c r="P37" s="191"/>
      <c r="Q37" s="190"/>
      <c r="R37" s="191"/>
      <c r="S37" s="190"/>
      <c r="T37" s="191"/>
      <c r="U37" s="190"/>
      <c r="V37" s="191"/>
      <c r="W37" s="190"/>
      <c r="X37" s="191"/>
      <c r="Y37" s="190"/>
      <c r="Z37" s="191"/>
      <c r="AA37" s="190"/>
      <c r="AB37" s="189"/>
      <c r="AC37" s="97"/>
      <c r="AD37" s="190"/>
      <c r="AE37" s="191"/>
      <c r="AF37" s="190"/>
      <c r="AG37" s="191"/>
      <c r="AH37" s="190"/>
      <c r="AI37" s="191"/>
      <c r="AJ37" s="190"/>
      <c r="AK37" s="191"/>
      <c r="AL37" s="190"/>
      <c r="AM37" s="191"/>
      <c r="AN37" s="190"/>
      <c r="AO37" s="191"/>
      <c r="AP37" s="190"/>
      <c r="AQ37" s="191"/>
      <c r="AR37" s="190"/>
      <c r="AS37" s="191"/>
      <c r="AT37" s="190"/>
      <c r="AU37" s="191"/>
      <c r="AV37" s="190"/>
      <c r="AW37" s="191"/>
      <c r="AX37" s="190"/>
      <c r="AY37" s="191"/>
      <c r="AZ37" s="190"/>
      <c r="BA37" s="191"/>
      <c r="BB37" s="190"/>
      <c r="BC37" s="189"/>
      <c r="BD37" s="98"/>
      <c r="BE37" s="190"/>
      <c r="BF37" s="191"/>
      <c r="BG37" s="190"/>
      <c r="BH37" s="191"/>
      <c r="BI37" s="190"/>
      <c r="BJ37" s="191"/>
      <c r="BK37" s="190"/>
      <c r="BL37" s="191"/>
      <c r="BM37" s="190"/>
      <c r="BN37" s="191"/>
      <c r="BO37" s="190"/>
      <c r="BP37" s="191"/>
      <c r="BQ37" s="190"/>
      <c r="BR37" s="191"/>
      <c r="BS37" s="190"/>
      <c r="BT37" s="191"/>
      <c r="BU37" s="190"/>
      <c r="BV37" s="191"/>
      <c r="BW37" s="190"/>
      <c r="BX37" s="191"/>
      <c r="BY37" s="190"/>
      <c r="BZ37" s="191"/>
      <c r="CA37" s="190"/>
      <c r="CB37" s="191"/>
      <c r="CC37" s="190"/>
      <c r="CD37" s="189"/>
      <c r="CE37" s="99"/>
      <c r="CF37" s="190"/>
      <c r="CG37" s="191"/>
      <c r="CH37" s="190"/>
      <c r="CI37" s="191"/>
      <c r="CJ37" s="190"/>
      <c r="CK37" s="191"/>
      <c r="CL37" s="190"/>
      <c r="CM37" s="191"/>
      <c r="CN37" s="190"/>
      <c r="CO37" s="191"/>
      <c r="CP37" s="190"/>
      <c r="CQ37" s="191"/>
      <c r="CR37" s="190"/>
      <c r="CS37" s="191"/>
      <c r="CT37" s="190"/>
      <c r="CU37" s="191"/>
      <c r="CV37" s="190"/>
      <c r="CW37" s="191"/>
      <c r="CX37" s="190"/>
      <c r="CY37" s="191"/>
      <c r="CZ37" s="190"/>
      <c r="DA37" s="191"/>
      <c r="DB37" s="190"/>
      <c r="DC37" s="191"/>
      <c r="DD37" s="190"/>
      <c r="DE37" s="189"/>
      <c r="DF37" s="193">
        <f t="shared" si="4"/>
        <v>0</v>
      </c>
      <c r="DG37" s="192" t="str">
        <f>IF(DF37=0,"",DF37/DB216)</f>
        <v/>
      </c>
      <c r="DH37" s="96"/>
      <c r="DI37" s="116">
        <v>0</v>
      </c>
      <c r="DJ37" s="200">
        <v>0</v>
      </c>
      <c r="DK37" s="95"/>
      <c r="DL37" s="3093" t="s">
        <v>1121</v>
      </c>
      <c r="DM37" s="3085">
        <f>DF215</f>
        <v>215</v>
      </c>
      <c r="DN37" s="3085" t="s">
        <v>1122</v>
      </c>
      <c r="DO37" s="3085"/>
      <c r="DP37" s="3085"/>
      <c r="DQ37" s="3085"/>
      <c r="DR37" s="3085"/>
      <c r="DS37" s="3085"/>
      <c r="DT37" s="200">
        <v>0</v>
      </c>
      <c r="DU37" s="200">
        <v>0</v>
      </c>
      <c r="DV37" s="200">
        <v>0</v>
      </c>
      <c r="DW37" s="1217"/>
    </row>
    <row r="38" spans="2:127" ht="15.95" customHeight="1">
      <c r="B38" s="614" t="s">
        <v>177</v>
      </c>
      <c r="C38" s="190"/>
      <c r="D38" s="191"/>
      <c r="E38" s="190"/>
      <c r="F38" s="191"/>
      <c r="G38" s="190"/>
      <c r="H38" s="191"/>
      <c r="I38" s="190"/>
      <c r="J38" s="191"/>
      <c r="K38" s="190"/>
      <c r="L38" s="191"/>
      <c r="M38" s="190"/>
      <c r="N38" s="191"/>
      <c r="O38" s="190"/>
      <c r="P38" s="191"/>
      <c r="Q38" s="190"/>
      <c r="R38" s="191"/>
      <c r="S38" s="190"/>
      <c r="T38" s="191"/>
      <c r="U38" s="190"/>
      <c r="V38" s="191"/>
      <c r="W38" s="190"/>
      <c r="X38" s="191"/>
      <c r="Y38" s="190"/>
      <c r="Z38" s="191"/>
      <c r="AA38" s="190"/>
      <c r="AB38" s="189"/>
      <c r="AC38" s="97"/>
      <c r="AD38" s="190"/>
      <c r="AE38" s="191"/>
      <c r="AF38" s="190"/>
      <c r="AG38" s="191"/>
      <c r="AH38" s="190"/>
      <c r="AI38" s="191"/>
      <c r="AJ38" s="190"/>
      <c r="AK38" s="191"/>
      <c r="AL38" s="190"/>
      <c r="AM38" s="191"/>
      <c r="AN38" s="190"/>
      <c r="AO38" s="191"/>
      <c r="AP38" s="190"/>
      <c r="AQ38" s="191"/>
      <c r="AR38" s="190"/>
      <c r="AS38" s="191"/>
      <c r="AT38" s="190"/>
      <c r="AU38" s="191"/>
      <c r="AV38" s="190"/>
      <c r="AW38" s="191"/>
      <c r="AX38" s="190"/>
      <c r="AY38" s="191"/>
      <c r="AZ38" s="190"/>
      <c r="BA38" s="191"/>
      <c r="BB38" s="190"/>
      <c r="BC38" s="189"/>
      <c r="BD38" s="98"/>
      <c r="BE38" s="190"/>
      <c r="BF38" s="191"/>
      <c r="BG38" s="190"/>
      <c r="BH38" s="191"/>
      <c r="BI38" s="190"/>
      <c r="BJ38" s="191"/>
      <c r="BK38" s="190"/>
      <c r="BL38" s="191"/>
      <c r="BM38" s="190"/>
      <c r="BN38" s="191"/>
      <c r="BO38" s="190"/>
      <c r="BP38" s="191"/>
      <c r="BQ38" s="190"/>
      <c r="BR38" s="191"/>
      <c r="BS38" s="190"/>
      <c r="BT38" s="191"/>
      <c r="BU38" s="190"/>
      <c r="BV38" s="191"/>
      <c r="BW38" s="190"/>
      <c r="BX38" s="191"/>
      <c r="BY38" s="190"/>
      <c r="BZ38" s="191"/>
      <c r="CA38" s="190"/>
      <c r="CB38" s="191"/>
      <c r="CC38" s="190"/>
      <c r="CD38" s="189"/>
      <c r="CE38" s="99"/>
      <c r="CF38" s="190"/>
      <c r="CG38" s="191"/>
      <c r="CH38" s="190"/>
      <c r="CI38" s="191"/>
      <c r="CJ38" s="190"/>
      <c r="CK38" s="191"/>
      <c r="CL38" s="190"/>
      <c r="CM38" s="191"/>
      <c r="CN38" s="190"/>
      <c r="CO38" s="191"/>
      <c r="CP38" s="190"/>
      <c r="CQ38" s="191"/>
      <c r="CR38" s="190"/>
      <c r="CS38" s="191"/>
      <c r="CT38" s="190"/>
      <c r="CU38" s="191"/>
      <c r="CV38" s="190"/>
      <c r="CW38" s="191"/>
      <c r="CX38" s="190"/>
      <c r="CY38" s="191"/>
      <c r="CZ38" s="190"/>
      <c r="DA38" s="191"/>
      <c r="DB38" s="190"/>
      <c r="DC38" s="191"/>
      <c r="DD38" s="190"/>
      <c r="DE38" s="189"/>
      <c r="DF38" s="193">
        <f t="shared" si="4"/>
        <v>0</v>
      </c>
      <c r="DG38" s="192" t="str">
        <f>IF(DF38=0,"",DF38/DB216)</f>
        <v/>
      </c>
      <c r="DH38" s="96"/>
      <c r="DI38" s="116"/>
      <c r="DJ38" s="200">
        <v>0</v>
      </c>
      <c r="DK38" s="95"/>
      <c r="DL38" s="3093"/>
      <c r="DM38" s="3085"/>
      <c r="DN38" s="3085"/>
      <c r="DO38" s="3085"/>
      <c r="DP38" s="3085"/>
      <c r="DQ38" s="3085"/>
      <c r="DR38" s="3085"/>
      <c r="DS38" s="3085"/>
      <c r="DT38" s="200">
        <v>0</v>
      </c>
      <c r="DU38" s="200">
        <v>0</v>
      </c>
      <c r="DV38" s="200">
        <v>0</v>
      </c>
      <c r="DW38" s="1217"/>
    </row>
    <row r="39" spans="2:127" ht="15.95" customHeight="1">
      <c r="B39" s="614" t="s">
        <v>179</v>
      </c>
      <c r="C39" s="190"/>
      <c r="D39" s="191"/>
      <c r="E39" s="190"/>
      <c r="F39" s="191"/>
      <c r="G39" s="190"/>
      <c r="H39" s="191"/>
      <c r="I39" s="190"/>
      <c r="J39" s="191"/>
      <c r="K39" s="190"/>
      <c r="L39" s="191"/>
      <c r="M39" s="190"/>
      <c r="N39" s="191"/>
      <c r="O39" s="190"/>
      <c r="P39" s="191"/>
      <c r="Q39" s="190"/>
      <c r="R39" s="191"/>
      <c r="S39" s="190"/>
      <c r="T39" s="191"/>
      <c r="U39" s="190"/>
      <c r="V39" s="191"/>
      <c r="W39" s="190"/>
      <c r="X39" s="191"/>
      <c r="Y39" s="190"/>
      <c r="Z39" s="191"/>
      <c r="AA39" s="190"/>
      <c r="AB39" s="189"/>
      <c r="AC39" s="97"/>
      <c r="AD39" s="190"/>
      <c r="AE39" s="191"/>
      <c r="AF39" s="190"/>
      <c r="AG39" s="191"/>
      <c r="AH39" s="190"/>
      <c r="AI39" s="191"/>
      <c r="AJ39" s="190"/>
      <c r="AK39" s="191"/>
      <c r="AL39" s="190"/>
      <c r="AM39" s="191"/>
      <c r="AN39" s="190"/>
      <c r="AO39" s="191"/>
      <c r="AP39" s="190"/>
      <c r="AQ39" s="191"/>
      <c r="AR39" s="190"/>
      <c r="AS39" s="191"/>
      <c r="AT39" s="190"/>
      <c r="AU39" s="191"/>
      <c r="AV39" s="190"/>
      <c r="AW39" s="191"/>
      <c r="AX39" s="190"/>
      <c r="AY39" s="191"/>
      <c r="AZ39" s="190"/>
      <c r="BA39" s="191"/>
      <c r="BB39" s="190"/>
      <c r="BC39" s="189"/>
      <c r="BD39" s="98"/>
      <c r="BE39" s="190"/>
      <c r="BF39" s="191"/>
      <c r="BG39" s="190"/>
      <c r="BH39" s="191"/>
      <c r="BI39" s="190"/>
      <c r="BJ39" s="191"/>
      <c r="BK39" s="190"/>
      <c r="BL39" s="191"/>
      <c r="BM39" s="190"/>
      <c r="BN39" s="191"/>
      <c r="BO39" s="190"/>
      <c r="BP39" s="191"/>
      <c r="BQ39" s="190"/>
      <c r="BR39" s="191"/>
      <c r="BS39" s="190"/>
      <c r="BT39" s="191"/>
      <c r="BU39" s="190"/>
      <c r="BV39" s="191"/>
      <c r="BW39" s="190"/>
      <c r="BX39" s="191"/>
      <c r="BY39" s="190"/>
      <c r="BZ39" s="191"/>
      <c r="CA39" s="190"/>
      <c r="CB39" s="191"/>
      <c r="CC39" s="190"/>
      <c r="CD39" s="189"/>
      <c r="CE39" s="99"/>
      <c r="CF39" s="190"/>
      <c r="CG39" s="191"/>
      <c r="CH39" s="190"/>
      <c r="CI39" s="191"/>
      <c r="CJ39" s="190"/>
      <c r="CK39" s="191"/>
      <c r="CL39" s="190"/>
      <c r="CM39" s="191"/>
      <c r="CN39" s="190"/>
      <c r="CO39" s="191"/>
      <c r="CP39" s="190"/>
      <c r="CQ39" s="191"/>
      <c r="CR39" s="190"/>
      <c r="CS39" s="191"/>
      <c r="CT39" s="190"/>
      <c r="CU39" s="191"/>
      <c r="CV39" s="190"/>
      <c r="CW39" s="191"/>
      <c r="CX39" s="190"/>
      <c r="CY39" s="191"/>
      <c r="CZ39" s="190"/>
      <c r="DA39" s="191"/>
      <c r="DB39" s="190"/>
      <c r="DC39" s="191"/>
      <c r="DD39" s="190"/>
      <c r="DE39" s="189"/>
      <c r="DF39" s="193">
        <f t="shared" si="4"/>
        <v>0</v>
      </c>
      <c r="DG39" s="192" t="str">
        <f>IF(DF39=0,"",DF39/DB216)</f>
        <v/>
      </c>
      <c r="DH39" s="96"/>
      <c r="DI39" s="116"/>
      <c r="DJ39" s="200">
        <v>0</v>
      </c>
      <c r="DK39" s="95"/>
      <c r="DL39" s="408"/>
      <c r="DM39" s="408"/>
      <c r="DN39" s="408"/>
      <c r="DO39" s="408"/>
      <c r="DP39" s="408"/>
      <c r="DQ39" s="408"/>
      <c r="DR39" s="440"/>
      <c r="DS39" s="408"/>
      <c r="DT39" s="200">
        <v>0</v>
      </c>
      <c r="DU39" s="200">
        <v>0</v>
      </c>
      <c r="DV39" s="200">
        <v>0</v>
      </c>
      <c r="DW39" s="1217"/>
    </row>
    <row r="40" spans="2:127" ht="15.95" customHeight="1">
      <c r="B40" s="613" t="s">
        <v>181</v>
      </c>
      <c r="C40" s="190"/>
      <c r="D40" s="191"/>
      <c r="E40" s="190"/>
      <c r="F40" s="191"/>
      <c r="G40" s="190"/>
      <c r="H40" s="191"/>
      <c r="I40" s="190"/>
      <c r="J40" s="191"/>
      <c r="K40" s="190"/>
      <c r="L40" s="191"/>
      <c r="M40" s="190"/>
      <c r="N40" s="191"/>
      <c r="O40" s="190"/>
      <c r="P40" s="191"/>
      <c r="Q40" s="190"/>
      <c r="R40" s="191"/>
      <c r="S40" s="190"/>
      <c r="T40" s="191"/>
      <c r="U40" s="190"/>
      <c r="V40" s="191"/>
      <c r="W40" s="190"/>
      <c r="X40" s="191"/>
      <c r="Y40" s="190"/>
      <c r="Z40" s="191"/>
      <c r="AA40" s="190"/>
      <c r="AB40" s="189"/>
      <c r="AC40" s="97"/>
      <c r="AD40" s="190"/>
      <c r="AE40" s="191"/>
      <c r="AF40" s="190"/>
      <c r="AG40" s="191"/>
      <c r="AH40" s="190"/>
      <c r="AI40" s="191"/>
      <c r="AJ40" s="190"/>
      <c r="AK40" s="191"/>
      <c r="AL40" s="190"/>
      <c r="AM40" s="191"/>
      <c r="AN40" s="190"/>
      <c r="AO40" s="191"/>
      <c r="AP40" s="190"/>
      <c r="AQ40" s="191"/>
      <c r="AR40" s="190"/>
      <c r="AS40" s="191"/>
      <c r="AT40" s="190"/>
      <c r="AU40" s="191"/>
      <c r="AV40" s="190"/>
      <c r="AW40" s="191"/>
      <c r="AX40" s="190"/>
      <c r="AY40" s="191"/>
      <c r="AZ40" s="190"/>
      <c r="BA40" s="191"/>
      <c r="BB40" s="190"/>
      <c r="BC40" s="189"/>
      <c r="BD40" s="98"/>
      <c r="BE40" s="190"/>
      <c r="BF40" s="191"/>
      <c r="BG40" s="190"/>
      <c r="BH40" s="191"/>
      <c r="BI40" s="190"/>
      <c r="BJ40" s="191"/>
      <c r="BK40" s="190"/>
      <c r="BL40" s="191"/>
      <c r="BM40" s="190"/>
      <c r="BN40" s="191"/>
      <c r="BO40" s="190"/>
      <c r="BP40" s="191"/>
      <c r="BQ40" s="190"/>
      <c r="BR40" s="191"/>
      <c r="BS40" s="190"/>
      <c r="BT40" s="191"/>
      <c r="BU40" s="190"/>
      <c r="BV40" s="191"/>
      <c r="BW40" s="190"/>
      <c r="BX40" s="191"/>
      <c r="BY40" s="190"/>
      <c r="BZ40" s="191"/>
      <c r="CA40" s="190"/>
      <c r="CB40" s="191"/>
      <c r="CC40" s="190"/>
      <c r="CD40" s="189"/>
      <c r="CE40" s="99"/>
      <c r="CF40" s="190"/>
      <c r="CG40" s="191"/>
      <c r="CH40" s="190"/>
      <c r="CI40" s="191"/>
      <c r="CJ40" s="190"/>
      <c r="CK40" s="191"/>
      <c r="CL40" s="190"/>
      <c r="CM40" s="191"/>
      <c r="CN40" s="190"/>
      <c r="CO40" s="191"/>
      <c r="CP40" s="190"/>
      <c r="CQ40" s="191"/>
      <c r="CR40" s="190"/>
      <c r="CS40" s="191"/>
      <c r="CT40" s="190"/>
      <c r="CU40" s="191"/>
      <c r="CV40" s="190"/>
      <c r="CW40" s="191"/>
      <c r="CX40" s="190"/>
      <c r="CY40" s="191"/>
      <c r="CZ40" s="190"/>
      <c r="DA40" s="191"/>
      <c r="DB40" s="190"/>
      <c r="DC40" s="191"/>
      <c r="DD40" s="190"/>
      <c r="DE40" s="189"/>
      <c r="DF40" s="193">
        <f t="shared" si="4"/>
        <v>0</v>
      </c>
      <c r="DG40" s="192" t="str">
        <f>IF(DF40=0,"",DF40/DB216)</f>
        <v/>
      </c>
      <c r="DH40" s="96"/>
      <c r="DI40" s="116"/>
      <c r="DJ40" s="200">
        <v>0</v>
      </c>
      <c r="DK40" s="95"/>
      <c r="DL40" s="906">
        <f>Q194</f>
        <v>0</v>
      </c>
      <c r="DM40" s="3146" t="s">
        <v>1183</v>
      </c>
      <c r="DN40" s="3146"/>
      <c r="DO40" s="3147"/>
      <c r="DP40" s="1277">
        <f>AK218</f>
        <v>16</v>
      </c>
      <c r="DQ40" s="3153" t="str">
        <f>AM218</f>
        <v>FÉCULENTS</v>
      </c>
      <c r="DR40" s="3153"/>
      <c r="DS40" s="3154"/>
      <c r="DT40" s="200">
        <v>0</v>
      </c>
      <c r="DU40" s="200">
        <v>0</v>
      </c>
      <c r="DV40" s="200">
        <v>0</v>
      </c>
      <c r="DW40" s="1217"/>
    </row>
    <row r="41" spans="2:127" ht="15.95" customHeight="1">
      <c r="B41" s="615" t="s">
        <v>182</v>
      </c>
      <c r="C41" s="190"/>
      <c r="D41" s="191"/>
      <c r="E41" s="190"/>
      <c r="F41" s="191"/>
      <c r="G41" s="190"/>
      <c r="H41" s="191"/>
      <c r="I41" s="190"/>
      <c r="J41" s="191"/>
      <c r="K41" s="190"/>
      <c r="L41" s="191"/>
      <c r="M41" s="190"/>
      <c r="N41" s="191"/>
      <c r="O41" s="190"/>
      <c r="P41" s="191"/>
      <c r="Q41" s="190"/>
      <c r="R41" s="191"/>
      <c r="S41" s="190"/>
      <c r="T41" s="191"/>
      <c r="U41" s="190"/>
      <c r="V41" s="191"/>
      <c r="W41" s="190"/>
      <c r="X41" s="191"/>
      <c r="Y41" s="190"/>
      <c r="Z41" s="191"/>
      <c r="AA41" s="190"/>
      <c r="AB41" s="189"/>
      <c r="AC41" s="97"/>
      <c r="AD41" s="190"/>
      <c r="AE41" s="191"/>
      <c r="AF41" s="190"/>
      <c r="AG41" s="191"/>
      <c r="AH41" s="190"/>
      <c r="AI41" s="191"/>
      <c r="AJ41" s="190"/>
      <c r="AK41" s="191"/>
      <c r="AL41" s="190"/>
      <c r="AM41" s="191"/>
      <c r="AN41" s="190"/>
      <c r="AO41" s="191"/>
      <c r="AP41" s="190"/>
      <c r="AQ41" s="191"/>
      <c r="AR41" s="190"/>
      <c r="AS41" s="191"/>
      <c r="AT41" s="190"/>
      <c r="AU41" s="191"/>
      <c r="AV41" s="190"/>
      <c r="AW41" s="191"/>
      <c r="AX41" s="190"/>
      <c r="AY41" s="191"/>
      <c r="AZ41" s="190"/>
      <c r="BA41" s="191"/>
      <c r="BB41" s="190"/>
      <c r="BC41" s="189"/>
      <c r="BD41" s="98"/>
      <c r="BE41" s="190"/>
      <c r="BF41" s="191"/>
      <c r="BG41" s="190"/>
      <c r="BH41" s="191"/>
      <c r="BI41" s="190"/>
      <c r="BJ41" s="191"/>
      <c r="BK41" s="190"/>
      <c r="BL41" s="191"/>
      <c r="BM41" s="190"/>
      <c r="BN41" s="191"/>
      <c r="BO41" s="190"/>
      <c r="BP41" s="191"/>
      <c r="BQ41" s="190"/>
      <c r="BR41" s="191"/>
      <c r="BS41" s="190"/>
      <c r="BT41" s="191"/>
      <c r="BU41" s="190"/>
      <c r="BV41" s="191"/>
      <c r="BW41" s="190"/>
      <c r="BX41" s="191"/>
      <c r="BY41" s="190"/>
      <c r="BZ41" s="191"/>
      <c r="CA41" s="190"/>
      <c r="CB41" s="191"/>
      <c r="CC41" s="190"/>
      <c r="CD41" s="189"/>
      <c r="CE41" s="99"/>
      <c r="CF41" s="190"/>
      <c r="CG41" s="191"/>
      <c r="CH41" s="190"/>
      <c r="CI41" s="191"/>
      <c r="CJ41" s="190"/>
      <c r="CK41" s="191"/>
      <c r="CL41" s="190"/>
      <c r="CM41" s="191"/>
      <c r="CN41" s="190"/>
      <c r="CO41" s="191"/>
      <c r="CP41" s="190"/>
      <c r="CQ41" s="191"/>
      <c r="CR41" s="190"/>
      <c r="CS41" s="191"/>
      <c r="CT41" s="190"/>
      <c r="CU41" s="191"/>
      <c r="CV41" s="190"/>
      <c r="CW41" s="191"/>
      <c r="CX41" s="190"/>
      <c r="CY41" s="191"/>
      <c r="CZ41" s="190"/>
      <c r="DA41" s="191"/>
      <c r="DB41" s="190"/>
      <c r="DC41" s="191"/>
      <c r="DD41" s="190"/>
      <c r="DE41" s="189"/>
      <c r="DF41" s="193">
        <f t="shared" si="4"/>
        <v>0</v>
      </c>
      <c r="DG41" s="192" t="str">
        <f>IF(DF41=0,"",DF41/DB216)</f>
        <v/>
      </c>
      <c r="DH41" s="96"/>
      <c r="DI41" s="116"/>
      <c r="DJ41" s="200">
        <v>0</v>
      </c>
      <c r="DK41" s="95"/>
      <c r="DL41" s="3129" t="str">
        <f>Q219</f>
        <v>légumes et Fruit crus</v>
      </c>
      <c r="DM41" s="2965"/>
      <c r="DN41" s="2965"/>
      <c r="DO41" s="3130"/>
      <c r="DP41" s="3129" t="str">
        <f>AK219</f>
        <v>avec sauce type vinaigrette,yaourt,fromage blanc</v>
      </c>
      <c r="DQ41" s="2965"/>
      <c r="DR41" s="2965"/>
      <c r="DS41" s="3130"/>
      <c r="DT41" s="200">
        <v>0</v>
      </c>
      <c r="DU41" s="200">
        <v>0</v>
      </c>
      <c r="DV41" s="200">
        <v>0</v>
      </c>
      <c r="DW41" s="1217"/>
    </row>
    <row r="42" spans="2:127" ht="15.95" customHeight="1">
      <c r="B42" s="615"/>
      <c r="C42" s="190"/>
      <c r="D42" s="191"/>
      <c r="E42" s="190"/>
      <c r="F42" s="191"/>
      <c r="G42" s="190"/>
      <c r="H42" s="191"/>
      <c r="I42" s="190"/>
      <c r="J42" s="191"/>
      <c r="K42" s="190"/>
      <c r="L42" s="191"/>
      <c r="M42" s="190"/>
      <c r="N42" s="191"/>
      <c r="O42" s="190"/>
      <c r="P42" s="191"/>
      <c r="Q42" s="190"/>
      <c r="R42" s="191"/>
      <c r="S42" s="190"/>
      <c r="T42" s="191"/>
      <c r="U42" s="190"/>
      <c r="V42" s="191"/>
      <c r="W42" s="190"/>
      <c r="X42" s="191"/>
      <c r="Y42" s="190"/>
      <c r="Z42" s="191"/>
      <c r="AA42" s="190"/>
      <c r="AB42" s="189"/>
      <c r="AC42" s="97"/>
      <c r="AD42" s="190"/>
      <c r="AE42" s="191"/>
      <c r="AF42" s="190"/>
      <c r="AG42" s="191"/>
      <c r="AH42" s="190"/>
      <c r="AI42" s="191"/>
      <c r="AJ42" s="190"/>
      <c r="AK42" s="191"/>
      <c r="AL42" s="190"/>
      <c r="AM42" s="191"/>
      <c r="AN42" s="190"/>
      <c r="AO42" s="191"/>
      <c r="AP42" s="190"/>
      <c r="AQ42" s="191"/>
      <c r="AR42" s="190"/>
      <c r="AS42" s="191"/>
      <c r="AT42" s="190"/>
      <c r="AU42" s="191"/>
      <c r="AV42" s="190"/>
      <c r="AW42" s="191"/>
      <c r="AX42" s="190"/>
      <c r="AY42" s="191"/>
      <c r="AZ42" s="190"/>
      <c r="BA42" s="191"/>
      <c r="BB42" s="190"/>
      <c r="BC42" s="189"/>
      <c r="BD42" s="98"/>
      <c r="BE42" s="190"/>
      <c r="BF42" s="191"/>
      <c r="BG42" s="190"/>
      <c r="BH42" s="191"/>
      <c r="BI42" s="190"/>
      <c r="BJ42" s="191"/>
      <c r="BK42" s="190"/>
      <c r="BL42" s="191"/>
      <c r="BM42" s="190"/>
      <c r="BN42" s="191"/>
      <c r="BO42" s="190"/>
      <c r="BP42" s="191"/>
      <c r="BQ42" s="190"/>
      <c r="BR42" s="191"/>
      <c r="BS42" s="190"/>
      <c r="BT42" s="191"/>
      <c r="BU42" s="190"/>
      <c r="BV42" s="191"/>
      <c r="BW42" s="190"/>
      <c r="BX42" s="191"/>
      <c r="BY42" s="190"/>
      <c r="BZ42" s="191"/>
      <c r="CA42" s="190"/>
      <c r="CB42" s="191"/>
      <c r="CC42" s="190"/>
      <c r="CD42" s="189"/>
      <c r="CE42" s="99"/>
      <c r="CF42" s="190"/>
      <c r="CG42" s="191"/>
      <c r="CH42" s="190"/>
      <c r="CI42" s="191"/>
      <c r="CJ42" s="190"/>
      <c r="CK42" s="191"/>
      <c r="CL42" s="190"/>
      <c r="CM42" s="191"/>
      <c r="CN42" s="190"/>
      <c r="CO42" s="191"/>
      <c r="CP42" s="190"/>
      <c r="CQ42" s="191"/>
      <c r="CR42" s="190"/>
      <c r="CS42" s="191"/>
      <c r="CT42" s="190"/>
      <c r="CU42" s="191"/>
      <c r="CV42" s="190"/>
      <c r="CW42" s="191"/>
      <c r="CX42" s="190"/>
      <c r="CY42" s="191"/>
      <c r="CZ42" s="190"/>
      <c r="DA42" s="191"/>
      <c r="DB42" s="190"/>
      <c r="DC42" s="191"/>
      <c r="DD42" s="190"/>
      <c r="DE42" s="189"/>
      <c r="DF42" s="193">
        <f t="shared" si="4"/>
        <v>0</v>
      </c>
      <c r="DG42" s="192" t="str">
        <f>IF(DF42=0,"",DF42/DB216)</f>
        <v/>
      </c>
      <c r="DH42" s="96"/>
      <c r="DI42" s="116"/>
      <c r="DJ42" s="200">
        <v>0</v>
      </c>
      <c r="DK42" s="95"/>
      <c r="DL42" s="3131"/>
      <c r="DM42" s="3132"/>
      <c r="DN42" s="3132"/>
      <c r="DO42" s="3133"/>
      <c r="DP42" s="3131"/>
      <c r="DQ42" s="3132"/>
      <c r="DR42" s="3132"/>
      <c r="DS42" s="3133"/>
      <c r="DT42" s="200">
        <v>0</v>
      </c>
      <c r="DU42" s="200">
        <v>0</v>
      </c>
      <c r="DV42" s="200">
        <v>0</v>
      </c>
      <c r="DW42" s="1217"/>
    </row>
    <row r="43" spans="2:127" ht="15.95" customHeight="1">
      <c r="B43" s="613"/>
      <c r="C43" s="190"/>
      <c r="D43" s="191"/>
      <c r="E43" s="190"/>
      <c r="F43" s="191"/>
      <c r="G43" s="190"/>
      <c r="H43" s="191"/>
      <c r="I43" s="190"/>
      <c r="J43" s="191"/>
      <c r="K43" s="190"/>
      <c r="L43" s="191"/>
      <c r="M43" s="190"/>
      <c r="N43" s="191"/>
      <c r="O43" s="190"/>
      <c r="P43" s="191"/>
      <c r="Q43" s="190"/>
      <c r="R43" s="191"/>
      <c r="S43" s="190"/>
      <c r="T43" s="191"/>
      <c r="U43" s="190"/>
      <c r="V43" s="191"/>
      <c r="W43" s="190"/>
      <c r="X43" s="191"/>
      <c r="Y43" s="190"/>
      <c r="Z43" s="191"/>
      <c r="AA43" s="190"/>
      <c r="AB43" s="189"/>
      <c r="AC43" s="97"/>
      <c r="AD43" s="190"/>
      <c r="AE43" s="191"/>
      <c r="AF43" s="190"/>
      <c r="AG43" s="191"/>
      <c r="AH43" s="190"/>
      <c r="AI43" s="191"/>
      <c r="AJ43" s="190"/>
      <c r="AK43" s="191"/>
      <c r="AL43" s="190"/>
      <c r="AM43" s="191"/>
      <c r="AN43" s="190"/>
      <c r="AO43" s="191"/>
      <c r="AP43" s="190"/>
      <c r="AQ43" s="191"/>
      <c r="AR43" s="190"/>
      <c r="AS43" s="191"/>
      <c r="AT43" s="190"/>
      <c r="AU43" s="191"/>
      <c r="AV43" s="190"/>
      <c r="AW43" s="191"/>
      <c r="AX43" s="190"/>
      <c r="AY43" s="191"/>
      <c r="AZ43" s="190"/>
      <c r="BA43" s="191"/>
      <c r="BB43" s="190"/>
      <c r="BC43" s="189"/>
      <c r="BD43" s="98"/>
      <c r="BE43" s="190"/>
      <c r="BF43" s="191"/>
      <c r="BG43" s="190"/>
      <c r="BH43" s="191"/>
      <c r="BI43" s="190"/>
      <c r="BJ43" s="191"/>
      <c r="BK43" s="190"/>
      <c r="BL43" s="191"/>
      <c r="BM43" s="190"/>
      <c r="BN43" s="191"/>
      <c r="BO43" s="190"/>
      <c r="BP43" s="191"/>
      <c r="BQ43" s="190"/>
      <c r="BR43" s="191"/>
      <c r="BS43" s="190"/>
      <c r="BT43" s="191"/>
      <c r="BU43" s="190"/>
      <c r="BV43" s="191"/>
      <c r="BW43" s="190"/>
      <c r="BX43" s="191"/>
      <c r="BY43" s="190"/>
      <c r="BZ43" s="191"/>
      <c r="CA43" s="190"/>
      <c r="CB43" s="191"/>
      <c r="CC43" s="190"/>
      <c r="CD43" s="189"/>
      <c r="CE43" s="99"/>
      <c r="CF43" s="190"/>
      <c r="CG43" s="191"/>
      <c r="CH43" s="190"/>
      <c r="CI43" s="191"/>
      <c r="CJ43" s="190"/>
      <c r="CK43" s="191"/>
      <c r="CL43" s="190"/>
      <c r="CM43" s="191"/>
      <c r="CN43" s="190"/>
      <c r="CO43" s="191"/>
      <c r="CP43" s="190"/>
      <c r="CQ43" s="191"/>
      <c r="CR43" s="190"/>
      <c r="CS43" s="191"/>
      <c r="CT43" s="190"/>
      <c r="CU43" s="191"/>
      <c r="CV43" s="190"/>
      <c r="CW43" s="191"/>
      <c r="CX43" s="190"/>
      <c r="CY43" s="191"/>
      <c r="CZ43" s="190"/>
      <c r="DA43" s="191"/>
      <c r="DB43" s="190"/>
      <c r="DC43" s="191"/>
      <c r="DD43" s="190"/>
      <c r="DE43" s="189"/>
      <c r="DF43" s="193">
        <f t="shared" si="4"/>
        <v>0</v>
      </c>
      <c r="DG43" s="192" t="str">
        <f>IF(DF43=0,"",DF43/DB216)</f>
        <v/>
      </c>
      <c r="DH43" s="96"/>
      <c r="DI43" s="116">
        <v>0</v>
      </c>
      <c r="DJ43" s="200">
        <v>0</v>
      </c>
      <c r="DK43" s="95"/>
      <c r="DL43" s="966" t="s">
        <v>1123</v>
      </c>
      <c r="DM43" s="1276">
        <f>T221</f>
        <v>11</v>
      </c>
      <c r="DN43" s="968" t="s">
        <v>1124</v>
      </c>
      <c r="DO43" s="1275">
        <f>W221</f>
        <v>45</v>
      </c>
      <c r="DP43" s="966" t="s">
        <v>1123</v>
      </c>
      <c r="DQ43" s="1276">
        <f>AN221</f>
        <v>75</v>
      </c>
      <c r="DR43" s="968" t="s">
        <v>1124</v>
      </c>
      <c r="DS43" s="1275">
        <f>AQ221</f>
        <v>94</v>
      </c>
      <c r="DT43" s="200">
        <v>0</v>
      </c>
      <c r="DU43" s="200">
        <v>0</v>
      </c>
      <c r="DV43" s="200">
        <v>0</v>
      </c>
      <c r="DW43" s="1217"/>
    </row>
    <row r="44" spans="2:127" ht="15.95" customHeight="1">
      <c r="B44" s="615"/>
      <c r="C44" s="190"/>
      <c r="D44" s="191"/>
      <c r="E44" s="190"/>
      <c r="F44" s="191"/>
      <c r="G44" s="190"/>
      <c r="H44" s="191"/>
      <c r="I44" s="190"/>
      <c r="J44" s="191"/>
      <c r="K44" s="190"/>
      <c r="L44" s="191"/>
      <c r="M44" s="190"/>
      <c r="N44" s="191"/>
      <c r="O44" s="190"/>
      <c r="P44" s="191"/>
      <c r="Q44" s="190"/>
      <c r="R44" s="191"/>
      <c r="S44" s="190"/>
      <c r="T44" s="191"/>
      <c r="U44" s="190"/>
      <c r="V44" s="191"/>
      <c r="W44" s="190"/>
      <c r="X44" s="191"/>
      <c r="Y44" s="190"/>
      <c r="Z44" s="191"/>
      <c r="AA44" s="190"/>
      <c r="AB44" s="189"/>
      <c r="AC44" s="97"/>
      <c r="AD44" s="190"/>
      <c r="AE44" s="191"/>
      <c r="AF44" s="190"/>
      <c r="AG44" s="191"/>
      <c r="AH44" s="190"/>
      <c r="AI44" s="191"/>
      <c r="AJ44" s="190"/>
      <c r="AK44" s="191"/>
      <c r="AL44" s="190"/>
      <c r="AM44" s="191"/>
      <c r="AN44" s="190"/>
      <c r="AO44" s="191"/>
      <c r="AP44" s="190"/>
      <c r="AQ44" s="191"/>
      <c r="AR44" s="190"/>
      <c r="AS44" s="191"/>
      <c r="AT44" s="190"/>
      <c r="AU44" s="191"/>
      <c r="AV44" s="190"/>
      <c r="AW44" s="191"/>
      <c r="AX44" s="190"/>
      <c r="AY44" s="191"/>
      <c r="AZ44" s="190"/>
      <c r="BA44" s="191"/>
      <c r="BB44" s="190"/>
      <c r="BC44" s="189"/>
      <c r="BD44" s="98"/>
      <c r="BE44" s="190"/>
      <c r="BF44" s="191"/>
      <c r="BG44" s="190"/>
      <c r="BH44" s="191"/>
      <c r="BI44" s="190"/>
      <c r="BJ44" s="191"/>
      <c r="BK44" s="190"/>
      <c r="BL44" s="191"/>
      <c r="BM44" s="190"/>
      <c r="BN44" s="191"/>
      <c r="BO44" s="190"/>
      <c r="BP44" s="191"/>
      <c r="BQ44" s="190"/>
      <c r="BR44" s="191"/>
      <c r="BS44" s="190"/>
      <c r="BT44" s="191"/>
      <c r="BU44" s="190"/>
      <c r="BV44" s="191"/>
      <c r="BW44" s="190"/>
      <c r="BX44" s="191"/>
      <c r="BY44" s="190"/>
      <c r="BZ44" s="191"/>
      <c r="CA44" s="190"/>
      <c r="CB44" s="191"/>
      <c r="CC44" s="190"/>
      <c r="CD44" s="189"/>
      <c r="CE44" s="99"/>
      <c r="CF44" s="190"/>
      <c r="CG44" s="191"/>
      <c r="CH44" s="190"/>
      <c r="CI44" s="191"/>
      <c r="CJ44" s="190"/>
      <c r="CK44" s="191"/>
      <c r="CL44" s="190"/>
      <c r="CM44" s="191"/>
      <c r="CN44" s="190"/>
      <c r="CO44" s="191"/>
      <c r="CP44" s="190"/>
      <c r="CQ44" s="191"/>
      <c r="CR44" s="190"/>
      <c r="CS44" s="191"/>
      <c r="CT44" s="190"/>
      <c r="CU44" s="191"/>
      <c r="CV44" s="190"/>
      <c r="CW44" s="191"/>
      <c r="CX44" s="190"/>
      <c r="CY44" s="191"/>
      <c r="CZ44" s="190"/>
      <c r="DA44" s="191"/>
      <c r="DB44" s="190"/>
      <c r="DC44" s="191"/>
      <c r="DD44" s="190"/>
      <c r="DE44" s="189"/>
      <c r="DF44" s="193">
        <f t="shared" si="4"/>
        <v>0</v>
      </c>
      <c r="DG44" s="192" t="str">
        <f>IF(DF44=0,"",DF44/DB216)</f>
        <v/>
      </c>
      <c r="DH44" s="96"/>
      <c r="DI44" s="116">
        <v>0</v>
      </c>
      <c r="DJ44" s="200">
        <v>0</v>
      </c>
      <c r="DK44" s="95"/>
      <c r="DL44" s="1274">
        <f>Q222</f>
        <v>2</v>
      </c>
      <c r="DM44" s="971" t="s">
        <v>867</v>
      </c>
      <c r="DN44" s="890">
        <f>W222</f>
        <v>0.5</v>
      </c>
      <c r="DO44" s="972"/>
      <c r="DP44" s="1274">
        <f>AK222</f>
        <v>0</v>
      </c>
      <c r="DQ44" s="971" t="s">
        <v>867</v>
      </c>
      <c r="DR44" s="890">
        <f>AR222</f>
        <v>0</v>
      </c>
      <c r="DS44" s="972"/>
      <c r="DT44" s="200">
        <v>0</v>
      </c>
      <c r="DU44" s="200">
        <v>0</v>
      </c>
      <c r="DV44" s="200">
        <v>0</v>
      </c>
      <c r="DW44" s="1217"/>
    </row>
    <row r="45" spans="2:127" ht="15.95" customHeight="1">
      <c r="B45" s="615"/>
      <c r="C45" s="190"/>
      <c r="D45" s="191"/>
      <c r="E45" s="190"/>
      <c r="F45" s="191"/>
      <c r="G45" s="190"/>
      <c r="H45" s="191"/>
      <c r="I45" s="190"/>
      <c r="J45" s="191"/>
      <c r="K45" s="190"/>
      <c r="L45" s="191"/>
      <c r="M45" s="190"/>
      <c r="N45" s="191"/>
      <c r="O45" s="190"/>
      <c r="P45" s="191"/>
      <c r="Q45" s="190"/>
      <c r="R45" s="191"/>
      <c r="S45" s="190"/>
      <c r="T45" s="191"/>
      <c r="U45" s="190"/>
      <c r="V45" s="191"/>
      <c r="W45" s="190"/>
      <c r="X45" s="191"/>
      <c r="Y45" s="190"/>
      <c r="Z45" s="191"/>
      <c r="AA45" s="190"/>
      <c r="AB45" s="189"/>
      <c r="AC45" s="97"/>
      <c r="AD45" s="190"/>
      <c r="AE45" s="191"/>
      <c r="AF45" s="190"/>
      <c r="AG45" s="191"/>
      <c r="AH45" s="190"/>
      <c r="AI45" s="191"/>
      <c r="AJ45" s="190"/>
      <c r="AK45" s="191"/>
      <c r="AL45" s="190"/>
      <c r="AM45" s="191"/>
      <c r="AN45" s="190"/>
      <c r="AO45" s="191"/>
      <c r="AP45" s="190"/>
      <c r="AQ45" s="191"/>
      <c r="AR45" s="190"/>
      <c r="AS45" s="191"/>
      <c r="AT45" s="190"/>
      <c r="AU45" s="191"/>
      <c r="AV45" s="190"/>
      <c r="AW45" s="191"/>
      <c r="AX45" s="190"/>
      <c r="AY45" s="191"/>
      <c r="AZ45" s="190"/>
      <c r="BA45" s="191"/>
      <c r="BB45" s="190"/>
      <c r="BC45" s="189"/>
      <c r="BD45" s="98"/>
      <c r="BE45" s="190"/>
      <c r="BF45" s="191"/>
      <c r="BG45" s="190"/>
      <c r="BH45" s="191"/>
      <c r="BI45" s="190"/>
      <c r="BJ45" s="191"/>
      <c r="BK45" s="190"/>
      <c r="BL45" s="191"/>
      <c r="BM45" s="190"/>
      <c r="BN45" s="191"/>
      <c r="BO45" s="190"/>
      <c r="BP45" s="191"/>
      <c r="BQ45" s="190"/>
      <c r="BR45" s="191"/>
      <c r="BS45" s="190"/>
      <c r="BT45" s="191"/>
      <c r="BU45" s="190"/>
      <c r="BV45" s="191"/>
      <c r="BW45" s="190"/>
      <c r="BX45" s="191"/>
      <c r="BY45" s="190"/>
      <c r="BZ45" s="191"/>
      <c r="CA45" s="190"/>
      <c r="CB45" s="191"/>
      <c r="CC45" s="190"/>
      <c r="CD45" s="189"/>
      <c r="CE45" s="99"/>
      <c r="CF45" s="190"/>
      <c r="CG45" s="191"/>
      <c r="CH45" s="190"/>
      <c r="CI45" s="191"/>
      <c r="CJ45" s="190"/>
      <c r="CK45" s="191"/>
      <c r="CL45" s="190"/>
      <c r="CM45" s="191"/>
      <c r="CN45" s="190"/>
      <c r="CO45" s="191"/>
      <c r="CP45" s="190"/>
      <c r="CQ45" s="191"/>
      <c r="CR45" s="190"/>
      <c r="CS45" s="191"/>
      <c r="CT45" s="190"/>
      <c r="CU45" s="191"/>
      <c r="CV45" s="190"/>
      <c r="CW45" s="191"/>
      <c r="CX45" s="190"/>
      <c r="CY45" s="191"/>
      <c r="CZ45" s="190"/>
      <c r="DA45" s="191"/>
      <c r="DB45" s="190"/>
      <c r="DC45" s="191"/>
      <c r="DD45" s="190"/>
      <c r="DE45" s="189"/>
      <c r="DF45" s="188">
        <f t="shared" si="4"/>
        <v>0</v>
      </c>
      <c r="DG45" s="187" t="str">
        <f>IF(DF45=0,"",DF45/DB216)</f>
        <v/>
      </c>
      <c r="DH45" s="96"/>
      <c r="DI45" s="116">
        <v>0</v>
      </c>
      <c r="DJ45" s="200">
        <v>0</v>
      </c>
      <c r="DK45" s="95"/>
      <c r="DL45" s="395"/>
      <c r="DM45" s="395"/>
      <c r="DN45" s="395"/>
      <c r="DO45" s="395"/>
      <c r="DP45" s="395"/>
      <c r="DQ45" s="395"/>
      <c r="DR45" s="395"/>
      <c r="DS45" s="395"/>
      <c r="DT45" s="200">
        <v>0</v>
      </c>
      <c r="DU45" s="200">
        <v>0</v>
      </c>
      <c r="DV45" s="200">
        <v>0</v>
      </c>
      <c r="DW45" s="1217"/>
    </row>
    <row r="46" spans="2:127" s="240" customFormat="1" ht="15.95" customHeight="1">
      <c r="B46" s="1273"/>
      <c r="C46" s="618"/>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619"/>
      <c r="AC46" s="97"/>
      <c r="AD46" s="618"/>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619"/>
      <c r="BD46" s="98"/>
      <c r="BE46" s="618"/>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619"/>
      <c r="CE46" s="99"/>
      <c r="CF46" s="618"/>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544"/>
      <c r="DI46" s="200">
        <v>0</v>
      </c>
      <c r="DJ46" s="200">
        <v>0</v>
      </c>
      <c r="DK46" s="95"/>
      <c r="DL46" s="3274" t="s">
        <v>1126</v>
      </c>
      <c r="DM46" s="3274"/>
      <c r="DN46" s="3274"/>
      <c r="DO46" s="3274"/>
      <c r="DP46" s="3274"/>
      <c r="DQ46" s="3274"/>
      <c r="DR46" s="3163" t="s">
        <v>1127</v>
      </c>
      <c r="DS46" s="3163">
        <f>ROW(DO244)</f>
        <v>244</v>
      </c>
      <c r="DT46" s="200">
        <v>0</v>
      </c>
      <c r="DU46" s="200">
        <v>0</v>
      </c>
      <c r="DV46" s="200">
        <v>0</v>
      </c>
      <c r="DW46" s="1217"/>
    </row>
    <row r="47" spans="2:127" s="240" customFormat="1" ht="15.95" customHeight="1">
      <c r="B47" s="3086" t="s">
        <v>1182</v>
      </c>
      <c r="C47" s="3087"/>
      <c r="D47" s="3087"/>
      <c r="E47" s="3087"/>
      <c r="F47" s="3087"/>
      <c r="G47" s="3087"/>
      <c r="H47" s="3087"/>
      <c r="I47" s="3087"/>
      <c r="J47" s="3087"/>
      <c r="K47" s="3087"/>
      <c r="L47" s="3087"/>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c r="BA47" s="3087"/>
      <c r="BB47" s="3087"/>
      <c r="BC47" s="3087"/>
      <c r="BD47" s="3087"/>
      <c r="BE47" s="3087"/>
      <c r="BF47" s="3087"/>
      <c r="BG47" s="3087"/>
      <c r="BH47" s="3087"/>
      <c r="BI47" s="3087"/>
      <c r="BJ47" s="3087"/>
      <c r="BK47" s="3087"/>
      <c r="BL47" s="3087"/>
      <c r="BM47" s="3087"/>
      <c r="BN47" s="3087"/>
      <c r="BO47" s="3087"/>
      <c r="BP47" s="3087"/>
      <c r="BQ47" s="3087"/>
      <c r="BR47" s="3087"/>
      <c r="BS47" s="3087"/>
      <c r="BT47" s="3087"/>
      <c r="BU47" s="3087"/>
      <c r="BV47" s="3087"/>
      <c r="BW47" s="3087"/>
      <c r="BX47" s="3087"/>
      <c r="BY47" s="3087"/>
      <c r="BZ47" s="3087"/>
      <c r="CA47" s="3087"/>
      <c r="CB47" s="3087"/>
      <c r="CC47" s="3087"/>
      <c r="CD47" s="3087"/>
      <c r="CE47" s="3087"/>
      <c r="CF47" s="3087" t="str">
        <f>B47</f>
        <v>CUIDITÉS  avec sauce type vinaigrette,yaourt, fromage blanc…</v>
      </c>
      <c r="CG47" s="3087"/>
      <c r="CH47" s="3087"/>
      <c r="CI47" s="3087"/>
      <c r="CJ47" s="3087"/>
      <c r="CK47" s="3087"/>
      <c r="CL47" s="3087"/>
      <c r="CM47" s="3087"/>
      <c r="CN47" s="3087"/>
      <c r="CO47" s="3087"/>
      <c r="CP47" s="3087"/>
      <c r="CQ47" s="3087"/>
      <c r="CR47" s="3087"/>
      <c r="CS47" s="3087"/>
      <c r="CT47" s="3087"/>
      <c r="CU47" s="3087"/>
      <c r="CV47" s="3087"/>
      <c r="CW47" s="3087"/>
      <c r="CX47" s="3087"/>
      <c r="CY47" s="3087"/>
      <c r="CZ47" s="3087"/>
      <c r="DA47" s="3087"/>
      <c r="DB47" s="3087"/>
      <c r="DC47" s="3087"/>
      <c r="DD47" s="3087"/>
      <c r="DE47" s="3087"/>
      <c r="DF47" s="3087"/>
      <c r="DG47" s="3090"/>
      <c r="DH47" s="544"/>
      <c r="DI47" s="200">
        <v>0</v>
      </c>
      <c r="DJ47" s="200">
        <v>0</v>
      </c>
      <c r="DK47" s="95"/>
      <c r="DL47" s="3274"/>
      <c r="DM47" s="3274"/>
      <c r="DN47" s="3274"/>
      <c r="DO47" s="3274"/>
      <c r="DP47" s="3274"/>
      <c r="DQ47" s="3274"/>
      <c r="DR47" s="3093"/>
      <c r="DS47" s="3093"/>
      <c r="DT47" s="200">
        <v>0</v>
      </c>
      <c r="DU47" s="200">
        <v>0</v>
      </c>
      <c r="DV47" s="200">
        <v>0</v>
      </c>
      <c r="DW47" s="1217"/>
    </row>
    <row r="48" spans="2:127" s="240" customFormat="1" ht="15.95" customHeight="1">
      <c r="B48" s="3088"/>
      <c r="C48" s="3089"/>
      <c r="D48" s="3089"/>
      <c r="E48" s="3089"/>
      <c r="F48" s="3089"/>
      <c r="G48" s="3089"/>
      <c r="H48" s="3089"/>
      <c r="I48" s="3089"/>
      <c r="J48" s="3089"/>
      <c r="K48" s="3089"/>
      <c r="L48" s="3089"/>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c r="BA48" s="3089"/>
      <c r="BB48" s="3089"/>
      <c r="BC48" s="3089"/>
      <c r="BD48" s="3089"/>
      <c r="BE48" s="3089"/>
      <c r="BF48" s="3089"/>
      <c r="BG48" s="3089"/>
      <c r="BH48" s="3089"/>
      <c r="BI48" s="3089"/>
      <c r="BJ48" s="3089"/>
      <c r="BK48" s="3089"/>
      <c r="BL48" s="3089"/>
      <c r="BM48" s="3089"/>
      <c r="BN48" s="3089"/>
      <c r="BO48" s="3089"/>
      <c r="BP48" s="3089"/>
      <c r="BQ48" s="3089"/>
      <c r="BR48" s="3089"/>
      <c r="BS48" s="3089"/>
      <c r="BT48" s="3089"/>
      <c r="BU48" s="3089"/>
      <c r="BV48" s="3089"/>
      <c r="BW48" s="3089"/>
      <c r="BX48" s="3089"/>
      <c r="BY48" s="3089"/>
      <c r="BZ48" s="3089"/>
      <c r="CA48" s="3089"/>
      <c r="CB48" s="3089"/>
      <c r="CC48" s="3089"/>
      <c r="CD48" s="3089"/>
      <c r="CE48" s="3089"/>
      <c r="CF48" s="3089"/>
      <c r="CG48" s="3089"/>
      <c r="CH48" s="3089"/>
      <c r="CI48" s="3089"/>
      <c r="CJ48" s="3089"/>
      <c r="CK48" s="3089"/>
      <c r="CL48" s="3089"/>
      <c r="CM48" s="3089"/>
      <c r="CN48" s="3089"/>
      <c r="CO48" s="3089"/>
      <c r="CP48" s="3089"/>
      <c r="CQ48" s="3089"/>
      <c r="CR48" s="3089"/>
      <c r="CS48" s="3089"/>
      <c r="CT48" s="3089"/>
      <c r="CU48" s="3089"/>
      <c r="CV48" s="3089"/>
      <c r="CW48" s="3089"/>
      <c r="CX48" s="3089"/>
      <c r="CY48" s="3089"/>
      <c r="CZ48" s="3089"/>
      <c r="DA48" s="3089"/>
      <c r="DB48" s="3089"/>
      <c r="DC48" s="3089"/>
      <c r="DD48" s="3089"/>
      <c r="DE48" s="3089"/>
      <c r="DF48" s="3089"/>
      <c r="DG48" s="3091"/>
      <c r="DH48" s="544"/>
      <c r="DI48" s="200">
        <v>0</v>
      </c>
      <c r="DJ48" s="200">
        <v>0</v>
      </c>
      <c r="DK48" s="95"/>
      <c r="DL48" s="395"/>
      <c r="DM48" s="395"/>
      <c r="DN48" s="395"/>
      <c r="DO48" s="395"/>
      <c r="DP48" s="395"/>
      <c r="DQ48" s="395"/>
      <c r="DR48" s="395"/>
      <c r="DS48" s="395"/>
      <c r="DT48" s="200">
        <v>0</v>
      </c>
      <c r="DU48" s="200">
        <v>0</v>
      </c>
      <c r="DV48" s="200">
        <v>0</v>
      </c>
      <c r="DW48" s="1217"/>
    </row>
    <row r="49" spans="2:127" ht="15.95" customHeight="1">
      <c r="B49" s="1264" t="s">
        <v>847</v>
      </c>
      <c r="C49" s="3027">
        <v>1</v>
      </c>
      <c r="D49" s="3052"/>
      <c r="E49" s="3027">
        <f>C49+1</f>
        <v>2</v>
      </c>
      <c r="F49" s="3052"/>
      <c r="G49" s="3027">
        <f>E49+1</f>
        <v>3</v>
      </c>
      <c r="H49" s="3052"/>
      <c r="I49" s="3027">
        <f>G49+1</f>
        <v>4</v>
      </c>
      <c r="J49" s="3052"/>
      <c r="K49" s="3027">
        <f>I49+1</f>
        <v>5</v>
      </c>
      <c r="L49" s="3052"/>
      <c r="M49" s="3027">
        <f>K49+1</f>
        <v>6</v>
      </c>
      <c r="N49" s="3052"/>
      <c r="O49" s="3027">
        <f>M49+1</f>
        <v>7</v>
      </c>
      <c r="P49" s="3052"/>
      <c r="Q49" s="3027">
        <f>O49+1</f>
        <v>8</v>
      </c>
      <c r="R49" s="3052"/>
      <c r="S49" s="3027">
        <f>Q49+1</f>
        <v>9</v>
      </c>
      <c r="T49" s="3052"/>
      <c r="U49" s="3027">
        <f>S49+1</f>
        <v>10</v>
      </c>
      <c r="V49" s="3052"/>
      <c r="W49" s="3027">
        <f>U49+1</f>
        <v>11</v>
      </c>
      <c r="X49" s="3052"/>
      <c r="Y49" s="3027">
        <f>W49+1</f>
        <v>12</v>
      </c>
      <c r="Z49" s="3052"/>
      <c r="AA49" s="3027">
        <f>Y49+1</f>
        <v>13</v>
      </c>
      <c r="AB49" s="3052"/>
      <c r="AC49" s="97"/>
      <c r="AD49" s="3027">
        <f>AA49+1</f>
        <v>14</v>
      </c>
      <c r="AE49" s="3052"/>
      <c r="AF49" s="3027">
        <f>AD49+1</f>
        <v>15</v>
      </c>
      <c r="AG49" s="3052"/>
      <c r="AH49" s="3027">
        <f>AF49+1</f>
        <v>16</v>
      </c>
      <c r="AI49" s="3052"/>
      <c r="AJ49" s="3027">
        <f>AH49+1</f>
        <v>17</v>
      </c>
      <c r="AK49" s="3052"/>
      <c r="AL49" s="3027">
        <f>AJ49+1</f>
        <v>18</v>
      </c>
      <c r="AM49" s="3052"/>
      <c r="AN49" s="3027">
        <f>AL49+1</f>
        <v>19</v>
      </c>
      <c r="AO49" s="3052"/>
      <c r="AP49" s="3027">
        <f>AN49+1</f>
        <v>20</v>
      </c>
      <c r="AQ49" s="3052"/>
      <c r="AR49" s="3027">
        <f>AP49+1</f>
        <v>21</v>
      </c>
      <c r="AS49" s="3052"/>
      <c r="AT49" s="3027">
        <f>AR49+1</f>
        <v>22</v>
      </c>
      <c r="AU49" s="3052"/>
      <c r="AV49" s="3027">
        <f>AT49+1</f>
        <v>23</v>
      </c>
      <c r="AW49" s="3052"/>
      <c r="AX49" s="3027">
        <f>AV49+1</f>
        <v>24</v>
      </c>
      <c r="AY49" s="3052"/>
      <c r="AZ49" s="3027">
        <f>AX49+1</f>
        <v>25</v>
      </c>
      <c r="BA49" s="3052"/>
      <c r="BB49" s="3027">
        <f>AZ49+1</f>
        <v>26</v>
      </c>
      <c r="BC49" s="3052"/>
      <c r="BD49" s="98"/>
      <c r="BE49" s="3027">
        <f>BB49+1</f>
        <v>27</v>
      </c>
      <c r="BF49" s="3052"/>
      <c r="BG49" s="3027">
        <f>BE49+1</f>
        <v>28</v>
      </c>
      <c r="BH49" s="3052"/>
      <c r="BI49" s="3027">
        <f>BG49+1</f>
        <v>29</v>
      </c>
      <c r="BJ49" s="3052"/>
      <c r="BK49" s="3027">
        <f>BI49+1</f>
        <v>30</v>
      </c>
      <c r="BL49" s="3052"/>
      <c r="BM49" s="3027">
        <f>BK49+1</f>
        <v>31</v>
      </c>
      <c r="BN49" s="3052"/>
      <c r="BO49" s="3027">
        <f>BM49+1</f>
        <v>32</v>
      </c>
      <c r="BP49" s="3052"/>
      <c r="BQ49" s="3027">
        <f>BO49+1</f>
        <v>33</v>
      </c>
      <c r="BR49" s="3052"/>
      <c r="BS49" s="3027">
        <f>BQ49+1</f>
        <v>34</v>
      </c>
      <c r="BT49" s="3052"/>
      <c r="BU49" s="3027">
        <f>BS49+1</f>
        <v>35</v>
      </c>
      <c r="BV49" s="3052"/>
      <c r="BW49" s="3027">
        <f>BU49+1</f>
        <v>36</v>
      </c>
      <c r="BX49" s="3052"/>
      <c r="BY49" s="3027">
        <f>BW49+1</f>
        <v>37</v>
      </c>
      <c r="BZ49" s="3052"/>
      <c r="CA49" s="3027">
        <f>BY49+1</f>
        <v>38</v>
      </c>
      <c r="CB49" s="3052"/>
      <c r="CC49" s="3027">
        <f>CA49+1</f>
        <v>39</v>
      </c>
      <c r="CD49" s="3052"/>
      <c r="CE49" s="99"/>
      <c r="CF49" s="3027">
        <f>CC49+1</f>
        <v>40</v>
      </c>
      <c r="CG49" s="3052"/>
      <c r="CH49" s="3027">
        <f>CF49+1</f>
        <v>41</v>
      </c>
      <c r="CI49" s="3052"/>
      <c r="CJ49" s="3027">
        <f>CH49+1</f>
        <v>42</v>
      </c>
      <c r="CK49" s="3052"/>
      <c r="CL49" s="3027">
        <f>CJ49+1</f>
        <v>43</v>
      </c>
      <c r="CM49" s="3052"/>
      <c r="CN49" s="3027">
        <f>CL49+1</f>
        <v>44</v>
      </c>
      <c r="CO49" s="3052"/>
      <c r="CP49" s="3027">
        <f>CN49+1</f>
        <v>45</v>
      </c>
      <c r="CQ49" s="3052"/>
      <c r="CR49" s="3027">
        <f>CP49+1</f>
        <v>46</v>
      </c>
      <c r="CS49" s="3052"/>
      <c r="CT49" s="3027">
        <f>CR49+1</f>
        <v>47</v>
      </c>
      <c r="CU49" s="3052"/>
      <c r="CV49" s="3027">
        <f>CT49+1</f>
        <v>48</v>
      </c>
      <c r="CW49" s="3052"/>
      <c r="CX49" s="3027">
        <f>CV49+1</f>
        <v>49</v>
      </c>
      <c r="CY49" s="3052"/>
      <c r="CZ49" s="3027">
        <f>CX49+1</f>
        <v>50</v>
      </c>
      <c r="DA49" s="3052"/>
      <c r="DB49" s="3027">
        <f>CZ49+1</f>
        <v>51</v>
      </c>
      <c r="DC49" s="3052"/>
      <c r="DD49" s="3027">
        <f>DB49+1</f>
        <v>52</v>
      </c>
      <c r="DE49" s="3052"/>
      <c r="DF49" s="1260" t="s">
        <v>937</v>
      </c>
      <c r="DG49" s="1259"/>
      <c r="DH49" s="96"/>
      <c r="DI49" s="200">
        <v>0</v>
      </c>
      <c r="DJ49" s="200">
        <v>0</v>
      </c>
      <c r="DK49" s="95"/>
      <c r="DL49" s="994"/>
      <c r="DM49" s="995"/>
      <c r="DN49" s="469"/>
      <c r="DO49" s="469"/>
      <c r="DP49" s="470" t="s">
        <v>1098</v>
      </c>
      <c r="DQ49" s="270"/>
      <c r="DR49" s="270"/>
      <c r="DS49" s="471"/>
      <c r="DT49" s="200">
        <v>0</v>
      </c>
      <c r="DU49" s="200">
        <v>0</v>
      </c>
      <c r="DV49" s="200">
        <v>0</v>
      </c>
      <c r="DW49" s="1217"/>
    </row>
    <row r="50" spans="2:127" ht="15.95" customHeight="1">
      <c r="B50" s="948" t="s">
        <v>205</v>
      </c>
      <c r="C50" s="102" t="s">
        <v>66</v>
      </c>
      <c r="D50" s="103" t="s">
        <v>77</v>
      </c>
      <c r="E50" s="102" t="s">
        <v>66</v>
      </c>
      <c r="F50" s="103" t="s">
        <v>77</v>
      </c>
      <c r="G50" s="102" t="s">
        <v>66</v>
      </c>
      <c r="H50" s="103" t="s">
        <v>77</v>
      </c>
      <c r="I50" s="102" t="s">
        <v>66</v>
      </c>
      <c r="J50" s="103" t="s">
        <v>77</v>
      </c>
      <c r="K50" s="102" t="s">
        <v>66</v>
      </c>
      <c r="L50" s="103" t="s">
        <v>77</v>
      </c>
      <c r="M50" s="102" t="s">
        <v>66</v>
      </c>
      <c r="N50" s="103" t="s">
        <v>77</v>
      </c>
      <c r="O50" s="102" t="s">
        <v>66</v>
      </c>
      <c r="P50" s="103" t="s">
        <v>77</v>
      </c>
      <c r="Q50" s="102" t="s">
        <v>66</v>
      </c>
      <c r="R50" s="103" t="s">
        <v>77</v>
      </c>
      <c r="S50" s="102" t="s">
        <v>66</v>
      </c>
      <c r="T50" s="103" t="s">
        <v>77</v>
      </c>
      <c r="U50" s="102" t="s">
        <v>66</v>
      </c>
      <c r="V50" s="103" t="s">
        <v>77</v>
      </c>
      <c r="W50" s="102" t="s">
        <v>66</v>
      </c>
      <c r="X50" s="103" t="s">
        <v>77</v>
      </c>
      <c r="Y50" s="102" t="s">
        <v>66</v>
      </c>
      <c r="Z50" s="103" t="s">
        <v>77</v>
      </c>
      <c r="AA50" s="102" t="s">
        <v>66</v>
      </c>
      <c r="AB50" s="104" t="s">
        <v>77</v>
      </c>
      <c r="AC50" s="97"/>
      <c r="AD50" s="105" t="s">
        <v>66</v>
      </c>
      <c r="AE50" s="103" t="s">
        <v>77</v>
      </c>
      <c r="AF50" s="106" t="s">
        <v>66</v>
      </c>
      <c r="AG50" s="103" t="s">
        <v>77</v>
      </c>
      <c r="AH50" s="106" t="s">
        <v>66</v>
      </c>
      <c r="AI50" s="103" t="s">
        <v>77</v>
      </c>
      <c r="AJ50" s="106" t="s">
        <v>66</v>
      </c>
      <c r="AK50" s="103" t="s">
        <v>77</v>
      </c>
      <c r="AL50" s="106" t="s">
        <v>66</v>
      </c>
      <c r="AM50" s="103" t="s">
        <v>77</v>
      </c>
      <c r="AN50" s="106" t="s">
        <v>66</v>
      </c>
      <c r="AO50" s="103" t="s">
        <v>77</v>
      </c>
      <c r="AP50" s="106" t="s">
        <v>66</v>
      </c>
      <c r="AQ50" s="103" t="s">
        <v>77</v>
      </c>
      <c r="AR50" s="106" t="s">
        <v>66</v>
      </c>
      <c r="AS50" s="103" t="s">
        <v>77</v>
      </c>
      <c r="AT50" s="106" t="s">
        <v>66</v>
      </c>
      <c r="AU50" s="103" t="s">
        <v>77</v>
      </c>
      <c r="AV50" s="106" t="s">
        <v>66</v>
      </c>
      <c r="AW50" s="103" t="s">
        <v>77</v>
      </c>
      <c r="AX50" s="106" t="s">
        <v>66</v>
      </c>
      <c r="AY50" s="103" t="s">
        <v>77</v>
      </c>
      <c r="AZ50" s="106" t="s">
        <v>66</v>
      </c>
      <c r="BA50" s="103" t="s">
        <v>77</v>
      </c>
      <c r="BB50" s="106" t="s">
        <v>66</v>
      </c>
      <c r="BC50" s="104" t="s">
        <v>77</v>
      </c>
      <c r="BD50" s="98"/>
      <c r="BE50" s="107" t="s">
        <v>66</v>
      </c>
      <c r="BF50" s="103" t="s">
        <v>77</v>
      </c>
      <c r="BG50" s="108" t="s">
        <v>66</v>
      </c>
      <c r="BH50" s="103" t="s">
        <v>77</v>
      </c>
      <c r="BI50" s="108" t="s">
        <v>66</v>
      </c>
      <c r="BJ50" s="103" t="s">
        <v>77</v>
      </c>
      <c r="BK50" s="108" t="s">
        <v>66</v>
      </c>
      <c r="BL50" s="103" t="s">
        <v>77</v>
      </c>
      <c r="BM50" s="108" t="s">
        <v>66</v>
      </c>
      <c r="BN50" s="103" t="s">
        <v>77</v>
      </c>
      <c r="BO50" s="108" t="s">
        <v>66</v>
      </c>
      <c r="BP50" s="103" t="s">
        <v>77</v>
      </c>
      <c r="BQ50" s="108" t="s">
        <v>66</v>
      </c>
      <c r="BR50" s="103" t="s">
        <v>77</v>
      </c>
      <c r="BS50" s="108" t="s">
        <v>66</v>
      </c>
      <c r="BT50" s="103" t="s">
        <v>77</v>
      </c>
      <c r="BU50" s="108" t="s">
        <v>66</v>
      </c>
      <c r="BV50" s="103" t="s">
        <v>77</v>
      </c>
      <c r="BW50" s="108" t="s">
        <v>66</v>
      </c>
      <c r="BX50" s="103" t="s">
        <v>77</v>
      </c>
      <c r="BY50" s="108" t="s">
        <v>66</v>
      </c>
      <c r="BZ50" s="103" t="s">
        <v>77</v>
      </c>
      <c r="CA50" s="108" t="s">
        <v>66</v>
      </c>
      <c r="CB50" s="103" t="s">
        <v>77</v>
      </c>
      <c r="CC50" s="108" t="s">
        <v>66</v>
      </c>
      <c r="CD50" s="104" t="s">
        <v>77</v>
      </c>
      <c r="CE50" s="99"/>
      <c r="CF50" s="109" t="s">
        <v>66</v>
      </c>
      <c r="CG50" s="103" t="s">
        <v>77</v>
      </c>
      <c r="CH50" s="110" t="s">
        <v>66</v>
      </c>
      <c r="CI50" s="103" t="s">
        <v>77</v>
      </c>
      <c r="CJ50" s="110" t="s">
        <v>66</v>
      </c>
      <c r="CK50" s="103" t="s">
        <v>77</v>
      </c>
      <c r="CL50" s="110" t="s">
        <v>66</v>
      </c>
      <c r="CM50" s="103" t="s">
        <v>77</v>
      </c>
      <c r="CN50" s="110" t="s">
        <v>66</v>
      </c>
      <c r="CO50" s="103" t="s">
        <v>77</v>
      </c>
      <c r="CP50" s="110" t="s">
        <v>66</v>
      </c>
      <c r="CQ50" s="103" t="s">
        <v>77</v>
      </c>
      <c r="CR50" s="110" t="s">
        <v>66</v>
      </c>
      <c r="CS50" s="103" t="s">
        <v>77</v>
      </c>
      <c r="CT50" s="110" t="s">
        <v>66</v>
      </c>
      <c r="CU50" s="103" t="s">
        <v>77</v>
      </c>
      <c r="CV50" s="110" t="s">
        <v>66</v>
      </c>
      <c r="CW50" s="103" t="s">
        <v>77</v>
      </c>
      <c r="CX50" s="110" t="s">
        <v>66</v>
      </c>
      <c r="CY50" s="103" t="s">
        <v>77</v>
      </c>
      <c r="CZ50" s="110" t="s">
        <v>66</v>
      </c>
      <c r="DA50" s="103" t="s">
        <v>77</v>
      </c>
      <c r="DB50" s="110" t="s">
        <v>66</v>
      </c>
      <c r="DC50" s="103" t="s">
        <v>77</v>
      </c>
      <c r="DD50" s="110" t="s">
        <v>66</v>
      </c>
      <c r="DE50" s="104" t="s">
        <v>77</v>
      </c>
      <c r="DF50" s="111" t="s">
        <v>922</v>
      </c>
      <c r="DG50" s="112"/>
      <c r="DH50" s="96"/>
      <c r="DI50" s="200">
        <v>0</v>
      </c>
      <c r="DJ50" s="200">
        <v>0</v>
      </c>
      <c r="DK50" s="95"/>
      <c r="DL50" s="408"/>
      <c r="DM50" s="408"/>
      <c r="DN50" s="472" t="s">
        <v>1081</v>
      </c>
      <c r="DO50" s="473">
        <v>4</v>
      </c>
      <c r="DP50" s="474" t="s">
        <v>1885</v>
      </c>
      <c r="DQ50" s="473">
        <v>20</v>
      </c>
      <c r="DR50" s="475" t="s">
        <v>1083</v>
      </c>
      <c r="DS50" s="408"/>
      <c r="DT50" s="200">
        <v>0</v>
      </c>
      <c r="DU50" s="200">
        <v>0</v>
      </c>
      <c r="DV50" s="200">
        <v>0</v>
      </c>
      <c r="DW50" s="1217"/>
    </row>
    <row r="51" spans="2:127" ht="15.95" customHeight="1">
      <c r="B51" s="207" t="s">
        <v>112</v>
      </c>
      <c r="C51" s="185"/>
      <c r="D51" s="186"/>
      <c r="E51" s="185"/>
      <c r="F51" s="186"/>
      <c r="G51" s="185"/>
      <c r="H51" s="186"/>
      <c r="I51" s="185"/>
      <c r="J51" s="186"/>
      <c r="K51" s="185"/>
      <c r="L51" s="186"/>
      <c r="M51" s="185"/>
      <c r="N51" s="186"/>
      <c r="O51" s="185"/>
      <c r="P51" s="186"/>
      <c r="Q51" s="185"/>
      <c r="R51" s="186"/>
      <c r="S51" s="185"/>
      <c r="T51" s="186"/>
      <c r="U51" s="185"/>
      <c r="V51" s="186"/>
      <c r="W51" s="185"/>
      <c r="X51" s="186"/>
      <c r="Y51" s="185"/>
      <c r="Z51" s="186"/>
      <c r="AA51" s="185"/>
      <c r="AB51" s="184"/>
      <c r="AC51" s="97"/>
      <c r="AD51" s="185"/>
      <c r="AE51" s="186"/>
      <c r="AF51" s="185"/>
      <c r="AG51" s="186"/>
      <c r="AH51" s="185"/>
      <c r="AI51" s="186"/>
      <c r="AJ51" s="185"/>
      <c r="AK51" s="186"/>
      <c r="AL51" s="185"/>
      <c r="AM51" s="186"/>
      <c r="AN51" s="185"/>
      <c r="AO51" s="186"/>
      <c r="AP51" s="185"/>
      <c r="AQ51" s="186"/>
      <c r="AR51" s="185"/>
      <c r="AS51" s="186"/>
      <c r="AT51" s="185"/>
      <c r="AU51" s="186"/>
      <c r="AV51" s="185"/>
      <c r="AW51" s="186"/>
      <c r="AX51" s="185"/>
      <c r="AY51" s="186"/>
      <c r="AZ51" s="185"/>
      <c r="BA51" s="186"/>
      <c r="BB51" s="185"/>
      <c r="BC51" s="184"/>
      <c r="BD51" s="98"/>
      <c r="BE51" s="185"/>
      <c r="BF51" s="186"/>
      <c r="BG51" s="185"/>
      <c r="BH51" s="186"/>
      <c r="BI51" s="185"/>
      <c r="BJ51" s="186"/>
      <c r="BK51" s="185"/>
      <c r="BL51" s="186"/>
      <c r="BM51" s="185"/>
      <c r="BN51" s="186"/>
      <c r="BO51" s="185"/>
      <c r="BP51" s="186"/>
      <c r="BQ51" s="185"/>
      <c r="BR51" s="186"/>
      <c r="BS51" s="185"/>
      <c r="BT51" s="186"/>
      <c r="BU51" s="185"/>
      <c r="BV51" s="186"/>
      <c r="BW51" s="185"/>
      <c r="BX51" s="186"/>
      <c r="BY51" s="185"/>
      <c r="BZ51" s="186"/>
      <c r="CA51" s="185"/>
      <c r="CB51" s="186"/>
      <c r="CC51" s="185"/>
      <c r="CD51" s="184"/>
      <c r="CE51" s="99"/>
      <c r="CF51" s="185"/>
      <c r="CG51" s="186"/>
      <c r="CH51" s="185"/>
      <c r="CI51" s="186"/>
      <c r="CJ51" s="185"/>
      <c r="CK51" s="186"/>
      <c r="CL51" s="185"/>
      <c r="CM51" s="186"/>
      <c r="CN51" s="185"/>
      <c r="CO51" s="186"/>
      <c r="CP51" s="185"/>
      <c r="CQ51" s="186"/>
      <c r="CR51" s="185"/>
      <c r="CS51" s="186"/>
      <c r="CT51" s="185"/>
      <c r="CU51" s="186"/>
      <c r="CV51" s="185"/>
      <c r="CW51" s="186"/>
      <c r="CX51" s="185"/>
      <c r="CY51" s="186"/>
      <c r="CZ51" s="185"/>
      <c r="DA51" s="186"/>
      <c r="DB51" s="185"/>
      <c r="DC51" s="186"/>
      <c r="DD51" s="185"/>
      <c r="DE51" s="184"/>
      <c r="DF51" s="1272">
        <f t="shared" ref="DF51:DF69" si="5">SUM(C51:DE51)</f>
        <v>0</v>
      </c>
      <c r="DG51" s="1271" t="str">
        <f>IF(DF51=0,"",DF51/DB216)</f>
        <v/>
      </c>
      <c r="DH51" s="96"/>
      <c r="DI51" s="116"/>
      <c r="DJ51" s="200">
        <v>0</v>
      </c>
      <c r="DK51" s="95"/>
      <c r="DL51" s="408"/>
      <c r="DM51" s="408"/>
      <c r="DN51" s="408"/>
      <c r="DO51" s="476"/>
      <c r="DP51" s="476"/>
      <c r="DQ51" s="996" t="s">
        <v>1099</v>
      </c>
      <c r="DR51" s="397"/>
      <c r="DS51" s="997"/>
      <c r="DT51" s="200">
        <v>0</v>
      </c>
      <c r="DU51" s="200">
        <v>0</v>
      </c>
      <c r="DV51" s="200">
        <v>0</v>
      </c>
      <c r="DW51" s="1217"/>
    </row>
    <row r="52" spans="2:127" ht="15.95" customHeight="1">
      <c r="B52" s="208" t="s">
        <v>121</v>
      </c>
      <c r="C52" s="185"/>
      <c r="D52" s="186"/>
      <c r="E52" s="185"/>
      <c r="F52" s="186"/>
      <c r="G52" s="185"/>
      <c r="H52" s="186"/>
      <c r="I52" s="185"/>
      <c r="J52" s="186"/>
      <c r="K52" s="185"/>
      <c r="L52" s="186"/>
      <c r="M52" s="185"/>
      <c r="N52" s="186"/>
      <c r="O52" s="185"/>
      <c r="P52" s="186"/>
      <c r="Q52" s="185"/>
      <c r="R52" s="186"/>
      <c r="S52" s="185"/>
      <c r="T52" s="186"/>
      <c r="U52" s="185"/>
      <c r="V52" s="186"/>
      <c r="W52" s="185"/>
      <c r="X52" s="186"/>
      <c r="Y52" s="185"/>
      <c r="Z52" s="186"/>
      <c r="AA52" s="185"/>
      <c r="AB52" s="184"/>
      <c r="AC52" s="97"/>
      <c r="AD52" s="185"/>
      <c r="AE52" s="186"/>
      <c r="AF52" s="185"/>
      <c r="AG52" s="186"/>
      <c r="AH52" s="185"/>
      <c r="AI52" s="186"/>
      <c r="AJ52" s="185"/>
      <c r="AK52" s="186"/>
      <c r="AL52" s="185"/>
      <c r="AM52" s="186"/>
      <c r="AN52" s="185"/>
      <c r="AO52" s="186"/>
      <c r="AP52" s="185"/>
      <c r="AQ52" s="186"/>
      <c r="AR52" s="185"/>
      <c r="AS52" s="186"/>
      <c r="AT52" s="185"/>
      <c r="AU52" s="186"/>
      <c r="AV52" s="185"/>
      <c r="AW52" s="186"/>
      <c r="AX52" s="185"/>
      <c r="AY52" s="186"/>
      <c r="AZ52" s="185"/>
      <c r="BA52" s="186"/>
      <c r="BB52" s="185"/>
      <c r="BC52" s="184"/>
      <c r="BD52" s="98"/>
      <c r="BE52" s="185"/>
      <c r="BF52" s="186"/>
      <c r="BG52" s="185"/>
      <c r="BH52" s="186"/>
      <c r="BI52" s="185"/>
      <c r="BJ52" s="186"/>
      <c r="BK52" s="185"/>
      <c r="BL52" s="186"/>
      <c r="BM52" s="185"/>
      <c r="BN52" s="186"/>
      <c r="BO52" s="185"/>
      <c r="BP52" s="186"/>
      <c r="BQ52" s="185"/>
      <c r="BR52" s="186"/>
      <c r="BS52" s="185"/>
      <c r="BT52" s="186"/>
      <c r="BU52" s="185"/>
      <c r="BV52" s="186"/>
      <c r="BW52" s="185"/>
      <c r="BX52" s="186"/>
      <c r="BY52" s="185"/>
      <c r="BZ52" s="186"/>
      <c r="CA52" s="185"/>
      <c r="CB52" s="186"/>
      <c r="CC52" s="185"/>
      <c r="CD52" s="184"/>
      <c r="CE52" s="99"/>
      <c r="CF52" s="185"/>
      <c r="CG52" s="186"/>
      <c r="CH52" s="185"/>
      <c r="CI52" s="186"/>
      <c r="CJ52" s="185"/>
      <c r="CK52" s="186"/>
      <c r="CL52" s="185"/>
      <c r="CM52" s="186"/>
      <c r="CN52" s="185"/>
      <c r="CO52" s="186"/>
      <c r="CP52" s="185"/>
      <c r="CQ52" s="186"/>
      <c r="CR52" s="185"/>
      <c r="CS52" s="186"/>
      <c r="CT52" s="185"/>
      <c r="CU52" s="186"/>
      <c r="CV52" s="185"/>
      <c r="CW52" s="186"/>
      <c r="CX52" s="185"/>
      <c r="CY52" s="186"/>
      <c r="CZ52" s="185"/>
      <c r="DA52" s="186"/>
      <c r="DB52" s="185"/>
      <c r="DC52" s="186"/>
      <c r="DD52" s="185"/>
      <c r="DE52" s="184"/>
      <c r="DF52" s="183">
        <f t="shared" si="5"/>
        <v>0</v>
      </c>
      <c r="DG52" s="182" t="str">
        <f>IF(DF52=0,"",DF52/DB216)</f>
        <v/>
      </c>
      <c r="DH52" s="96"/>
      <c r="DI52" s="116"/>
      <c r="DJ52" s="200">
        <v>0</v>
      </c>
      <c r="DK52" s="95"/>
      <c r="DL52" s="408"/>
      <c r="DM52" s="408"/>
      <c r="DN52" s="408"/>
      <c r="DO52" s="408"/>
      <c r="DP52" s="408"/>
      <c r="DQ52" s="408"/>
      <c r="DR52" s="408"/>
      <c r="DS52" s="408"/>
      <c r="DT52" s="200">
        <v>0</v>
      </c>
      <c r="DU52" s="200">
        <v>0</v>
      </c>
      <c r="DV52" s="200">
        <v>0</v>
      </c>
      <c r="DW52" s="1217"/>
    </row>
    <row r="53" spans="2:127" ht="15.95" customHeight="1">
      <c r="B53" s="208" t="s">
        <v>350</v>
      </c>
      <c r="C53" s="185"/>
      <c r="D53" s="186"/>
      <c r="E53" s="185"/>
      <c r="F53" s="186"/>
      <c r="G53" s="185"/>
      <c r="H53" s="186"/>
      <c r="I53" s="185"/>
      <c r="J53" s="186"/>
      <c r="K53" s="185"/>
      <c r="L53" s="186"/>
      <c r="M53" s="185"/>
      <c r="N53" s="186"/>
      <c r="O53" s="185"/>
      <c r="P53" s="186"/>
      <c r="Q53" s="185"/>
      <c r="R53" s="186"/>
      <c r="S53" s="185"/>
      <c r="T53" s="186"/>
      <c r="U53" s="185"/>
      <c r="V53" s="186"/>
      <c r="W53" s="185"/>
      <c r="X53" s="186"/>
      <c r="Y53" s="185"/>
      <c r="Z53" s="186"/>
      <c r="AA53" s="185"/>
      <c r="AB53" s="184"/>
      <c r="AC53" s="97"/>
      <c r="AD53" s="185"/>
      <c r="AE53" s="186"/>
      <c r="AF53" s="185"/>
      <c r="AG53" s="186"/>
      <c r="AH53" s="185"/>
      <c r="AI53" s="186"/>
      <c r="AJ53" s="185"/>
      <c r="AK53" s="186"/>
      <c r="AL53" s="185"/>
      <c r="AM53" s="186"/>
      <c r="AN53" s="185"/>
      <c r="AO53" s="186"/>
      <c r="AP53" s="185"/>
      <c r="AQ53" s="186"/>
      <c r="AR53" s="185"/>
      <c r="AS53" s="186"/>
      <c r="AT53" s="185"/>
      <c r="AU53" s="186"/>
      <c r="AV53" s="185"/>
      <c r="AW53" s="186"/>
      <c r="AX53" s="185"/>
      <c r="AY53" s="186"/>
      <c r="AZ53" s="185"/>
      <c r="BA53" s="186"/>
      <c r="BB53" s="185"/>
      <c r="BC53" s="184"/>
      <c r="BD53" s="98"/>
      <c r="BE53" s="185"/>
      <c r="BF53" s="186"/>
      <c r="BG53" s="185"/>
      <c r="BH53" s="186"/>
      <c r="BI53" s="185"/>
      <c r="BJ53" s="186"/>
      <c r="BK53" s="185"/>
      <c r="BL53" s="186"/>
      <c r="BM53" s="185"/>
      <c r="BN53" s="186"/>
      <c r="BO53" s="185"/>
      <c r="BP53" s="186"/>
      <c r="BQ53" s="185"/>
      <c r="BR53" s="186"/>
      <c r="BS53" s="185"/>
      <c r="BT53" s="186"/>
      <c r="BU53" s="185"/>
      <c r="BV53" s="186"/>
      <c r="BW53" s="185"/>
      <c r="BX53" s="186"/>
      <c r="BY53" s="185"/>
      <c r="BZ53" s="186"/>
      <c r="CA53" s="185"/>
      <c r="CB53" s="186"/>
      <c r="CC53" s="185"/>
      <c r="CD53" s="184"/>
      <c r="CE53" s="99"/>
      <c r="CF53" s="185"/>
      <c r="CG53" s="186"/>
      <c r="CH53" s="185"/>
      <c r="CI53" s="186"/>
      <c r="CJ53" s="185"/>
      <c r="CK53" s="186"/>
      <c r="CL53" s="185"/>
      <c r="CM53" s="186"/>
      <c r="CN53" s="185"/>
      <c r="CO53" s="186"/>
      <c r="CP53" s="185"/>
      <c r="CQ53" s="186"/>
      <c r="CR53" s="185"/>
      <c r="CS53" s="186"/>
      <c r="CT53" s="185"/>
      <c r="CU53" s="186"/>
      <c r="CV53" s="185"/>
      <c r="CW53" s="186"/>
      <c r="CX53" s="185"/>
      <c r="CY53" s="186"/>
      <c r="CZ53" s="185"/>
      <c r="DA53" s="186"/>
      <c r="DB53" s="185"/>
      <c r="DC53" s="186"/>
      <c r="DD53" s="185"/>
      <c r="DE53" s="184"/>
      <c r="DF53" s="183">
        <f t="shared" si="5"/>
        <v>0</v>
      </c>
      <c r="DG53" s="182" t="str">
        <f>IF(DF53=0,"",DF53/DB216)</f>
        <v/>
      </c>
      <c r="DH53" s="96"/>
      <c r="DI53" s="116"/>
      <c r="DJ53" s="200">
        <v>0</v>
      </c>
      <c r="DK53" s="95"/>
      <c r="DL53" s="424" t="s">
        <v>1128</v>
      </c>
      <c r="DM53" s="998">
        <f>ROW(DF250)</f>
        <v>250</v>
      </c>
      <c r="DN53" s="999">
        <f>ROW(DF261)</f>
        <v>261</v>
      </c>
      <c r="DO53" s="1270">
        <f>ROW(DF272)</f>
        <v>272</v>
      </c>
      <c r="DP53" s="1269">
        <f>ROW(DF283)</f>
        <v>283</v>
      </c>
      <c r="DQ53" s="1268">
        <f>ROW(DF294)</f>
        <v>294</v>
      </c>
      <c r="DR53" s="1267">
        <f>ROW(DF305)</f>
        <v>305</v>
      </c>
      <c r="DS53" s="1267">
        <f>ROW(DF316)</f>
        <v>316</v>
      </c>
      <c r="DT53" s="200">
        <v>0</v>
      </c>
      <c r="DU53" s="200">
        <v>0</v>
      </c>
      <c r="DV53" s="200">
        <v>0</v>
      </c>
      <c r="DW53" s="1217"/>
    </row>
    <row r="54" spans="2:127" ht="15.95" customHeight="1">
      <c r="B54" s="208" t="s">
        <v>130</v>
      </c>
      <c r="C54" s="185"/>
      <c r="D54" s="186"/>
      <c r="E54" s="185"/>
      <c r="F54" s="186"/>
      <c r="G54" s="185"/>
      <c r="H54" s="186"/>
      <c r="I54" s="185"/>
      <c r="J54" s="186"/>
      <c r="K54" s="185"/>
      <c r="L54" s="186"/>
      <c r="M54" s="185"/>
      <c r="N54" s="186"/>
      <c r="O54" s="185"/>
      <c r="P54" s="186"/>
      <c r="Q54" s="185"/>
      <c r="R54" s="186"/>
      <c r="S54" s="185"/>
      <c r="T54" s="186"/>
      <c r="U54" s="185"/>
      <c r="V54" s="186"/>
      <c r="W54" s="185"/>
      <c r="X54" s="186"/>
      <c r="Y54" s="185"/>
      <c r="Z54" s="186"/>
      <c r="AA54" s="185"/>
      <c r="AB54" s="184"/>
      <c r="AC54" s="97"/>
      <c r="AD54" s="185"/>
      <c r="AE54" s="186"/>
      <c r="AF54" s="185"/>
      <c r="AG54" s="186"/>
      <c r="AH54" s="185"/>
      <c r="AI54" s="186"/>
      <c r="AJ54" s="185"/>
      <c r="AK54" s="186"/>
      <c r="AL54" s="185"/>
      <c r="AM54" s="186"/>
      <c r="AN54" s="185"/>
      <c r="AO54" s="186"/>
      <c r="AP54" s="185"/>
      <c r="AQ54" s="186"/>
      <c r="AR54" s="185"/>
      <c r="AS54" s="186"/>
      <c r="AT54" s="185"/>
      <c r="AU54" s="186"/>
      <c r="AV54" s="185"/>
      <c r="AW54" s="186"/>
      <c r="AX54" s="185"/>
      <c r="AY54" s="186"/>
      <c r="AZ54" s="185"/>
      <c r="BA54" s="186"/>
      <c r="BB54" s="185"/>
      <c r="BC54" s="184"/>
      <c r="BD54" s="98"/>
      <c r="BE54" s="185"/>
      <c r="BF54" s="186"/>
      <c r="BG54" s="185"/>
      <c r="BH54" s="186"/>
      <c r="BI54" s="185"/>
      <c r="BJ54" s="186"/>
      <c r="BK54" s="185"/>
      <c r="BL54" s="186"/>
      <c r="BM54" s="185"/>
      <c r="BN54" s="186"/>
      <c r="BO54" s="185"/>
      <c r="BP54" s="186"/>
      <c r="BQ54" s="185"/>
      <c r="BR54" s="186"/>
      <c r="BS54" s="185"/>
      <c r="BT54" s="186"/>
      <c r="BU54" s="185"/>
      <c r="BV54" s="186"/>
      <c r="BW54" s="185"/>
      <c r="BX54" s="186"/>
      <c r="BY54" s="185"/>
      <c r="BZ54" s="186"/>
      <c r="CA54" s="185"/>
      <c r="CB54" s="186"/>
      <c r="CC54" s="185"/>
      <c r="CD54" s="184"/>
      <c r="CE54" s="99"/>
      <c r="CF54" s="185"/>
      <c r="CG54" s="186"/>
      <c r="CH54" s="185"/>
      <c r="CI54" s="186"/>
      <c r="CJ54" s="185"/>
      <c r="CK54" s="186"/>
      <c r="CL54" s="185"/>
      <c r="CM54" s="186"/>
      <c r="CN54" s="185"/>
      <c r="CO54" s="186"/>
      <c r="CP54" s="185"/>
      <c r="CQ54" s="186"/>
      <c r="CR54" s="185"/>
      <c r="CS54" s="186"/>
      <c r="CT54" s="185"/>
      <c r="CU54" s="186"/>
      <c r="CV54" s="185"/>
      <c r="CW54" s="186"/>
      <c r="CX54" s="185"/>
      <c r="CY54" s="186"/>
      <c r="CZ54" s="185"/>
      <c r="DA54" s="186"/>
      <c r="DB54" s="185"/>
      <c r="DC54" s="186"/>
      <c r="DD54" s="185"/>
      <c r="DE54" s="184"/>
      <c r="DF54" s="183">
        <f t="shared" si="5"/>
        <v>0</v>
      </c>
      <c r="DG54" s="182" t="str">
        <f>IF(DF54=0,"",DF54/DB216)</f>
        <v/>
      </c>
      <c r="DH54" s="96"/>
      <c r="DI54" s="116"/>
      <c r="DJ54" s="200">
        <v>0</v>
      </c>
      <c r="DK54" s="95"/>
      <c r="DL54" s="395" t="s">
        <v>1076</v>
      </c>
      <c r="DM54" s="395"/>
      <c r="DN54" s="395"/>
      <c r="DO54" s="395"/>
      <c r="DP54" s="395"/>
      <c r="DQ54" s="395"/>
      <c r="DR54" s="1267">
        <f>ROW(DF327)</f>
        <v>327</v>
      </c>
      <c r="DS54" s="1266">
        <f>ROW(DF338)</f>
        <v>338</v>
      </c>
      <c r="DT54" s="200">
        <v>0</v>
      </c>
      <c r="DU54" s="200">
        <v>0</v>
      </c>
      <c r="DV54" s="200">
        <v>0</v>
      </c>
      <c r="DW54" s="1217"/>
    </row>
    <row r="55" spans="2:127" ht="15.95" customHeight="1">
      <c r="B55" s="207" t="s">
        <v>136</v>
      </c>
      <c r="C55" s="185"/>
      <c r="D55" s="186"/>
      <c r="E55" s="185"/>
      <c r="F55" s="186"/>
      <c r="G55" s="185"/>
      <c r="H55" s="186"/>
      <c r="I55" s="185"/>
      <c r="J55" s="186"/>
      <c r="K55" s="185"/>
      <c r="L55" s="186"/>
      <c r="M55" s="185"/>
      <c r="N55" s="186"/>
      <c r="O55" s="185"/>
      <c r="P55" s="186"/>
      <c r="Q55" s="185"/>
      <c r="R55" s="186"/>
      <c r="S55" s="185"/>
      <c r="T55" s="186"/>
      <c r="U55" s="185"/>
      <c r="V55" s="186"/>
      <c r="W55" s="185"/>
      <c r="X55" s="186"/>
      <c r="Y55" s="185"/>
      <c r="Z55" s="186"/>
      <c r="AA55" s="185"/>
      <c r="AB55" s="184"/>
      <c r="AC55" s="97"/>
      <c r="AD55" s="185"/>
      <c r="AE55" s="186"/>
      <c r="AF55" s="185"/>
      <c r="AG55" s="186"/>
      <c r="AH55" s="185"/>
      <c r="AI55" s="186"/>
      <c r="AJ55" s="185"/>
      <c r="AK55" s="186"/>
      <c r="AL55" s="185"/>
      <c r="AM55" s="186"/>
      <c r="AN55" s="185"/>
      <c r="AO55" s="186"/>
      <c r="AP55" s="185"/>
      <c r="AQ55" s="186"/>
      <c r="AR55" s="185"/>
      <c r="AS55" s="186"/>
      <c r="AT55" s="185"/>
      <c r="AU55" s="186"/>
      <c r="AV55" s="185"/>
      <c r="AW55" s="186"/>
      <c r="AX55" s="185"/>
      <c r="AY55" s="186"/>
      <c r="AZ55" s="185"/>
      <c r="BA55" s="186"/>
      <c r="BB55" s="185"/>
      <c r="BC55" s="184"/>
      <c r="BD55" s="98"/>
      <c r="BE55" s="185"/>
      <c r="BF55" s="186"/>
      <c r="BG55" s="185"/>
      <c r="BH55" s="186"/>
      <c r="BI55" s="185"/>
      <c r="BJ55" s="186"/>
      <c r="BK55" s="185"/>
      <c r="BL55" s="186"/>
      <c r="BM55" s="185"/>
      <c r="BN55" s="186"/>
      <c r="BO55" s="185"/>
      <c r="BP55" s="186"/>
      <c r="BQ55" s="185"/>
      <c r="BR55" s="186"/>
      <c r="BS55" s="185"/>
      <c r="BT55" s="186"/>
      <c r="BU55" s="185"/>
      <c r="BV55" s="186"/>
      <c r="BW55" s="185"/>
      <c r="BX55" s="186"/>
      <c r="BY55" s="185"/>
      <c r="BZ55" s="186"/>
      <c r="CA55" s="185"/>
      <c r="CB55" s="186"/>
      <c r="CC55" s="185"/>
      <c r="CD55" s="184"/>
      <c r="CE55" s="99"/>
      <c r="CF55" s="185"/>
      <c r="CG55" s="186"/>
      <c r="CH55" s="185"/>
      <c r="CI55" s="186"/>
      <c r="CJ55" s="185"/>
      <c r="CK55" s="186"/>
      <c r="CL55" s="185"/>
      <c r="CM55" s="186"/>
      <c r="CN55" s="185"/>
      <c r="CO55" s="186"/>
      <c r="CP55" s="185"/>
      <c r="CQ55" s="186"/>
      <c r="CR55" s="185"/>
      <c r="CS55" s="186"/>
      <c r="CT55" s="185"/>
      <c r="CU55" s="186"/>
      <c r="CV55" s="185"/>
      <c r="CW55" s="186"/>
      <c r="CX55" s="185"/>
      <c r="CY55" s="186"/>
      <c r="CZ55" s="185"/>
      <c r="DA55" s="186"/>
      <c r="DB55" s="185"/>
      <c r="DC55" s="186"/>
      <c r="DD55" s="185"/>
      <c r="DE55" s="184"/>
      <c r="DF55" s="183">
        <f t="shared" si="5"/>
        <v>0</v>
      </c>
      <c r="DG55" s="182" t="str">
        <f>IF(DF55=0,"",DF55/DB216)</f>
        <v/>
      </c>
      <c r="DH55" s="96"/>
      <c r="DI55" s="116"/>
      <c r="DJ55" s="200">
        <v>0</v>
      </c>
      <c r="DK55" s="95"/>
      <c r="DL55" s="395"/>
      <c r="DM55" s="395"/>
      <c r="DN55" s="395"/>
      <c r="DO55" s="395"/>
      <c r="DP55" s="395"/>
      <c r="DQ55" s="395"/>
      <c r="DR55" s="395"/>
      <c r="DS55" s="395"/>
      <c r="DT55" s="200">
        <v>0</v>
      </c>
      <c r="DU55" s="200">
        <v>0</v>
      </c>
      <c r="DV55" s="200">
        <v>0</v>
      </c>
      <c r="DW55" s="1217"/>
    </row>
    <row r="56" spans="2:127" ht="15.95" customHeight="1">
      <c r="B56" s="208" t="s">
        <v>144</v>
      </c>
      <c r="C56" s="185"/>
      <c r="D56" s="186"/>
      <c r="E56" s="185"/>
      <c r="F56" s="186"/>
      <c r="G56" s="185"/>
      <c r="H56" s="186"/>
      <c r="I56" s="185"/>
      <c r="J56" s="186"/>
      <c r="K56" s="185"/>
      <c r="L56" s="186"/>
      <c r="M56" s="185"/>
      <c r="N56" s="186"/>
      <c r="O56" s="185"/>
      <c r="P56" s="186"/>
      <c r="Q56" s="185"/>
      <c r="R56" s="186"/>
      <c r="S56" s="185"/>
      <c r="T56" s="186"/>
      <c r="U56" s="185"/>
      <c r="V56" s="186"/>
      <c r="W56" s="185"/>
      <c r="X56" s="186"/>
      <c r="Y56" s="185"/>
      <c r="Z56" s="186"/>
      <c r="AA56" s="185"/>
      <c r="AB56" s="184"/>
      <c r="AC56" s="97"/>
      <c r="AD56" s="185"/>
      <c r="AE56" s="186"/>
      <c r="AF56" s="185"/>
      <c r="AG56" s="186"/>
      <c r="AH56" s="185"/>
      <c r="AI56" s="186"/>
      <c r="AJ56" s="185"/>
      <c r="AK56" s="186"/>
      <c r="AL56" s="185"/>
      <c r="AM56" s="186"/>
      <c r="AN56" s="185"/>
      <c r="AO56" s="186"/>
      <c r="AP56" s="185"/>
      <c r="AQ56" s="186"/>
      <c r="AR56" s="185"/>
      <c r="AS56" s="186"/>
      <c r="AT56" s="185"/>
      <c r="AU56" s="186"/>
      <c r="AV56" s="185"/>
      <c r="AW56" s="186"/>
      <c r="AX56" s="185"/>
      <c r="AY56" s="186"/>
      <c r="AZ56" s="185"/>
      <c r="BA56" s="186"/>
      <c r="BB56" s="185"/>
      <c r="BC56" s="184"/>
      <c r="BD56" s="98"/>
      <c r="BE56" s="185"/>
      <c r="BF56" s="186"/>
      <c r="BG56" s="185"/>
      <c r="BH56" s="186"/>
      <c r="BI56" s="185"/>
      <c r="BJ56" s="186"/>
      <c r="BK56" s="185"/>
      <c r="BL56" s="186"/>
      <c r="BM56" s="185"/>
      <c r="BN56" s="186"/>
      <c r="BO56" s="185"/>
      <c r="BP56" s="186"/>
      <c r="BQ56" s="185"/>
      <c r="BR56" s="186"/>
      <c r="BS56" s="185"/>
      <c r="BT56" s="186"/>
      <c r="BU56" s="185"/>
      <c r="BV56" s="186"/>
      <c r="BW56" s="185"/>
      <c r="BX56" s="186"/>
      <c r="BY56" s="185"/>
      <c r="BZ56" s="186"/>
      <c r="CA56" s="185"/>
      <c r="CB56" s="186"/>
      <c r="CC56" s="185"/>
      <c r="CD56" s="184"/>
      <c r="CE56" s="99"/>
      <c r="CF56" s="185"/>
      <c r="CG56" s="186"/>
      <c r="CH56" s="185"/>
      <c r="CI56" s="186"/>
      <c r="CJ56" s="185"/>
      <c r="CK56" s="186"/>
      <c r="CL56" s="185"/>
      <c r="CM56" s="186"/>
      <c r="CN56" s="185"/>
      <c r="CO56" s="186"/>
      <c r="CP56" s="185"/>
      <c r="CQ56" s="186"/>
      <c r="CR56" s="185"/>
      <c r="CS56" s="186"/>
      <c r="CT56" s="185"/>
      <c r="CU56" s="186"/>
      <c r="CV56" s="185"/>
      <c r="CW56" s="186"/>
      <c r="CX56" s="185"/>
      <c r="CY56" s="186"/>
      <c r="CZ56" s="185"/>
      <c r="DA56" s="186"/>
      <c r="DB56" s="185"/>
      <c r="DC56" s="186"/>
      <c r="DD56" s="185"/>
      <c r="DE56" s="184"/>
      <c r="DF56" s="183">
        <f t="shared" si="5"/>
        <v>0</v>
      </c>
      <c r="DG56" s="182" t="str">
        <f>IF(DF56=0,"",DF56/DB216)</f>
        <v/>
      </c>
      <c r="DH56" s="96"/>
      <c r="DI56" s="116"/>
      <c r="DJ56" s="200">
        <v>0</v>
      </c>
      <c r="DK56" s="95"/>
      <c r="DL56" s="3085" t="s">
        <v>1129</v>
      </c>
      <c r="DM56" s="3085"/>
      <c r="DN56" s="3085"/>
      <c r="DO56" s="3085"/>
      <c r="DP56" s="3085"/>
      <c r="DQ56" s="3085"/>
      <c r="DR56" s="3163" t="s">
        <v>1127</v>
      </c>
      <c r="DS56" s="3163">
        <f>ROW(DF252)</f>
        <v>252</v>
      </c>
      <c r="DT56" s="200">
        <v>0</v>
      </c>
      <c r="DU56" s="200">
        <v>0</v>
      </c>
      <c r="DV56" s="200">
        <v>0</v>
      </c>
      <c r="DW56" s="1217"/>
    </row>
    <row r="57" spans="2:127" ht="15.95" customHeight="1">
      <c r="B57" s="208" t="s">
        <v>137</v>
      </c>
      <c r="C57" s="185"/>
      <c r="D57" s="186"/>
      <c r="E57" s="185"/>
      <c r="F57" s="186"/>
      <c r="G57" s="185"/>
      <c r="H57" s="186"/>
      <c r="I57" s="185"/>
      <c r="J57" s="186"/>
      <c r="K57" s="185"/>
      <c r="L57" s="186"/>
      <c r="M57" s="185"/>
      <c r="N57" s="186"/>
      <c r="O57" s="185"/>
      <c r="P57" s="186"/>
      <c r="Q57" s="185"/>
      <c r="R57" s="186"/>
      <c r="S57" s="185"/>
      <c r="T57" s="186"/>
      <c r="U57" s="185"/>
      <c r="V57" s="186"/>
      <c r="W57" s="185"/>
      <c r="X57" s="186"/>
      <c r="Y57" s="185"/>
      <c r="Z57" s="186"/>
      <c r="AA57" s="185"/>
      <c r="AB57" s="184"/>
      <c r="AC57" s="97"/>
      <c r="AD57" s="185"/>
      <c r="AE57" s="186"/>
      <c r="AF57" s="185"/>
      <c r="AG57" s="186"/>
      <c r="AH57" s="185"/>
      <c r="AI57" s="186"/>
      <c r="AJ57" s="185"/>
      <c r="AK57" s="186"/>
      <c r="AL57" s="185"/>
      <c r="AM57" s="186"/>
      <c r="AN57" s="185"/>
      <c r="AO57" s="186"/>
      <c r="AP57" s="185"/>
      <c r="AQ57" s="186"/>
      <c r="AR57" s="185"/>
      <c r="AS57" s="186"/>
      <c r="AT57" s="185"/>
      <c r="AU57" s="186"/>
      <c r="AV57" s="185"/>
      <c r="AW57" s="186"/>
      <c r="AX57" s="185"/>
      <c r="AY57" s="186"/>
      <c r="AZ57" s="185"/>
      <c r="BA57" s="186"/>
      <c r="BB57" s="185"/>
      <c r="BC57" s="184"/>
      <c r="BD57" s="98"/>
      <c r="BE57" s="185"/>
      <c r="BF57" s="186"/>
      <c r="BG57" s="185"/>
      <c r="BH57" s="186"/>
      <c r="BI57" s="185"/>
      <c r="BJ57" s="186"/>
      <c r="BK57" s="185"/>
      <c r="BL57" s="186"/>
      <c r="BM57" s="185"/>
      <c r="BN57" s="186"/>
      <c r="BO57" s="185"/>
      <c r="BP57" s="186"/>
      <c r="BQ57" s="185"/>
      <c r="BR57" s="186"/>
      <c r="BS57" s="185"/>
      <c r="BT57" s="186"/>
      <c r="BU57" s="185"/>
      <c r="BV57" s="186"/>
      <c r="BW57" s="185"/>
      <c r="BX57" s="186"/>
      <c r="BY57" s="185"/>
      <c r="BZ57" s="186"/>
      <c r="CA57" s="185"/>
      <c r="CB57" s="186"/>
      <c r="CC57" s="185"/>
      <c r="CD57" s="184"/>
      <c r="CE57" s="99"/>
      <c r="CF57" s="185"/>
      <c r="CG57" s="186"/>
      <c r="CH57" s="185"/>
      <c r="CI57" s="186"/>
      <c r="CJ57" s="185"/>
      <c r="CK57" s="186"/>
      <c r="CL57" s="185"/>
      <c r="CM57" s="186"/>
      <c r="CN57" s="185"/>
      <c r="CO57" s="186"/>
      <c r="CP57" s="185"/>
      <c r="CQ57" s="186"/>
      <c r="CR57" s="185"/>
      <c r="CS57" s="186"/>
      <c r="CT57" s="185"/>
      <c r="CU57" s="186"/>
      <c r="CV57" s="185"/>
      <c r="CW57" s="186"/>
      <c r="CX57" s="185"/>
      <c r="CY57" s="186"/>
      <c r="CZ57" s="185"/>
      <c r="DA57" s="186"/>
      <c r="DB57" s="185"/>
      <c r="DC57" s="186"/>
      <c r="DD57" s="185"/>
      <c r="DE57" s="184"/>
      <c r="DF57" s="183">
        <f t="shared" si="5"/>
        <v>0</v>
      </c>
      <c r="DG57" s="182" t="str">
        <f>IF(DF57=0,"",DF57/DB216)</f>
        <v/>
      </c>
      <c r="DH57" s="96"/>
      <c r="DI57" s="116"/>
      <c r="DJ57" s="200">
        <v>0</v>
      </c>
      <c r="DK57" s="95"/>
      <c r="DL57" s="3085"/>
      <c r="DM57" s="3085"/>
      <c r="DN57" s="3085"/>
      <c r="DO57" s="3085"/>
      <c r="DP57" s="3085"/>
      <c r="DQ57" s="3085"/>
      <c r="DR57" s="3093"/>
      <c r="DS57" s="3093"/>
      <c r="DT57" s="200">
        <v>0</v>
      </c>
      <c r="DU57" s="200">
        <v>0</v>
      </c>
      <c r="DV57" s="200">
        <v>0</v>
      </c>
      <c r="DW57" s="1217"/>
    </row>
    <row r="58" spans="2:127" ht="15.95" customHeight="1">
      <c r="B58" s="208" t="s">
        <v>150</v>
      </c>
      <c r="C58" s="185"/>
      <c r="D58" s="186"/>
      <c r="E58" s="185"/>
      <c r="F58" s="186"/>
      <c r="G58" s="185"/>
      <c r="H58" s="186"/>
      <c r="I58" s="185"/>
      <c r="J58" s="186"/>
      <c r="K58" s="185"/>
      <c r="L58" s="186"/>
      <c r="M58" s="185"/>
      <c r="N58" s="186"/>
      <c r="O58" s="185"/>
      <c r="P58" s="186"/>
      <c r="Q58" s="185"/>
      <c r="R58" s="186"/>
      <c r="S58" s="185"/>
      <c r="T58" s="186"/>
      <c r="U58" s="185"/>
      <c r="V58" s="186"/>
      <c r="W58" s="185"/>
      <c r="X58" s="186"/>
      <c r="Y58" s="185"/>
      <c r="Z58" s="186"/>
      <c r="AA58" s="185"/>
      <c r="AB58" s="184"/>
      <c r="AC58" s="97"/>
      <c r="AD58" s="185"/>
      <c r="AE58" s="186"/>
      <c r="AF58" s="185"/>
      <c r="AG58" s="186"/>
      <c r="AH58" s="185"/>
      <c r="AI58" s="186"/>
      <c r="AJ58" s="185"/>
      <c r="AK58" s="186"/>
      <c r="AL58" s="185"/>
      <c r="AM58" s="186"/>
      <c r="AN58" s="185"/>
      <c r="AO58" s="186"/>
      <c r="AP58" s="185"/>
      <c r="AQ58" s="186"/>
      <c r="AR58" s="185"/>
      <c r="AS58" s="186"/>
      <c r="AT58" s="185"/>
      <c r="AU58" s="186"/>
      <c r="AV58" s="185"/>
      <c r="AW58" s="186"/>
      <c r="AX58" s="185"/>
      <c r="AY58" s="186"/>
      <c r="AZ58" s="185"/>
      <c r="BA58" s="186"/>
      <c r="BB58" s="185"/>
      <c r="BC58" s="184"/>
      <c r="BD58" s="98"/>
      <c r="BE58" s="185"/>
      <c r="BF58" s="186"/>
      <c r="BG58" s="185"/>
      <c r="BH58" s="186"/>
      <c r="BI58" s="185"/>
      <c r="BJ58" s="186"/>
      <c r="BK58" s="185"/>
      <c r="BL58" s="186"/>
      <c r="BM58" s="185"/>
      <c r="BN58" s="186"/>
      <c r="BO58" s="185"/>
      <c r="BP58" s="186"/>
      <c r="BQ58" s="185"/>
      <c r="BR58" s="186"/>
      <c r="BS58" s="185"/>
      <c r="BT58" s="186"/>
      <c r="BU58" s="185"/>
      <c r="BV58" s="186"/>
      <c r="BW58" s="185"/>
      <c r="BX58" s="186"/>
      <c r="BY58" s="185"/>
      <c r="BZ58" s="186"/>
      <c r="CA58" s="185"/>
      <c r="CB58" s="186"/>
      <c r="CC58" s="185"/>
      <c r="CD58" s="184"/>
      <c r="CE58" s="99"/>
      <c r="CF58" s="185"/>
      <c r="CG58" s="186"/>
      <c r="CH58" s="185"/>
      <c r="CI58" s="186"/>
      <c r="CJ58" s="185"/>
      <c r="CK58" s="186"/>
      <c r="CL58" s="185"/>
      <c r="CM58" s="186"/>
      <c r="CN58" s="185"/>
      <c r="CO58" s="186"/>
      <c r="CP58" s="185"/>
      <c r="CQ58" s="186"/>
      <c r="CR58" s="185"/>
      <c r="CS58" s="186"/>
      <c r="CT58" s="185"/>
      <c r="CU58" s="186"/>
      <c r="CV58" s="185"/>
      <c r="CW58" s="186"/>
      <c r="CX58" s="185"/>
      <c r="CY58" s="186"/>
      <c r="CZ58" s="185"/>
      <c r="DA58" s="186"/>
      <c r="DB58" s="185"/>
      <c r="DC58" s="186"/>
      <c r="DD58" s="185"/>
      <c r="DE58" s="184"/>
      <c r="DF58" s="183">
        <f t="shared" si="5"/>
        <v>0</v>
      </c>
      <c r="DG58" s="182" t="str">
        <f>IF(DF58=0,"",DF58/DB216)</f>
        <v/>
      </c>
      <c r="DH58" s="96"/>
      <c r="DI58" s="116"/>
      <c r="DJ58" s="200">
        <v>0</v>
      </c>
      <c r="DK58" s="95"/>
      <c r="DL58" s="395"/>
      <c r="DM58" s="395"/>
      <c r="DN58" s="395"/>
      <c r="DO58" s="395"/>
      <c r="DP58" s="395"/>
      <c r="DQ58" s="395"/>
      <c r="DR58" s="396"/>
      <c r="DS58" s="395"/>
      <c r="DT58" s="200">
        <v>0</v>
      </c>
      <c r="DU58" s="200">
        <v>0</v>
      </c>
      <c r="DV58" s="200">
        <v>0</v>
      </c>
      <c r="DW58" s="1217"/>
    </row>
    <row r="59" spans="2:127" ht="15.95" customHeight="1">
      <c r="B59" s="208" t="s">
        <v>373</v>
      </c>
      <c r="C59" s="185"/>
      <c r="D59" s="186"/>
      <c r="E59" s="185"/>
      <c r="F59" s="186"/>
      <c r="G59" s="185"/>
      <c r="H59" s="186"/>
      <c r="I59" s="185"/>
      <c r="J59" s="186"/>
      <c r="K59" s="185"/>
      <c r="L59" s="186"/>
      <c r="M59" s="185"/>
      <c r="N59" s="186"/>
      <c r="O59" s="185"/>
      <c r="P59" s="186"/>
      <c r="Q59" s="185"/>
      <c r="R59" s="186"/>
      <c r="S59" s="185"/>
      <c r="T59" s="186"/>
      <c r="U59" s="185"/>
      <c r="V59" s="186"/>
      <c r="W59" s="185"/>
      <c r="X59" s="186"/>
      <c r="Y59" s="185"/>
      <c r="Z59" s="186"/>
      <c r="AA59" s="185"/>
      <c r="AB59" s="184"/>
      <c r="AC59" s="97"/>
      <c r="AD59" s="185"/>
      <c r="AE59" s="186"/>
      <c r="AF59" s="185"/>
      <c r="AG59" s="186"/>
      <c r="AH59" s="185"/>
      <c r="AI59" s="186"/>
      <c r="AJ59" s="185"/>
      <c r="AK59" s="186"/>
      <c r="AL59" s="185"/>
      <c r="AM59" s="186"/>
      <c r="AN59" s="185"/>
      <c r="AO59" s="186"/>
      <c r="AP59" s="185"/>
      <c r="AQ59" s="186"/>
      <c r="AR59" s="185"/>
      <c r="AS59" s="186"/>
      <c r="AT59" s="185"/>
      <c r="AU59" s="186"/>
      <c r="AV59" s="185"/>
      <c r="AW59" s="186"/>
      <c r="AX59" s="185"/>
      <c r="AY59" s="186"/>
      <c r="AZ59" s="185"/>
      <c r="BA59" s="186"/>
      <c r="BB59" s="185"/>
      <c r="BC59" s="184"/>
      <c r="BD59" s="98"/>
      <c r="BE59" s="185"/>
      <c r="BF59" s="186"/>
      <c r="BG59" s="185"/>
      <c r="BH59" s="186"/>
      <c r="BI59" s="185"/>
      <c r="BJ59" s="186"/>
      <c r="BK59" s="185"/>
      <c r="BL59" s="186"/>
      <c r="BM59" s="185"/>
      <c r="BN59" s="186"/>
      <c r="BO59" s="185"/>
      <c r="BP59" s="186"/>
      <c r="BQ59" s="185"/>
      <c r="BR59" s="186"/>
      <c r="BS59" s="185"/>
      <c r="BT59" s="186"/>
      <c r="BU59" s="185"/>
      <c r="BV59" s="186"/>
      <c r="BW59" s="185"/>
      <c r="BX59" s="186"/>
      <c r="BY59" s="185"/>
      <c r="BZ59" s="186"/>
      <c r="CA59" s="185"/>
      <c r="CB59" s="186"/>
      <c r="CC59" s="185"/>
      <c r="CD59" s="184"/>
      <c r="CE59" s="99"/>
      <c r="CF59" s="185"/>
      <c r="CG59" s="186"/>
      <c r="CH59" s="185"/>
      <c r="CI59" s="186"/>
      <c r="CJ59" s="185"/>
      <c r="CK59" s="186"/>
      <c r="CL59" s="185"/>
      <c r="CM59" s="186"/>
      <c r="CN59" s="185"/>
      <c r="CO59" s="186"/>
      <c r="CP59" s="185"/>
      <c r="CQ59" s="186"/>
      <c r="CR59" s="185"/>
      <c r="CS59" s="186"/>
      <c r="CT59" s="185"/>
      <c r="CU59" s="186"/>
      <c r="CV59" s="185"/>
      <c r="CW59" s="186"/>
      <c r="CX59" s="185"/>
      <c r="CY59" s="186"/>
      <c r="CZ59" s="185"/>
      <c r="DA59" s="186"/>
      <c r="DB59" s="185"/>
      <c r="DC59" s="186"/>
      <c r="DD59" s="185"/>
      <c r="DE59" s="184"/>
      <c r="DF59" s="183">
        <f t="shared" si="5"/>
        <v>0</v>
      </c>
      <c r="DG59" s="182" t="str">
        <f>IF(DF59=0,"",DF59/DB216)</f>
        <v/>
      </c>
      <c r="DH59" s="96"/>
      <c r="DI59" s="116"/>
      <c r="DJ59" s="200">
        <v>0</v>
      </c>
      <c r="DK59" s="95"/>
      <c r="DL59" s="408"/>
      <c r="DM59" s="3260">
        <v>52</v>
      </c>
      <c r="DN59" s="3261"/>
      <c r="DO59" s="477" t="s">
        <v>1100</v>
      </c>
      <c r="DP59" s="3256" t="s">
        <v>1181</v>
      </c>
      <c r="DQ59" s="3257"/>
      <c r="DR59" s="3257"/>
      <c r="DS59" s="3257"/>
      <c r="DT59" s="200">
        <v>0</v>
      </c>
      <c r="DU59" s="200">
        <v>0</v>
      </c>
      <c r="DV59" s="200">
        <v>0</v>
      </c>
      <c r="DW59" s="1217"/>
    </row>
    <row r="60" spans="2:127" ht="15.95" customHeight="1">
      <c r="B60" s="208" t="s">
        <v>376</v>
      </c>
      <c r="C60" s="185"/>
      <c r="D60" s="186"/>
      <c r="E60" s="185"/>
      <c r="F60" s="186"/>
      <c r="G60" s="185"/>
      <c r="H60" s="186"/>
      <c r="I60" s="185"/>
      <c r="J60" s="186"/>
      <c r="K60" s="185"/>
      <c r="L60" s="186"/>
      <c r="M60" s="185"/>
      <c r="N60" s="186"/>
      <c r="O60" s="185"/>
      <c r="P60" s="186"/>
      <c r="Q60" s="185"/>
      <c r="R60" s="186"/>
      <c r="S60" s="185"/>
      <c r="T60" s="186"/>
      <c r="U60" s="185"/>
      <c r="V60" s="186"/>
      <c r="W60" s="185"/>
      <c r="X60" s="186"/>
      <c r="Y60" s="185"/>
      <c r="Z60" s="186"/>
      <c r="AA60" s="185"/>
      <c r="AB60" s="184"/>
      <c r="AC60" s="97"/>
      <c r="AD60" s="185"/>
      <c r="AE60" s="186"/>
      <c r="AF60" s="185"/>
      <c r="AG60" s="186"/>
      <c r="AH60" s="185"/>
      <c r="AI60" s="186"/>
      <c r="AJ60" s="185"/>
      <c r="AK60" s="186"/>
      <c r="AL60" s="185"/>
      <c r="AM60" s="186"/>
      <c r="AN60" s="185"/>
      <c r="AO60" s="186"/>
      <c r="AP60" s="185"/>
      <c r="AQ60" s="186"/>
      <c r="AR60" s="185"/>
      <c r="AS60" s="186"/>
      <c r="AT60" s="185"/>
      <c r="AU60" s="186"/>
      <c r="AV60" s="185"/>
      <c r="AW60" s="186"/>
      <c r="AX60" s="185"/>
      <c r="AY60" s="186"/>
      <c r="AZ60" s="185"/>
      <c r="BA60" s="186"/>
      <c r="BB60" s="185"/>
      <c r="BC60" s="184"/>
      <c r="BD60" s="98"/>
      <c r="BE60" s="185"/>
      <c r="BF60" s="186"/>
      <c r="BG60" s="185"/>
      <c r="BH60" s="186"/>
      <c r="BI60" s="185"/>
      <c r="BJ60" s="186"/>
      <c r="BK60" s="185"/>
      <c r="BL60" s="186"/>
      <c r="BM60" s="185"/>
      <c r="BN60" s="186"/>
      <c r="BO60" s="185"/>
      <c r="BP60" s="186"/>
      <c r="BQ60" s="185"/>
      <c r="BR60" s="186"/>
      <c r="BS60" s="185"/>
      <c r="BT60" s="186"/>
      <c r="BU60" s="185"/>
      <c r="BV60" s="186"/>
      <c r="BW60" s="185"/>
      <c r="BX60" s="186"/>
      <c r="BY60" s="185"/>
      <c r="BZ60" s="186"/>
      <c r="CA60" s="185"/>
      <c r="CB60" s="186"/>
      <c r="CC60" s="185"/>
      <c r="CD60" s="184"/>
      <c r="CE60" s="99"/>
      <c r="CF60" s="185"/>
      <c r="CG60" s="186"/>
      <c r="CH60" s="185"/>
      <c r="CI60" s="186"/>
      <c r="CJ60" s="185"/>
      <c r="CK60" s="186"/>
      <c r="CL60" s="185"/>
      <c r="CM60" s="186"/>
      <c r="CN60" s="185"/>
      <c r="CO60" s="186"/>
      <c r="CP60" s="185"/>
      <c r="CQ60" s="186"/>
      <c r="CR60" s="185"/>
      <c r="CS60" s="186"/>
      <c r="CT60" s="185"/>
      <c r="CU60" s="186"/>
      <c r="CV60" s="185"/>
      <c r="CW60" s="186"/>
      <c r="CX60" s="185"/>
      <c r="CY60" s="186"/>
      <c r="CZ60" s="185"/>
      <c r="DA60" s="186"/>
      <c r="DB60" s="185"/>
      <c r="DC60" s="186"/>
      <c r="DD60" s="185"/>
      <c r="DE60" s="184"/>
      <c r="DF60" s="183">
        <f t="shared" si="5"/>
        <v>0</v>
      </c>
      <c r="DG60" s="182" t="str">
        <f>IF(DF60=0,"",DF60/DB216)</f>
        <v/>
      </c>
      <c r="DH60" s="96"/>
      <c r="DI60" s="116"/>
      <c r="DJ60" s="200">
        <v>0</v>
      </c>
      <c r="DK60" s="95"/>
      <c r="DL60" s="270">
        <v>0</v>
      </c>
      <c r="DM60" s="422" t="s">
        <v>66</v>
      </c>
      <c r="DN60" s="415" t="s">
        <v>77</v>
      </c>
      <c r="DO60" s="478" t="s">
        <v>922</v>
      </c>
      <c r="DP60" s="3258"/>
      <c r="DQ60" s="3259"/>
      <c r="DR60" s="3259"/>
      <c r="DS60" s="3259"/>
      <c r="DT60" s="200">
        <v>0</v>
      </c>
      <c r="DU60" s="200">
        <v>0</v>
      </c>
      <c r="DV60" s="200">
        <v>0</v>
      </c>
      <c r="DW60" s="1217"/>
    </row>
    <row r="61" spans="2:127" ht="15.95" customHeight="1">
      <c r="B61" s="207" t="s">
        <v>380</v>
      </c>
      <c r="C61" s="185"/>
      <c r="D61" s="186"/>
      <c r="E61" s="185"/>
      <c r="F61" s="186"/>
      <c r="G61" s="185"/>
      <c r="H61" s="186"/>
      <c r="I61" s="185"/>
      <c r="J61" s="186"/>
      <c r="K61" s="185"/>
      <c r="L61" s="186"/>
      <c r="M61" s="185"/>
      <c r="N61" s="186"/>
      <c r="O61" s="185"/>
      <c r="P61" s="186"/>
      <c r="Q61" s="185"/>
      <c r="R61" s="186"/>
      <c r="S61" s="185"/>
      <c r="T61" s="186"/>
      <c r="U61" s="185"/>
      <c r="V61" s="186"/>
      <c r="W61" s="185"/>
      <c r="X61" s="186"/>
      <c r="Y61" s="185"/>
      <c r="Z61" s="186"/>
      <c r="AA61" s="185"/>
      <c r="AB61" s="184"/>
      <c r="AC61" s="97"/>
      <c r="AD61" s="185"/>
      <c r="AE61" s="186"/>
      <c r="AF61" s="185"/>
      <c r="AG61" s="186"/>
      <c r="AH61" s="185"/>
      <c r="AI61" s="186"/>
      <c r="AJ61" s="185"/>
      <c r="AK61" s="186"/>
      <c r="AL61" s="185"/>
      <c r="AM61" s="186"/>
      <c r="AN61" s="185"/>
      <c r="AO61" s="186"/>
      <c r="AP61" s="185"/>
      <c r="AQ61" s="186"/>
      <c r="AR61" s="185"/>
      <c r="AS61" s="186"/>
      <c r="AT61" s="185"/>
      <c r="AU61" s="186"/>
      <c r="AV61" s="185"/>
      <c r="AW61" s="186"/>
      <c r="AX61" s="185"/>
      <c r="AY61" s="186"/>
      <c r="AZ61" s="185"/>
      <c r="BA61" s="186"/>
      <c r="BB61" s="185"/>
      <c r="BC61" s="184"/>
      <c r="BD61" s="98"/>
      <c r="BE61" s="185"/>
      <c r="BF61" s="186"/>
      <c r="BG61" s="185"/>
      <c r="BH61" s="186"/>
      <c r="BI61" s="185"/>
      <c r="BJ61" s="186"/>
      <c r="BK61" s="185"/>
      <c r="BL61" s="186"/>
      <c r="BM61" s="185"/>
      <c r="BN61" s="186"/>
      <c r="BO61" s="185"/>
      <c r="BP61" s="186"/>
      <c r="BQ61" s="185"/>
      <c r="BR61" s="186"/>
      <c r="BS61" s="185"/>
      <c r="BT61" s="186"/>
      <c r="BU61" s="185"/>
      <c r="BV61" s="186"/>
      <c r="BW61" s="185"/>
      <c r="BX61" s="186"/>
      <c r="BY61" s="185"/>
      <c r="BZ61" s="186"/>
      <c r="CA61" s="185"/>
      <c r="CB61" s="186"/>
      <c r="CC61" s="185"/>
      <c r="CD61" s="184"/>
      <c r="CE61" s="99"/>
      <c r="CF61" s="185"/>
      <c r="CG61" s="186"/>
      <c r="CH61" s="185"/>
      <c r="CI61" s="186"/>
      <c r="CJ61" s="185"/>
      <c r="CK61" s="186"/>
      <c r="CL61" s="185"/>
      <c r="CM61" s="186"/>
      <c r="CN61" s="185"/>
      <c r="CO61" s="186"/>
      <c r="CP61" s="185"/>
      <c r="CQ61" s="186"/>
      <c r="CR61" s="185"/>
      <c r="CS61" s="186"/>
      <c r="CT61" s="185"/>
      <c r="CU61" s="186"/>
      <c r="CV61" s="185"/>
      <c r="CW61" s="186"/>
      <c r="CX61" s="185"/>
      <c r="CY61" s="186"/>
      <c r="CZ61" s="185"/>
      <c r="DA61" s="186"/>
      <c r="DB61" s="185"/>
      <c r="DC61" s="186"/>
      <c r="DD61" s="185"/>
      <c r="DE61" s="184"/>
      <c r="DF61" s="183">
        <f t="shared" si="5"/>
        <v>0</v>
      </c>
      <c r="DG61" s="182" t="str">
        <f>IF(DF61=0,"",DF61/DB216)</f>
        <v/>
      </c>
      <c r="DH61" s="96"/>
      <c r="DI61" s="116"/>
      <c r="DJ61" s="200">
        <v>0</v>
      </c>
      <c r="DK61" s="95"/>
      <c r="DL61" s="479"/>
      <c r="DM61" s="446" t="s">
        <v>1101</v>
      </c>
      <c r="DN61" s="885">
        <v>4</v>
      </c>
      <c r="DO61" s="480" t="s">
        <v>1082</v>
      </c>
      <c r="DP61" s="885">
        <v>20</v>
      </c>
      <c r="DQ61" s="445" t="s">
        <v>1083</v>
      </c>
      <c r="DR61" s="445"/>
      <c r="DS61" s="445"/>
      <c r="DT61" s="200">
        <v>0</v>
      </c>
      <c r="DU61" s="200">
        <v>0</v>
      </c>
      <c r="DV61" s="200">
        <v>0</v>
      </c>
      <c r="DW61" s="1217"/>
    </row>
    <row r="62" spans="2:127" ht="15.95" customHeight="1">
      <c r="B62" s="208" t="s">
        <v>382</v>
      </c>
      <c r="C62" s="185"/>
      <c r="D62" s="186"/>
      <c r="E62" s="185"/>
      <c r="F62" s="186"/>
      <c r="G62" s="185"/>
      <c r="H62" s="186"/>
      <c r="I62" s="185"/>
      <c r="J62" s="186"/>
      <c r="K62" s="185"/>
      <c r="L62" s="186"/>
      <c r="M62" s="185"/>
      <c r="N62" s="186"/>
      <c r="O62" s="185"/>
      <c r="P62" s="186"/>
      <c r="Q62" s="185"/>
      <c r="R62" s="186"/>
      <c r="S62" s="185"/>
      <c r="T62" s="186"/>
      <c r="U62" s="185"/>
      <c r="V62" s="186"/>
      <c r="W62" s="185"/>
      <c r="X62" s="186"/>
      <c r="Y62" s="185"/>
      <c r="Z62" s="186"/>
      <c r="AA62" s="185"/>
      <c r="AB62" s="184"/>
      <c r="AC62" s="97"/>
      <c r="AD62" s="185"/>
      <c r="AE62" s="186"/>
      <c r="AF62" s="185"/>
      <c r="AG62" s="186"/>
      <c r="AH62" s="185"/>
      <c r="AI62" s="186"/>
      <c r="AJ62" s="185"/>
      <c r="AK62" s="186"/>
      <c r="AL62" s="185"/>
      <c r="AM62" s="186"/>
      <c r="AN62" s="185"/>
      <c r="AO62" s="186"/>
      <c r="AP62" s="185"/>
      <c r="AQ62" s="186"/>
      <c r="AR62" s="185"/>
      <c r="AS62" s="186"/>
      <c r="AT62" s="185"/>
      <c r="AU62" s="186"/>
      <c r="AV62" s="185"/>
      <c r="AW62" s="186"/>
      <c r="AX62" s="185"/>
      <c r="AY62" s="186"/>
      <c r="AZ62" s="185"/>
      <c r="BA62" s="186"/>
      <c r="BB62" s="185"/>
      <c r="BC62" s="184"/>
      <c r="BD62" s="98"/>
      <c r="BE62" s="185"/>
      <c r="BF62" s="186"/>
      <c r="BG62" s="185"/>
      <c r="BH62" s="186"/>
      <c r="BI62" s="185"/>
      <c r="BJ62" s="186"/>
      <c r="BK62" s="185"/>
      <c r="BL62" s="186"/>
      <c r="BM62" s="185"/>
      <c r="BN62" s="186"/>
      <c r="BO62" s="185"/>
      <c r="BP62" s="186"/>
      <c r="BQ62" s="185"/>
      <c r="BR62" s="186"/>
      <c r="BS62" s="185"/>
      <c r="BT62" s="186"/>
      <c r="BU62" s="185"/>
      <c r="BV62" s="186"/>
      <c r="BW62" s="185"/>
      <c r="BX62" s="186"/>
      <c r="BY62" s="185"/>
      <c r="BZ62" s="186"/>
      <c r="CA62" s="185"/>
      <c r="CB62" s="186"/>
      <c r="CC62" s="185"/>
      <c r="CD62" s="184"/>
      <c r="CE62" s="99"/>
      <c r="CF62" s="185"/>
      <c r="CG62" s="186"/>
      <c r="CH62" s="185"/>
      <c r="CI62" s="186"/>
      <c r="CJ62" s="185"/>
      <c r="CK62" s="186"/>
      <c r="CL62" s="185"/>
      <c r="CM62" s="186"/>
      <c r="CN62" s="185"/>
      <c r="CO62" s="186"/>
      <c r="CP62" s="185"/>
      <c r="CQ62" s="186"/>
      <c r="CR62" s="185"/>
      <c r="CS62" s="186"/>
      <c r="CT62" s="185"/>
      <c r="CU62" s="186"/>
      <c r="CV62" s="185"/>
      <c r="CW62" s="186"/>
      <c r="CX62" s="185"/>
      <c r="CY62" s="186"/>
      <c r="CZ62" s="185"/>
      <c r="DA62" s="186"/>
      <c r="DB62" s="185"/>
      <c r="DC62" s="186"/>
      <c r="DD62" s="185"/>
      <c r="DE62" s="184"/>
      <c r="DF62" s="183">
        <f t="shared" si="5"/>
        <v>0</v>
      </c>
      <c r="DG62" s="182" t="str">
        <f>IF(DF62=0,"",DF62/DB216)</f>
        <v/>
      </c>
      <c r="DH62" s="96"/>
      <c r="DI62" s="116"/>
      <c r="DJ62" s="200">
        <v>0</v>
      </c>
      <c r="DK62" s="95"/>
      <c r="DL62" s="408"/>
      <c r="DM62" s="481">
        <v>5</v>
      </c>
      <c r="DN62" s="482">
        <v>1</v>
      </c>
      <c r="DO62" s="3262" t="s">
        <v>1086</v>
      </c>
      <c r="DP62" s="3263"/>
      <c r="DQ62" s="3264"/>
      <c r="DR62" s="3264"/>
      <c r="DS62" s="3264"/>
      <c r="DT62" s="200">
        <v>0</v>
      </c>
      <c r="DU62" s="200">
        <v>0</v>
      </c>
      <c r="DV62" s="200">
        <v>0</v>
      </c>
      <c r="DW62" s="1217"/>
    </row>
    <row r="63" spans="2:127" ht="15.95" customHeight="1">
      <c r="B63" s="208" t="s">
        <v>384</v>
      </c>
      <c r="C63" s="185"/>
      <c r="D63" s="186"/>
      <c r="E63" s="185"/>
      <c r="F63" s="186"/>
      <c r="G63" s="185"/>
      <c r="H63" s="186"/>
      <c r="I63" s="185"/>
      <c r="J63" s="186"/>
      <c r="K63" s="185"/>
      <c r="L63" s="186"/>
      <c r="M63" s="185"/>
      <c r="N63" s="186"/>
      <c r="O63" s="185"/>
      <c r="P63" s="186"/>
      <c r="Q63" s="185"/>
      <c r="R63" s="186"/>
      <c r="S63" s="185"/>
      <c r="T63" s="186"/>
      <c r="U63" s="185"/>
      <c r="V63" s="186"/>
      <c r="W63" s="185"/>
      <c r="X63" s="186"/>
      <c r="Y63" s="185"/>
      <c r="Z63" s="186"/>
      <c r="AA63" s="185"/>
      <c r="AB63" s="184"/>
      <c r="AC63" s="97"/>
      <c r="AD63" s="185"/>
      <c r="AE63" s="186"/>
      <c r="AF63" s="185"/>
      <c r="AG63" s="186"/>
      <c r="AH63" s="185"/>
      <c r="AI63" s="186"/>
      <c r="AJ63" s="185"/>
      <c r="AK63" s="186"/>
      <c r="AL63" s="185"/>
      <c r="AM63" s="186"/>
      <c r="AN63" s="185"/>
      <c r="AO63" s="186"/>
      <c r="AP63" s="185"/>
      <c r="AQ63" s="186"/>
      <c r="AR63" s="185"/>
      <c r="AS63" s="186"/>
      <c r="AT63" s="185"/>
      <c r="AU63" s="186"/>
      <c r="AV63" s="185"/>
      <c r="AW63" s="186"/>
      <c r="AX63" s="185"/>
      <c r="AY63" s="186"/>
      <c r="AZ63" s="185"/>
      <c r="BA63" s="186"/>
      <c r="BB63" s="185"/>
      <c r="BC63" s="184"/>
      <c r="BD63" s="98"/>
      <c r="BE63" s="185"/>
      <c r="BF63" s="186"/>
      <c r="BG63" s="185"/>
      <c r="BH63" s="186"/>
      <c r="BI63" s="185"/>
      <c r="BJ63" s="186"/>
      <c r="BK63" s="185"/>
      <c r="BL63" s="186"/>
      <c r="BM63" s="185"/>
      <c r="BN63" s="186"/>
      <c r="BO63" s="185"/>
      <c r="BP63" s="186"/>
      <c r="BQ63" s="185"/>
      <c r="BR63" s="186"/>
      <c r="BS63" s="185"/>
      <c r="BT63" s="186"/>
      <c r="BU63" s="185"/>
      <c r="BV63" s="186"/>
      <c r="BW63" s="185"/>
      <c r="BX63" s="186"/>
      <c r="BY63" s="185"/>
      <c r="BZ63" s="186"/>
      <c r="CA63" s="185"/>
      <c r="CB63" s="186"/>
      <c r="CC63" s="185"/>
      <c r="CD63" s="184"/>
      <c r="CE63" s="99"/>
      <c r="CF63" s="185"/>
      <c r="CG63" s="186"/>
      <c r="CH63" s="185"/>
      <c r="CI63" s="186"/>
      <c r="CJ63" s="185"/>
      <c r="CK63" s="186"/>
      <c r="CL63" s="185"/>
      <c r="CM63" s="186"/>
      <c r="CN63" s="185"/>
      <c r="CO63" s="186"/>
      <c r="CP63" s="185"/>
      <c r="CQ63" s="186"/>
      <c r="CR63" s="185"/>
      <c r="CS63" s="186"/>
      <c r="CT63" s="185"/>
      <c r="CU63" s="186"/>
      <c r="CV63" s="185"/>
      <c r="CW63" s="186"/>
      <c r="CX63" s="185"/>
      <c r="CY63" s="186"/>
      <c r="CZ63" s="185"/>
      <c r="DA63" s="186"/>
      <c r="DB63" s="185"/>
      <c r="DC63" s="186"/>
      <c r="DD63" s="185"/>
      <c r="DE63" s="184"/>
      <c r="DF63" s="183">
        <f t="shared" si="5"/>
        <v>0</v>
      </c>
      <c r="DG63" s="182" t="str">
        <f>IF(DF63=0,"",DF63/DB216)</f>
        <v/>
      </c>
      <c r="DH63" s="96"/>
      <c r="DI63" s="116"/>
      <c r="DJ63" s="200">
        <v>0</v>
      </c>
      <c r="DK63" s="95"/>
      <c r="DL63" s="408"/>
      <c r="DM63" s="483">
        <v>6</v>
      </c>
      <c r="DN63" s="484" t="s">
        <v>204</v>
      </c>
      <c r="DO63" s="3265"/>
      <c r="DP63" s="3266"/>
      <c r="DQ63" s="3266"/>
      <c r="DR63" s="3266"/>
      <c r="DS63" s="3266"/>
      <c r="DT63" s="200">
        <v>0</v>
      </c>
      <c r="DU63" s="200">
        <v>0</v>
      </c>
      <c r="DV63" s="200">
        <v>0</v>
      </c>
      <c r="DW63" s="1217"/>
    </row>
    <row r="64" spans="2:127" ht="15.95" customHeight="1">
      <c r="B64" s="208" t="s">
        <v>386</v>
      </c>
      <c r="C64" s="185"/>
      <c r="D64" s="186"/>
      <c r="E64" s="185"/>
      <c r="F64" s="186"/>
      <c r="G64" s="185"/>
      <c r="H64" s="186"/>
      <c r="I64" s="185"/>
      <c r="J64" s="186"/>
      <c r="K64" s="185"/>
      <c r="L64" s="186"/>
      <c r="M64" s="185"/>
      <c r="N64" s="186"/>
      <c r="O64" s="185"/>
      <c r="P64" s="186"/>
      <c r="Q64" s="185"/>
      <c r="R64" s="186"/>
      <c r="S64" s="185"/>
      <c r="T64" s="186"/>
      <c r="U64" s="185"/>
      <c r="V64" s="186"/>
      <c r="W64" s="185"/>
      <c r="X64" s="186"/>
      <c r="Y64" s="185"/>
      <c r="Z64" s="186"/>
      <c r="AA64" s="185"/>
      <c r="AB64" s="184"/>
      <c r="AC64" s="97"/>
      <c r="AD64" s="185"/>
      <c r="AE64" s="186"/>
      <c r="AF64" s="185"/>
      <c r="AG64" s="186"/>
      <c r="AH64" s="185"/>
      <c r="AI64" s="186"/>
      <c r="AJ64" s="185"/>
      <c r="AK64" s="186"/>
      <c r="AL64" s="185"/>
      <c r="AM64" s="186"/>
      <c r="AN64" s="185"/>
      <c r="AO64" s="186"/>
      <c r="AP64" s="185"/>
      <c r="AQ64" s="186"/>
      <c r="AR64" s="185"/>
      <c r="AS64" s="186"/>
      <c r="AT64" s="185"/>
      <c r="AU64" s="186"/>
      <c r="AV64" s="185"/>
      <c r="AW64" s="186"/>
      <c r="AX64" s="185"/>
      <c r="AY64" s="186"/>
      <c r="AZ64" s="185"/>
      <c r="BA64" s="186"/>
      <c r="BB64" s="185"/>
      <c r="BC64" s="184"/>
      <c r="BD64" s="98"/>
      <c r="BE64" s="185"/>
      <c r="BF64" s="186"/>
      <c r="BG64" s="185"/>
      <c r="BH64" s="186"/>
      <c r="BI64" s="185"/>
      <c r="BJ64" s="186"/>
      <c r="BK64" s="185"/>
      <c r="BL64" s="186"/>
      <c r="BM64" s="185"/>
      <c r="BN64" s="186"/>
      <c r="BO64" s="185"/>
      <c r="BP64" s="186"/>
      <c r="BQ64" s="185"/>
      <c r="BR64" s="186"/>
      <c r="BS64" s="185"/>
      <c r="BT64" s="186"/>
      <c r="BU64" s="185"/>
      <c r="BV64" s="186"/>
      <c r="BW64" s="185"/>
      <c r="BX64" s="186"/>
      <c r="BY64" s="185"/>
      <c r="BZ64" s="186"/>
      <c r="CA64" s="185"/>
      <c r="CB64" s="186"/>
      <c r="CC64" s="185"/>
      <c r="CD64" s="184"/>
      <c r="CE64" s="99"/>
      <c r="CF64" s="185"/>
      <c r="CG64" s="186"/>
      <c r="CH64" s="185"/>
      <c r="CI64" s="186"/>
      <c r="CJ64" s="185"/>
      <c r="CK64" s="186"/>
      <c r="CL64" s="185"/>
      <c r="CM64" s="186"/>
      <c r="CN64" s="185"/>
      <c r="CO64" s="186"/>
      <c r="CP64" s="185"/>
      <c r="CQ64" s="186"/>
      <c r="CR64" s="185"/>
      <c r="CS64" s="186"/>
      <c r="CT64" s="185"/>
      <c r="CU64" s="186"/>
      <c r="CV64" s="185"/>
      <c r="CW64" s="186"/>
      <c r="CX64" s="185"/>
      <c r="CY64" s="186"/>
      <c r="CZ64" s="185"/>
      <c r="DA64" s="186"/>
      <c r="DB64" s="185"/>
      <c r="DC64" s="186"/>
      <c r="DD64" s="185"/>
      <c r="DE64" s="184"/>
      <c r="DF64" s="183">
        <f t="shared" si="5"/>
        <v>0</v>
      </c>
      <c r="DG64" s="182" t="str">
        <f>IF(DF64=0,"",DF64/DB216)</f>
        <v/>
      </c>
      <c r="DH64" s="96"/>
      <c r="DI64" s="116"/>
      <c r="DJ64" s="200">
        <v>0</v>
      </c>
      <c r="DK64" s="95"/>
      <c r="DL64" s="408"/>
      <c r="DM64" s="3267" t="s">
        <v>1102</v>
      </c>
      <c r="DN64" s="3268"/>
      <c r="DO64" s="457" t="s">
        <v>1088</v>
      </c>
      <c r="DP64" s="408"/>
      <c r="DQ64" s="408"/>
      <c r="DR64" s="408"/>
      <c r="DS64" s="270"/>
      <c r="DT64" s="200">
        <v>0</v>
      </c>
      <c r="DU64" s="200">
        <v>0</v>
      </c>
      <c r="DV64" s="200">
        <v>0</v>
      </c>
      <c r="DW64" s="1217"/>
    </row>
    <row r="65" spans="2:127" ht="15.95" customHeight="1">
      <c r="B65" s="207" t="s">
        <v>230</v>
      </c>
      <c r="C65" s="185"/>
      <c r="D65" s="186"/>
      <c r="E65" s="185"/>
      <c r="F65" s="186"/>
      <c r="G65" s="185"/>
      <c r="H65" s="186"/>
      <c r="I65" s="185"/>
      <c r="J65" s="186"/>
      <c r="K65" s="185"/>
      <c r="L65" s="186"/>
      <c r="M65" s="185"/>
      <c r="N65" s="186"/>
      <c r="O65" s="185"/>
      <c r="P65" s="186"/>
      <c r="Q65" s="185"/>
      <c r="R65" s="186"/>
      <c r="S65" s="185"/>
      <c r="T65" s="186"/>
      <c r="U65" s="185"/>
      <c r="V65" s="186"/>
      <c r="W65" s="185"/>
      <c r="X65" s="186"/>
      <c r="Y65" s="185"/>
      <c r="Z65" s="186"/>
      <c r="AA65" s="185"/>
      <c r="AB65" s="184"/>
      <c r="AC65" s="97"/>
      <c r="AD65" s="185"/>
      <c r="AE65" s="186"/>
      <c r="AF65" s="185"/>
      <c r="AG65" s="186"/>
      <c r="AH65" s="185"/>
      <c r="AI65" s="186"/>
      <c r="AJ65" s="185"/>
      <c r="AK65" s="186"/>
      <c r="AL65" s="185"/>
      <c r="AM65" s="186"/>
      <c r="AN65" s="185"/>
      <c r="AO65" s="186"/>
      <c r="AP65" s="185"/>
      <c r="AQ65" s="186"/>
      <c r="AR65" s="185"/>
      <c r="AS65" s="186"/>
      <c r="AT65" s="185"/>
      <c r="AU65" s="186"/>
      <c r="AV65" s="185"/>
      <c r="AW65" s="186"/>
      <c r="AX65" s="185"/>
      <c r="AY65" s="186"/>
      <c r="AZ65" s="185"/>
      <c r="BA65" s="186"/>
      <c r="BB65" s="185"/>
      <c r="BC65" s="184"/>
      <c r="BD65" s="98"/>
      <c r="BE65" s="185"/>
      <c r="BF65" s="186"/>
      <c r="BG65" s="185"/>
      <c r="BH65" s="186"/>
      <c r="BI65" s="185"/>
      <c r="BJ65" s="186"/>
      <c r="BK65" s="185"/>
      <c r="BL65" s="186"/>
      <c r="BM65" s="185"/>
      <c r="BN65" s="186"/>
      <c r="BO65" s="185"/>
      <c r="BP65" s="186"/>
      <c r="BQ65" s="185"/>
      <c r="BR65" s="186"/>
      <c r="BS65" s="185"/>
      <c r="BT65" s="186"/>
      <c r="BU65" s="185"/>
      <c r="BV65" s="186"/>
      <c r="BW65" s="185"/>
      <c r="BX65" s="186"/>
      <c r="BY65" s="185"/>
      <c r="BZ65" s="186"/>
      <c r="CA65" s="185"/>
      <c r="CB65" s="186"/>
      <c r="CC65" s="185"/>
      <c r="CD65" s="184"/>
      <c r="CE65" s="99"/>
      <c r="CF65" s="185"/>
      <c r="CG65" s="186"/>
      <c r="CH65" s="185"/>
      <c r="CI65" s="186"/>
      <c r="CJ65" s="185"/>
      <c r="CK65" s="186"/>
      <c r="CL65" s="185"/>
      <c r="CM65" s="186"/>
      <c r="CN65" s="185"/>
      <c r="CO65" s="186"/>
      <c r="CP65" s="185"/>
      <c r="CQ65" s="186"/>
      <c r="CR65" s="185"/>
      <c r="CS65" s="186"/>
      <c r="CT65" s="185"/>
      <c r="CU65" s="186"/>
      <c r="CV65" s="185"/>
      <c r="CW65" s="186"/>
      <c r="CX65" s="185"/>
      <c r="CY65" s="186"/>
      <c r="CZ65" s="185"/>
      <c r="DA65" s="186"/>
      <c r="DB65" s="185"/>
      <c r="DC65" s="186"/>
      <c r="DD65" s="185"/>
      <c r="DE65" s="184"/>
      <c r="DF65" s="183">
        <f t="shared" si="5"/>
        <v>0</v>
      </c>
      <c r="DG65" s="182" t="str">
        <f>IF(DF65=0,"",DF65/DB216)</f>
        <v/>
      </c>
      <c r="DH65" s="96"/>
      <c r="DI65" s="116"/>
      <c r="DJ65" s="200">
        <v>0</v>
      </c>
      <c r="DK65" s="95"/>
      <c r="DL65" s="408"/>
      <c r="DM65" s="3269">
        <v>2</v>
      </c>
      <c r="DN65" s="3270"/>
      <c r="DO65" s="457" t="s">
        <v>1090</v>
      </c>
      <c r="DP65" s="408"/>
      <c r="DQ65" s="408"/>
      <c r="DR65" s="408"/>
      <c r="DS65" s="270"/>
      <c r="DT65" s="200">
        <v>0</v>
      </c>
      <c r="DU65" s="200">
        <v>0</v>
      </c>
      <c r="DV65" s="200">
        <v>0</v>
      </c>
      <c r="DW65" s="1217"/>
    </row>
    <row r="66" spans="2:127" ht="15.95" customHeight="1">
      <c r="B66" s="208"/>
      <c r="C66" s="185"/>
      <c r="D66" s="186"/>
      <c r="E66" s="185"/>
      <c r="F66" s="186"/>
      <c r="G66" s="185"/>
      <c r="H66" s="186"/>
      <c r="I66" s="185"/>
      <c r="J66" s="186"/>
      <c r="K66" s="185"/>
      <c r="L66" s="186"/>
      <c r="M66" s="185"/>
      <c r="N66" s="186"/>
      <c r="O66" s="185"/>
      <c r="P66" s="186"/>
      <c r="Q66" s="185"/>
      <c r="R66" s="186"/>
      <c r="S66" s="185"/>
      <c r="T66" s="186"/>
      <c r="U66" s="185"/>
      <c r="V66" s="186"/>
      <c r="W66" s="185"/>
      <c r="X66" s="186"/>
      <c r="Y66" s="185"/>
      <c r="Z66" s="186"/>
      <c r="AA66" s="185"/>
      <c r="AB66" s="184"/>
      <c r="AC66" s="97"/>
      <c r="AD66" s="185"/>
      <c r="AE66" s="186"/>
      <c r="AF66" s="185"/>
      <c r="AG66" s="186"/>
      <c r="AH66" s="185"/>
      <c r="AI66" s="186"/>
      <c r="AJ66" s="185"/>
      <c r="AK66" s="186"/>
      <c r="AL66" s="185"/>
      <c r="AM66" s="186"/>
      <c r="AN66" s="185"/>
      <c r="AO66" s="186"/>
      <c r="AP66" s="185"/>
      <c r="AQ66" s="186"/>
      <c r="AR66" s="185"/>
      <c r="AS66" s="186"/>
      <c r="AT66" s="185"/>
      <c r="AU66" s="186"/>
      <c r="AV66" s="185"/>
      <c r="AW66" s="186"/>
      <c r="AX66" s="185"/>
      <c r="AY66" s="186"/>
      <c r="AZ66" s="185"/>
      <c r="BA66" s="186"/>
      <c r="BB66" s="185"/>
      <c r="BC66" s="184"/>
      <c r="BD66" s="98"/>
      <c r="BE66" s="185"/>
      <c r="BF66" s="186"/>
      <c r="BG66" s="185"/>
      <c r="BH66" s="186"/>
      <c r="BI66" s="185"/>
      <c r="BJ66" s="186"/>
      <c r="BK66" s="185"/>
      <c r="BL66" s="186"/>
      <c r="BM66" s="185"/>
      <c r="BN66" s="186"/>
      <c r="BO66" s="185"/>
      <c r="BP66" s="186"/>
      <c r="BQ66" s="185"/>
      <c r="BR66" s="186"/>
      <c r="BS66" s="185"/>
      <c r="BT66" s="186"/>
      <c r="BU66" s="185"/>
      <c r="BV66" s="186"/>
      <c r="BW66" s="185"/>
      <c r="BX66" s="186"/>
      <c r="BY66" s="185"/>
      <c r="BZ66" s="186"/>
      <c r="CA66" s="185"/>
      <c r="CB66" s="186"/>
      <c r="CC66" s="185"/>
      <c r="CD66" s="184"/>
      <c r="CE66" s="99"/>
      <c r="CF66" s="185"/>
      <c r="CG66" s="186"/>
      <c r="CH66" s="185"/>
      <c r="CI66" s="186"/>
      <c r="CJ66" s="185"/>
      <c r="CK66" s="186"/>
      <c r="CL66" s="185"/>
      <c r="CM66" s="186"/>
      <c r="CN66" s="185"/>
      <c r="CO66" s="186"/>
      <c r="CP66" s="185"/>
      <c r="CQ66" s="186"/>
      <c r="CR66" s="185"/>
      <c r="CS66" s="186"/>
      <c r="CT66" s="185"/>
      <c r="CU66" s="186"/>
      <c r="CV66" s="185"/>
      <c r="CW66" s="186"/>
      <c r="CX66" s="185"/>
      <c r="CY66" s="186"/>
      <c r="CZ66" s="185"/>
      <c r="DA66" s="186"/>
      <c r="DB66" s="185"/>
      <c r="DC66" s="186"/>
      <c r="DD66" s="185"/>
      <c r="DE66" s="184"/>
      <c r="DF66" s="183">
        <f t="shared" si="5"/>
        <v>0</v>
      </c>
      <c r="DG66" s="182" t="str">
        <f>IF(DF66=0,"",DF66/DB216)</f>
        <v/>
      </c>
      <c r="DH66" s="96"/>
      <c r="DI66" s="116"/>
      <c r="DJ66" s="200">
        <v>0</v>
      </c>
      <c r="DK66" s="95"/>
      <c r="DL66" s="3271" t="s">
        <v>1103</v>
      </c>
      <c r="DM66" s="3271"/>
      <c r="DN66" s="3271"/>
      <c r="DO66" s="3271"/>
      <c r="DP66" s="3271"/>
      <c r="DQ66" s="3271"/>
      <c r="DR66" s="3271"/>
      <c r="DS66" s="3271"/>
      <c r="DT66" s="200">
        <v>0</v>
      </c>
      <c r="DU66" s="200">
        <v>0</v>
      </c>
      <c r="DV66" s="200">
        <v>0</v>
      </c>
      <c r="DW66" s="1217"/>
    </row>
    <row r="67" spans="2:127" ht="15.95" customHeight="1">
      <c r="B67" s="208"/>
      <c r="C67" s="185"/>
      <c r="D67" s="186"/>
      <c r="E67" s="185"/>
      <c r="F67" s="186"/>
      <c r="G67" s="185"/>
      <c r="H67" s="186"/>
      <c r="I67" s="185"/>
      <c r="J67" s="186"/>
      <c r="K67" s="185"/>
      <c r="L67" s="186"/>
      <c r="M67" s="185"/>
      <c r="N67" s="186"/>
      <c r="O67" s="185"/>
      <c r="P67" s="186"/>
      <c r="Q67" s="185"/>
      <c r="R67" s="186"/>
      <c r="S67" s="185"/>
      <c r="T67" s="186"/>
      <c r="U67" s="185"/>
      <c r="V67" s="186"/>
      <c r="W67" s="185"/>
      <c r="X67" s="186"/>
      <c r="Y67" s="185"/>
      <c r="Z67" s="186"/>
      <c r="AA67" s="185"/>
      <c r="AB67" s="184"/>
      <c r="AC67" s="97"/>
      <c r="AD67" s="185"/>
      <c r="AE67" s="186"/>
      <c r="AF67" s="185"/>
      <c r="AG67" s="186"/>
      <c r="AH67" s="185"/>
      <c r="AI67" s="186"/>
      <c r="AJ67" s="185"/>
      <c r="AK67" s="186"/>
      <c r="AL67" s="185"/>
      <c r="AM67" s="186"/>
      <c r="AN67" s="185"/>
      <c r="AO67" s="186"/>
      <c r="AP67" s="185"/>
      <c r="AQ67" s="186"/>
      <c r="AR67" s="185"/>
      <c r="AS67" s="186"/>
      <c r="AT67" s="185"/>
      <c r="AU67" s="186"/>
      <c r="AV67" s="185"/>
      <c r="AW67" s="186"/>
      <c r="AX67" s="185"/>
      <c r="AY67" s="186"/>
      <c r="AZ67" s="185"/>
      <c r="BA67" s="186"/>
      <c r="BB67" s="185"/>
      <c r="BC67" s="184"/>
      <c r="BD67" s="98"/>
      <c r="BE67" s="185"/>
      <c r="BF67" s="186"/>
      <c r="BG67" s="185"/>
      <c r="BH67" s="186"/>
      <c r="BI67" s="185"/>
      <c r="BJ67" s="186"/>
      <c r="BK67" s="185"/>
      <c r="BL67" s="186"/>
      <c r="BM67" s="185"/>
      <c r="BN67" s="186"/>
      <c r="BO67" s="185"/>
      <c r="BP67" s="186"/>
      <c r="BQ67" s="185"/>
      <c r="BR67" s="186"/>
      <c r="BS67" s="185"/>
      <c r="BT67" s="186"/>
      <c r="BU67" s="185"/>
      <c r="BV67" s="186"/>
      <c r="BW67" s="185"/>
      <c r="BX67" s="186"/>
      <c r="BY67" s="185"/>
      <c r="BZ67" s="186"/>
      <c r="CA67" s="185"/>
      <c r="CB67" s="186"/>
      <c r="CC67" s="185"/>
      <c r="CD67" s="184"/>
      <c r="CE67" s="99"/>
      <c r="CF67" s="185"/>
      <c r="CG67" s="186"/>
      <c r="CH67" s="185"/>
      <c r="CI67" s="186"/>
      <c r="CJ67" s="185"/>
      <c r="CK67" s="186"/>
      <c r="CL67" s="185"/>
      <c r="CM67" s="186"/>
      <c r="CN67" s="185"/>
      <c r="CO67" s="186"/>
      <c r="CP67" s="185"/>
      <c r="CQ67" s="186"/>
      <c r="CR67" s="185"/>
      <c r="CS67" s="186"/>
      <c r="CT67" s="185"/>
      <c r="CU67" s="186"/>
      <c r="CV67" s="185"/>
      <c r="CW67" s="186"/>
      <c r="CX67" s="185"/>
      <c r="CY67" s="186"/>
      <c r="CZ67" s="185"/>
      <c r="DA67" s="186"/>
      <c r="DB67" s="185"/>
      <c r="DC67" s="186"/>
      <c r="DD67" s="185"/>
      <c r="DE67" s="184"/>
      <c r="DF67" s="183">
        <f t="shared" si="5"/>
        <v>0</v>
      </c>
      <c r="DG67" s="182" t="str">
        <f>IF(DF67=0,"",DF67/DB216)</f>
        <v/>
      </c>
      <c r="DH67" s="96"/>
      <c r="DI67" s="116"/>
      <c r="DJ67" s="200">
        <v>0</v>
      </c>
      <c r="DK67" s="95"/>
      <c r="DL67" s="3271"/>
      <c r="DM67" s="3271"/>
      <c r="DN67" s="3271"/>
      <c r="DO67" s="3271"/>
      <c r="DP67" s="3271"/>
      <c r="DQ67" s="3271"/>
      <c r="DR67" s="3271"/>
      <c r="DS67" s="3271"/>
      <c r="DT67" s="200">
        <v>0</v>
      </c>
      <c r="DU67" s="200">
        <v>0</v>
      </c>
      <c r="DV67" s="200">
        <v>0</v>
      </c>
      <c r="DW67" s="1217"/>
    </row>
    <row r="68" spans="2:127" ht="15.95" customHeight="1">
      <c r="B68" s="207"/>
      <c r="C68" s="185"/>
      <c r="D68" s="186"/>
      <c r="E68" s="185"/>
      <c r="F68" s="186"/>
      <c r="G68" s="185"/>
      <c r="H68" s="186"/>
      <c r="I68" s="185"/>
      <c r="J68" s="186"/>
      <c r="K68" s="185"/>
      <c r="L68" s="186"/>
      <c r="M68" s="185"/>
      <c r="N68" s="186"/>
      <c r="O68" s="185"/>
      <c r="P68" s="186"/>
      <c r="Q68" s="185"/>
      <c r="R68" s="186"/>
      <c r="S68" s="185"/>
      <c r="T68" s="186"/>
      <c r="U68" s="185"/>
      <c r="V68" s="186"/>
      <c r="W68" s="185"/>
      <c r="X68" s="186"/>
      <c r="Y68" s="185"/>
      <c r="Z68" s="186"/>
      <c r="AA68" s="185"/>
      <c r="AB68" s="184"/>
      <c r="AC68" s="97"/>
      <c r="AD68" s="185"/>
      <c r="AE68" s="186"/>
      <c r="AF68" s="185"/>
      <c r="AG68" s="186"/>
      <c r="AH68" s="185"/>
      <c r="AI68" s="186"/>
      <c r="AJ68" s="185"/>
      <c r="AK68" s="186"/>
      <c r="AL68" s="185"/>
      <c r="AM68" s="186"/>
      <c r="AN68" s="185"/>
      <c r="AO68" s="186"/>
      <c r="AP68" s="185"/>
      <c r="AQ68" s="186"/>
      <c r="AR68" s="185"/>
      <c r="AS68" s="186"/>
      <c r="AT68" s="185"/>
      <c r="AU68" s="186"/>
      <c r="AV68" s="185"/>
      <c r="AW68" s="186"/>
      <c r="AX68" s="185"/>
      <c r="AY68" s="186"/>
      <c r="AZ68" s="185"/>
      <c r="BA68" s="186"/>
      <c r="BB68" s="185"/>
      <c r="BC68" s="184"/>
      <c r="BD68" s="98"/>
      <c r="BE68" s="185"/>
      <c r="BF68" s="186"/>
      <c r="BG68" s="185"/>
      <c r="BH68" s="186"/>
      <c r="BI68" s="185"/>
      <c r="BJ68" s="186"/>
      <c r="BK68" s="185"/>
      <c r="BL68" s="186"/>
      <c r="BM68" s="185"/>
      <c r="BN68" s="186"/>
      <c r="BO68" s="185"/>
      <c r="BP68" s="186"/>
      <c r="BQ68" s="185"/>
      <c r="BR68" s="186"/>
      <c r="BS68" s="185"/>
      <c r="BT68" s="186"/>
      <c r="BU68" s="185"/>
      <c r="BV68" s="186"/>
      <c r="BW68" s="185"/>
      <c r="BX68" s="186"/>
      <c r="BY68" s="185"/>
      <c r="BZ68" s="186"/>
      <c r="CA68" s="185"/>
      <c r="CB68" s="186"/>
      <c r="CC68" s="185"/>
      <c r="CD68" s="184"/>
      <c r="CE68" s="99"/>
      <c r="CF68" s="185"/>
      <c r="CG68" s="186"/>
      <c r="CH68" s="185"/>
      <c r="CI68" s="186"/>
      <c r="CJ68" s="185"/>
      <c r="CK68" s="186"/>
      <c r="CL68" s="185"/>
      <c r="CM68" s="186"/>
      <c r="CN68" s="185"/>
      <c r="CO68" s="186"/>
      <c r="CP68" s="185"/>
      <c r="CQ68" s="186"/>
      <c r="CR68" s="185"/>
      <c r="CS68" s="186"/>
      <c r="CT68" s="185"/>
      <c r="CU68" s="186"/>
      <c r="CV68" s="185"/>
      <c r="CW68" s="186"/>
      <c r="CX68" s="185"/>
      <c r="CY68" s="186"/>
      <c r="CZ68" s="185"/>
      <c r="DA68" s="186"/>
      <c r="DB68" s="185"/>
      <c r="DC68" s="186"/>
      <c r="DD68" s="185"/>
      <c r="DE68" s="184"/>
      <c r="DF68" s="183">
        <f t="shared" si="5"/>
        <v>0</v>
      </c>
      <c r="DG68" s="182" t="str">
        <f>IF(DF68=0,"",DF68/DB216)</f>
        <v/>
      </c>
      <c r="DH68" s="96"/>
      <c r="DI68" s="116"/>
      <c r="DJ68" s="200">
        <v>0</v>
      </c>
      <c r="DK68" s="95"/>
      <c r="DL68" s="240"/>
      <c r="DM68" s="240"/>
      <c r="DN68" s="240"/>
      <c r="DO68" s="240"/>
      <c r="DP68" s="240"/>
      <c r="DQ68" s="240"/>
      <c r="DR68" s="240"/>
      <c r="DS68" s="240"/>
      <c r="DT68" s="200">
        <v>0</v>
      </c>
      <c r="DU68" s="200">
        <v>0</v>
      </c>
      <c r="DV68" s="200">
        <v>0</v>
      </c>
      <c r="DW68" s="1217"/>
    </row>
    <row r="69" spans="2:127" ht="15.95" customHeight="1">
      <c r="B69" s="207"/>
      <c r="C69" s="185"/>
      <c r="D69" s="186"/>
      <c r="E69" s="185"/>
      <c r="F69" s="186"/>
      <c r="G69" s="185"/>
      <c r="H69" s="186"/>
      <c r="I69" s="185"/>
      <c r="J69" s="186"/>
      <c r="K69" s="185"/>
      <c r="L69" s="186"/>
      <c r="M69" s="185"/>
      <c r="N69" s="186"/>
      <c r="O69" s="185"/>
      <c r="P69" s="186"/>
      <c r="Q69" s="185"/>
      <c r="R69" s="186"/>
      <c r="S69" s="185"/>
      <c r="T69" s="186"/>
      <c r="U69" s="185"/>
      <c r="V69" s="186"/>
      <c r="W69" s="185"/>
      <c r="X69" s="186"/>
      <c r="Y69" s="185"/>
      <c r="Z69" s="186"/>
      <c r="AA69" s="185"/>
      <c r="AB69" s="184"/>
      <c r="AC69" s="97"/>
      <c r="AD69" s="185"/>
      <c r="AE69" s="186"/>
      <c r="AF69" s="185"/>
      <c r="AG69" s="186"/>
      <c r="AH69" s="185"/>
      <c r="AI69" s="186"/>
      <c r="AJ69" s="185"/>
      <c r="AK69" s="186"/>
      <c r="AL69" s="185"/>
      <c r="AM69" s="186"/>
      <c r="AN69" s="185"/>
      <c r="AO69" s="186"/>
      <c r="AP69" s="185"/>
      <c r="AQ69" s="186"/>
      <c r="AR69" s="185"/>
      <c r="AS69" s="186"/>
      <c r="AT69" s="185"/>
      <c r="AU69" s="186"/>
      <c r="AV69" s="185"/>
      <c r="AW69" s="186"/>
      <c r="AX69" s="185"/>
      <c r="AY69" s="186"/>
      <c r="AZ69" s="185"/>
      <c r="BA69" s="186"/>
      <c r="BB69" s="185"/>
      <c r="BC69" s="184"/>
      <c r="BD69" s="98"/>
      <c r="BE69" s="185"/>
      <c r="BF69" s="186"/>
      <c r="BG69" s="185"/>
      <c r="BH69" s="186"/>
      <c r="BI69" s="185"/>
      <c r="BJ69" s="186"/>
      <c r="BK69" s="185"/>
      <c r="BL69" s="186"/>
      <c r="BM69" s="185"/>
      <c r="BN69" s="186"/>
      <c r="BO69" s="185"/>
      <c r="BP69" s="186"/>
      <c r="BQ69" s="185"/>
      <c r="BR69" s="186"/>
      <c r="BS69" s="185"/>
      <c r="BT69" s="186"/>
      <c r="BU69" s="185"/>
      <c r="BV69" s="186"/>
      <c r="BW69" s="185"/>
      <c r="BX69" s="186"/>
      <c r="BY69" s="185"/>
      <c r="BZ69" s="186"/>
      <c r="CA69" s="185"/>
      <c r="CB69" s="186"/>
      <c r="CC69" s="185"/>
      <c r="CD69" s="184"/>
      <c r="CE69" s="99"/>
      <c r="CF69" s="185"/>
      <c r="CG69" s="186"/>
      <c r="CH69" s="185"/>
      <c r="CI69" s="186"/>
      <c r="CJ69" s="185"/>
      <c r="CK69" s="186"/>
      <c r="CL69" s="185"/>
      <c r="CM69" s="186"/>
      <c r="CN69" s="185"/>
      <c r="CO69" s="186"/>
      <c r="CP69" s="185"/>
      <c r="CQ69" s="186"/>
      <c r="CR69" s="185"/>
      <c r="CS69" s="186"/>
      <c r="CT69" s="185"/>
      <c r="CU69" s="186"/>
      <c r="CV69" s="185"/>
      <c r="CW69" s="186"/>
      <c r="CX69" s="185"/>
      <c r="CY69" s="186"/>
      <c r="CZ69" s="185"/>
      <c r="DA69" s="186"/>
      <c r="DB69" s="185"/>
      <c r="DC69" s="186"/>
      <c r="DD69" s="185"/>
      <c r="DE69" s="184"/>
      <c r="DF69" s="183">
        <f t="shared" si="5"/>
        <v>0</v>
      </c>
      <c r="DG69" s="182" t="str">
        <f>IF(DF69=0,"",DF69/DB216)</f>
        <v/>
      </c>
      <c r="DH69" s="96"/>
      <c r="DI69" s="116"/>
      <c r="DJ69" s="200">
        <v>0</v>
      </c>
      <c r="DK69" s="95"/>
      <c r="DL69" s="3085" t="s">
        <v>1131</v>
      </c>
      <c r="DM69" s="3085"/>
      <c r="DN69" s="3085"/>
      <c r="DO69" s="3085"/>
      <c r="DP69" s="3085"/>
      <c r="DQ69" s="3085"/>
      <c r="DR69" s="3163" t="s">
        <v>1127</v>
      </c>
      <c r="DS69" s="3163">
        <f>ROW(DF257)</f>
        <v>257</v>
      </c>
      <c r="DT69" s="200">
        <v>0</v>
      </c>
      <c r="DU69" s="200">
        <v>0</v>
      </c>
      <c r="DV69" s="200">
        <v>0</v>
      </c>
      <c r="DW69" s="1217"/>
    </row>
    <row r="70" spans="2:127" s="240" customFormat="1" ht="15.95" customHeight="1">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619"/>
      <c r="AC70" s="97"/>
      <c r="AD70" s="618"/>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619"/>
      <c r="BD70" s="98"/>
      <c r="BE70" s="618"/>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619"/>
      <c r="CE70" s="99"/>
      <c r="CF70" s="618"/>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544"/>
      <c r="DI70" s="564">
        <v>0</v>
      </c>
      <c r="DJ70" s="200">
        <v>0</v>
      </c>
      <c r="DK70" s="95"/>
      <c r="DL70" s="3272"/>
      <c r="DM70" s="3272"/>
      <c r="DN70" s="3272"/>
      <c r="DO70" s="3272"/>
      <c r="DP70" s="3272"/>
      <c r="DQ70" s="3272"/>
      <c r="DR70" s="3093"/>
      <c r="DS70" s="3093"/>
      <c r="DT70" s="200">
        <v>0</v>
      </c>
      <c r="DU70" s="200">
        <v>0</v>
      </c>
      <c r="DV70" s="200">
        <v>0</v>
      </c>
      <c r="DW70" s="1217"/>
    </row>
    <row r="71" spans="2:127" s="240" customFormat="1" ht="15.95" customHeight="1">
      <c r="B71" s="3058" t="s">
        <v>1180</v>
      </c>
      <c r="C71" s="3059"/>
      <c r="D71" s="3059"/>
      <c r="E71" s="3059"/>
      <c r="F71" s="3059"/>
      <c r="G71" s="3059"/>
      <c r="H71" s="3059"/>
      <c r="I71" s="3059"/>
      <c r="J71" s="3059"/>
      <c r="K71" s="3059"/>
      <c r="L71" s="3059"/>
      <c r="M71" s="3059"/>
      <c r="N71" s="3059"/>
      <c r="O71" s="3059"/>
      <c r="P71" s="3059"/>
      <c r="Q71" s="3059"/>
      <c r="R71" s="3059"/>
      <c r="S71" s="3059"/>
      <c r="T71" s="3059"/>
      <c r="U71" s="3059"/>
      <c r="V71" s="3059"/>
      <c r="W71" s="3059"/>
      <c r="X71" s="3059"/>
      <c r="Y71" s="3059"/>
      <c r="Z71" s="3059"/>
      <c r="AA71" s="3059"/>
      <c r="AB71" s="3059"/>
      <c r="AC71" s="3059"/>
      <c r="AD71" s="3059"/>
      <c r="AE71" s="3059"/>
      <c r="AF71" s="3059"/>
      <c r="AG71" s="3059"/>
      <c r="AH71" s="3059"/>
      <c r="AI71" s="3059"/>
      <c r="AJ71" s="3059"/>
      <c r="AK71" s="3059"/>
      <c r="AL71" s="3059"/>
      <c r="AM71" s="3059"/>
      <c r="AN71" s="3059"/>
      <c r="AO71" s="3059"/>
      <c r="AP71" s="3059"/>
      <c r="AQ71" s="3059"/>
      <c r="AR71" s="3059"/>
      <c r="AS71" s="3059"/>
      <c r="AT71" s="3059"/>
      <c r="AU71" s="3059"/>
      <c r="AV71" s="3059"/>
      <c r="AW71" s="3059"/>
      <c r="AX71" s="3059"/>
      <c r="AY71" s="3059"/>
      <c r="AZ71" s="3059"/>
      <c r="BA71" s="3059"/>
      <c r="BB71" s="3059"/>
      <c r="BC71" s="3059"/>
      <c r="BD71" s="3059"/>
      <c r="BE71" s="3059"/>
      <c r="BF71" s="3059"/>
      <c r="BG71" s="3059"/>
      <c r="BH71" s="3059"/>
      <c r="BI71" s="3059"/>
      <c r="BJ71" s="3059"/>
      <c r="BK71" s="3059"/>
      <c r="BL71" s="3059"/>
      <c r="BM71" s="3059"/>
      <c r="BN71" s="3059"/>
      <c r="BO71" s="3059"/>
      <c r="BP71" s="3059"/>
      <c r="BQ71" s="3059"/>
      <c r="BR71" s="3059"/>
      <c r="BS71" s="3059"/>
      <c r="BT71" s="3059"/>
      <c r="BU71" s="3059"/>
      <c r="BV71" s="3059"/>
      <c r="BW71" s="3059"/>
      <c r="BX71" s="3059"/>
      <c r="BY71" s="3059"/>
      <c r="BZ71" s="3059"/>
      <c r="CA71" s="3059"/>
      <c r="CB71" s="3059"/>
      <c r="CC71" s="3059"/>
      <c r="CD71" s="3059"/>
      <c r="CE71" s="3059"/>
      <c r="CF71" s="3059" t="str">
        <f>B71</f>
        <v>FÉCULENTS  avec sauce type vinaigrette,yaourt,fromage blanc</v>
      </c>
      <c r="CG71" s="3059"/>
      <c r="CH71" s="3059"/>
      <c r="CI71" s="3059"/>
      <c r="CJ71" s="3059"/>
      <c r="CK71" s="3059"/>
      <c r="CL71" s="3059"/>
      <c r="CM71" s="3059"/>
      <c r="CN71" s="3059"/>
      <c r="CO71" s="3059"/>
      <c r="CP71" s="3059"/>
      <c r="CQ71" s="3059"/>
      <c r="CR71" s="3059"/>
      <c r="CS71" s="3059"/>
      <c r="CT71" s="3059"/>
      <c r="CU71" s="3059"/>
      <c r="CV71" s="3059"/>
      <c r="CW71" s="3059"/>
      <c r="CX71" s="3059"/>
      <c r="CY71" s="3059"/>
      <c r="CZ71" s="3059"/>
      <c r="DA71" s="3059"/>
      <c r="DB71" s="3059"/>
      <c r="DC71" s="3059"/>
      <c r="DD71" s="3059"/>
      <c r="DE71" s="3059"/>
      <c r="DF71" s="3059"/>
      <c r="DG71" s="3062"/>
      <c r="DH71" s="544"/>
      <c r="DI71" s="564">
        <v>0</v>
      </c>
      <c r="DJ71" s="200">
        <v>0</v>
      </c>
      <c r="DK71" s="95"/>
      <c r="DR71" s="22"/>
      <c r="DT71" s="200">
        <v>0</v>
      </c>
      <c r="DU71" s="200">
        <v>0</v>
      </c>
      <c r="DV71" s="200">
        <v>0</v>
      </c>
      <c r="DW71" s="1217"/>
    </row>
    <row r="72" spans="2:127" s="240" customFormat="1" ht="15.95" customHeight="1">
      <c r="B72" s="3060"/>
      <c r="C72" s="3061"/>
      <c r="D72" s="3061"/>
      <c r="E72" s="3061"/>
      <c r="F72" s="3061"/>
      <c r="G72" s="3061"/>
      <c r="H72" s="3061"/>
      <c r="I72" s="3061"/>
      <c r="J72" s="3061"/>
      <c r="K72" s="3061"/>
      <c r="L72" s="3061"/>
      <c r="M72" s="3061"/>
      <c r="N72" s="3061"/>
      <c r="O72" s="3061"/>
      <c r="P72" s="3061"/>
      <c r="Q72" s="3061"/>
      <c r="R72" s="3061"/>
      <c r="S72" s="3061"/>
      <c r="T72" s="3061"/>
      <c r="U72" s="3061"/>
      <c r="V72" s="3061"/>
      <c r="W72" s="3061"/>
      <c r="X72" s="3061"/>
      <c r="Y72" s="3061"/>
      <c r="Z72" s="3061"/>
      <c r="AA72" s="3061"/>
      <c r="AB72" s="3061"/>
      <c r="AC72" s="3061"/>
      <c r="AD72" s="3061"/>
      <c r="AE72" s="3061"/>
      <c r="AF72" s="3061"/>
      <c r="AG72" s="3061"/>
      <c r="AH72" s="3061"/>
      <c r="AI72" s="3061"/>
      <c r="AJ72" s="3061"/>
      <c r="AK72" s="3061"/>
      <c r="AL72" s="3061"/>
      <c r="AM72" s="3061"/>
      <c r="AN72" s="3061"/>
      <c r="AO72" s="3061"/>
      <c r="AP72" s="3061"/>
      <c r="AQ72" s="3061"/>
      <c r="AR72" s="3061"/>
      <c r="AS72" s="3061"/>
      <c r="AT72" s="3061"/>
      <c r="AU72" s="3061"/>
      <c r="AV72" s="3061"/>
      <c r="AW72" s="3061"/>
      <c r="AX72" s="3061"/>
      <c r="AY72" s="3061"/>
      <c r="AZ72" s="3061"/>
      <c r="BA72" s="3061"/>
      <c r="BB72" s="3061"/>
      <c r="BC72" s="3061"/>
      <c r="BD72" s="3061"/>
      <c r="BE72" s="3061"/>
      <c r="BF72" s="3061"/>
      <c r="BG72" s="3061"/>
      <c r="BH72" s="3061"/>
      <c r="BI72" s="3061"/>
      <c r="BJ72" s="3061"/>
      <c r="BK72" s="3061"/>
      <c r="BL72" s="3061"/>
      <c r="BM72" s="3061"/>
      <c r="BN72" s="3061"/>
      <c r="BO72" s="3061"/>
      <c r="BP72" s="3061"/>
      <c r="BQ72" s="3061"/>
      <c r="BR72" s="3061"/>
      <c r="BS72" s="3061"/>
      <c r="BT72" s="3061"/>
      <c r="BU72" s="3061"/>
      <c r="BV72" s="3061"/>
      <c r="BW72" s="3061"/>
      <c r="BX72" s="3061"/>
      <c r="BY72" s="3061"/>
      <c r="BZ72" s="3061"/>
      <c r="CA72" s="3061"/>
      <c r="CB72" s="3061"/>
      <c r="CC72" s="3061"/>
      <c r="CD72" s="3061"/>
      <c r="CE72" s="3061"/>
      <c r="CF72" s="3061"/>
      <c r="CG72" s="3061"/>
      <c r="CH72" s="3061"/>
      <c r="CI72" s="3061"/>
      <c r="CJ72" s="3061"/>
      <c r="CK72" s="3061"/>
      <c r="CL72" s="3061"/>
      <c r="CM72" s="3061"/>
      <c r="CN72" s="3061"/>
      <c r="CO72" s="3061"/>
      <c r="CP72" s="3061"/>
      <c r="CQ72" s="3061"/>
      <c r="CR72" s="3061"/>
      <c r="CS72" s="3061"/>
      <c r="CT72" s="3061"/>
      <c r="CU72" s="3061"/>
      <c r="CV72" s="3061"/>
      <c r="CW72" s="3061"/>
      <c r="CX72" s="3061"/>
      <c r="CY72" s="3061"/>
      <c r="CZ72" s="3061"/>
      <c r="DA72" s="3061"/>
      <c r="DB72" s="3061"/>
      <c r="DC72" s="3061"/>
      <c r="DD72" s="3061"/>
      <c r="DE72" s="3061"/>
      <c r="DF72" s="3061"/>
      <c r="DG72" s="3063"/>
      <c r="DH72" s="544"/>
      <c r="DI72" s="564">
        <v>0</v>
      </c>
      <c r="DJ72" s="200">
        <v>0</v>
      </c>
      <c r="DK72" s="95"/>
      <c r="DL72" s="459" t="s">
        <v>1091</v>
      </c>
      <c r="DM72" s="459" t="s">
        <v>1092</v>
      </c>
      <c r="DN72" s="459" t="s">
        <v>1093</v>
      </c>
      <c r="DO72" s="459" t="s">
        <v>1094</v>
      </c>
      <c r="DP72" s="884"/>
      <c r="DQ72" s="461"/>
      <c r="DR72" s="485" t="s">
        <v>1076</v>
      </c>
      <c r="DS72" s="463"/>
      <c r="DT72" s="200">
        <v>0</v>
      </c>
      <c r="DU72" s="200">
        <v>0</v>
      </c>
      <c r="DV72" s="200">
        <v>0</v>
      </c>
      <c r="DW72" s="1217"/>
    </row>
    <row r="73" spans="2:127" ht="15.95" customHeight="1" thickBot="1">
      <c r="B73" s="1264" t="s">
        <v>847</v>
      </c>
      <c r="C73" s="3027">
        <v>1</v>
      </c>
      <c r="D73" s="3052"/>
      <c r="E73" s="3027">
        <f>C73+1</f>
        <v>2</v>
      </c>
      <c r="F73" s="3052"/>
      <c r="G73" s="3027">
        <f>E73+1</f>
        <v>3</v>
      </c>
      <c r="H73" s="3052"/>
      <c r="I73" s="3027">
        <f>G73+1</f>
        <v>4</v>
      </c>
      <c r="J73" s="3052"/>
      <c r="K73" s="3027">
        <f>I73+1</f>
        <v>5</v>
      </c>
      <c r="L73" s="3052"/>
      <c r="M73" s="3027">
        <f>K73+1</f>
        <v>6</v>
      </c>
      <c r="N73" s="3052"/>
      <c r="O73" s="3027">
        <f>M73+1</f>
        <v>7</v>
      </c>
      <c r="P73" s="3052"/>
      <c r="Q73" s="3027">
        <f>O73+1</f>
        <v>8</v>
      </c>
      <c r="R73" s="3052"/>
      <c r="S73" s="3027">
        <f>Q73+1</f>
        <v>9</v>
      </c>
      <c r="T73" s="3052"/>
      <c r="U73" s="3027">
        <f>S73+1</f>
        <v>10</v>
      </c>
      <c r="V73" s="3052"/>
      <c r="W73" s="3027">
        <f>U73+1</f>
        <v>11</v>
      </c>
      <c r="X73" s="3052"/>
      <c r="Y73" s="3027">
        <f>W73+1</f>
        <v>12</v>
      </c>
      <c r="Z73" s="3052"/>
      <c r="AA73" s="3027">
        <f>Y73+1</f>
        <v>13</v>
      </c>
      <c r="AB73" s="3052"/>
      <c r="AC73" s="97"/>
      <c r="AD73" s="3027">
        <f>AA73+1</f>
        <v>14</v>
      </c>
      <c r="AE73" s="3052"/>
      <c r="AF73" s="3027">
        <f>AD73+1</f>
        <v>15</v>
      </c>
      <c r="AG73" s="3052"/>
      <c r="AH73" s="3027">
        <f>AF73+1</f>
        <v>16</v>
      </c>
      <c r="AI73" s="3052"/>
      <c r="AJ73" s="3027">
        <f>AH73+1</f>
        <v>17</v>
      </c>
      <c r="AK73" s="3052"/>
      <c r="AL73" s="3027">
        <f>AJ73+1</f>
        <v>18</v>
      </c>
      <c r="AM73" s="3052"/>
      <c r="AN73" s="3027">
        <f>AL73+1</f>
        <v>19</v>
      </c>
      <c r="AO73" s="3052"/>
      <c r="AP73" s="3027">
        <f>AN73+1</f>
        <v>20</v>
      </c>
      <c r="AQ73" s="3052"/>
      <c r="AR73" s="3027">
        <f>AP73+1</f>
        <v>21</v>
      </c>
      <c r="AS73" s="3052"/>
      <c r="AT73" s="3027">
        <f>AR73+1</f>
        <v>22</v>
      </c>
      <c r="AU73" s="3052"/>
      <c r="AV73" s="3027">
        <f>AT73+1</f>
        <v>23</v>
      </c>
      <c r="AW73" s="3052"/>
      <c r="AX73" s="3027">
        <f>AV73+1</f>
        <v>24</v>
      </c>
      <c r="AY73" s="3052"/>
      <c r="AZ73" s="3027">
        <f>AX73+1</f>
        <v>25</v>
      </c>
      <c r="BA73" s="3052"/>
      <c r="BB73" s="3027">
        <f>AZ73+1</f>
        <v>26</v>
      </c>
      <c r="BC73" s="3052"/>
      <c r="BD73" s="98"/>
      <c r="BE73" s="3027">
        <f>BB73+1</f>
        <v>27</v>
      </c>
      <c r="BF73" s="3052"/>
      <c r="BG73" s="3027">
        <f>BE73+1</f>
        <v>28</v>
      </c>
      <c r="BH73" s="3052"/>
      <c r="BI73" s="3027">
        <f>BG73+1</f>
        <v>29</v>
      </c>
      <c r="BJ73" s="3052"/>
      <c r="BK73" s="3027">
        <f>BI73+1</f>
        <v>30</v>
      </c>
      <c r="BL73" s="3052"/>
      <c r="BM73" s="3027">
        <f>BK73+1</f>
        <v>31</v>
      </c>
      <c r="BN73" s="3052"/>
      <c r="BO73" s="3027">
        <f>BM73+1</f>
        <v>32</v>
      </c>
      <c r="BP73" s="3052"/>
      <c r="BQ73" s="3027">
        <f>BO73+1</f>
        <v>33</v>
      </c>
      <c r="BR73" s="3052"/>
      <c r="BS73" s="3027">
        <f>BQ73+1</f>
        <v>34</v>
      </c>
      <c r="BT73" s="3052"/>
      <c r="BU73" s="3027">
        <f>BS73+1</f>
        <v>35</v>
      </c>
      <c r="BV73" s="3052"/>
      <c r="BW73" s="3027">
        <f>BU73+1</f>
        <v>36</v>
      </c>
      <c r="BX73" s="3052"/>
      <c r="BY73" s="3027">
        <f>BW73+1</f>
        <v>37</v>
      </c>
      <c r="BZ73" s="3052"/>
      <c r="CA73" s="3027">
        <f>BY73+1</f>
        <v>38</v>
      </c>
      <c r="CB73" s="3052"/>
      <c r="CC73" s="3027">
        <f>CA73+1</f>
        <v>39</v>
      </c>
      <c r="CD73" s="3052"/>
      <c r="CE73" s="99"/>
      <c r="CF73" s="3027">
        <f>CC73+1</f>
        <v>40</v>
      </c>
      <c r="CG73" s="3052"/>
      <c r="CH73" s="3027">
        <f>CF73+1</f>
        <v>41</v>
      </c>
      <c r="CI73" s="3052"/>
      <c r="CJ73" s="3027">
        <f>CH73+1</f>
        <v>42</v>
      </c>
      <c r="CK73" s="3052"/>
      <c r="CL73" s="3027">
        <f>CJ73+1</f>
        <v>43</v>
      </c>
      <c r="CM73" s="3052"/>
      <c r="CN73" s="3027">
        <f>CL73+1</f>
        <v>44</v>
      </c>
      <c r="CO73" s="3052"/>
      <c r="CP73" s="3027">
        <f>CN73+1</f>
        <v>45</v>
      </c>
      <c r="CQ73" s="3052"/>
      <c r="CR73" s="3027">
        <f>CP73+1</f>
        <v>46</v>
      </c>
      <c r="CS73" s="3052"/>
      <c r="CT73" s="3027">
        <f>CR73+1</f>
        <v>47</v>
      </c>
      <c r="CU73" s="3052"/>
      <c r="CV73" s="3027">
        <f>CT73+1</f>
        <v>48</v>
      </c>
      <c r="CW73" s="3052"/>
      <c r="CX73" s="3027">
        <f>CV73+1</f>
        <v>49</v>
      </c>
      <c r="CY73" s="3052"/>
      <c r="CZ73" s="3027">
        <f>CX73+1</f>
        <v>50</v>
      </c>
      <c r="DA73" s="3052"/>
      <c r="DB73" s="3027">
        <f>CZ73+1</f>
        <v>51</v>
      </c>
      <c r="DC73" s="3052"/>
      <c r="DD73" s="3027">
        <f>DB73+1</f>
        <v>52</v>
      </c>
      <c r="DE73" s="3052"/>
      <c r="DF73" s="1260" t="s">
        <v>937</v>
      </c>
      <c r="DG73" s="1259"/>
      <c r="DH73" s="96"/>
      <c r="DI73" s="200">
        <v>0</v>
      </c>
      <c r="DJ73" s="200">
        <v>0</v>
      </c>
      <c r="DK73" s="95"/>
      <c r="DL73" s="886">
        <v>20</v>
      </c>
      <c r="DM73" s="887">
        <v>4</v>
      </c>
      <c r="DN73" s="887">
        <v>5</v>
      </c>
      <c r="DO73" s="887" t="s">
        <v>1102</v>
      </c>
      <c r="DP73" s="888">
        <v>1</v>
      </c>
      <c r="DQ73" s="467" t="s">
        <v>1097</v>
      </c>
      <c r="DR73" s="486"/>
      <c r="DS73" s="487"/>
      <c r="DT73" s="200">
        <v>0</v>
      </c>
      <c r="DU73" s="200">
        <v>0</v>
      </c>
      <c r="DV73" s="200">
        <v>0</v>
      </c>
      <c r="DW73" s="1217"/>
    </row>
    <row r="74" spans="2:127" ht="15.95" customHeight="1">
      <c r="B74" s="948" t="s">
        <v>205</v>
      </c>
      <c r="C74" s="102" t="s">
        <v>66</v>
      </c>
      <c r="D74" s="103" t="s">
        <v>77</v>
      </c>
      <c r="E74" s="102" t="s">
        <v>66</v>
      </c>
      <c r="F74" s="103" t="s">
        <v>77</v>
      </c>
      <c r="G74" s="102" t="s">
        <v>66</v>
      </c>
      <c r="H74" s="103" t="s">
        <v>77</v>
      </c>
      <c r="I74" s="102" t="s">
        <v>66</v>
      </c>
      <c r="J74" s="103" t="s">
        <v>77</v>
      </c>
      <c r="K74" s="102" t="s">
        <v>66</v>
      </c>
      <c r="L74" s="103" t="s">
        <v>77</v>
      </c>
      <c r="M74" s="102" t="s">
        <v>66</v>
      </c>
      <c r="N74" s="103" t="s">
        <v>77</v>
      </c>
      <c r="O74" s="102" t="s">
        <v>66</v>
      </c>
      <c r="P74" s="103" t="s">
        <v>77</v>
      </c>
      <c r="Q74" s="102" t="s">
        <v>66</v>
      </c>
      <c r="R74" s="103" t="s">
        <v>77</v>
      </c>
      <c r="S74" s="102" t="s">
        <v>66</v>
      </c>
      <c r="T74" s="103" t="s">
        <v>77</v>
      </c>
      <c r="U74" s="102" t="s">
        <v>66</v>
      </c>
      <c r="V74" s="103" t="s">
        <v>77</v>
      </c>
      <c r="W74" s="102" t="s">
        <v>66</v>
      </c>
      <c r="X74" s="103" t="s">
        <v>77</v>
      </c>
      <c r="Y74" s="102" t="s">
        <v>66</v>
      </c>
      <c r="Z74" s="103" t="s">
        <v>77</v>
      </c>
      <c r="AA74" s="102" t="s">
        <v>66</v>
      </c>
      <c r="AB74" s="104" t="s">
        <v>77</v>
      </c>
      <c r="AC74" s="97"/>
      <c r="AD74" s="105" t="s">
        <v>66</v>
      </c>
      <c r="AE74" s="103" t="s">
        <v>77</v>
      </c>
      <c r="AF74" s="106" t="s">
        <v>66</v>
      </c>
      <c r="AG74" s="103" t="s">
        <v>77</v>
      </c>
      <c r="AH74" s="106" t="s">
        <v>66</v>
      </c>
      <c r="AI74" s="103" t="s">
        <v>77</v>
      </c>
      <c r="AJ74" s="106" t="s">
        <v>66</v>
      </c>
      <c r="AK74" s="103" t="s">
        <v>77</v>
      </c>
      <c r="AL74" s="106" t="s">
        <v>66</v>
      </c>
      <c r="AM74" s="103" t="s">
        <v>77</v>
      </c>
      <c r="AN74" s="106" t="s">
        <v>66</v>
      </c>
      <c r="AO74" s="103" t="s">
        <v>77</v>
      </c>
      <c r="AP74" s="106" t="s">
        <v>66</v>
      </c>
      <c r="AQ74" s="103" t="s">
        <v>77</v>
      </c>
      <c r="AR74" s="106" t="s">
        <v>66</v>
      </c>
      <c r="AS74" s="103" t="s">
        <v>77</v>
      </c>
      <c r="AT74" s="106" t="s">
        <v>66</v>
      </c>
      <c r="AU74" s="103" t="s">
        <v>77</v>
      </c>
      <c r="AV74" s="106" t="s">
        <v>66</v>
      </c>
      <c r="AW74" s="103" t="s">
        <v>77</v>
      </c>
      <c r="AX74" s="106" t="s">
        <v>66</v>
      </c>
      <c r="AY74" s="103" t="s">
        <v>77</v>
      </c>
      <c r="AZ74" s="106" t="s">
        <v>66</v>
      </c>
      <c r="BA74" s="103" t="s">
        <v>77</v>
      </c>
      <c r="BB74" s="106" t="s">
        <v>66</v>
      </c>
      <c r="BC74" s="104" t="s">
        <v>77</v>
      </c>
      <c r="BD74" s="98"/>
      <c r="BE74" s="107" t="s">
        <v>66</v>
      </c>
      <c r="BF74" s="103" t="s">
        <v>77</v>
      </c>
      <c r="BG74" s="108" t="s">
        <v>66</v>
      </c>
      <c r="BH74" s="103" t="s">
        <v>77</v>
      </c>
      <c r="BI74" s="108" t="s">
        <v>66</v>
      </c>
      <c r="BJ74" s="103" t="s">
        <v>77</v>
      </c>
      <c r="BK74" s="108" t="s">
        <v>66</v>
      </c>
      <c r="BL74" s="103" t="s">
        <v>77</v>
      </c>
      <c r="BM74" s="108" t="s">
        <v>66</v>
      </c>
      <c r="BN74" s="103" t="s">
        <v>77</v>
      </c>
      <c r="BO74" s="108" t="s">
        <v>66</v>
      </c>
      <c r="BP74" s="103" t="s">
        <v>77</v>
      </c>
      <c r="BQ74" s="108" t="s">
        <v>66</v>
      </c>
      <c r="BR74" s="103" t="s">
        <v>77</v>
      </c>
      <c r="BS74" s="108" t="s">
        <v>66</v>
      </c>
      <c r="BT74" s="103" t="s">
        <v>77</v>
      </c>
      <c r="BU74" s="108" t="s">
        <v>66</v>
      </c>
      <c r="BV74" s="103" t="s">
        <v>77</v>
      </c>
      <c r="BW74" s="108" t="s">
        <v>66</v>
      </c>
      <c r="BX74" s="103" t="s">
        <v>77</v>
      </c>
      <c r="BY74" s="108" t="s">
        <v>66</v>
      </c>
      <c r="BZ74" s="103" t="s">
        <v>77</v>
      </c>
      <c r="CA74" s="108" t="s">
        <v>66</v>
      </c>
      <c r="CB74" s="103" t="s">
        <v>77</v>
      </c>
      <c r="CC74" s="108" t="s">
        <v>66</v>
      </c>
      <c r="CD74" s="104" t="s">
        <v>77</v>
      </c>
      <c r="CE74" s="99"/>
      <c r="CF74" s="109" t="s">
        <v>66</v>
      </c>
      <c r="CG74" s="103" t="s">
        <v>77</v>
      </c>
      <c r="CH74" s="110" t="s">
        <v>66</v>
      </c>
      <c r="CI74" s="103" t="s">
        <v>77</v>
      </c>
      <c r="CJ74" s="110" t="s">
        <v>66</v>
      </c>
      <c r="CK74" s="103" t="s">
        <v>77</v>
      </c>
      <c r="CL74" s="110" t="s">
        <v>66</v>
      </c>
      <c r="CM74" s="103" t="s">
        <v>77</v>
      </c>
      <c r="CN74" s="110" t="s">
        <v>66</v>
      </c>
      <c r="CO74" s="103" t="s">
        <v>77</v>
      </c>
      <c r="CP74" s="110" t="s">
        <v>66</v>
      </c>
      <c r="CQ74" s="103" t="s">
        <v>77</v>
      </c>
      <c r="CR74" s="110" t="s">
        <v>66</v>
      </c>
      <c r="CS74" s="103" t="s">
        <v>77</v>
      </c>
      <c r="CT74" s="110" t="s">
        <v>66</v>
      </c>
      <c r="CU74" s="103" t="s">
        <v>77</v>
      </c>
      <c r="CV74" s="110" t="s">
        <v>66</v>
      </c>
      <c r="CW74" s="103" t="s">
        <v>77</v>
      </c>
      <c r="CX74" s="110" t="s">
        <v>66</v>
      </c>
      <c r="CY74" s="103" t="s">
        <v>77</v>
      </c>
      <c r="CZ74" s="110" t="s">
        <v>66</v>
      </c>
      <c r="DA74" s="103" t="s">
        <v>77</v>
      </c>
      <c r="DB74" s="110" t="s">
        <v>66</v>
      </c>
      <c r="DC74" s="103" t="s">
        <v>77</v>
      </c>
      <c r="DD74" s="110" t="s">
        <v>66</v>
      </c>
      <c r="DE74" s="104" t="s">
        <v>77</v>
      </c>
      <c r="DF74" s="111" t="s">
        <v>922</v>
      </c>
      <c r="DG74" s="112"/>
      <c r="DH74" s="96"/>
      <c r="DI74" s="200">
        <v>0</v>
      </c>
      <c r="DJ74" s="200">
        <v>0</v>
      </c>
      <c r="DK74" s="95"/>
      <c r="DL74" s="488" t="s">
        <v>1091</v>
      </c>
      <c r="DM74" s="408"/>
      <c r="DN74" s="408"/>
      <c r="DO74" s="408"/>
      <c r="DP74" s="408"/>
      <c r="DQ74" s="408"/>
      <c r="DR74" s="440"/>
      <c r="DS74" s="408"/>
      <c r="DT74" s="200">
        <v>0</v>
      </c>
      <c r="DU74" s="200">
        <v>0</v>
      </c>
      <c r="DV74" s="200">
        <v>0</v>
      </c>
      <c r="DW74" s="1217"/>
    </row>
    <row r="75" spans="2:127" ht="15.95" customHeight="1">
      <c r="B75" s="209" t="s">
        <v>118</v>
      </c>
      <c r="C75" s="180"/>
      <c r="D75" s="181"/>
      <c r="E75" s="180"/>
      <c r="F75" s="181"/>
      <c r="G75" s="180"/>
      <c r="H75" s="181"/>
      <c r="I75" s="180"/>
      <c r="J75" s="181"/>
      <c r="K75" s="180"/>
      <c r="L75" s="181"/>
      <c r="M75" s="180"/>
      <c r="N75" s="181"/>
      <c r="O75" s="180"/>
      <c r="P75" s="181"/>
      <c r="Q75" s="180"/>
      <c r="R75" s="181"/>
      <c r="S75" s="180"/>
      <c r="T75" s="181"/>
      <c r="U75" s="180"/>
      <c r="V75" s="181"/>
      <c r="W75" s="180"/>
      <c r="X75" s="181"/>
      <c r="Y75" s="180"/>
      <c r="Z75" s="181"/>
      <c r="AA75" s="180"/>
      <c r="AB75" s="179"/>
      <c r="AC75" s="97"/>
      <c r="AD75" s="180"/>
      <c r="AE75" s="181"/>
      <c r="AF75" s="180"/>
      <c r="AG75" s="181"/>
      <c r="AH75" s="180"/>
      <c r="AI75" s="181"/>
      <c r="AJ75" s="180"/>
      <c r="AK75" s="181"/>
      <c r="AL75" s="180"/>
      <c r="AM75" s="181"/>
      <c r="AN75" s="180"/>
      <c r="AO75" s="181"/>
      <c r="AP75" s="180"/>
      <c r="AQ75" s="181"/>
      <c r="AR75" s="180"/>
      <c r="AS75" s="181"/>
      <c r="AT75" s="180"/>
      <c r="AU75" s="181"/>
      <c r="AV75" s="180"/>
      <c r="AW75" s="181"/>
      <c r="AX75" s="180"/>
      <c r="AY75" s="181"/>
      <c r="AZ75" s="180"/>
      <c r="BA75" s="181"/>
      <c r="BB75" s="180"/>
      <c r="BC75" s="179"/>
      <c r="BD75" s="98"/>
      <c r="BE75" s="180"/>
      <c r="BF75" s="181"/>
      <c r="BG75" s="180"/>
      <c r="BH75" s="181"/>
      <c r="BI75" s="180"/>
      <c r="BJ75" s="181"/>
      <c r="BK75" s="180"/>
      <c r="BL75" s="181"/>
      <c r="BM75" s="180"/>
      <c r="BN75" s="181"/>
      <c r="BO75" s="180"/>
      <c r="BP75" s="181"/>
      <c r="BQ75" s="180"/>
      <c r="BR75" s="181"/>
      <c r="BS75" s="180"/>
      <c r="BT75" s="181"/>
      <c r="BU75" s="180"/>
      <c r="BV75" s="181"/>
      <c r="BW75" s="180"/>
      <c r="BX75" s="181"/>
      <c r="BY75" s="180"/>
      <c r="BZ75" s="181"/>
      <c r="CA75" s="180"/>
      <c r="CB75" s="181"/>
      <c r="CC75" s="180"/>
      <c r="CD75" s="179"/>
      <c r="CE75" s="99"/>
      <c r="CF75" s="180"/>
      <c r="CG75" s="181"/>
      <c r="CH75" s="180"/>
      <c r="CI75" s="181"/>
      <c r="CJ75" s="180"/>
      <c r="CK75" s="181"/>
      <c r="CL75" s="180"/>
      <c r="CM75" s="181"/>
      <c r="CN75" s="180"/>
      <c r="CO75" s="181"/>
      <c r="CP75" s="180"/>
      <c r="CQ75" s="181"/>
      <c r="CR75" s="180"/>
      <c r="CS75" s="181"/>
      <c r="CT75" s="180"/>
      <c r="CU75" s="181"/>
      <c r="CV75" s="180"/>
      <c r="CW75" s="181"/>
      <c r="CX75" s="180"/>
      <c r="CY75" s="181"/>
      <c r="CZ75" s="180"/>
      <c r="DA75" s="181"/>
      <c r="DB75" s="180"/>
      <c r="DC75" s="181"/>
      <c r="DD75" s="180"/>
      <c r="DE75" s="179"/>
      <c r="DF75" s="178">
        <f t="shared" ref="DF75:DF94" si="6">SUM(C75:DE75)</f>
        <v>0</v>
      </c>
      <c r="DG75" s="177" t="str">
        <f>IF(DF75=0,"",DF75/DB216)</f>
        <v/>
      </c>
      <c r="DH75" s="96"/>
      <c r="DI75" s="116"/>
      <c r="DJ75" s="200">
        <v>0</v>
      </c>
      <c r="DK75" s="95"/>
      <c r="DL75" s="408" t="s">
        <v>1092</v>
      </c>
      <c r="DM75" s="408"/>
      <c r="DN75" s="408"/>
      <c r="DO75" s="408"/>
      <c r="DP75" s="408"/>
      <c r="DQ75" s="408"/>
      <c r="DR75" s="440"/>
      <c r="DS75" s="408"/>
      <c r="DT75" s="200">
        <v>0</v>
      </c>
      <c r="DU75" s="200">
        <v>0</v>
      </c>
      <c r="DV75" s="200">
        <v>0</v>
      </c>
      <c r="DW75" s="1217"/>
    </row>
    <row r="76" spans="2:127" ht="15.95" customHeight="1">
      <c r="B76" s="210" t="s">
        <v>120</v>
      </c>
      <c r="C76" s="180"/>
      <c r="D76" s="181"/>
      <c r="E76" s="180"/>
      <c r="F76" s="181"/>
      <c r="G76" s="180"/>
      <c r="H76" s="181"/>
      <c r="I76" s="180"/>
      <c r="J76" s="181"/>
      <c r="K76" s="180"/>
      <c r="L76" s="181"/>
      <c r="M76" s="180"/>
      <c r="N76" s="181"/>
      <c r="O76" s="180"/>
      <c r="P76" s="181"/>
      <c r="Q76" s="180"/>
      <c r="R76" s="181"/>
      <c r="S76" s="180"/>
      <c r="T76" s="181"/>
      <c r="U76" s="180"/>
      <c r="V76" s="181"/>
      <c r="W76" s="180"/>
      <c r="X76" s="181"/>
      <c r="Y76" s="180"/>
      <c r="Z76" s="181"/>
      <c r="AA76" s="180"/>
      <c r="AB76" s="179"/>
      <c r="AC76" s="97"/>
      <c r="AD76" s="180"/>
      <c r="AE76" s="181"/>
      <c r="AF76" s="180"/>
      <c r="AG76" s="181"/>
      <c r="AH76" s="180"/>
      <c r="AI76" s="181"/>
      <c r="AJ76" s="180"/>
      <c r="AK76" s="181"/>
      <c r="AL76" s="180"/>
      <c r="AM76" s="181"/>
      <c r="AN76" s="180"/>
      <c r="AO76" s="181"/>
      <c r="AP76" s="180"/>
      <c r="AQ76" s="181"/>
      <c r="AR76" s="180"/>
      <c r="AS76" s="181"/>
      <c r="AT76" s="180"/>
      <c r="AU76" s="181"/>
      <c r="AV76" s="180"/>
      <c r="AW76" s="181"/>
      <c r="AX76" s="180"/>
      <c r="AY76" s="181"/>
      <c r="AZ76" s="180"/>
      <c r="BA76" s="181"/>
      <c r="BB76" s="180"/>
      <c r="BC76" s="179"/>
      <c r="BD76" s="98"/>
      <c r="BE76" s="180"/>
      <c r="BF76" s="181"/>
      <c r="BG76" s="180"/>
      <c r="BH76" s="181"/>
      <c r="BI76" s="180"/>
      <c r="BJ76" s="181"/>
      <c r="BK76" s="180"/>
      <c r="BL76" s="181"/>
      <c r="BM76" s="180"/>
      <c r="BN76" s="181"/>
      <c r="BO76" s="180"/>
      <c r="BP76" s="181"/>
      <c r="BQ76" s="180"/>
      <c r="BR76" s="181"/>
      <c r="BS76" s="180"/>
      <c r="BT76" s="181"/>
      <c r="BU76" s="180"/>
      <c r="BV76" s="181"/>
      <c r="BW76" s="180"/>
      <c r="BX76" s="181"/>
      <c r="BY76" s="180"/>
      <c r="BZ76" s="181"/>
      <c r="CA76" s="180"/>
      <c r="CB76" s="181"/>
      <c r="CC76" s="180"/>
      <c r="CD76" s="179"/>
      <c r="CE76" s="99"/>
      <c r="CF76" s="180"/>
      <c r="CG76" s="181"/>
      <c r="CH76" s="180"/>
      <c r="CI76" s="181"/>
      <c r="CJ76" s="180"/>
      <c r="CK76" s="181"/>
      <c r="CL76" s="180"/>
      <c r="CM76" s="181"/>
      <c r="CN76" s="180"/>
      <c r="CO76" s="181"/>
      <c r="CP76" s="180"/>
      <c r="CQ76" s="181"/>
      <c r="CR76" s="180"/>
      <c r="CS76" s="181"/>
      <c r="CT76" s="180"/>
      <c r="CU76" s="181"/>
      <c r="CV76" s="180"/>
      <c r="CW76" s="181"/>
      <c r="CX76" s="180"/>
      <c r="CY76" s="181"/>
      <c r="CZ76" s="180"/>
      <c r="DA76" s="181"/>
      <c r="DB76" s="180"/>
      <c r="DC76" s="181"/>
      <c r="DD76" s="180"/>
      <c r="DE76" s="179"/>
      <c r="DF76" s="178">
        <f t="shared" si="6"/>
        <v>0</v>
      </c>
      <c r="DG76" s="177" t="str">
        <f>IF(DF76=0,"",DF76/DB216)</f>
        <v/>
      </c>
      <c r="DH76" s="96"/>
      <c r="DI76" s="116"/>
      <c r="DJ76" s="200">
        <v>0</v>
      </c>
      <c r="DK76" s="95"/>
      <c r="DL76" s="408" t="s">
        <v>1093</v>
      </c>
      <c r="DM76" s="408"/>
      <c r="DN76" s="408"/>
      <c r="DO76" s="408"/>
      <c r="DP76" s="408"/>
      <c r="DQ76" s="408"/>
      <c r="DR76" s="440"/>
      <c r="DS76" s="408"/>
      <c r="DT76" s="200">
        <v>0</v>
      </c>
      <c r="DU76" s="200">
        <v>0</v>
      </c>
      <c r="DV76" s="200">
        <v>0</v>
      </c>
      <c r="DW76" s="1217"/>
    </row>
    <row r="77" spans="2:127" ht="15.95" customHeight="1">
      <c r="B77" s="210" t="s">
        <v>123</v>
      </c>
      <c r="C77" s="180"/>
      <c r="D77" s="181"/>
      <c r="E77" s="180"/>
      <c r="F77" s="181"/>
      <c r="G77" s="180"/>
      <c r="H77" s="181"/>
      <c r="I77" s="180"/>
      <c r="J77" s="181"/>
      <c r="K77" s="180"/>
      <c r="L77" s="181"/>
      <c r="M77" s="180"/>
      <c r="N77" s="181"/>
      <c r="O77" s="180"/>
      <c r="P77" s="181"/>
      <c r="Q77" s="180"/>
      <c r="R77" s="181"/>
      <c r="S77" s="180"/>
      <c r="T77" s="181"/>
      <c r="U77" s="180"/>
      <c r="V77" s="181"/>
      <c r="W77" s="180"/>
      <c r="X77" s="181"/>
      <c r="Y77" s="180"/>
      <c r="Z77" s="181"/>
      <c r="AA77" s="180"/>
      <c r="AB77" s="179"/>
      <c r="AC77" s="97"/>
      <c r="AD77" s="180"/>
      <c r="AE77" s="181"/>
      <c r="AF77" s="180"/>
      <c r="AG77" s="181"/>
      <c r="AH77" s="180"/>
      <c r="AI77" s="181"/>
      <c r="AJ77" s="180"/>
      <c r="AK77" s="181"/>
      <c r="AL77" s="180"/>
      <c r="AM77" s="181"/>
      <c r="AN77" s="180"/>
      <c r="AO77" s="181"/>
      <c r="AP77" s="180"/>
      <c r="AQ77" s="181"/>
      <c r="AR77" s="180"/>
      <c r="AS77" s="181"/>
      <c r="AT77" s="180"/>
      <c r="AU77" s="181"/>
      <c r="AV77" s="180"/>
      <c r="AW77" s="181"/>
      <c r="AX77" s="180"/>
      <c r="AY77" s="181"/>
      <c r="AZ77" s="180"/>
      <c r="BA77" s="181"/>
      <c r="BB77" s="180"/>
      <c r="BC77" s="179"/>
      <c r="BD77" s="98"/>
      <c r="BE77" s="180"/>
      <c r="BF77" s="181"/>
      <c r="BG77" s="180"/>
      <c r="BH77" s="181"/>
      <c r="BI77" s="180"/>
      <c r="BJ77" s="181"/>
      <c r="BK77" s="180"/>
      <c r="BL77" s="181"/>
      <c r="BM77" s="180"/>
      <c r="BN77" s="181"/>
      <c r="BO77" s="180"/>
      <c r="BP77" s="181"/>
      <c r="BQ77" s="180"/>
      <c r="BR77" s="181"/>
      <c r="BS77" s="180"/>
      <c r="BT77" s="181"/>
      <c r="BU77" s="180"/>
      <c r="BV77" s="181"/>
      <c r="BW77" s="180"/>
      <c r="BX77" s="181"/>
      <c r="BY77" s="180"/>
      <c r="BZ77" s="181"/>
      <c r="CA77" s="180"/>
      <c r="CB77" s="181"/>
      <c r="CC77" s="180"/>
      <c r="CD77" s="179"/>
      <c r="CE77" s="99"/>
      <c r="CF77" s="180"/>
      <c r="CG77" s="181"/>
      <c r="CH77" s="180"/>
      <c r="CI77" s="181"/>
      <c r="CJ77" s="180"/>
      <c r="CK77" s="181"/>
      <c r="CL77" s="180"/>
      <c r="CM77" s="181"/>
      <c r="CN77" s="180"/>
      <c r="CO77" s="181"/>
      <c r="CP77" s="180"/>
      <c r="CQ77" s="181"/>
      <c r="CR77" s="180"/>
      <c r="CS77" s="181"/>
      <c r="CT77" s="180"/>
      <c r="CU77" s="181"/>
      <c r="CV77" s="180"/>
      <c r="CW77" s="181"/>
      <c r="CX77" s="180"/>
      <c r="CY77" s="181"/>
      <c r="CZ77" s="180"/>
      <c r="DA77" s="181"/>
      <c r="DB77" s="180"/>
      <c r="DC77" s="181"/>
      <c r="DD77" s="180"/>
      <c r="DE77" s="179"/>
      <c r="DF77" s="178">
        <f t="shared" si="6"/>
        <v>0</v>
      </c>
      <c r="DG77" s="177" t="str">
        <f>IF(DF77=0,"",DF77/DB216)</f>
        <v/>
      </c>
      <c r="DH77" s="96"/>
      <c r="DI77" s="116"/>
      <c r="DJ77" s="200">
        <v>0</v>
      </c>
      <c r="DK77" s="95"/>
      <c r="DL77" s="408" t="s">
        <v>1094</v>
      </c>
      <c r="DM77" s="408"/>
      <c r="DN77" s="408"/>
      <c r="DO77" s="408"/>
      <c r="DP77" s="408"/>
      <c r="DQ77" s="408"/>
      <c r="DR77" s="440"/>
      <c r="DS77" s="408"/>
      <c r="DT77" s="200">
        <v>0</v>
      </c>
      <c r="DU77" s="200">
        <v>0</v>
      </c>
      <c r="DV77" s="200">
        <v>0</v>
      </c>
      <c r="DW77" s="1217"/>
    </row>
    <row r="78" spans="2:127" ht="15.95" customHeight="1">
      <c r="B78" s="210" t="s">
        <v>133</v>
      </c>
      <c r="C78" s="180"/>
      <c r="D78" s="181"/>
      <c r="E78" s="180"/>
      <c r="F78" s="181"/>
      <c r="G78" s="180"/>
      <c r="H78" s="181"/>
      <c r="I78" s="180"/>
      <c r="J78" s="181"/>
      <c r="K78" s="180"/>
      <c r="L78" s="181"/>
      <c r="M78" s="180"/>
      <c r="N78" s="181"/>
      <c r="O78" s="180"/>
      <c r="P78" s="181"/>
      <c r="Q78" s="180"/>
      <c r="R78" s="181"/>
      <c r="S78" s="180"/>
      <c r="T78" s="181"/>
      <c r="U78" s="180"/>
      <c r="V78" s="181"/>
      <c r="W78" s="180"/>
      <c r="X78" s="181"/>
      <c r="Y78" s="180"/>
      <c r="Z78" s="181"/>
      <c r="AA78" s="180"/>
      <c r="AB78" s="179"/>
      <c r="AC78" s="97"/>
      <c r="AD78" s="180"/>
      <c r="AE78" s="181"/>
      <c r="AF78" s="180"/>
      <c r="AG78" s="181"/>
      <c r="AH78" s="180"/>
      <c r="AI78" s="181"/>
      <c r="AJ78" s="180"/>
      <c r="AK78" s="181"/>
      <c r="AL78" s="180"/>
      <c r="AM78" s="181"/>
      <c r="AN78" s="180"/>
      <c r="AO78" s="181"/>
      <c r="AP78" s="180"/>
      <c r="AQ78" s="181"/>
      <c r="AR78" s="180"/>
      <c r="AS78" s="181"/>
      <c r="AT78" s="180"/>
      <c r="AU78" s="181"/>
      <c r="AV78" s="180"/>
      <c r="AW78" s="181"/>
      <c r="AX78" s="180"/>
      <c r="AY78" s="181"/>
      <c r="AZ78" s="180"/>
      <c r="BA78" s="181"/>
      <c r="BB78" s="180"/>
      <c r="BC78" s="179"/>
      <c r="BD78" s="98"/>
      <c r="BE78" s="180"/>
      <c r="BF78" s="181"/>
      <c r="BG78" s="180"/>
      <c r="BH78" s="181"/>
      <c r="BI78" s="180"/>
      <c r="BJ78" s="181"/>
      <c r="BK78" s="180"/>
      <c r="BL78" s="181"/>
      <c r="BM78" s="180"/>
      <c r="BN78" s="181"/>
      <c r="BO78" s="180"/>
      <c r="BP78" s="181"/>
      <c r="BQ78" s="180"/>
      <c r="BR78" s="181"/>
      <c r="BS78" s="180"/>
      <c r="BT78" s="181"/>
      <c r="BU78" s="180"/>
      <c r="BV78" s="181"/>
      <c r="BW78" s="180"/>
      <c r="BX78" s="181"/>
      <c r="BY78" s="180"/>
      <c r="BZ78" s="181"/>
      <c r="CA78" s="180"/>
      <c r="CB78" s="181"/>
      <c r="CC78" s="180"/>
      <c r="CD78" s="179"/>
      <c r="CE78" s="99"/>
      <c r="CF78" s="180"/>
      <c r="CG78" s="181"/>
      <c r="CH78" s="180"/>
      <c r="CI78" s="181"/>
      <c r="CJ78" s="180"/>
      <c r="CK78" s="181"/>
      <c r="CL78" s="180"/>
      <c r="CM78" s="181"/>
      <c r="CN78" s="180"/>
      <c r="CO78" s="181"/>
      <c r="CP78" s="180"/>
      <c r="CQ78" s="181"/>
      <c r="CR78" s="180"/>
      <c r="CS78" s="181"/>
      <c r="CT78" s="180"/>
      <c r="CU78" s="181"/>
      <c r="CV78" s="180"/>
      <c r="CW78" s="181"/>
      <c r="CX78" s="180"/>
      <c r="CY78" s="181"/>
      <c r="CZ78" s="180"/>
      <c r="DA78" s="181"/>
      <c r="DB78" s="180"/>
      <c r="DC78" s="181"/>
      <c r="DD78" s="180"/>
      <c r="DE78" s="179"/>
      <c r="DF78" s="178">
        <f t="shared" si="6"/>
        <v>0</v>
      </c>
      <c r="DG78" s="177" t="str">
        <f>IF(DF78=0,"",DF78/DB216)</f>
        <v/>
      </c>
      <c r="DH78" s="96"/>
      <c r="DI78" s="116"/>
      <c r="DJ78" s="200">
        <v>0</v>
      </c>
      <c r="DK78" s="95"/>
      <c r="DL78" s="408"/>
      <c r="DM78" s="408"/>
      <c r="DN78" s="408"/>
      <c r="DO78" s="408"/>
      <c r="DP78" s="408"/>
      <c r="DQ78" s="408"/>
      <c r="DR78" s="440"/>
      <c r="DS78" s="408"/>
      <c r="DT78" s="200">
        <v>0</v>
      </c>
      <c r="DU78" s="200">
        <v>0</v>
      </c>
      <c r="DV78" s="200">
        <v>0</v>
      </c>
      <c r="DW78" s="1217"/>
    </row>
    <row r="79" spans="2:127" ht="15.95" customHeight="1">
      <c r="B79" s="210" t="s">
        <v>366</v>
      </c>
      <c r="C79" s="180"/>
      <c r="D79" s="181"/>
      <c r="E79" s="180"/>
      <c r="F79" s="181"/>
      <c r="G79" s="180"/>
      <c r="H79" s="181"/>
      <c r="I79" s="180"/>
      <c r="J79" s="181"/>
      <c r="K79" s="180"/>
      <c r="L79" s="181"/>
      <c r="M79" s="180"/>
      <c r="N79" s="181"/>
      <c r="O79" s="180"/>
      <c r="P79" s="181"/>
      <c r="Q79" s="180"/>
      <c r="R79" s="181"/>
      <c r="S79" s="180"/>
      <c r="T79" s="181"/>
      <c r="U79" s="180"/>
      <c r="V79" s="181"/>
      <c r="W79" s="180"/>
      <c r="X79" s="181"/>
      <c r="Y79" s="180"/>
      <c r="Z79" s="181"/>
      <c r="AA79" s="180"/>
      <c r="AB79" s="179"/>
      <c r="AC79" s="97"/>
      <c r="AD79" s="180"/>
      <c r="AE79" s="181"/>
      <c r="AF79" s="180"/>
      <c r="AG79" s="181"/>
      <c r="AH79" s="180"/>
      <c r="AI79" s="181"/>
      <c r="AJ79" s="180"/>
      <c r="AK79" s="181"/>
      <c r="AL79" s="180"/>
      <c r="AM79" s="181"/>
      <c r="AN79" s="180"/>
      <c r="AO79" s="181"/>
      <c r="AP79" s="180"/>
      <c r="AQ79" s="181"/>
      <c r="AR79" s="180"/>
      <c r="AS79" s="181"/>
      <c r="AT79" s="180"/>
      <c r="AU79" s="181"/>
      <c r="AV79" s="180"/>
      <c r="AW79" s="181"/>
      <c r="AX79" s="180"/>
      <c r="AY79" s="181"/>
      <c r="AZ79" s="180"/>
      <c r="BA79" s="181"/>
      <c r="BB79" s="180"/>
      <c r="BC79" s="179"/>
      <c r="BD79" s="98"/>
      <c r="BE79" s="180"/>
      <c r="BF79" s="181"/>
      <c r="BG79" s="180"/>
      <c r="BH79" s="181"/>
      <c r="BI79" s="180"/>
      <c r="BJ79" s="181"/>
      <c r="BK79" s="180"/>
      <c r="BL79" s="181"/>
      <c r="BM79" s="180"/>
      <c r="BN79" s="181"/>
      <c r="BO79" s="180"/>
      <c r="BP79" s="181"/>
      <c r="BQ79" s="180"/>
      <c r="BR79" s="181"/>
      <c r="BS79" s="180"/>
      <c r="BT79" s="181"/>
      <c r="BU79" s="180"/>
      <c r="BV79" s="181"/>
      <c r="BW79" s="180"/>
      <c r="BX79" s="181"/>
      <c r="BY79" s="180"/>
      <c r="BZ79" s="181"/>
      <c r="CA79" s="180"/>
      <c r="CB79" s="181"/>
      <c r="CC79" s="180"/>
      <c r="CD79" s="179"/>
      <c r="CE79" s="99"/>
      <c r="CF79" s="180"/>
      <c r="CG79" s="181"/>
      <c r="CH79" s="180"/>
      <c r="CI79" s="181"/>
      <c r="CJ79" s="180"/>
      <c r="CK79" s="181"/>
      <c r="CL79" s="180"/>
      <c r="CM79" s="181"/>
      <c r="CN79" s="180"/>
      <c r="CO79" s="181"/>
      <c r="CP79" s="180"/>
      <c r="CQ79" s="181"/>
      <c r="CR79" s="180"/>
      <c r="CS79" s="181"/>
      <c r="CT79" s="180"/>
      <c r="CU79" s="181"/>
      <c r="CV79" s="180"/>
      <c r="CW79" s="181"/>
      <c r="CX79" s="180"/>
      <c r="CY79" s="181"/>
      <c r="CZ79" s="180"/>
      <c r="DA79" s="181"/>
      <c r="DB79" s="180"/>
      <c r="DC79" s="181"/>
      <c r="DD79" s="180"/>
      <c r="DE79" s="179"/>
      <c r="DF79" s="178">
        <f t="shared" si="6"/>
        <v>0</v>
      </c>
      <c r="DG79" s="177" t="str">
        <f>IF(DF79=0,"",DF79/DB216)</f>
        <v/>
      </c>
      <c r="DH79" s="96"/>
      <c r="DI79" s="116"/>
      <c r="DJ79" s="200">
        <v>0</v>
      </c>
      <c r="DK79" s="95"/>
      <c r="DL79" s="395"/>
      <c r="DM79" s="395"/>
      <c r="DN79" s="395"/>
      <c r="DO79" s="395"/>
      <c r="DP79" s="395"/>
      <c r="DQ79" s="395"/>
      <c r="DR79" s="395"/>
      <c r="DS79" s="395"/>
      <c r="DT79" s="200">
        <v>0</v>
      </c>
      <c r="DU79" s="200">
        <v>0</v>
      </c>
      <c r="DV79" s="200">
        <v>0</v>
      </c>
      <c r="DW79" s="1217"/>
    </row>
    <row r="80" spans="2:127" ht="15.95" customHeight="1">
      <c r="B80" s="211" t="s">
        <v>138</v>
      </c>
      <c r="C80" s="180"/>
      <c r="D80" s="181"/>
      <c r="E80" s="180"/>
      <c r="F80" s="181"/>
      <c r="G80" s="180"/>
      <c r="H80" s="181"/>
      <c r="I80" s="180"/>
      <c r="J80" s="181"/>
      <c r="K80" s="180"/>
      <c r="L80" s="181"/>
      <c r="M80" s="180"/>
      <c r="N80" s="181"/>
      <c r="O80" s="180"/>
      <c r="P80" s="181"/>
      <c r="Q80" s="180"/>
      <c r="R80" s="181"/>
      <c r="S80" s="180"/>
      <c r="T80" s="181"/>
      <c r="U80" s="180"/>
      <c r="V80" s="181"/>
      <c r="W80" s="180"/>
      <c r="X80" s="181"/>
      <c r="Y80" s="180"/>
      <c r="Z80" s="181"/>
      <c r="AA80" s="180"/>
      <c r="AB80" s="179"/>
      <c r="AC80" s="97"/>
      <c r="AD80" s="180"/>
      <c r="AE80" s="181"/>
      <c r="AF80" s="180"/>
      <c r="AG80" s="181"/>
      <c r="AH80" s="180"/>
      <c r="AI80" s="181"/>
      <c r="AJ80" s="180"/>
      <c r="AK80" s="181"/>
      <c r="AL80" s="180"/>
      <c r="AM80" s="181"/>
      <c r="AN80" s="180"/>
      <c r="AO80" s="181"/>
      <c r="AP80" s="180"/>
      <c r="AQ80" s="181"/>
      <c r="AR80" s="180"/>
      <c r="AS80" s="181"/>
      <c r="AT80" s="180"/>
      <c r="AU80" s="181"/>
      <c r="AV80" s="180"/>
      <c r="AW80" s="181"/>
      <c r="AX80" s="180"/>
      <c r="AY80" s="181"/>
      <c r="AZ80" s="180"/>
      <c r="BA80" s="181"/>
      <c r="BB80" s="180"/>
      <c r="BC80" s="179"/>
      <c r="BD80" s="98"/>
      <c r="BE80" s="180"/>
      <c r="BF80" s="181"/>
      <c r="BG80" s="180"/>
      <c r="BH80" s="181"/>
      <c r="BI80" s="180"/>
      <c r="BJ80" s="181"/>
      <c r="BK80" s="180"/>
      <c r="BL80" s="181"/>
      <c r="BM80" s="180"/>
      <c r="BN80" s="181"/>
      <c r="BO80" s="180"/>
      <c r="BP80" s="181"/>
      <c r="BQ80" s="180"/>
      <c r="BR80" s="181"/>
      <c r="BS80" s="180"/>
      <c r="BT80" s="181"/>
      <c r="BU80" s="180"/>
      <c r="BV80" s="181"/>
      <c r="BW80" s="180"/>
      <c r="BX80" s="181"/>
      <c r="BY80" s="180"/>
      <c r="BZ80" s="181"/>
      <c r="CA80" s="180"/>
      <c r="CB80" s="181"/>
      <c r="CC80" s="180"/>
      <c r="CD80" s="179"/>
      <c r="CE80" s="99"/>
      <c r="CF80" s="180"/>
      <c r="CG80" s="181"/>
      <c r="CH80" s="180"/>
      <c r="CI80" s="181"/>
      <c r="CJ80" s="180"/>
      <c r="CK80" s="181"/>
      <c r="CL80" s="180"/>
      <c r="CM80" s="181"/>
      <c r="CN80" s="180"/>
      <c r="CO80" s="181"/>
      <c r="CP80" s="180"/>
      <c r="CQ80" s="181"/>
      <c r="CR80" s="180"/>
      <c r="CS80" s="181"/>
      <c r="CT80" s="180"/>
      <c r="CU80" s="181"/>
      <c r="CV80" s="180"/>
      <c r="CW80" s="181"/>
      <c r="CX80" s="180"/>
      <c r="CY80" s="181"/>
      <c r="CZ80" s="180"/>
      <c r="DA80" s="181"/>
      <c r="DB80" s="180"/>
      <c r="DC80" s="181"/>
      <c r="DD80" s="180"/>
      <c r="DE80" s="179"/>
      <c r="DF80" s="178">
        <f t="shared" si="6"/>
        <v>0</v>
      </c>
      <c r="DG80" s="177" t="str">
        <f>IF(DF80=0,"",DF80/DB216)</f>
        <v/>
      </c>
      <c r="DH80" s="96"/>
      <c r="DI80" s="116"/>
      <c r="DJ80" s="200">
        <v>0</v>
      </c>
      <c r="DK80" s="95"/>
      <c r="DL80" s="3273" t="s">
        <v>1132</v>
      </c>
      <c r="DM80" s="3273"/>
      <c r="DN80" s="3273"/>
      <c r="DO80" s="3273"/>
      <c r="DP80" s="3273"/>
      <c r="DQ80" s="3273"/>
      <c r="DR80" s="3163" t="s">
        <v>1127</v>
      </c>
      <c r="DS80" s="3163">
        <f>ROW(DE350)</f>
        <v>350</v>
      </c>
      <c r="DT80" s="200">
        <v>0</v>
      </c>
      <c r="DU80" s="200">
        <v>0</v>
      </c>
      <c r="DV80" s="200">
        <v>0</v>
      </c>
      <c r="DW80" s="1217"/>
    </row>
    <row r="81" spans="2:127" ht="15.95" customHeight="1">
      <c r="B81" s="210" t="s">
        <v>377</v>
      </c>
      <c r="C81" s="180"/>
      <c r="D81" s="181"/>
      <c r="E81" s="180"/>
      <c r="F81" s="181"/>
      <c r="G81" s="180"/>
      <c r="H81" s="181"/>
      <c r="I81" s="180"/>
      <c r="J81" s="181"/>
      <c r="K81" s="180"/>
      <c r="L81" s="181"/>
      <c r="M81" s="180"/>
      <c r="N81" s="181"/>
      <c r="O81" s="180"/>
      <c r="P81" s="181"/>
      <c r="Q81" s="180"/>
      <c r="R81" s="181"/>
      <c r="S81" s="180"/>
      <c r="T81" s="181"/>
      <c r="U81" s="180"/>
      <c r="V81" s="181"/>
      <c r="W81" s="180"/>
      <c r="X81" s="181"/>
      <c r="Y81" s="180"/>
      <c r="Z81" s="181"/>
      <c r="AA81" s="180"/>
      <c r="AB81" s="179"/>
      <c r="AC81" s="97"/>
      <c r="AD81" s="180"/>
      <c r="AE81" s="181"/>
      <c r="AF81" s="180"/>
      <c r="AG81" s="181"/>
      <c r="AH81" s="180"/>
      <c r="AI81" s="181"/>
      <c r="AJ81" s="180"/>
      <c r="AK81" s="181"/>
      <c r="AL81" s="180"/>
      <c r="AM81" s="181"/>
      <c r="AN81" s="180"/>
      <c r="AO81" s="181"/>
      <c r="AP81" s="180"/>
      <c r="AQ81" s="181"/>
      <c r="AR81" s="180"/>
      <c r="AS81" s="181"/>
      <c r="AT81" s="180"/>
      <c r="AU81" s="181"/>
      <c r="AV81" s="180"/>
      <c r="AW81" s="181"/>
      <c r="AX81" s="180"/>
      <c r="AY81" s="181"/>
      <c r="AZ81" s="180"/>
      <c r="BA81" s="181"/>
      <c r="BB81" s="180"/>
      <c r="BC81" s="179"/>
      <c r="BD81" s="98"/>
      <c r="BE81" s="180"/>
      <c r="BF81" s="181"/>
      <c r="BG81" s="180"/>
      <c r="BH81" s="181"/>
      <c r="BI81" s="180"/>
      <c r="BJ81" s="181"/>
      <c r="BK81" s="180"/>
      <c r="BL81" s="181"/>
      <c r="BM81" s="180"/>
      <c r="BN81" s="181"/>
      <c r="BO81" s="180"/>
      <c r="BP81" s="181"/>
      <c r="BQ81" s="180"/>
      <c r="BR81" s="181"/>
      <c r="BS81" s="180"/>
      <c r="BT81" s="181"/>
      <c r="BU81" s="180"/>
      <c r="BV81" s="181"/>
      <c r="BW81" s="180"/>
      <c r="BX81" s="181"/>
      <c r="BY81" s="180"/>
      <c r="BZ81" s="181"/>
      <c r="CA81" s="180"/>
      <c r="CB81" s="181"/>
      <c r="CC81" s="180"/>
      <c r="CD81" s="179"/>
      <c r="CE81" s="99"/>
      <c r="CF81" s="180"/>
      <c r="CG81" s="181"/>
      <c r="CH81" s="180"/>
      <c r="CI81" s="181"/>
      <c r="CJ81" s="180"/>
      <c r="CK81" s="181"/>
      <c r="CL81" s="180"/>
      <c r="CM81" s="181"/>
      <c r="CN81" s="180"/>
      <c r="CO81" s="181"/>
      <c r="CP81" s="180"/>
      <c r="CQ81" s="181"/>
      <c r="CR81" s="180"/>
      <c r="CS81" s="181"/>
      <c r="CT81" s="180"/>
      <c r="CU81" s="181"/>
      <c r="CV81" s="180"/>
      <c r="CW81" s="181"/>
      <c r="CX81" s="180"/>
      <c r="CY81" s="181"/>
      <c r="CZ81" s="180"/>
      <c r="DA81" s="181"/>
      <c r="DB81" s="180"/>
      <c r="DC81" s="181"/>
      <c r="DD81" s="180"/>
      <c r="DE81" s="179"/>
      <c r="DF81" s="178">
        <f t="shared" si="6"/>
        <v>0</v>
      </c>
      <c r="DG81" s="177" t="str">
        <f>IF(DF81=0,"",DF81/DB216)</f>
        <v/>
      </c>
      <c r="DH81" s="96"/>
      <c r="DI81" s="116"/>
      <c r="DJ81" s="200">
        <v>0</v>
      </c>
      <c r="DK81" s="95"/>
      <c r="DL81" s="3273"/>
      <c r="DM81" s="3273"/>
      <c r="DN81" s="3273"/>
      <c r="DO81" s="3273"/>
      <c r="DP81" s="3273"/>
      <c r="DQ81" s="3273"/>
      <c r="DR81" s="3093"/>
      <c r="DS81" s="3093"/>
      <c r="DT81" s="200">
        <v>0</v>
      </c>
      <c r="DU81" s="200">
        <v>0</v>
      </c>
      <c r="DV81" s="200">
        <v>0</v>
      </c>
      <c r="DW81" s="1217"/>
    </row>
    <row r="82" spans="2:127" ht="15.95" customHeight="1" thickBot="1">
      <c r="B82" s="210" t="s">
        <v>143</v>
      </c>
      <c r="C82" s="180"/>
      <c r="D82" s="181"/>
      <c r="E82" s="180"/>
      <c r="F82" s="181"/>
      <c r="G82" s="180"/>
      <c r="H82" s="181"/>
      <c r="I82" s="180"/>
      <c r="J82" s="181"/>
      <c r="K82" s="180"/>
      <c r="L82" s="181"/>
      <c r="M82" s="180"/>
      <c r="N82" s="181"/>
      <c r="O82" s="180"/>
      <c r="P82" s="181"/>
      <c r="Q82" s="180"/>
      <c r="R82" s="181"/>
      <c r="S82" s="180"/>
      <c r="T82" s="181"/>
      <c r="U82" s="180"/>
      <c r="V82" s="181"/>
      <c r="W82" s="180"/>
      <c r="X82" s="181"/>
      <c r="Y82" s="180"/>
      <c r="Z82" s="181"/>
      <c r="AA82" s="180"/>
      <c r="AB82" s="179"/>
      <c r="AC82" s="97"/>
      <c r="AD82" s="180"/>
      <c r="AE82" s="181"/>
      <c r="AF82" s="180"/>
      <c r="AG82" s="181"/>
      <c r="AH82" s="180"/>
      <c r="AI82" s="181"/>
      <c r="AJ82" s="180"/>
      <c r="AK82" s="181"/>
      <c r="AL82" s="180"/>
      <c r="AM82" s="181"/>
      <c r="AN82" s="180"/>
      <c r="AO82" s="181"/>
      <c r="AP82" s="180"/>
      <c r="AQ82" s="181"/>
      <c r="AR82" s="180"/>
      <c r="AS82" s="181"/>
      <c r="AT82" s="180"/>
      <c r="AU82" s="181"/>
      <c r="AV82" s="180"/>
      <c r="AW82" s="181"/>
      <c r="AX82" s="180"/>
      <c r="AY82" s="181"/>
      <c r="AZ82" s="180"/>
      <c r="BA82" s="181"/>
      <c r="BB82" s="180"/>
      <c r="BC82" s="179"/>
      <c r="BD82" s="98"/>
      <c r="BE82" s="180"/>
      <c r="BF82" s="181"/>
      <c r="BG82" s="180"/>
      <c r="BH82" s="181"/>
      <c r="BI82" s="180"/>
      <c r="BJ82" s="181"/>
      <c r="BK82" s="180"/>
      <c r="BL82" s="181"/>
      <c r="BM82" s="180"/>
      <c r="BN82" s="181"/>
      <c r="BO82" s="180"/>
      <c r="BP82" s="181"/>
      <c r="BQ82" s="180"/>
      <c r="BR82" s="181"/>
      <c r="BS82" s="180"/>
      <c r="BT82" s="181"/>
      <c r="BU82" s="180"/>
      <c r="BV82" s="181"/>
      <c r="BW82" s="180"/>
      <c r="BX82" s="181"/>
      <c r="BY82" s="180"/>
      <c r="BZ82" s="181"/>
      <c r="CA82" s="180"/>
      <c r="CB82" s="181"/>
      <c r="CC82" s="180"/>
      <c r="CD82" s="179"/>
      <c r="CE82" s="99"/>
      <c r="CF82" s="180"/>
      <c r="CG82" s="181"/>
      <c r="CH82" s="180"/>
      <c r="CI82" s="181"/>
      <c r="CJ82" s="180"/>
      <c r="CK82" s="181"/>
      <c r="CL82" s="180"/>
      <c r="CM82" s="181"/>
      <c r="CN82" s="180"/>
      <c r="CO82" s="181"/>
      <c r="CP82" s="180"/>
      <c r="CQ82" s="181"/>
      <c r="CR82" s="180"/>
      <c r="CS82" s="181"/>
      <c r="CT82" s="180"/>
      <c r="CU82" s="181"/>
      <c r="CV82" s="180"/>
      <c r="CW82" s="181"/>
      <c r="CX82" s="180"/>
      <c r="CY82" s="181"/>
      <c r="CZ82" s="180"/>
      <c r="DA82" s="181"/>
      <c r="DB82" s="180"/>
      <c r="DC82" s="181"/>
      <c r="DD82" s="180"/>
      <c r="DE82" s="179"/>
      <c r="DF82" s="178">
        <f t="shared" si="6"/>
        <v>0</v>
      </c>
      <c r="DG82" s="177" t="str">
        <f>IF(DF82=0,"",DF82/DB216)</f>
        <v/>
      </c>
      <c r="DH82" s="96"/>
      <c r="DI82" s="116"/>
      <c r="DJ82" s="200">
        <v>0</v>
      </c>
      <c r="DK82" s="95"/>
      <c r="DL82" s="200">
        <v>0</v>
      </c>
      <c r="DM82" s="200">
        <v>0</v>
      </c>
      <c r="DN82" s="200">
        <v>0</v>
      </c>
      <c r="DO82" s="200">
        <v>0</v>
      </c>
      <c r="DP82" s="200">
        <v>0</v>
      </c>
      <c r="DQ82" s="200">
        <v>0</v>
      </c>
      <c r="DR82" s="200">
        <v>0</v>
      </c>
      <c r="DS82" s="200">
        <v>0</v>
      </c>
      <c r="DT82" s="200">
        <v>0</v>
      </c>
      <c r="DU82" s="200">
        <v>0</v>
      </c>
      <c r="DV82" s="200">
        <v>0</v>
      </c>
      <c r="DW82" s="1217"/>
    </row>
    <row r="83" spans="2:127" ht="15.95" customHeight="1">
      <c r="B83" s="210" t="s">
        <v>146</v>
      </c>
      <c r="C83" s="180"/>
      <c r="D83" s="181"/>
      <c r="E83" s="180"/>
      <c r="F83" s="181"/>
      <c r="G83" s="180"/>
      <c r="H83" s="181"/>
      <c r="I83" s="180"/>
      <c r="J83" s="181"/>
      <c r="K83" s="180"/>
      <c r="L83" s="181"/>
      <c r="M83" s="180"/>
      <c r="N83" s="181"/>
      <c r="O83" s="180"/>
      <c r="P83" s="181"/>
      <c r="Q83" s="180"/>
      <c r="R83" s="181"/>
      <c r="S83" s="180"/>
      <c r="T83" s="181"/>
      <c r="U83" s="180"/>
      <c r="V83" s="181"/>
      <c r="W83" s="180"/>
      <c r="X83" s="181"/>
      <c r="Y83" s="180"/>
      <c r="Z83" s="181"/>
      <c r="AA83" s="180"/>
      <c r="AB83" s="179"/>
      <c r="AC83" s="97"/>
      <c r="AD83" s="180"/>
      <c r="AE83" s="181"/>
      <c r="AF83" s="180"/>
      <c r="AG83" s="181"/>
      <c r="AH83" s="180"/>
      <c r="AI83" s="181"/>
      <c r="AJ83" s="180"/>
      <c r="AK83" s="181"/>
      <c r="AL83" s="180"/>
      <c r="AM83" s="181"/>
      <c r="AN83" s="180"/>
      <c r="AO83" s="181"/>
      <c r="AP83" s="180"/>
      <c r="AQ83" s="181"/>
      <c r="AR83" s="180"/>
      <c r="AS83" s="181"/>
      <c r="AT83" s="180"/>
      <c r="AU83" s="181"/>
      <c r="AV83" s="180"/>
      <c r="AW83" s="181"/>
      <c r="AX83" s="180"/>
      <c r="AY83" s="181"/>
      <c r="AZ83" s="180"/>
      <c r="BA83" s="181"/>
      <c r="BB83" s="180"/>
      <c r="BC83" s="179"/>
      <c r="BD83" s="98"/>
      <c r="BE83" s="180"/>
      <c r="BF83" s="181"/>
      <c r="BG83" s="180"/>
      <c r="BH83" s="181"/>
      <c r="BI83" s="180"/>
      <c r="BJ83" s="181"/>
      <c r="BK83" s="180"/>
      <c r="BL83" s="181"/>
      <c r="BM83" s="180"/>
      <c r="BN83" s="181"/>
      <c r="BO83" s="180"/>
      <c r="BP83" s="181"/>
      <c r="BQ83" s="180"/>
      <c r="BR83" s="181"/>
      <c r="BS83" s="180"/>
      <c r="BT83" s="181"/>
      <c r="BU83" s="180"/>
      <c r="BV83" s="181"/>
      <c r="BW83" s="180"/>
      <c r="BX83" s="181"/>
      <c r="BY83" s="180"/>
      <c r="BZ83" s="181"/>
      <c r="CA83" s="180"/>
      <c r="CB83" s="181"/>
      <c r="CC83" s="180"/>
      <c r="CD83" s="179"/>
      <c r="CE83" s="99"/>
      <c r="CF83" s="180"/>
      <c r="CG83" s="181"/>
      <c r="CH83" s="180"/>
      <c r="CI83" s="181"/>
      <c r="CJ83" s="180"/>
      <c r="CK83" s="181"/>
      <c r="CL83" s="180"/>
      <c r="CM83" s="181"/>
      <c r="CN83" s="180"/>
      <c r="CO83" s="181"/>
      <c r="CP83" s="180"/>
      <c r="CQ83" s="181"/>
      <c r="CR83" s="180"/>
      <c r="CS83" s="181"/>
      <c r="CT83" s="180"/>
      <c r="CU83" s="181"/>
      <c r="CV83" s="180"/>
      <c r="CW83" s="181"/>
      <c r="CX83" s="180"/>
      <c r="CY83" s="181"/>
      <c r="CZ83" s="180"/>
      <c r="DA83" s="181"/>
      <c r="DB83" s="180"/>
      <c r="DC83" s="181"/>
      <c r="DD83" s="180"/>
      <c r="DE83" s="179"/>
      <c r="DF83" s="178">
        <f t="shared" si="6"/>
        <v>0</v>
      </c>
      <c r="DG83" s="177" t="str">
        <f>IF(DF83=0,"",DF83/DB216)</f>
        <v/>
      </c>
      <c r="DH83" s="96"/>
      <c r="DI83" s="116"/>
      <c r="DJ83" s="200">
        <v>0</v>
      </c>
      <c r="DK83" s="95"/>
      <c r="DL83" s="3005" t="s">
        <v>1134</v>
      </c>
      <c r="DM83" s="3006"/>
      <c r="DN83" s="3006"/>
      <c r="DO83" s="3006"/>
      <c r="DP83" s="3006"/>
      <c r="DQ83" s="3006"/>
      <c r="DR83" s="3006"/>
      <c r="DS83" s="3007"/>
      <c r="DT83" s="200">
        <v>0</v>
      </c>
      <c r="DU83" s="200">
        <v>0</v>
      </c>
      <c r="DV83" s="200">
        <v>0</v>
      </c>
      <c r="DW83" s="1217"/>
    </row>
    <row r="84" spans="2:127" ht="15.95" customHeight="1">
      <c r="B84" s="211" t="s">
        <v>148</v>
      </c>
      <c r="C84" s="180"/>
      <c r="D84" s="181"/>
      <c r="E84" s="180"/>
      <c r="F84" s="181"/>
      <c r="G84" s="180"/>
      <c r="H84" s="181"/>
      <c r="I84" s="180"/>
      <c r="J84" s="181"/>
      <c r="K84" s="180"/>
      <c r="L84" s="181"/>
      <c r="M84" s="180"/>
      <c r="N84" s="181"/>
      <c r="O84" s="180"/>
      <c r="P84" s="181"/>
      <c r="Q84" s="180"/>
      <c r="R84" s="181"/>
      <c r="S84" s="180"/>
      <c r="T84" s="181"/>
      <c r="U84" s="180"/>
      <c r="V84" s="181"/>
      <c r="W84" s="180"/>
      <c r="X84" s="181"/>
      <c r="Y84" s="180"/>
      <c r="Z84" s="181"/>
      <c r="AA84" s="180"/>
      <c r="AB84" s="179"/>
      <c r="AC84" s="97"/>
      <c r="AD84" s="180"/>
      <c r="AE84" s="181"/>
      <c r="AF84" s="180"/>
      <c r="AG84" s="181"/>
      <c r="AH84" s="180"/>
      <c r="AI84" s="181"/>
      <c r="AJ84" s="180"/>
      <c r="AK84" s="181"/>
      <c r="AL84" s="180"/>
      <c r="AM84" s="181"/>
      <c r="AN84" s="180"/>
      <c r="AO84" s="181"/>
      <c r="AP84" s="180"/>
      <c r="AQ84" s="181"/>
      <c r="AR84" s="180"/>
      <c r="AS84" s="181"/>
      <c r="AT84" s="180"/>
      <c r="AU84" s="181"/>
      <c r="AV84" s="180"/>
      <c r="AW84" s="181"/>
      <c r="AX84" s="180"/>
      <c r="AY84" s="181"/>
      <c r="AZ84" s="180"/>
      <c r="BA84" s="181"/>
      <c r="BB84" s="180"/>
      <c r="BC84" s="179"/>
      <c r="BD84" s="98"/>
      <c r="BE84" s="180"/>
      <c r="BF84" s="181"/>
      <c r="BG84" s="180"/>
      <c r="BH84" s="181"/>
      <c r="BI84" s="180"/>
      <c r="BJ84" s="181"/>
      <c r="BK84" s="180"/>
      <c r="BL84" s="181"/>
      <c r="BM84" s="180"/>
      <c r="BN84" s="181"/>
      <c r="BO84" s="180"/>
      <c r="BP84" s="181"/>
      <c r="BQ84" s="180"/>
      <c r="BR84" s="181"/>
      <c r="BS84" s="180"/>
      <c r="BT84" s="181"/>
      <c r="BU84" s="180"/>
      <c r="BV84" s="181"/>
      <c r="BW84" s="180"/>
      <c r="BX84" s="181"/>
      <c r="BY84" s="180"/>
      <c r="BZ84" s="181"/>
      <c r="CA84" s="180"/>
      <c r="CB84" s="181"/>
      <c r="CC84" s="180"/>
      <c r="CD84" s="179"/>
      <c r="CE84" s="99"/>
      <c r="CF84" s="180"/>
      <c r="CG84" s="181"/>
      <c r="CH84" s="180"/>
      <c r="CI84" s="181"/>
      <c r="CJ84" s="180"/>
      <c r="CK84" s="181"/>
      <c r="CL84" s="180"/>
      <c r="CM84" s="181"/>
      <c r="CN84" s="180"/>
      <c r="CO84" s="181"/>
      <c r="CP84" s="180"/>
      <c r="CQ84" s="181"/>
      <c r="CR84" s="180"/>
      <c r="CS84" s="181"/>
      <c r="CT84" s="180"/>
      <c r="CU84" s="181"/>
      <c r="CV84" s="180"/>
      <c r="CW84" s="181"/>
      <c r="CX84" s="180"/>
      <c r="CY84" s="181"/>
      <c r="CZ84" s="180"/>
      <c r="DA84" s="181"/>
      <c r="DB84" s="180"/>
      <c r="DC84" s="181"/>
      <c r="DD84" s="180"/>
      <c r="DE84" s="179"/>
      <c r="DF84" s="178">
        <f t="shared" si="6"/>
        <v>0</v>
      </c>
      <c r="DG84" s="177" t="str">
        <f>IF(DF84=0,"",DF84/DB216)</f>
        <v/>
      </c>
      <c r="DH84" s="96"/>
      <c r="DI84" s="116"/>
      <c r="DJ84" s="200">
        <v>0</v>
      </c>
      <c r="DK84" s="95"/>
      <c r="DL84" s="3011"/>
      <c r="DM84" s="3012"/>
      <c r="DN84" s="3012"/>
      <c r="DO84" s="3012"/>
      <c r="DP84" s="3012"/>
      <c r="DQ84" s="3012"/>
      <c r="DR84" s="3012"/>
      <c r="DS84" s="3013"/>
      <c r="DT84" s="200">
        <v>0</v>
      </c>
      <c r="DU84" s="200">
        <v>0</v>
      </c>
      <c r="DV84" s="200">
        <v>0</v>
      </c>
      <c r="DW84" s="1217"/>
    </row>
    <row r="85" spans="2:127" ht="15.95" customHeight="1">
      <c r="B85" s="210" t="s">
        <v>344</v>
      </c>
      <c r="C85" s="180"/>
      <c r="D85" s="181"/>
      <c r="E85" s="180"/>
      <c r="F85" s="181"/>
      <c r="G85" s="180"/>
      <c r="H85" s="181"/>
      <c r="I85" s="180"/>
      <c r="J85" s="181"/>
      <c r="K85" s="180"/>
      <c r="L85" s="181"/>
      <c r="M85" s="180"/>
      <c r="N85" s="181"/>
      <c r="O85" s="180"/>
      <c r="P85" s="181"/>
      <c r="Q85" s="180"/>
      <c r="R85" s="181"/>
      <c r="S85" s="180"/>
      <c r="T85" s="181"/>
      <c r="U85" s="180"/>
      <c r="V85" s="181"/>
      <c r="W85" s="180"/>
      <c r="X85" s="181"/>
      <c r="Y85" s="180"/>
      <c r="Z85" s="181"/>
      <c r="AA85" s="180"/>
      <c r="AB85" s="179"/>
      <c r="AC85" s="97"/>
      <c r="AD85" s="180"/>
      <c r="AE85" s="181"/>
      <c r="AF85" s="180"/>
      <c r="AG85" s="181"/>
      <c r="AH85" s="180"/>
      <c r="AI85" s="181"/>
      <c r="AJ85" s="180"/>
      <c r="AK85" s="181"/>
      <c r="AL85" s="180"/>
      <c r="AM85" s="181"/>
      <c r="AN85" s="180"/>
      <c r="AO85" s="181"/>
      <c r="AP85" s="180"/>
      <c r="AQ85" s="181"/>
      <c r="AR85" s="180"/>
      <c r="AS85" s="181"/>
      <c r="AT85" s="180"/>
      <c r="AU85" s="181"/>
      <c r="AV85" s="180"/>
      <c r="AW85" s="181"/>
      <c r="AX85" s="180"/>
      <c r="AY85" s="181"/>
      <c r="AZ85" s="180"/>
      <c r="BA85" s="181"/>
      <c r="BB85" s="180"/>
      <c r="BC85" s="179"/>
      <c r="BD85" s="98"/>
      <c r="BE85" s="180"/>
      <c r="BF85" s="181"/>
      <c r="BG85" s="180"/>
      <c r="BH85" s="181"/>
      <c r="BI85" s="180"/>
      <c r="BJ85" s="181"/>
      <c r="BK85" s="180"/>
      <c r="BL85" s="181"/>
      <c r="BM85" s="180"/>
      <c r="BN85" s="181"/>
      <c r="BO85" s="180"/>
      <c r="BP85" s="181"/>
      <c r="BQ85" s="180"/>
      <c r="BR85" s="181"/>
      <c r="BS85" s="180"/>
      <c r="BT85" s="181"/>
      <c r="BU85" s="180"/>
      <c r="BV85" s="181"/>
      <c r="BW85" s="180"/>
      <c r="BX85" s="181"/>
      <c r="BY85" s="180"/>
      <c r="BZ85" s="181"/>
      <c r="CA85" s="180"/>
      <c r="CB85" s="181"/>
      <c r="CC85" s="180"/>
      <c r="CD85" s="179"/>
      <c r="CE85" s="99"/>
      <c r="CF85" s="180"/>
      <c r="CG85" s="181"/>
      <c r="CH85" s="180"/>
      <c r="CI85" s="181"/>
      <c r="CJ85" s="180"/>
      <c r="CK85" s="181"/>
      <c r="CL85" s="180"/>
      <c r="CM85" s="181"/>
      <c r="CN85" s="180"/>
      <c r="CO85" s="181"/>
      <c r="CP85" s="180"/>
      <c r="CQ85" s="181"/>
      <c r="CR85" s="180"/>
      <c r="CS85" s="181"/>
      <c r="CT85" s="180"/>
      <c r="CU85" s="181"/>
      <c r="CV85" s="180"/>
      <c r="CW85" s="181"/>
      <c r="CX85" s="180"/>
      <c r="CY85" s="181"/>
      <c r="CZ85" s="180"/>
      <c r="DA85" s="181"/>
      <c r="DB85" s="180"/>
      <c r="DC85" s="181"/>
      <c r="DD85" s="180"/>
      <c r="DE85" s="179"/>
      <c r="DF85" s="178">
        <f t="shared" si="6"/>
        <v>0</v>
      </c>
      <c r="DG85" s="177" t="str">
        <f>IF(DF85=0,"",DF85/DB216)</f>
        <v/>
      </c>
      <c r="DH85" s="96"/>
      <c r="DI85" s="116"/>
      <c r="DJ85" s="200">
        <v>0</v>
      </c>
      <c r="DK85" s="95"/>
      <c r="DL85" s="395"/>
      <c r="DM85" s="395"/>
      <c r="DN85" s="395"/>
      <c r="DO85" s="395"/>
      <c r="DP85" s="395"/>
      <c r="DQ85" s="395"/>
      <c r="DR85" s="395"/>
      <c r="DS85" s="395"/>
      <c r="DT85" s="200">
        <v>0</v>
      </c>
      <c r="DU85" s="200">
        <v>0</v>
      </c>
      <c r="DV85" s="200">
        <v>0</v>
      </c>
      <c r="DW85" s="1217"/>
    </row>
    <row r="86" spans="2:127" ht="15.95" customHeight="1">
      <c r="B86" s="210" t="s">
        <v>387</v>
      </c>
      <c r="C86" s="180"/>
      <c r="D86" s="181"/>
      <c r="E86" s="180"/>
      <c r="F86" s="181"/>
      <c r="G86" s="180"/>
      <c r="H86" s="181"/>
      <c r="I86" s="180"/>
      <c r="J86" s="181"/>
      <c r="K86" s="180"/>
      <c r="L86" s="181"/>
      <c r="M86" s="180"/>
      <c r="N86" s="181"/>
      <c r="O86" s="180"/>
      <c r="P86" s="181"/>
      <c r="Q86" s="180"/>
      <c r="R86" s="181"/>
      <c r="S86" s="180"/>
      <c r="T86" s="181"/>
      <c r="U86" s="180"/>
      <c r="V86" s="181"/>
      <c r="W86" s="180"/>
      <c r="X86" s="181"/>
      <c r="Y86" s="180"/>
      <c r="Z86" s="181"/>
      <c r="AA86" s="180"/>
      <c r="AB86" s="179"/>
      <c r="AC86" s="97"/>
      <c r="AD86" s="180"/>
      <c r="AE86" s="181"/>
      <c r="AF86" s="180"/>
      <c r="AG86" s="181"/>
      <c r="AH86" s="180"/>
      <c r="AI86" s="181"/>
      <c r="AJ86" s="180"/>
      <c r="AK86" s="181"/>
      <c r="AL86" s="180"/>
      <c r="AM86" s="181"/>
      <c r="AN86" s="180"/>
      <c r="AO86" s="181"/>
      <c r="AP86" s="180"/>
      <c r="AQ86" s="181"/>
      <c r="AR86" s="180"/>
      <c r="AS86" s="181"/>
      <c r="AT86" s="180"/>
      <c r="AU86" s="181"/>
      <c r="AV86" s="180"/>
      <c r="AW86" s="181"/>
      <c r="AX86" s="180"/>
      <c r="AY86" s="181"/>
      <c r="AZ86" s="180"/>
      <c r="BA86" s="181"/>
      <c r="BB86" s="180"/>
      <c r="BC86" s="179"/>
      <c r="BD86" s="98"/>
      <c r="BE86" s="180"/>
      <c r="BF86" s="181"/>
      <c r="BG86" s="180"/>
      <c r="BH86" s="181"/>
      <c r="BI86" s="180"/>
      <c r="BJ86" s="181"/>
      <c r="BK86" s="180"/>
      <c r="BL86" s="181"/>
      <c r="BM86" s="180"/>
      <c r="BN86" s="181"/>
      <c r="BO86" s="180"/>
      <c r="BP86" s="181"/>
      <c r="BQ86" s="180"/>
      <c r="BR86" s="181"/>
      <c r="BS86" s="180"/>
      <c r="BT86" s="181"/>
      <c r="BU86" s="180"/>
      <c r="BV86" s="181"/>
      <c r="BW86" s="180"/>
      <c r="BX86" s="181"/>
      <c r="BY86" s="180"/>
      <c r="BZ86" s="181"/>
      <c r="CA86" s="180"/>
      <c r="CB86" s="181"/>
      <c r="CC86" s="180"/>
      <c r="CD86" s="179"/>
      <c r="CE86" s="99"/>
      <c r="CF86" s="180"/>
      <c r="CG86" s="181"/>
      <c r="CH86" s="180"/>
      <c r="CI86" s="181"/>
      <c r="CJ86" s="180"/>
      <c r="CK86" s="181"/>
      <c r="CL86" s="180"/>
      <c r="CM86" s="181"/>
      <c r="CN86" s="180"/>
      <c r="CO86" s="181"/>
      <c r="CP86" s="180"/>
      <c r="CQ86" s="181"/>
      <c r="CR86" s="180"/>
      <c r="CS86" s="181"/>
      <c r="CT86" s="180"/>
      <c r="CU86" s="181"/>
      <c r="CV86" s="180"/>
      <c r="CW86" s="181"/>
      <c r="CX86" s="180"/>
      <c r="CY86" s="181"/>
      <c r="CZ86" s="180"/>
      <c r="DA86" s="181"/>
      <c r="DB86" s="180"/>
      <c r="DC86" s="181"/>
      <c r="DD86" s="180"/>
      <c r="DE86" s="179"/>
      <c r="DF86" s="178">
        <f t="shared" si="6"/>
        <v>0</v>
      </c>
      <c r="DG86" s="177" t="str">
        <f>IF(DF86=0,"",DF86/DB216)</f>
        <v/>
      </c>
      <c r="DH86" s="96"/>
      <c r="DI86" s="116"/>
      <c r="DJ86" s="200">
        <v>0</v>
      </c>
      <c r="DK86" s="95"/>
      <c r="DL86" s="3273" t="s">
        <v>1135</v>
      </c>
      <c r="DM86" s="3273"/>
      <c r="DN86" s="3273"/>
      <c r="DO86" s="3273"/>
      <c r="DP86" s="3273"/>
      <c r="DQ86" s="3273"/>
      <c r="DR86" s="3163" t="s">
        <v>1127</v>
      </c>
      <c r="DS86" s="3163">
        <f>ROW(DE396)</f>
        <v>396</v>
      </c>
      <c r="DT86" s="200">
        <v>0</v>
      </c>
      <c r="DU86" s="200">
        <v>0</v>
      </c>
      <c r="DV86" s="200">
        <v>0</v>
      </c>
      <c r="DW86" s="1217"/>
    </row>
    <row r="87" spans="2:127" ht="15.95" customHeight="1">
      <c r="B87" s="210" t="s">
        <v>152</v>
      </c>
      <c r="C87" s="180"/>
      <c r="D87" s="181"/>
      <c r="E87" s="180"/>
      <c r="F87" s="181"/>
      <c r="G87" s="180"/>
      <c r="H87" s="181"/>
      <c r="I87" s="180"/>
      <c r="J87" s="181"/>
      <c r="K87" s="180"/>
      <c r="L87" s="181"/>
      <c r="M87" s="180"/>
      <c r="N87" s="181"/>
      <c r="O87" s="180"/>
      <c r="P87" s="181"/>
      <c r="Q87" s="180"/>
      <c r="R87" s="181"/>
      <c r="S87" s="180"/>
      <c r="T87" s="181"/>
      <c r="U87" s="180"/>
      <c r="V87" s="181"/>
      <c r="W87" s="180"/>
      <c r="X87" s="181"/>
      <c r="Y87" s="180"/>
      <c r="Z87" s="181"/>
      <c r="AA87" s="180"/>
      <c r="AB87" s="179"/>
      <c r="AC87" s="97"/>
      <c r="AD87" s="180"/>
      <c r="AE87" s="181"/>
      <c r="AF87" s="180"/>
      <c r="AG87" s="181"/>
      <c r="AH87" s="180"/>
      <c r="AI87" s="181"/>
      <c r="AJ87" s="180"/>
      <c r="AK87" s="181"/>
      <c r="AL87" s="180"/>
      <c r="AM87" s="181"/>
      <c r="AN87" s="180"/>
      <c r="AO87" s="181"/>
      <c r="AP87" s="180"/>
      <c r="AQ87" s="181"/>
      <c r="AR87" s="180"/>
      <c r="AS87" s="181"/>
      <c r="AT87" s="180"/>
      <c r="AU87" s="181"/>
      <c r="AV87" s="180"/>
      <c r="AW87" s="181"/>
      <c r="AX87" s="180"/>
      <c r="AY87" s="181"/>
      <c r="AZ87" s="180"/>
      <c r="BA87" s="181"/>
      <c r="BB87" s="180"/>
      <c r="BC87" s="179"/>
      <c r="BD87" s="98"/>
      <c r="BE87" s="180"/>
      <c r="BF87" s="181"/>
      <c r="BG87" s="180"/>
      <c r="BH87" s="181"/>
      <c r="BI87" s="180"/>
      <c r="BJ87" s="181"/>
      <c r="BK87" s="180"/>
      <c r="BL87" s="181"/>
      <c r="BM87" s="180"/>
      <c r="BN87" s="181"/>
      <c r="BO87" s="180"/>
      <c r="BP87" s="181"/>
      <c r="BQ87" s="180"/>
      <c r="BR87" s="181"/>
      <c r="BS87" s="180"/>
      <c r="BT87" s="181"/>
      <c r="BU87" s="180"/>
      <c r="BV87" s="181"/>
      <c r="BW87" s="180"/>
      <c r="BX87" s="181"/>
      <c r="BY87" s="180"/>
      <c r="BZ87" s="181"/>
      <c r="CA87" s="180"/>
      <c r="CB87" s="181"/>
      <c r="CC87" s="180"/>
      <c r="CD87" s="179"/>
      <c r="CE87" s="99"/>
      <c r="CF87" s="180"/>
      <c r="CG87" s="181"/>
      <c r="CH87" s="180"/>
      <c r="CI87" s="181"/>
      <c r="CJ87" s="180"/>
      <c r="CK87" s="181"/>
      <c r="CL87" s="180"/>
      <c r="CM87" s="181"/>
      <c r="CN87" s="180"/>
      <c r="CO87" s="181"/>
      <c r="CP87" s="180"/>
      <c r="CQ87" s="181"/>
      <c r="CR87" s="180"/>
      <c r="CS87" s="181"/>
      <c r="CT87" s="180"/>
      <c r="CU87" s="181"/>
      <c r="CV87" s="180"/>
      <c r="CW87" s="181"/>
      <c r="CX87" s="180"/>
      <c r="CY87" s="181"/>
      <c r="CZ87" s="180"/>
      <c r="DA87" s="181"/>
      <c r="DB87" s="180"/>
      <c r="DC87" s="181"/>
      <c r="DD87" s="180"/>
      <c r="DE87" s="179"/>
      <c r="DF87" s="178">
        <f t="shared" si="6"/>
        <v>0</v>
      </c>
      <c r="DG87" s="177" t="str">
        <f>IF(DF87=0,"",DF87/DB216)</f>
        <v/>
      </c>
      <c r="DH87" s="96"/>
      <c r="DI87" s="116"/>
      <c r="DJ87" s="200">
        <v>0</v>
      </c>
      <c r="DK87" s="95"/>
      <c r="DL87" s="3273"/>
      <c r="DM87" s="3273"/>
      <c r="DN87" s="3273"/>
      <c r="DO87" s="3273"/>
      <c r="DP87" s="3273"/>
      <c r="DQ87" s="3273"/>
      <c r="DR87" s="3093"/>
      <c r="DS87" s="3093"/>
      <c r="DT87" s="200">
        <v>0</v>
      </c>
      <c r="DU87" s="200">
        <v>0</v>
      </c>
      <c r="DV87" s="200">
        <v>0</v>
      </c>
      <c r="DW87" s="1217"/>
    </row>
    <row r="88" spans="2:127" ht="15.95" customHeight="1">
      <c r="B88" s="211" t="s">
        <v>1179</v>
      </c>
      <c r="C88" s="180"/>
      <c r="D88" s="181"/>
      <c r="E88" s="180"/>
      <c r="F88" s="181"/>
      <c r="G88" s="180"/>
      <c r="H88" s="181"/>
      <c r="I88" s="180"/>
      <c r="J88" s="181"/>
      <c r="K88" s="180"/>
      <c r="L88" s="181"/>
      <c r="M88" s="180"/>
      <c r="N88" s="181"/>
      <c r="O88" s="180"/>
      <c r="P88" s="181"/>
      <c r="Q88" s="180"/>
      <c r="R88" s="181"/>
      <c r="S88" s="180"/>
      <c r="T88" s="181"/>
      <c r="U88" s="180"/>
      <c r="V88" s="181"/>
      <c r="W88" s="180"/>
      <c r="X88" s="181"/>
      <c r="Y88" s="180"/>
      <c r="Z88" s="181"/>
      <c r="AA88" s="180"/>
      <c r="AB88" s="179"/>
      <c r="AC88" s="97"/>
      <c r="AD88" s="180"/>
      <c r="AE88" s="181"/>
      <c r="AF88" s="180"/>
      <c r="AG88" s="181"/>
      <c r="AH88" s="180"/>
      <c r="AI88" s="181"/>
      <c r="AJ88" s="180"/>
      <c r="AK88" s="181"/>
      <c r="AL88" s="180"/>
      <c r="AM88" s="181"/>
      <c r="AN88" s="180"/>
      <c r="AO88" s="181"/>
      <c r="AP88" s="180"/>
      <c r="AQ88" s="181"/>
      <c r="AR88" s="180"/>
      <c r="AS88" s="181"/>
      <c r="AT88" s="180"/>
      <c r="AU88" s="181"/>
      <c r="AV88" s="180"/>
      <c r="AW88" s="181"/>
      <c r="AX88" s="180"/>
      <c r="AY88" s="181"/>
      <c r="AZ88" s="180"/>
      <c r="BA88" s="181"/>
      <c r="BB88" s="180"/>
      <c r="BC88" s="179"/>
      <c r="BD88" s="98"/>
      <c r="BE88" s="180"/>
      <c r="BF88" s="181"/>
      <c r="BG88" s="180"/>
      <c r="BH88" s="181"/>
      <c r="BI88" s="180"/>
      <c r="BJ88" s="181"/>
      <c r="BK88" s="180"/>
      <c r="BL88" s="181"/>
      <c r="BM88" s="180"/>
      <c r="BN88" s="181"/>
      <c r="BO88" s="180"/>
      <c r="BP88" s="181"/>
      <c r="BQ88" s="180"/>
      <c r="BR88" s="181"/>
      <c r="BS88" s="180"/>
      <c r="BT88" s="181"/>
      <c r="BU88" s="180"/>
      <c r="BV88" s="181"/>
      <c r="BW88" s="180"/>
      <c r="BX88" s="181"/>
      <c r="BY88" s="180"/>
      <c r="BZ88" s="181"/>
      <c r="CA88" s="180"/>
      <c r="CB88" s="181"/>
      <c r="CC88" s="180"/>
      <c r="CD88" s="179"/>
      <c r="CE88" s="99"/>
      <c r="CF88" s="180"/>
      <c r="CG88" s="181"/>
      <c r="CH88" s="180"/>
      <c r="CI88" s="181"/>
      <c r="CJ88" s="180"/>
      <c r="CK88" s="181"/>
      <c r="CL88" s="180"/>
      <c r="CM88" s="181"/>
      <c r="CN88" s="180"/>
      <c r="CO88" s="181"/>
      <c r="CP88" s="180"/>
      <c r="CQ88" s="181"/>
      <c r="CR88" s="180"/>
      <c r="CS88" s="181"/>
      <c r="CT88" s="180"/>
      <c r="CU88" s="181"/>
      <c r="CV88" s="180"/>
      <c r="CW88" s="181"/>
      <c r="CX88" s="180"/>
      <c r="CY88" s="181"/>
      <c r="CZ88" s="180"/>
      <c r="DA88" s="181"/>
      <c r="DB88" s="180"/>
      <c r="DC88" s="181"/>
      <c r="DD88" s="180"/>
      <c r="DE88" s="179"/>
      <c r="DF88" s="178">
        <f t="shared" si="6"/>
        <v>0</v>
      </c>
      <c r="DG88" s="177" t="str">
        <f>IF(DF88=0,"",DF88/DB216)</f>
        <v/>
      </c>
      <c r="DH88" s="96"/>
      <c r="DI88" s="116"/>
      <c r="DJ88" s="200">
        <v>0</v>
      </c>
      <c r="DK88" s="95"/>
      <c r="DL88" s="3273"/>
      <c r="DM88" s="3273"/>
      <c r="DN88" s="3273"/>
      <c r="DO88" s="3273"/>
      <c r="DP88" s="3273"/>
      <c r="DQ88" s="3273"/>
      <c r="DR88" s="3093"/>
      <c r="DS88" s="3093"/>
      <c r="DT88" s="200">
        <v>0</v>
      </c>
      <c r="DU88" s="200">
        <v>0</v>
      </c>
      <c r="DV88" s="200">
        <v>0</v>
      </c>
      <c r="DW88" s="1217"/>
    </row>
    <row r="89" spans="2:127" ht="15.95" customHeight="1">
      <c r="B89" s="210" t="s">
        <v>389</v>
      </c>
      <c r="C89" s="180"/>
      <c r="D89" s="181"/>
      <c r="E89" s="180"/>
      <c r="F89" s="181"/>
      <c r="G89" s="180"/>
      <c r="H89" s="181"/>
      <c r="I89" s="180"/>
      <c r="J89" s="181"/>
      <c r="K89" s="180"/>
      <c r="L89" s="181"/>
      <c r="M89" s="180"/>
      <c r="N89" s="181"/>
      <c r="O89" s="180"/>
      <c r="P89" s="181"/>
      <c r="Q89" s="180"/>
      <c r="R89" s="181"/>
      <c r="S89" s="180"/>
      <c r="T89" s="181"/>
      <c r="U89" s="180"/>
      <c r="V89" s="181"/>
      <c r="W89" s="180"/>
      <c r="X89" s="181"/>
      <c r="Y89" s="180"/>
      <c r="Z89" s="181"/>
      <c r="AA89" s="180"/>
      <c r="AB89" s="179"/>
      <c r="AC89" s="97"/>
      <c r="AD89" s="180"/>
      <c r="AE89" s="181"/>
      <c r="AF89" s="180"/>
      <c r="AG89" s="181"/>
      <c r="AH89" s="180"/>
      <c r="AI89" s="181"/>
      <c r="AJ89" s="180"/>
      <c r="AK89" s="181"/>
      <c r="AL89" s="180"/>
      <c r="AM89" s="181"/>
      <c r="AN89" s="180"/>
      <c r="AO89" s="181"/>
      <c r="AP89" s="180"/>
      <c r="AQ89" s="181"/>
      <c r="AR89" s="180"/>
      <c r="AS89" s="181"/>
      <c r="AT89" s="180"/>
      <c r="AU89" s="181"/>
      <c r="AV89" s="180"/>
      <c r="AW89" s="181"/>
      <c r="AX89" s="180"/>
      <c r="AY89" s="181"/>
      <c r="AZ89" s="180"/>
      <c r="BA89" s="181"/>
      <c r="BB89" s="180"/>
      <c r="BC89" s="179"/>
      <c r="BD89" s="98"/>
      <c r="BE89" s="180"/>
      <c r="BF89" s="181"/>
      <c r="BG89" s="180"/>
      <c r="BH89" s="181"/>
      <c r="BI89" s="180"/>
      <c r="BJ89" s="181"/>
      <c r="BK89" s="180"/>
      <c r="BL89" s="181"/>
      <c r="BM89" s="180"/>
      <c r="BN89" s="181"/>
      <c r="BO89" s="180"/>
      <c r="BP89" s="181"/>
      <c r="BQ89" s="180"/>
      <c r="BR89" s="181"/>
      <c r="BS89" s="180"/>
      <c r="BT89" s="181"/>
      <c r="BU89" s="180"/>
      <c r="BV89" s="181"/>
      <c r="BW89" s="180"/>
      <c r="BX89" s="181"/>
      <c r="BY89" s="180"/>
      <c r="BZ89" s="181"/>
      <c r="CA89" s="180"/>
      <c r="CB89" s="181"/>
      <c r="CC89" s="180"/>
      <c r="CD89" s="179"/>
      <c r="CE89" s="99"/>
      <c r="CF89" s="180"/>
      <c r="CG89" s="181"/>
      <c r="CH89" s="180"/>
      <c r="CI89" s="181"/>
      <c r="CJ89" s="180"/>
      <c r="CK89" s="181"/>
      <c r="CL89" s="180"/>
      <c r="CM89" s="181"/>
      <c r="CN89" s="180"/>
      <c r="CO89" s="181"/>
      <c r="CP89" s="180"/>
      <c r="CQ89" s="181"/>
      <c r="CR89" s="180"/>
      <c r="CS89" s="181"/>
      <c r="CT89" s="180"/>
      <c r="CU89" s="181"/>
      <c r="CV89" s="180"/>
      <c r="CW89" s="181"/>
      <c r="CX89" s="180"/>
      <c r="CY89" s="181"/>
      <c r="CZ89" s="180"/>
      <c r="DA89" s="181"/>
      <c r="DB89" s="180"/>
      <c r="DC89" s="181"/>
      <c r="DD89" s="180"/>
      <c r="DE89" s="179"/>
      <c r="DF89" s="178">
        <f t="shared" si="6"/>
        <v>0</v>
      </c>
      <c r="DG89" s="177" t="str">
        <f>IF(DF89=0,"",DF89/DB216)</f>
        <v/>
      </c>
      <c r="DH89" s="96"/>
      <c r="DI89" s="116"/>
      <c r="DJ89" s="200">
        <v>0</v>
      </c>
      <c r="DK89" s="95"/>
      <c r="DL89" s="395"/>
      <c r="DM89" s="395"/>
      <c r="DN89" s="395"/>
      <c r="DO89" s="395"/>
      <c r="DP89" s="395"/>
      <c r="DQ89" s="395"/>
      <c r="DR89" s="395"/>
      <c r="DS89" s="395"/>
      <c r="DT89" s="200">
        <v>0</v>
      </c>
      <c r="DU89" s="200">
        <v>0</v>
      </c>
      <c r="DV89" s="200">
        <v>0</v>
      </c>
      <c r="DW89" s="1217"/>
    </row>
    <row r="90" spans="2:127" ht="15.95" customHeight="1">
      <c r="B90" s="210" t="s">
        <v>338</v>
      </c>
      <c r="C90" s="180"/>
      <c r="D90" s="181"/>
      <c r="E90" s="180"/>
      <c r="F90" s="181"/>
      <c r="G90" s="180"/>
      <c r="H90" s="181"/>
      <c r="I90" s="180"/>
      <c r="J90" s="181"/>
      <c r="K90" s="180"/>
      <c r="L90" s="181"/>
      <c r="M90" s="180"/>
      <c r="N90" s="181"/>
      <c r="O90" s="180"/>
      <c r="P90" s="181"/>
      <c r="Q90" s="180"/>
      <c r="R90" s="181"/>
      <c r="S90" s="180"/>
      <c r="T90" s="181"/>
      <c r="U90" s="180"/>
      <c r="V90" s="181"/>
      <c r="W90" s="180"/>
      <c r="X90" s="181"/>
      <c r="Y90" s="180"/>
      <c r="Z90" s="181"/>
      <c r="AA90" s="180"/>
      <c r="AB90" s="179"/>
      <c r="AC90" s="97"/>
      <c r="AD90" s="180"/>
      <c r="AE90" s="181"/>
      <c r="AF90" s="180"/>
      <c r="AG90" s="181"/>
      <c r="AH90" s="180"/>
      <c r="AI90" s="181"/>
      <c r="AJ90" s="180"/>
      <c r="AK90" s="181"/>
      <c r="AL90" s="180"/>
      <c r="AM90" s="181"/>
      <c r="AN90" s="180"/>
      <c r="AO90" s="181"/>
      <c r="AP90" s="180"/>
      <c r="AQ90" s="181"/>
      <c r="AR90" s="180"/>
      <c r="AS90" s="181"/>
      <c r="AT90" s="180"/>
      <c r="AU90" s="181"/>
      <c r="AV90" s="180"/>
      <c r="AW90" s="181"/>
      <c r="AX90" s="180"/>
      <c r="AY90" s="181"/>
      <c r="AZ90" s="180"/>
      <c r="BA90" s="181"/>
      <c r="BB90" s="180"/>
      <c r="BC90" s="179"/>
      <c r="BD90" s="98"/>
      <c r="BE90" s="180"/>
      <c r="BF90" s="181"/>
      <c r="BG90" s="180"/>
      <c r="BH90" s="181"/>
      <c r="BI90" s="180"/>
      <c r="BJ90" s="181"/>
      <c r="BK90" s="180"/>
      <c r="BL90" s="181"/>
      <c r="BM90" s="180"/>
      <c r="BN90" s="181"/>
      <c r="BO90" s="180"/>
      <c r="BP90" s="181"/>
      <c r="BQ90" s="180"/>
      <c r="BR90" s="181"/>
      <c r="BS90" s="180"/>
      <c r="BT90" s="181"/>
      <c r="BU90" s="180"/>
      <c r="BV90" s="181"/>
      <c r="BW90" s="180"/>
      <c r="BX90" s="181"/>
      <c r="BY90" s="180"/>
      <c r="BZ90" s="181"/>
      <c r="CA90" s="180"/>
      <c r="CB90" s="181"/>
      <c r="CC90" s="180"/>
      <c r="CD90" s="179"/>
      <c r="CE90" s="99"/>
      <c r="CF90" s="180"/>
      <c r="CG90" s="181"/>
      <c r="CH90" s="180"/>
      <c r="CI90" s="181"/>
      <c r="CJ90" s="180"/>
      <c r="CK90" s="181"/>
      <c r="CL90" s="180"/>
      <c r="CM90" s="181"/>
      <c r="CN90" s="180"/>
      <c r="CO90" s="181"/>
      <c r="CP90" s="180"/>
      <c r="CQ90" s="181"/>
      <c r="CR90" s="180"/>
      <c r="CS90" s="181"/>
      <c r="CT90" s="180"/>
      <c r="CU90" s="181"/>
      <c r="CV90" s="180"/>
      <c r="CW90" s="181"/>
      <c r="CX90" s="180"/>
      <c r="CY90" s="181"/>
      <c r="CZ90" s="180"/>
      <c r="DA90" s="181"/>
      <c r="DB90" s="180"/>
      <c r="DC90" s="181"/>
      <c r="DD90" s="180"/>
      <c r="DE90" s="179"/>
      <c r="DF90" s="178">
        <f t="shared" si="6"/>
        <v>0</v>
      </c>
      <c r="DG90" s="177" t="str">
        <f>IF(DF90=0,"",DF90/DB216)</f>
        <v/>
      </c>
      <c r="DH90" s="96"/>
      <c r="DI90" s="116"/>
      <c r="DJ90" s="200">
        <v>0</v>
      </c>
      <c r="DK90" s="95"/>
      <c r="DL90" s="3255" t="s">
        <v>1005</v>
      </c>
      <c r="DM90" s="3255"/>
      <c r="DN90" s="3255"/>
      <c r="DO90" s="3255"/>
      <c r="DP90" s="3255"/>
      <c r="DQ90" s="3255"/>
      <c r="DR90" s="3255"/>
      <c r="DS90" s="3255"/>
      <c r="DT90" s="200">
        <v>0</v>
      </c>
      <c r="DU90" s="200">
        <v>0</v>
      </c>
      <c r="DV90" s="200">
        <v>0</v>
      </c>
      <c r="DW90" s="1217"/>
    </row>
    <row r="91" spans="2:127" ht="15.95" customHeight="1">
      <c r="B91" s="211"/>
      <c r="C91" s="180"/>
      <c r="D91" s="181"/>
      <c r="E91" s="180"/>
      <c r="F91" s="181"/>
      <c r="G91" s="180"/>
      <c r="H91" s="181"/>
      <c r="I91" s="180"/>
      <c r="J91" s="181"/>
      <c r="K91" s="180"/>
      <c r="L91" s="181"/>
      <c r="M91" s="180"/>
      <c r="N91" s="181"/>
      <c r="O91" s="180"/>
      <c r="P91" s="181"/>
      <c r="Q91" s="180"/>
      <c r="R91" s="181"/>
      <c r="S91" s="180"/>
      <c r="T91" s="181"/>
      <c r="U91" s="180"/>
      <c r="V91" s="181"/>
      <c r="W91" s="180"/>
      <c r="X91" s="181"/>
      <c r="Y91" s="180"/>
      <c r="Z91" s="181"/>
      <c r="AA91" s="180"/>
      <c r="AB91" s="179"/>
      <c r="AC91" s="97"/>
      <c r="AD91" s="180"/>
      <c r="AE91" s="181"/>
      <c r="AF91" s="180"/>
      <c r="AG91" s="181"/>
      <c r="AH91" s="180"/>
      <c r="AI91" s="181"/>
      <c r="AJ91" s="180"/>
      <c r="AK91" s="181"/>
      <c r="AL91" s="180"/>
      <c r="AM91" s="181"/>
      <c r="AN91" s="180"/>
      <c r="AO91" s="181"/>
      <c r="AP91" s="180"/>
      <c r="AQ91" s="181"/>
      <c r="AR91" s="180"/>
      <c r="AS91" s="181"/>
      <c r="AT91" s="180"/>
      <c r="AU91" s="181"/>
      <c r="AV91" s="180"/>
      <c r="AW91" s="181"/>
      <c r="AX91" s="180"/>
      <c r="AY91" s="181"/>
      <c r="AZ91" s="180"/>
      <c r="BA91" s="181"/>
      <c r="BB91" s="180"/>
      <c r="BC91" s="179"/>
      <c r="BD91" s="98"/>
      <c r="BE91" s="180"/>
      <c r="BF91" s="181"/>
      <c r="BG91" s="180"/>
      <c r="BH91" s="181"/>
      <c r="BI91" s="180"/>
      <c r="BJ91" s="181"/>
      <c r="BK91" s="180"/>
      <c r="BL91" s="181"/>
      <c r="BM91" s="180"/>
      <c r="BN91" s="181"/>
      <c r="BO91" s="180"/>
      <c r="BP91" s="181"/>
      <c r="BQ91" s="180"/>
      <c r="BR91" s="181"/>
      <c r="BS91" s="180"/>
      <c r="BT91" s="181"/>
      <c r="BU91" s="180"/>
      <c r="BV91" s="181"/>
      <c r="BW91" s="180"/>
      <c r="BX91" s="181"/>
      <c r="BY91" s="180"/>
      <c r="BZ91" s="181"/>
      <c r="CA91" s="180"/>
      <c r="CB91" s="181"/>
      <c r="CC91" s="180"/>
      <c r="CD91" s="179"/>
      <c r="CE91" s="99"/>
      <c r="CF91" s="180"/>
      <c r="CG91" s="181"/>
      <c r="CH91" s="180"/>
      <c r="CI91" s="181"/>
      <c r="CJ91" s="180"/>
      <c r="CK91" s="181"/>
      <c r="CL91" s="180"/>
      <c r="CM91" s="181"/>
      <c r="CN91" s="180"/>
      <c r="CO91" s="181"/>
      <c r="CP91" s="180"/>
      <c r="CQ91" s="181"/>
      <c r="CR91" s="180"/>
      <c r="CS91" s="181"/>
      <c r="CT91" s="180"/>
      <c r="CU91" s="181"/>
      <c r="CV91" s="180"/>
      <c r="CW91" s="181"/>
      <c r="CX91" s="180"/>
      <c r="CY91" s="181"/>
      <c r="CZ91" s="180"/>
      <c r="DA91" s="181"/>
      <c r="DB91" s="180"/>
      <c r="DC91" s="181"/>
      <c r="DD91" s="180"/>
      <c r="DE91" s="179"/>
      <c r="DF91" s="178">
        <f t="shared" si="6"/>
        <v>0</v>
      </c>
      <c r="DG91" s="177" t="str">
        <f>IF(DF91=0,"",DF91/DB216)</f>
        <v/>
      </c>
      <c r="DH91" s="96"/>
      <c r="DI91" s="116"/>
      <c r="DJ91" s="200">
        <v>0</v>
      </c>
      <c r="DK91" s="95"/>
      <c r="DL91" s="3255"/>
      <c r="DM91" s="3255"/>
      <c r="DN91" s="3255"/>
      <c r="DO91" s="3255"/>
      <c r="DP91" s="3255"/>
      <c r="DQ91" s="3255"/>
      <c r="DR91" s="3255"/>
      <c r="DS91" s="3255"/>
      <c r="DT91" s="200">
        <v>0</v>
      </c>
      <c r="DU91" s="200">
        <v>0</v>
      </c>
      <c r="DV91" s="200">
        <v>0</v>
      </c>
      <c r="DW91" s="1217"/>
    </row>
    <row r="92" spans="2:127" ht="15.95" customHeight="1">
      <c r="B92" s="210"/>
      <c r="C92" s="180"/>
      <c r="D92" s="181"/>
      <c r="E92" s="180"/>
      <c r="F92" s="181"/>
      <c r="G92" s="180"/>
      <c r="H92" s="181"/>
      <c r="I92" s="180"/>
      <c r="J92" s="181"/>
      <c r="K92" s="180"/>
      <c r="L92" s="181"/>
      <c r="M92" s="180"/>
      <c r="N92" s="181"/>
      <c r="O92" s="180"/>
      <c r="P92" s="181"/>
      <c r="Q92" s="180"/>
      <c r="R92" s="181"/>
      <c r="S92" s="180"/>
      <c r="T92" s="181"/>
      <c r="U92" s="180"/>
      <c r="V92" s="181"/>
      <c r="W92" s="180"/>
      <c r="X92" s="181"/>
      <c r="Y92" s="180"/>
      <c r="Z92" s="181"/>
      <c r="AA92" s="180"/>
      <c r="AB92" s="179"/>
      <c r="AC92" s="97"/>
      <c r="AD92" s="180"/>
      <c r="AE92" s="181"/>
      <c r="AF92" s="180"/>
      <c r="AG92" s="181"/>
      <c r="AH92" s="180"/>
      <c r="AI92" s="181"/>
      <c r="AJ92" s="180"/>
      <c r="AK92" s="181"/>
      <c r="AL92" s="180"/>
      <c r="AM92" s="181"/>
      <c r="AN92" s="180"/>
      <c r="AO92" s="181"/>
      <c r="AP92" s="180"/>
      <c r="AQ92" s="181"/>
      <c r="AR92" s="180"/>
      <c r="AS92" s="181"/>
      <c r="AT92" s="180"/>
      <c r="AU92" s="181"/>
      <c r="AV92" s="180"/>
      <c r="AW92" s="181"/>
      <c r="AX92" s="180"/>
      <c r="AY92" s="181"/>
      <c r="AZ92" s="180"/>
      <c r="BA92" s="181"/>
      <c r="BB92" s="180"/>
      <c r="BC92" s="179"/>
      <c r="BD92" s="98"/>
      <c r="BE92" s="180"/>
      <c r="BF92" s="181"/>
      <c r="BG92" s="180"/>
      <c r="BH92" s="181"/>
      <c r="BI92" s="180"/>
      <c r="BJ92" s="181"/>
      <c r="BK92" s="180"/>
      <c r="BL92" s="181"/>
      <c r="BM92" s="180"/>
      <c r="BN92" s="181"/>
      <c r="BO92" s="180"/>
      <c r="BP92" s="181"/>
      <c r="BQ92" s="180"/>
      <c r="BR92" s="181"/>
      <c r="BS92" s="180"/>
      <c r="BT92" s="181"/>
      <c r="BU92" s="180"/>
      <c r="BV92" s="181"/>
      <c r="BW92" s="180"/>
      <c r="BX92" s="181"/>
      <c r="BY92" s="180"/>
      <c r="BZ92" s="181"/>
      <c r="CA92" s="180"/>
      <c r="CB92" s="181"/>
      <c r="CC92" s="180"/>
      <c r="CD92" s="179"/>
      <c r="CE92" s="99"/>
      <c r="CF92" s="180"/>
      <c r="CG92" s="181"/>
      <c r="CH92" s="180"/>
      <c r="CI92" s="181"/>
      <c r="CJ92" s="180"/>
      <c r="CK92" s="181"/>
      <c r="CL92" s="180"/>
      <c r="CM92" s="181"/>
      <c r="CN92" s="180"/>
      <c r="CO92" s="181"/>
      <c r="CP92" s="180"/>
      <c r="CQ92" s="181"/>
      <c r="CR92" s="180"/>
      <c r="CS92" s="181"/>
      <c r="CT92" s="180"/>
      <c r="CU92" s="181"/>
      <c r="CV92" s="180"/>
      <c r="CW92" s="181"/>
      <c r="CX92" s="180"/>
      <c r="CY92" s="181"/>
      <c r="CZ92" s="180"/>
      <c r="DA92" s="181"/>
      <c r="DB92" s="180"/>
      <c r="DC92" s="181"/>
      <c r="DD92" s="180"/>
      <c r="DE92" s="179"/>
      <c r="DF92" s="178">
        <f t="shared" si="6"/>
        <v>0</v>
      </c>
      <c r="DG92" s="177" t="str">
        <f>IF(DF92=0,"",DF92/DB216)</f>
        <v/>
      </c>
      <c r="DH92" s="96"/>
      <c r="DI92" s="116"/>
      <c r="DJ92" s="200">
        <v>0</v>
      </c>
      <c r="DK92" s="95"/>
      <c r="DL92" s="395"/>
      <c r="DM92" s="395"/>
      <c r="DN92" s="395"/>
      <c r="DO92" s="395"/>
      <c r="DP92" s="395"/>
      <c r="DQ92" s="395"/>
      <c r="DR92" s="395"/>
      <c r="DS92" s="395"/>
      <c r="DT92" s="200">
        <v>0</v>
      </c>
      <c r="DU92" s="200">
        <v>0</v>
      </c>
      <c r="DV92" s="200">
        <v>0</v>
      </c>
      <c r="DW92" s="1217"/>
    </row>
    <row r="93" spans="2:127" ht="15.95" customHeight="1">
      <c r="B93" s="210"/>
      <c r="C93" s="180"/>
      <c r="D93" s="181"/>
      <c r="E93" s="180"/>
      <c r="F93" s="181"/>
      <c r="G93" s="180"/>
      <c r="H93" s="181"/>
      <c r="I93" s="180"/>
      <c r="J93" s="181"/>
      <c r="K93" s="180"/>
      <c r="L93" s="181"/>
      <c r="M93" s="180"/>
      <c r="N93" s="181"/>
      <c r="O93" s="180"/>
      <c r="P93" s="181"/>
      <c r="Q93" s="180"/>
      <c r="R93" s="181"/>
      <c r="S93" s="180"/>
      <c r="T93" s="181"/>
      <c r="U93" s="180"/>
      <c r="V93" s="181"/>
      <c r="W93" s="180"/>
      <c r="X93" s="181"/>
      <c r="Y93" s="180"/>
      <c r="Z93" s="181"/>
      <c r="AA93" s="180"/>
      <c r="AB93" s="179"/>
      <c r="AC93" s="97"/>
      <c r="AD93" s="180"/>
      <c r="AE93" s="181"/>
      <c r="AF93" s="180"/>
      <c r="AG93" s="181"/>
      <c r="AH93" s="180"/>
      <c r="AI93" s="181"/>
      <c r="AJ93" s="180"/>
      <c r="AK93" s="181"/>
      <c r="AL93" s="180"/>
      <c r="AM93" s="181"/>
      <c r="AN93" s="180"/>
      <c r="AO93" s="181"/>
      <c r="AP93" s="180"/>
      <c r="AQ93" s="181"/>
      <c r="AR93" s="180"/>
      <c r="AS93" s="181"/>
      <c r="AT93" s="180"/>
      <c r="AU93" s="181"/>
      <c r="AV93" s="180"/>
      <c r="AW93" s="181"/>
      <c r="AX93" s="180"/>
      <c r="AY93" s="181"/>
      <c r="AZ93" s="180"/>
      <c r="BA93" s="181"/>
      <c r="BB93" s="180"/>
      <c r="BC93" s="179"/>
      <c r="BD93" s="98"/>
      <c r="BE93" s="180"/>
      <c r="BF93" s="181"/>
      <c r="BG93" s="180"/>
      <c r="BH93" s="181"/>
      <c r="BI93" s="180"/>
      <c r="BJ93" s="181"/>
      <c r="BK93" s="180"/>
      <c r="BL93" s="181"/>
      <c r="BM93" s="180"/>
      <c r="BN93" s="181"/>
      <c r="BO93" s="180"/>
      <c r="BP93" s="181"/>
      <c r="BQ93" s="180"/>
      <c r="BR93" s="181"/>
      <c r="BS93" s="180"/>
      <c r="BT93" s="181"/>
      <c r="BU93" s="180"/>
      <c r="BV93" s="181"/>
      <c r="BW93" s="180"/>
      <c r="BX93" s="181"/>
      <c r="BY93" s="180"/>
      <c r="BZ93" s="181"/>
      <c r="CA93" s="180"/>
      <c r="CB93" s="181"/>
      <c r="CC93" s="180"/>
      <c r="CD93" s="179"/>
      <c r="CE93" s="99"/>
      <c r="CF93" s="180"/>
      <c r="CG93" s="181"/>
      <c r="CH93" s="180"/>
      <c r="CI93" s="181"/>
      <c r="CJ93" s="180"/>
      <c r="CK93" s="181"/>
      <c r="CL93" s="180"/>
      <c r="CM93" s="181"/>
      <c r="CN93" s="180"/>
      <c r="CO93" s="181"/>
      <c r="CP93" s="180"/>
      <c r="CQ93" s="181"/>
      <c r="CR93" s="180"/>
      <c r="CS93" s="181"/>
      <c r="CT93" s="180"/>
      <c r="CU93" s="181"/>
      <c r="CV93" s="180"/>
      <c r="CW93" s="181"/>
      <c r="CX93" s="180"/>
      <c r="CY93" s="181"/>
      <c r="CZ93" s="180"/>
      <c r="DA93" s="181"/>
      <c r="DB93" s="180"/>
      <c r="DC93" s="181"/>
      <c r="DD93" s="180"/>
      <c r="DE93" s="179"/>
      <c r="DF93" s="178">
        <f t="shared" si="6"/>
        <v>0</v>
      </c>
      <c r="DG93" s="177" t="str">
        <f>IF(DF93=0,"",DF93/DB216)</f>
        <v/>
      </c>
      <c r="DH93" s="96"/>
      <c r="DI93" s="116"/>
      <c r="DJ93" s="200">
        <v>0</v>
      </c>
      <c r="DK93" s="95"/>
      <c r="DL93" s="3255" t="s">
        <v>295</v>
      </c>
      <c r="DM93" s="3255"/>
      <c r="DN93" s="3255"/>
      <c r="DO93" s="3255"/>
      <c r="DP93" s="3255"/>
      <c r="DQ93" s="3255"/>
      <c r="DR93" s="3255"/>
      <c r="DS93" s="3255"/>
      <c r="DT93" s="200">
        <v>0</v>
      </c>
      <c r="DU93" s="200">
        <v>0</v>
      </c>
      <c r="DV93" s="200">
        <v>0</v>
      </c>
      <c r="DW93" s="1217"/>
    </row>
    <row r="94" spans="2:127" ht="15.95" customHeight="1">
      <c r="B94" s="210"/>
      <c r="C94" s="180"/>
      <c r="D94" s="181"/>
      <c r="E94" s="180"/>
      <c r="F94" s="181"/>
      <c r="G94" s="180"/>
      <c r="H94" s="181"/>
      <c r="I94" s="180"/>
      <c r="J94" s="181"/>
      <c r="K94" s="180"/>
      <c r="L94" s="181"/>
      <c r="M94" s="180"/>
      <c r="N94" s="181"/>
      <c r="O94" s="180"/>
      <c r="P94" s="181"/>
      <c r="Q94" s="180"/>
      <c r="R94" s="181"/>
      <c r="S94" s="180"/>
      <c r="T94" s="181"/>
      <c r="U94" s="180"/>
      <c r="V94" s="181"/>
      <c r="W94" s="180"/>
      <c r="X94" s="181"/>
      <c r="Y94" s="180"/>
      <c r="Z94" s="181"/>
      <c r="AA94" s="180"/>
      <c r="AB94" s="179"/>
      <c r="AC94" s="97"/>
      <c r="AD94" s="180"/>
      <c r="AE94" s="181"/>
      <c r="AF94" s="180"/>
      <c r="AG94" s="181"/>
      <c r="AH94" s="180"/>
      <c r="AI94" s="181"/>
      <c r="AJ94" s="180"/>
      <c r="AK94" s="181"/>
      <c r="AL94" s="180"/>
      <c r="AM94" s="181"/>
      <c r="AN94" s="180"/>
      <c r="AO94" s="181"/>
      <c r="AP94" s="180"/>
      <c r="AQ94" s="181"/>
      <c r="AR94" s="180"/>
      <c r="AS94" s="181"/>
      <c r="AT94" s="180"/>
      <c r="AU94" s="181"/>
      <c r="AV94" s="180"/>
      <c r="AW94" s="181"/>
      <c r="AX94" s="180"/>
      <c r="AY94" s="181"/>
      <c r="AZ94" s="180"/>
      <c r="BA94" s="181"/>
      <c r="BB94" s="180"/>
      <c r="BC94" s="179"/>
      <c r="BD94" s="98"/>
      <c r="BE94" s="180"/>
      <c r="BF94" s="181"/>
      <c r="BG94" s="180"/>
      <c r="BH94" s="181"/>
      <c r="BI94" s="180"/>
      <c r="BJ94" s="181"/>
      <c r="BK94" s="180"/>
      <c r="BL94" s="181"/>
      <c r="BM94" s="180"/>
      <c r="BN94" s="181"/>
      <c r="BO94" s="180"/>
      <c r="BP94" s="181"/>
      <c r="BQ94" s="180"/>
      <c r="BR94" s="181"/>
      <c r="BS94" s="180"/>
      <c r="BT94" s="181"/>
      <c r="BU94" s="180"/>
      <c r="BV94" s="181"/>
      <c r="BW94" s="180"/>
      <c r="BX94" s="181"/>
      <c r="BY94" s="180"/>
      <c r="BZ94" s="181"/>
      <c r="CA94" s="180"/>
      <c r="CB94" s="181"/>
      <c r="CC94" s="180"/>
      <c r="CD94" s="179"/>
      <c r="CE94" s="99"/>
      <c r="CF94" s="180"/>
      <c r="CG94" s="181"/>
      <c r="CH94" s="180"/>
      <c r="CI94" s="181"/>
      <c r="CJ94" s="180"/>
      <c r="CK94" s="181"/>
      <c r="CL94" s="180"/>
      <c r="CM94" s="181"/>
      <c r="CN94" s="180"/>
      <c r="CO94" s="181"/>
      <c r="CP94" s="180"/>
      <c r="CQ94" s="181"/>
      <c r="CR94" s="180"/>
      <c r="CS94" s="181"/>
      <c r="CT94" s="180"/>
      <c r="CU94" s="181"/>
      <c r="CV94" s="180"/>
      <c r="CW94" s="181"/>
      <c r="CX94" s="180"/>
      <c r="CY94" s="181"/>
      <c r="CZ94" s="180"/>
      <c r="DA94" s="181"/>
      <c r="DB94" s="180"/>
      <c r="DC94" s="181"/>
      <c r="DD94" s="180"/>
      <c r="DE94" s="179"/>
      <c r="DF94" s="178">
        <f t="shared" si="6"/>
        <v>0</v>
      </c>
      <c r="DG94" s="177" t="str">
        <f>IF(DF94=0,"",DF94/DB216)</f>
        <v/>
      </c>
      <c r="DH94" s="96"/>
      <c r="DI94" s="116"/>
      <c r="DJ94" s="200">
        <v>0</v>
      </c>
      <c r="DK94" s="95"/>
      <c r="DL94" s="3255"/>
      <c r="DM94" s="3255"/>
      <c r="DN94" s="3255"/>
      <c r="DO94" s="3255"/>
      <c r="DP94" s="3255"/>
      <c r="DQ94" s="3255"/>
      <c r="DR94" s="3255"/>
      <c r="DS94" s="3255"/>
      <c r="DT94" s="200">
        <v>0</v>
      </c>
      <c r="DU94" s="200">
        <v>0</v>
      </c>
      <c r="DV94" s="200">
        <v>0</v>
      </c>
      <c r="DW94" s="1217"/>
    </row>
    <row r="95" spans="2:127" s="240" customFormat="1" ht="15.95" customHeight="1">
      <c r="B95" s="1262"/>
      <c r="C95" s="618"/>
      <c r="D95" s="129"/>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619"/>
      <c r="AC95" s="97"/>
      <c r="AD95" s="618"/>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129"/>
      <c r="BC95" s="619"/>
      <c r="BD95" s="98"/>
      <c r="BE95" s="618"/>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619"/>
      <c r="CE95" s="99"/>
      <c r="CF95" s="618"/>
      <c r="CG95" s="129"/>
      <c r="CH95" s="129"/>
      <c r="CI95" s="129"/>
      <c r="CJ95" s="129"/>
      <c r="CK95" s="129"/>
      <c r="CL95" s="129"/>
      <c r="CM95" s="129"/>
      <c r="CN95" s="129"/>
      <c r="CO95" s="129"/>
      <c r="CP95" s="129"/>
      <c r="CQ95" s="129"/>
      <c r="CR95" s="129"/>
      <c r="CS95" s="129"/>
      <c r="CT95" s="129"/>
      <c r="CU95" s="129"/>
      <c r="CV95" s="129"/>
      <c r="CW95" s="129"/>
      <c r="CX95" s="129"/>
      <c r="CY95" s="129"/>
      <c r="CZ95" s="129"/>
      <c r="DA95" s="129"/>
      <c r="DB95" s="129"/>
      <c r="DC95" s="129"/>
      <c r="DD95" s="129"/>
      <c r="DE95" s="129"/>
      <c r="DF95" s="129"/>
      <c r="DG95" s="129"/>
      <c r="DH95" s="544"/>
      <c r="DI95" s="564">
        <v>0</v>
      </c>
      <c r="DJ95" s="200">
        <v>0</v>
      </c>
      <c r="DK95" s="95"/>
      <c r="DL95" s="395"/>
      <c r="DM95" s="395"/>
      <c r="DN95" s="395"/>
      <c r="DO95" s="395"/>
      <c r="DP95" s="395"/>
      <c r="DQ95" s="395"/>
      <c r="DR95" s="395"/>
      <c r="DS95" s="395"/>
      <c r="DT95" s="200">
        <v>0</v>
      </c>
      <c r="DU95" s="200">
        <v>0</v>
      </c>
      <c r="DV95" s="200">
        <v>0</v>
      </c>
      <c r="DW95" s="1217"/>
    </row>
    <row r="96" spans="2:127" s="240" customFormat="1" ht="15.95" customHeight="1">
      <c r="B96" s="3094" t="s">
        <v>1178</v>
      </c>
      <c r="C96" s="3095"/>
      <c r="D96" s="3095"/>
      <c r="E96" s="3095"/>
      <c r="F96" s="3095"/>
      <c r="G96" s="3095"/>
      <c r="H96" s="3095"/>
      <c r="I96" s="3095"/>
      <c r="J96" s="3095"/>
      <c r="K96" s="3095"/>
      <c r="L96" s="3095"/>
      <c r="M96" s="3095"/>
      <c r="N96" s="3095"/>
      <c r="O96" s="3095"/>
      <c r="P96" s="3095"/>
      <c r="Q96" s="3095"/>
      <c r="R96" s="3095"/>
      <c r="S96" s="3095"/>
      <c r="T96" s="3095"/>
      <c r="U96" s="3095"/>
      <c r="V96" s="3095"/>
      <c r="W96" s="3095"/>
      <c r="X96" s="3095"/>
      <c r="Y96" s="3095"/>
      <c r="Z96" s="3095"/>
      <c r="AA96" s="3095"/>
      <c r="AB96" s="3095"/>
      <c r="AC96" s="3095"/>
      <c r="AD96" s="3095"/>
      <c r="AE96" s="3095"/>
      <c r="AF96" s="3095"/>
      <c r="AG96" s="3095"/>
      <c r="AH96" s="3095"/>
      <c r="AI96" s="3095"/>
      <c r="AJ96" s="3095"/>
      <c r="AK96" s="3095"/>
      <c r="AL96" s="3095"/>
      <c r="AM96" s="3095"/>
      <c r="AN96" s="3095"/>
      <c r="AO96" s="3095"/>
      <c r="AP96" s="3095"/>
      <c r="AQ96" s="3095"/>
      <c r="AR96" s="3095"/>
      <c r="AS96" s="3095"/>
      <c r="AT96" s="3095"/>
      <c r="AU96" s="3095"/>
      <c r="AV96" s="3095"/>
      <c r="AW96" s="3095"/>
      <c r="AX96" s="3095"/>
      <c r="AY96" s="3095"/>
      <c r="AZ96" s="3095"/>
      <c r="BA96" s="3095"/>
      <c r="BB96" s="3095"/>
      <c r="BC96" s="3095"/>
      <c r="BD96" s="3095"/>
      <c r="BE96" s="3095"/>
      <c r="BF96" s="3095"/>
      <c r="BG96" s="3095"/>
      <c r="BH96" s="3095"/>
      <c r="BI96" s="3095"/>
      <c r="BJ96" s="3095"/>
      <c r="BK96" s="3095"/>
      <c r="BL96" s="3095"/>
      <c r="BM96" s="3095"/>
      <c r="BN96" s="3095"/>
      <c r="BO96" s="3095"/>
      <c r="BP96" s="3095"/>
      <c r="BQ96" s="3095"/>
      <c r="BR96" s="3095"/>
      <c r="BS96" s="3095"/>
      <c r="BT96" s="3095"/>
      <c r="BU96" s="3095"/>
      <c r="BV96" s="3095"/>
      <c r="BW96" s="3095"/>
      <c r="BX96" s="3095"/>
      <c r="BY96" s="3095"/>
      <c r="BZ96" s="3095"/>
      <c r="CA96" s="3095"/>
      <c r="CB96" s="3095"/>
      <c r="CC96" s="3095"/>
      <c r="CD96" s="3095"/>
      <c r="CE96" s="3095"/>
      <c r="CF96" s="3095" t="str">
        <f>B96</f>
        <v>PROTÉINES   Charcuterie</v>
      </c>
      <c r="CG96" s="3095"/>
      <c r="CH96" s="3095"/>
      <c r="CI96" s="3095"/>
      <c r="CJ96" s="3095"/>
      <c r="CK96" s="3095"/>
      <c r="CL96" s="3095"/>
      <c r="CM96" s="3095"/>
      <c r="CN96" s="3095"/>
      <c r="CO96" s="3095"/>
      <c r="CP96" s="3095"/>
      <c r="CQ96" s="3095"/>
      <c r="CR96" s="3095"/>
      <c r="CS96" s="3095"/>
      <c r="CT96" s="3095"/>
      <c r="CU96" s="3095"/>
      <c r="CV96" s="3095"/>
      <c r="CW96" s="3095"/>
      <c r="CX96" s="3095"/>
      <c r="CY96" s="3095"/>
      <c r="CZ96" s="3095"/>
      <c r="DA96" s="3095"/>
      <c r="DB96" s="3095"/>
      <c r="DC96" s="3095"/>
      <c r="DD96" s="3095"/>
      <c r="DE96" s="3095"/>
      <c r="DF96" s="3095"/>
      <c r="DG96" s="3098"/>
      <c r="DH96" s="544"/>
      <c r="DI96" s="564">
        <v>0</v>
      </c>
      <c r="DJ96" s="200">
        <v>0</v>
      </c>
      <c r="DK96" s="95"/>
      <c r="DL96" s="364" t="s">
        <v>296</v>
      </c>
      <c r="DM96" s="1013"/>
      <c r="DN96" s="1013"/>
      <c r="DO96" s="1013"/>
      <c r="DP96" s="1013"/>
      <c r="DQ96" s="1013"/>
      <c r="DR96" s="1013"/>
      <c r="DS96" s="1013"/>
      <c r="DT96" s="200">
        <v>0</v>
      </c>
      <c r="DU96" s="200">
        <v>0</v>
      </c>
      <c r="DV96" s="200">
        <v>0</v>
      </c>
      <c r="DW96" s="1217"/>
    </row>
    <row r="97" spans="2:127" s="240" customFormat="1" ht="15.95" customHeight="1">
      <c r="B97" s="3096"/>
      <c r="C97" s="3097"/>
      <c r="D97" s="3097"/>
      <c r="E97" s="3097"/>
      <c r="F97" s="3097"/>
      <c r="G97" s="3097"/>
      <c r="H97" s="3097"/>
      <c r="I97" s="3097"/>
      <c r="J97" s="3097"/>
      <c r="K97" s="3097"/>
      <c r="L97" s="3097"/>
      <c r="M97" s="3097"/>
      <c r="N97" s="3097"/>
      <c r="O97" s="3097"/>
      <c r="P97" s="3097"/>
      <c r="Q97" s="3097"/>
      <c r="R97" s="3097"/>
      <c r="S97" s="3097"/>
      <c r="T97" s="3097"/>
      <c r="U97" s="3097"/>
      <c r="V97" s="3097"/>
      <c r="W97" s="3097"/>
      <c r="X97" s="3097"/>
      <c r="Y97" s="3097"/>
      <c r="Z97" s="3097"/>
      <c r="AA97" s="3097"/>
      <c r="AB97" s="3097"/>
      <c r="AC97" s="3097"/>
      <c r="AD97" s="3097"/>
      <c r="AE97" s="3097"/>
      <c r="AF97" s="3097"/>
      <c r="AG97" s="3097"/>
      <c r="AH97" s="3097"/>
      <c r="AI97" s="3097"/>
      <c r="AJ97" s="3097"/>
      <c r="AK97" s="3097"/>
      <c r="AL97" s="3097"/>
      <c r="AM97" s="3097"/>
      <c r="AN97" s="3097"/>
      <c r="AO97" s="3097"/>
      <c r="AP97" s="3097"/>
      <c r="AQ97" s="3097"/>
      <c r="AR97" s="3097"/>
      <c r="AS97" s="3097"/>
      <c r="AT97" s="3097"/>
      <c r="AU97" s="3097"/>
      <c r="AV97" s="3097"/>
      <c r="AW97" s="3097"/>
      <c r="AX97" s="3097"/>
      <c r="AY97" s="3097"/>
      <c r="AZ97" s="3097"/>
      <c r="BA97" s="3097"/>
      <c r="BB97" s="3097"/>
      <c r="BC97" s="3097"/>
      <c r="BD97" s="3097"/>
      <c r="BE97" s="3097"/>
      <c r="BF97" s="3097"/>
      <c r="BG97" s="3097"/>
      <c r="BH97" s="3097"/>
      <c r="BI97" s="3097"/>
      <c r="BJ97" s="3097"/>
      <c r="BK97" s="3097"/>
      <c r="BL97" s="3097"/>
      <c r="BM97" s="3097"/>
      <c r="BN97" s="3097"/>
      <c r="BO97" s="3097"/>
      <c r="BP97" s="3097"/>
      <c r="BQ97" s="3097"/>
      <c r="BR97" s="3097"/>
      <c r="BS97" s="3097"/>
      <c r="BT97" s="3097"/>
      <c r="BU97" s="3097"/>
      <c r="BV97" s="3097"/>
      <c r="BW97" s="3097"/>
      <c r="BX97" s="3097"/>
      <c r="BY97" s="3097"/>
      <c r="BZ97" s="3097"/>
      <c r="CA97" s="3097"/>
      <c r="CB97" s="3097"/>
      <c r="CC97" s="3097"/>
      <c r="CD97" s="3097"/>
      <c r="CE97" s="3097"/>
      <c r="CF97" s="3097"/>
      <c r="CG97" s="3097"/>
      <c r="CH97" s="3097"/>
      <c r="CI97" s="3097"/>
      <c r="CJ97" s="3097"/>
      <c r="CK97" s="3097"/>
      <c r="CL97" s="3097"/>
      <c r="CM97" s="3097"/>
      <c r="CN97" s="3097"/>
      <c r="CO97" s="3097"/>
      <c r="CP97" s="3097"/>
      <c r="CQ97" s="3097"/>
      <c r="CR97" s="3097"/>
      <c r="CS97" s="3097"/>
      <c r="CT97" s="3097"/>
      <c r="CU97" s="3097"/>
      <c r="CV97" s="3097"/>
      <c r="CW97" s="3097"/>
      <c r="CX97" s="3097"/>
      <c r="CY97" s="3097"/>
      <c r="CZ97" s="3097"/>
      <c r="DA97" s="3097"/>
      <c r="DB97" s="3097"/>
      <c r="DC97" s="3097"/>
      <c r="DD97" s="3097"/>
      <c r="DE97" s="3097"/>
      <c r="DF97" s="3097"/>
      <c r="DG97" s="3099"/>
      <c r="DH97" s="544"/>
      <c r="DI97" s="564">
        <v>0</v>
      </c>
      <c r="DJ97" s="200">
        <v>0</v>
      </c>
      <c r="DK97" s="95"/>
      <c r="DL97" s="395"/>
      <c r="DM97" s="395"/>
      <c r="DN97" s="395"/>
      <c r="DO97" s="395"/>
      <c r="DP97" s="395"/>
      <c r="DQ97" s="395"/>
      <c r="DR97" s="395"/>
      <c r="DS97" s="395"/>
      <c r="DT97" s="200">
        <v>0</v>
      </c>
      <c r="DU97" s="200">
        <v>0</v>
      </c>
      <c r="DV97" s="200">
        <v>0</v>
      </c>
      <c r="DW97" s="1217"/>
    </row>
    <row r="98" spans="2:127" ht="15.95" customHeight="1">
      <c r="B98" s="1264" t="s">
        <v>847</v>
      </c>
      <c r="C98" s="3027">
        <v>1</v>
      </c>
      <c r="D98" s="3052"/>
      <c r="E98" s="3027">
        <f>C98+1</f>
        <v>2</v>
      </c>
      <c r="F98" s="3052"/>
      <c r="G98" s="3027">
        <f>E98+1</f>
        <v>3</v>
      </c>
      <c r="H98" s="3052"/>
      <c r="I98" s="3027">
        <f>G98+1</f>
        <v>4</v>
      </c>
      <c r="J98" s="3052"/>
      <c r="K98" s="3027">
        <f>I98+1</f>
        <v>5</v>
      </c>
      <c r="L98" s="3052"/>
      <c r="M98" s="3027">
        <f>K98+1</f>
        <v>6</v>
      </c>
      <c r="N98" s="3052"/>
      <c r="O98" s="3027">
        <f>M98+1</f>
        <v>7</v>
      </c>
      <c r="P98" s="3052"/>
      <c r="Q98" s="3027">
        <f>O98+1</f>
        <v>8</v>
      </c>
      <c r="R98" s="3052"/>
      <c r="S98" s="3027">
        <f>Q98+1</f>
        <v>9</v>
      </c>
      <c r="T98" s="3052"/>
      <c r="U98" s="3027">
        <f>S98+1</f>
        <v>10</v>
      </c>
      <c r="V98" s="3052"/>
      <c r="W98" s="3027">
        <f>U98+1</f>
        <v>11</v>
      </c>
      <c r="X98" s="3052"/>
      <c r="Y98" s="3027">
        <f>W98+1</f>
        <v>12</v>
      </c>
      <c r="Z98" s="3052"/>
      <c r="AA98" s="3027">
        <f>Y98+1</f>
        <v>13</v>
      </c>
      <c r="AB98" s="3052"/>
      <c r="AC98" s="97"/>
      <c r="AD98" s="3027">
        <f>AA98+1</f>
        <v>14</v>
      </c>
      <c r="AE98" s="3052"/>
      <c r="AF98" s="3027">
        <f>AD98+1</f>
        <v>15</v>
      </c>
      <c r="AG98" s="3052"/>
      <c r="AH98" s="3027">
        <f>AF98+1</f>
        <v>16</v>
      </c>
      <c r="AI98" s="3052"/>
      <c r="AJ98" s="3027">
        <f>AH98+1</f>
        <v>17</v>
      </c>
      <c r="AK98" s="3052"/>
      <c r="AL98" s="3027">
        <f>AJ98+1</f>
        <v>18</v>
      </c>
      <c r="AM98" s="3052"/>
      <c r="AN98" s="3027">
        <f>AL98+1</f>
        <v>19</v>
      </c>
      <c r="AO98" s="3052"/>
      <c r="AP98" s="3027">
        <f>AN98+1</f>
        <v>20</v>
      </c>
      <c r="AQ98" s="3052"/>
      <c r="AR98" s="3027">
        <f>AP98+1</f>
        <v>21</v>
      </c>
      <c r="AS98" s="3052"/>
      <c r="AT98" s="3027">
        <f>AR98+1</f>
        <v>22</v>
      </c>
      <c r="AU98" s="3052"/>
      <c r="AV98" s="3027">
        <f>AT98+1</f>
        <v>23</v>
      </c>
      <c r="AW98" s="3052"/>
      <c r="AX98" s="3027">
        <f>AV98+1</f>
        <v>24</v>
      </c>
      <c r="AY98" s="3052"/>
      <c r="AZ98" s="3027">
        <f>AX98+1</f>
        <v>25</v>
      </c>
      <c r="BA98" s="3052"/>
      <c r="BB98" s="3027">
        <f>AZ98+1</f>
        <v>26</v>
      </c>
      <c r="BC98" s="3052"/>
      <c r="BD98" s="98"/>
      <c r="BE98" s="3027">
        <f>BB98+1</f>
        <v>27</v>
      </c>
      <c r="BF98" s="3052"/>
      <c r="BG98" s="3027">
        <f>BE98+1</f>
        <v>28</v>
      </c>
      <c r="BH98" s="3052"/>
      <c r="BI98" s="3027">
        <f>BG98+1</f>
        <v>29</v>
      </c>
      <c r="BJ98" s="3052"/>
      <c r="BK98" s="3027">
        <f>BI98+1</f>
        <v>30</v>
      </c>
      <c r="BL98" s="3052"/>
      <c r="BM98" s="3027">
        <f>BK98+1</f>
        <v>31</v>
      </c>
      <c r="BN98" s="3052"/>
      <c r="BO98" s="3027">
        <f>BM98+1</f>
        <v>32</v>
      </c>
      <c r="BP98" s="3052"/>
      <c r="BQ98" s="3027">
        <f>BO98+1</f>
        <v>33</v>
      </c>
      <c r="BR98" s="3052"/>
      <c r="BS98" s="3027">
        <f>BQ98+1</f>
        <v>34</v>
      </c>
      <c r="BT98" s="3052"/>
      <c r="BU98" s="3027">
        <f>BS98+1</f>
        <v>35</v>
      </c>
      <c r="BV98" s="3052"/>
      <c r="BW98" s="3027">
        <f>BU98+1</f>
        <v>36</v>
      </c>
      <c r="BX98" s="3052"/>
      <c r="BY98" s="3027">
        <f>BW98+1</f>
        <v>37</v>
      </c>
      <c r="BZ98" s="3052"/>
      <c r="CA98" s="3027">
        <f>BY98+1</f>
        <v>38</v>
      </c>
      <c r="CB98" s="3052"/>
      <c r="CC98" s="3027">
        <f>CA98+1</f>
        <v>39</v>
      </c>
      <c r="CD98" s="3052"/>
      <c r="CE98" s="99"/>
      <c r="CF98" s="3027">
        <f>CC98+1</f>
        <v>40</v>
      </c>
      <c r="CG98" s="3052"/>
      <c r="CH98" s="3027">
        <f>CF98+1</f>
        <v>41</v>
      </c>
      <c r="CI98" s="3052"/>
      <c r="CJ98" s="3027">
        <f>CH98+1</f>
        <v>42</v>
      </c>
      <c r="CK98" s="3052"/>
      <c r="CL98" s="3027">
        <f>CJ98+1</f>
        <v>43</v>
      </c>
      <c r="CM98" s="3052"/>
      <c r="CN98" s="3027">
        <f>CL98+1</f>
        <v>44</v>
      </c>
      <c r="CO98" s="3052"/>
      <c r="CP98" s="3027">
        <f>CN98+1</f>
        <v>45</v>
      </c>
      <c r="CQ98" s="3052"/>
      <c r="CR98" s="3027">
        <f>CP98+1</f>
        <v>46</v>
      </c>
      <c r="CS98" s="3052"/>
      <c r="CT98" s="3027">
        <f>CR98+1</f>
        <v>47</v>
      </c>
      <c r="CU98" s="3052"/>
      <c r="CV98" s="3027">
        <f>CT98+1</f>
        <v>48</v>
      </c>
      <c r="CW98" s="3052"/>
      <c r="CX98" s="3027">
        <f>CV98+1</f>
        <v>49</v>
      </c>
      <c r="CY98" s="3052"/>
      <c r="CZ98" s="3027">
        <f>CX98+1</f>
        <v>50</v>
      </c>
      <c r="DA98" s="3052"/>
      <c r="DB98" s="3027">
        <f>CZ98+1</f>
        <v>51</v>
      </c>
      <c r="DC98" s="3052"/>
      <c r="DD98" s="3027">
        <f>DB98+1</f>
        <v>52</v>
      </c>
      <c r="DE98" s="3052"/>
      <c r="DF98" s="1260" t="s">
        <v>937</v>
      </c>
      <c r="DG98" s="1259"/>
      <c r="DH98" s="96"/>
      <c r="DI98" s="200">
        <v>0</v>
      </c>
      <c r="DJ98" s="200">
        <v>0</v>
      </c>
      <c r="DK98" s="95"/>
      <c r="DL98" s="3255" t="s">
        <v>297</v>
      </c>
      <c r="DM98" s="3255"/>
      <c r="DN98" s="3255"/>
      <c r="DO98" s="3255"/>
      <c r="DP98" s="3255"/>
      <c r="DQ98" s="3255"/>
      <c r="DR98" s="3255"/>
      <c r="DS98" s="3255"/>
      <c r="DT98" s="200">
        <v>0</v>
      </c>
      <c r="DU98" s="200">
        <v>0</v>
      </c>
      <c r="DV98" s="200">
        <v>0</v>
      </c>
      <c r="DW98" s="1217"/>
    </row>
    <row r="99" spans="2:127" ht="15.95" customHeight="1">
      <c r="B99" s="948" t="s">
        <v>205</v>
      </c>
      <c r="C99" s="102" t="s">
        <v>66</v>
      </c>
      <c r="D99" s="103" t="s">
        <v>77</v>
      </c>
      <c r="E99" s="102" t="s">
        <v>66</v>
      </c>
      <c r="F99" s="103" t="s">
        <v>77</v>
      </c>
      <c r="G99" s="102" t="s">
        <v>66</v>
      </c>
      <c r="H99" s="103" t="s">
        <v>77</v>
      </c>
      <c r="I99" s="102" t="s">
        <v>66</v>
      </c>
      <c r="J99" s="103" t="s">
        <v>77</v>
      </c>
      <c r="K99" s="102" t="s">
        <v>66</v>
      </c>
      <c r="L99" s="103" t="s">
        <v>77</v>
      </c>
      <c r="M99" s="102" t="s">
        <v>66</v>
      </c>
      <c r="N99" s="103" t="s">
        <v>77</v>
      </c>
      <c r="O99" s="102" t="s">
        <v>66</v>
      </c>
      <c r="P99" s="103" t="s">
        <v>77</v>
      </c>
      <c r="Q99" s="102" t="s">
        <v>66</v>
      </c>
      <c r="R99" s="103" t="s">
        <v>77</v>
      </c>
      <c r="S99" s="102" t="s">
        <v>66</v>
      </c>
      <c r="T99" s="103" t="s">
        <v>77</v>
      </c>
      <c r="U99" s="102" t="s">
        <v>66</v>
      </c>
      <c r="V99" s="103" t="s">
        <v>77</v>
      </c>
      <c r="W99" s="102" t="s">
        <v>66</v>
      </c>
      <c r="X99" s="103" t="s">
        <v>77</v>
      </c>
      <c r="Y99" s="102" t="s">
        <v>66</v>
      </c>
      <c r="Z99" s="103" t="s">
        <v>77</v>
      </c>
      <c r="AA99" s="102" t="s">
        <v>66</v>
      </c>
      <c r="AB99" s="104" t="s">
        <v>77</v>
      </c>
      <c r="AC99" s="97"/>
      <c r="AD99" s="105" t="s">
        <v>66</v>
      </c>
      <c r="AE99" s="103" t="s">
        <v>77</v>
      </c>
      <c r="AF99" s="106" t="s">
        <v>66</v>
      </c>
      <c r="AG99" s="103" t="s">
        <v>77</v>
      </c>
      <c r="AH99" s="106" t="s">
        <v>66</v>
      </c>
      <c r="AI99" s="103" t="s">
        <v>77</v>
      </c>
      <c r="AJ99" s="106" t="s">
        <v>66</v>
      </c>
      <c r="AK99" s="103" t="s">
        <v>77</v>
      </c>
      <c r="AL99" s="106" t="s">
        <v>66</v>
      </c>
      <c r="AM99" s="103" t="s">
        <v>77</v>
      </c>
      <c r="AN99" s="106" t="s">
        <v>66</v>
      </c>
      <c r="AO99" s="103" t="s">
        <v>77</v>
      </c>
      <c r="AP99" s="106" t="s">
        <v>66</v>
      </c>
      <c r="AQ99" s="103" t="s">
        <v>77</v>
      </c>
      <c r="AR99" s="106" t="s">
        <v>66</v>
      </c>
      <c r="AS99" s="103" t="s">
        <v>77</v>
      </c>
      <c r="AT99" s="106" t="s">
        <v>66</v>
      </c>
      <c r="AU99" s="103" t="s">
        <v>77</v>
      </c>
      <c r="AV99" s="106" t="s">
        <v>66</v>
      </c>
      <c r="AW99" s="103" t="s">
        <v>77</v>
      </c>
      <c r="AX99" s="106" t="s">
        <v>66</v>
      </c>
      <c r="AY99" s="103" t="s">
        <v>77</v>
      </c>
      <c r="AZ99" s="106" t="s">
        <v>66</v>
      </c>
      <c r="BA99" s="103" t="s">
        <v>77</v>
      </c>
      <c r="BB99" s="106" t="s">
        <v>66</v>
      </c>
      <c r="BC99" s="104" t="s">
        <v>77</v>
      </c>
      <c r="BD99" s="98"/>
      <c r="BE99" s="107" t="s">
        <v>66</v>
      </c>
      <c r="BF99" s="103" t="s">
        <v>77</v>
      </c>
      <c r="BG99" s="108" t="s">
        <v>66</v>
      </c>
      <c r="BH99" s="103" t="s">
        <v>77</v>
      </c>
      <c r="BI99" s="108" t="s">
        <v>66</v>
      </c>
      <c r="BJ99" s="103" t="s">
        <v>77</v>
      </c>
      <c r="BK99" s="108" t="s">
        <v>66</v>
      </c>
      <c r="BL99" s="103" t="s">
        <v>77</v>
      </c>
      <c r="BM99" s="108" t="s">
        <v>66</v>
      </c>
      <c r="BN99" s="103" t="s">
        <v>77</v>
      </c>
      <c r="BO99" s="108" t="s">
        <v>66</v>
      </c>
      <c r="BP99" s="103" t="s">
        <v>77</v>
      </c>
      <c r="BQ99" s="108" t="s">
        <v>66</v>
      </c>
      <c r="BR99" s="103" t="s">
        <v>77</v>
      </c>
      <c r="BS99" s="108" t="s">
        <v>66</v>
      </c>
      <c r="BT99" s="103" t="s">
        <v>77</v>
      </c>
      <c r="BU99" s="108" t="s">
        <v>66</v>
      </c>
      <c r="BV99" s="103" t="s">
        <v>77</v>
      </c>
      <c r="BW99" s="108" t="s">
        <v>66</v>
      </c>
      <c r="BX99" s="103" t="s">
        <v>77</v>
      </c>
      <c r="BY99" s="108" t="s">
        <v>66</v>
      </c>
      <c r="BZ99" s="103" t="s">
        <v>77</v>
      </c>
      <c r="CA99" s="108" t="s">
        <v>66</v>
      </c>
      <c r="CB99" s="103" t="s">
        <v>77</v>
      </c>
      <c r="CC99" s="108" t="s">
        <v>66</v>
      </c>
      <c r="CD99" s="104" t="s">
        <v>77</v>
      </c>
      <c r="CE99" s="99"/>
      <c r="CF99" s="109" t="s">
        <v>66</v>
      </c>
      <c r="CG99" s="103" t="s">
        <v>77</v>
      </c>
      <c r="CH99" s="110" t="s">
        <v>66</v>
      </c>
      <c r="CI99" s="103" t="s">
        <v>77</v>
      </c>
      <c r="CJ99" s="110" t="s">
        <v>66</v>
      </c>
      <c r="CK99" s="103" t="s">
        <v>77</v>
      </c>
      <c r="CL99" s="110" t="s">
        <v>66</v>
      </c>
      <c r="CM99" s="103" t="s">
        <v>77</v>
      </c>
      <c r="CN99" s="110" t="s">
        <v>66</v>
      </c>
      <c r="CO99" s="103" t="s">
        <v>77</v>
      </c>
      <c r="CP99" s="110" t="s">
        <v>66</v>
      </c>
      <c r="CQ99" s="103" t="s">
        <v>77</v>
      </c>
      <c r="CR99" s="110" t="s">
        <v>66</v>
      </c>
      <c r="CS99" s="103" t="s">
        <v>77</v>
      </c>
      <c r="CT99" s="110" t="s">
        <v>66</v>
      </c>
      <c r="CU99" s="103" t="s">
        <v>77</v>
      </c>
      <c r="CV99" s="110" t="s">
        <v>66</v>
      </c>
      <c r="CW99" s="103" t="s">
        <v>77</v>
      </c>
      <c r="CX99" s="110" t="s">
        <v>66</v>
      </c>
      <c r="CY99" s="103" t="s">
        <v>77</v>
      </c>
      <c r="CZ99" s="110" t="s">
        <v>66</v>
      </c>
      <c r="DA99" s="103" t="s">
        <v>77</v>
      </c>
      <c r="DB99" s="110" t="s">
        <v>66</v>
      </c>
      <c r="DC99" s="103" t="s">
        <v>77</v>
      </c>
      <c r="DD99" s="110" t="s">
        <v>66</v>
      </c>
      <c r="DE99" s="104" t="s">
        <v>77</v>
      </c>
      <c r="DF99" s="111" t="s">
        <v>922</v>
      </c>
      <c r="DG99" s="112"/>
      <c r="DH99" s="96"/>
      <c r="DI99" s="200">
        <v>0</v>
      </c>
      <c r="DJ99" s="200">
        <v>0</v>
      </c>
      <c r="DK99" s="95"/>
      <c r="DL99" s="3255">
        <v>0</v>
      </c>
      <c r="DM99" s="3255">
        <v>0</v>
      </c>
      <c r="DN99" s="3255">
        <v>0</v>
      </c>
      <c r="DO99" s="3255">
        <v>0</v>
      </c>
      <c r="DP99" s="3255">
        <v>0</v>
      </c>
      <c r="DQ99" s="3255">
        <v>0</v>
      </c>
      <c r="DR99" s="3255">
        <v>0</v>
      </c>
      <c r="DS99" s="3255">
        <v>0</v>
      </c>
      <c r="DT99" s="200">
        <v>0</v>
      </c>
      <c r="DU99" s="200">
        <v>0</v>
      </c>
      <c r="DV99" s="200">
        <v>0</v>
      </c>
      <c r="DW99" s="1217"/>
    </row>
    <row r="100" spans="2:127" ht="15.95" customHeight="1">
      <c r="B100" s="217" t="s">
        <v>339</v>
      </c>
      <c r="C100" s="212"/>
      <c r="D100" s="213"/>
      <c r="E100" s="212"/>
      <c r="F100" s="213"/>
      <c r="G100" s="212"/>
      <c r="H100" s="213"/>
      <c r="I100" s="212"/>
      <c r="J100" s="213"/>
      <c r="K100" s="212"/>
      <c r="L100" s="213"/>
      <c r="M100" s="212"/>
      <c r="N100" s="213"/>
      <c r="O100" s="212"/>
      <c r="P100" s="213"/>
      <c r="Q100" s="212"/>
      <c r="R100" s="213"/>
      <c r="S100" s="212"/>
      <c r="T100" s="213"/>
      <c r="U100" s="212"/>
      <c r="V100" s="213"/>
      <c r="W100" s="212"/>
      <c r="X100" s="213"/>
      <c r="Y100" s="212"/>
      <c r="Z100" s="213"/>
      <c r="AA100" s="212"/>
      <c r="AB100" s="214"/>
      <c r="AC100" s="97"/>
      <c r="AD100" s="212"/>
      <c r="AE100" s="213"/>
      <c r="AF100" s="212"/>
      <c r="AG100" s="213"/>
      <c r="AH100" s="212"/>
      <c r="AI100" s="213"/>
      <c r="AJ100" s="212"/>
      <c r="AK100" s="213"/>
      <c r="AL100" s="212"/>
      <c r="AM100" s="213"/>
      <c r="AN100" s="212"/>
      <c r="AO100" s="213"/>
      <c r="AP100" s="212"/>
      <c r="AQ100" s="213"/>
      <c r="AR100" s="212"/>
      <c r="AS100" s="213"/>
      <c r="AT100" s="212"/>
      <c r="AU100" s="213"/>
      <c r="AV100" s="212"/>
      <c r="AW100" s="213"/>
      <c r="AX100" s="212"/>
      <c r="AY100" s="213"/>
      <c r="AZ100" s="212"/>
      <c r="BA100" s="213"/>
      <c r="BB100" s="212"/>
      <c r="BC100" s="214"/>
      <c r="BD100" s="98"/>
      <c r="BE100" s="212"/>
      <c r="BF100" s="213"/>
      <c r="BG100" s="212"/>
      <c r="BH100" s="213"/>
      <c r="BI100" s="212"/>
      <c r="BJ100" s="213"/>
      <c r="BK100" s="212"/>
      <c r="BL100" s="213"/>
      <c r="BM100" s="212"/>
      <c r="BN100" s="213"/>
      <c r="BO100" s="212"/>
      <c r="BP100" s="213"/>
      <c r="BQ100" s="212"/>
      <c r="BR100" s="213"/>
      <c r="BS100" s="212"/>
      <c r="BT100" s="213"/>
      <c r="BU100" s="212"/>
      <c r="BV100" s="213"/>
      <c r="BW100" s="212"/>
      <c r="BX100" s="213"/>
      <c r="BY100" s="212"/>
      <c r="BZ100" s="213"/>
      <c r="CA100" s="212"/>
      <c r="CB100" s="213"/>
      <c r="CC100" s="212"/>
      <c r="CD100" s="214"/>
      <c r="CE100" s="99"/>
      <c r="CF100" s="212"/>
      <c r="CG100" s="213"/>
      <c r="CH100" s="212"/>
      <c r="CI100" s="213"/>
      <c r="CJ100" s="212"/>
      <c r="CK100" s="213"/>
      <c r="CL100" s="212"/>
      <c r="CM100" s="213"/>
      <c r="CN100" s="212"/>
      <c r="CO100" s="213"/>
      <c r="CP100" s="212"/>
      <c r="CQ100" s="213"/>
      <c r="CR100" s="212"/>
      <c r="CS100" s="213"/>
      <c r="CT100" s="212"/>
      <c r="CU100" s="213"/>
      <c r="CV100" s="212"/>
      <c r="CW100" s="213"/>
      <c r="CX100" s="212"/>
      <c r="CY100" s="213"/>
      <c r="CZ100" s="212"/>
      <c r="DA100" s="213"/>
      <c r="DB100" s="212"/>
      <c r="DC100" s="213"/>
      <c r="DD100" s="212"/>
      <c r="DE100" s="214"/>
      <c r="DF100" s="215">
        <f t="shared" ref="DF100:DF117" si="7">SUM(C100:DE100)</f>
        <v>0</v>
      </c>
      <c r="DG100" s="216" t="str">
        <f>IF(DF100=0,"",DF100/DB216)</f>
        <v/>
      </c>
      <c r="DH100" s="96"/>
      <c r="DI100" s="116"/>
      <c r="DJ100" s="200">
        <v>0</v>
      </c>
      <c r="DK100" s="95"/>
      <c r="DL100" s="200">
        <v>0</v>
      </c>
      <c r="DM100" s="200">
        <v>0</v>
      </c>
      <c r="DN100" s="200">
        <v>0</v>
      </c>
      <c r="DO100" s="200">
        <v>0</v>
      </c>
      <c r="DP100" s="200">
        <v>0</v>
      </c>
      <c r="DQ100" s="200">
        <v>0</v>
      </c>
      <c r="DR100" s="200">
        <v>0</v>
      </c>
      <c r="DS100" s="200">
        <v>0</v>
      </c>
      <c r="DT100" s="200">
        <v>0</v>
      </c>
      <c r="DU100" s="200">
        <v>0</v>
      </c>
      <c r="DV100" s="200">
        <v>0</v>
      </c>
      <c r="DW100" s="1217"/>
    </row>
    <row r="101" spans="2:127" ht="15.95" customHeight="1">
      <c r="B101" s="218" t="s">
        <v>345</v>
      </c>
      <c r="C101" s="212"/>
      <c r="D101" s="213"/>
      <c r="E101" s="212"/>
      <c r="F101" s="213"/>
      <c r="G101" s="212"/>
      <c r="H101" s="213"/>
      <c r="I101" s="212"/>
      <c r="J101" s="213"/>
      <c r="K101" s="212"/>
      <c r="L101" s="213"/>
      <c r="M101" s="212"/>
      <c r="N101" s="213"/>
      <c r="O101" s="212"/>
      <c r="P101" s="213"/>
      <c r="Q101" s="212"/>
      <c r="R101" s="213"/>
      <c r="S101" s="212"/>
      <c r="T101" s="213"/>
      <c r="U101" s="212"/>
      <c r="V101" s="213"/>
      <c r="W101" s="212"/>
      <c r="X101" s="213"/>
      <c r="Y101" s="212"/>
      <c r="Z101" s="213"/>
      <c r="AA101" s="212"/>
      <c r="AB101" s="214"/>
      <c r="AC101" s="97"/>
      <c r="AD101" s="212"/>
      <c r="AE101" s="213"/>
      <c r="AF101" s="212"/>
      <c r="AG101" s="213"/>
      <c r="AH101" s="212"/>
      <c r="AI101" s="213"/>
      <c r="AJ101" s="212"/>
      <c r="AK101" s="213"/>
      <c r="AL101" s="212"/>
      <c r="AM101" s="213"/>
      <c r="AN101" s="212"/>
      <c r="AO101" s="213"/>
      <c r="AP101" s="212"/>
      <c r="AQ101" s="213"/>
      <c r="AR101" s="212"/>
      <c r="AS101" s="213"/>
      <c r="AT101" s="212"/>
      <c r="AU101" s="213"/>
      <c r="AV101" s="212"/>
      <c r="AW101" s="213"/>
      <c r="AX101" s="212"/>
      <c r="AY101" s="213"/>
      <c r="AZ101" s="212"/>
      <c r="BA101" s="213"/>
      <c r="BB101" s="212"/>
      <c r="BC101" s="214"/>
      <c r="BD101" s="98"/>
      <c r="BE101" s="212"/>
      <c r="BF101" s="213"/>
      <c r="BG101" s="212"/>
      <c r="BH101" s="213"/>
      <c r="BI101" s="212"/>
      <c r="BJ101" s="213"/>
      <c r="BK101" s="212"/>
      <c r="BL101" s="213"/>
      <c r="BM101" s="212"/>
      <c r="BN101" s="213"/>
      <c r="BO101" s="212"/>
      <c r="BP101" s="213"/>
      <c r="BQ101" s="212"/>
      <c r="BR101" s="213"/>
      <c r="BS101" s="212"/>
      <c r="BT101" s="213"/>
      <c r="BU101" s="212"/>
      <c r="BV101" s="213"/>
      <c r="BW101" s="212"/>
      <c r="BX101" s="213"/>
      <c r="BY101" s="212"/>
      <c r="BZ101" s="213"/>
      <c r="CA101" s="212"/>
      <c r="CB101" s="213"/>
      <c r="CC101" s="212"/>
      <c r="CD101" s="214"/>
      <c r="CE101" s="99"/>
      <c r="CF101" s="212"/>
      <c r="CG101" s="213"/>
      <c r="CH101" s="212"/>
      <c r="CI101" s="213"/>
      <c r="CJ101" s="212"/>
      <c r="CK101" s="213"/>
      <c r="CL101" s="212"/>
      <c r="CM101" s="213"/>
      <c r="CN101" s="212"/>
      <c r="CO101" s="213"/>
      <c r="CP101" s="212"/>
      <c r="CQ101" s="213"/>
      <c r="CR101" s="212"/>
      <c r="CS101" s="213"/>
      <c r="CT101" s="212"/>
      <c r="CU101" s="213"/>
      <c r="CV101" s="212"/>
      <c r="CW101" s="213"/>
      <c r="CX101" s="212"/>
      <c r="CY101" s="213"/>
      <c r="CZ101" s="212"/>
      <c r="DA101" s="213"/>
      <c r="DB101" s="212"/>
      <c r="DC101" s="213"/>
      <c r="DD101" s="212"/>
      <c r="DE101" s="214"/>
      <c r="DF101" s="215">
        <f t="shared" si="7"/>
        <v>0</v>
      </c>
      <c r="DG101" s="216" t="str">
        <f>IF(DF101=0,"",DF101/DB216)</f>
        <v/>
      </c>
      <c r="DH101" s="96"/>
      <c r="DI101" s="116"/>
      <c r="DJ101" s="200">
        <v>0</v>
      </c>
      <c r="DK101" s="95"/>
      <c r="DL101" s="3255" t="s">
        <v>1009</v>
      </c>
      <c r="DM101" s="3255"/>
      <c r="DN101" s="3255"/>
      <c r="DO101" s="3255"/>
      <c r="DP101" s="3255"/>
      <c r="DQ101" s="3255">
        <v>0</v>
      </c>
      <c r="DR101" s="3255">
        <v>0</v>
      </c>
      <c r="DS101" s="3255">
        <v>0</v>
      </c>
      <c r="DT101" s="200">
        <v>0</v>
      </c>
      <c r="DU101" s="200">
        <v>0</v>
      </c>
      <c r="DV101" s="200">
        <v>0</v>
      </c>
      <c r="DW101" s="1217"/>
    </row>
    <row r="102" spans="2:127" ht="15.95" customHeight="1">
      <c r="B102" s="218" t="s">
        <v>351</v>
      </c>
      <c r="C102" s="212"/>
      <c r="D102" s="213"/>
      <c r="E102" s="212"/>
      <c r="F102" s="213"/>
      <c r="G102" s="212"/>
      <c r="H102" s="213"/>
      <c r="I102" s="212"/>
      <c r="J102" s="213"/>
      <c r="K102" s="212"/>
      <c r="L102" s="213"/>
      <c r="M102" s="212"/>
      <c r="N102" s="213"/>
      <c r="O102" s="212"/>
      <c r="P102" s="213"/>
      <c r="Q102" s="212"/>
      <c r="R102" s="213"/>
      <c r="S102" s="212"/>
      <c r="T102" s="213"/>
      <c r="U102" s="212"/>
      <c r="V102" s="213"/>
      <c r="W102" s="212"/>
      <c r="X102" s="213"/>
      <c r="Y102" s="212"/>
      <c r="Z102" s="213"/>
      <c r="AA102" s="212"/>
      <c r="AB102" s="214"/>
      <c r="AC102" s="97"/>
      <c r="AD102" s="212"/>
      <c r="AE102" s="213"/>
      <c r="AF102" s="212"/>
      <c r="AG102" s="213"/>
      <c r="AH102" s="212"/>
      <c r="AI102" s="213"/>
      <c r="AJ102" s="212"/>
      <c r="AK102" s="213"/>
      <c r="AL102" s="212"/>
      <c r="AM102" s="213"/>
      <c r="AN102" s="212"/>
      <c r="AO102" s="213"/>
      <c r="AP102" s="212"/>
      <c r="AQ102" s="213"/>
      <c r="AR102" s="212"/>
      <c r="AS102" s="213"/>
      <c r="AT102" s="212"/>
      <c r="AU102" s="213"/>
      <c r="AV102" s="212"/>
      <c r="AW102" s="213"/>
      <c r="AX102" s="212"/>
      <c r="AY102" s="213"/>
      <c r="AZ102" s="212"/>
      <c r="BA102" s="213"/>
      <c r="BB102" s="212"/>
      <c r="BC102" s="214"/>
      <c r="BD102" s="98"/>
      <c r="BE102" s="212"/>
      <c r="BF102" s="213"/>
      <c r="BG102" s="212"/>
      <c r="BH102" s="213"/>
      <c r="BI102" s="212"/>
      <c r="BJ102" s="213"/>
      <c r="BK102" s="212"/>
      <c r="BL102" s="213"/>
      <c r="BM102" s="212"/>
      <c r="BN102" s="213"/>
      <c r="BO102" s="212"/>
      <c r="BP102" s="213"/>
      <c r="BQ102" s="212"/>
      <c r="BR102" s="213"/>
      <c r="BS102" s="212"/>
      <c r="BT102" s="213"/>
      <c r="BU102" s="212"/>
      <c r="BV102" s="213"/>
      <c r="BW102" s="212"/>
      <c r="BX102" s="213"/>
      <c r="BY102" s="212"/>
      <c r="BZ102" s="213"/>
      <c r="CA102" s="212"/>
      <c r="CB102" s="213"/>
      <c r="CC102" s="212"/>
      <c r="CD102" s="214"/>
      <c r="CE102" s="99"/>
      <c r="CF102" s="212"/>
      <c r="CG102" s="213"/>
      <c r="CH102" s="212"/>
      <c r="CI102" s="213"/>
      <c r="CJ102" s="212"/>
      <c r="CK102" s="213"/>
      <c r="CL102" s="212"/>
      <c r="CM102" s="213"/>
      <c r="CN102" s="212"/>
      <c r="CO102" s="213"/>
      <c r="CP102" s="212"/>
      <c r="CQ102" s="213"/>
      <c r="CR102" s="212"/>
      <c r="CS102" s="213"/>
      <c r="CT102" s="212"/>
      <c r="CU102" s="213"/>
      <c r="CV102" s="212"/>
      <c r="CW102" s="213"/>
      <c r="CX102" s="212"/>
      <c r="CY102" s="213"/>
      <c r="CZ102" s="212"/>
      <c r="DA102" s="213"/>
      <c r="DB102" s="212"/>
      <c r="DC102" s="213"/>
      <c r="DD102" s="212"/>
      <c r="DE102" s="214"/>
      <c r="DF102" s="215">
        <f t="shared" si="7"/>
        <v>0</v>
      </c>
      <c r="DG102" s="216" t="str">
        <f>IF(DF102=0,"",DF102/DB216)</f>
        <v/>
      </c>
      <c r="DH102" s="96"/>
      <c r="DI102" s="116"/>
      <c r="DJ102" s="200">
        <v>0</v>
      </c>
      <c r="DK102" s="95"/>
      <c r="DL102" s="3255"/>
      <c r="DM102" s="3255"/>
      <c r="DN102" s="3255"/>
      <c r="DO102" s="3255"/>
      <c r="DP102" s="3255"/>
      <c r="DQ102" s="3255">
        <v>0</v>
      </c>
      <c r="DR102" s="3255">
        <v>0</v>
      </c>
      <c r="DS102" s="3255">
        <v>0</v>
      </c>
      <c r="DT102" s="200">
        <v>0</v>
      </c>
      <c r="DU102" s="200">
        <v>0</v>
      </c>
      <c r="DV102" s="200">
        <v>0</v>
      </c>
      <c r="DW102" s="1217"/>
    </row>
    <row r="103" spans="2:127" ht="15.95" customHeight="1">
      <c r="B103" s="218" t="s">
        <v>363</v>
      </c>
      <c r="C103" s="212"/>
      <c r="D103" s="213"/>
      <c r="E103" s="212"/>
      <c r="F103" s="213"/>
      <c r="G103" s="212"/>
      <c r="H103" s="213"/>
      <c r="I103" s="212"/>
      <c r="J103" s="213"/>
      <c r="K103" s="212"/>
      <c r="L103" s="213"/>
      <c r="M103" s="212"/>
      <c r="N103" s="213"/>
      <c r="O103" s="212"/>
      <c r="P103" s="213"/>
      <c r="Q103" s="212"/>
      <c r="R103" s="213"/>
      <c r="S103" s="212"/>
      <c r="T103" s="213"/>
      <c r="U103" s="212"/>
      <c r="V103" s="213"/>
      <c r="W103" s="212"/>
      <c r="X103" s="213"/>
      <c r="Y103" s="212"/>
      <c r="Z103" s="213"/>
      <c r="AA103" s="212"/>
      <c r="AB103" s="214"/>
      <c r="AC103" s="97"/>
      <c r="AD103" s="212"/>
      <c r="AE103" s="213"/>
      <c r="AF103" s="212"/>
      <c r="AG103" s="213"/>
      <c r="AH103" s="212"/>
      <c r="AI103" s="213"/>
      <c r="AJ103" s="212"/>
      <c r="AK103" s="213"/>
      <c r="AL103" s="212"/>
      <c r="AM103" s="213"/>
      <c r="AN103" s="212"/>
      <c r="AO103" s="213"/>
      <c r="AP103" s="212"/>
      <c r="AQ103" s="213"/>
      <c r="AR103" s="212"/>
      <c r="AS103" s="213"/>
      <c r="AT103" s="212"/>
      <c r="AU103" s="213"/>
      <c r="AV103" s="212"/>
      <c r="AW103" s="213"/>
      <c r="AX103" s="212"/>
      <c r="AY103" s="213"/>
      <c r="AZ103" s="212"/>
      <c r="BA103" s="213"/>
      <c r="BB103" s="212"/>
      <c r="BC103" s="214"/>
      <c r="BD103" s="98"/>
      <c r="BE103" s="212"/>
      <c r="BF103" s="213"/>
      <c r="BG103" s="212"/>
      <c r="BH103" s="213"/>
      <c r="BI103" s="212"/>
      <c r="BJ103" s="213"/>
      <c r="BK103" s="212"/>
      <c r="BL103" s="213"/>
      <c r="BM103" s="212"/>
      <c r="BN103" s="213"/>
      <c r="BO103" s="212"/>
      <c r="BP103" s="213"/>
      <c r="BQ103" s="212"/>
      <c r="BR103" s="213"/>
      <c r="BS103" s="212"/>
      <c r="BT103" s="213"/>
      <c r="BU103" s="212"/>
      <c r="BV103" s="213"/>
      <c r="BW103" s="212"/>
      <c r="BX103" s="213"/>
      <c r="BY103" s="212"/>
      <c r="BZ103" s="213"/>
      <c r="CA103" s="212"/>
      <c r="CB103" s="213"/>
      <c r="CC103" s="212"/>
      <c r="CD103" s="214"/>
      <c r="CE103" s="99"/>
      <c r="CF103" s="212"/>
      <c r="CG103" s="213"/>
      <c r="CH103" s="212"/>
      <c r="CI103" s="213"/>
      <c r="CJ103" s="212"/>
      <c r="CK103" s="213"/>
      <c r="CL103" s="212"/>
      <c r="CM103" s="213"/>
      <c r="CN103" s="212"/>
      <c r="CO103" s="213"/>
      <c r="CP103" s="212"/>
      <c r="CQ103" s="213"/>
      <c r="CR103" s="212"/>
      <c r="CS103" s="213"/>
      <c r="CT103" s="212"/>
      <c r="CU103" s="213"/>
      <c r="CV103" s="212"/>
      <c r="CW103" s="213"/>
      <c r="CX103" s="212"/>
      <c r="CY103" s="213"/>
      <c r="CZ103" s="212"/>
      <c r="DA103" s="213"/>
      <c r="DB103" s="212"/>
      <c r="DC103" s="213"/>
      <c r="DD103" s="212"/>
      <c r="DE103" s="214"/>
      <c r="DF103" s="215">
        <f t="shared" si="7"/>
        <v>0</v>
      </c>
      <c r="DG103" s="216" t="str">
        <f>IF(DF103=0,"",DF103/DB216)</f>
        <v/>
      </c>
      <c r="DH103" s="96"/>
      <c r="DI103" s="116"/>
      <c r="DJ103" s="200">
        <v>0</v>
      </c>
      <c r="DK103" s="95"/>
      <c r="DL103" s="200">
        <v>0</v>
      </c>
      <c r="DM103" s="200">
        <v>0</v>
      </c>
      <c r="DN103" s="200">
        <v>0</v>
      </c>
      <c r="DO103" s="200">
        <v>0</v>
      </c>
      <c r="DP103" s="200">
        <v>0</v>
      </c>
      <c r="DQ103" s="200">
        <v>0</v>
      </c>
      <c r="DR103" s="200">
        <v>0</v>
      </c>
      <c r="DS103" s="200">
        <v>0</v>
      </c>
      <c r="DT103" s="200">
        <v>0</v>
      </c>
      <c r="DU103" s="200">
        <v>0</v>
      </c>
      <c r="DV103" s="200">
        <v>0</v>
      </c>
      <c r="DW103" s="1217"/>
    </row>
    <row r="104" spans="2:127" ht="15.95" customHeight="1">
      <c r="B104" s="217" t="s">
        <v>356</v>
      </c>
      <c r="C104" s="212"/>
      <c r="D104" s="213"/>
      <c r="E104" s="212"/>
      <c r="F104" s="213"/>
      <c r="G104" s="212"/>
      <c r="H104" s="213"/>
      <c r="I104" s="212"/>
      <c r="J104" s="213"/>
      <c r="K104" s="212"/>
      <c r="L104" s="213"/>
      <c r="M104" s="212"/>
      <c r="N104" s="213"/>
      <c r="O104" s="212"/>
      <c r="P104" s="213"/>
      <c r="Q104" s="212"/>
      <c r="R104" s="213"/>
      <c r="S104" s="212"/>
      <c r="T104" s="213"/>
      <c r="U104" s="212"/>
      <c r="V104" s="213"/>
      <c r="W104" s="212"/>
      <c r="X104" s="213"/>
      <c r="Y104" s="212"/>
      <c r="Z104" s="213"/>
      <c r="AA104" s="212"/>
      <c r="AB104" s="214"/>
      <c r="AC104" s="97"/>
      <c r="AD104" s="212"/>
      <c r="AE104" s="213"/>
      <c r="AF104" s="212"/>
      <c r="AG104" s="213"/>
      <c r="AH104" s="212"/>
      <c r="AI104" s="213"/>
      <c r="AJ104" s="212"/>
      <c r="AK104" s="213"/>
      <c r="AL104" s="212"/>
      <c r="AM104" s="213"/>
      <c r="AN104" s="212"/>
      <c r="AO104" s="213"/>
      <c r="AP104" s="212"/>
      <c r="AQ104" s="213"/>
      <c r="AR104" s="212"/>
      <c r="AS104" s="213"/>
      <c r="AT104" s="212"/>
      <c r="AU104" s="213"/>
      <c r="AV104" s="212"/>
      <c r="AW104" s="213"/>
      <c r="AX104" s="212"/>
      <c r="AY104" s="213"/>
      <c r="AZ104" s="212"/>
      <c r="BA104" s="213"/>
      <c r="BB104" s="212"/>
      <c r="BC104" s="214"/>
      <c r="BD104" s="98"/>
      <c r="BE104" s="212"/>
      <c r="BF104" s="213"/>
      <c r="BG104" s="212"/>
      <c r="BH104" s="213"/>
      <c r="BI104" s="212"/>
      <c r="BJ104" s="213"/>
      <c r="BK104" s="212"/>
      <c r="BL104" s="213"/>
      <c r="BM104" s="212"/>
      <c r="BN104" s="213"/>
      <c r="BO104" s="212"/>
      <c r="BP104" s="213"/>
      <c r="BQ104" s="212"/>
      <c r="BR104" s="213"/>
      <c r="BS104" s="212"/>
      <c r="BT104" s="213"/>
      <c r="BU104" s="212"/>
      <c r="BV104" s="213"/>
      <c r="BW104" s="212"/>
      <c r="BX104" s="213"/>
      <c r="BY104" s="212"/>
      <c r="BZ104" s="213"/>
      <c r="CA104" s="212"/>
      <c r="CB104" s="213"/>
      <c r="CC104" s="212"/>
      <c r="CD104" s="214"/>
      <c r="CE104" s="99"/>
      <c r="CF104" s="212"/>
      <c r="CG104" s="213"/>
      <c r="CH104" s="212"/>
      <c r="CI104" s="213"/>
      <c r="CJ104" s="212"/>
      <c r="CK104" s="213"/>
      <c r="CL104" s="212"/>
      <c r="CM104" s="213"/>
      <c r="CN104" s="212"/>
      <c r="CO104" s="213"/>
      <c r="CP104" s="212"/>
      <c r="CQ104" s="213"/>
      <c r="CR104" s="212"/>
      <c r="CS104" s="213"/>
      <c r="CT104" s="212"/>
      <c r="CU104" s="213"/>
      <c r="CV104" s="212"/>
      <c r="CW104" s="213"/>
      <c r="CX104" s="212"/>
      <c r="CY104" s="213"/>
      <c r="CZ104" s="212"/>
      <c r="DA104" s="213"/>
      <c r="DB104" s="212"/>
      <c r="DC104" s="213"/>
      <c r="DD104" s="212"/>
      <c r="DE104" s="214"/>
      <c r="DF104" s="215">
        <f t="shared" si="7"/>
        <v>0</v>
      </c>
      <c r="DG104" s="216" t="str">
        <f>IF(DF104=0,"",DF104/DB216)</f>
        <v/>
      </c>
      <c r="DH104" s="96"/>
      <c r="DI104" s="116"/>
      <c r="DJ104" s="200">
        <v>0</v>
      </c>
      <c r="DK104" s="95"/>
      <c r="DL104" s="200">
        <v>0</v>
      </c>
      <c r="DM104" s="200">
        <v>0</v>
      </c>
      <c r="DN104" s="200">
        <v>0</v>
      </c>
      <c r="DO104" s="200">
        <v>0</v>
      </c>
      <c r="DP104" s="200">
        <v>0</v>
      </c>
      <c r="DQ104" s="200">
        <v>0</v>
      </c>
      <c r="DR104" s="200">
        <v>0</v>
      </c>
      <c r="DS104" s="200">
        <v>0</v>
      </c>
      <c r="DT104" s="200">
        <v>0</v>
      </c>
      <c r="DU104" s="200">
        <v>0</v>
      </c>
      <c r="DV104" s="200">
        <v>0</v>
      </c>
      <c r="DW104" s="1217"/>
    </row>
    <row r="105" spans="2:127" ht="15.95" customHeight="1">
      <c r="B105" s="218" t="s">
        <v>359</v>
      </c>
      <c r="C105" s="212"/>
      <c r="D105" s="213"/>
      <c r="E105" s="212"/>
      <c r="F105" s="213"/>
      <c r="G105" s="212"/>
      <c r="H105" s="213"/>
      <c r="I105" s="212"/>
      <c r="J105" s="213"/>
      <c r="K105" s="212"/>
      <c r="L105" s="213"/>
      <c r="M105" s="212"/>
      <c r="N105" s="213"/>
      <c r="O105" s="212"/>
      <c r="P105" s="213"/>
      <c r="Q105" s="212"/>
      <c r="R105" s="213"/>
      <c r="S105" s="212"/>
      <c r="T105" s="213"/>
      <c r="U105" s="212"/>
      <c r="V105" s="213"/>
      <c r="W105" s="212"/>
      <c r="X105" s="213"/>
      <c r="Y105" s="212"/>
      <c r="Z105" s="213"/>
      <c r="AA105" s="212"/>
      <c r="AB105" s="214"/>
      <c r="AC105" s="97"/>
      <c r="AD105" s="212"/>
      <c r="AE105" s="213"/>
      <c r="AF105" s="212"/>
      <c r="AG105" s="213"/>
      <c r="AH105" s="212"/>
      <c r="AI105" s="213"/>
      <c r="AJ105" s="212"/>
      <c r="AK105" s="213"/>
      <c r="AL105" s="212"/>
      <c r="AM105" s="213"/>
      <c r="AN105" s="212"/>
      <c r="AO105" s="213"/>
      <c r="AP105" s="212"/>
      <c r="AQ105" s="213"/>
      <c r="AR105" s="212"/>
      <c r="AS105" s="213"/>
      <c r="AT105" s="212"/>
      <c r="AU105" s="213"/>
      <c r="AV105" s="212"/>
      <c r="AW105" s="213"/>
      <c r="AX105" s="212"/>
      <c r="AY105" s="213"/>
      <c r="AZ105" s="212"/>
      <c r="BA105" s="213"/>
      <c r="BB105" s="212"/>
      <c r="BC105" s="214"/>
      <c r="BD105" s="98"/>
      <c r="BE105" s="212"/>
      <c r="BF105" s="213"/>
      <c r="BG105" s="212"/>
      <c r="BH105" s="213"/>
      <c r="BI105" s="212"/>
      <c r="BJ105" s="213"/>
      <c r="BK105" s="212"/>
      <c r="BL105" s="213"/>
      <c r="BM105" s="212"/>
      <c r="BN105" s="213"/>
      <c r="BO105" s="212"/>
      <c r="BP105" s="213"/>
      <c r="BQ105" s="212"/>
      <c r="BR105" s="213"/>
      <c r="BS105" s="212"/>
      <c r="BT105" s="213"/>
      <c r="BU105" s="212"/>
      <c r="BV105" s="213"/>
      <c r="BW105" s="212"/>
      <c r="BX105" s="213"/>
      <c r="BY105" s="212"/>
      <c r="BZ105" s="213"/>
      <c r="CA105" s="212"/>
      <c r="CB105" s="213"/>
      <c r="CC105" s="212"/>
      <c r="CD105" s="214"/>
      <c r="CE105" s="99"/>
      <c r="CF105" s="212"/>
      <c r="CG105" s="213"/>
      <c r="CH105" s="212"/>
      <c r="CI105" s="213"/>
      <c r="CJ105" s="212"/>
      <c r="CK105" s="213"/>
      <c r="CL105" s="212"/>
      <c r="CM105" s="213"/>
      <c r="CN105" s="212"/>
      <c r="CO105" s="213"/>
      <c r="CP105" s="212"/>
      <c r="CQ105" s="213"/>
      <c r="CR105" s="212"/>
      <c r="CS105" s="213"/>
      <c r="CT105" s="212"/>
      <c r="CU105" s="213"/>
      <c r="CV105" s="212"/>
      <c r="CW105" s="213"/>
      <c r="CX105" s="212"/>
      <c r="CY105" s="213"/>
      <c r="CZ105" s="212"/>
      <c r="DA105" s="213"/>
      <c r="DB105" s="212"/>
      <c r="DC105" s="213"/>
      <c r="DD105" s="212"/>
      <c r="DE105" s="214"/>
      <c r="DF105" s="215">
        <f t="shared" si="7"/>
        <v>0</v>
      </c>
      <c r="DG105" s="216" t="str">
        <f>IF(DF105=0,"",DF105/DB216)</f>
        <v/>
      </c>
      <c r="DH105" s="96"/>
      <c r="DI105" s="116"/>
      <c r="DJ105" s="200">
        <v>0</v>
      </c>
      <c r="DK105" s="95"/>
      <c r="DL105" s="1014" t="s">
        <v>1136</v>
      </c>
      <c r="DQ105" s="200">
        <v>0</v>
      </c>
      <c r="DR105" s="200">
        <v>0</v>
      </c>
      <c r="DS105" s="200">
        <v>0</v>
      </c>
      <c r="DT105" s="200">
        <v>0</v>
      </c>
      <c r="DU105" s="200">
        <v>0</v>
      </c>
      <c r="DV105" s="200">
        <v>0</v>
      </c>
      <c r="DW105" s="1217"/>
    </row>
    <row r="106" spans="2:127" ht="15.95" customHeight="1">
      <c r="B106" s="218" t="s">
        <v>367</v>
      </c>
      <c r="C106" s="212"/>
      <c r="D106" s="213"/>
      <c r="E106" s="212"/>
      <c r="F106" s="213"/>
      <c r="G106" s="212"/>
      <c r="H106" s="213"/>
      <c r="I106" s="212"/>
      <c r="J106" s="213"/>
      <c r="K106" s="212"/>
      <c r="L106" s="213"/>
      <c r="M106" s="212"/>
      <c r="N106" s="213"/>
      <c r="O106" s="212"/>
      <c r="P106" s="213"/>
      <c r="Q106" s="212"/>
      <c r="R106" s="213"/>
      <c r="S106" s="212"/>
      <c r="T106" s="213"/>
      <c r="U106" s="212"/>
      <c r="V106" s="213"/>
      <c r="W106" s="212"/>
      <c r="X106" s="213"/>
      <c r="Y106" s="212"/>
      <c r="Z106" s="213"/>
      <c r="AA106" s="212"/>
      <c r="AB106" s="214"/>
      <c r="AC106" s="97"/>
      <c r="AD106" s="212"/>
      <c r="AE106" s="213"/>
      <c r="AF106" s="212"/>
      <c r="AG106" s="213"/>
      <c r="AH106" s="212"/>
      <c r="AI106" s="213"/>
      <c r="AJ106" s="212"/>
      <c r="AK106" s="213"/>
      <c r="AL106" s="212"/>
      <c r="AM106" s="213"/>
      <c r="AN106" s="212"/>
      <c r="AO106" s="213"/>
      <c r="AP106" s="212"/>
      <c r="AQ106" s="213"/>
      <c r="AR106" s="212"/>
      <c r="AS106" s="213"/>
      <c r="AT106" s="212"/>
      <c r="AU106" s="213"/>
      <c r="AV106" s="212"/>
      <c r="AW106" s="213"/>
      <c r="AX106" s="212"/>
      <c r="AY106" s="213"/>
      <c r="AZ106" s="212"/>
      <c r="BA106" s="213"/>
      <c r="BB106" s="212"/>
      <c r="BC106" s="214"/>
      <c r="BD106" s="98"/>
      <c r="BE106" s="212"/>
      <c r="BF106" s="213"/>
      <c r="BG106" s="212"/>
      <c r="BH106" s="213"/>
      <c r="BI106" s="212"/>
      <c r="BJ106" s="213"/>
      <c r="BK106" s="212"/>
      <c r="BL106" s="213"/>
      <c r="BM106" s="212"/>
      <c r="BN106" s="213"/>
      <c r="BO106" s="212"/>
      <c r="BP106" s="213"/>
      <c r="BQ106" s="212"/>
      <c r="BR106" s="213"/>
      <c r="BS106" s="212"/>
      <c r="BT106" s="213"/>
      <c r="BU106" s="212"/>
      <c r="BV106" s="213"/>
      <c r="BW106" s="212"/>
      <c r="BX106" s="213"/>
      <c r="BY106" s="212"/>
      <c r="BZ106" s="213"/>
      <c r="CA106" s="212"/>
      <c r="CB106" s="213"/>
      <c r="CC106" s="212"/>
      <c r="CD106" s="214"/>
      <c r="CE106" s="99"/>
      <c r="CF106" s="212"/>
      <c r="CG106" s="213"/>
      <c r="CH106" s="212"/>
      <c r="CI106" s="213"/>
      <c r="CJ106" s="212"/>
      <c r="CK106" s="213"/>
      <c r="CL106" s="212"/>
      <c r="CM106" s="213"/>
      <c r="CN106" s="212"/>
      <c r="CO106" s="213"/>
      <c r="CP106" s="212"/>
      <c r="CQ106" s="213"/>
      <c r="CR106" s="212"/>
      <c r="CS106" s="213"/>
      <c r="CT106" s="212"/>
      <c r="CU106" s="213"/>
      <c r="CV106" s="212"/>
      <c r="CW106" s="213"/>
      <c r="CX106" s="212"/>
      <c r="CY106" s="213"/>
      <c r="CZ106" s="212"/>
      <c r="DA106" s="213"/>
      <c r="DB106" s="212"/>
      <c r="DC106" s="213"/>
      <c r="DD106" s="212"/>
      <c r="DE106" s="214"/>
      <c r="DF106" s="215">
        <f t="shared" si="7"/>
        <v>0</v>
      </c>
      <c r="DG106" s="216" t="str">
        <f>IF(DF106=0,"",DF106/DB216)</f>
        <v/>
      </c>
      <c r="DH106" s="96"/>
      <c r="DI106" s="116"/>
      <c r="DJ106" s="200">
        <v>0</v>
      </c>
      <c r="DK106" s="95"/>
      <c r="DL106" s="1015" t="s">
        <v>199</v>
      </c>
      <c r="DQ106" s="200">
        <v>0</v>
      </c>
      <c r="DR106" s="200">
        <v>0</v>
      </c>
      <c r="DS106" s="200">
        <v>0</v>
      </c>
      <c r="DT106" s="200">
        <v>0</v>
      </c>
      <c r="DU106" s="200">
        <v>0</v>
      </c>
      <c r="DV106" s="200">
        <v>0</v>
      </c>
      <c r="DW106" s="1217"/>
    </row>
    <row r="107" spans="2:127" ht="15.95" customHeight="1">
      <c r="B107" s="218" t="s">
        <v>370</v>
      </c>
      <c r="C107" s="212"/>
      <c r="D107" s="213"/>
      <c r="E107" s="212"/>
      <c r="F107" s="213"/>
      <c r="G107" s="212"/>
      <c r="H107" s="213"/>
      <c r="I107" s="212"/>
      <c r="J107" s="213"/>
      <c r="K107" s="212"/>
      <c r="L107" s="213"/>
      <c r="M107" s="212"/>
      <c r="N107" s="213"/>
      <c r="O107" s="212"/>
      <c r="P107" s="213"/>
      <c r="Q107" s="212"/>
      <c r="R107" s="213"/>
      <c r="S107" s="212"/>
      <c r="T107" s="213"/>
      <c r="U107" s="212"/>
      <c r="V107" s="213"/>
      <c r="W107" s="212"/>
      <c r="X107" s="213"/>
      <c r="Y107" s="212"/>
      <c r="Z107" s="213"/>
      <c r="AA107" s="212"/>
      <c r="AB107" s="214"/>
      <c r="AC107" s="97"/>
      <c r="AD107" s="212"/>
      <c r="AE107" s="213"/>
      <c r="AF107" s="212"/>
      <c r="AG107" s="213"/>
      <c r="AH107" s="212"/>
      <c r="AI107" s="213"/>
      <c r="AJ107" s="212"/>
      <c r="AK107" s="213"/>
      <c r="AL107" s="212"/>
      <c r="AM107" s="213"/>
      <c r="AN107" s="212"/>
      <c r="AO107" s="213"/>
      <c r="AP107" s="212"/>
      <c r="AQ107" s="213"/>
      <c r="AR107" s="212"/>
      <c r="AS107" s="213"/>
      <c r="AT107" s="212"/>
      <c r="AU107" s="213"/>
      <c r="AV107" s="212"/>
      <c r="AW107" s="213"/>
      <c r="AX107" s="212"/>
      <c r="AY107" s="213"/>
      <c r="AZ107" s="212"/>
      <c r="BA107" s="213"/>
      <c r="BB107" s="212"/>
      <c r="BC107" s="214"/>
      <c r="BD107" s="98"/>
      <c r="BE107" s="212"/>
      <c r="BF107" s="213"/>
      <c r="BG107" s="212"/>
      <c r="BH107" s="213"/>
      <c r="BI107" s="212"/>
      <c r="BJ107" s="213"/>
      <c r="BK107" s="212"/>
      <c r="BL107" s="213"/>
      <c r="BM107" s="212"/>
      <c r="BN107" s="213"/>
      <c r="BO107" s="212"/>
      <c r="BP107" s="213"/>
      <c r="BQ107" s="212"/>
      <c r="BR107" s="213"/>
      <c r="BS107" s="212"/>
      <c r="BT107" s="213"/>
      <c r="BU107" s="212"/>
      <c r="BV107" s="213"/>
      <c r="BW107" s="212"/>
      <c r="BX107" s="213"/>
      <c r="BY107" s="212"/>
      <c r="BZ107" s="213"/>
      <c r="CA107" s="212"/>
      <c r="CB107" s="213"/>
      <c r="CC107" s="212"/>
      <c r="CD107" s="214"/>
      <c r="CE107" s="99"/>
      <c r="CF107" s="212"/>
      <c r="CG107" s="213"/>
      <c r="CH107" s="212"/>
      <c r="CI107" s="213"/>
      <c r="CJ107" s="212"/>
      <c r="CK107" s="213"/>
      <c r="CL107" s="212"/>
      <c r="CM107" s="213"/>
      <c r="CN107" s="212"/>
      <c r="CO107" s="213"/>
      <c r="CP107" s="212"/>
      <c r="CQ107" s="213"/>
      <c r="CR107" s="212"/>
      <c r="CS107" s="213"/>
      <c r="CT107" s="212"/>
      <c r="CU107" s="213"/>
      <c r="CV107" s="212"/>
      <c r="CW107" s="213"/>
      <c r="CX107" s="212"/>
      <c r="CY107" s="213"/>
      <c r="CZ107" s="212"/>
      <c r="DA107" s="213"/>
      <c r="DB107" s="212"/>
      <c r="DC107" s="213"/>
      <c r="DD107" s="212"/>
      <c r="DE107" s="214"/>
      <c r="DF107" s="215">
        <f t="shared" si="7"/>
        <v>0</v>
      </c>
      <c r="DG107" s="216" t="str">
        <f>IF(DF107=0,"",DF107/DB216)</f>
        <v/>
      </c>
      <c r="DH107" s="96"/>
      <c r="DI107" s="116"/>
      <c r="DJ107" s="200">
        <v>0</v>
      </c>
      <c r="DK107" s="95"/>
      <c r="DL107" s="564">
        <v>0</v>
      </c>
      <c r="DM107" s="564">
        <v>0</v>
      </c>
      <c r="DN107" s="564">
        <v>0</v>
      </c>
      <c r="DO107" s="564">
        <v>0</v>
      </c>
      <c r="DP107" s="564">
        <v>0</v>
      </c>
      <c r="DQ107" s="200">
        <v>0</v>
      </c>
      <c r="DR107" s="200">
        <v>0</v>
      </c>
      <c r="DS107" s="200">
        <v>0</v>
      </c>
      <c r="DT107" s="200">
        <v>0</v>
      </c>
      <c r="DU107" s="200">
        <v>0</v>
      </c>
      <c r="DV107" s="200">
        <v>0</v>
      </c>
      <c r="DW107" s="1217"/>
    </row>
    <row r="108" spans="2:127" ht="15.95" customHeight="1">
      <c r="B108" s="217" t="s">
        <v>228</v>
      </c>
      <c r="C108" s="212"/>
      <c r="D108" s="213"/>
      <c r="E108" s="212"/>
      <c r="F108" s="213"/>
      <c r="G108" s="212"/>
      <c r="H108" s="213"/>
      <c r="I108" s="212"/>
      <c r="J108" s="213"/>
      <c r="K108" s="212"/>
      <c r="L108" s="213"/>
      <c r="M108" s="212"/>
      <c r="N108" s="213"/>
      <c r="O108" s="212"/>
      <c r="P108" s="213"/>
      <c r="Q108" s="212"/>
      <c r="R108" s="213"/>
      <c r="S108" s="212"/>
      <c r="T108" s="213"/>
      <c r="U108" s="212"/>
      <c r="V108" s="213"/>
      <c r="W108" s="212"/>
      <c r="X108" s="213"/>
      <c r="Y108" s="212"/>
      <c r="Z108" s="213"/>
      <c r="AA108" s="212"/>
      <c r="AB108" s="214"/>
      <c r="AC108" s="97"/>
      <c r="AD108" s="212"/>
      <c r="AE108" s="213"/>
      <c r="AF108" s="212"/>
      <c r="AG108" s="213"/>
      <c r="AH108" s="212"/>
      <c r="AI108" s="213"/>
      <c r="AJ108" s="212"/>
      <c r="AK108" s="213"/>
      <c r="AL108" s="212"/>
      <c r="AM108" s="213"/>
      <c r="AN108" s="212"/>
      <c r="AO108" s="213"/>
      <c r="AP108" s="212"/>
      <c r="AQ108" s="213"/>
      <c r="AR108" s="212"/>
      <c r="AS108" s="213"/>
      <c r="AT108" s="212"/>
      <c r="AU108" s="213"/>
      <c r="AV108" s="212"/>
      <c r="AW108" s="213"/>
      <c r="AX108" s="212"/>
      <c r="AY108" s="213"/>
      <c r="AZ108" s="212"/>
      <c r="BA108" s="213"/>
      <c r="BB108" s="212"/>
      <c r="BC108" s="214"/>
      <c r="BD108" s="98"/>
      <c r="BE108" s="212"/>
      <c r="BF108" s="213"/>
      <c r="BG108" s="212"/>
      <c r="BH108" s="213"/>
      <c r="BI108" s="212"/>
      <c r="BJ108" s="213"/>
      <c r="BK108" s="212"/>
      <c r="BL108" s="213"/>
      <c r="BM108" s="212"/>
      <c r="BN108" s="213"/>
      <c r="BO108" s="212"/>
      <c r="BP108" s="213"/>
      <c r="BQ108" s="212"/>
      <c r="BR108" s="213"/>
      <c r="BS108" s="212"/>
      <c r="BT108" s="213"/>
      <c r="BU108" s="212"/>
      <c r="BV108" s="213"/>
      <c r="BW108" s="212"/>
      <c r="BX108" s="213"/>
      <c r="BY108" s="212"/>
      <c r="BZ108" s="213"/>
      <c r="CA108" s="212"/>
      <c r="CB108" s="213"/>
      <c r="CC108" s="212"/>
      <c r="CD108" s="214"/>
      <c r="CE108" s="99"/>
      <c r="CF108" s="212"/>
      <c r="CG108" s="213"/>
      <c r="CH108" s="212"/>
      <c r="CI108" s="213"/>
      <c r="CJ108" s="212"/>
      <c r="CK108" s="213"/>
      <c r="CL108" s="212"/>
      <c r="CM108" s="213"/>
      <c r="CN108" s="212"/>
      <c r="CO108" s="213"/>
      <c r="CP108" s="212"/>
      <c r="CQ108" s="213"/>
      <c r="CR108" s="212"/>
      <c r="CS108" s="213"/>
      <c r="CT108" s="212"/>
      <c r="CU108" s="213"/>
      <c r="CV108" s="212"/>
      <c r="CW108" s="213"/>
      <c r="CX108" s="212"/>
      <c r="CY108" s="213"/>
      <c r="CZ108" s="212"/>
      <c r="DA108" s="213"/>
      <c r="DB108" s="212"/>
      <c r="DC108" s="213"/>
      <c r="DD108" s="212"/>
      <c r="DE108" s="214"/>
      <c r="DF108" s="215">
        <f t="shared" si="7"/>
        <v>0</v>
      </c>
      <c r="DG108" s="216" t="str">
        <f>IF(DF108=0,"",DF108/DB216)</f>
        <v/>
      </c>
      <c r="DH108" s="96"/>
      <c r="DI108" s="116"/>
      <c r="DJ108" s="200">
        <v>0</v>
      </c>
      <c r="DK108" s="95"/>
      <c r="DL108" s="200">
        <v>0</v>
      </c>
      <c r="DM108" s="200">
        <v>0</v>
      </c>
      <c r="DN108" s="200">
        <v>0</v>
      </c>
      <c r="DO108" s="200">
        <v>0</v>
      </c>
      <c r="DP108" s="200">
        <v>0</v>
      </c>
      <c r="DQ108" s="200">
        <v>0</v>
      </c>
      <c r="DR108" s="200">
        <v>0</v>
      </c>
      <c r="DS108" s="200">
        <v>0</v>
      </c>
      <c r="DT108" s="200">
        <v>0</v>
      </c>
      <c r="DU108" s="200">
        <v>0</v>
      </c>
      <c r="DV108" s="200">
        <v>0</v>
      </c>
      <c r="DW108" s="1217"/>
    </row>
    <row r="109" spans="2:127" ht="15.95" customHeight="1">
      <c r="B109" s="218" t="s">
        <v>227</v>
      </c>
      <c r="C109" s="212"/>
      <c r="D109" s="213"/>
      <c r="E109" s="212"/>
      <c r="F109" s="213"/>
      <c r="G109" s="212"/>
      <c r="H109" s="213"/>
      <c r="I109" s="212"/>
      <c r="J109" s="213"/>
      <c r="K109" s="212"/>
      <c r="L109" s="213"/>
      <c r="M109" s="212"/>
      <c r="N109" s="213"/>
      <c r="O109" s="212"/>
      <c r="P109" s="213"/>
      <c r="Q109" s="212"/>
      <c r="R109" s="213"/>
      <c r="S109" s="212"/>
      <c r="T109" s="213"/>
      <c r="U109" s="212"/>
      <c r="V109" s="213"/>
      <c r="W109" s="212"/>
      <c r="X109" s="213"/>
      <c r="Y109" s="212"/>
      <c r="Z109" s="213"/>
      <c r="AA109" s="212"/>
      <c r="AB109" s="214"/>
      <c r="AC109" s="97"/>
      <c r="AD109" s="212"/>
      <c r="AE109" s="213"/>
      <c r="AF109" s="212"/>
      <c r="AG109" s="213"/>
      <c r="AH109" s="212"/>
      <c r="AI109" s="213"/>
      <c r="AJ109" s="212"/>
      <c r="AK109" s="213"/>
      <c r="AL109" s="212"/>
      <c r="AM109" s="213"/>
      <c r="AN109" s="212"/>
      <c r="AO109" s="213"/>
      <c r="AP109" s="212"/>
      <c r="AQ109" s="213"/>
      <c r="AR109" s="212"/>
      <c r="AS109" s="213"/>
      <c r="AT109" s="212"/>
      <c r="AU109" s="213"/>
      <c r="AV109" s="212"/>
      <c r="AW109" s="213"/>
      <c r="AX109" s="212"/>
      <c r="AY109" s="213"/>
      <c r="AZ109" s="212"/>
      <c r="BA109" s="213"/>
      <c r="BB109" s="212"/>
      <c r="BC109" s="214"/>
      <c r="BD109" s="98"/>
      <c r="BE109" s="212"/>
      <c r="BF109" s="213"/>
      <c r="BG109" s="212"/>
      <c r="BH109" s="213"/>
      <c r="BI109" s="212"/>
      <c r="BJ109" s="213"/>
      <c r="BK109" s="212"/>
      <c r="BL109" s="213"/>
      <c r="BM109" s="212"/>
      <c r="BN109" s="213"/>
      <c r="BO109" s="212"/>
      <c r="BP109" s="213"/>
      <c r="BQ109" s="212"/>
      <c r="BR109" s="213"/>
      <c r="BS109" s="212"/>
      <c r="BT109" s="213"/>
      <c r="BU109" s="212"/>
      <c r="BV109" s="213"/>
      <c r="BW109" s="212"/>
      <c r="BX109" s="213"/>
      <c r="BY109" s="212"/>
      <c r="BZ109" s="213"/>
      <c r="CA109" s="212"/>
      <c r="CB109" s="213"/>
      <c r="CC109" s="212"/>
      <c r="CD109" s="214"/>
      <c r="CE109" s="99"/>
      <c r="CF109" s="212"/>
      <c r="CG109" s="213"/>
      <c r="CH109" s="212"/>
      <c r="CI109" s="213"/>
      <c r="CJ109" s="212"/>
      <c r="CK109" s="213"/>
      <c r="CL109" s="212"/>
      <c r="CM109" s="213"/>
      <c r="CN109" s="212"/>
      <c r="CO109" s="213"/>
      <c r="CP109" s="212"/>
      <c r="CQ109" s="213"/>
      <c r="CR109" s="212"/>
      <c r="CS109" s="213"/>
      <c r="CT109" s="212"/>
      <c r="CU109" s="213"/>
      <c r="CV109" s="212"/>
      <c r="CW109" s="213"/>
      <c r="CX109" s="212"/>
      <c r="CY109" s="213"/>
      <c r="CZ109" s="212"/>
      <c r="DA109" s="213"/>
      <c r="DB109" s="212"/>
      <c r="DC109" s="213"/>
      <c r="DD109" s="212"/>
      <c r="DE109" s="214"/>
      <c r="DF109" s="215">
        <f t="shared" si="7"/>
        <v>0</v>
      </c>
      <c r="DG109" s="216" t="str">
        <f>IF(DF109=0,"",DF109/DB216)</f>
        <v/>
      </c>
      <c r="DH109" s="96"/>
      <c r="DI109" s="116"/>
      <c r="DJ109" s="200">
        <v>0</v>
      </c>
      <c r="DK109" s="95"/>
      <c r="DL109" s="117" t="s">
        <v>50</v>
      </c>
      <c r="DM109" s="203"/>
      <c r="DN109" s="203"/>
      <c r="DO109" s="203"/>
      <c r="DP109" s="203"/>
      <c r="DQ109" s="194"/>
      <c r="DR109" s="200">
        <v>0</v>
      </c>
      <c r="DS109" s="200">
        <v>0</v>
      </c>
      <c r="DT109" s="200">
        <v>0</v>
      </c>
      <c r="DU109" s="200">
        <v>0</v>
      </c>
      <c r="DV109" s="200">
        <v>0</v>
      </c>
      <c r="DW109" s="1217"/>
    </row>
    <row r="110" spans="2:127" ht="15.95" customHeight="1">
      <c r="B110" s="217" t="s">
        <v>381</v>
      </c>
      <c r="C110" s="212"/>
      <c r="D110" s="213"/>
      <c r="E110" s="212"/>
      <c r="F110" s="213"/>
      <c r="G110" s="212"/>
      <c r="H110" s="213"/>
      <c r="I110" s="212"/>
      <c r="J110" s="213"/>
      <c r="K110" s="212"/>
      <c r="L110" s="213"/>
      <c r="M110" s="212"/>
      <c r="N110" s="213"/>
      <c r="O110" s="212"/>
      <c r="P110" s="213"/>
      <c r="Q110" s="212"/>
      <c r="R110" s="213"/>
      <c r="S110" s="212"/>
      <c r="T110" s="213"/>
      <c r="U110" s="212"/>
      <c r="V110" s="213"/>
      <c r="W110" s="212"/>
      <c r="X110" s="213"/>
      <c r="Y110" s="212"/>
      <c r="Z110" s="213"/>
      <c r="AA110" s="212"/>
      <c r="AB110" s="214"/>
      <c r="AC110" s="97"/>
      <c r="AD110" s="212"/>
      <c r="AE110" s="213"/>
      <c r="AF110" s="212"/>
      <c r="AG110" s="213"/>
      <c r="AH110" s="212"/>
      <c r="AI110" s="213"/>
      <c r="AJ110" s="212"/>
      <c r="AK110" s="213"/>
      <c r="AL110" s="212"/>
      <c r="AM110" s="213"/>
      <c r="AN110" s="212"/>
      <c r="AO110" s="213"/>
      <c r="AP110" s="212"/>
      <c r="AQ110" s="213"/>
      <c r="AR110" s="212"/>
      <c r="AS110" s="213"/>
      <c r="AT110" s="212"/>
      <c r="AU110" s="213"/>
      <c r="AV110" s="212"/>
      <c r="AW110" s="213"/>
      <c r="AX110" s="212"/>
      <c r="AY110" s="213"/>
      <c r="AZ110" s="212"/>
      <c r="BA110" s="213"/>
      <c r="BB110" s="212"/>
      <c r="BC110" s="214"/>
      <c r="BD110" s="98"/>
      <c r="BE110" s="212"/>
      <c r="BF110" s="213"/>
      <c r="BG110" s="212"/>
      <c r="BH110" s="213"/>
      <c r="BI110" s="212"/>
      <c r="BJ110" s="213"/>
      <c r="BK110" s="212"/>
      <c r="BL110" s="213"/>
      <c r="BM110" s="212"/>
      <c r="BN110" s="213"/>
      <c r="BO110" s="212"/>
      <c r="BP110" s="213"/>
      <c r="BQ110" s="212"/>
      <c r="BR110" s="213"/>
      <c r="BS110" s="212"/>
      <c r="BT110" s="213"/>
      <c r="BU110" s="212"/>
      <c r="BV110" s="213"/>
      <c r="BW110" s="212"/>
      <c r="BX110" s="213"/>
      <c r="BY110" s="212"/>
      <c r="BZ110" s="213"/>
      <c r="CA110" s="212"/>
      <c r="CB110" s="213"/>
      <c r="CC110" s="212"/>
      <c r="CD110" s="214"/>
      <c r="CE110" s="99"/>
      <c r="CF110" s="212"/>
      <c r="CG110" s="213"/>
      <c r="CH110" s="212"/>
      <c r="CI110" s="213"/>
      <c r="CJ110" s="212"/>
      <c r="CK110" s="213"/>
      <c r="CL110" s="212"/>
      <c r="CM110" s="213"/>
      <c r="CN110" s="212"/>
      <c r="CO110" s="213"/>
      <c r="CP110" s="212"/>
      <c r="CQ110" s="213"/>
      <c r="CR110" s="212"/>
      <c r="CS110" s="213"/>
      <c r="CT110" s="212"/>
      <c r="CU110" s="213"/>
      <c r="CV110" s="212"/>
      <c r="CW110" s="213"/>
      <c r="CX110" s="212"/>
      <c r="CY110" s="213"/>
      <c r="CZ110" s="212"/>
      <c r="DA110" s="213"/>
      <c r="DB110" s="212"/>
      <c r="DC110" s="213"/>
      <c r="DD110" s="212"/>
      <c r="DE110" s="214"/>
      <c r="DF110" s="215">
        <f t="shared" si="7"/>
        <v>0</v>
      </c>
      <c r="DG110" s="216" t="str">
        <f>IF(DF110=0,"",DF110/DB216)</f>
        <v/>
      </c>
      <c r="DH110" s="96"/>
      <c r="DI110" s="116"/>
      <c r="DJ110" s="200">
        <v>0</v>
      </c>
      <c r="DK110" s="95"/>
      <c r="DL110" s="204" t="s">
        <v>21</v>
      </c>
      <c r="DM110" s="118" t="s">
        <v>54</v>
      </c>
      <c r="DN110" s="118"/>
      <c r="DO110" s="118" t="s">
        <v>55</v>
      </c>
      <c r="DP110" s="118"/>
      <c r="DQ110" s="119"/>
      <c r="DR110" s="200">
        <v>0</v>
      </c>
      <c r="DS110" s="200">
        <v>0</v>
      </c>
      <c r="DT110" s="200">
        <v>0</v>
      </c>
      <c r="DU110" s="200">
        <v>0</v>
      </c>
      <c r="DV110" s="200">
        <v>0</v>
      </c>
      <c r="DW110" s="1217"/>
    </row>
    <row r="111" spans="2:127" ht="15.95" customHeight="1">
      <c r="B111" s="218" t="s">
        <v>385</v>
      </c>
      <c r="C111" s="212"/>
      <c r="D111" s="213"/>
      <c r="E111" s="212"/>
      <c r="F111" s="213"/>
      <c r="G111" s="212"/>
      <c r="H111" s="213"/>
      <c r="I111" s="212"/>
      <c r="J111" s="213"/>
      <c r="K111" s="212"/>
      <c r="L111" s="213"/>
      <c r="M111" s="212"/>
      <c r="N111" s="213"/>
      <c r="O111" s="212"/>
      <c r="P111" s="213"/>
      <c r="Q111" s="212"/>
      <c r="R111" s="213"/>
      <c r="S111" s="212"/>
      <c r="T111" s="213"/>
      <c r="U111" s="212"/>
      <c r="V111" s="213"/>
      <c r="W111" s="212"/>
      <c r="X111" s="213"/>
      <c r="Y111" s="212"/>
      <c r="Z111" s="213"/>
      <c r="AA111" s="212"/>
      <c r="AB111" s="214"/>
      <c r="AC111" s="97"/>
      <c r="AD111" s="212"/>
      <c r="AE111" s="213"/>
      <c r="AF111" s="212"/>
      <c r="AG111" s="213"/>
      <c r="AH111" s="212"/>
      <c r="AI111" s="213"/>
      <c r="AJ111" s="212"/>
      <c r="AK111" s="213"/>
      <c r="AL111" s="212"/>
      <c r="AM111" s="213"/>
      <c r="AN111" s="212"/>
      <c r="AO111" s="213"/>
      <c r="AP111" s="212"/>
      <c r="AQ111" s="213"/>
      <c r="AR111" s="212"/>
      <c r="AS111" s="213"/>
      <c r="AT111" s="212"/>
      <c r="AU111" s="213"/>
      <c r="AV111" s="212"/>
      <c r="AW111" s="213"/>
      <c r="AX111" s="212"/>
      <c r="AY111" s="213"/>
      <c r="AZ111" s="212"/>
      <c r="BA111" s="213"/>
      <c r="BB111" s="212"/>
      <c r="BC111" s="214"/>
      <c r="BD111" s="98"/>
      <c r="BE111" s="212"/>
      <c r="BF111" s="213"/>
      <c r="BG111" s="212"/>
      <c r="BH111" s="213"/>
      <c r="BI111" s="212"/>
      <c r="BJ111" s="213"/>
      <c r="BK111" s="212"/>
      <c r="BL111" s="213"/>
      <c r="BM111" s="212"/>
      <c r="BN111" s="213"/>
      <c r="BO111" s="212"/>
      <c r="BP111" s="213"/>
      <c r="BQ111" s="212"/>
      <c r="BR111" s="213"/>
      <c r="BS111" s="212"/>
      <c r="BT111" s="213"/>
      <c r="BU111" s="212"/>
      <c r="BV111" s="213"/>
      <c r="BW111" s="212"/>
      <c r="BX111" s="213"/>
      <c r="BY111" s="212"/>
      <c r="BZ111" s="213"/>
      <c r="CA111" s="212"/>
      <c r="CB111" s="213"/>
      <c r="CC111" s="212"/>
      <c r="CD111" s="214"/>
      <c r="CE111" s="99"/>
      <c r="CF111" s="212"/>
      <c r="CG111" s="213"/>
      <c r="CH111" s="212"/>
      <c r="CI111" s="213"/>
      <c r="CJ111" s="212"/>
      <c r="CK111" s="213"/>
      <c r="CL111" s="212"/>
      <c r="CM111" s="213"/>
      <c r="CN111" s="212"/>
      <c r="CO111" s="213"/>
      <c r="CP111" s="212"/>
      <c r="CQ111" s="213"/>
      <c r="CR111" s="212"/>
      <c r="CS111" s="213"/>
      <c r="CT111" s="212"/>
      <c r="CU111" s="213"/>
      <c r="CV111" s="212"/>
      <c r="CW111" s="213"/>
      <c r="CX111" s="212"/>
      <c r="CY111" s="213"/>
      <c r="CZ111" s="212"/>
      <c r="DA111" s="213"/>
      <c r="DB111" s="212"/>
      <c r="DC111" s="213"/>
      <c r="DD111" s="212"/>
      <c r="DE111" s="214"/>
      <c r="DF111" s="215">
        <f t="shared" si="7"/>
        <v>0</v>
      </c>
      <c r="DG111" s="216" t="str">
        <f>IF(DF111=0,"",DF111/DB216)</f>
        <v/>
      </c>
      <c r="DH111" s="96"/>
      <c r="DI111" s="116"/>
      <c r="DJ111" s="200">
        <v>0</v>
      </c>
      <c r="DK111" s="95"/>
      <c r="DL111" s="205" t="s">
        <v>22</v>
      </c>
      <c r="DM111" s="120" t="s">
        <v>57</v>
      </c>
      <c r="DN111" s="120"/>
      <c r="DO111" s="120" t="s">
        <v>58</v>
      </c>
      <c r="DP111" s="120"/>
      <c r="DQ111" s="121"/>
      <c r="DR111" s="200">
        <v>0</v>
      </c>
      <c r="DS111" s="200">
        <v>0</v>
      </c>
      <c r="DT111" s="200">
        <v>0</v>
      </c>
      <c r="DU111" s="200">
        <v>0</v>
      </c>
      <c r="DV111" s="200">
        <v>0</v>
      </c>
      <c r="DW111" s="1217"/>
    </row>
    <row r="112" spans="2:127" ht="15.95" customHeight="1">
      <c r="B112" s="218" t="s">
        <v>383</v>
      </c>
      <c r="C112" s="212"/>
      <c r="D112" s="213"/>
      <c r="E112" s="212"/>
      <c r="F112" s="213"/>
      <c r="G112" s="212"/>
      <c r="H112" s="213"/>
      <c r="I112" s="212"/>
      <c r="J112" s="213"/>
      <c r="K112" s="212"/>
      <c r="L112" s="213"/>
      <c r="M112" s="212"/>
      <c r="N112" s="213"/>
      <c r="O112" s="212"/>
      <c r="P112" s="213"/>
      <c r="Q112" s="212"/>
      <c r="R112" s="213"/>
      <c r="S112" s="212"/>
      <c r="T112" s="213"/>
      <c r="U112" s="212"/>
      <c r="V112" s="213"/>
      <c r="W112" s="212"/>
      <c r="X112" s="213"/>
      <c r="Y112" s="212"/>
      <c r="Z112" s="213"/>
      <c r="AA112" s="212"/>
      <c r="AB112" s="214"/>
      <c r="AC112" s="97"/>
      <c r="AD112" s="212"/>
      <c r="AE112" s="213"/>
      <c r="AF112" s="212"/>
      <c r="AG112" s="213"/>
      <c r="AH112" s="212"/>
      <c r="AI112" s="213"/>
      <c r="AJ112" s="212"/>
      <c r="AK112" s="213"/>
      <c r="AL112" s="212"/>
      <c r="AM112" s="213"/>
      <c r="AN112" s="212"/>
      <c r="AO112" s="213"/>
      <c r="AP112" s="212"/>
      <c r="AQ112" s="213"/>
      <c r="AR112" s="212"/>
      <c r="AS112" s="213"/>
      <c r="AT112" s="212"/>
      <c r="AU112" s="213"/>
      <c r="AV112" s="212"/>
      <c r="AW112" s="213"/>
      <c r="AX112" s="212"/>
      <c r="AY112" s="213"/>
      <c r="AZ112" s="212"/>
      <c r="BA112" s="213"/>
      <c r="BB112" s="212"/>
      <c r="BC112" s="214"/>
      <c r="BD112" s="98"/>
      <c r="BE112" s="212"/>
      <c r="BF112" s="213"/>
      <c r="BG112" s="212"/>
      <c r="BH112" s="213"/>
      <c r="BI112" s="212"/>
      <c r="BJ112" s="213"/>
      <c r="BK112" s="212"/>
      <c r="BL112" s="213"/>
      <c r="BM112" s="212"/>
      <c r="BN112" s="213"/>
      <c r="BO112" s="212"/>
      <c r="BP112" s="213"/>
      <c r="BQ112" s="212"/>
      <c r="BR112" s="213"/>
      <c r="BS112" s="212"/>
      <c r="BT112" s="213"/>
      <c r="BU112" s="212"/>
      <c r="BV112" s="213"/>
      <c r="BW112" s="212"/>
      <c r="BX112" s="213"/>
      <c r="BY112" s="212"/>
      <c r="BZ112" s="213"/>
      <c r="CA112" s="212"/>
      <c r="CB112" s="213"/>
      <c r="CC112" s="212"/>
      <c r="CD112" s="214"/>
      <c r="CE112" s="99"/>
      <c r="CF112" s="212"/>
      <c r="CG112" s="213"/>
      <c r="CH112" s="212"/>
      <c r="CI112" s="213"/>
      <c r="CJ112" s="212"/>
      <c r="CK112" s="213"/>
      <c r="CL112" s="212"/>
      <c r="CM112" s="213"/>
      <c r="CN112" s="212"/>
      <c r="CO112" s="213"/>
      <c r="CP112" s="212"/>
      <c r="CQ112" s="213"/>
      <c r="CR112" s="212"/>
      <c r="CS112" s="213"/>
      <c r="CT112" s="212"/>
      <c r="CU112" s="213"/>
      <c r="CV112" s="212"/>
      <c r="CW112" s="213"/>
      <c r="CX112" s="212"/>
      <c r="CY112" s="213"/>
      <c r="CZ112" s="212"/>
      <c r="DA112" s="213"/>
      <c r="DB112" s="212"/>
      <c r="DC112" s="213"/>
      <c r="DD112" s="212"/>
      <c r="DE112" s="214"/>
      <c r="DF112" s="215">
        <f t="shared" si="7"/>
        <v>0</v>
      </c>
      <c r="DG112" s="216" t="str">
        <f>IF(DF112=0,"",DF112/DB216)</f>
        <v/>
      </c>
      <c r="DH112" s="96"/>
      <c r="DI112" s="116"/>
      <c r="DJ112" s="200">
        <v>0</v>
      </c>
      <c r="DK112" s="95"/>
      <c r="DL112" s="206" t="s">
        <v>23</v>
      </c>
      <c r="DM112" s="122" t="s">
        <v>60</v>
      </c>
      <c r="DN112" s="122"/>
      <c r="DO112" s="122" t="s">
        <v>61</v>
      </c>
      <c r="DP112" s="122"/>
      <c r="DQ112" s="123"/>
      <c r="DR112" s="200">
        <v>0</v>
      </c>
      <c r="DS112" s="200">
        <v>0</v>
      </c>
      <c r="DT112" s="200">
        <v>0</v>
      </c>
      <c r="DU112" s="200">
        <v>0</v>
      </c>
      <c r="DV112" s="200">
        <v>0</v>
      </c>
      <c r="DW112" s="1217"/>
    </row>
    <row r="113" spans="2:127" ht="15.95" customHeight="1">
      <c r="B113" s="218" t="s">
        <v>388</v>
      </c>
      <c r="C113" s="212"/>
      <c r="D113" s="213"/>
      <c r="E113" s="212"/>
      <c r="F113" s="213"/>
      <c r="G113" s="212"/>
      <c r="H113" s="213"/>
      <c r="I113" s="212"/>
      <c r="J113" s="213"/>
      <c r="K113" s="212"/>
      <c r="L113" s="213"/>
      <c r="M113" s="212"/>
      <c r="N113" s="213"/>
      <c r="O113" s="212"/>
      <c r="P113" s="213"/>
      <c r="Q113" s="212"/>
      <c r="R113" s="213"/>
      <c r="S113" s="212"/>
      <c r="T113" s="213"/>
      <c r="U113" s="212"/>
      <c r="V113" s="213"/>
      <c r="W113" s="212"/>
      <c r="X113" s="213"/>
      <c r="Y113" s="212"/>
      <c r="Z113" s="213"/>
      <c r="AA113" s="212"/>
      <c r="AB113" s="214"/>
      <c r="AC113" s="97"/>
      <c r="AD113" s="212"/>
      <c r="AE113" s="213"/>
      <c r="AF113" s="212"/>
      <c r="AG113" s="213"/>
      <c r="AH113" s="212"/>
      <c r="AI113" s="213"/>
      <c r="AJ113" s="212"/>
      <c r="AK113" s="213"/>
      <c r="AL113" s="212"/>
      <c r="AM113" s="213"/>
      <c r="AN113" s="212"/>
      <c r="AO113" s="213"/>
      <c r="AP113" s="212"/>
      <c r="AQ113" s="213"/>
      <c r="AR113" s="212"/>
      <c r="AS113" s="213"/>
      <c r="AT113" s="212"/>
      <c r="AU113" s="213"/>
      <c r="AV113" s="212"/>
      <c r="AW113" s="213"/>
      <c r="AX113" s="212"/>
      <c r="AY113" s="213"/>
      <c r="AZ113" s="212"/>
      <c r="BA113" s="213"/>
      <c r="BB113" s="212"/>
      <c r="BC113" s="214"/>
      <c r="BD113" s="98"/>
      <c r="BE113" s="212"/>
      <c r="BF113" s="213"/>
      <c r="BG113" s="212"/>
      <c r="BH113" s="213"/>
      <c r="BI113" s="212"/>
      <c r="BJ113" s="213"/>
      <c r="BK113" s="212"/>
      <c r="BL113" s="213"/>
      <c r="BM113" s="212"/>
      <c r="BN113" s="213"/>
      <c r="BO113" s="212"/>
      <c r="BP113" s="213"/>
      <c r="BQ113" s="212"/>
      <c r="BR113" s="213"/>
      <c r="BS113" s="212"/>
      <c r="BT113" s="213"/>
      <c r="BU113" s="212"/>
      <c r="BV113" s="213"/>
      <c r="BW113" s="212"/>
      <c r="BX113" s="213"/>
      <c r="BY113" s="212"/>
      <c r="BZ113" s="213"/>
      <c r="CA113" s="212"/>
      <c r="CB113" s="213"/>
      <c r="CC113" s="212"/>
      <c r="CD113" s="214"/>
      <c r="CE113" s="99"/>
      <c r="CF113" s="212"/>
      <c r="CG113" s="213"/>
      <c r="CH113" s="212"/>
      <c r="CI113" s="213"/>
      <c r="CJ113" s="212"/>
      <c r="CK113" s="213"/>
      <c r="CL113" s="212"/>
      <c r="CM113" s="213"/>
      <c r="CN113" s="212"/>
      <c r="CO113" s="213"/>
      <c r="CP113" s="212"/>
      <c r="CQ113" s="213"/>
      <c r="CR113" s="212"/>
      <c r="CS113" s="213"/>
      <c r="CT113" s="212"/>
      <c r="CU113" s="213"/>
      <c r="CV113" s="212"/>
      <c r="CW113" s="213"/>
      <c r="CX113" s="212"/>
      <c r="CY113" s="213"/>
      <c r="CZ113" s="212"/>
      <c r="DA113" s="213"/>
      <c r="DB113" s="212"/>
      <c r="DC113" s="213"/>
      <c r="DD113" s="212"/>
      <c r="DE113" s="214"/>
      <c r="DF113" s="215">
        <f t="shared" si="7"/>
        <v>0</v>
      </c>
      <c r="DG113" s="216" t="str">
        <f>IF(DF113=0,"",DF113/DB216)</f>
        <v/>
      </c>
      <c r="DH113" s="96"/>
      <c r="DI113" s="116"/>
      <c r="DJ113" s="200">
        <v>0</v>
      </c>
      <c r="DK113" s="95"/>
      <c r="DL113" s="124" t="s">
        <v>24</v>
      </c>
      <c r="DM113" s="125" t="s">
        <v>62</v>
      </c>
      <c r="DN113" s="125"/>
      <c r="DO113" s="125" t="s">
        <v>63</v>
      </c>
      <c r="DP113" s="125"/>
      <c r="DQ113" s="126"/>
      <c r="DR113" s="200">
        <v>0</v>
      </c>
      <c r="DS113" s="200">
        <v>0</v>
      </c>
      <c r="DT113" s="200">
        <v>0</v>
      </c>
      <c r="DU113" s="200">
        <v>0</v>
      </c>
      <c r="DV113" s="200">
        <v>0</v>
      </c>
      <c r="DW113" s="1217"/>
    </row>
    <row r="114" spans="2:127" ht="15.95" customHeight="1">
      <c r="B114" s="218"/>
      <c r="C114" s="212"/>
      <c r="D114" s="213"/>
      <c r="E114" s="212"/>
      <c r="F114" s="213"/>
      <c r="G114" s="212"/>
      <c r="H114" s="213"/>
      <c r="I114" s="212"/>
      <c r="J114" s="213"/>
      <c r="K114" s="212"/>
      <c r="L114" s="213"/>
      <c r="M114" s="212"/>
      <c r="N114" s="213"/>
      <c r="O114" s="212"/>
      <c r="P114" s="213"/>
      <c r="Q114" s="212"/>
      <c r="R114" s="213"/>
      <c r="S114" s="212"/>
      <c r="T114" s="213"/>
      <c r="U114" s="212"/>
      <c r="V114" s="213"/>
      <c r="W114" s="212"/>
      <c r="X114" s="213"/>
      <c r="Y114" s="212"/>
      <c r="Z114" s="213"/>
      <c r="AA114" s="212"/>
      <c r="AB114" s="214"/>
      <c r="AC114" s="97"/>
      <c r="AD114" s="212"/>
      <c r="AE114" s="213"/>
      <c r="AF114" s="212"/>
      <c r="AG114" s="213"/>
      <c r="AH114" s="212"/>
      <c r="AI114" s="213"/>
      <c r="AJ114" s="212"/>
      <c r="AK114" s="213"/>
      <c r="AL114" s="212"/>
      <c r="AM114" s="213"/>
      <c r="AN114" s="212"/>
      <c r="AO114" s="213"/>
      <c r="AP114" s="212"/>
      <c r="AQ114" s="213"/>
      <c r="AR114" s="212"/>
      <c r="AS114" s="213"/>
      <c r="AT114" s="212"/>
      <c r="AU114" s="213"/>
      <c r="AV114" s="212"/>
      <c r="AW114" s="213"/>
      <c r="AX114" s="212"/>
      <c r="AY114" s="213"/>
      <c r="AZ114" s="212"/>
      <c r="BA114" s="213"/>
      <c r="BB114" s="212"/>
      <c r="BC114" s="214"/>
      <c r="BD114" s="98"/>
      <c r="BE114" s="212"/>
      <c r="BF114" s="213"/>
      <c r="BG114" s="212"/>
      <c r="BH114" s="213"/>
      <c r="BI114" s="212"/>
      <c r="BJ114" s="213"/>
      <c r="BK114" s="212"/>
      <c r="BL114" s="213"/>
      <c r="BM114" s="212"/>
      <c r="BN114" s="213"/>
      <c r="BO114" s="212"/>
      <c r="BP114" s="213"/>
      <c r="BQ114" s="212"/>
      <c r="BR114" s="213"/>
      <c r="BS114" s="212"/>
      <c r="BT114" s="213"/>
      <c r="BU114" s="212"/>
      <c r="BV114" s="213"/>
      <c r="BW114" s="212"/>
      <c r="BX114" s="213"/>
      <c r="BY114" s="212"/>
      <c r="BZ114" s="213"/>
      <c r="CA114" s="212"/>
      <c r="CB114" s="213"/>
      <c r="CC114" s="212"/>
      <c r="CD114" s="214"/>
      <c r="CE114" s="99"/>
      <c r="CF114" s="212"/>
      <c r="CG114" s="213"/>
      <c r="CH114" s="212"/>
      <c r="CI114" s="213"/>
      <c r="CJ114" s="212"/>
      <c r="CK114" s="213"/>
      <c r="CL114" s="212"/>
      <c r="CM114" s="213"/>
      <c r="CN114" s="212"/>
      <c r="CO114" s="213"/>
      <c r="CP114" s="212"/>
      <c r="CQ114" s="213"/>
      <c r="CR114" s="212"/>
      <c r="CS114" s="213"/>
      <c r="CT114" s="212"/>
      <c r="CU114" s="213"/>
      <c r="CV114" s="212"/>
      <c r="CW114" s="213"/>
      <c r="CX114" s="212"/>
      <c r="CY114" s="213"/>
      <c r="CZ114" s="212"/>
      <c r="DA114" s="213"/>
      <c r="DB114" s="212"/>
      <c r="DC114" s="213"/>
      <c r="DD114" s="212"/>
      <c r="DE114" s="214"/>
      <c r="DF114" s="215">
        <f t="shared" si="7"/>
        <v>0</v>
      </c>
      <c r="DG114" s="216" t="str">
        <f>IF(DF114=0,"",DF114/DB216)</f>
        <v/>
      </c>
      <c r="DH114" s="96"/>
      <c r="DI114" s="116"/>
      <c r="DJ114" s="200">
        <v>0</v>
      </c>
      <c r="DK114" s="95"/>
      <c r="DL114" s="200">
        <v>0</v>
      </c>
      <c r="DM114" s="200">
        <v>0</v>
      </c>
      <c r="DN114" s="200">
        <v>0</v>
      </c>
      <c r="DO114" s="200">
        <v>0</v>
      </c>
      <c r="DP114" s="200">
        <v>0</v>
      </c>
      <c r="DQ114" s="200">
        <v>0</v>
      </c>
      <c r="DR114" s="200">
        <v>0</v>
      </c>
      <c r="DS114" s="200">
        <v>0</v>
      </c>
      <c r="DT114" s="200">
        <v>0</v>
      </c>
      <c r="DU114" s="200">
        <v>0</v>
      </c>
      <c r="DV114" s="200">
        <v>0</v>
      </c>
      <c r="DW114" s="1217"/>
    </row>
    <row r="115" spans="2:127" ht="15.95" customHeight="1">
      <c r="B115" s="218"/>
      <c r="C115" s="212"/>
      <c r="D115" s="213"/>
      <c r="E115" s="212"/>
      <c r="F115" s="213"/>
      <c r="G115" s="212"/>
      <c r="H115" s="213"/>
      <c r="I115" s="212"/>
      <c r="J115" s="213"/>
      <c r="K115" s="212"/>
      <c r="L115" s="213"/>
      <c r="M115" s="212"/>
      <c r="N115" s="213"/>
      <c r="O115" s="212"/>
      <c r="P115" s="213"/>
      <c r="Q115" s="212"/>
      <c r="R115" s="213"/>
      <c r="S115" s="212"/>
      <c r="T115" s="213"/>
      <c r="U115" s="212"/>
      <c r="V115" s="213"/>
      <c r="W115" s="212"/>
      <c r="X115" s="213"/>
      <c r="Y115" s="212"/>
      <c r="Z115" s="213"/>
      <c r="AA115" s="212"/>
      <c r="AB115" s="214"/>
      <c r="AC115" s="97"/>
      <c r="AD115" s="212"/>
      <c r="AE115" s="213"/>
      <c r="AF115" s="212"/>
      <c r="AG115" s="213"/>
      <c r="AH115" s="212"/>
      <c r="AI115" s="213"/>
      <c r="AJ115" s="212"/>
      <c r="AK115" s="213"/>
      <c r="AL115" s="212"/>
      <c r="AM115" s="213"/>
      <c r="AN115" s="212"/>
      <c r="AO115" s="213"/>
      <c r="AP115" s="212"/>
      <c r="AQ115" s="213"/>
      <c r="AR115" s="212"/>
      <c r="AS115" s="213"/>
      <c r="AT115" s="212"/>
      <c r="AU115" s="213"/>
      <c r="AV115" s="212"/>
      <c r="AW115" s="213"/>
      <c r="AX115" s="212"/>
      <c r="AY115" s="213"/>
      <c r="AZ115" s="212"/>
      <c r="BA115" s="213"/>
      <c r="BB115" s="212"/>
      <c r="BC115" s="214"/>
      <c r="BD115" s="98"/>
      <c r="BE115" s="212"/>
      <c r="BF115" s="213"/>
      <c r="BG115" s="212"/>
      <c r="BH115" s="213"/>
      <c r="BI115" s="212"/>
      <c r="BJ115" s="213"/>
      <c r="BK115" s="212"/>
      <c r="BL115" s="213"/>
      <c r="BM115" s="212"/>
      <c r="BN115" s="213"/>
      <c r="BO115" s="212"/>
      <c r="BP115" s="213"/>
      <c r="BQ115" s="212"/>
      <c r="BR115" s="213"/>
      <c r="BS115" s="212"/>
      <c r="BT115" s="213"/>
      <c r="BU115" s="212"/>
      <c r="BV115" s="213"/>
      <c r="BW115" s="212"/>
      <c r="BX115" s="213"/>
      <c r="BY115" s="212"/>
      <c r="BZ115" s="213"/>
      <c r="CA115" s="212"/>
      <c r="CB115" s="213"/>
      <c r="CC115" s="212"/>
      <c r="CD115" s="214"/>
      <c r="CE115" s="99"/>
      <c r="CF115" s="212"/>
      <c r="CG115" s="213"/>
      <c r="CH115" s="212"/>
      <c r="CI115" s="213"/>
      <c r="CJ115" s="212"/>
      <c r="CK115" s="213"/>
      <c r="CL115" s="212"/>
      <c r="CM115" s="213"/>
      <c r="CN115" s="212"/>
      <c r="CO115" s="213"/>
      <c r="CP115" s="212"/>
      <c r="CQ115" s="213"/>
      <c r="CR115" s="212"/>
      <c r="CS115" s="213"/>
      <c r="CT115" s="212"/>
      <c r="CU115" s="213"/>
      <c r="CV115" s="212"/>
      <c r="CW115" s="213"/>
      <c r="CX115" s="212"/>
      <c r="CY115" s="213"/>
      <c r="CZ115" s="212"/>
      <c r="DA115" s="213"/>
      <c r="DB115" s="212"/>
      <c r="DC115" s="213"/>
      <c r="DD115" s="212"/>
      <c r="DE115" s="214"/>
      <c r="DF115" s="215">
        <f t="shared" si="7"/>
        <v>0</v>
      </c>
      <c r="DG115" s="216" t="str">
        <f>IF(DF115=0,"",DF115/DB216)</f>
        <v/>
      </c>
      <c r="DH115" s="96"/>
      <c r="DI115" s="116"/>
      <c r="DJ115" s="200">
        <v>0</v>
      </c>
      <c r="DK115" s="95"/>
      <c r="DL115" s="1034" t="s">
        <v>1138</v>
      </c>
      <c r="DM115" s="200"/>
      <c r="DN115" s="200"/>
      <c r="DO115" s="200"/>
      <c r="DP115" s="200"/>
      <c r="DQ115" s="200"/>
      <c r="DR115" s="200"/>
      <c r="DS115" s="200">
        <v>0</v>
      </c>
      <c r="DT115" s="200">
        <v>0</v>
      </c>
      <c r="DU115" s="200">
        <v>0</v>
      </c>
      <c r="DV115" s="200">
        <v>0</v>
      </c>
      <c r="DW115" s="1217"/>
    </row>
    <row r="116" spans="2:127" ht="15.95" customHeight="1">
      <c r="B116" s="218"/>
      <c r="C116" s="212"/>
      <c r="D116" s="213"/>
      <c r="E116" s="212"/>
      <c r="F116" s="213"/>
      <c r="G116" s="212"/>
      <c r="H116" s="213"/>
      <c r="I116" s="212"/>
      <c r="J116" s="213"/>
      <c r="K116" s="212"/>
      <c r="L116" s="213"/>
      <c r="M116" s="212"/>
      <c r="N116" s="213"/>
      <c r="O116" s="212"/>
      <c r="P116" s="213"/>
      <c r="Q116" s="212"/>
      <c r="R116" s="213"/>
      <c r="S116" s="212"/>
      <c r="T116" s="213"/>
      <c r="U116" s="212"/>
      <c r="V116" s="213"/>
      <c r="W116" s="212"/>
      <c r="X116" s="213"/>
      <c r="Y116" s="212"/>
      <c r="Z116" s="213"/>
      <c r="AA116" s="212"/>
      <c r="AB116" s="214"/>
      <c r="AC116" s="97"/>
      <c r="AD116" s="212"/>
      <c r="AE116" s="213"/>
      <c r="AF116" s="212"/>
      <c r="AG116" s="213"/>
      <c r="AH116" s="212"/>
      <c r="AI116" s="213"/>
      <c r="AJ116" s="212"/>
      <c r="AK116" s="213"/>
      <c r="AL116" s="212"/>
      <c r="AM116" s="213"/>
      <c r="AN116" s="212"/>
      <c r="AO116" s="213"/>
      <c r="AP116" s="212"/>
      <c r="AQ116" s="213"/>
      <c r="AR116" s="212"/>
      <c r="AS116" s="213"/>
      <c r="AT116" s="212"/>
      <c r="AU116" s="213"/>
      <c r="AV116" s="212"/>
      <c r="AW116" s="213"/>
      <c r="AX116" s="212"/>
      <c r="AY116" s="213"/>
      <c r="AZ116" s="212"/>
      <c r="BA116" s="213"/>
      <c r="BB116" s="212"/>
      <c r="BC116" s="214"/>
      <c r="BD116" s="98"/>
      <c r="BE116" s="212"/>
      <c r="BF116" s="213"/>
      <c r="BG116" s="212"/>
      <c r="BH116" s="213"/>
      <c r="BI116" s="212"/>
      <c r="BJ116" s="213"/>
      <c r="BK116" s="212"/>
      <c r="BL116" s="213"/>
      <c r="BM116" s="212"/>
      <c r="BN116" s="213"/>
      <c r="BO116" s="212"/>
      <c r="BP116" s="213"/>
      <c r="BQ116" s="212"/>
      <c r="BR116" s="213"/>
      <c r="BS116" s="212"/>
      <c r="BT116" s="213"/>
      <c r="BU116" s="212"/>
      <c r="BV116" s="213"/>
      <c r="BW116" s="212"/>
      <c r="BX116" s="213"/>
      <c r="BY116" s="212"/>
      <c r="BZ116" s="213"/>
      <c r="CA116" s="212"/>
      <c r="CB116" s="213"/>
      <c r="CC116" s="212"/>
      <c r="CD116" s="214"/>
      <c r="CE116" s="99"/>
      <c r="CF116" s="212"/>
      <c r="CG116" s="213"/>
      <c r="CH116" s="212"/>
      <c r="CI116" s="213"/>
      <c r="CJ116" s="212"/>
      <c r="CK116" s="213"/>
      <c r="CL116" s="212"/>
      <c r="CM116" s="213"/>
      <c r="CN116" s="212"/>
      <c r="CO116" s="213"/>
      <c r="CP116" s="212"/>
      <c r="CQ116" s="213"/>
      <c r="CR116" s="212"/>
      <c r="CS116" s="213"/>
      <c r="CT116" s="212"/>
      <c r="CU116" s="213"/>
      <c r="CV116" s="212"/>
      <c r="CW116" s="213"/>
      <c r="CX116" s="212"/>
      <c r="CY116" s="213"/>
      <c r="CZ116" s="212"/>
      <c r="DA116" s="213"/>
      <c r="DB116" s="212"/>
      <c r="DC116" s="213"/>
      <c r="DD116" s="212"/>
      <c r="DE116" s="214"/>
      <c r="DF116" s="215">
        <f t="shared" si="7"/>
        <v>0</v>
      </c>
      <c r="DG116" s="216" t="str">
        <f>IF(DF116=0,"",DF116/DB216)</f>
        <v/>
      </c>
      <c r="DH116" s="96"/>
      <c r="DI116" s="116"/>
      <c r="DJ116" s="200">
        <v>0</v>
      </c>
      <c r="DK116" s="95"/>
      <c r="DL116" s="1034" t="s">
        <v>1139</v>
      </c>
      <c r="DM116" s="200"/>
      <c r="DN116" s="200"/>
      <c r="DO116" s="200"/>
      <c r="DP116" s="200"/>
      <c r="DQ116" s="200"/>
      <c r="DR116" s="200"/>
      <c r="DS116" s="200">
        <v>0</v>
      </c>
      <c r="DT116" s="200">
        <v>0</v>
      </c>
      <c r="DU116" s="200">
        <v>0</v>
      </c>
      <c r="DV116" s="200">
        <v>0</v>
      </c>
      <c r="DW116" s="1217"/>
    </row>
    <row r="117" spans="2:127" ht="15.95" customHeight="1">
      <c r="B117" s="218"/>
      <c r="C117" s="212"/>
      <c r="D117" s="213"/>
      <c r="E117" s="212"/>
      <c r="F117" s="213"/>
      <c r="G117" s="212"/>
      <c r="H117" s="213"/>
      <c r="I117" s="212"/>
      <c r="J117" s="213"/>
      <c r="K117" s="212"/>
      <c r="L117" s="213"/>
      <c r="M117" s="212"/>
      <c r="N117" s="213"/>
      <c r="O117" s="212"/>
      <c r="P117" s="213"/>
      <c r="Q117" s="212"/>
      <c r="R117" s="213"/>
      <c r="S117" s="212"/>
      <c r="T117" s="213"/>
      <c r="U117" s="212"/>
      <c r="V117" s="213"/>
      <c r="W117" s="212"/>
      <c r="X117" s="213"/>
      <c r="Y117" s="212"/>
      <c r="Z117" s="213"/>
      <c r="AA117" s="212"/>
      <c r="AB117" s="214"/>
      <c r="AC117" s="97"/>
      <c r="AD117" s="212"/>
      <c r="AE117" s="213"/>
      <c r="AF117" s="212"/>
      <c r="AG117" s="213"/>
      <c r="AH117" s="212"/>
      <c r="AI117" s="213"/>
      <c r="AJ117" s="212"/>
      <c r="AK117" s="213"/>
      <c r="AL117" s="212"/>
      <c r="AM117" s="213"/>
      <c r="AN117" s="212"/>
      <c r="AO117" s="213"/>
      <c r="AP117" s="212"/>
      <c r="AQ117" s="213"/>
      <c r="AR117" s="212"/>
      <c r="AS117" s="213"/>
      <c r="AT117" s="212"/>
      <c r="AU117" s="213"/>
      <c r="AV117" s="212"/>
      <c r="AW117" s="213"/>
      <c r="AX117" s="212"/>
      <c r="AY117" s="213"/>
      <c r="AZ117" s="212"/>
      <c r="BA117" s="213"/>
      <c r="BB117" s="212"/>
      <c r="BC117" s="214"/>
      <c r="BD117" s="98"/>
      <c r="BE117" s="212"/>
      <c r="BF117" s="213"/>
      <c r="BG117" s="212"/>
      <c r="BH117" s="213"/>
      <c r="BI117" s="212"/>
      <c r="BJ117" s="213"/>
      <c r="BK117" s="212"/>
      <c r="BL117" s="213"/>
      <c r="BM117" s="212"/>
      <c r="BN117" s="213"/>
      <c r="BO117" s="212"/>
      <c r="BP117" s="213"/>
      <c r="BQ117" s="212"/>
      <c r="BR117" s="213"/>
      <c r="BS117" s="212"/>
      <c r="BT117" s="213"/>
      <c r="BU117" s="212"/>
      <c r="BV117" s="213"/>
      <c r="BW117" s="212"/>
      <c r="BX117" s="213"/>
      <c r="BY117" s="212"/>
      <c r="BZ117" s="213"/>
      <c r="CA117" s="212"/>
      <c r="CB117" s="213"/>
      <c r="CC117" s="212"/>
      <c r="CD117" s="214"/>
      <c r="CE117" s="99"/>
      <c r="CF117" s="212"/>
      <c r="CG117" s="213"/>
      <c r="CH117" s="212"/>
      <c r="CI117" s="213"/>
      <c r="CJ117" s="212"/>
      <c r="CK117" s="213"/>
      <c r="CL117" s="212"/>
      <c r="CM117" s="213"/>
      <c r="CN117" s="212"/>
      <c r="CO117" s="213"/>
      <c r="CP117" s="212"/>
      <c r="CQ117" s="213"/>
      <c r="CR117" s="212"/>
      <c r="CS117" s="213"/>
      <c r="CT117" s="212"/>
      <c r="CU117" s="213"/>
      <c r="CV117" s="212"/>
      <c r="CW117" s="213"/>
      <c r="CX117" s="212"/>
      <c r="CY117" s="213"/>
      <c r="CZ117" s="212"/>
      <c r="DA117" s="213"/>
      <c r="DB117" s="212"/>
      <c r="DC117" s="213"/>
      <c r="DD117" s="212"/>
      <c r="DE117" s="214"/>
      <c r="DF117" s="215">
        <f t="shared" si="7"/>
        <v>0</v>
      </c>
      <c r="DG117" s="216" t="str">
        <f>IF(DF117=0,"",DF117/DB216)</f>
        <v/>
      </c>
      <c r="DH117" s="96"/>
      <c r="DI117" s="116"/>
      <c r="DJ117" s="200">
        <v>0</v>
      </c>
      <c r="DK117" s="95"/>
      <c r="DL117" s="1034" t="s">
        <v>1140</v>
      </c>
      <c r="DM117" s="200"/>
      <c r="DN117" s="200"/>
      <c r="DO117" s="200"/>
      <c r="DP117" s="200"/>
      <c r="DQ117" s="200"/>
      <c r="DR117" s="200"/>
      <c r="DS117" s="200"/>
      <c r="DT117" s="200">
        <v>0</v>
      </c>
      <c r="DU117" s="200">
        <v>0</v>
      </c>
      <c r="DV117" s="200">
        <v>0</v>
      </c>
      <c r="DW117" s="1217"/>
    </row>
    <row r="118" spans="2:127" s="240" customFormat="1" ht="15.95" customHeight="1">
      <c r="B118" s="1262"/>
      <c r="C118" s="618"/>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c r="AA118" s="129"/>
      <c r="AB118" s="619"/>
      <c r="AC118" s="97"/>
      <c r="AD118" s="618"/>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619"/>
      <c r="BD118" s="98"/>
      <c r="BE118" s="618"/>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619"/>
      <c r="CE118" s="99"/>
      <c r="CF118" s="618"/>
      <c r="CG118" s="129"/>
      <c r="CH118" s="129"/>
      <c r="CI118" s="129"/>
      <c r="CJ118" s="129"/>
      <c r="CK118" s="129"/>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544"/>
      <c r="DI118" s="564">
        <v>0</v>
      </c>
      <c r="DJ118" s="200">
        <v>0</v>
      </c>
      <c r="DK118" s="95"/>
      <c r="DL118" s="1034" t="s">
        <v>1141</v>
      </c>
      <c r="DM118" s="200"/>
      <c r="DN118" s="200"/>
      <c r="DO118" s="200"/>
      <c r="DP118" s="200"/>
      <c r="DQ118" s="200"/>
      <c r="DR118" s="200"/>
      <c r="DS118" s="200">
        <v>0</v>
      </c>
      <c r="DT118" s="200">
        <v>0</v>
      </c>
      <c r="DU118" s="200">
        <v>0</v>
      </c>
      <c r="DV118" s="200">
        <v>0</v>
      </c>
      <c r="DW118" s="1217"/>
    </row>
    <row r="119" spans="2:127" s="240" customFormat="1" ht="15.95" customHeight="1">
      <c r="B119" s="3100" t="s">
        <v>1177</v>
      </c>
      <c r="C119" s="3101"/>
      <c r="D119" s="3101"/>
      <c r="E119" s="3101"/>
      <c r="F119" s="3101"/>
      <c r="G119" s="3101"/>
      <c r="H119" s="3101"/>
      <c r="I119" s="3101"/>
      <c r="J119" s="3101"/>
      <c r="K119" s="3101"/>
      <c r="L119" s="3101"/>
      <c r="M119" s="3101"/>
      <c r="N119" s="3101"/>
      <c r="O119" s="3101"/>
      <c r="P119" s="3101"/>
      <c r="Q119" s="3101"/>
      <c r="R119" s="3101"/>
      <c r="S119" s="3101"/>
      <c r="T119" s="3101"/>
      <c r="U119" s="3101"/>
      <c r="V119" s="3101"/>
      <c r="W119" s="3101"/>
      <c r="X119" s="3101"/>
      <c r="Y119" s="3101"/>
      <c r="Z119" s="3101"/>
      <c r="AA119" s="3101"/>
      <c r="AB119" s="3101"/>
      <c r="AC119" s="3101"/>
      <c r="AD119" s="3101"/>
      <c r="AE119" s="3101"/>
      <c r="AF119" s="3101"/>
      <c r="AG119" s="3101"/>
      <c r="AH119" s="3101"/>
      <c r="AI119" s="3101"/>
      <c r="AJ119" s="3101"/>
      <c r="AK119" s="3101"/>
      <c r="AL119" s="3101"/>
      <c r="AM119" s="3101"/>
      <c r="AN119" s="3101"/>
      <c r="AO119" s="3101"/>
      <c r="AP119" s="3101"/>
      <c r="AQ119" s="3101"/>
      <c r="AR119" s="3101"/>
      <c r="AS119" s="3101"/>
      <c r="AT119" s="3101"/>
      <c r="AU119" s="3101"/>
      <c r="AV119" s="3101"/>
      <c r="AW119" s="3101"/>
      <c r="AX119" s="3101"/>
      <c r="AY119" s="3101"/>
      <c r="AZ119" s="3101"/>
      <c r="BA119" s="3101"/>
      <c r="BB119" s="3101"/>
      <c r="BC119" s="3101"/>
      <c r="BD119" s="3101"/>
      <c r="BE119" s="3101"/>
      <c r="BF119" s="3101"/>
      <c r="BG119" s="3101"/>
      <c r="BH119" s="3101"/>
      <c r="BI119" s="3101"/>
      <c r="BJ119" s="3101"/>
      <c r="BK119" s="3101"/>
      <c r="BL119" s="3101"/>
      <c r="BM119" s="3101"/>
      <c r="BN119" s="3101"/>
      <c r="BO119" s="3101"/>
      <c r="BP119" s="3101"/>
      <c r="BQ119" s="3101"/>
      <c r="BR119" s="3101"/>
      <c r="BS119" s="3101"/>
      <c r="BT119" s="3101"/>
      <c r="BU119" s="3101"/>
      <c r="BV119" s="3101"/>
      <c r="BW119" s="3101"/>
      <c r="BX119" s="3101"/>
      <c r="BY119" s="3101"/>
      <c r="BZ119" s="3101"/>
      <c r="CA119" s="3101"/>
      <c r="CB119" s="3101"/>
      <c r="CC119" s="3101"/>
      <c r="CD119" s="3101"/>
      <c r="CE119" s="3101"/>
      <c r="CF119" s="3101" t="str">
        <f>B119</f>
        <v>PROTÉINES   Patisserie</v>
      </c>
      <c r="CG119" s="3101"/>
      <c r="CH119" s="3101"/>
      <c r="CI119" s="3101"/>
      <c r="CJ119" s="3101"/>
      <c r="CK119" s="3101"/>
      <c r="CL119" s="3101"/>
      <c r="CM119" s="3101"/>
      <c r="CN119" s="3101"/>
      <c r="CO119" s="3101"/>
      <c r="CP119" s="3101"/>
      <c r="CQ119" s="3101"/>
      <c r="CR119" s="3101"/>
      <c r="CS119" s="3101"/>
      <c r="CT119" s="3101"/>
      <c r="CU119" s="3101"/>
      <c r="CV119" s="3101"/>
      <c r="CW119" s="3101"/>
      <c r="CX119" s="3101"/>
      <c r="CY119" s="3101"/>
      <c r="CZ119" s="3101"/>
      <c r="DA119" s="3101"/>
      <c r="DB119" s="3101"/>
      <c r="DC119" s="3101"/>
      <c r="DD119" s="3101"/>
      <c r="DE119" s="3101"/>
      <c r="DF119" s="3101"/>
      <c r="DG119" s="3104"/>
      <c r="DH119" s="544"/>
      <c r="DI119" s="564">
        <v>0</v>
      </c>
      <c r="DJ119" s="200">
        <v>0</v>
      </c>
      <c r="DK119" s="95"/>
      <c r="DL119" s="1035" t="s">
        <v>1142</v>
      </c>
      <c r="DM119" s="200"/>
      <c r="DN119" s="200"/>
      <c r="DO119" s="200"/>
      <c r="DP119" s="200">
        <v>0</v>
      </c>
      <c r="DQ119" s="200">
        <v>0</v>
      </c>
      <c r="DR119" s="200">
        <v>0</v>
      </c>
      <c r="DS119" s="200">
        <v>0</v>
      </c>
      <c r="DT119" s="200">
        <v>0</v>
      </c>
      <c r="DU119" s="200">
        <v>0</v>
      </c>
      <c r="DV119" s="200">
        <v>0</v>
      </c>
      <c r="DW119" s="1217"/>
    </row>
    <row r="120" spans="2:127" s="240" customFormat="1" ht="15.95" customHeight="1">
      <c r="B120" s="3102"/>
      <c r="C120" s="3103"/>
      <c r="D120" s="3103"/>
      <c r="E120" s="3103"/>
      <c r="F120" s="3103"/>
      <c r="G120" s="3103"/>
      <c r="H120" s="3103"/>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103"/>
      <c r="AD120" s="3103"/>
      <c r="AE120" s="3103"/>
      <c r="AF120" s="3103"/>
      <c r="AG120" s="3103"/>
      <c r="AH120" s="3103"/>
      <c r="AI120" s="3103"/>
      <c r="AJ120" s="3103"/>
      <c r="AK120" s="3103"/>
      <c r="AL120" s="3103"/>
      <c r="AM120" s="3103"/>
      <c r="AN120" s="3103"/>
      <c r="AO120" s="3103"/>
      <c r="AP120" s="3103"/>
      <c r="AQ120" s="3103"/>
      <c r="AR120" s="3103"/>
      <c r="AS120" s="3103"/>
      <c r="AT120" s="3103"/>
      <c r="AU120" s="3103"/>
      <c r="AV120" s="3103"/>
      <c r="AW120" s="3103"/>
      <c r="AX120" s="3103"/>
      <c r="AY120" s="3103"/>
      <c r="AZ120" s="3103"/>
      <c r="BA120" s="3103"/>
      <c r="BB120" s="3103"/>
      <c r="BC120" s="3103"/>
      <c r="BD120" s="3103"/>
      <c r="BE120" s="3103"/>
      <c r="BF120" s="3103"/>
      <c r="BG120" s="3103"/>
      <c r="BH120" s="3103"/>
      <c r="BI120" s="3103"/>
      <c r="BJ120" s="3103"/>
      <c r="BK120" s="3103"/>
      <c r="BL120" s="3103"/>
      <c r="BM120" s="3103"/>
      <c r="BN120" s="3103"/>
      <c r="BO120" s="3103"/>
      <c r="BP120" s="3103"/>
      <c r="BQ120" s="3103"/>
      <c r="BR120" s="3103"/>
      <c r="BS120" s="3103"/>
      <c r="BT120" s="3103"/>
      <c r="BU120" s="3103"/>
      <c r="BV120" s="3103"/>
      <c r="BW120" s="3103"/>
      <c r="BX120" s="3103"/>
      <c r="BY120" s="3103"/>
      <c r="BZ120" s="3103"/>
      <c r="CA120" s="3103"/>
      <c r="CB120" s="3103"/>
      <c r="CC120" s="3103"/>
      <c r="CD120" s="3103"/>
      <c r="CE120" s="3103"/>
      <c r="CF120" s="3103"/>
      <c r="CG120" s="3103"/>
      <c r="CH120" s="3103"/>
      <c r="CI120" s="3103"/>
      <c r="CJ120" s="3103"/>
      <c r="CK120" s="3103"/>
      <c r="CL120" s="3103"/>
      <c r="CM120" s="3103"/>
      <c r="CN120" s="3103"/>
      <c r="CO120" s="3103"/>
      <c r="CP120" s="3103"/>
      <c r="CQ120" s="3103"/>
      <c r="CR120" s="3103"/>
      <c r="CS120" s="3103"/>
      <c r="CT120" s="3103"/>
      <c r="CU120" s="3103"/>
      <c r="CV120" s="3103"/>
      <c r="CW120" s="3103"/>
      <c r="CX120" s="3103"/>
      <c r="CY120" s="3103"/>
      <c r="CZ120" s="3103"/>
      <c r="DA120" s="3103"/>
      <c r="DB120" s="3103"/>
      <c r="DC120" s="3103"/>
      <c r="DD120" s="3103"/>
      <c r="DE120" s="3103"/>
      <c r="DF120" s="3103"/>
      <c r="DG120" s="3105"/>
      <c r="DH120" s="544"/>
      <c r="DI120" s="564">
        <v>0</v>
      </c>
      <c r="DJ120" s="200">
        <v>0</v>
      </c>
      <c r="DK120" s="95"/>
      <c r="DL120" s="1036" t="s">
        <v>1143</v>
      </c>
      <c r="DM120" s="200"/>
      <c r="DN120" s="200"/>
      <c r="DO120" s="200"/>
      <c r="DP120" s="200"/>
      <c r="DQ120" s="200"/>
      <c r="DR120" s="200"/>
      <c r="DS120" s="200">
        <v>0</v>
      </c>
      <c r="DT120" s="200">
        <v>0</v>
      </c>
      <c r="DU120" s="200">
        <v>0</v>
      </c>
      <c r="DV120" s="200">
        <v>0</v>
      </c>
      <c r="DW120" s="1217"/>
    </row>
    <row r="121" spans="2:127" ht="15.95" customHeight="1">
      <c r="B121" s="1264" t="s">
        <v>847</v>
      </c>
      <c r="C121" s="3027">
        <v>1</v>
      </c>
      <c r="D121" s="3052"/>
      <c r="E121" s="3027">
        <f>C121+1</f>
        <v>2</v>
      </c>
      <c r="F121" s="3052"/>
      <c r="G121" s="3027">
        <f>E121+1</f>
        <v>3</v>
      </c>
      <c r="H121" s="3052"/>
      <c r="I121" s="3027">
        <f>G121+1</f>
        <v>4</v>
      </c>
      <c r="J121" s="3052"/>
      <c r="K121" s="3027">
        <f>I121+1</f>
        <v>5</v>
      </c>
      <c r="L121" s="3052"/>
      <c r="M121" s="3027">
        <f>K121+1</f>
        <v>6</v>
      </c>
      <c r="N121" s="3052"/>
      <c r="O121" s="3027">
        <f>M121+1</f>
        <v>7</v>
      </c>
      <c r="P121" s="3052"/>
      <c r="Q121" s="3027">
        <f>O121+1</f>
        <v>8</v>
      </c>
      <c r="R121" s="3052"/>
      <c r="S121" s="3027">
        <f>Q121+1</f>
        <v>9</v>
      </c>
      <c r="T121" s="3052"/>
      <c r="U121" s="3027">
        <f>S121+1</f>
        <v>10</v>
      </c>
      <c r="V121" s="3052"/>
      <c r="W121" s="3027">
        <f>U121+1</f>
        <v>11</v>
      </c>
      <c r="X121" s="3052"/>
      <c r="Y121" s="3027">
        <f>W121+1</f>
        <v>12</v>
      </c>
      <c r="Z121" s="3052"/>
      <c r="AA121" s="3027">
        <f>Y121+1</f>
        <v>13</v>
      </c>
      <c r="AB121" s="3052"/>
      <c r="AC121" s="97"/>
      <c r="AD121" s="3027">
        <f>AA121+1</f>
        <v>14</v>
      </c>
      <c r="AE121" s="3052"/>
      <c r="AF121" s="3027">
        <f>AD121+1</f>
        <v>15</v>
      </c>
      <c r="AG121" s="3052"/>
      <c r="AH121" s="3027">
        <f>AF121+1</f>
        <v>16</v>
      </c>
      <c r="AI121" s="3052"/>
      <c r="AJ121" s="3027">
        <f>AH121+1</f>
        <v>17</v>
      </c>
      <c r="AK121" s="3052"/>
      <c r="AL121" s="3027">
        <f>AJ121+1</f>
        <v>18</v>
      </c>
      <c r="AM121" s="3052"/>
      <c r="AN121" s="3027">
        <f>AL121+1</f>
        <v>19</v>
      </c>
      <c r="AO121" s="3052"/>
      <c r="AP121" s="3027">
        <f>AN121+1</f>
        <v>20</v>
      </c>
      <c r="AQ121" s="3052"/>
      <c r="AR121" s="3027">
        <f>AP121+1</f>
        <v>21</v>
      </c>
      <c r="AS121" s="3052"/>
      <c r="AT121" s="3027">
        <f>AR121+1</f>
        <v>22</v>
      </c>
      <c r="AU121" s="3052"/>
      <c r="AV121" s="3027">
        <f>AT121+1</f>
        <v>23</v>
      </c>
      <c r="AW121" s="3052"/>
      <c r="AX121" s="3027">
        <f>AV121+1</f>
        <v>24</v>
      </c>
      <c r="AY121" s="3052"/>
      <c r="AZ121" s="3027">
        <f>AX121+1</f>
        <v>25</v>
      </c>
      <c r="BA121" s="3052"/>
      <c r="BB121" s="3027">
        <f>AZ121+1</f>
        <v>26</v>
      </c>
      <c r="BC121" s="3052"/>
      <c r="BD121" s="98"/>
      <c r="BE121" s="3027">
        <f>BB121+1</f>
        <v>27</v>
      </c>
      <c r="BF121" s="3052"/>
      <c r="BG121" s="3027">
        <f>BE121+1</f>
        <v>28</v>
      </c>
      <c r="BH121" s="3052"/>
      <c r="BI121" s="3027">
        <f>BG121+1</f>
        <v>29</v>
      </c>
      <c r="BJ121" s="3052"/>
      <c r="BK121" s="3027">
        <f>BI121+1</f>
        <v>30</v>
      </c>
      <c r="BL121" s="3052"/>
      <c r="BM121" s="3027">
        <f>BK121+1</f>
        <v>31</v>
      </c>
      <c r="BN121" s="3052"/>
      <c r="BO121" s="3027">
        <f>BM121+1</f>
        <v>32</v>
      </c>
      <c r="BP121" s="3052"/>
      <c r="BQ121" s="3027">
        <f>BO121+1</f>
        <v>33</v>
      </c>
      <c r="BR121" s="3052"/>
      <c r="BS121" s="3027">
        <f>BQ121+1</f>
        <v>34</v>
      </c>
      <c r="BT121" s="3052"/>
      <c r="BU121" s="3027">
        <f>BS121+1</f>
        <v>35</v>
      </c>
      <c r="BV121" s="3052"/>
      <c r="BW121" s="3027">
        <f>BU121+1</f>
        <v>36</v>
      </c>
      <c r="BX121" s="3052"/>
      <c r="BY121" s="3027">
        <f>BW121+1</f>
        <v>37</v>
      </c>
      <c r="BZ121" s="3052"/>
      <c r="CA121" s="3027">
        <f>BY121+1</f>
        <v>38</v>
      </c>
      <c r="CB121" s="3052"/>
      <c r="CC121" s="3027">
        <f>CA121+1</f>
        <v>39</v>
      </c>
      <c r="CD121" s="3052"/>
      <c r="CE121" s="99"/>
      <c r="CF121" s="3027">
        <f>CC121+1</f>
        <v>40</v>
      </c>
      <c r="CG121" s="3052"/>
      <c r="CH121" s="3027">
        <f>CF121+1</f>
        <v>41</v>
      </c>
      <c r="CI121" s="3052"/>
      <c r="CJ121" s="3027">
        <f>CH121+1</f>
        <v>42</v>
      </c>
      <c r="CK121" s="3052"/>
      <c r="CL121" s="3027">
        <f>CJ121+1</f>
        <v>43</v>
      </c>
      <c r="CM121" s="3052"/>
      <c r="CN121" s="3027">
        <f>CL121+1</f>
        <v>44</v>
      </c>
      <c r="CO121" s="3052"/>
      <c r="CP121" s="3027">
        <f>CN121+1</f>
        <v>45</v>
      </c>
      <c r="CQ121" s="3052"/>
      <c r="CR121" s="3027">
        <f>CP121+1</f>
        <v>46</v>
      </c>
      <c r="CS121" s="3052"/>
      <c r="CT121" s="3027">
        <f>CR121+1</f>
        <v>47</v>
      </c>
      <c r="CU121" s="3052"/>
      <c r="CV121" s="3027">
        <f>CT121+1</f>
        <v>48</v>
      </c>
      <c r="CW121" s="3052"/>
      <c r="CX121" s="3027">
        <f>CV121+1</f>
        <v>49</v>
      </c>
      <c r="CY121" s="3052"/>
      <c r="CZ121" s="3027">
        <f>CX121+1</f>
        <v>50</v>
      </c>
      <c r="DA121" s="3052"/>
      <c r="DB121" s="3027">
        <f>CZ121+1</f>
        <v>51</v>
      </c>
      <c r="DC121" s="3052"/>
      <c r="DD121" s="3027">
        <f>DB121+1</f>
        <v>52</v>
      </c>
      <c r="DE121" s="3052"/>
      <c r="DF121" s="1260" t="s">
        <v>937</v>
      </c>
      <c r="DG121" s="1259"/>
      <c r="DH121" s="96"/>
      <c r="DI121" s="200">
        <v>0</v>
      </c>
      <c r="DJ121" s="200">
        <v>0</v>
      </c>
      <c r="DK121" s="200">
        <v>0</v>
      </c>
      <c r="DL121" s="200">
        <v>0</v>
      </c>
      <c r="DM121" s="200">
        <v>0</v>
      </c>
      <c r="DN121" s="200">
        <v>0</v>
      </c>
      <c r="DO121" s="200">
        <v>0</v>
      </c>
      <c r="DP121" s="200">
        <v>0</v>
      </c>
      <c r="DQ121" s="200">
        <v>0</v>
      </c>
      <c r="DR121" s="200">
        <v>0</v>
      </c>
      <c r="DS121" s="200">
        <v>0</v>
      </c>
      <c r="DT121" s="200">
        <v>0</v>
      </c>
      <c r="DU121" s="200">
        <v>0</v>
      </c>
      <c r="DV121" s="200">
        <v>0</v>
      </c>
      <c r="DW121" s="1217"/>
    </row>
    <row r="122" spans="2:127" ht="15.95" customHeight="1">
      <c r="B122" s="948" t="s">
        <v>205</v>
      </c>
      <c r="C122" s="102" t="s">
        <v>66</v>
      </c>
      <c r="D122" s="103" t="s">
        <v>77</v>
      </c>
      <c r="E122" s="102" t="s">
        <v>66</v>
      </c>
      <c r="F122" s="103" t="s">
        <v>77</v>
      </c>
      <c r="G122" s="102" t="s">
        <v>66</v>
      </c>
      <c r="H122" s="103" t="s">
        <v>77</v>
      </c>
      <c r="I122" s="102" t="s">
        <v>66</v>
      </c>
      <c r="J122" s="103" t="s">
        <v>77</v>
      </c>
      <c r="K122" s="102" t="s">
        <v>66</v>
      </c>
      <c r="L122" s="103" t="s">
        <v>77</v>
      </c>
      <c r="M122" s="102" t="s">
        <v>66</v>
      </c>
      <c r="N122" s="103" t="s">
        <v>77</v>
      </c>
      <c r="O122" s="102" t="s">
        <v>66</v>
      </c>
      <c r="P122" s="103" t="s">
        <v>77</v>
      </c>
      <c r="Q122" s="102" t="s">
        <v>66</v>
      </c>
      <c r="R122" s="103" t="s">
        <v>77</v>
      </c>
      <c r="S122" s="102" t="s">
        <v>66</v>
      </c>
      <c r="T122" s="103" t="s">
        <v>77</v>
      </c>
      <c r="U122" s="102" t="s">
        <v>66</v>
      </c>
      <c r="V122" s="103" t="s">
        <v>77</v>
      </c>
      <c r="W122" s="102" t="s">
        <v>66</v>
      </c>
      <c r="X122" s="103" t="s">
        <v>77</v>
      </c>
      <c r="Y122" s="102" t="s">
        <v>66</v>
      </c>
      <c r="Z122" s="103" t="s">
        <v>77</v>
      </c>
      <c r="AA122" s="102" t="s">
        <v>66</v>
      </c>
      <c r="AB122" s="104" t="s">
        <v>77</v>
      </c>
      <c r="AC122" s="97"/>
      <c r="AD122" s="105" t="s">
        <v>66</v>
      </c>
      <c r="AE122" s="103" t="s">
        <v>77</v>
      </c>
      <c r="AF122" s="106" t="s">
        <v>66</v>
      </c>
      <c r="AG122" s="103" t="s">
        <v>77</v>
      </c>
      <c r="AH122" s="106" t="s">
        <v>66</v>
      </c>
      <c r="AI122" s="103" t="s">
        <v>77</v>
      </c>
      <c r="AJ122" s="106" t="s">
        <v>66</v>
      </c>
      <c r="AK122" s="103" t="s">
        <v>77</v>
      </c>
      <c r="AL122" s="106" t="s">
        <v>66</v>
      </c>
      <c r="AM122" s="103" t="s">
        <v>77</v>
      </c>
      <c r="AN122" s="106" t="s">
        <v>66</v>
      </c>
      <c r="AO122" s="103" t="s">
        <v>77</v>
      </c>
      <c r="AP122" s="106" t="s">
        <v>66</v>
      </c>
      <c r="AQ122" s="103" t="s">
        <v>77</v>
      </c>
      <c r="AR122" s="106" t="s">
        <v>66</v>
      </c>
      <c r="AS122" s="103" t="s">
        <v>77</v>
      </c>
      <c r="AT122" s="106" t="s">
        <v>66</v>
      </c>
      <c r="AU122" s="103" t="s">
        <v>77</v>
      </c>
      <c r="AV122" s="106" t="s">
        <v>66</v>
      </c>
      <c r="AW122" s="103" t="s">
        <v>77</v>
      </c>
      <c r="AX122" s="106" t="s">
        <v>66</v>
      </c>
      <c r="AY122" s="103" t="s">
        <v>77</v>
      </c>
      <c r="AZ122" s="106" t="s">
        <v>66</v>
      </c>
      <c r="BA122" s="103" t="s">
        <v>77</v>
      </c>
      <c r="BB122" s="106" t="s">
        <v>66</v>
      </c>
      <c r="BC122" s="104" t="s">
        <v>77</v>
      </c>
      <c r="BD122" s="98"/>
      <c r="BE122" s="107" t="s">
        <v>66</v>
      </c>
      <c r="BF122" s="103" t="s">
        <v>77</v>
      </c>
      <c r="BG122" s="108" t="s">
        <v>66</v>
      </c>
      <c r="BH122" s="103" t="s">
        <v>77</v>
      </c>
      <c r="BI122" s="108" t="s">
        <v>66</v>
      </c>
      <c r="BJ122" s="103" t="s">
        <v>77</v>
      </c>
      <c r="BK122" s="108" t="s">
        <v>66</v>
      </c>
      <c r="BL122" s="103" t="s">
        <v>77</v>
      </c>
      <c r="BM122" s="108" t="s">
        <v>66</v>
      </c>
      <c r="BN122" s="103" t="s">
        <v>77</v>
      </c>
      <c r="BO122" s="108" t="s">
        <v>66</v>
      </c>
      <c r="BP122" s="103" t="s">
        <v>77</v>
      </c>
      <c r="BQ122" s="108" t="s">
        <v>66</v>
      </c>
      <c r="BR122" s="103" t="s">
        <v>77</v>
      </c>
      <c r="BS122" s="108" t="s">
        <v>66</v>
      </c>
      <c r="BT122" s="103" t="s">
        <v>77</v>
      </c>
      <c r="BU122" s="108" t="s">
        <v>66</v>
      </c>
      <c r="BV122" s="103" t="s">
        <v>77</v>
      </c>
      <c r="BW122" s="108" t="s">
        <v>66</v>
      </c>
      <c r="BX122" s="103" t="s">
        <v>77</v>
      </c>
      <c r="BY122" s="108" t="s">
        <v>66</v>
      </c>
      <c r="BZ122" s="103" t="s">
        <v>77</v>
      </c>
      <c r="CA122" s="108" t="s">
        <v>66</v>
      </c>
      <c r="CB122" s="103" t="s">
        <v>77</v>
      </c>
      <c r="CC122" s="108" t="s">
        <v>66</v>
      </c>
      <c r="CD122" s="104" t="s">
        <v>77</v>
      </c>
      <c r="CE122" s="99"/>
      <c r="CF122" s="109" t="s">
        <v>66</v>
      </c>
      <c r="CG122" s="103" t="s">
        <v>77</v>
      </c>
      <c r="CH122" s="110" t="s">
        <v>66</v>
      </c>
      <c r="CI122" s="103" t="s">
        <v>77</v>
      </c>
      <c r="CJ122" s="110" t="s">
        <v>66</v>
      </c>
      <c r="CK122" s="103" t="s">
        <v>77</v>
      </c>
      <c r="CL122" s="110" t="s">
        <v>66</v>
      </c>
      <c r="CM122" s="103" t="s">
        <v>77</v>
      </c>
      <c r="CN122" s="110" t="s">
        <v>66</v>
      </c>
      <c r="CO122" s="103" t="s">
        <v>77</v>
      </c>
      <c r="CP122" s="110" t="s">
        <v>66</v>
      </c>
      <c r="CQ122" s="103" t="s">
        <v>77</v>
      </c>
      <c r="CR122" s="110" t="s">
        <v>66</v>
      </c>
      <c r="CS122" s="103" t="s">
        <v>77</v>
      </c>
      <c r="CT122" s="110" t="s">
        <v>66</v>
      </c>
      <c r="CU122" s="103" t="s">
        <v>77</v>
      </c>
      <c r="CV122" s="110" t="s">
        <v>66</v>
      </c>
      <c r="CW122" s="103" t="s">
        <v>77</v>
      </c>
      <c r="CX122" s="110" t="s">
        <v>66</v>
      </c>
      <c r="CY122" s="103" t="s">
        <v>77</v>
      </c>
      <c r="CZ122" s="110" t="s">
        <v>66</v>
      </c>
      <c r="DA122" s="103" t="s">
        <v>77</v>
      </c>
      <c r="DB122" s="110" t="s">
        <v>66</v>
      </c>
      <c r="DC122" s="103" t="s">
        <v>77</v>
      </c>
      <c r="DD122" s="110" t="s">
        <v>66</v>
      </c>
      <c r="DE122" s="104" t="s">
        <v>77</v>
      </c>
      <c r="DF122" s="111" t="s">
        <v>922</v>
      </c>
      <c r="DG122" s="112"/>
      <c r="DH122" s="96"/>
      <c r="DI122" s="200">
        <v>0</v>
      </c>
      <c r="DJ122" s="200">
        <v>0</v>
      </c>
      <c r="DK122" s="200">
        <v>0</v>
      </c>
      <c r="DL122" s="200">
        <v>0</v>
      </c>
      <c r="DM122" s="200">
        <v>0</v>
      </c>
      <c r="DN122" s="200">
        <v>0</v>
      </c>
      <c r="DO122" s="200">
        <v>0</v>
      </c>
      <c r="DP122" s="200">
        <v>0</v>
      </c>
      <c r="DQ122" s="200">
        <v>0</v>
      </c>
      <c r="DR122" s="200">
        <v>0</v>
      </c>
      <c r="DS122" s="200">
        <v>0</v>
      </c>
      <c r="DT122" s="200">
        <v>0</v>
      </c>
      <c r="DU122" s="200">
        <v>0</v>
      </c>
      <c r="DV122" s="200">
        <v>0</v>
      </c>
      <c r="DW122" s="1217"/>
    </row>
    <row r="123" spans="2:127" ht="15.95" customHeight="1">
      <c r="B123" s="221" t="s">
        <v>340</v>
      </c>
      <c r="C123" s="175"/>
      <c r="D123" s="176"/>
      <c r="E123" s="175"/>
      <c r="F123" s="176"/>
      <c r="G123" s="175"/>
      <c r="H123" s="176"/>
      <c r="I123" s="175"/>
      <c r="J123" s="176"/>
      <c r="K123" s="175"/>
      <c r="L123" s="176"/>
      <c r="M123" s="175"/>
      <c r="N123" s="176"/>
      <c r="O123" s="175"/>
      <c r="P123" s="176"/>
      <c r="Q123" s="175"/>
      <c r="R123" s="176"/>
      <c r="S123" s="175"/>
      <c r="T123" s="176"/>
      <c r="U123" s="175"/>
      <c r="V123" s="176"/>
      <c r="W123" s="175"/>
      <c r="X123" s="176"/>
      <c r="Y123" s="175"/>
      <c r="Z123" s="176"/>
      <c r="AA123" s="175"/>
      <c r="AB123" s="174"/>
      <c r="AC123" s="97"/>
      <c r="AD123" s="175"/>
      <c r="AE123" s="176"/>
      <c r="AF123" s="175"/>
      <c r="AG123" s="176"/>
      <c r="AH123" s="175"/>
      <c r="AI123" s="176"/>
      <c r="AJ123" s="175"/>
      <c r="AK123" s="176"/>
      <c r="AL123" s="175"/>
      <c r="AM123" s="176"/>
      <c r="AN123" s="175"/>
      <c r="AO123" s="176"/>
      <c r="AP123" s="175"/>
      <c r="AQ123" s="176"/>
      <c r="AR123" s="175"/>
      <c r="AS123" s="176"/>
      <c r="AT123" s="175"/>
      <c r="AU123" s="176"/>
      <c r="AV123" s="175"/>
      <c r="AW123" s="176"/>
      <c r="AX123" s="175"/>
      <c r="AY123" s="176"/>
      <c r="AZ123" s="175"/>
      <c r="BA123" s="176"/>
      <c r="BB123" s="175"/>
      <c r="BC123" s="174"/>
      <c r="BD123" s="98"/>
      <c r="BE123" s="175"/>
      <c r="BF123" s="176"/>
      <c r="BG123" s="175"/>
      <c r="BH123" s="176"/>
      <c r="BI123" s="175"/>
      <c r="BJ123" s="176"/>
      <c r="BK123" s="175"/>
      <c r="BL123" s="176"/>
      <c r="BM123" s="175"/>
      <c r="BN123" s="176"/>
      <c r="BO123" s="175"/>
      <c r="BP123" s="176"/>
      <c r="BQ123" s="175"/>
      <c r="BR123" s="176"/>
      <c r="BS123" s="175"/>
      <c r="BT123" s="176"/>
      <c r="BU123" s="175"/>
      <c r="BV123" s="176"/>
      <c r="BW123" s="175"/>
      <c r="BX123" s="176"/>
      <c r="BY123" s="175"/>
      <c r="BZ123" s="176"/>
      <c r="CA123" s="175"/>
      <c r="CB123" s="176"/>
      <c r="CC123" s="175"/>
      <c r="CD123" s="174"/>
      <c r="CE123" s="99"/>
      <c r="CF123" s="175"/>
      <c r="CG123" s="176"/>
      <c r="CH123" s="175"/>
      <c r="CI123" s="176"/>
      <c r="CJ123" s="175"/>
      <c r="CK123" s="176"/>
      <c r="CL123" s="175"/>
      <c r="CM123" s="176"/>
      <c r="CN123" s="175"/>
      <c r="CO123" s="176"/>
      <c r="CP123" s="175"/>
      <c r="CQ123" s="176"/>
      <c r="CR123" s="175"/>
      <c r="CS123" s="176"/>
      <c r="CT123" s="175"/>
      <c r="CU123" s="176"/>
      <c r="CV123" s="175"/>
      <c r="CW123" s="176"/>
      <c r="CX123" s="175"/>
      <c r="CY123" s="176"/>
      <c r="CZ123" s="175"/>
      <c r="DA123" s="176"/>
      <c r="DB123" s="175"/>
      <c r="DC123" s="176"/>
      <c r="DD123" s="175"/>
      <c r="DE123" s="174"/>
      <c r="DF123" s="1265">
        <f t="shared" ref="DF123:DF136" si="8">SUM(C123:DE123)</f>
        <v>0</v>
      </c>
      <c r="DG123" s="219" t="str">
        <f>IF(DF123=0,"",DF123/DB216)</f>
        <v/>
      </c>
      <c r="DH123" s="96"/>
      <c r="DI123" s="116"/>
      <c r="DJ123" s="200">
        <v>0</v>
      </c>
      <c r="DK123" s="200">
        <v>0</v>
      </c>
      <c r="DL123" s="200">
        <v>0</v>
      </c>
      <c r="DM123" s="200">
        <v>0</v>
      </c>
      <c r="DN123" s="200">
        <v>0</v>
      </c>
      <c r="DO123" s="200">
        <v>0</v>
      </c>
      <c r="DP123" s="200">
        <v>0</v>
      </c>
      <c r="DQ123" s="200">
        <v>0</v>
      </c>
      <c r="DR123" s="200">
        <v>0</v>
      </c>
      <c r="DS123" s="200">
        <v>0</v>
      </c>
      <c r="DT123" s="200">
        <v>0</v>
      </c>
      <c r="DU123" s="200">
        <v>0</v>
      </c>
      <c r="DV123" s="200">
        <v>0</v>
      </c>
      <c r="DW123" s="1217"/>
    </row>
    <row r="124" spans="2:127" ht="15.95" customHeight="1">
      <c r="B124" s="222" t="s">
        <v>346</v>
      </c>
      <c r="C124" s="175"/>
      <c r="D124" s="176"/>
      <c r="E124" s="175"/>
      <c r="F124" s="176"/>
      <c r="G124" s="175"/>
      <c r="H124" s="176"/>
      <c r="I124" s="175"/>
      <c r="J124" s="176"/>
      <c r="K124" s="175"/>
      <c r="L124" s="176"/>
      <c r="M124" s="175"/>
      <c r="N124" s="176"/>
      <c r="O124" s="175"/>
      <c r="P124" s="176"/>
      <c r="Q124" s="175"/>
      <c r="R124" s="176"/>
      <c r="S124" s="175"/>
      <c r="T124" s="176"/>
      <c r="U124" s="175"/>
      <c r="V124" s="176"/>
      <c r="W124" s="175"/>
      <c r="X124" s="176"/>
      <c r="Y124" s="175"/>
      <c r="Z124" s="176"/>
      <c r="AA124" s="175"/>
      <c r="AB124" s="174"/>
      <c r="AC124" s="97"/>
      <c r="AD124" s="175"/>
      <c r="AE124" s="176"/>
      <c r="AF124" s="175"/>
      <c r="AG124" s="176"/>
      <c r="AH124" s="175"/>
      <c r="AI124" s="176"/>
      <c r="AJ124" s="175"/>
      <c r="AK124" s="176"/>
      <c r="AL124" s="175"/>
      <c r="AM124" s="176"/>
      <c r="AN124" s="175"/>
      <c r="AO124" s="176"/>
      <c r="AP124" s="175"/>
      <c r="AQ124" s="176"/>
      <c r="AR124" s="175"/>
      <c r="AS124" s="176"/>
      <c r="AT124" s="175"/>
      <c r="AU124" s="176"/>
      <c r="AV124" s="175"/>
      <c r="AW124" s="176"/>
      <c r="AX124" s="175"/>
      <c r="AY124" s="176"/>
      <c r="AZ124" s="175"/>
      <c r="BA124" s="176"/>
      <c r="BB124" s="175"/>
      <c r="BC124" s="174"/>
      <c r="BD124" s="98"/>
      <c r="BE124" s="175"/>
      <c r="BF124" s="176"/>
      <c r="BG124" s="175"/>
      <c r="BH124" s="176"/>
      <c r="BI124" s="175"/>
      <c r="BJ124" s="176"/>
      <c r="BK124" s="175"/>
      <c r="BL124" s="176"/>
      <c r="BM124" s="175"/>
      <c r="BN124" s="176"/>
      <c r="BO124" s="175"/>
      <c r="BP124" s="176"/>
      <c r="BQ124" s="175"/>
      <c r="BR124" s="176"/>
      <c r="BS124" s="175"/>
      <c r="BT124" s="176"/>
      <c r="BU124" s="175"/>
      <c r="BV124" s="176"/>
      <c r="BW124" s="175"/>
      <c r="BX124" s="176"/>
      <c r="BY124" s="175"/>
      <c r="BZ124" s="176"/>
      <c r="CA124" s="175"/>
      <c r="CB124" s="176"/>
      <c r="CC124" s="175"/>
      <c r="CD124" s="174"/>
      <c r="CE124" s="99"/>
      <c r="CF124" s="175"/>
      <c r="CG124" s="176"/>
      <c r="CH124" s="175"/>
      <c r="CI124" s="176"/>
      <c r="CJ124" s="175"/>
      <c r="CK124" s="176"/>
      <c r="CL124" s="175"/>
      <c r="CM124" s="176"/>
      <c r="CN124" s="175"/>
      <c r="CO124" s="176"/>
      <c r="CP124" s="175"/>
      <c r="CQ124" s="176"/>
      <c r="CR124" s="175"/>
      <c r="CS124" s="176"/>
      <c r="CT124" s="175"/>
      <c r="CU124" s="176"/>
      <c r="CV124" s="175"/>
      <c r="CW124" s="176"/>
      <c r="CX124" s="175"/>
      <c r="CY124" s="176"/>
      <c r="CZ124" s="175"/>
      <c r="DA124" s="176"/>
      <c r="DB124" s="175"/>
      <c r="DC124" s="176"/>
      <c r="DD124" s="175"/>
      <c r="DE124" s="174"/>
      <c r="DF124" s="220">
        <f t="shared" si="8"/>
        <v>0</v>
      </c>
      <c r="DG124" s="219" t="str">
        <f>IF(DF124=0,"",DF124/DB216)</f>
        <v/>
      </c>
      <c r="DH124" s="96"/>
      <c r="DI124" s="116"/>
      <c r="DJ124" s="200">
        <v>0</v>
      </c>
      <c r="DK124" s="200">
        <v>0</v>
      </c>
      <c r="DL124" s="200">
        <v>0</v>
      </c>
      <c r="DM124" s="200">
        <v>0</v>
      </c>
      <c r="DN124" s="200">
        <v>0</v>
      </c>
      <c r="DO124" s="200">
        <v>0</v>
      </c>
      <c r="DP124" s="200">
        <v>0</v>
      </c>
      <c r="DQ124" s="200">
        <v>0</v>
      </c>
      <c r="DR124" s="200">
        <v>0</v>
      </c>
      <c r="DS124" s="200">
        <v>0</v>
      </c>
      <c r="DT124" s="200">
        <v>0</v>
      </c>
      <c r="DU124" s="200">
        <v>0</v>
      </c>
      <c r="DV124" s="200">
        <v>0</v>
      </c>
      <c r="DW124" s="1217"/>
    </row>
    <row r="125" spans="2:127" ht="15.95" customHeight="1">
      <c r="B125" s="222" t="s">
        <v>378</v>
      </c>
      <c r="C125" s="175"/>
      <c r="D125" s="176"/>
      <c r="E125" s="175"/>
      <c r="F125" s="176"/>
      <c r="G125" s="175"/>
      <c r="H125" s="176"/>
      <c r="I125" s="175"/>
      <c r="J125" s="176"/>
      <c r="K125" s="175"/>
      <c r="L125" s="176"/>
      <c r="M125" s="175"/>
      <c r="N125" s="176"/>
      <c r="O125" s="175"/>
      <c r="P125" s="176"/>
      <c r="Q125" s="175"/>
      <c r="R125" s="176"/>
      <c r="S125" s="175"/>
      <c r="T125" s="176"/>
      <c r="U125" s="175"/>
      <c r="V125" s="176"/>
      <c r="W125" s="175"/>
      <c r="X125" s="176"/>
      <c r="Y125" s="175"/>
      <c r="Z125" s="176"/>
      <c r="AA125" s="175"/>
      <c r="AB125" s="174"/>
      <c r="AC125" s="97"/>
      <c r="AD125" s="175"/>
      <c r="AE125" s="176"/>
      <c r="AF125" s="175"/>
      <c r="AG125" s="176"/>
      <c r="AH125" s="175"/>
      <c r="AI125" s="176"/>
      <c r="AJ125" s="175"/>
      <c r="AK125" s="176"/>
      <c r="AL125" s="175"/>
      <c r="AM125" s="176"/>
      <c r="AN125" s="175"/>
      <c r="AO125" s="176"/>
      <c r="AP125" s="175"/>
      <c r="AQ125" s="176"/>
      <c r="AR125" s="175"/>
      <c r="AS125" s="176"/>
      <c r="AT125" s="175"/>
      <c r="AU125" s="176"/>
      <c r="AV125" s="175"/>
      <c r="AW125" s="176"/>
      <c r="AX125" s="175"/>
      <c r="AY125" s="176"/>
      <c r="AZ125" s="175"/>
      <c r="BA125" s="176"/>
      <c r="BB125" s="175"/>
      <c r="BC125" s="174"/>
      <c r="BD125" s="98"/>
      <c r="BE125" s="175"/>
      <c r="BF125" s="176"/>
      <c r="BG125" s="175"/>
      <c r="BH125" s="176"/>
      <c r="BI125" s="175"/>
      <c r="BJ125" s="176"/>
      <c r="BK125" s="175"/>
      <c r="BL125" s="176"/>
      <c r="BM125" s="175"/>
      <c r="BN125" s="176"/>
      <c r="BO125" s="175"/>
      <c r="BP125" s="176"/>
      <c r="BQ125" s="175"/>
      <c r="BR125" s="176"/>
      <c r="BS125" s="175"/>
      <c r="BT125" s="176"/>
      <c r="BU125" s="175"/>
      <c r="BV125" s="176"/>
      <c r="BW125" s="175"/>
      <c r="BX125" s="176"/>
      <c r="BY125" s="175"/>
      <c r="BZ125" s="176"/>
      <c r="CA125" s="175"/>
      <c r="CB125" s="176"/>
      <c r="CC125" s="175"/>
      <c r="CD125" s="174"/>
      <c r="CE125" s="99"/>
      <c r="CF125" s="175"/>
      <c r="CG125" s="176"/>
      <c r="CH125" s="175"/>
      <c r="CI125" s="176"/>
      <c r="CJ125" s="175"/>
      <c r="CK125" s="176"/>
      <c r="CL125" s="175"/>
      <c r="CM125" s="176"/>
      <c r="CN125" s="175"/>
      <c r="CO125" s="176"/>
      <c r="CP125" s="175"/>
      <c r="CQ125" s="176"/>
      <c r="CR125" s="175"/>
      <c r="CS125" s="176"/>
      <c r="CT125" s="175"/>
      <c r="CU125" s="176"/>
      <c r="CV125" s="175"/>
      <c r="CW125" s="176"/>
      <c r="CX125" s="175"/>
      <c r="CY125" s="176"/>
      <c r="CZ125" s="175"/>
      <c r="DA125" s="176"/>
      <c r="DB125" s="175"/>
      <c r="DC125" s="176"/>
      <c r="DD125" s="175"/>
      <c r="DE125" s="174"/>
      <c r="DF125" s="220">
        <f t="shared" si="8"/>
        <v>0</v>
      </c>
      <c r="DG125" s="219" t="str">
        <f>IF(DF125=0,"",DF125/DB216)</f>
        <v/>
      </c>
      <c r="DH125" s="96"/>
      <c r="DI125" s="116"/>
      <c r="DJ125" s="200">
        <v>0</v>
      </c>
      <c r="DK125" s="200">
        <v>0</v>
      </c>
      <c r="DL125" s="200">
        <v>0</v>
      </c>
      <c r="DM125" s="200">
        <v>0</v>
      </c>
      <c r="DN125" s="200">
        <v>0</v>
      </c>
      <c r="DO125" s="200">
        <v>0</v>
      </c>
      <c r="DP125" s="200">
        <v>0</v>
      </c>
      <c r="DQ125" s="200">
        <v>0</v>
      </c>
      <c r="DR125" s="200">
        <v>0</v>
      </c>
      <c r="DS125" s="200">
        <v>0</v>
      </c>
      <c r="DT125" s="200">
        <v>0</v>
      </c>
      <c r="DU125" s="200">
        <v>0</v>
      </c>
      <c r="DV125" s="200">
        <v>0</v>
      </c>
      <c r="DW125" s="1217"/>
    </row>
    <row r="126" spans="2:127" ht="15.95" customHeight="1">
      <c r="B126" s="222" t="s">
        <v>352</v>
      </c>
      <c r="C126" s="175"/>
      <c r="D126" s="176"/>
      <c r="E126" s="175"/>
      <c r="F126" s="176"/>
      <c r="G126" s="175"/>
      <c r="H126" s="176"/>
      <c r="I126" s="175"/>
      <c r="J126" s="176"/>
      <c r="K126" s="175"/>
      <c r="L126" s="176"/>
      <c r="M126" s="175"/>
      <c r="N126" s="176"/>
      <c r="O126" s="175"/>
      <c r="P126" s="176"/>
      <c r="Q126" s="175"/>
      <c r="R126" s="176"/>
      <c r="S126" s="175"/>
      <c r="T126" s="176"/>
      <c r="U126" s="175"/>
      <c r="V126" s="176"/>
      <c r="W126" s="175"/>
      <c r="X126" s="176"/>
      <c r="Y126" s="175"/>
      <c r="Z126" s="176"/>
      <c r="AA126" s="175"/>
      <c r="AB126" s="174"/>
      <c r="AC126" s="97"/>
      <c r="AD126" s="175"/>
      <c r="AE126" s="176"/>
      <c r="AF126" s="175"/>
      <c r="AG126" s="176"/>
      <c r="AH126" s="175"/>
      <c r="AI126" s="176"/>
      <c r="AJ126" s="175"/>
      <c r="AK126" s="176"/>
      <c r="AL126" s="175"/>
      <c r="AM126" s="176"/>
      <c r="AN126" s="175"/>
      <c r="AO126" s="176"/>
      <c r="AP126" s="175"/>
      <c r="AQ126" s="176"/>
      <c r="AR126" s="175"/>
      <c r="AS126" s="176"/>
      <c r="AT126" s="175"/>
      <c r="AU126" s="176"/>
      <c r="AV126" s="175"/>
      <c r="AW126" s="176"/>
      <c r="AX126" s="175"/>
      <c r="AY126" s="176"/>
      <c r="AZ126" s="175"/>
      <c r="BA126" s="176"/>
      <c r="BB126" s="175"/>
      <c r="BC126" s="174"/>
      <c r="BD126" s="98"/>
      <c r="BE126" s="175"/>
      <c r="BF126" s="176"/>
      <c r="BG126" s="175"/>
      <c r="BH126" s="176"/>
      <c r="BI126" s="175"/>
      <c r="BJ126" s="176"/>
      <c r="BK126" s="175"/>
      <c r="BL126" s="176"/>
      <c r="BM126" s="175"/>
      <c r="BN126" s="176"/>
      <c r="BO126" s="175"/>
      <c r="BP126" s="176"/>
      <c r="BQ126" s="175"/>
      <c r="BR126" s="176"/>
      <c r="BS126" s="175"/>
      <c r="BT126" s="176"/>
      <c r="BU126" s="175"/>
      <c r="BV126" s="176"/>
      <c r="BW126" s="175"/>
      <c r="BX126" s="176"/>
      <c r="BY126" s="175"/>
      <c r="BZ126" s="176"/>
      <c r="CA126" s="175"/>
      <c r="CB126" s="176"/>
      <c r="CC126" s="175"/>
      <c r="CD126" s="174"/>
      <c r="CE126" s="99"/>
      <c r="CF126" s="175"/>
      <c r="CG126" s="176"/>
      <c r="CH126" s="175"/>
      <c r="CI126" s="176"/>
      <c r="CJ126" s="175"/>
      <c r="CK126" s="176"/>
      <c r="CL126" s="175"/>
      <c r="CM126" s="176"/>
      <c r="CN126" s="175"/>
      <c r="CO126" s="176"/>
      <c r="CP126" s="175"/>
      <c r="CQ126" s="176"/>
      <c r="CR126" s="175"/>
      <c r="CS126" s="176"/>
      <c r="CT126" s="175"/>
      <c r="CU126" s="176"/>
      <c r="CV126" s="175"/>
      <c r="CW126" s="176"/>
      <c r="CX126" s="175"/>
      <c r="CY126" s="176"/>
      <c r="CZ126" s="175"/>
      <c r="DA126" s="176"/>
      <c r="DB126" s="175"/>
      <c r="DC126" s="176"/>
      <c r="DD126" s="175"/>
      <c r="DE126" s="174"/>
      <c r="DF126" s="220">
        <f t="shared" si="8"/>
        <v>0</v>
      </c>
      <c r="DG126" s="219" t="str">
        <f>IF(DF126=0,"",DF126/DB216)</f>
        <v/>
      </c>
      <c r="DH126" s="96"/>
      <c r="DI126" s="116"/>
      <c r="DJ126" s="200">
        <v>0</v>
      </c>
      <c r="DK126" s="200">
        <v>0</v>
      </c>
      <c r="DL126" s="200">
        <v>0</v>
      </c>
      <c r="DM126" s="200">
        <v>0</v>
      </c>
      <c r="DN126" s="200">
        <v>0</v>
      </c>
      <c r="DO126" s="200">
        <v>0</v>
      </c>
      <c r="DP126" s="200">
        <v>0</v>
      </c>
      <c r="DQ126" s="200">
        <v>0</v>
      </c>
      <c r="DR126" s="200">
        <v>0</v>
      </c>
      <c r="DS126" s="200">
        <v>0</v>
      </c>
      <c r="DT126" s="200">
        <v>0</v>
      </c>
      <c r="DU126" s="200">
        <v>0</v>
      </c>
      <c r="DV126" s="200">
        <v>0</v>
      </c>
      <c r="DW126" s="1217"/>
    </row>
    <row r="127" spans="2:127" ht="15.95" customHeight="1">
      <c r="B127" s="221" t="s">
        <v>357</v>
      </c>
      <c r="C127" s="175"/>
      <c r="D127" s="176"/>
      <c r="E127" s="175"/>
      <c r="F127" s="176"/>
      <c r="G127" s="175"/>
      <c r="H127" s="176"/>
      <c r="I127" s="175"/>
      <c r="J127" s="176"/>
      <c r="K127" s="175"/>
      <c r="L127" s="176"/>
      <c r="M127" s="175"/>
      <c r="N127" s="176"/>
      <c r="O127" s="175"/>
      <c r="P127" s="176"/>
      <c r="Q127" s="175"/>
      <c r="R127" s="176"/>
      <c r="S127" s="175"/>
      <c r="T127" s="176"/>
      <c r="U127" s="175"/>
      <c r="V127" s="176"/>
      <c r="W127" s="175"/>
      <c r="X127" s="176"/>
      <c r="Y127" s="175"/>
      <c r="Z127" s="176"/>
      <c r="AA127" s="175"/>
      <c r="AB127" s="174"/>
      <c r="AC127" s="97"/>
      <c r="AD127" s="175"/>
      <c r="AE127" s="176"/>
      <c r="AF127" s="175"/>
      <c r="AG127" s="176"/>
      <c r="AH127" s="175"/>
      <c r="AI127" s="176"/>
      <c r="AJ127" s="175"/>
      <c r="AK127" s="176"/>
      <c r="AL127" s="175"/>
      <c r="AM127" s="176"/>
      <c r="AN127" s="175"/>
      <c r="AO127" s="176"/>
      <c r="AP127" s="175"/>
      <c r="AQ127" s="176"/>
      <c r="AR127" s="175"/>
      <c r="AS127" s="176"/>
      <c r="AT127" s="175"/>
      <c r="AU127" s="176"/>
      <c r="AV127" s="175"/>
      <c r="AW127" s="176"/>
      <c r="AX127" s="175"/>
      <c r="AY127" s="176"/>
      <c r="AZ127" s="175"/>
      <c r="BA127" s="176"/>
      <c r="BB127" s="175"/>
      <c r="BC127" s="174"/>
      <c r="BD127" s="98"/>
      <c r="BE127" s="175"/>
      <c r="BF127" s="176"/>
      <c r="BG127" s="175"/>
      <c r="BH127" s="176"/>
      <c r="BI127" s="175"/>
      <c r="BJ127" s="176"/>
      <c r="BK127" s="175"/>
      <c r="BL127" s="176"/>
      <c r="BM127" s="175"/>
      <c r="BN127" s="176"/>
      <c r="BO127" s="175"/>
      <c r="BP127" s="176"/>
      <c r="BQ127" s="175"/>
      <c r="BR127" s="176"/>
      <c r="BS127" s="175"/>
      <c r="BT127" s="176"/>
      <c r="BU127" s="175"/>
      <c r="BV127" s="176"/>
      <c r="BW127" s="175"/>
      <c r="BX127" s="176"/>
      <c r="BY127" s="175"/>
      <c r="BZ127" s="176"/>
      <c r="CA127" s="175"/>
      <c r="CB127" s="176"/>
      <c r="CC127" s="175"/>
      <c r="CD127" s="174"/>
      <c r="CE127" s="99"/>
      <c r="CF127" s="175"/>
      <c r="CG127" s="176"/>
      <c r="CH127" s="175"/>
      <c r="CI127" s="176"/>
      <c r="CJ127" s="175"/>
      <c r="CK127" s="176"/>
      <c r="CL127" s="175"/>
      <c r="CM127" s="176"/>
      <c r="CN127" s="175"/>
      <c r="CO127" s="176"/>
      <c r="CP127" s="175"/>
      <c r="CQ127" s="176"/>
      <c r="CR127" s="175"/>
      <c r="CS127" s="176"/>
      <c r="CT127" s="175"/>
      <c r="CU127" s="176"/>
      <c r="CV127" s="175"/>
      <c r="CW127" s="176"/>
      <c r="CX127" s="175"/>
      <c r="CY127" s="176"/>
      <c r="CZ127" s="175"/>
      <c r="DA127" s="176"/>
      <c r="DB127" s="175"/>
      <c r="DC127" s="176"/>
      <c r="DD127" s="175"/>
      <c r="DE127" s="174"/>
      <c r="DF127" s="220">
        <f t="shared" si="8"/>
        <v>0</v>
      </c>
      <c r="DG127" s="219" t="str">
        <f>IF(DF127=0,"",DF127/DB216)</f>
        <v/>
      </c>
      <c r="DH127" s="96"/>
      <c r="DI127" s="116"/>
      <c r="DJ127" s="200">
        <v>0</v>
      </c>
      <c r="DK127" s="200">
        <v>0</v>
      </c>
      <c r="DL127" s="200">
        <v>0</v>
      </c>
      <c r="DM127" s="200">
        <v>0</v>
      </c>
      <c r="DN127" s="200">
        <v>0</v>
      </c>
      <c r="DO127" s="200">
        <v>0</v>
      </c>
      <c r="DP127" s="200">
        <v>0</v>
      </c>
      <c r="DQ127" s="200">
        <v>0</v>
      </c>
      <c r="DR127" s="200">
        <v>0</v>
      </c>
      <c r="DS127" s="200">
        <v>0</v>
      </c>
      <c r="DT127" s="200">
        <v>0</v>
      </c>
      <c r="DU127" s="200">
        <v>0</v>
      </c>
      <c r="DV127" s="200">
        <v>0</v>
      </c>
      <c r="DW127" s="1217"/>
    </row>
    <row r="128" spans="2:127" ht="15.95" customHeight="1">
      <c r="B128" s="222" t="s">
        <v>360</v>
      </c>
      <c r="C128" s="175"/>
      <c r="D128" s="176"/>
      <c r="E128" s="175"/>
      <c r="F128" s="176"/>
      <c r="G128" s="175"/>
      <c r="H128" s="176"/>
      <c r="I128" s="175"/>
      <c r="J128" s="176"/>
      <c r="K128" s="175"/>
      <c r="L128" s="176"/>
      <c r="M128" s="175"/>
      <c r="N128" s="176"/>
      <c r="O128" s="175"/>
      <c r="P128" s="176"/>
      <c r="Q128" s="175"/>
      <c r="R128" s="176"/>
      <c r="S128" s="175"/>
      <c r="T128" s="176"/>
      <c r="U128" s="175"/>
      <c r="V128" s="176"/>
      <c r="W128" s="175"/>
      <c r="X128" s="176"/>
      <c r="Y128" s="175"/>
      <c r="Z128" s="176"/>
      <c r="AA128" s="175"/>
      <c r="AB128" s="174"/>
      <c r="AC128" s="97"/>
      <c r="AD128" s="175"/>
      <c r="AE128" s="176"/>
      <c r="AF128" s="175"/>
      <c r="AG128" s="176"/>
      <c r="AH128" s="175"/>
      <c r="AI128" s="176"/>
      <c r="AJ128" s="175"/>
      <c r="AK128" s="176"/>
      <c r="AL128" s="175"/>
      <c r="AM128" s="176"/>
      <c r="AN128" s="175"/>
      <c r="AO128" s="176"/>
      <c r="AP128" s="175"/>
      <c r="AQ128" s="176"/>
      <c r="AR128" s="175"/>
      <c r="AS128" s="176"/>
      <c r="AT128" s="175"/>
      <c r="AU128" s="176"/>
      <c r="AV128" s="175"/>
      <c r="AW128" s="176"/>
      <c r="AX128" s="175"/>
      <c r="AY128" s="176"/>
      <c r="AZ128" s="175"/>
      <c r="BA128" s="176"/>
      <c r="BB128" s="175"/>
      <c r="BC128" s="174"/>
      <c r="BD128" s="98"/>
      <c r="BE128" s="175"/>
      <c r="BF128" s="176"/>
      <c r="BG128" s="175"/>
      <c r="BH128" s="176"/>
      <c r="BI128" s="175"/>
      <c r="BJ128" s="176"/>
      <c r="BK128" s="175"/>
      <c r="BL128" s="176"/>
      <c r="BM128" s="175"/>
      <c r="BN128" s="176"/>
      <c r="BO128" s="175"/>
      <c r="BP128" s="176"/>
      <c r="BQ128" s="175"/>
      <c r="BR128" s="176"/>
      <c r="BS128" s="175"/>
      <c r="BT128" s="176"/>
      <c r="BU128" s="175"/>
      <c r="BV128" s="176"/>
      <c r="BW128" s="175"/>
      <c r="BX128" s="176"/>
      <c r="BY128" s="175"/>
      <c r="BZ128" s="176"/>
      <c r="CA128" s="175"/>
      <c r="CB128" s="176"/>
      <c r="CC128" s="175"/>
      <c r="CD128" s="174"/>
      <c r="CE128" s="99"/>
      <c r="CF128" s="175"/>
      <c r="CG128" s="176"/>
      <c r="CH128" s="175"/>
      <c r="CI128" s="176"/>
      <c r="CJ128" s="175"/>
      <c r="CK128" s="176"/>
      <c r="CL128" s="175"/>
      <c r="CM128" s="176"/>
      <c r="CN128" s="175"/>
      <c r="CO128" s="176"/>
      <c r="CP128" s="175"/>
      <c r="CQ128" s="176"/>
      <c r="CR128" s="175"/>
      <c r="CS128" s="176"/>
      <c r="CT128" s="175"/>
      <c r="CU128" s="176"/>
      <c r="CV128" s="175"/>
      <c r="CW128" s="176"/>
      <c r="CX128" s="175"/>
      <c r="CY128" s="176"/>
      <c r="CZ128" s="175"/>
      <c r="DA128" s="176"/>
      <c r="DB128" s="175"/>
      <c r="DC128" s="176"/>
      <c r="DD128" s="175"/>
      <c r="DE128" s="174"/>
      <c r="DF128" s="220">
        <f t="shared" si="8"/>
        <v>0</v>
      </c>
      <c r="DG128" s="219" t="str">
        <f>IF(DF128=0,"",DF128/DB216)</f>
        <v/>
      </c>
      <c r="DH128" s="96"/>
      <c r="DI128" s="116"/>
      <c r="DJ128" s="200">
        <v>0</v>
      </c>
      <c r="DK128" s="200">
        <v>0</v>
      </c>
      <c r="DL128" s="200">
        <v>0</v>
      </c>
      <c r="DM128" s="200">
        <v>0</v>
      </c>
      <c r="DN128" s="200">
        <v>0</v>
      </c>
      <c r="DO128" s="200">
        <v>0</v>
      </c>
      <c r="DP128" s="200">
        <v>0</v>
      </c>
      <c r="DQ128" s="200">
        <v>0</v>
      </c>
      <c r="DR128" s="200">
        <v>0</v>
      </c>
      <c r="DS128" s="200">
        <v>0</v>
      </c>
      <c r="DT128" s="200">
        <v>0</v>
      </c>
      <c r="DU128" s="200">
        <v>0</v>
      </c>
      <c r="DV128" s="200">
        <v>0</v>
      </c>
      <c r="DW128" s="1217"/>
    </row>
    <row r="129" spans="2:127" ht="15.95" customHeight="1">
      <c r="B129" s="222" t="s">
        <v>232</v>
      </c>
      <c r="C129" s="175"/>
      <c r="D129" s="176"/>
      <c r="E129" s="175"/>
      <c r="F129" s="176"/>
      <c r="G129" s="175"/>
      <c r="H129" s="176"/>
      <c r="I129" s="175"/>
      <c r="J129" s="176"/>
      <c r="K129" s="175"/>
      <c r="L129" s="176"/>
      <c r="M129" s="175"/>
      <c r="N129" s="176"/>
      <c r="O129" s="175"/>
      <c r="P129" s="176"/>
      <c r="Q129" s="175"/>
      <c r="R129" s="176"/>
      <c r="S129" s="175"/>
      <c r="T129" s="176"/>
      <c r="U129" s="175"/>
      <c r="V129" s="176"/>
      <c r="W129" s="175"/>
      <c r="X129" s="176"/>
      <c r="Y129" s="175"/>
      <c r="Z129" s="176"/>
      <c r="AA129" s="175"/>
      <c r="AB129" s="174"/>
      <c r="AC129" s="97"/>
      <c r="AD129" s="175"/>
      <c r="AE129" s="176"/>
      <c r="AF129" s="175"/>
      <c r="AG129" s="176"/>
      <c r="AH129" s="175"/>
      <c r="AI129" s="176"/>
      <c r="AJ129" s="175"/>
      <c r="AK129" s="176"/>
      <c r="AL129" s="175"/>
      <c r="AM129" s="176"/>
      <c r="AN129" s="175"/>
      <c r="AO129" s="176"/>
      <c r="AP129" s="175"/>
      <c r="AQ129" s="176"/>
      <c r="AR129" s="175"/>
      <c r="AS129" s="176"/>
      <c r="AT129" s="175"/>
      <c r="AU129" s="176"/>
      <c r="AV129" s="175"/>
      <c r="AW129" s="176"/>
      <c r="AX129" s="175"/>
      <c r="AY129" s="176"/>
      <c r="AZ129" s="175"/>
      <c r="BA129" s="176"/>
      <c r="BB129" s="175"/>
      <c r="BC129" s="174"/>
      <c r="BD129" s="98"/>
      <c r="BE129" s="175"/>
      <c r="BF129" s="176"/>
      <c r="BG129" s="175"/>
      <c r="BH129" s="176"/>
      <c r="BI129" s="175"/>
      <c r="BJ129" s="176"/>
      <c r="BK129" s="175"/>
      <c r="BL129" s="176"/>
      <c r="BM129" s="175"/>
      <c r="BN129" s="176"/>
      <c r="BO129" s="175"/>
      <c r="BP129" s="176"/>
      <c r="BQ129" s="175"/>
      <c r="BR129" s="176"/>
      <c r="BS129" s="175"/>
      <c r="BT129" s="176"/>
      <c r="BU129" s="175"/>
      <c r="BV129" s="176"/>
      <c r="BW129" s="175"/>
      <c r="BX129" s="176"/>
      <c r="BY129" s="175"/>
      <c r="BZ129" s="176"/>
      <c r="CA129" s="175"/>
      <c r="CB129" s="176"/>
      <c r="CC129" s="175"/>
      <c r="CD129" s="174"/>
      <c r="CE129" s="99"/>
      <c r="CF129" s="175"/>
      <c r="CG129" s="176"/>
      <c r="CH129" s="175"/>
      <c r="CI129" s="176"/>
      <c r="CJ129" s="175"/>
      <c r="CK129" s="176"/>
      <c r="CL129" s="175"/>
      <c r="CM129" s="176"/>
      <c r="CN129" s="175"/>
      <c r="CO129" s="176"/>
      <c r="CP129" s="175"/>
      <c r="CQ129" s="176"/>
      <c r="CR129" s="175"/>
      <c r="CS129" s="176"/>
      <c r="CT129" s="175"/>
      <c r="CU129" s="176"/>
      <c r="CV129" s="175"/>
      <c r="CW129" s="176"/>
      <c r="CX129" s="175"/>
      <c r="CY129" s="176"/>
      <c r="CZ129" s="175"/>
      <c r="DA129" s="176"/>
      <c r="DB129" s="175"/>
      <c r="DC129" s="176"/>
      <c r="DD129" s="175"/>
      <c r="DE129" s="174"/>
      <c r="DF129" s="220">
        <f t="shared" si="8"/>
        <v>0</v>
      </c>
      <c r="DG129" s="219" t="str">
        <f>IF(DF129=0,"",DF129/DB216)</f>
        <v/>
      </c>
      <c r="DH129" s="96"/>
      <c r="DI129" s="116"/>
      <c r="DJ129" s="200">
        <v>0</v>
      </c>
      <c r="DK129" s="200">
        <v>0</v>
      </c>
      <c r="DL129" s="200">
        <v>0</v>
      </c>
      <c r="DM129" s="200">
        <v>0</v>
      </c>
      <c r="DN129" s="200">
        <v>0</v>
      </c>
      <c r="DO129" s="200">
        <v>0</v>
      </c>
      <c r="DP129" s="200">
        <v>0</v>
      </c>
      <c r="DQ129" s="200">
        <v>0</v>
      </c>
      <c r="DR129" s="200">
        <v>0</v>
      </c>
      <c r="DS129" s="200">
        <v>0</v>
      </c>
      <c r="DT129" s="200">
        <v>0</v>
      </c>
      <c r="DU129" s="200">
        <v>0</v>
      </c>
      <c r="DV129" s="200">
        <v>0</v>
      </c>
      <c r="DW129" s="1217"/>
    </row>
    <row r="130" spans="2:127" ht="15.95" customHeight="1">
      <c r="B130" s="222" t="s">
        <v>368</v>
      </c>
      <c r="C130" s="175"/>
      <c r="D130" s="176"/>
      <c r="E130" s="175"/>
      <c r="F130" s="176"/>
      <c r="G130" s="175"/>
      <c r="H130" s="176"/>
      <c r="I130" s="175"/>
      <c r="J130" s="176"/>
      <c r="K130" s="175"/>
      <c r="L130" s="176"/>
      <c r="M130" s="175"/>
      <c r="N130" s="176"/>
      <c r="O130" s="175"/>
      <c r="P130" s="176"/>
      <c r="Q130" s="175"/>
      <c r="R130" s="176"/>
      <c r="S130" s="175"/>
      <c r="T130" s="176"/>
      <c r="U130" s="175"/>
      <c r="V130" s="176"/>
      <c r="W130" s="175"/>
      <c r="X130" s="176"/>
      <c r="Y130" s="175"/>
      <c r="Z130" s="176"/>
      <c r="AA130" s="175"/>
      <c r="AB130" s="174"/>
      <c r="AC130" s="97"/>
      <c r="AD130" s="175"/>
      <c r="AE130" s="176"/>
      <c r="AF130" s="175"/>
      <c r="AG130" s="176"/>
      <c r="AH130" s="175"/>
      <c r="AI130" s="176"/>
      <c r="AJ130" s="175"/>
      <c r="AK130" s="176"/>
      <c r="AL130" s="175"/>
      <c r="AM130" s="176"/>
      <c r="AN130" s="175"/>
      <c r="AO130" s="176"/>
      <c r="AP130" s="175"/>
      <c r="AQ130" s="176"/>
      <c r="AR130" s="175"/>
      <c r="AS130" s="176"/>
      <c r="AT130" s="175"/>
      <c r="AU130" s="176"/>
      <c r="AV130" s="175"/>
      <c r="AW130" s="176"/>
      <c r="AX130" s="175"/>
      <c r="AY130" s="176"/>
      <c r="AZ130" s="175"/>
      <c r="BA130" s="176"/>
      <c r="BB130" s="175"/>
      <c r="BC130" s="174"/>
      <c r="BD130" s="98"/>
      <c r="BE130" s="175"/>
      <c r="BF130" s="176"/>
      <c r="BG130" s="175"/>
      <c r="BH130" s="176"/>
      <c r="BI130" s="175"/>
      <c r="BJ130" s="176"/>
      <c r="BK130" s="175"/>
      <c r="BL130" s="176"/>
      <c r="BM130" s="175"/>
      <c r="BN130" s="176"/>
      <c r="BO130" s="175"/>
      <c r="BP130" s="176"/>
      <c r="BQ130" s="175"/>
      <c r="BR130" s="176"/>
      <c r="BS130" s="175"/>
      <c r="BT130" s="176"/>
      <c r="BU130" s="175"/>
      <c r="BV130" s="176"/>
      <c r="BW130" s="175"/>
      <c r="BX130" s="176"/>
      <c r="BY130" s="175"/>
      <c r="BZ130" s="176"/>
      <c r="CA130" s="175"/>
      <c r="CB130" s="176"/>
      <c r="CC130" s="175"/>
      <c r="CD130" s="174"/>
      <c r="CE130" s="99"/>
      <c r="CF130" s="175"/>
      <c r="CG130" s="176"/>
      <c r="CH130" s="175"/>
      <c r="CI130" s="176"/>
      <c r="CJ130" s="175"/>
      <c r="CK130" s="176"/>
      <c r="CL130" s="175"/>
      <c r="CM130" s="176"/>
      <c r="CN130" s="175"/>
      <c r="CO130" s="176"/>
      <c r="CP130" s="175"/>
      <c r="CQ130" s="176"/>
      <c r="CR130" s="175"/>
      <c r="CS130" s="176"/>
      <c r="CT130" s="175"/>
      <c r="CU130" s="176"/>
      <c r="CV130" s="175"/>
      <c r="CW130" s="176"/>
      <c r="CX130" s="175"/>
      <c r="CY130" s="176"/>
      <c r="CZ130" s="175"/>
      <c r="DA130" s="176"/>
      <c r="DB130" s="175"/>
      <c r="DC130" s="176"/>
      <c r="DD130" s="175"/>
      <c r="DE130" s="174"/>
      <c r="DF130" s="220">
        <f t="shared" si="8"/>
        <v>0</v>
      </c>
      <c r="DG130" s="219" t="str">
        <f>IF(DF130=0,"",DF130/DB216)</f>
        <v/>
      </c>
      <c r="DH130" s="96"/>
      <c r="DI130" s="116"/>
      <c r="DJ130" s="200">
        <v>0</v>
      </c>
      <c r="DK130" s="200">
        <v>0</v>
      </c>
      <c r="DL130" s="200">
        <v>0</v>
      </c>
      <c r="DM130" s="200">
        <v>0</v>
      </c>
      <c r="DN130" s="200">
        <v>0</v>
      </c>
      <c r="DO130" s="200">
        <v>0</v>
      </c>
      <c r="DP130" s="200">
        <v>0</v>
      </c>
      <c r="DQ130" s="200">
        <v>0</v>
      </c>
      <c r="DR130" s="200">
        <v>0</v>
      </c>
      <c r="DS130" s="200">
        <v>0</v>
      </c>
      <c r="DT130" s="200">
        <v>0</v>
      </c>
      <c r="DU130" s="200">
        <v>0</v>
      </c>
      <c r="DV130" s="200">
        <v>0</v>
      </c>
      <c r="DW130" s="1217"/>
    </row>
    <row r="131" spans="2:127" ht="15.95" customHeight="1">
      <c r="B131" s="222" t="s">
        <v>371</v>
      </c>
      <c r="C131" s="175"/>
      <c r="D131" s="176"/>
      <c r="E131" s="175"/>
      <c r="F131" s="176"/>
      <c r="G131" s="175"/>
      <c r="H131" s="176"/>
      <c r="I131" s="175"/>
      <c r="J131" s="176"/>
      <c r="K131" s="175"/>
      <c r="L131" s="176"/>
      <c r="M131" s="175"/>
      <c r="N131" s="176"/>
      <c r="O131" s="175"/>
      <c r="P131" s="176"/>
      <c r="Q131" s="175"/>
      <c r="R131" s="176"/>
      <c r="S131" s="175"/>
      <c r="T131" s="176"/>
      <c r="U131" s="175"/>
      <c r="V131" s="176"/>
      <c r="W131" s="175"/>
      <c r="X131" s="176"/>
      <c r="Y131" s="175"/>
      <c r="Z131" s="176"/>
      <c r="AA131" s="175"/>
      <c r="AB131" s="174"/>
      <c r="AC131" s="97"/>
      <c r="AD131" s="175"/>
      <c r="AE131" s="176"/>
      <c r="AF131" s="175"/>
      <c r="AG131" s="176"/>
      <c r="AH131" s="175"/>
      <c r="AI131" s="176"/>
      <c r="AJ131" s="175"/>
      <c r="AK131" s="176"/>
      <c r="AL131" s="175"/>
      <c r="AM131" s="176"/>
      <c r="AN131" s="175"/>
      <c r="AO131" s="176"/>
      <c r="AP131" s="175"/>
      <c r="AQ131" s="176"/>
      <c r="AR131" s="175"/>
      <c r="AS131" s="176"/>
      <c r="AT131" s="175"/>
      <c r="AU131" s="176"/>
      <c r="AV131" s="175"/>
      <c r="AW131" s="176"/>
      <c r="AX131" s="175"/>
      <c r="AY131" s="176"/>
      <c r="AZ131" s="175"/>
      <c r="BA131" s="176"/>
      <c r="BB131" s="175"/>
      <c r="BC131" s="174"/>
      <c r="BD131" s="98"/>
      <c r="BE131" s="175"/>
      <c r="BF131" s="176"/>
      <c r="BG131" s="175"/>
      <c r="BH131" s="176"/>
      <c r="BI131" s="175"/>
      <c r="BJ131" s="176"/>
      <c r="BK131" s="175"/>
      <c r="BL131" s="176"/>
      <c r="BM131" s="175"/>
      <c r="BN131" s="176"/>
      <c r="BO131" s="175"/>
      <c r="BP131" s="176"/>
      <c r="BQ131" s="175"/>
      <c r="BR131" s="176"/>
      <c r="BS131" s="175"/>
      <c r="BT131" s="176"/>
      <c r="BU131" s="175"/>
      <c r="BV131" s="176"/>
      <c r="BW131" s="175"/>
      <c r="BX131" s="176"/>
      <c r="BY131" s="175"/>
      <c r="BZ131" s="176"/>
      <c r="CA131" s="175"/>
      <c r="CB131" s="176"/>
      <c r="CC131" s="175"/>
      <c r="CD131" s="174"/>
      <c r="CE131" s="99"/>
      <c r="CF131" s="175"/>
      <c r="CG131" s="176"/>
      <c r="CH131" s="175"/>
      <c r="CI131" s="176"/>
      <c r="CJ131" s="175"/>
      <c r="CK131" s="176"/>
      <c r="CL131" s="175"/>
      <c r="CM131" s="176"/>
      <c r="CN131" s="175"/>
      <c r="CO131" s="176"/>
      <c r="CP131" s="175"/>
      <c r="CQ131" s="176"/>
      <c r="CR131" s="175"/>
      <c r="CS131" s="176"/>
      <c r="CT131" s="175"/>
      <c r="CU131" s="176"/>
      <c r="CV131" s="175"/>
      <c r="CW131" s="176"/>
      <c r="CX131" s="175"/>
      <c r="CY131" s="176"/>
      <c r="CZ131" s="175"/>
      <c r="DA131" s="176"/>
      <c r="DB131" s="175"/>
      <c r="DC131" s="176"/>
      <c r="DD131" s="175"/>
      <c r="DE131" s="174"/>
      <c r="DF131" s="220">
        <f t="shared" si="8"/>
        <v>0</v>
      </c>
      <c r="DG131" s="219" t="str">
        <f>IF(DF131=0,"",DF131/DB216)</f>
        <v/>
      </c>
      <c r="DH131" s="96"/>
      <c r="DI131" s="116"/>
      <c r="DJ131" s="200">
        <v>0</v>
      </c>
      <c r="DK131" s="200">
        <v>0</v>
      </c>
      <c r="DL131" s="200">
        <v>0</v>
      </c>
      <c r="DM131" s="200">
        <v>0</v>
      </c>
      <c r="DN131" s="200">
        <v>0</v>
      </c>
      <c r="DO131" s="200">
        <v>0</v>
      </c>
      <c r="DP131" s="200">
        <v>0</v>
      </c>
      <c r="DQ131" s="200">
        <v>0</v>
      </c>
      <c r="DR131" s="200">
        <v>0</v>
      </c>
      <c r="DS131" s="200">
        <v>0</v>
      </c>
      <c r="DT131" s="200">
        <v>0</v>
      </c>
      <c r="DU131" s="200">
        <v>0</v>
      </c>
      <c r="DV131" s="200">
        <v>0</v>
      </c>
      <c r="DW131" s="1217"/>
    </row>
    <row r="132" spans="2:127" ht="15.95" customHeight="1">
      <c r="B132" s="222" t="s">
        <v>374</v>
      </c>
      <c r="C132" s="175"/>
      <c r="D132" s="176"/>
      <c r="E132" s="175"/>
      <c r="F132" s="176"/>
      <c r="G132" s="175"/>
      <c r="H132" s="176"/>
      <c r="I132" s="175"/>
      <c r="J132" s="176"/>
      <c r="K132" s="175"/>
      <c r="L132" s="176"/>
      <c r="M132" s="175"/>
      <c r="N132" s="176"/>
      <c r="O132" s="175"/>
      <c r="P132" s="176"/>
      <c r="Q132" s="175"/>
      <c r="R132" s="176"/>
      <c r="S132" s="175"/>
      <c r="T132" s="176"/>
      <c r="U132" s="175"/>
      <c r="V132" s="176"/>
      <c r="W132" s="175"/>
      <c r="X132" s="176"/>
      <c r="Y132" s="175"/>
      <c r="Z132" s="176"/>
      <c r="AA132" s="175"/>
      <c r="AB132" s="174"/>
      <c r="AC132" s="97"/>
      <c r="AD132" s="175"/>
      <c r="AE132" s="176"/>
      <c r="AF132" s="175"/>
      <c r="AG132" s="176"/>
      <c r="AH132" s="175"/>
      <c r="AI132" s="176"/>
      <c r="AJ132" s="175"/>
      <c r="AK132" s="176"/>
      <c r="AL132" s="175"/>
      <c r="AM132" s="176"/>
      <c r="AN132" s="175"/>
      <c r="AO132" s="176"/>
      <c r="AP132" s="175"/>
      <c r="AQ132" s="176"/>
      <c r="AR132" s="175"/>
      <c r="AS132" s="176"/>
      <c r="AT132" s="175"/>
      <c r="AU132" s="176"/>
      <c r="AV132" s="175"/>
      <c r="AW132" s="176"/>
      <c r="AX132" s="175"/>
      <c r="AY132" s="176"/>
      <c r="AZ132" s="175"/>
      <c r="BA132" s="176"/>
      <c r="BB132" s="175"/>
      <c r="BC132" s="174"/>
      <c r="BD132" s="98"/>
      <c r="BE132" s="175"/>
      <c r="BF132" s="176"/>
      <c r="BG132" s="175"/>
      <c r="BH132" s="176"/>
      <c r="BI132" s="175"/>
      <c r="BJ132" s="176"/>
      <c r="BK132" s="175"/>
      <c r="BL132" s="176"/>
      <c r="BM132" s="175"/>
      <c r="BN132" s="176"/>
      <c r="BO132" s="175"/>
      <c r="BP132" s="176"/>
      <c r="BQ132" s="175"/>
      <c r="BR132" s="176"/>
      <c r="BS132" s="175"/>
      <c r="BT132" s="176"/>
      <c r="BU132" s="175"/>
      <c r="BV132" s="176"/>
      <c r="BW132" s="175"/>
      <c r="BX132" s="176"/>
      <c r="BY132" s="175"/>
      <c r="BZ132" s="176"/>
      <c r="CA132" s="175"/>
      <c r="CB132" s="176"/>
      <c r="CC132" s="175"/>
      <c r="CD132" s="174"/>
      <c r="CE132" s="99"/>
      <c r="CF132" s="175"/>
      <c r="CG132" s="176"/>
      <c r="CH132" s="175"/>
      <c r="CI132" s="176"/>
      <c r="CJ132" s="175"/>
      <c r="CK132" s="176"/>
      <c r="CL132" s="175"/>
      <c r="CM132" s="176"/>
      <c r="CN132" s="175"/>
      <c r="CO132" s="176"/>
      <c r="CP132" s="175"/>
      <c r="CQ132" s="176"/>
      <c r="CR132" s="175"/>
      <c r="CS132" s="176"/>
      <c r="CT132" s="175"/>
      <c r="CU132" s="176"/>
      <c r="CV132" s="175"/>
      <c r="CW132" s="176"/>
      <c r="CX132" s="175"/>
      <c r="CY132" s="176"/>
      <c r="CZ132" s="175"/>
      <c r="DA132" s="176"/>
      <c r="DB132" s="175"/>
      <c r="DC132" s="176"/>
      <c r="DD132" s="175"/>
      <c r="DE132" s="174"/>
      <c r="DF132" s="220">
        <f t="shared" si="8"/>
        <v>0</v>
      </c>
      <c r="DG132" s="219" t="str">
        <f>IF(DF132=0,"",DF132/DB216)</f>
        <v/>
      </c>
      <c r="DH132" s="96"/>
      <c r="DI132" s="116"/>
      <c r="DJ132" s="200">
        <v>0</v>
      </c>
      <c r="DK132" s="200">
        <v>0</v>
      </c>
      <c r="DL132" s="200">
        <v>0</v>
      </c>
      <c r="DM132" s="200">
        <v>0</v>
      </c>
      <c r="DN132" s="200">
        <v>0</v>
      </c>
      <c r="DO132" s="200">
        <v>0</v>
      </c>
      <c r="DP132" s="200">
        <v>0</v>
      </c>
      <c r="DQ132" s="200">
        <v>0</v>
      </c>
      <c r="DR132" s="200">
        <v>0</v>
      </c>
      <c r="DS132" s="200">
        <v>0</v>
      </c>
      <c r="DT132" s="200">
        <v>0</v>
      </c>
      <c r="DU132" s="200">
        <v>0</v>
      </c>
      <c r="DV132" s="200">
        <v>0</v>
      </c>
      <c r="DW132" s="1217"/>
    </row>
    <row r="133" spans="2:127" ht="15.95" customHeight="1">
      <c r="B133" s="222"/>
      <c r="C133" s="175"/>
      <c r="D133" s="176"/>
      <c r="E133" s="175"/>
      <c r="F133" s="176"/>
      <c r="G133" s="175"/>
      <c r="H133" s="176"/>
      <c r="I133" s="175"/>
      <c r="J133" s="176"/>
      <c r="K133" s="175"/>
      <c r="L133" s="176"/>
      <c r="M133" s="175"/>
      <c r="N133" s="176"/>
      <c r="O133" s="175"/>
      <c r="P133" s="176"/>
      <c r="Q133" s="175"/>
      <c r="R133" s="176"/>
      <c r="S133" s="175"/>
      <c r="T133" s="176"/>
      <c r="U133" s="175"/>
      <c r="V133" s="176"/>
      <c r="W133" s="175"/>
      <c r="X133" s="176"/>
      <c r="Y133" s="175"/>
      <c r="Z133" s="176"/>
      <c r="AA133" s="175"/>
      <c r="AB133" s="174"/>
      <c r="AC133" s="97"/>
      <c r="AD133" s="175"/>
      <c r="AE133" s="176"/>
      <c r="AF133" s="175"/>
      <c r="AG133" s="176"/>
      <c r="AH133" s="175"/>
      <c r="AI133" s="176"/>
      <c r="AJ133" s="175"/>
      <c r="AK133" s="176"/>
      <c r="AL133" s="175"/>
      <c r="AM133" s="176"/>
      <c r="AN133" s="175"/>
      <c r="AO133" s="176"/>
      <c r="AP133" s="175"/>
      <c r="AQ133" s="176"/>
      <c r="AR133" s="175"/>
      <c r="AS133" s="176"/>
      <c r="AT133" s="175"/>
      <c r="AU133" s="176"/>
      <c r="AV133" s="175"/>
      <c r="AW133" s="176"/>
      <c r="AX133" s="175"/>
      <c r="AY133" s="176"/>
      <c r="AZ133" s="175"/>
      <c r="BA133" s="176"/>
      <c r="BB133" s="175"/>
      <c r="BC133" s="174"/>
      <c r="BD133" s="98"/>
      <c r="BE133" s="175"/>
      <c r="BF133" s="176"/>
      <c r="BG133" s="175"/>
      <c r="BH133" s="176"/>
      <c r="BI133" s="175"/>
      <c r="BJ133" s="176"/>
      <c r="BK133" s="175"/>
      <c r="BL133" s="176"/>
      <c r="BM133" s="175"/>
      <c r="BN133" s="176"/>
      <c r="BO133" s="175"/>
      <c r="BP133" s="176"/>
      <c r="BQ133" s="175"/>
      <c r="BR133" s="176"/>
      <c r="BS133" s="175"/>
      <c r="BT133" s="176"/>
      <c r="BU133" s="175"/>
      <c r="BV133" s="176"/>
      <c r="BW133" s="175"/>
      <c r="BX133" s="176"/>
      <c r="BY133" s="175"/>
      <c r="BZ133" s="176"/>
      <c r="CA133" s="175"/>
      <c r="CB133" s="176"/>
      <c r="CC133" s="175"/>
      <c r="CD133" s="174"/>
      <c r="CE133" s="99"/>
      <c r="CF133" s="175"/>
      <c r="CG133" s="176"/>
      <c r="CH133" s="175"/>
      <c r="CI133" s="176"/>
      <c r="CJ133" s="175"/>
      <c r="CK133" s="176"/>
      <c r="CL133" s="175"/>
      <c r="CM133" s="176"/>
      <c r="CN133" s="175"/>
      <c r="CO133" s="176"/>
      <c r="CP133" s="175"/>
      <c r="CQ133" s="176"/>
      <c r="CR133" s="175"/>
      <c r="CS133" s="176"/>
      <c r="CT133" s="175"/>
      <c r="CU133" s="176"/>
      <c r="CV133" s="175"/>
      <c r="CW133" s="176"/>
      <c r="CX133" s="175"/>
      <c r="CY133" s="176"/>
      <c r="CZ133" s="175"/>
      <c r="DA133" s="176"/>
      <c r="DB133" s="175"/>
      <c r="DC133" s="176"/>
      <c r="DD133" s="175"/>
      <c r="DE133" s="174"/>
      <c r="DF133" s="220">
        <f t="shared" si="8"/>
        <v>0</v>
      </c>
      <c r="DG133" s="219" t="str">
        <f>IF(DF133=0,"",DF133/DB216)</f>
        <v/>
      </c>
      <c r="DH133" s="96"/>
      <c r="DI133" s="116"/>
      <c r="DJ133" s="200">
        <v>0</v>
      </c>
      <c r="DK133" s="200">
        <v>0</v>
      </c>
      <c r="DL133" s="200">
        <v>0</v>
      </c>
      <c r="DM133" s="200">
        <v>0</v>
      </c>
      <c r="DN133" s="200">
        <v>0</v>
      </c>
      <c r="DO133" s="200">
        <v>0</v>
      </c>
      <c r="DP133" s="200">
        <v>0</v>
      </c>
      <c r="DQ133" s="200">
        <v>0</v>
      </c>
      <c r="DR133" s="200">
        <v>0</v>
      </c>
      <c r="DS133" s="200">
        <v>0</v>
      </c>
      <c r="DT133" s="200">
        <v>0</v>
      </c>
      <c r="DU133" s="200">
        <v>0</v>
      </c>
      <c r="DV133" s="200">
        <v>0</v>
      </c>
      <c r="DW133" s="1217"/>
    </row>
    <row r="134" spans="2:127" ht="15.95" customHeight="1">
      <c r="B134" s="222"/>
      <c r="C134" s="175"/>
      <c r="D134" s="176"/>
      <c r="E134" s="175"/>
      <c r="F134" s="176"/>
      <c r="G134" s="175"/>
      <c r="H134" s="176"/>
      <c r="I134" s="175"/>
      <c r="J134" s="176"/>
      <c r="K134" s="175"/>
      <c r="L134" s="176"/>
      <c r="M134" s="175"/>
      <c r="N134" s="176"/>
      <c r="O134" s="175"/>
      <c r="P134" s="176"/>
      <c r="Q134" s="175"/>
      <c r="R134" s="176"/>
      <c r="S134" s="175"/>
      <c r="T134" s="176"/>
      <c r="U134" s="175"/>
      <c r="V134" s="176"/>
      <c r="W134" s="175"/>
      <c r="X134" s="176"/>
      <c r="Y134" s="175"/>
      <c r="Z134" s="176"/>
      <c r="AA134" s="175"/>
      <c r="AB134" s="174"/>
      <c r="AC134" s="97"/>
      <c r="AD134" s="175"/>
      <c r="AE134" s="176"/>
      <c r="AF134" s="175"/>
      <c r="AG134" s="176"/>
      <c r="AH134" s="175"/>
      <c r="AI134" s="176"/>
      <c r="AJ134" s="175"/>
      <c r="AK134" s="176"/>
      <c r="AL134" s="175"/>
      <c r="AM134" s="176"/>
      <c r="AN134" s="175"/>
      <c r="AO134" s="176"/>
      <c r="AP134" s="175"/>
      <c r="AQ134" s="176"/>
      <c r="AR134" s="175"/>
      <c r="AS134" s="176"/>
      <c r="AT134" s="175"/>
      <c r="AU134" s="176"/>
      <c r="AV134" s="175"/>
      <c r="AW134" s="176"/>
      <c r="AX134" s="175"/>
      <c r="AY134" s="176"/>
      <c r="AZ134" s="175"/>
      <c r="BA134" s="176"/>
      <c r="BB134" s="175"/>
      <c r="BC134" s="174"/>
      <c r="BD134" s="98"/>
      <c r="BE134" s="175"/>
      <c r="BF134" s="176"/>
      <c r="BG134" s="175"/>
      <c r="BH134" s="176"/>
      <c r="BI134" s="175"/>
      <c r="BJ134" s="176"/>
      <c r="BK134" s="175"/>
      <c r="BL134" s="176"/>
      <c r="BM134" s="175"/>
      <c r="BN134" s="176"/>
      <c r="BO134" s="175"/>
      <c r="BP134" s="176"/>
      <c r="BQ134" s="175"/>
      <c r="BR134" s="176"/>
      <c r="BS134" s="175"/>
      <c r="BT134" s="176"/>
      <c r="BU134" s="175"/>
      <c r="BV134" s="176"/>
      <c r="BW134" s="175"/>
      <c r="BX134" s="176"/>
      <c r="BY134" s="175"/>
      <c r="BZ134" s="176"/>
      <c r="CA134" s="175"/>
      <c r="CB134" s="176"/>
      <c r="CC134" s="175"/>
      <c r="CD134" s="174"/>
      <c r="CE134" s="99"/>
      <c r="CF134" s="175"/>
      <c r="CG134" s="176"/>
      <c r="CH134" s="175"/>
      <c r="CI134" s="176"/>
      <c r="CJ134" s="175"/>
      <c r="CK134" s="176"/>
      <c r="CL134" s="175"/>
      <c r="CM134" s="176"/>
      <c r="CN134" s="175"/>
      <c r="CO134" s="176"/>
      <c r="CP134" s="175"/>
      <c r="CQ134" s="176"/>
      <c r="CR134" s="175"/>
      <c r="CS134" s="176"/>
      <c r="CT134" s="175"/>
      <c r="CU134" s="176"/>
      <c r="CV134" s="175"/>
      <c r="CW134" s="176"/>
      <c r="CX134" s="175"/>
      <c r="CY134" s="176"/>
      <c r="CZ134" s="175"/>
      <c r="DA134" s="176"/>
      <c r="DB134" s="175"/>
      <c r="DC134" s="176"/>
      <c r="DD134" s="175"/>
      <c r="DE134" s="174"/>
      <c r="DF134" s="220">
        <f t="shared" si="8"/>
        <v>0</v>
      </c>
      <c r="DG134" s="219" t="str">
        <f>IF(DF134=0,"",DF134/DB216)</f>
        <v/>
      </c>
      <c r="DH134" s="96"/>
      <c r="DI134" s="116"/>
      <c r="DJ134" s="200">
        <v>0</v>
      </c>
      <c r="DK134" s="200">
        <v>0</v>
      </c>
      <c r="DL134" s="200">
        <v>0</v>
      </c>
      <c r="DM134" s="200">
        <v>0</v>
      </c>
      <c r="DN134" s="200">
        <v>0</v>
      </c>
      <c r="DO134" s="200">
        <v>0</v>
      </c>
      <c r="DP134" s="200">
        <v>0</v>
      </c>
      <c r="DQ134" s="200">
        <v>0</v>
      </c>
      <c r="DR134" s="200">
        <v>0</v>
      </c>
      <c r="DS134" s="200">
        <v>0</v>
      </c>
      <c r="DT134" s="200">
        <v>0</v>
      </c>
      <c r="DU134" s="200">
        <v>0</v>
      </c>
      <c r="DV134" s="200">
        <v>0</v>
      </c>
      <c r="DW134" s="1217"/>
    </row>
    <row r="135" spans="2:127" ht="15.95" customHeight="1">
      <c r="B135" s="222"/>
      <c r="C135" s="175"/>
      <c r="D135" s="176"/>
      <c r="E135" s="175"/>
      <c r="F135" s="176"/>
      <c r="G135" s="175"/>
      <c r="H135" s="176"/>
      <c r="I135" s="175"/>
      <c r="J135" s="176"/>
      <c r="K135" s="175"/>
      <c r="L135" s="176"/>
      <c r="M135" s="175"/>
      <c r="N135" s="176"/>
      <c r="O135" s="175"/>
      <c r="P135" s="176"/>
      <c r="Q135" s="175"/>
      <c r="R135" s="176"/>
      <c r="S135" s="175"/>
      <c r="T135" s="176"/>
      <c r="U135" s="175"/>
      <c r="V135" s="176"/>
      <c r="W135" s="175"/>
      <c r="X135" s="176"/>
      <c r="Y135" s="175"/>
      <c r="Z135" s="176"/>
      <c r="AA135" s="175"/>
      <c r="AB135" s="174"/>
      <c r="AC135" s="97"/>
      <c r="AD135" s="175"/>
      <c r="AE135" s="176"/>
      <c r="AF135" s="175"/>
      <c r="AG135" s="176"/>
      <c r="AH135" s="175"/>
      <c r="AI135" s="176"/>
      <c r="AJ135" s="175"/>
      <c r="AK135" s="176"/>
      <c r="AL135" s="175"/>
      <c r="AM135" s="176"/>
      <c r="AN135" s="175"/>
      <c r="AO135" s="176"/>
      <c r="AP135" s="175"/>
      <c r="AQ135" s="176"/>
      <c r="AR135" s="175"/>
      <c r="AS135" s="176"/>
      <c r="AT135" s="175"/>
      <c r="AU135" s="176"/>
      <c r="AV135" s="175"/>
      <c r="AW135" s="176"/>
      <c r="AX135" s="175"/>
      <c r="AY135" s="176"/>
      <c r="AZ135" s="175"/>
      <c r="BA135" s="176"/>
      <c r="BB135" s="175"/>
      <c r="BC135" s="174"/>
      <c r="BD135" s="98"/>
      <c r="BE135" s="175"/>
      <c r="BF135" s="176"/>
      <c r="BG135" s="175"/>
      <c r="BH135" s="176"/>
      <c r="BI135" s="175"/>
      <c r="BJ135" s="176"/>
      <c r="BK135" s="175"/>
      <c r="BL135" s="176"/>
      <c r="BM135" s="175"/>
      <c r="BN135" s="176"/>
      <c r="BO135" s="175"/>
      <c r="BP135" s="176"/>
      <c r="BQ135" s="175"/>
      <c r="BR135" s="176"/>
      <c r="BS135" s="175"/>
      <c r="BT135" s="176"/>
      <c r="BU135" s="175"/>
      <c r="BV135" s="176"/>
      <c r="BW135" s="175"/>
      <c r="BX135" s="176"/>
      <c r="BY135" s="175"/>
      <c r="BZ135" s="176"/>
      <c r="CA135" s="175"/>
      <c r="CB135" s="176"/>
      <c r="CC135" s="175"/>
      <c r="CD135" s="174"/>
      <c r="CE135" s="99"/>
      <c r="CF135" s="175"/>
      <c r="CG135" s="176"/>
      <c r="CH135" s="175"/>
      <c r="CI135" s="176"/>
      <c r="CJ135" s="175"/>
      <c r="CK135" s="176"/>
      <c r="CL135" s="175"/>
      <c r="CM135" s="176"/>
      <c r="CN135" s="175"/>
      <c r="CO135" s="176"/>
      <c r="CP135" s="175"/>
      <c r="CQ135" s="176"/>
      <c r="CR135" s="175"/>
      <c r="CS135" s="176"/>
      <c r="CT135" s="175"/>
      <c r="CU135" s="176"/>
      <c r="CV135" s="175"/>
      <c r="CW135" s="176"/>
      <c r="CX135" s="175"/>
      <c r="CY135" s="176"/>
      <c r="CZ135" s="175"/>
      <c r="DA135" s="176"/>
      <c r="DB135" s="175"/>
      <c r="DC135" s="176"/>
      <c r="DD135" s="175"/>
      <c r="DE135" s="174"/>
      <c r="DF135" s="220">
        <f t="shared" si="8"/>
        <v>0</v>
      </c>
      <c r="DG135" s="219" t="str">
        <f>IF(DF135=0,"",DF135/DB216)</f>
        <v/>
      </c>
      <c r="DH135" s="96"/>
      <c r="DI135" s="116"/>
      <c r="DJ135" s="200">
        <v>0</v>
      </c>
      <c r="DK135" s="200">
        <v>0</v>
      </c>
      <c r="DL135" s="200">
        <v>0</v>
      </c>
      <c r="DM135" s="200">
        <v>0</v>
      </c>
      <c r="DN135" s="200">
        <v>0</v>
      </c>
      <c r="DO135" s="200">
        <v>0</v>
      </c>
      <c r="DP135" s="200">
        <v>0</v>
      </c>
      <c r="DQ135" s="200">
        <v>0</v>
      </c>
      <c r="DR135" s="200">
        <v>0</v>
      </c>
      <c r="DS135" s="200">
        <v>0</v>
      </c>
      <c r="DT135" s="200">
        <v>0</v>
      </c>
      <c r="DU135" s="200">
        <v>0</v>
      </c>
      <c r="DV135" s="200">
        <v>0</v>
      </c>
      <c r="DW135" s="1217"/>
    </row>
    <row r="136" spans="2:127" ht="15.95" customHeight="1">
      <c r="B136" s="222"/>
      <c r="C136" s="175"/>
      <c r="D136" s="176"/>
      <c r="E136" s="175"/>
      <c r="F136" s="176"/>
      <c r="G136" s="175"/>
      <c r="H136" s="176"/>
      <c r="I136" s="175"/>
      <c r="J136" s="176"/>
      <c r="K136" s="175"/>
      <c r="L136" s="176"/>
      <c r="M136" s="175"/>
      <c r="N136" s="176"/>
      <c r="O136" s="175"/>
      <c r="P136" s="176"/>
      <c r="Q136" s="175"/>
      <c r="R136" s="176"/>
      <c r="S136" s="175"/>
      <c r="T136" s="176"/>
      <c r="U136" s="175"/>
      <c r="V136" s="176"/>
      <c r="W136" s="175"/>
      <c r="X136" s="176"/>
      <c r="Y136" s="175"/>
      <c r="Z136" s="176"/>
      <c r="AA136" s="175"/>
      <c r="AB136" s="174"/>
      <c r="AC136" s="97"/>
      <c r="AD136" s="175"/>
      <c r="AE136" s="176"/>
      <c r="AF136" s="175"/>
      <c r="AG136" s="176"/>
      <c r="AH136" s="175"/>
      <c r="AI136" s="176"/>
      <c r="AJ136" s="175"/>
      <c r="AK136" s="176"/>
      <c r="AL136" s="175"/>
      <c r="AM136" s="176"/>
      <c r="AN136" s="175"/>
      <c r="AO136" s="176"/>
      <c r="AP136" s="175"/>
      <c r="AQ136" s="176"/>
      <c r="AR136" s="175"/>
      <c r="AS136" s="176"/>
      <c r="AT136" s="175"/>
      <c r="AU136" s="176"/>
      <c r="AV136" s="175"/>
      <c r="AW136" s="176"/>
      <c r="AX136" s="175"/>
      <c r="AY136" s="176"/>
      <c r="AZ136" s="175"/>
      <c r="BA136" s="176"/>
      <c r="BB136" s="175"/>
      <c r="BC136" s="174"/>
      <c r="BD136" s="98"/>
      <c r="BE136" s="175"/>
      <c r="BF136" s="176"/>
      <c r="BG136" s="175"/>
      <c r="BH136" s="176"/>
      <c r="BI136" s="175"/>
      <c r="BJ136" s="176"/>
      <c r="BK136" s="175"/>
      <c r="BL136" s="176"/>
      <c r="BM136" s="175"/>
      <c r="BN136" s="176"/>
      <c r="BO136" s="175"/>
      <c r="BP136" s="176"/>
      <c r="BQ136" s="175"/>
      <c r="BR136" s="176"/>
      <c r="BS136" s="175"/>
      <c r="BT136" s="176"/>
      <c r="BU136" s="175"/>
      <c r="BV136" s="176"/>
      <c r="BW136" s="175"/>
      <c r="BX136" s="176"/>
      <c r="BY136" s="175"/>
      <c r="BZ136" s="176"/>
      <c r="CA136" s="175"/>
      <c r="CB136" s="176"/>
      <c r="CC136" s="175"/>
      <c r="CD136" s="174"/>
      <c r="CE136" s="99"/>
      <c r="CF136" s="175"/>
      <c r="CG136" s="176"/>
      <c r="CH136" s="175"/>
      <c r="CI136" s="176"/>
      <c r="CJ136" s="175"/>
      <c r="CK136" s="176"/>
      <c r="CL136" s="175"/>
      <c r="CM136" s="176"/>
      <c r="CN136" s="175"/>
      <c r="CO136" s="176"/>
      <c r="CP136" s="175"/>
      <c r="CQ136" s="176"/>
      <c r="CR136" s="175"/>
      <c r="CS136" s="176"/>
      <c r="CT136" s="175"/>
      <c r="CU136" s="176"/>
      <c r="CV136" s="175"/>
      <c r="CW136" s="176"/>
      <c r="CX136" s="175"/>
      <c r="CY136" s="176"/>
      <c r="CZ136" s="175"/>
      <c r="DA136" s="176"/>
      <c r="DB136" s="175"/>
      <c r="DC136" s="176"/>
      <c r="DD136" s="175"/>
      <c r="DE136" s="174"/>
      <c r="DF136" s="223">
        <f t="shared" si="8"/>
        <v>0</v>
      </c>
      <c r="DG136" s="219" t="str">
        <f>IF(DF136=0,"",DF136/DB216)</f>
        <v/>
      </c>
      <c r="DH136" s="96"/>
      <c r="DI136" s="116"/>
      <c r="DJ136" s="200">
        <v>0</v>
      </c>
      <c r="DK136" s="200">
        <v>0</v>
      </c>
      <c r="DL136" s="200">
        <v>0</v>
      </c>
      <c r="DM136" s="200">
        <v>0</v>
      </c>
      <c r="DN136" s="200">
        <v>0</v>
      </c>
      <c r="DO136" s="200">
        <v>0</v>
      </c>
      <c r="DP136" s="200">
        <v>0</v>
      </c>
      <c r="DQ136" s="200">
        <v>0</v>
      </c>
      <c r="DR136" s="200">
        <v>0</v>
      </c>
      <c r="DS136" s="200">
        <v>0</v>
      </c>
      <c r="DT136" s="200">
        <v>0</v>
      </c>
      <c r="DU136" s="200">
        <v>0</v>
      </c>
      <c r="DV136" s="200">
        <v>0</v>
      </c>
      <c r="DW136" s="1217"/>
    </row>
    <row r="137" spans="2:127" s="240" customFormat="1" ht="15.95" customHeight="1">
      <c r="B137" s="1262"/>
      <c r="C137" s="618"/>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619"/>
      <c r="AC137" s="97"/>
      <c r="AD137" s="618"/>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619"/>
      <c r="BD137" s="98"/>
      <c r="BE137" s="618"/>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619"/>
      <c r="CE137" s="99"/>
      <c r="CF137" s="618"/>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544"/>
      <c r="DI137" s="564">
        <v>0</v>
      </c>
      <c r="DJ137" s="200">
        <v>0</v>
      </c>
      <c r="DK137" s="200">
        <v>0</v>
      </c>
      <c r="DL137" s="200">
        <v>0</v>
      </c>
      <c r="DM137" s="200">
        <v>0</v>
      </c>
      <c r="DN137" s="200">
        <v>0</v>
      </c>
      <c r="DO137" s="200">
        <v>0</v>
      </c>
      <c r="DP137" s="200">
        <v>0</v>
      </c>
      <c r="DQ137" s="200">
        <v>0</v>
      </c>
      <c r="DR137" s="200">
        <v>0</v>
      </c>
      <c r="DS137" s="200">
        <v>0</v>
      </c>
      <c r="DT137" s="200">
        <v>0</v>
      </c>
      <c r="DU137" s="200">
        <v>0</v>
      </c>
      <c r="DV137" s="200">
        <v>0</v>
      </c>
      <c r="DW137" s="1217"/>
    </row>
    <row r="138" spans="2:127" s="240" customFormat="1" ht="15.95" customHeight="1">
      <c r="B138" s="3106" t="s">
        <v>1176</v>
      </c>
      <c r="C138" s="3107"/>
      <c r="D138" s="3107"/>
      <c r="E138" s="3107"/>
      <c r="F138" s="3107"/>
      <c r="G138" s="3107"/>
      <c r="H138" s="3107"/>
      <c r="I138" s="3107"/>
      <c r="J138" s="3107"/>
      <c r="K138" s="3107"/>
      <c r="L138" s="3107"/>
      <c r="M138" s="3107"/>
      <c r="N138" s="3107"/>
      <c r="O138" s="3107"/>
      <c r="P138" s="3107"/>
      <c r="Q138" s="3107"/>
      <c r="R138" s="3107"/>
      <c r="S138" s="3107"/>
      <c r="T138" s="3107"/>
      <c r="U138" s="3107"/>
      <c r="V138" s="3107"/>
      <c r="W138" s="3107"/>
      <c r="X138" s="3107"/>
      <c r="Y138" s="3107"/>
      <c r="Z138" s="3107"/>
      <c r="AA138" s="3107"/>
      <c r="AB138" s="3107"/>
      <c r="AC138" s="3107"/>
      <c r="AD138" s="3107"/>
      <c r="AE138" s="3107"/>
      <c r="AF138" s="3107"/>
      <c r="AG138" s="3107"/>
      <c r="AH138" s="3107"/>
      <c r="AI138" s="3107"/>
      <c r="AJ138" s="3107"/>
      <c r="AK138" s="3107"/>
      <c r="AL138" s="3107"/>
      <c r="AM138" s="3107"/>
      <c r="AN138" s="3107"/>
      <c r="AO138" s="3107"/>
      <c r="AP138" s="3107"/>
      <c r="AQ138" s="3107"/>
      <c r="AR138" s="3107"/>
      <c r="AS138" s="3107"/>
      <c r="AT138" s="3107"/>
      <c r="AU138" s="3107"/>
      <c r="AV138" s="3107"/>
      <c r="AW138" s="3107"/>
      <c r="AX138" s="3107"/>
      <c r="AY138" s="3107"/>
      <c r="AZ138" s="3107"/>
      <c r="BA138" s="3107"/>
      <c r="BB138" s="3107"/>
      <c r="BC138" s="3107"/>
      <c r="BD138" s="3107"/>
      <c r="BE138" s="3107"/>
      <c r="BF138" s="3107"/>
      <c r="BG138" s="3107"/>
      <c r="BH138" s="3107"/>
      <c r="BI138" s="3107"/>
      <c r="BJ138" s="3107"/>
      <c r="BK138" s="3107"/>
      <c r="BL138" s="3107"/>
      <c r="BM138" s="3107"/>
      <c r="BN138" s="3107"/>
      <c r="BO138" s="3107"/>
      <c r="BP138" s="3107"/>
      <c r="BQ138" s="3107"/>
      <c r="BR138" s="3107"/>
      <c r="BS138" s="3107"/>
      <c r="BT138" s="3107"/>
      <c r="BU138" s="3107"/>
      <c r="BV138" s="3107"/>
      <c r="BW138" s="3107"/>
      <c r="BX138" s="3107"/>
      <c r="BY138" s="3107"/>
      <c r="BZ138" s="3107"/>
      <c r="CA138" s="3107"/>
      <c r="CB138" s="3107"/>
      <c r="CC138" s="3107"/>
      <c r="CD138" s="3107"/>
      <c r="CE138" s="3107"/>
      <c r="CF138" s="3107" t="str">
        <f>B138</f>
        <v>PROTÉINES   à base de Viande</v>
      </c>
      <c r="CG138" s="3107"/>
      <c r="CH138" s="3107"/>
      <c r="CI138" s="3107"/>
      <c r="CJ138" s="3107"/>
      <c r="CK138" s="3107"/>
      <c r="CL138" s="3107"/>
      <c r="CM138" s="3107"/>
      <c r="CN138" s="3107"/>
      <c r="CO138" s="3107"/>
      <c r="CP138" s="3107"/>
      <c r="CQ138" s="3107"/>
      <c r="CR138" s="3107"/>
      <c r="CS138" s="3107"/>
      <c r="CT138" s="3107"/>
      <c r="CU138" s="3107"/>
      <c r="CV138" s="3107"/>
      <c r="CW138" s="3107"/>
      <c r="CX138" s="3107"/>
      <c r="CY138" s="3107"/>
      <c r="CZ138" s="3107"/>
      <c r="DA138" s="3107"/>
      <c r="DB138" s="3107"/>
      <c r="DC138" s="3107"/>
      <c r="DD138" s="3107"/>
      <c r="DE138" s="3107"/>
      <c r="DF138" s="3107"/>
      <c r="DG138" s="3110"/>
      <c r="DH138" s="544"/>
      <c r="DI138" s="564">
        <v>0</v>
      </c>
      <c r="DJ138" s="200">
        <v>0</v>
      </c>
      <c r="DK138" s="200">
        <v>0</v>
      </c>
      <c r="DL138" s="200">
        <v>0</v>
      </c>
      <c r="DM138" s="200">
        <v>0</v>
      </c>
      <c r="DN138" s="200">
        <v>0</v>
      </c>
      <c r="DO138" s="200">
        <v>0</v>
      </c>
      <c r="DP138" s="200">
        <v>0</v>
      </c>
      <c r="DQ138" s="200">
        <v>0</v>
      </c>
      <c r="DR138" s="200">
        <v>0</v>
      </c>
      <c r="DS138" s="200">
        <v>0</v>
      </c>
      <c r="DT138" s="200">
        <v>0</v>
      </c>
      <c r="DU138" s="200">
        <v>0</v>
      </c>
      <c r="DV138" s="200">
        <v>0</v>
      </c>
      <c r="DW138" s="1217"/>
    </row>
    <row r="139" spans="2:127" s="240" customFormat="1" ht="15.95" customHeight="1">
      <c r="B139" s="3108"/>
      <c r="C139" s="3109"/>
      <c r="D139" s="3109"/>
      <c r="E139" s="3109"/>
      <c r="F139" s="3109"/>
      <c r="G139" s="3109"/>
      <c r="H139" s="3109"/>
      <c r="I139" s="3109"/>
      <c r="J139" s="3109"/>
      <c r="K139" s="3109"/>
      <c r="L139" s="3109"/>
      <c r="M139" s="3109"/>
      <c r="N139" s="3109"/>
      <c r="O139" s="3109"/>
      <c r="P139" s="3109"/>
      <c r="Q139" s="3109"/>
      <c r="R139" s="3109"/>
      <c r="S139" s="3109"/>
      <c r="T139" s="3109"/>
      <c r="U139" s="3109"/>
      <c r="V139" s="3109"/>
      <c r="W139" s="3109"/>
      <c r="X139" s="3109"/>
      <c r="Y139" s="3109"/>
      <c r="Z139" s="3109"/>
      <c r="AA139" s="3109"/>
      <c r="AB139" s="3109"/>
      <c r="AC139" s="3109"/>
      <c r="AD139" s="3109"/>
      <c r="AE139" s="3109"/>
      <c r="AF139" s="3109"/>
      <c r="AG139" s="3109"/>
      <c r="AH139" s="3109"/>
      <c r="AI139" s="3109"/>
      <c r="AJ139" s="3109"/>
      <c r="AK139" s="3109"/>
      <c r="AL139" s="3109"/>
      <c r="AM139" s="3109"/>
      <c r="AN139" s="3109"/>
      <c r="AO139" s="3109"/>
      <c r="AP139" s="3109"/>
      <c r="AQ139" s="3109"/>
      <c r="AR139" s="3109"/>
      <c r="AS139" s="3109"/>
      <c r="AT139" s="3109"/>
      <c r="AU139" s="3109"/>
      <c r="AV139" s="3109"/>
      <c r="AW139" s="3109"/>
      <c r="AX139" s="3109"/>
      <c r="AY139" s="3109"/>
      <c r="AZ139" s="3109"/>
      <c r="BA139" s="3109"/>
      <c r="BB139" s="3109"/>
      <c r="BC139" s="3109"/>
      <c r="BD139" s="3109"/>
      <c r="BE139" s="3109"/>
      <c r="BF139" s="3109"/>
      <c r="BG139" s="3109"/>
      <c r="BH139" s="3109"/>
      <c r="BI139" s="3109"/>
      <c r="BJ139" s="3109"/>
      <c r="BK139" s="3109"/>
      <c r="BL139" s="3109"/>
      <c r="BM139" s="3109"/>
      <c r="BN139" s="3109"/>
      <c r="BO139" s="3109"/>
      <c r="BP139" s="3109"/>
      <c r="BQ139" s="3109"/>
      <c r="BR139" s="3109"/>
      <c r="BS139" s="3109"/>
      <c r="BT139" s="3109"/>
      <c r="BU139" s="3109"/>
      <c r="BV139" s="3109"/>
      <c r="BW139" s="3109"/>
      <c r="BX139" s="3109"/>
      <c r="BY139" s="3109"/>
      <c r="BZ139" s="3109"/>
      <c r="CA139" s="3109"/>
      <c r="CB139" s="3109"/>
      <c r="CC139" s="3109"/>
      <c r="CD139" s="3109"/>
      <c r="CE139" s="3109"/>
      <c r="CF139" s="3109"/>
      <c r="CG139" s="3109"/>
      <c r="CH139" s="3109"/>
      <c r="CI139" s="3109"/>
      <c r="CJ139" s="3109"/>
      <c r="CK139" s="3109"/>
      <c r="CL139" s="3109"/>
      <c r="CM139" s="3109"/>
      <c r="CN139" s="3109"/>
      <c r="CO139" s="3109"/>
      <c r="CP139" s="3109"/>
      <c r="CQ139" s="3109"/>
      <c r="CR139" s="3109"/>
      <c r="CS139" s="3109"/>
      <c r="CT139" s="3109"/>
      <c r="CU139" s="3109"/>
      <c r="CV139" s="3109"/>
      <c r="CW139" s="3109"/>
      <c r="CX139" s="3109"/>
      <c r="CY139" s="3109"/>
      <c r="CZ139" s="3109"/>
      <c r="DA139" s="3109"/>
      <c r="DB139" s="3109"/>
      <c r="DC139" s="3109"/>
      <c r="DD139" s="3109"/>
      <c r="DE139" s="3109"/>
      <c r="DF139" s="3109"/>
      <c r="DG139" s="3111"/>
      <c r="DH139" s="544"/>
      <c r="DI139" s="564">
        <v>0</v>
      </c>
      <c r="DJ139" s="200">
        <v>0</v>
      </c>
      <c r="DK139" s="200">
        <v>0</v>
      </c>
      <c r="DL139" s="200">
        <v>0</v>
      </c>
      <c r="DM139" s="200">
        <v>0</v>
      </c>
      <c r="DN139" s="200">
        <v>0</v>
      </c>
      <c r="DO139" s="200">
        <v>0</v>
      </c>
      <c r="DP139" s="200">
        <v>0</v>
      </c>
      <c r="DQ139" s="200">
        <v>0</v>
      </c>
      <c r="DR139" s="200">
        <v>0</v>
      </c>
      <c r="DS139" s="200">
        <v>0</v>
      </c>
      <c r="DT139" s="200">
        <v>0</v>
      </c>
      <c r="DU139" s="200">
        <v>0</v>
      </c>
      <c r="DV139" s="200">
        <v>0</v>
      </c>
      <c r="DW139" s="1217"/>
    </row>
    <row r="140" spans="2:127" ht="15.95" customHeight="1">
      <c r="B140" s="1264" t="s">
        <v>847</v>
      </c>
      <c r="C140" s="3027">
        <v>1</v>
      </c>
      <c r="D140" s="3052"/>
      <c r="E140" s="3027">
        <f>C140+1</f>
        <v>2</v>
      </c>
      <c r="F140" s="3052"/>
      <c r="G140" s="3027">
        <f>E140+1</f>
        <v>3</v>
      </c>
      <c r="H140" s="3052"/>
      <c r="I140" s="3027">
        <f>G140+1</f>
        <v>4</v>
      </c>
      <c r="J140" s="3052"/>
      <c r="K140" s="3027">
        <f>I140+1</f>
        <v>5</v>
      </c>
      <c r="L140" s="3052"/>
      <c r="M140" s="3027">
        <f>K140+1</f>
        <v>6</v>
      </c>
      <c r="N140" s="3052"/>
      <c r="O140" s="3027">
        <f>M140+1</f>
        <v>7</v>
      </c>
      <c r="P140" s="3052"/>
      <c r="Q140" s="3027">
        <f>O140+1</f>
        <v>8</v>
      </c>
      <c r="R140" s="3052"/>
      <c r="S140" s="3027">
        <f>Q140+1</f>
        <v>9</v>
      </c>
      <c r="T140" s="3052"/>
      <c r="U140" s="3027">
        <f>S140+1</f>
        <v>10</v>
      </c>
      <c r="V140" s="3052"/>
      <c r="W140" s="3027">
        <f>U140+1</f>
        <v>11</v>
      </c>
      <c r="X140" s="3052"/>
      <c r="Y140" s="3027">
        <f>W140+1</f>
        <v>12</v>
      </c>
      <c r="Z140" s="3052"/>
      <c r="AA140" s="3027">
        <f>Y140+1</f>
        <v>13</v>
      </c>
      <c r="AB140" s="3052"/>
      <c r="AC140" s="97"/>
      <c r="AD140" s="3027">
        <f>AA140+1</f>
        <v>14</v>
      </c>
      <c r="AE140" s="3052"/>
      <c r="AF140" s="3027">
        <f>AD140+1</f>
        <v>15</v>
      </c>
      <c r="AG140" s="3052"/>
      <c r="AH140" s="3027">
        <f>AF140+1</f>
        <v>16</v>
      </c>
      <c r="AI140" s="3052"/>
      <c r="AJ140" s="3027">
        <f>AH140+1</f>
        <v>17</v>
      </c>
      <c r="AK140" s="3052"/>
      <c r="AL140" s="3027">
        <f>AJ140+1</f>
        <v>18</v>
      </c>
      <c r="AM140" s="3052"/>
      <c r="AN140" s="3027">
        <f>AL140+1</f>
        <v>19</v>
      </c>
      <c r="AO140" s="3052"/>
      <c r="AP140" s="3027">
        <f>AN140+1</f>
        <v>20</v>
      </c>
      <c r="AQ140" s="3052"/>
      <c r="AR140" s="3027">
        <f>AP140+1</f>
        <v>21</v>
      </c>
      <c r="AS140" s="3052"/>
      <c r="AT140" s="3027">
        <f>AR140+1</f>
        <v>22</v>
      </c>
      <c r="AU140" s="3052"/>
      <c r="AV140" s="3027">
        <f>AT140+1</f>
        <v>23</v>
      </c>
      <c r="AW140" s="3052"/>
      <c r="AX140" s="3027">
        <f>AV140+1</f>
        <v>24</v>
      </c>
      <c r="AY140" s="3052"/>
      <c r="AZ140" s="3027">
        <f>AX140+1</f>
        <v>25</v>
      </c>
      <c r="BA140" s="3052"/>
      <c r="BB140" s="3027">
        <f>AZ140+1</f>
        <v>26</v>
      </c>
      <c r="BC140" s="3052"/>
      <c r="BD140" s="98"/>
      <c r="BE140" s="3027">
        <f>BB140+1</f>
        <v>27</v>
      </c>
      <c r="BF140" s="3052"/>
      <c r="BG140" s="3027">
        <f>BE140+1</f>
        <v>28</v>
      </c>
      <c r="BH140" s="3052"/>
      <c r="BI140" s="3027">
        <f>BG140+1</f>
        <v>29</v>
      </c>
      <c r="BJ140" s="3052"/>
      <c r="BK140" s="3027">
        <f>BI140+1</f>
        <v>30</v>
      </c>
      <c r="BL140" s="3052"/>
      <c r="BM140" s="3027">
        <f>BK140+1</f>
        <v>31</v>
      </c>
      <c r="BN140" s="3052"/>
      <c r="BO140" s="3027">
        <f>BM140+1</f>
        <v>32</v>
      </c>
      <c r="BP140" s="3052"/>
      <c r="BQ140" s="3027">
        <f>BO140+1</f>
        <v>33</v>
      </c>
      <c r="BR140" s="3052"/>
      <c r="BS140" s="3027">
        <f>BQ140+1</f>
        <v>34</v>
      </c>
      <c r="BT140" s="3052"/>
      <c r="BU140" s="3027">
        <f>BS140+1</f>
        <v>35</v>
      </c>
      <c r="BV140" s="3052"/>
      <c r="BW140" s="3027">
        <f>BU140+1</f>
        <v>36</v>
      </c>
      <c r="BX140" s="3052"/>
      <c r="BY140" s="3027">
        <f>BW140+1</f>
        <v>37</v>
      </c>
      <c r="BZ140" s="3052"/>
      <c r="CA140" s="3027">
        <f>BY140+1</f>
        <v>38</v>
      </c>
      <c r="CB140" s="3052"/>
      <c r="CC140" s="3027">
        <f>CA140+1</f>
        <v>39</v>
      </c>
      <c r="CD140" s="3052"/>
      <c r="CE140" s="99"/>
      <c r="CF140" s="3027">
        <f>CC140+1</f>
        <v>40</v>
      </c>
      <c r="CG140" s="3052"/>
      <c r="CH140" s="3027">
        <f>CF140+1</f>
        <v>41</v>
      </c>
      <c r="CI140" s="3052"/>
      <c r="CJ140" s="3027">
        <f>CH140+1</f>
        <v>42</v>
      </c>
      <c r="CK140" s="3052"/>
      <c r="CL140" s="3027">
        <f>CJ140+1</f>
        <v>43</v>
      </c>
      <c r="CM140" s="3052"/>
      <c r="CN140" s="3027">
        <f>CL140+1</f>
        <v>44</v>
      </c>
      <c r="CO140" s="3052"/>
      <c r="CP140" s="3027">
        <f>CN140+1</f>
        <v>45</v>
      </c>
      <c r="CQ140" s="3052"/>
      <c r="CR140" s="3027">
        <f>CP140+1</f>
        <v>46</v>
      </c>
      <c r="CS140" s="3052"/>
      <c r="CT140" s="3027">
        <f>CR140+1</f>
        <v>47</v>
      </c>
      <c r="CU140" s="3052"/>
      <c r="CV140" s="3027">
        <f>CT140+1</f>
        <v>48</v>
      </c>
      <c r="CW140" s="3052"/>
      <c r="CX140" s="3027">
        <f>CV140+1</f>
        <v>49</v>
      </c>
      <c r="CY140" s="3052"/>
      <c r="CZ140" s="3027">
        <f>CX140+1</f>
        <v>50</v>
      </c>
      <c r="DA140" s="3052"/>
      <c r="DB140" s="3027">
        <f>CZ140+1</f>
        <v>51</v>
      </c>
      <c r="DC140" s="3052"/>
      <c r="DD140" s="3027">
        <f>DB140+1</f>
        <v>52</v>
      </c>
      <c r="DE140" s="3052"/>
      <c r="DF140" s="1260" t="s">
        <v>937</v>
      </c>
      <c r="DG140" s="1259"/>
      <c r="DH140" s="96"/>
      <c r="DI140" s="200">
        <v>0</v>
      </c>
      <c r="DJ140" s="200">
        <v>0</v>
      </c>
      <c r="DK140" s="200">
        <v>0</v>
      </c>
      <c r="DL140" s="200">
        <v>0</v>
      </c>
      <c r="DM140" s="200">
        <v>0</v>
      </c>
      <c r="DN140" s="200">
        <v>0</v>
      </c>
      <c r="DO140" s="200">
        <v>0</v>
      </c>
      <c r="DP140" s="200">
        <v>0</v>
      </c>
      <c r="DQ140" s="200">
        <v>0</v>
      </c>
      <c r="DR140" s="200">
        <v>0</v>
      </c>
      <c r="DS140" s="200">
        <v>0</v>
      </c>
      <c r="DT140" s="200">
        <v>0</v>
      </c>
      <c r="DU140" s="200">
        <v>0</v>
      </c>
      <c r="DV140" s="200">
        <v>0</v>
      </c>
      <c r="DW140" s="1217"/>
    </row>
    <row r="141" spans="2:127" ht="15.95" customHeight="1">
      <c r="B141" s="948" t="s">
        <v>205</v>
      </c>
      <c r="C141" s="102" t="s">
        <v>66</v>
      </c>
      <c r="D141" s="103" t="s">
        <v>77</v>
      </c>
      <c r="E141" s="102" t="s">
        <v>66</v>
      </c>
      <c r="F141" s="103" t="s">
        <v>77</v>
      </c>
      <c r="G141" s="102" t="s">
        <v>66</v>
      </c>
      <c r="H141" s="103" t="s">
        <v>77</v>
      </c>
      <c r="I141" s="102" t="s">
        <v>66</v>
      </c>
      <c r="J141" s="103" t="s">
        <v>77</v>
      </c>
      <c r="K141" s="102" t="s">
        <v>66</v>
      </c>
      <c r="L141" s="103" t="s">
        <v>77</v>
      </c>
      <c r="M141" s="102" t="s">
        <v>66</v>
      </c>
      <c r="N141" s="103" t="s">
        <v>77</v>
      </c>
      <c r="O141" s="102" t="s">
        <v>66</v>
      </c>
      <c r="P141" s="103" t="s">
        <v>77</v>
      </c>
      <c r="Q141" s="102" t="s">
        <v>66</v>
      </c>
      <c r="R141" s="103" t="s">
        <v>77</v>
      </c>
      <c r="S141" s="102" t="s">
        <v>66</v>
      </c>
      <c r="T141" s="103" t="s">
        <v>77</v>
      </c>
      <c r="U141" s="102" t="s">
        <v>66</v>
      </c>
      <c r="V141" s="103" t="s">
        <v>77</v>
      </c>
      <c r="W141" s="102" t="s">
        <v>66</v>
      </c>
      <c r="X141" s="103" t="s">
        <v>77</v>
      </c>
      <c r="Y141" s="102" t="s">
        <v>66</v>
      </c>
      <c r="Z141" s="103" t="s">
        <v>77</v>
      </c>
      <c r="AA141" s="102" t="s">
        <v>66</v>
      </c>
      <c r="AB141" s="104" t="s">
        <v>77</v>
      </c>
      <c r="AC141" s="97"/>
      <c r="AD141" s="105" t="s">
        <v>66</v>
      </c>
      <c r="AE141" s="103" t="s">
        <v>77</v>
      </c>
      <c r="AF141" s="106" t="s">
        <v>66</v>
      </c>
      <c r="AG141" s="103" t="s">
        <v>77</v>
      </c>
      <c r="AH141" s="106" t="s">
        <v>66</v>
      </c>
      <c r="AI141" s="103" t="s">
        <v>77</v>
      </c>
      <c r="AJ141" s="106" t="s">
        <v>66</v>
      </c>
      <c r="AK141" s="103" t="s">
        <v>77</v>
      </c>
      <c r="AL141" s="106" t="s">
        <v>66</v>
      </c>
      <c r="AM141" s="103" t="s">
        <v>77</v>
      </c>
      <c r="AN141" s="106" t="s">
        <v>66</v>
      </c>
      <c r="AO141" s="103" t="s">
        <v>77</v>
      </c>
      <c r="AP141" s="106" t="s">
        <v>66</v>
      </c>
      <c r="AQ141" s="103" t="s">
        <v>77</v>
      </c>
      <c r="AR141" s="106" t="s">
        <v>66</v>
      </c>
      <c r="AS141" s="103" t="s">
        <v>77</v>
      </c>
      <c r="AT141" s="106" t="s">
        <v>66</v>
      </c>
      <c r="AU141" s="103" t="s">
        <v>77</v>
      </c>
      <c r="AV141" s="106" t="s">
        <v>66</v>
      </c>
      <c r="AW141" s="103" t="s">
        <v>77</v>
      </c>
      <c r="AX141" s="106" t="s">
        <v>66</v>
      </c>
      <c r="AY141" s="103" t="s">
        <v>77</v>
      </c>
      <c r="AZ141" s="106" t="s">
        <v>66</v>
      </c>
      <c r="BA141" s="103" t="s">
        <v>77</v>
      </c>
      <c r="BB141" s="106" t="s">
        <v>66</v>
      </c>
      <c r="BC141" s="104" t="s">
        <v>77</v>
      </c>
      <c r="BD141" s="98"/>
      <c r="BE141" s="107" t="s">
        <v>66</v>
      </c>
      <c r="BF141" s="103" t="s">
        <v>77</v>
      </c>
      <c r="BG141" s="108" t="s">
        <v>66</v>
      </c>
      <c r="BH141" s="103" t="s">
        <v>77</v>
      </c>
      <c r="BI141" s="108" t="s">
        <v>66</v>
      </c>
      <c r="BJ141" s="103" t="s">
        <v>77</v>
      </c>
      <c r="BK141" s="108" t="s">
        <v>66</v>
      </c>
      <c r="BL141" s="103" t="s">
        <v>77</v>
      </c>
      <c r="BM141" s="108" t="s">
        <v>66</v>
      </c>
      <c r="BN141" s="103" t="s">
        <v>77</v>
      </c>
      <c r="BO141" s="108" t="s">
        <v>66</v>
      </c>
      <c r="BP141" s="103" t="s">
        <v>77</v>
      </c>
      <c r="BQ141" s="108" t="s">
        <v>66</v>
      </c>
      <c r="BR141" s="103" t="s">
        <v>77</v>
      </c>
      <c r="BS141" s="108" t="s">
        <v>66</v>
      </c>
      <c r="BT141" s="103" t="s">
        <v>77</v>
      </c>
      <c r="BU141" s="108" t="s">
        <v>66</v>
      </c>
      <c r="BV141" s="103" t="s">
        <v>77</v>
      </c>
      <c r="BW141" s="108" t="s">
        <v>66</v>
      </c>
      <c r="BX141" s="103" t="s">
        <v>77</v>
      </c>
      <c r="BY141" s="108" t="s">
        <v>66</v>
      </c>
      <c r="BZ141" s="103" t="s">
        <v>77</v>
      </c>
      <c r="CA141" s="108" t="s">
        <v>66</v>
      </c>
      <c r="CB141" s="103" t="s">
        <v>77</v>
      </c>
      <c r="CC141" s="108" t="s">
        <v>66</v>
      </c>
      <c r="CD141" s="104" t="s">
        <v>77</v>
      </c>
      <c r="CE141" s="99"/>
      <c r="CF141" s="109" t="s">
        <v>66</v>
      </c>
      <c r="CG141" s="103" t="s">
        <v>77</v>
      </c>
      <c r="CH141" s="110" t="s">
        <v>66</v>
      </c>
      <c r="CI141" s="103" t="s">
        <v>77</v>
      </c>
      <c r="CJ141" s="110" t="s">
        <v>66</v>
      </c>
      <c r="CK141" s="103" t="s">
        <v>77</v>
      </c>
      <c r="CL141" s="110" t="s">
        <v>66</v>
      </c>
      <c r="CM141" s="103" t="s">
        <v>77</v>
      </c>
      <c r="CN141" s="110" t="s">
        <v>66</v>
      </c>
      <c r="CO141" s="103" t="s">
        <v>77</v>
      </c>
      <c r="CP141" s="110" t="s">
        <v>66</v>
      </c>
      <c r="CQ141" s="103" t="s">
        <v>77</v>
      </c>
      <c r="CR141" s="110" t="s">
        <v>66</v>
      </c>
      <c r="CS141" s="103" t="s">
        <v>77</v>
      </c>
      <c r="CT141" s="110" t="s">
        <v>66</v>
      </c>
      <c r="CU141" s="103" t="s">
        <v>77</v>
      </c>
      <c r="CV141" s="110" t="s">
        <v>66</v>
      </c>
      <c r="CW141" s="103" t="s">
        <v>77</v>
      </c>
      <c r="CX141" s="110" t="s">
        <v>66</v>
      </c>
      <c r="CY141" s="103" t="s">
        <v>77</v>
      </c>
      <c r="CZ141" s="110" t="s">
        <v>66</v>
      </c>
      <c r="DA141" s="103" t="s">
        <v>77</v>
      </c>
      <c r="DB141" s="110" t="s">
        <v>66</v>
      </c>
      <c r="DC141" s="103" t="s">
        <v>77</v>
      </c>
      <c r="DD141" s="110" t="s">
        <v>66</v>
      </c>
      <c r="DE141" s="104" t="s">
        <v>77</v>
      </c>
      <c r="DF141" s="111" t="s">
        <v>922</v>
      </c>
      <c r="DG141" s="112"/>
      <c r="DH141" s="96"/>
      <c r="DI141" s="200">
        <v>0</v>
      </c>
      <c r="DJ141" s="200">
        <v>0</v>
      </c>
      <c r="DK141" s="200">
        <v>0</v>
      </c>
      <c r="DL141" s="200">
        <v>0</v>
      </c>
      <c r="DM141" s="200">
        <v>0</v>
      </c>
      <c r="DN141" s="200">
        <v>0</v>
      </c>
      <c r="DO141" s="200">
        <v>0</v>
      </c>
      <c r="DP141" s="200">
        <v>0</v>
      </c>
      <c r="DQ141" s="200">
        <v>0</v>
      </c>
      <c r="DR141" s="200">
        <v>0</v>
      </c>
      <c r="DS141" s="200">
        <v>0</v>
      </c>
      <c r="DT141" s="200">
        <v>0</v>
      </c>
      <c r="DU141" s="200">
        <v>0</v>
      </c>
      <c r="DV141" s="200">
        <v>0</v>
      </c>
      <c r="DW141" s="1217"/>
    </row>
    <row r="142" spans="2:127" ht="15.95" customHeight="1">
      <c r="B142" s="229" t="s">
        <v>341</v>
      </c>
      <c r="C142" s="224"/>
      <c r="D142" s="225"/>
      <c r="E142" s="224"/>
      <c r="F142" s="225"/>
      <c r="G142" s="224"/>
      <c r="H142" s="225"/>
      <c r="I142" s="224"/>
      <c r="J142" s="225"/>
      <c r="K142" s="224"/>
      <c r="L142" s="225"/>
      <c r="M142" s="224"/>
      <c r="N142" s="225"/>
      <c r="O142" s="224"/>
      <c r="P142" s="225"/>
      <c r="Q142" s="224"/>
      <c r="R142" s="225"/>
      <c r="S142" s="224"/>
      <c r="T142" s="225"/>
      <c r="U142" s="224"/>
      <c r="V142" s="225"/>
      <c r="W142" s="224"/>
      <c r="X142" s="225"/>
      <c r="Y142" s="224"/>
      <c r="Z142" s="225"/>
      <c r="AA142" s="224"/>
      <c r="AB142" s="226"/>
      <c r="AC142" s="97"/>
      <c r="AD142" s="224"/>
      <c r="AE142" s="225"/>
      <c r="AF142" s="224"/>
      <c r="AG142" s="225"/>
      <c r="AH142" s="224"/>
      <c r="AI142" s="225"/>
      <c r="AJ142" s="224"/>
      <c r="AK142" s="225"/>
      <c r="AL142" s="224"/>
      <c r="AM142" s="225"/>
      <c r="AN142" s="224"/>
      <c r="AO142" s="225"/>
      <c r="AP142" s="224"/>
      <c r="AQ142" s="225"/>
      <c r="AR142" s="224"/>
      <c r="AS142" s="225"/>
      <c r="AT142" s="224"/>
      <c r="AU142" s="225"/>
      <c r="AV142" s="224"/>
      <c r="AW142" s="225"/>
      <c r="AX142" s="224"/>
      <c r="AY142" s="225"/>
      <c r="AZ142" s="224"/>
      <c r="BA142" s="225"/>
      <c r="BB142" s="224"/>
      <c r="BC142" s="226"/>
      <c r="BD142" s="98"/>
      <c r="BE142" s="224"/>
      <c r="BF142" s="225"/>
      <c r="BG142" s="224"/>
      <c r="BH142" s="225"/>
      <c r="BI142" s="224"/>
      <c r="BJ142" s="225"/>
      <c r="BK142" s="224"/>
      <c r="BL142" s="225"/>
      <c r="BM142" s="224"/>
      <c r="BN142" s="225"/>
      <c r="BO142" s="224"/>
      <c r="BP142" s="225"/>
      <c r="BQ142" s="224"/>
      <c r="BR142" s="225"/>
      <c r="BS142" s="224"/>
      <c r="BT142" s="225"/>
      <c r="BU142" s="224"/>
      <c r="BV142" s="225"/>
      <c r="BW142" s="224"/>
      <c r="BX142" s="225"/>
      <c r="BY142" s="224"/>
      <c r="BZ142" s="225"/>
      <c r="CA142" s="224"/>
      <c r="CB142" s="225"/>
      <c r="CC142" s="224"/>
      <c r="CD142" s="226"/>
      <c r="CE142" s="99"/>
      <c r="CF142" s="224"/>
      <c r="CG142" s="225"/>
      <c r="CH142" s="224"/>
      <c r="CI142" s="225"/>
      <c r="CJ142" s="224"/>
      <c r="CK142" s="225"/>
      <c r="CL142" s="224"/>
      <c r="CM142" s="225"/>
      <c r="CN142" s="224"/>
      <c r="CO142" s="225"/>
      <c r="CP142" s="224"/>
      <c r="CQ142" s="225"/>
      <c r="CR142" s="224"/>
      <c r="CS142" s="225"/>
      <c r="CT142" s="224"/>
      <c r="CU142" s="225"/>
      <c r="CV142" s="224"/>
      <c r="CW142" s="225"/>
      <c r="CX142" s="224"/>
      <c r="CY142" s="225"/>
      <c r="CZ142" s="224"/>
      <c r="DA142" s="225"/>
      <c r="DB142" s="224"/>
      <c r="DC142" s="225"/>
      <c r="DD142" s="224"/>
      <c r="DE142" s="226"/>
      <c r="DF142" s="227">
        <f t="shared" ref="DF142:DF152" si="9">SUM(C142:DE142)</f>
        <v>0</v>
      </c>
      <c r="DG142" s="228" t="str">
        <f>IF(DF142=0,"",DF142/DB216)</f>
        <v/>
      </c>
      <c r="DH142" s="96"/>
      <c r="DI142" s="116"/>
      <c r="DJ142" s="200">
        <v>0</v>
      </c>
      <c r="DK142" s="200">
        <v>0</v>
      </c>
      <c r="DL142" s="200">
        <v>0</v>
      </c>
      <c r="DM142" s="200">
        <v>0</v>
      </c>
      <c r="DN142" s="200">
        <v>0</v>
      </c>
      <c r="DO142" s="200">
        <v>0</v>
      </c>
      <c r="DP142" s="200">
        <v>0</v>
      </c>
      <c r="DQ142" s="200">
        <v>0</v>
      </c>
      <c r="DR142" s="200">
        <v>0</v>
      </c>
      <c r="DS142" s="200">
        <v>0</v>
      </c>
      <c r="DT142" s="200">
        <v>0</v>
      </c>
      <c r="DU142" s="200">
        <v>0</v>
      </c>
      <c r="DV142" s="200">
        <v>0</v>
      </c>
      <c r="DW142" s="1217"/>
    </row>
    <row r="143" spans="2:127" ht="15.95" customHeight="1">
      <c r="B143" s="229" t="s">
        <v>347</v>
      </c>
      <c r="C143" s="224"/>
      <c r="D143" s="225"/>
      <c r="E143" s="224"/>
      <c r="F143" s="225"/>
      <c r="G143" s="224"/>
      <c r="H143" s="225"/>
      <c r="I143" s="224"/>
      <c r="J143" s="225"/>
      <c r="K143" s="224"/>
      <c r="L143" s="225"/>
      <c r="M143" s="224"/>
      <c r="N143" s="225"/>
      <c r="O143" s="224"/>
      <c r="P143" s="225"/>
      <c r="Q143" s="224"/>
      <c r="R143" s="225"/>
      <c r="S143" s="224"/>
      <c r="T143" s="225"/>
      <c r="U143" s="224"/>
      <c r="V143" s="225"/>
      <c r="W143" s="224"/>
      <c r="X143" s="225"/>
      <c r="Y143" s="224"/>
      <c r="Z143" s="225"/>
      <c r="AA143" s="224"/>
      <c r="AB143" s="226"/>
      <c r="AC143" s="97"/>
      <c r="AD143" s="224"/>
      <c r="AE143" s="225"/>
      <c r="AF143" s="224"/>
      <c r="AG143" s="225"/>
      <c r="AH143" s="224"/>
      <c r="AI143" s="225"/>
      <c r="AJ143" s="224"/>
      <c r="AK143" s="225"/>
      <c r="AL143" s="224"/>
      <c r="AM143" s="225"/>
      <c r="AN143" s="224"/>
      <c r="AO143" s="225"/>
      <c r="AP143" s="224"/>
      <c r="AQ143" s="225"/>
      <c r="AR143" s="224"/>
      <c r="AS143" s="225"/>
      <c r="AT143" s="224"/>
      <c r="AU143" s="225"/>
      <c r="AV143" s="224"/>
      <c r="AW143" s="225"/>
      <c r="AX143" s="224"/>
      <c r="AY143" s="225"/>
      <c r="AZ143" s="224"/>
      <c r="BA143" s="225"/>
      <c r="BB143" s="224"/>
      <c r="BC143" s="226"/>
      <c r="BD143" s="98"/>
      <c r="BE143" s="224"/>
      <c r="BF143" s="225"/>
      <c r="BG143" s="224"/>
      <c r="BH143" s="225"/>
      <c r="BI143" s="224"/>
      <c r="BJ143" s="225"/>
      <c r="BK143" s="224"/>
      <c r="BL143" s="225"/>
      <c r="BM143" s="224"/>
      <c r="BN143" s="225"/>
      <c r="BO143" s="224"/>
      <c r="BP143" s="225"/>
      <c r="BQ143" s="224"/>
      <c r="BR143" s="225"/>
      <c r="BS143" s="224"/>
      <c r="BT143" s="225"/>
      <c r="BU143" s="224"/>
      <c r="BV143" s="225"/>
      <c r="BW143" s="224"/>
      <c r="BX143" s="225"/>
      <c r="BY143" s="224"/>
      <c r="BZ143" s="225"/>
      <c r="CA143" s="224"/>
      <c r="CB143" s="225"/>
      <c r="CC143" s="224"/>
      <c r="CD143" s="226"/>
      <c r="CE143" s="99"/>
      <c r="CF143" s="224"/>
      <c r="CG143" s="225"/>
      <c r="CH143" s="224"/>
      <c r="CI143" s="225"/>
      <c r="CJ143" s="224"/>
      <c r="CK143" s="225"/>
      <c r="CL143" s="224"/>
      <c r="CM143" s="225"/>
      <c r="CN143" s="224"/>
      <c r="CO143" s="225"/>
      <c r="CP143" s="224"/>
      <c r="CQ143" s="225"/>
      <c r="CR143" s="224"/>
      <c r="CS143" s="225"/>
      <c r="CT143" s="224"/>
      <c r="CU143" s="225"/>
      <c r="CV143" s="224"/>
      <c r="CW143" s="225"/>
      <c r="CX143" s="224"/>
      <c r="CY143" s="225"/>
      <c r="CZ143" s="224"/>
      <c r="DA143" s="225"/>
      <c r="DB143" s="224"/>
      <c r="DC143" s="225"/>
      <c r="DD143" s="224"/>
      <c r="DE143" s="226"/>
      <c r="DF143" s="227">
        <f t="shared" si="9"/>
        <v>0</v>
      </c>
      <c r="DG143" s="228" t="str">
        <f>IF(DF143=0,"",DF143/DB216)</f>
        <v/>
      </c>
      <c r="DH143" s="96"/>
      <c r="DI143" s="116"/>
      <c r="DJ143" s="200">
        <v>0</v>
      </c>
      <c r="DK143" s="200">
        <v>0</v>
      </c>
      <c r="DL143" s="200">
        <v>0</v>
      </c>
      <c r="DM143" s="200">
        <v>0</v>
      </c>
      <c r="DN143" s="200">
        <v>0</v>
      </c>
      <c r="DO143" s="200">
        <v>0</v>
      </c>
      <c r="DP143" s="200">
        <v>0</v>
      </c>
      <c r="DQ143" s="200">
        <v>0</v>
      </c>
      <c r="DR143" s="200">
        <v>0</v>
      </c>
      <c r="DS143" s="200">
        <v>0</v>
      </c>
      <c r="DT143" s="200">
        <v>0</v>
      </c>
      <c r="DU143" s="200">
        <v>0</v>
      </c>
      <c r="DV143" s="200">
        <v>0</v>
      </c>
      <c r="DW143" s="1217"/>
    </row>
    <row r="144" spans="2:127" ht="15.95" customHeight="1">
      <c r="B144" s="229" t="s">
        <v>353</v>
      </c>
      <c r="C144" s="224"/>
      <c r="D144" s="225"/>
      <c r="E144" s="224"/>
      <c r="F144" s="225"/>
      <c r="G144" s="224"/>
      <c r="H144" s="225"/>
      <c r="I144" s="224"/>
      <c r="J144" s="225"/>
      <c r="K144" s="224"/>
      <c r="L144" s="225"/>
      <c r="M144" s="224"/>
      <c r="N144" s="225"/>
      <c r="O144" s="224"/>
      <c r="P144" s="225"/>
      <c r="Q144" s="224"/>
      <c r="R144" s="225"/>
      <c r="S144" s="224"/>
      <c r="T144" s="225"/>
      <c r="U144" s="224"/>
      <c r="V144" s="225"/>
      <c r="W144" s="224"/>
      <c r="X144" s="225"/>
      <c r="Y144" s="224"/>
      <c r="Z144" s="225"/>
      <c r="AA144" s="224"/>
      <c r="AB144" s="226"/>
      <c r="AC144" s="97"/>
      <c r="AD144" s="224"/>
      <c r="AE144" s="225"/>
      <c r="AF144" s="224"/>
      <c r="AG144" s="225"/>
      <c r="AH144" s="224"/>
      <c r="AI144" s="225"/>
      <c r="AJ144" s="224"/>
      <c r="AK144" s="225"/>
      <c r="AL144" s="224"/>
      <c r="AM144" s="225"/>
      <c r="AN144" s="224"/>
      <c r="AO144" s="225"/>
      <c r="AP144" s="224"/>
      <c r="AQ144" s="225"/>
      <c r="AR144" s="224"/>
      <c r="AS144" s="225"/>
      <c r="AT144" s="224"/>
      <c r="AU144" s="225"/>
      <c r="AV144" s="224"/>
      <c r="AW144" s="225"/>
      <c r="AX144" s="224"/>
      <c r="AY144" s="225"/>
      <c r="AZ144" s="224"/>
      <c r="BA144" s="225"/>
      <c r="BB144" s="224"/>
      <c r="BC144" s="226"/>
      <c r="BD144" s="98"/>
      <c r="BE144" s="224"/>
      <c r="BF144" s="225"/>
      <c r="BG144" s="224"/>
      <c r="BH144" s="225"/>
      <c r="BI144" s="224"/>
      <c r="BJ144" s="225"/>
      <c r="BK144" s="224"/>
      <c r="BL144" s="225"/>
      <c r="BM144" s="224"/>
      <c r="BN144" s="225"/>
      <c r="BO144" s="224"/>
      <c r="BP144" s="225"/>
      <c r="BQ144" s="224"/>
      <c r="BR144" s="225"/>
      <c r="BS144" s="224"/>
      <c r="BT144" s="225"/>
      <c r="BU144" s="224"/>
      <c r="BV144" s="225"/>
      <c r="BW144" s="224"/>
      <c r="BX144" s="225"/>
      <c r="BY144" s="224"/>
      <c r="BZ144" s="225"/>
      <c r="CA144" s="224"/>
      <c r="CB144" s="225"/>
      <c r="CC144" s="224"/>
      <c r="CD144" s="226"/>
      <c r="CE144" s="99"/>
      <c r="CF144" s="224"/>
      <c r="CG144" s="225"/>
      <c r="CH144" s="224"/>
      <c r="CI144" s="225"/>
      <c r="CJ144" s="224"/>
      <c r="CK144" s="225"/>
      <c r="CL144" s="224"/>
      <c r="CM144" s="225"/>
      <c r="CN144" s="224"/>
      <c r="CO144" s="225"/>
      <c r="CP144" s="224"/>
      <c r="CQ144" s="225"/>
      <c r="CR144" s="224"/>
      <c r="CS144" s="225"/>
      <c r="CT144" s="224"/>
      <c r="CU144" s="225"/>
      <c r="CV144" s="224"/>
      <c r="CW144" s="225"/>
      <c r="CX144" s="224"/>
      <c r="CY144" s="225"/>
      <c r="CZ144" s="224"/>
      <c r="DA144" s="225"/>
      <c r="DB144" s="224"/>
      <c r="DC144" s="225"/>
      <c r="DD144" s="224"/>
      <c r="DE144" s="226"/>
      <c r="DF144" s="227">
        <f t="shared" si="9"/>
        <v>0</v>
      </c>
      <c r="DG144" s="228" t="str">
        <f>IF(DF144=0,"",DF144/DB216)</f>
        <v/>
      </c>
      <c r="DH144" s="96"/>
      <c r="DI144" s="116"/>
      <c r="DJ144" s="200">
        <v>0</v>
      </c>
      <c r="DK144" s="200">
        <v>0</v>
      </c>
      <c r="DL144" s="200">
        <v>0</v>
      </c>
      <c r="DM144" s="200">
        <v>0</v>
      </c>
      <c r="DN144" s="200">
        <v>0</v>
      </c>
      <c r="DO144" s="200">
        <v>0</v>
      </c>
      <c r="DP144" s="200">
        <v>0</v>
      </c>
      <c r="DQ144" s="200">
        <v>0</v>
      </c>
      <c r="DR144" s="200">
        <v>0</v>
      </c>
      <c r="DS144" s="200">
        <v>0</v>
      </c>
      <c r="DT144" s="200">
        <v>0</v>
      </c>
      <c r="DU144" s="200">
        <v>0</v>
      </c>
      <c r="DV144" s="200">
        <v>0</v>
      </c>
      <c r="DW144" s="1217"/>
    </row>
    <row r="145" spans="2:127" ht="15.95" customHeight="1">
      <c r="B145" s="230" t="s">
        <v>358</v>
      </c>
      <c r="C145" s="224"/>
      <c r="D145" s="225"/>
      <c r="E145" s="224"/>
      <c r="F145" s="225"/>
      <c r="G145" s="224"/>
      <c r="H145" s="225"/>
      <c r="I145" s="224"/>
      <c r="J145" s="225"/>
      <c r="K145" s="224"/>
      <c r="L145" s="225"/>
      <c r="M145" s="224"/>
      <c r="N145" s="225"/>
      <c r="O145" s="224"/>
      <c r="P145" s="225"/>
      <c r="Q145" s="224"/>
      <c r="R145" s="225"/>
      <c r="S145" s="224"/>
      <c r="T145" s="225"/>
      <c r="U145" s="224"/>
      <c r="V145" s="225"/>
      <c r="W145" s="224"/>
      <c r="X145" s="225"/>
      <c r="Y145" s="224"/>
      <c r="Z145" s="225"/>
      <c r="AA145" s="224"/>
      <c r="AB145" s="226"/>
      <c r="AC145" s="97"/>
      <c r="AD145" s="224"/>
      <c r="AE145" s="225"/>
      <c r="AF145" s="224"/>
      <c r="AG145" s="225"/>
      <c r="AH145" s="224"/>
      <c r="AI145" s="225"/>
      <c r="AJ145" s="224"/>
      <c r="AK145" s="225"/>
      <c r="AL145" s="224"/>
      <c r="AM145" s="225"/>
      <c r="AN145" s="224"/>
      <c r="AO145" s="225"/>
      <c r="AP145" s="224"/>
      <c r="AQ145" s="225"/>
      <c r="AR145" s="224"/>
      <c r="AS145" s="225"/>
      <c r="AT145" s="224"/>
      <c r="AU145" s="225"/>
      <c r="AV145" s="224"/>
      <c r="AW145" s="225"/>
      <c r="AX145" s="224"/>
      <c r="AY145" s="225"/>
      <c r="AZ145" s="224"/>
      <c r="BA145" s="225"/>
      <c r="BB145" s="224"/>
      <c r="BC145" s="226"/>
      <c r="BD145" s="98"/>
      <c r="BE145" s="224"/>
      <c r="BF145" s="225"/>
      <c r="BG145" s="224"/>
      <c r="BH145" s="225"/>
      <c r="BI145" s="224"/>
      <c r="BJ145" s="225"/>
      <c r="BK145" s="224"/>
      <c r="BL145" s="225"/>
      <c r="BM145" s="224"/>
      <c r="BN145" s="225"/>
      <c r="BO145" s="224"/>
      <c r="BP145" s="225"/>
      <c r="BQ145" s="224"/>
      <c r="BR145" s="225"/>
      <c r="BS145" s="224"/>
      <c r="BT145" s="225"/>
      <c r="BU145" s="224"/>
      <c r="BV145" s="225"/>
      <c r="BW145" s="224"/>
      <c r="BX145" s="225"/>
      <c r="BY145" s="224"/>
      <c r="BZ145" s="225"/>
      <c r="CA145" s="224"/>
      <c r="CB145" s="225"/>
      <c r="CC145" s="224"/>
      <c r="CD145" s="226"/>
      <c r="CE145" s="99"/>
      <c r="CF145" s="224"/>
      <c r="CG145" s="225"/>
      <c r="CH145" s="224"/>
      <c r="CI145" s="225"/>
      <c r="CJ145" s="224"/>
      <c r="CK145" s="225"/>
      <c r="CL145" s="224"/>
      <c r="CM145" s="225"/>
      <c r="CN145" s="224"/>
      <c r="CO145" s="225"/>
      <c r="CP145" s="224"/>
      <c r="CQ145" s="225"/>
      <c r="CR145" s="224"/>
      <c r="CS145" s="225"/>
      <c r="CT145" s="224"/>
      <c r="CU145" s="225"/>
      <c r="CV145" s="224"/>
      <c r="CW145" s="225"/>
      <c r="CX145" s="224"/>
      <c r="CY145" s="225"/>
      <c r="CZ145" s="224"/>
      <c r="DA145" s="225"/>
      <c r="DB145" s="224"/>
      <c r="DC145" s="225"/>
      <c r="DD145" s="224"/>
      <c r="DE145" s="226"/>
      <c r="DF145" s="227">
        <f t="shared" si="9"/>
        <v>0</v>
      </c>
      <c r="DG145" s="228" t="str">
        <f>IF(DF145=0,"",DF145/DB216)</f>
        <v/>
      </c>
      <c r="DH145" s="96"/>
      <c r="DI145" s="116"/>
      <c r="DJ145" s="200">
        <v>0</v>
      </c>
      <c r="DK145" s="200">
        <v>0</v>
      </c>
      <c r="DL145" s="200">
        <v>0</v>
      </c>
      <c r="DM145" s="200">
        <v>0</v>
      </c>
      <c r="DN145" s="200">
        <v>0</v>
      </c>
      <c r="DO145" s="200">
        <v>0</v>
      </c>
      <c r="DP145" s="200">
        <v>0</v>
      </c>
      <c r="DQ145" s="200">
        <v>0</v>
      </c>
      <c r="DR145" s="200">
        <v>0</v>
      </c>
      <c r="DS145" s="200">
        <v>0</v>
      </c>
      <c r="DT145" s="200">
        <v>0</v>
      </c>
      <c r="DU145" s="200">
        <v>0</v>
      </c>
      <c r="DV145" s="200">
        <v>0</v>
      </c>
      <c r="DW145" s="1217"/>
    </row>
    <row r="146" spans="2:127" ht="15.95" customHeight="1">
      <c r="B146" s="229" t="s">
        <v>361</v>
      </c>
      <c r="C146" s="224">
        <v>2</v>
      </c>
      <c r="D146" s="225"/>
      <c r="E146" s="224"/>
      <c r="F146" s="225"/>
      <c r="G146" s="224"/>
      <c r="H146" s="225"/>
      <c r="I146" s="224"/>
      <c r="J146" s="225"/>
      <c r="K146" s="224"/>
      <c r="L146" s="225"/>
      <c r="M146" s="224"/>
      <c r="N146" s="225"/>
      <c r="O146" s="224"/>
      <c r="P146" s="225"/>
      <c r="Q146" s="224"/>
      <c r="R146" s="225"/>
      <c r="S146" s="224"/>
      <c r="T146" s="225"/>
      <c r="U146" s="224"/>
      <c r="V146" s="225"/>
      <c r="W146" s="224"/>
      <c r="X146" s="225"/>
      <c r="Y146" s="224"/>
      <c r="Z146" s="225"/>
      <c r="AA146" s="224"/>
      <c r="AB146" s="226"/>
      <c r="AC146" s="97"/>
      <c r="AD146" s="224"/>
      <c r="AE146" s="225"/>
      <c r="AF146" s="224"/>
      <c r="AG146" s="225"/>
      <c r="AH146" s="224"/>
      <c r="AI146" s="225"/>
      <c r="AJ146" s="224"/>
      <c r="AK146" s="225"/>
      <c r="AL146" s="224"/>
      <c r="AM146" s="225"/>
      <c r="AN146" s="224"/>
      <c r="AO146" s="225"/>
      <c r="AP146" s="224"/>
      <c r="AQ146" s="225"/>
      <c r="AR146" s="224"/>
      <c r="AS146" s="225"/>
      <c r="AT146" s="224"/>
      <c r="AU146" s="225"/>
      <c r="AV146" s="224"/>
      <c r="AW146" s="225"/>
      <c r="AX146" s="224"/>
      <c r="AY146" s="225"/>
      <c r="AZ146" s="224"/>
      <c r="BA146" s="225"/>
      <c r="BB146" s="224"/>
      <c r="BC146" s="226"/>
      <c r="BD146" s="98"/>
      <c r="BE146" s="224"/>
      <c r="BF146" s="225"/>
      <c r="BG146" s="224"/>
      <c r="BH146" s="225"/>
      <c r="BI146" s="224"/>
      <c r="BJ146" s="225"/>
      <c r="BK146" s="224"/>
      <c r="BL146" s="225"/>
      <c r="BM146" s="224"/>
      <c r="BN146" s="225"/>
      <c r="BO146" s="224"/>
      <c r="BP146" s="225"/>
      <c r="BQ146" s="224"/>
      <c r="BR146" s="225"/>
      <c r="BS146" s="224"/>
      <c r="BT146" s="225"/>
      <c r="BU146" s="224"/>
      <c r="BV146" s="225"/>
      <c r="BW146" s="224"/>
      <c r="BX146" s="225"/>
      <c r="BY146" s="224"/>
      <c r="BZ146" s="225"/>
      <c r="CA146" s="224"/>
      <c r="CB146" s="225"/>
      <c r="CC146" s="224"/>
      <c r="CD146" s="226"/>
      <c r="CE146" s="99"/>
      <c r="CF146" s="224"/>
      <c r="CG146" s="225"/>
      <c r="CH146" s="224"/>
      <c r="CI146" s="225"/>
      <c r="CJ146" s="224"/>
      <c r="CK146" s="225"/>
      <c r="CL146" s="224"/>
      <c r="CM146" s="225"/>
      <c r="CN146" s="224"/>
      <c r="CO146" s="225"/>
      <c r="CP146" s="224"/>
      <c r="CQ146" s="225"/>
      <c r="CR146" s="224"/>
      <c r="CS146" s="225"/>
      <c r="CT146" s="224"/>
      <c r="CU146" s="225"/>
      <c r="CV146" s="224"/>
      <c r="CW146" s="225"/>
      <c r="CX146" s="224"/>
      <c r="CY146" s="225"/>
      <c r="CZ146" s="224"/>
      <c r="DA146" s="225"/>
      <c r="DB146" s="224"/>
      <c r="DC146" s="225"/>
      <c r="DD146" s="224"/>
      <c r="DE146" s="226"/>
      <c r="DF146" s="227">
        <f t="shared" si="9"/>
        <v>2</v>
      </c>
      <c r="DG146" s="228">
        <f>IF(DF146=0,"",DF146/DB216)</f>
        <v>0.5</v>
      </c>
      <c r="DH146" s="96"/>
      <c r="DI146" s="116"/>
      <c r="DJ146" s="200">
        <v>0</v>
      </c>
      <c r="DK146" s="200">
        <v>0</v>
      </c>
      <c r="DL146" s="200">
        <v>0</v>
      </c>
      <c r="DM146" s="200">
        <v>0</v>
      </c>
      <c r="DN146" s="200">
        <v>0</v>
      </c>
      <c r="DO146" s="200">
        <v>0</v>
      </c>
      <c r="DP146" s="200">
        <v>0</v>
      </c>
      <c r="DQ146" s="200">
        <v>0</v>
      </c>
      <c r="DR146" s="200">
        <v>0</v>
      </c>
      <c r="DS146" s="200">
        <v>0</v>
      </c>
      <c r="DT146" s="200">
        <v>0</v>
      </c>
      <c r="DU146" s="200">
        <v>0</v>
      </c>
      <c r="DV146" s="200">
        <v>0</v>
      </c>
      <c r="DW146" s="1217"/>
    </row>
    <row r="147" spans="2:127" ht="15.95" customHeight="1">
      <c r="B147" s="229" t="s">
        <v>364</v>
      </c>
      <c r="C147" s="224"/>
      <c r="D147" s="225"/>
      <c r="E147" s="224"/>
      <c r="F147" s="225"/>
      <c r="G147" s="224"/>
      <c r="H147" s="225"/>
      <c r="I147" s="224"/>
      <c r="J147" s="225"/>
      <c r="K147" s="224"/>
      <c r="L147" s="225"/>
      <c r="M147" s="224"/>
      <c r="N147" s="225"/>
      <c r="O147" s="224"/>
      <c r="P147" s="225"/>
      <c r="Q147" s="224"/>
      <c r="R147" s="225"/>
      <c r="S147" s="224"/>
      <c r="T147" s="225"/>
      <c r="U147" s="224"/>
      <c r="V147" s="225"/>
      <c r="W147" s="224"/>
      <c r="X147" s="225"/>
      <c r="Y147" s="224"/>
      <c r="Z147" s="225"/>
      <c r="AA147" s="224"/>
      <c r="AB147" s="226"/>
      <c r="AC147" s="97"/>
      <c r="AD147" s="224"/>
      <c r="AE147" s="225"/>
      <c r="AF147" s="224"/>
      <c r="AG147" s="225"/>
      <c r="AH147" s="224"/>
      <c r="AI147" s="225"/>
      <c r="AJ147" s="224"/>
      <c r="AK147" s="225"/>
      <c r="AL147" s="224"/>
      <c r="AM147" s="225"/>
      <c r="AN147" s="224"/>
      <c r="AO147" s="225"/>
      <c r="AP147" s="224"/>
      <c r="AQ147" s="225"/>
      <c r="AR147" s="224"/>
      <c r="AS147" s="225"/>
      <c r="AT147" s="224"/>
      <c r="AU147" s="225"/>
      <c r="AV147" s="224"/>
      <c r="AW147" s="225"/>
      <c r="AX147" s="224"/>
      <c r="AY147" s="225"/>
      <c r="AZ147" s="224"/>
      <c r="BA147" s="225"/>
      <c r="BB147" s="224"/>
      <c r="BC147" s="226"/>
      <c r="BD147" s="98"/>
      <c r="BE147" s="224"/>
      <c r="BF147" s="225"/>
      <c r="BG147" s="224"/>
      <c r="BH147" s="225"/>
      <c r="BI147" s="224"/>
      <c r="BJ147" s="225"/>
      <c r="BK147" s="224"/>
      <c r="BL147" s="225"/>
      <c r="BM147" s="224"/>
      <c r="BN147" s="225"/>
      <c r="BO147" s="224"/>
      <c r="BP147" s="225"/>
      <c r="BQ147" s="224"/>
      <c r="BR147" s="225"/>
      <c r="BS147" s="224"/>
      <c r="BT147" s="225"/>
      <c r="BU147" s="224"/>
      <c r="BV147" s="225"/>
      <c r="BW147" s="224"/>
      <c r="BX147" s="225"/>
      <c r="BY147" s="224"/>
      <c r="BZ147" s="225"/>
      <c r="CA147" s="224"/>
      <c r="CB147" s="225"/>
      <c r="CC147" s="224"/>
      <c r="CD147" s="226"/>
      <c r="CE147" s="99"/>
      <c r="CF147" s="224"/>
      <c r="CG147" s="225"/>
      <c r="CH147" s="224"/>
      <c r="CI147" s="225"/>
      <c r="CJ147" s="224"/>
      <c r="CK147" s="225"/>
      <c r="CL147" s="224"/>
      <c r="CM147" s="225"/>
      <c r="CN147" s="224"/>
      <c r="CO147" s="225"/>
      <c r="CP147" s="224"/>
      <c r="CQ147" s="225"/>
      <c r="CR147" s="224"/>
      <c r="CS147" s="225"/>
      <c r="CT147" s="224"/>
      <c r="CU147" s="225"/>
      <c r="CV147" s="224"/>
      <c r="CW147" s="225"/>
      <c r="CX147" s="224"/>
      <c r="CY147" s="225"/>
      <c r="CZ147" s="224"/>
      <c r="DA147" s="225"/>
      <c r="DB147" s="224"/>
      <c r="DC147" s="225"/>
      <c r="DD147" s="224"/>
      <c r="DE147" s="226"/>
      <c r="DF147" s="227">
        <f t="shared" si="9"/>
        <v>0</v>
      </c>
      <c r="DG147" s="228" t="str">
        <f>IF(DF147=0,"",DF147/DB216)</f>
        <v/>
      </c>
      <c r="DH147" s="96"/>
      <c r="DI147" s="116"/>
      <c r="DJ147" s="200">
        <v>0</v>
      </c>
      <c r="DK147" s="200">
        <v>0</v>
      </c>
      <c r="DL147" s="200">
        <v>0</v>
      </c>
      <c r="DM147" s="200">
        <v>0</v>
      </c>
      <c r="DN147" s="200">
        <v>0</v>
      </c>
      <c r="DO147" s="200">
        <v>0</v>
      </c>
      <c r="DP147" s="200">
        <v>0</v>
      </c>
      <c r="DQ147" s="200">
        <v>0</v>
      </c>
      <c r="DR147" s="200">
        <v>0</v>
      </c>
      <c r="DS147" s="200">
        <v>0</v>
      </c>
      <c r="DT147" s="200">
        <v>0</v>
      </c>
      <c r="DU147" s="200">
        <v>0</v>
      </c>
      <c r="DV147" s="200">
        <v>0</v>
      </c>
      <c r="DW147" s="1217"/>
    </row>
    <row r="148" spans="2:127" ht="15.95" customHeight="1">
      <c r="B148" s="229" t="s">
        <v>870</v>
      </c>
      <c r="C148" s="224"/>
      <c r="D148" s="225"/>
      <c r="E148" s="224"/>
      <c r="F148" s="225"/>
      <c r="G148" s="224"/>
      <c r="H148" s="225"/>
      <c r="I148" s="224"/>
      <c r="J148" s="225"/>
      <c r="K148" s="224"/>
      <c r="L148" s="225"/>
      <c r="M148" s="224"/>
      <c r="N148" s="225"/>
      <c r="O148" s="224"/>
      <c r="P148" s="225"/>
      <c r="Q148" s="224"/>
      <c r="R148" s="225"/>
      <c r="S148" s="224"/>
      <c r="T148" s="225"/>
      <c r="U148" s="224"/>
      <c r="V148" s="225"/>
      <c r="W148" s="224"/>
      <c r="X148" s="225"/>
      <c r="Y148" s="224"/>
      <c r="Z148" s="225"/>
      <c r="AA148" s="224"/>
      <c r="AB148" s="226"/>
      <c r="AC148" s="97"/>
      <c r="AD148" s="224"/>
      <c r="AE148" s="225"/>
      <c r="AF148" s="224"/>
      <c r="AG148" s="225"/>
      <c r="AH148" s="224"/>
      <c r="AI148" s="225"/>
      <c r="AJ148" s="224"/>
      <c r="AK148" s="225"/>
      <c r="AL148" s="224"/>
      <c r="AM148" s="225"/>
      <c r="AN148" s="224"/>
      <c r="AO148" s="225"/>
      <c r="AP148" s="224"/>
      <c r="AQ148" s="225"/>
      <c r="AR148" s="224"/>
      <c r="AS148" s="225"/>
      <c r="AT148" s="224"/>
      <c r="AU148" s="225"/>
      <c r="AV148" s="224"/>
      <c r="AW148" s="225"/>
      <c r="AX148" s="224"/>
      <c r="AY148" s="225"/>
      <c r="AZ148" s="224"/>
      <c r="BA148" s="225"/>
      <c r="BB148" s="224"/>
      <c r="BC148" s="226"/>
      <c r="BD148" s="98"/>
      <c r="BE148" s="224"/>
      <c r="BF148" s="225"/>
      <c r="BG148" s="224"/>
      <c r="BH148" s="225"/>
      <c r="BI148" s="224"/>
      <c r="BJ148" s="225"/>
      <c r="BK148" s="224"/>
      <c r="BL148" s="225"/>
      <c r="BM148" s="224"/>
      <c r="BN148" s="225"/>
      <c r="BO148" s="224"/>
      <c r="BP148" s="225"/>
      <c r="BQ148" s="224"/>
      <c r="BR148" s="225"/>
      <c r="BS148" s="224"/>
      <c r="BT148" s="225"/>
      <c r="BU148" s="224"/>
      <c r="BV148" s="225"/>
      <c r="BW148" s="224"/>
      <c r="BX148" s="225"/>
      <c r="BY148" s="224"/>
      <c r="BZ148" s="225"/>
      <c r="CA148" s="224"/>
      <c r="CB148" s="225"/>
      <c r="CC148" s="224"/>
      <c r="CD148" s="226"/>
      <c r="CE148" s="99"/>
      <c r="CF148" s="224"/>
      <c r="CG148" s="225"/>
      <c r="CH148" s="224"/>
      <c r="CI148" s="225"/>
      <c r="CJ148" s="224"/>
      <c r="CK148" s="225"/>
      <c r="CL148" s="224"/>
      <c r="CM148" s="225"/>
      <c r="CN148" s="224"/>
      <c r="CO148" s="225"/>
      <c r="CP148" s="224"/>
      <c r="CQ148" s="225"/>
      <c r="CR148" s="224"/>
      <c r="CS148" s="225"/>
      <c r="CT148" s="224"/>
      <c r="CU148" s="225"/>
      <c r="CV148" s="224"/>
      <c r="CW148" s="225"/>
      <c r="CX148" s="224"/>
      <c r="CY148" s="225"/>
      <c r="CZ148" s="224"/>
      <c r="DA148" s="225"/>
      <c r="DB148" s="224"/>
      <c r="DC148" s="225"/>
      <c r="DD148" s="224"/>
      <c r="DE148" s="226"/>
      <c r="DF148" s="227">
        <f t="shared" si="9"/>
        <v>0</v>
      </c>
      <c r="DG148" s="228" t="str">
        <f>IF(DF148=0,"",DF148/DB216)</f>
        <v/>
      </c>
      <c r="DH148" s="96"/>
      <c r="DI148" s="116"/>
      <c r="DJ148" s="200">
        <v>0</v>
      </c>
      <c r="DK148" s="200">
        <v>0</v>
      </c>
      <c r="DL148" s="200">
        <v>0</v>
      </c>
      <c r="DM148" s="200">
        <v>0</v>
      </c>
      <c r="DN148" s="200">
        <v>0</v>
      </c>
      <c r="DO148" s="200">
        <v>0</v>
      </c>
      <c r="DP148" s="200">
        <v>0</v>
      </c>
      <c r="DQ148" s="200">
        <v>0</v>
      </c>
      <c r="DR148" s="200">
        <v>0</v>
      </c>
      <c r="DS148" s="200">
        <v>0</v>
      </c>
      <c r="DT148" s="200">
        <v>0</v>
      </c>
      <c r="DU148" s="200">
        <v>0</v>
      </c>
      <c r="DV148" s="200">
        <v>0</v>
      </c>
      <c r="DW148" s="1217"/>
    </row>
    <row r="149" spans="2:127" ht="15.95" customHeight="1">
      <c r="B149" s="229"/>
      <c r="C149" s="224"/>
      <c r="D149" s="225"/>
      <c r="E149" s="224"/>
      <c r="F149" s="225"/>
      <c r="G149" s="224"/>
      <c r="H149" s="225"/>
      <c r="I149" s="224"/>
      <c r="J149" s="225"/>
      <c r="K149" s="224"/>
      <c r="L149" s="225"/>
      <c r="M149" s="224"/>
      <c r="N149" s="225"/>
      <c r="O149" s="224"/>
      <c r="P149" s="225"/>
      <c r="Q149" s="224"/>
      <c r="R149" s="225"/>
      <c r="S149" s="224"/>
      <c r="T149" s="225"/>
      <c r="U149" s="224"/>
      <c r="V149" s="225"/>
      <c r="W149" s="224"/>
      <c r="X149" s="225"/>
      <c r="Y149" s="224"/>
      <c r="Z149" s="225"/>
      <c r="AA149" s="224"/>
      <c r="AB149" s="226"/>
      <c r="AC149" s="97"/>
      <c r="AD149" s="224"/>
      <c r="AE149" s="225"/>
      <c r="AF149" s="224"/>
      <c r="AG149" s="225"/>
      <c r="AH149" s="224"/>
      <c r="AI149" s="225"/>
      <c r="AJ149" s="224"/>
      <c r="AK149" s="225"/>
      <c r="AL149" s="224"/>
      <c r="AM149" s="225"/>
      <c r="AN149" s="224"/>
      <c r="AO149" s="225"/>
      <c r="AP149" s="224"/>
      <c r="AQ149" s="225"/>
      <c r="AR149" s="224"/>
      <c r="AS149" s="225"/>
      <c r="AT149" s="224"/>
      <c r="AU149" s="225"/>
      <c r="AV149" s="224"/>
      <c r="AW149" s="225"/>
      <c r="AX149" s="224"/>
      <c r="AY149" s="225"/>
      <c r="AZ149" s="224"/>
      <c r="BA149" s="225"/>
      <c r="BB149" s="224"/>
      <c r="BC149" s="226"/>
      <c r="BD149" s="98"/>
      <c r="BE149" s="224"/>
      <c r="BF149" s="225"/>
      <c r="BG149" s="224"/>
      <c r="BH149" s="225"/>
      <c r="BI149" s="224"/>
      <c r="BJ149" s="225"/>
      <c r="BK149" s="224"/>
      <c r="BL149" s="225"/>
      <c r="BM149" s="224"/>
      <c r="BN149" s="225"/>
      <c r="BO149" s="224"/>
      <c r="BP149" s="225"/>
      <c r="BQ149" s="224"/>
      <c r="BR149" s="225"/>
      <c r="BS149" s="224"/>
      <c r="BT149" s="225"/>
      <c r="BU149" s="224"/>
      <c r="BV149" s="225"/>
      <c r="BW149" s="224"/>
      <c r="BX149" s="225"/>
      <c r="BY149" s="224"/>
      <c r="BZ149" s="225"/>
      <c r="CA149" s="224"/>
      <c r="CB149" s="225"/>
      <c r="CC149" s="224"/>
      <c r="CD149" s="226"/>
      <c r="CE149" s="99"/>
      <c r="CF149" s="224"/>
      <c r="CG149" s="225"/>
      <c r="CH149" s="224"/>
      <c r="CI149" s="225"/>
      <c r="CJ149" s="224"/>
      <c r="CK149" s="225"/>
      <c r="CL149" s="224"/>
      <c r="CM149" s="225"/>
      <c r="CN149" s="224"/>
      <c r="CO149" s="225"/>
      <c r="CP149" s="224"/>
      <c r="CQ149" s="225"/>
      <c r="CR149" s="224"/>
      <c r="CS149" s="225"/>
      <c r="CT149" s="224"/>
      <c r="CU149" s="225"/>
      <c r="CV149" s="224"/>
      <c r="CW149" s="225"/>
      <c r="CX149" s="224"/>
      <c r="CY149" s="225"/>
      <c r="CZ149" s="224"/>
      <c r="DA149" s="225"/>
      <c r="DB149" s="224"/>
      <c r="DC149" s="225"/>
      <c r="DD149" s="224"/>
      <c r="DE149" s="226"/>
      <c r="DF149" s="227">
        <f t="shared" si="9"/>
        <v>0</v>
      </c>
      <c r="DG149" s="228" t="str">
        <f>IF(DF149=0,"",DF149/DB216)</f>
        <v/>
      </c>
      <c r="DH149" s="96"/>
      <c r="DI149" s="116"/>
      <c r="DJ149" s="200">
        <v>0</v>
      </c>
      <c r="DK149" s="200">
        <v>0</v>
      </c>
      <c r="DL149" s="200">
        <v>0</v>
      </c>
      <c r="DM149" s="200">
        <v>0</v>
      </c>
      <c r="DN149" s="200">
        <v>0</v>
      </c>
      <c r="DO149" s="200">
        <v>0</v>
      </c>
      <c r="DP149" s="200">
        <v>0</v>
      </c>
      <c r="DQ149" s="200">
        <v>0</v>
      </c>
      <c r="DR149" s="200">
        <v>0</v>
      </c>
      <c r="DS149" s="200">
        <v>0</v>
      </c>
      <c r="DT149" s="200">
        <v>0</v>
      </c>
      <c r="DU149" s="200">
        <v>0</v>
      </c>
      <c r="DV149" s="200">
        <v>0</v>
      </c>
      <c r="DW149" s="1217"/>
    </row>
    <row r="150" spans="2:127" ht="15.95" customHeight="1">
      <c r="B150" s="229"/>
      <c r="C150" s="224"/>
      <c r="D150" s="225"/>
      <c r="E150" s="224"/>
      <c r="F150" s="225"/>
      <c r="G150" s="224"/>
      <c r="H150" s="225"/>
      <c r="I150" s="224"/>
      <c r="J150" s="225"/>
      <c r="K150" s="224"/>
      <c r="L150" s="225"/>
      <c r="M150" s="224"/>
      <c r="N150" s="225"/>
      <c r="O150" s="224"/>
      <c r="P150" s="225"/>
      <c r="Q150" s="224"/>
      <c r="R150" s="225"/>
      <c r="S150" s="224"/>
      <c r="T150" s="225"/>
      <c r="U150" s="224"/>
      <c r="V150" s="225"/>
      <c r="W150" s="224"/>
      <c r="X150" s="225"/>
      <c r="Y150" s="224"/>
      <c r="Z150" s="225"/>
      <c r="AA150" s="224"/>
      <c r="AB150" s="226"/>
      <c r="AC150" s="97"/>
      <c r="AD150" s="224"/>
      <c r="AE150" s="225"/>
      <c r="AF150" s="224"/>
      <c r="AG150" s="225"/>
      <c r="AH150" s="224"/>
      <c r="AI150" s="225"/>
      <c r="AJ150" s="224"/>
      <c r="AK150" s="225"/>
      <c r="AL150" s="224"/>
      <c r="AM150" s="225"/>
      <c r="AN150" s="224"/>
      <c r="AO150" s="225"/>
      <c r="AP150" s="224"/>
      <c r="AQ150" s="225"/>
      <c r="AR150" s="224"/>
      <c r="AS150" s="225"/>
      <c r="AT150" s="224"/>
      <c r="AU150" s="225"/>
      <c r="AV150" s="224"/>
      <c r="AW150" s="225"/>
      <c r="AX150" s="224"/>
      <c r="AY150" s="225"/>
      <c r="AZ150" s="224"/>
      <c r="BA150" s="225"/>
      <c r="BB150" s="224"/>
      <c r="BC150" s="226"/>
      <c r="BD150" s="98"/>
      <c r="BE150" s="224"/>
      <c r="BF150" s="225"/>
      <c r="BG150" s="224"/>
      <c r="BH150" s="225"/>
      <c r="BI150" s="224"/>
      <c r="BJ150" s="225"/>
      <c r="BK150" s="224"/>
      <c r="BL150" s="225"/>
      <c r="BM150" s="224"/>
      <c r="BN150" s="225"/>
      <c r="BO150" s="224"/>
      <c r="BP150" s="225"/>
      <c r="BQ150" s="224"/>
      <c r="BR150" s="225"/>
      <c r="BS150" s="224"/>
      <c r="BT150" s="225"/>
      <c r="BU150" s="224"/>
      <c r="BV150" s="225"/>
      <c r="BW150" s="224"/>
      <c r="BX150" s="225"/>
      <c r="BY150" s="224"/>
      <c r="BZ150" s="225"/>
      <c r="CA150" s="224"/>
      <c r="CB150" s="225"/>
      <c r="CC150" s="224"/>
      <c r="CD150" s="226"/>
      <c r="CE150" s="99"/>
      <c r="CF150" s="224"/>
      <c r="CG150" s="225"/>
      <c r="CH150" s="224"/>
      <c r="CI150" s="225"/>
      <c r="CJ150" s="224"/>
      <c r="CK150" s="225"/>
      <c r="CL150" s="224"/>
      <c r="CM150" s="225"/>
      <c r="CN150" s="224"/>
      <c r="CO150" s="225"/>
      <c r="CP150" s="224"/>
      <c r="CQ150" s="225"/>
      <c r="CR150" s="224"/>
      <c r="CS150" s="225"/>
      <c r="CT150" s="224"/>
      <c r="CU150" s="225"/>
      <c r="CV150" s="224"/>
      <c r="CW150" s="225"/>
      <c r="CX150" s="224"/>
      <c r="CY150" s="225"/>
      <c r="CZ150" s="224"/>
      <c r="DA150" s="225"/>
      <c r="DB150" s="224"/>
      <c r="DC150" s="225"/>
      <c r="DD150" s="224"/>
      <c r="DE150" s="226"/>
      <c r="DF150" s="227">
        <f t="shared" si="9"/>
        <v>0</v>
      </c>
      <c r="DG150" s="228" t="str">
        <f>IF(DF150=0,"",DF150/DB216)</f>
        <v/>
      </c>
      <c r="DH150" s="96"/>
      <c r="DI150" s="116"/>
      <c r="DJ150" s="200">
        <v>0</v>
      </c>
      <c r="DK150" s="200">
        <v>0</v>
      </c>
      <c r="DL150" s="200">
        <v>0</v>
      </c>
      <c r="DM150" s="200">
        <v>0</v>
      </c>
      <c r="DN150" s="200">
        <v>0</v>
      </c>
      <c r="DO150" s="200">
        <v>0</v>
      </c>
      <c r="DP150" s="200">
        <v>0</v>
      </c>
      <c r="DQ150" s="200">
        <v>0</v>
      </c>
      <c r="DR150" s="200">
        <v>0</v>
      </c>
      <c r="DS150" s="200">
        <v>0</v>
      </c>
      <c r="DT150" s="200">
        <v>0</v>
      </c>
      <c r="DU150" s="200">
        <v>0</v>
      </c>
      <c r="DV150" s="200">
        <v>0</v>
      </c>
      <c r="DW150" s="1217"/>
    </row>
    <row r="151" spans="2:127" ht="15.95" customHeight="1">
      <c r="B151" s="230"/>
      <c r="C151" s="224"/>
      <c r="D151" s="225"/>
      <c r="E151" s="224"/>
      <c r="F151" s="225"/>
      <c r="G151" s="224"/>
      <c r="H151" s="225"/>
      <c r="I151" s="224"/>
      <c r="J151" s="225"/>
      <c r="K151" s="224"/>
      <c r="L151" s="225"/>
      <c r="M151" s="224"/>
      <c r="N151" s="225"/>
      <c r="O151" s="224"/>
      <c r="P151" s="225"/>
      <c r="Q151" s="224"/>
      <c r="R151" s="225"/>
      <c r="S151" s="224"/>
      <c r="T151" s="225"/>
      <c r="U151" s="224"/>
      <c r="V151" s="225"/>
      <c r="W151" s="224"/>
      <c r="X151" s="225"/>
      <c r="Y151" s="224"/>
      <c r="Z151" s="225"/>
      <c r="AA151" s="224"/>
      <c r="AB151" s="226"/>
      <c r="AC151" s="97"/>
      <c r="AD151" s="224"/>
      <c r="AE151" s="225"/>
      <c r="AF151" s="224"/>
      <c r="AG151" s="225"/>
      <c r="AH151" s="224"/>
      <c r="AI151" s="225"/>
      <c r="AJ151" s="224"/>
      <c r="AK151" s="225"/>
      <c r="AL151" s="224"/>
      <c r="AM151" s="225"/>
      <c r="AN151" s="224"/>
      <c r="AO151" s="225"/>
      <c r="AP151" s="224"/>
      <c r="AQ151" s="225"/>
      <c r="AR151" s="224"/>
      <c r="AS151" s="225"/>
      <c r="AT151" s="224"/>
      <c r="AU151" s="225"/>
      <c r="AV151" s="224"/>
      <c r="AW151" s="225"/>
      <c r="AX151" s="224"/>
      <c r="AY151" s="225"/>
      <c r="AZ151" s="224"/>
      <c r="BA151" s="225"/>
      <c r="BB151" s="224"/>
      <c r="BC151" s="226"/>
      <c r="BD151" s="98"/>
      <c r="BE151" s="224"/>
      <c r="BF151" s="225"/>
      <c r="BG151" s="224"/>
      <c r="BH151" s="225"/>
      <c r="BI151" s="224"/>
      <c r="BJ151" s="225"/>
      <c r="BK151" s="224"/>
      <c r="BL151" s="225"/>
      <c r="BM151" s="224"/>
      <c r="BN151" s="225"/>
      <c r="BO151" s="224"/>
      <c r="BP151" s="225"/>
      <c r="BQ151" s="224"/>
      <c r="BR151" s="225"/>
      <c r="BS151" s="224"/>
      <c r="BT151" s="225"/>
      <c r="BU151" s="224"/>
      <c r="BV151" s="225"/>
      <c r="BW151" s="224"/>
      <c r="BX151" s="225"/>
      <c r="BY151" s="224"/>
      <c r="BZ151" s="225"/>
      <c r="CA151" s="224"/>
      <c r="CB151" s="225"/>
      <c r="CC151" s="224"/>
      <c r="CD151" s="226"/>
      <c r="CE151" s="99"/>
      <c r="CF151" s="224"/>
      <c r="CG151" s="225"/>
      <c r="CH151" s="224"/>
      <c r="CI151" s="225"/>
      <c r="CJ151" s="224"/>
      <c r="CK151" s="225"/>
      <c r="CL151" s="224"/>
      <c r="CM151" s="225"/>
      <c r="CN151" s="224"/>
      <c r="CO151" s="225"/>
      <c r="CP151" s="224"/>
      <c r="CQ151" s="225"/>
      <c r="CR151" s="224"/>
      <c r="CS151" s="225"/>
      <c r="CT151" s="224"/>
      <c r="CU151" s="225"/>
      <c r="CV151" s="224"/>
      <c r="CW151" s="225"/>
      <c r="CX151" s="224"/>
      <c r="CY151" s="225"/>
      <c r="CZ151" s="224"/>
      <c r="DA151" s="225"/>
      <c r="DB151" s="224"/>
      <c r="DC151" s="225"/>
      <c r="DD151" s="224"/>
      <c r="DE151" s="226"/>
      <c r="DF151" s="227">
        <f t="shared" si="9"/>
        <v>0</v>
      </c>
      <c r="DG151" s="228" t="str">
        <f>IF(DF151=0,"",DF151/DB216)</f>
        <v/>
      </c>
      <c r="DH151" s="96"/>
      <c r="DI151" s="116"/>
      <c r="DJ151" s="200">
        <v>0</v>
      </c>
      <c r="DK151" s="200">
        <v>0</v>
      </c>
      <c r="DL151" s="200">
        <v>0</v>
      </c>
      <c r="DM151" s="200">
        <v>0</v>
      </c>
      <c r="DN151" s="200">
        <v>0</v>
      </c>
      <c r="DO151" s="200">
        <v>0</v>
      </c>
      <c r="DP151" s="200">
        <v>0</v>
      </c>
      <c r="DQ151" s="200">
        <v>0</v>
      </c>
      <c r="DR151" s="200">
        <v>0</v>
      </c>
      <c r="DS151" s="200">
        <v>0</v>
      </c>
      <c r="DT151" s="200">
        <v>0</v>
      </c>
      <c r="DU151" s="200">
        <v>0</v>
      </c>
      <c r="DV151" s="200">
        <v>0</v>
      </c>
      <c r="DW151" s="1217"/>
    </row>
    <row r="152" spans="2:127" ht="15.95" customHeight="1">
      <c r="B152" s="229"/>
      <c r="C152" s="224"/>
      <c r="D152" s="225"/>
      <c r="E152" s="224"/>
      <c r="F152" s="225"/>
      <c r="G152" s="224"/>
      <c r="H152" s="225"/>
      <c r="I152" s="224"/>
      <c r="J152" s="225"/>
      <c r="K152" s="224"/>
      <c r="L152" s="225"/>
      <c r="M152" s="224"/>
      <c r="N152" s="225"/>
      <c r="O152" s="224"/>
      <c r="P152" s="225"/>
      <c r="Q152" s="224"/>
      <c r="R152" s="225"/>
      <c r="S152" s="224"/>
      <c r="T152" s="225"/>
      <c r="U152" s="224"/>
      <c r="V152" s="225"/>
      <c r="W152" s="224"/>
      <c r="X152" s="225"/>
      <c r="Y152" s="224"/>
      <c r="Z152" s="225"/>
      <c r="AA152" s="224"/>
      <c r="AB152" s="226"/>
      <c r="AC152" s="97"/>
      <c r="AD152" s="224"/>
      <c r="AE152" s="225"/>
      <c r="AF152" s="224"/>
      <c r="AG152" s="225"/>
      <c r="AH152" s="224"/>
      <c r="AI152" s="225"/>
      <c r="AJ152" s="224"/>
      <c r="AK152" s="225"/>
      <c r="AL152" s="224"/>
      <c r="AM152" s="225"/>
      <c r="AN152" s="224"/>
      <c r="AO152" s="225"/>
      <c r="AP152" s="224"/>
      <c r="AQ152" s="225"/>
      <c r="AR152" s="224"/>
      <c r="AS152" s="225"/>
      <c r="AT152" s="224"/>
      <c r="AU152" s="225"/>
      <c r="AV152" s="224"/>
      <c r="AW152" s="225"/>
      <c r="AX152" s="224"/>
      <c r="AY152" s="225"/>
      <c r="AZ152" s="224"/>
      <c r="BA152" s="225"/>
      <c r="BB152" s="224"/>
      <c r="BC152" s="226"/>
      <c r="BD152" s="98"/>
      <c r="BE152" s="224"/>
      <c r="BF152" s="225"/>
      <c r="BG152" s="224"/>
      <c r="BH152" s="225"/>
      <c r="BI152" s="224"/>
      <c r="BJ152" s="225"/>
      <c r="BK152" s="224"/>
      <c r="BL152" s="225"/>
      <c r="BM152" s="224"/>
      <c r="BN152" s="225"/>
      <c r="BO152" s="224"/>
      <c r="BP152" s="225"/>
      <c r="BQ152" s="224"/>
      <c r="BR152" s="225"/>
      <c r="BS152" s="224"/>
      <c r="BT152" s="225"/>
      <c r="BU152" s="224"/>
      <c r="BV152" s="225"/>
      <c r="BW152" s="224"/>
      <c r="BX152" s="225"/>
      <c r="BY152" s="224"/>
      <c r="BZ152" s="225"/>
      <c r="CA152" s="224"/>
      <c r="CB152" s="225"/>
      <c r="CC152" s="224"/>
      <c r="CD152" s="226"/>
      <c r="CE152" s="99"/>
      <c r="CF152" s="224"/>
      <c r="CG152" s="225"/>
      <c r="CH152" s="224"/>
      <c r="CI152" s="225"/>
      <c r="CJ152" s="224"/>
      <c r="CK152" s="225"/>
      <c r="CL152" s="224"/>
      <c r="CM152" s="225"/>
      <c r="CN152" s="224"/>
      <c r="CO152" s="225"/>
      <c r="CP152" s="224"/>
      <c r="CQ152" s="225"/>
      <c r="CR152" s="224"/>
      <c r="CS152" s="225"/>
      <c r="CT152" s="224"/>
      <c r="CU152" s="225"/>
      <c r="CV152" s="224"/>
      <c r="CW152" s="225"/>
      <c r="CX152" s="224"/>
      <c r="CY152" s="225"/>
      <c r="CZ152" s="224"/>
      <c r="DA152" s="225"/>
      <c r="DB152" s="224"/>
      <c r="DC152" s="225"/>
      <c r="DD152" s="224"/>
      <c r="DE152" s="226"/>
      <c r="DF152" s="227">
        <f t="shared" si="9"/>
        <v>0</v>
      </c>
      <c r="DG152" s="228" t="str">
        <f>IF(DF152=0,"",DF152/DB216)</f>
        <v/>
      </c>
      <c r="DH152" s="96"/>
      <c r="DI152" s="116"/>
      <c r="DJ152" s="200">
        <v>0</v>
      </c>
      <c r="DK152" s="200">
        <v>0</v>
      </c>
      <c r="DL152" s="200">
        <v>0</v>
      </c>
      <c r="DM152" s="200">
        <v>0</v>
      </c>
      <c r="DN152" s="200">
        <v>0</v>
      </c>
      <c r="DO152" s="200">
        <v>0</v>
      </c>
      <c r="DP152" s="200">
        <v>0</v>
      </c>
      <c r="DQ152" s="200">
        <v>0</v>
      </c>
      <c r="DR152" s="200">
        <v>0</v>
      </c>
      <c r="DS152" s="200">
        <v>0</v>
      </c>
      <c r="DT152" s="200">
        <v>0</v>
      </c>
      <c r="DU152" s="200">
        <v>0</v>
      </c>
      <c r="DV152" s="200">
        <v>0</v>
      </c>
      <c r="DW152" s="1217"/>
    </row>
    <row r="153" spans="2:127" s="240" customFormat="1" ht="15.95" customHeight="1">
      <c r="B153" s="1262"/>
      <c r="C153" s="618"/>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c r="AA153" s="129"/>
      <c r="AB153" s="619"/>
      <c r="AC153" s="97"/>
      <c r="AD153" s="618"/>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129"/>
      <c r="BC153" s="619"/>
      <c r="BD153" s="98"/>
      <c r="BE153" s="618"/>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619"/>
      <c r="CE153" s="99"/>
      <c r="CF153" s="618"/>
      <c r="CG153" s="129"/>
      <c r="CH153" s="129"/>
      <c r="CI153" s="129"/>
      <c r="CJ153" s="129"/>
      <c r="CK153" s="129"/>
      <c r="CL153" s="129"/>
      <c r="CM153" s="129"/>
      <c r="CN153" s="129"/>
      <c r="CO153" s="129"/>
      <c r="CP153" s="129"/>
      <c r="CQ153" s="129"/>
      <c r="CR153" s="129"/>
      <c r="CS153" s="129"/>
      <c r="CT153" s="129"/>
      <c r="CU153" s="129"/>
      <c r="CV153" s="129"/>
      <c r="CW153" s="129"/>
      <c r="CX153" s="129"/>
      <c r="CY153" s="129"/>
      <c r="CZ153" s="129"/>
      <c r="DA153" s="129"/>
      <c r="DB153" s="129"/>
      <c r="DC153" s="129"/>
      <c r="DD153" s="129"/>
      <c r="DE153" s="129"/>
      <c r="DF153" s="129"/>
      <c r="DG153" s="129"/>
      <c r="DH153" s="544"/>
      <c r="DI153" s="564">
        <v>0</v>
      </c>
      <c r="DJ153" s="200">
        <v>0</v>
      </c>
      <c r="DK153" s="200">
        <v>0</v>
      </c>
      <c r="DL153" s="200">
        <v>0</v>
      </c>
      <c r="DM153" s="200">
        <v>0</v>
      </c>
      <c r="DN153" s="200">
        <v>0</v>
      </c>
      <c r="DO153" s="200">
        <v>0</v>
      </c>
      <c r="DP153" s="200">
        <v>0</v>
      </c>
      <c r="DQ153" s="200">
        <v>0</v>
      </c>
      <c r="DR153" s="200">
        <v>0</v>
      </c>
      <c r="DS153" s="200">
        <v>0</v>
      </c>
      <c r="DT153" s="200">
        <v>0</v>
      </c>
      <c r="DU153" s="200">
        <v>0</v>
      </c>
      <c r="DV153" s="200">
        <v>0</v>
      </c>
      <c r="DW153" s="1217"/>
    </row>
    <row r="154" spans="2:127" s="240" customFormat="1" ht="15.95" customHeight="1">
      <c r="B154" s="3106" t="s">
        <v>1175</v>
      </c>
      <c r="C154" s="3107"/>
      <c r="D154" s="3107"/>
      <c r="E154" s="3107"/>
      <c r="F154" s="3107"/>
      <c r="G154" s="3107"/>
      <c r="H154" s="3107"/>
      <c r="I154" s="3107"/>
      <c r="J154" s="3107"/>
      <c r="K154" s="3107"/>
      <c r="L154" s="3107"/>
      <c r="M154" s="3107"/>
      <c r="N154" s="3107"/>
      <c r="O154" s="3107"/>
      <c r="P154" s="3107"/>
      <c r="Q154" s="3107"/>
      <c r="R154" s="3107"/>
      <c r="S154" s="3107"/>
      <c r="T154" s="3107"/>
      <c r="U154" s="3107"/>
      <c r="V154" s="3107"/>
      <c r="W154" s="3107"/>
      <c r="X154" s="3107"/>
      <c r="Y154" s="3107"/>
      <c r="Z154" s="3107"/>
      <c r="AA154" s="3107"/>
      <c r="AB154" s="3107"/>
      <c r="AC154" s="3107"/>
      <c r="AD154" s="3107"/>
      <c r="AE154" s="3107"/>
      <c r="AF154" s="3107"/>
      <c r="AG154" s="3107"/>
      <c r="AH154" s="3107"/>
      <c r="AI154" s="3107"/>
      <c r="AJ154" s="3107"/>
      <c r="AK154" s="3107"/>
      <c r="AL154" s="3107"/>
      <c r="AM154" s="3107"/>
      <c r="AN154" s="3107"/>
      <c r="AO154" s="3107"/>
      <c r="AP154" s="3107"/>
      <c r="AQ154" s="3107"/>
      <c r="AR154" s="3107"/>
      <c r="AS154" s="3107"/>
      <c r="AT154" s="3107"/>
      <c r="AU154" s="3107"/>
      <c r="AV154" s="3107"/>
      <c r="AW154" s="3107"/>
      <c r="AX154" s="3107"/>
      <c r="AY154" s="3107"/>
      <c r="AZ154" s="3107"/>
      <c r="BA154" s="3107"/>
      <c r="BB154" s="3107"/>
      <c r="BC154" s="3107"/>
      <c r="BD154" s="3107"/>
      <c r="BE154" s="3107"/>
      <c r="BF154" s="3107"/>
      <c r="BG154" s="3107"/>
      <c r="BH154" s="3107"/>
      <c r="BI154" s="3107"/>
      <c r="BJ154" s="3107"/>
      <c r="BK154" s="3107"/>
      <c r="BL154" s="3107"/>
      <c r="BM154" s="3107"/>
      <c r="BN154" s="3107"/>
      <c r="BO154" s="3107"/>
      <c r="BP154" s="3107"/>
      <c r="BQ154" s="3107"/>
      <c r="BR154" s="3107"/>
      <c r="BS154" s="3107"/>
      <c r="BT154" s="3107"/>
      <c r="BU154" s="3107"/>
      <c r="BV154" s="3107"/>
      <c r="BW154" s="3107"/>
      <c r="BX154" s="3107"/>
      <c r="BY154" s="3107"/>
      <c r="BZ154" s="3107"/>
      <c r="CA154" s="3107"/>
      <c r="CB154" s="3107"/>
      <c r="CC154" s="3107"/>
      <c r="CD154" s="3107"/>
      <c r="CE154" s="3107"/>
      <c r="CF154" s="3107" t="str">
        <f>B154</f>
        <v>PROTÉINES   à base de Poisson</v>
      </c>
      <c r="CG154" s="3107"/>
      <c r="CH154" s="3107"/>
      <c r="CI154" s="3107"/>
      <c r="CJ154" s="3107"/>
      <c r="CK154" s="3107"/>
      <c r="CL154" s="3107"/>
      <c r="CM154" s="3107"/>
      <c r="CN154" s="3107"/>
      <c r="CO154" s="3107"/>
      <c r="CP154" s="3107"/>
      <c r="CQ154" s="3107"/>
      <c r="CR154" s="3107"/>
      <c r="CS154" s="3107"/>
      <c r="CT154" s="3107"/>
      <c r="CU154" s="3107"/>
      <c r="CV154" s="3107"/>
      <c r="CW154" s="3107"/>
      <c r="CX154" s="3107"/>
      <c r="CY154" s="3107"/>
      <c r="CZ154" s="3107"/>
      <c r="DA154" s="3107"/>
      <c r="DB154" s="3107"/>
      <c r="DC154" s="3107"/>
      <c r="DD154" s="3107"/>
      <c r="DE154" s="3107"/>
      <c r="DF154" s="3107"/>
      <c r="DG154" s="3110"/>
      <c r="DH154" s="544"/>
      <c r="DI154" s="564">
        <v>0</v>
      </c>
      <c r="DJ154" s="200">
        <v>0</v>
      </c>
      <c r="DK154" s="200">
        <v>0</v>
      </c>
      <c r="DL154" s="200">
        <v>0</v>
      </c>
      <c r="DM154" s="200">
        <v>0</v>
      </c>
      <c r="DN154" s="200">
        <v>0</v>
      </c>
      <c r="DO154" s="200">
        <v>0</v>
      </c>
      <c r="DP154" s="200">
        <v>0</v>
      </c>
      <c r="DQ154" s="200">
        <v>0</v>
      </c>
      <c r="DR154" s="200">
        <v>0</v>
      </c>
      <c r="DS154" s="200">
        <v>0</v>
      </c>
      <c r="DT154" s="200">
        <v>0</v>
      </c>
      <c r="DU154" s="200">
        <v>0</v>
      </c>
      <c r="DV154" s="200">
        <v>0</v>
      </c>
      <c r="DW154" s="1217"/>
    </row>
    <row r="155" spans="2:127" s="240" customFormat="1" ht="15.95" customHeight="1">
      <c r="B155" s="3108"/>
      <c r="C155" s="3109"/>
      <c r="D155" s="3109"/>
      <c r="E155" s="3109"/>
      <c r="F155" s="3109"/>
      <c r="G155" s="3109"/>
      <c r="H155" s="3109"/>
      <c r="I155" s="3109"/>
      <c r="J155" s="3109"/>
      <c r="K155" s="3109"/>
      <c r="L155" s="3109"/>
      <c r="M155" s="3109"/>
      <c r="N155" s="3109"/>
      <c r="O155" s="3109"/>
      <c r="P155" s="3109"/>
      <c r="Q155" s="3109"/>
      <c r="R155" s="3109"/>
      <c r="S155" s="3109"/>
      <c r="T155" s="3109"/>
      <c r="U155" s="3109"/>
      <c r="V155" s="3109"/>
      <c r="W155" s="3109"/>
      <c r="X155" s="3109"/>
      <c r="Y155" s="3109"/>
      <c r="Z155" s="3109"/>
      <c r="AA155" s="3109"/>
      <c r="AB155" s="3109"/>
      <c r="AC155" s="3109"/>
      <c r="AD155" s="3109"/>
      <c r="AE155" s="3109"/>
      <c r="AF155" s="3109"/>
      <c r="AG155" s="3109"/>
      <c r="AH155" s="3109"/>
      <c r="AI155" s="3109"/>
      <c r="AJ155" s="3109"/>
      <c r="AK155" s="3109"/>
      <c r="AL155" s="3109"/>
      <c r="AM155" s="3109"/>
      <c r="AN155" s="3109"/>
      <c r="AO155" s="3109"/>
      <c r="AP155" s="3109"/>
      <c r="AQ155" s="3109"/>
      <c r="AR155" s="3109"/>
      <c r="AS155" s="3109"/>
      <c r="AT155" s="3109"/>
      <c r="AU155" s="3109"/>
      <c r="AV155" s="3109"/>
      <c r="AW155" s="3109"/>
      <c r="AX155" s="3109"/>
      <c r="AY155" s="3109"/>
      <c r="AZ155" s="3109"/>
      <c r="BA155" s="3109"/>
      <c r="BB155" s="3109"/>
      <c r="BC155" s="3109"/>
      <c r="BD155" s="3109"/>
      <c r="BE155" s="3109"/>
      <c r="BF155" s="3109"/>
      <c r="BG155" s="3109"/>
      <c r="BH155" s="3109"/>
      <c r="BI155" s="3109"/>
      <c r="BJ155" s="3109"/>
      <c r="BK155" s="3109"/>
      <c r="BL155" s="3109"/>
      <c r="BM155" s="3109"/>
      <c r="BN155" s="3109"/>
      <c r="BO155" s="3109"/>
      <c r="BP155" s="3109"/>
      <c r="BQ155" s="3109"/>
      <c r="BR155" s="3109"/>
      <c r="BS155" s="3109"/>
      <c r="BT155" s="3109"/>
      <c r="BU155" s="3109"/>
      <c r="BV155" s="3109"/>
      <c r="BW155" s="3109"/>
      <c r="BX155" s="3109"/>
      <c r="BY155" s="3109"/>
      <c r="BZ155" s="3109"/>
      <c r="CA155" s="3109"/>
      <c r="CB155" s="3109"/>
      <c r="CC155" s="3109"/>
      <c r="CD155" s="3109"/>
      <c r="CE155" s="3109"/>
      <c r="CF155" s="3109"/>
      <c r="CG155" s="3109"/>
      <c r="CH155" s="3109"/>
      <c r="CI155" s="3109"/>
      <c r="CJ155" s="3109"/>
      <c r="CK155" s="3109"/>
      <c r="CL155" s="3109"/>
      <c r="CM155" s="3109"/>
      <c r="CN155" s="3109"/>
      <c r="CO155" s="3109"/>
      <c r="CP155" s="3109"/>
      <c r="CQ155" s="3109"/>
      <c r="CR155" s="3109"/>
      <c r="CS155" s="3109"/>
      <c r="CT155" s="3109"/>
      <c r="CU155" s="3109"/>
      <c r="CV155" s="3109"/>
      <c r="CW155" s="3109"/>
      <c r="CX155" s="3109"/>
      <c r="CY155" s="3109"/>
      <c r="CZ155" s="3109"/>
      <c r="DA155" s="3109"/>
      <c r="DB155" s="3109"/>
      <c r="DC155" s="3109"/>
      <c r="DD155" s="3109"/>
      <c r="DE155" s="3109"/>
      <c r="DF155" s="3109"/>
      <c r="DG155" s="3111"/>
      <c r="DH155" s="544"/>
      <c r="DI155" s="564">
        <v>0</v>
      </c>
      <c r="DJ155" s="200">
        <v>0</v>
      </c>
      <c r="DK155" s="200">
        <v>0</v>
      </c>
      <c r="DL155" s="200">
        <v>0</v>
      </c>
      <c r="DM155" s="200">
        <v>0</v>
      </c>
      <c r="DN155" s="200">
        <v>0</v>
      </c>
      <c r="DO155" s="200">
        <v>0</v>
      </c>
      <c r="DP155" s="200">
        <v>0</v>
      </c>
      <c r="DQ155" s="200">
        <v>0</v>
      </c>
      <c r="DR155" s="200">
        <v>0</v>
      </c>
      <c r="DS155" s="200">
        <v>0</v>
      </c>
      <c r="DT155" s="200">
        <v>0</v>
      </c>
      <c r="DU155" s="200">
        <v>0</v>
      </c>
      <c r="DV155" s="200">
        <v>0</v>
      </c>
      <c r="DW155" s="1217"/>
    </row>
    <row r="156" spans="2:127" ht="15.95" customHeight="1">
      <c r="B156" s="1261" t="s">
        <v>847</v>
      </c>
      <c r="C156" s="3027">
        <v>1</v>
      </c>
      <c r="D156" s="3028"/>
      <c r="E156" s="3027">
        <f>C156+1</f>
        <v>2</v>
      </c>
      <c r="F156" s="3028"/>
      <c r="G156" s="3027">
        <f>E156+1</f>
        <v>3</v>
      </c>
      <c r="H156" s="3028"/>
      <c r="I156" s="3027">
        <f>G156+1</f>
        <v>4</v>
      </c>
      <c r="J156" s="3028"/>
      <c r="K156" s="3027">
        <f>I156+1</f>
        <v>5</v>
      </c>
      <c r="L156" s="3028"/>
      <c r="M156" s="3027">
        <f>K156+1</f>
        <v>6</v>
      </c>
      <c r="N156" s="3028"/>
      <c r="O156" s="3027">
        <f>M156+1</f>
        <v>7</v>
      </c>
      <c r="P156" s="3028"/>
      <c r="Q156" s="3027">
        <f>O156+1</f>
        <v>8</v>
      </c>
      <c r="R156" s="3028"/>
      <c r="S156" s="3027">
        <f>Q156+1</f>
        <v>9</v>
      </c>
      <c r="T156" s="3028"/>
      <c r="U156" s="3027">
        <f>S156+1</f>
        <v>10</v>
      </c>
      <c r="V156" s="3028"/>
      <c r="W156" s="3027">
        <f>U156+1</f>
        <v>11</v>
      </c>
      <c r="X156" s="3028"/>
      <c r="Y156" s="3027">
        <f>W156+1</f>
        <v>12</v>
      </c>
      <c r="Z156" s="3028"/>
      <c r="AA156" s="3027">
        <f>Y156+1</f>
        <v>13</v>
      </c>
      <c r="AB156" s="3051"/>
      <c r="AC156" s="97"/>
      <c r="AD156" s="3051">
        <f>AA156+1</f>
        <v>14</v>
      </c>
      <c r="AE156" s="3028"/>
      <c r="AF156" s="3027">
        <f>AD156+1</f>
        <v>15</v>
      </c>
      <c r="AG156" s="3028"/>
      <c r="AH156" s="3027">
        <f>AF156+1</f>
        <v>16</v>
      </c>
      <c r="AI156" s="3028"/>
      <c r="AJ156" s="3027">
        <f>AH156+1</f>
        <v>17</v>
      </c>
      <c r="AK156" s="3028"/>
      <c r="AL156" s="3027">
        <f>AJ156+1</f>
        <v>18</v>
      </c>
      <c r="AM156" s="3028"/>
      <c r="AN156" s="3027">
        <f>AL156+1</f>
        <v>19</v>
      </c>
      <c r="AO156" s="3028"/>
      <c r="AP156" s="3027">
        <f>AN156+1</f>
        <v>20</v>
      </c>
      <c r="AQ156" s="3028"/>
      <c r="AR156" s="3027">
        <f>AP156+1</f>
        <v>21</v>
      </c>
      <c r="AS156" s="3028"/>
      <c r="AT156" s="3027">
        <f>AR156+1</f>
        <v>22</v>
      </c>
      <c r="AU156" s="3028"/>
      <c r="AV156" s="3027">
        <f>AT156+1</f>
        <v>23</v>
      </c>
      <c r="AW156" s="3028"/>
      <c r="AX156" s="3027">
        <f>AV156+1</f>
        <v>24</v>
      </c>
      <c r="AY156" s="3028"/>
      <c r="AZ156" s="3027">
        <f>AX156+1</f>
        <v>25</v>
      </c>
      <c r="BA156" s="3028"/>
      <c r="BB156" s="3027">
        <f>AZ156+1</f>
        <v>26</v>
      </c>
      <c r="BC156" s="3051"/>
      <c r="BD156" s="98"/>
      <c r="BE156" s="3051">
        <f>BB156+1</f>
        <v>27</v>
      </c>
      <c r="BF156" s="3028"/>
      <c r="BG156" s="3027">
        <f>BE156+1</f>
        <v>28</v>
      </c>
      <c r="BH156" s="3028"/>
      <c r="BI156" s="3027">
        <f>BG156+1</f>
        <v>29</v>
      </c>
      <c r="BJ156" s="3028"/>
      <c r="BK156" s="3027">
        <f>BI156+1</f>
        <v>30</v>
      </c>
      <c r="BL156" s="3028"/>
      <c r="BM156" s="3027">
        <f>BK156+1</f>
        <v>31</v>
      </c>
      <c r="BN156" s="3028"/>
      <c r="BO156" s="3027">
        <f>BM156+1</f>
        <v>32</v>
      </c>
      <c r="BP156" s="3028"/>
      <c r="BQ156" s="3027">
        <f>BO156+1</f>
        <v>33</v>
      </c>
      <c r="BR156" s="3028"/>
      <c r="BS156" s="3027">
        <f>BQ156+1</f>
        <v>34</v>
      </c>
      <c r="BT156" s="3028"/>
      <c r="BU156" s="3027">
        <f>BS156+1</f>
        <v>35</v>
      </c>
      <c r="BV156" s="3028"/>
      <c r="BW156" s="3027">
        <f>BU156+1</f>
        <v>36</v>
      </c>
      <c r="BX156" s="3028"/>
      <c r="BY156" s="3027">
        <f>BW156+1</f>
        <v>37</v>
      </c>
      <c r="BZ156" s="3028"/>
      <c r="CA156" s="3027">
        <f>BY156+1</f>
        <v>38</v>
      </c>
      <c r="CB156" s="3028"/>
      <c r="CC156" s="3027">
        <f>CA156+1</f>
        <v>39</v>
      </c>
      <c r="CD156" s="3051"/>
      <c r="CE156" s="99"/>
      <c r="CF156" s="3051">
        <f>CC156+1</f>
        <v>40</v>
      </c>
      <c r="CG156" s="3052"/>
      <c r="CH156" s="3027">
        <f>CF156+1</f>
        <v>41</v>
      </c>
      <c r="CI156" s="3052"/>
      <c r="CJ156" s="3027">
        <f>CH156+1</f>
        <v>42</v>
      </c>
      <c r="CK156" s="3052"/>
      <c r="CL156" s="3027">
        <f>CJ156+1</f>
        <v>43</v>
      </c>
      <c r="CM156" s="3028"/>
      <c r="CN156" s="3027">
        <f>CL156+1</f>
        <v>44</v>
      </c>
      <c r="CO156" s="3028"/>
      <c r="CP156" s="3027">
        <f>CN156+1</f>
        <v>45</v>
      </c>
      <c r="CQ156" s="3028"/>
      <c r="CR156" s="3027">
        <f>CP156+1</f>
        <v>46</v>
      </c>
      <c r="CS156" s="3028"/>
      <c r="CT156" s="3027">
        <f>CR156+1</f>
        <v>47</v>
      </c>
      <c r="CU156" s="3028"/>
      <c r="CV156" s="3027">
        <f>CT156+1</f>
        <v>48</v>
      </c>
      <c r="CW156" s="3028"/>
      <c r="CX156" s="3027">
        <f>CV156+1</f>
        <v>49</v>
      </c>
      <c r="CY156" s="3028"/>
      <c r="CZ156" s="3027">
        <f>CX156+1</f>
        <v>50</v>
      </c>
      <c r="DA156" s="3028"/>
      <c r="DB156" s="3027">
        <f>CZ156+1</f>
        <v>51</v>
      </c>
      <c r="DC156" s="3028"/>
      <c r="DD156" s="3027">
        <f>DB156+1</f>
        <v>52</v>
      </c>
      <c r="DE156" s="3028"/>
      <c r="DF156" s="1260" t="s">
        <v>937</v>
      </c>
      <c r="DG156" s="1259"/>
      <c r="DH156" s="96"/>
      <c r="DI156" s="116"/>
      <c r="DJ156" s="200">
        <v>0</v>
      </c>
      <c r="DK156" s="200">
        <v>0</v>
      </c>
      <c r="DL156" s="200">
        <v>0</v>
      </c>
      <c r="DM156" s="200">
        <v>0</v>
      </c>
      <c r="DN156" s="200">
        <v>0</v>
      </c>
      <c r="DO156" s="200">
        <v>0</v>
      </c>
      <c r="DP156" s="200">
        <v>0</v>
      </c>
      <c r="DQ156" s="200">
        <v>0</v>
      </c>
      <c r="DR156" s="200">
        <v>0</v>
      </c>
      <c r="DS156" s="200">
        <v>0</v>
      </c>
      <c r="DT156" s="200">
        <v>0</v>
      </c>
      <c r="DU156" s="200">
        <v>0</v>
      </c>
      <c r="DV156" s="200">
        <v>0</v>
      </c>
      <c r="DW156" s="1217"/>
    </row>
    <row r="157" spans="2:127" ht="15.95" customHeight="1">
      <c r="B157" s="612" t="s">
        <v>205</v>
      </c>
      <c r="C157" s="102" t="s">
        <v>66</v>
      </c>
      <c r="D157" s="103" t="s">
        <v>77</v>
      </c>
      <c r="E157" s="102" t="s">
        <v>66</v>
      </c>
      <c r="F157" s="103" t="s">
        <v>77</v>
      </c>
      <c r="G157" s="102" t="s">
        <v>66</v>
      </c>
      <c r="H157" s="103" t="s">
        <v>77</v>
      </c>
      <c r="I157" s="102" t="s">
        <v>66</v>
      </c>
      <c r="J157" s="103" t="s">
        <v>77</v>
      </c>
      <c r="K157" s="102" t="s">
        <v>66</v>
      </c>
      <c r="L157" s="103" t="s">
        <v>77</v>
      </c>
      <c r="M157" s="102" t="s">
        <v>66</v>
      </c>
      <c r="N157" s="103" t="s">
        <v>77</v>
      </c>
      <c r="O157" s="102" t="s">
        <v>66</v>
      </c>
      <c r="P157" s="103" t="s">
        <v>77</v>
      </c>
      <c r="Q157" s="102" t="s">
        <v>66</v>
      </c>
      <c r="R157" s="103" t="s">
        <v>77</v>
      </c>
      <c r="S157" s="102" t="s">
        <v>66</v>
      </c>
      <c r="T157" s="103" t="s">
        <v>77</v>
      </c>
      <c r="U157" s="102" t="s">
        <v>66</v>
      </c>
      <c r="V157" s="103" t="s">
        <v>77</v>
      </c>
      <c r="W157" s="102" t="s">
        <v>66</v>
      </c>
      <c r="X157" s="103" t="s">
        <v>77</v>
      </c>
      <c r="Y157" s="102" t="s">
        <v>66</v>
      </c>
      <c r="Z157" s="103" t="s">
        <v>77</v>
      </c>
      <c r="AA157" s="102" t="s">
        <v>66</v>
      </c>
      <c r="AB157" s="104" t="s">
        <v>77</v>
      </c>
      <c r="AC157" s="97"/>
      <c r="AD157" s="105" t="s">
        <v>66</v>
      </c>
      <c r="AE157" s="103" t="s">
        <v>77</v>
      </c>
      <c r="AF157" s="106" t="s">
        <v>66</v>
      </c>
      <c r="AG157" s="103" t="s">
        <v>77</v>
      </c>
      <c r="AH157" s="106" t="s">
        <v>66</v>
      </c>
      <c r="AI157" s="103" t="s">
        <v>77</v>
      </c>
      <c r="AJ157" s="106" t="s">
        <v>66</v>
      </c>
      <c r="AK157" s="103" t="s">
        <v>77</v>
      </c>
      <c r="AL157" s="106" t="s">
        <v>66</v>
      </c>
      <c r="AM157" s="103" t="s">
        <v>77</v>
      </c>
      <c r="AN157" s="106" t="s">
        <v>66</v>
      </c>
      <c r="AO157" s="103" t="s">
        <v>77</v>
      </c>
      <c r="AP157" s="106" t="s">
        <v>66</v>
      </c>
      <c r="AQ157" s="103" t="s">
        <v>77</v>
      </c>
      <c r="AR157" s="106" t="s">
        <v>66</v>
      </c>
      <c r="AS157" s="103" t="s">
        <v>77</v>
      </c>
      <c r="AT157" s="106" t="s">
        <v>66</v>
      </c>
      <c r="AU157" s="103" t="s">
        <v>77</v>
      </c>
      <c r="AV157" s="106" t="s">
        <v>66</v>
      </c>
      <c r="AW157" s="103" t="s">
        <v>77</v>
      </c>
      <c r="AX157" s="106" t="s">
        <v>66</v>
      </c>
      <c r="AY157" s="103" t="s">
        <v>77</v>
      </c>
      <c r="AZ157" s="106" t="s">
        <v>66</v>
      </c>
      <c r="BA157" s="103" t="s">
        <v>77</v>
      </c>
      <c r="BB157" s="106" t="s">
        <v>66</v>
      </c>
      <c r="BC157" s="104" t="s">
        <v>77</v>
      </c>
      <c r="BD157" s="98"/>
      <c r="BE157" s="107" t="s">
        <v>66</v>
      </c>
      <c r="BF157" s="103" t="s">
        <v>77</v>
      </c>
      <c r="BG157" s="108" t="s">
        <v>66</v>
      </c>
      <c r="BH157" s="103" t="s">
        <v>77</v>
      </c>
      <c r="BI157" s="108" t="s">
        <v>66</v>
      </c>
      <c r="BJ157" s="103" t="s">
        <v>77</v>
      </c>
      <c r="BK157" s="108" t="s">
        <v>66</v>
      </c>
      <c r="BL157" s="103" t="s">
        <v>77</v>
      </c>
      <c r="BM157" s="108" t="s">
        <v>66</v>
      </c>
      <c r="BN157" s="103" t="s">
        <v>77</v>
      </c>
      <c r="BO157" s="108" t="s">
        <v>66</v>
      </c>
      <c r="BP157" s="103" t="s">
        <v>77</v>
      </c>
      <c r="BQ157" s="108" t="s">
        <v>66</v>
      </c>
      <c r="BR157" s="103" t="s">
        <v>77</v>
      </c>
      <c r="BS157" s="108" t="s">
        <v>66</v>
      </c>
      <c r="BT157" s="103" t="s">
        <v>77</v>
      </c>
      <c r="BU157" s="108" t="s">
        <v>66</v>
      </c>
      <c r="BV157" s="103" t="s">
        <v>77</v>
      </c>
      <c r="BW157" s="108" t="s">
        <v>66</v>
      </c>
      <c r="BX157" s="103" t="s">
        <v>77</v>
      </c>
      <c r="BY157" s="108" t="s">
        <v>66</v>
      </c>
      <c r="BZ157" s="103" t="s">
        <v>77</v>
      </c>
      <c r="CA157" s="108" t="s">
        <v>66</v>
      </c>
      <c r="CB157" s="103" t="s">
        <v>77</v>
      </c>
      <c r="CC157" s="108" t="s">
        <v>66</v>
      </c>
      <c r="CD157" s="104" t="s">
        <v>77</v>
      </c>
      <c r="CE157" s="99"/>
      <c r="CF157" s="109" t="s">
        <v>66</v>
      </c>
      <c r="CG157" s="103" t="s">
        <v>77</v>
      </c>
      <c r="CH157" s="110" t="s">
        <v>66</v>
      </c>
      <c r="CI157" s="103" t="s">
        <v>77</v>
      </c>
      <c r="CJ157" s="110" t="s">
        <v>66</v>
      </c>
      <c r="CK157" s="103" t="s">
        <v>77</v>
      </c>
      <c r="CL157" s="110" t="s">
        <v>66</v>
      </c>
      <c r="CM157" s="103" t="s">
        <v>77</v>
      </c>
      <c r="CN157" s="110" t="s">
        <v>66</v>
      </c>
      <c r="CO157" s="103" t="s">
        <v>77</v>
      </c>
      <c r="CP157" s="110" t="s">
        <v>66</v>
      </c>
      <c r="CQ157" s="103" t="s">
        <v>77</v>
      </c>
      <c r="CR157" s="110" t="s">
        <v>66</v>
      </c>
      <c r="CS157" s="103" t="s">
        <v>77</v>
      </c>
      <c r="CT157" s="110" t="s">
        <v>66</v>
      </c>
      <c r="CU157" s="103" t="s">
        <v>77</v>
      </c>
      <c r="CV157" s="110" t="s">
        <v>66</v>
      </c>
      <c r="CW157" s="103" t="s">
        <v>77</v>
      </c>
      <c r="CX157" s="110" t="s">
        <v>66</v>
      </c>
      <c r="CY157" s="103" t="s">
        <v>77</v>
      </c>
      <c r="CZ157" s="110" t="s">
        <v>66</v>
      </c>
      <c r="DA157" s="103" t="s">
        <v>77</v>
      </c>
      <c r="DB157" s="110" t="s">
        <v>66</v>
      </c>
      <c r="DC157" s="103" t="s">
        <v>77</v>
      </c>
      <c r="DD157" s="110" t="s">
        <v>66</v>
      </c>
      <c r="DE157" s="103" t="s">
        <v>77</v>
      </c>
      <c r="DF157" s="111" t="s">
        <v>922</v>
      </c>
      <c r="DG157" s="112"/>
      <c r="DH157" s="96"/>
      <c r="DI157" s="116"/>
      <c r="DJ157" s="200">
        <v>0</v>
      </c>
      <c r="DK157" s="200">
        <v>0</v>
      </c>
      <c r="DL157" s="200">
        <v>0</v>
      </c>
      <c r="DM157" s="200">
        <v>0</v>
      </c>
      <c r="DN157" s="200">
        <v>0</v>
      </c>
      <c r="DO157" s="200">
        <v>0</v>
      </c>
      <c r="DP157" s="200">
        <v>0</v>
      </c>
      <c r="DQ157" s="200">
        <v>0</v>
      </c>
      <c r="DR157" s="200">
        <v>0</v>
      </c>
      <c r="DS157" s="200">
        <v>0</v>
      </c>
      <c r="DT157" s="200">
        <v>0</v>
      </c>
      <c r="DU157" s="200">
        <v>0</v>
      </c>
      <c r="DV157" s="200">
        <v>0</v>
      </c>
      <c r="DW157" s="1217"/>
    </row>
    <row r="158" spans="2:127" ht="15.95" customHeight="1">
      <c r="B158" s="230" t="s">
        <v>342</v>
      </c>
      <c r="C158" s="224"/>
      <c r="D158" s="225"/>
      <c r="E158" s="224"/>
      <c r="F158" s="225"/>
      <c r="G158" s="224"/>
      <c r="H158" s="225"/>
      <c r="I158" s="224"/>
      <c r="J158" s="225"/>
      <c r="K158" s="224"/>
      <c r="L158" s="225"/>
      <c r="M158" s="224"/>
      <c r="N158" s="225"/>
      <c r="O158" s="224"/>
      <c r="P158" s="225"/>
      <c r="Q158" s="224"/>
      <c r="R158" s="225"/>
      <c r="S158" s="224"/>
      <c r="T158" s="225"/>
      <c r="U158" s="224"/>
      <c r="V158" s="225"/>
      <c r="W158" s="224"/>
      <c r="X158" s="225"/>
      <c r="Y158" s="224"/>
      <c r="Z158" s="225"/>
      <c r="AA158" s="224"/>
      <c r="AB158" s="226"/>
      <c r="AC158" s="97"/>
      <c r="AD158" s="224"/>
      <c r="AE158" s="225"/>
      <c r="AF158" s="224"/>
      <c r="AG158" s="225"/>
      <c r="AH158" s="224"/>
      <c r="AI158" s="225"/>
      <c r="AJ158" s="224"/>
      <c r="AK158" s="225"/>
      <c r="AL158" s="224"/>
      <c r="AM158" s="225"/>
      <c r="AN158" s="224"/>
      <c r="AO158" s="225"/>
      <c r="AP158" s="224"/>
      <c r="AQ158" s="225"/>
      <c r="AR158" s="224"/>
      <c r="AS158" s="225"/>
      <c r="AT158" s="224"/>
      <c r="AU158" s="225"/>
      <c r="AV158" s="224"/>
      <c r="AW158" s="225"/>
      <c r="AX158" s="224"/>
      <c r="AY158" s="225"/>
      <c r="AZ158" s="224"/>
      <c r="BA158" s="225"/>
      <c r="BB158" s="224"/>
      <c r="BC158" s="226"/>
      <c r="BD158" s="98"/>
      <c r="BE158" s="224"/>
      <c r="BF158" s="225"/>
      <c r="BG158" s="224"/>
      <c r="BH158" s="225"/>
      <c r="BI158" s="224"/>
      <c r="BJ158" s="225"/>
      <c r="BK158" s="224"/>
      <c r="BL158" s="225"/>
      <c r="BM158" s="224"/>
      <c r="BN158" s="225"/>
      <c r="BO158" s="224"/>
      <c r="BP158" s="225"/>
      <c r="BQ158" s="224"/>
      <c r="BR158" s="225"/>
      <c r="BS158" s="224"/>
      <c r="BT158" s="225"/>
      <c r="BU158" s="224"/>
      <c r="BV158" s="225"/>
      <c r="BW158" s="224"/>
      <c r="BX158" s="225"/>
      <c r="BY158" s="224"/>
      <c r="BZ158" s="225"/>
      <c r="CA158" s="224"/>
      <c r="CB158" s="225"/>
      <c r="CC158" s="224"/>
      <c r="CD158" s="226"/>
      <c r="CE158" s="99"/>
      <c r="CF158" s="224"/>
      <c r="CG158" s="225"/>
      <c r="CH158" s="224"/>
      <c r="CI158" s="225"/>
      <c r="CJ158" s="224"/>
      <c r="CK158" s="225"/>
      <c r="CL158" s="224"/>
      <c r="CM158" s="225"/>
      <c r="CN158" s="224"/>
      <c r="CO158" s="225"/>
      <c r="CP158" s="224"/>
      <c r="CQ158" s="225"/>
      <c r="CR158" s="224"/>
      <c r="CS158" s="225"/>
      <c r="CT158" s="224"/>
      <c r="CU158" s="225"/>
      <c r="CV158" s="224"/>
      <c r="CW158" s="225"/>
      <c r="CX158" s="224"/>
      <c r="CY158" s="225"/>
      <c r="CZ158" s="224"/>
      <c r="DA158" s="225"/>
      <c r="DB158" s="224"/>
      <c r="DC158" s="225"/>
      <c r="DD158" s="224"/>
      <c r="DE158" s="226"/>
      <c r="DF158" s="227">
        <f t="shared" ref="DF158:DF171" si="10">SUM(C158:DE158)</f>
        <v>0</v>
      </c>
      <c r="DG158" s="228" t="str">
        <f>IF(DF158=0,"",DF158/DB216)</f>
        <v/>
      </c>
      <c r="DH158" s="96"/>
      <c r="DI158" s="116"/>
      <c r="DJ158" s="200">
        <v>0</v>
      </c>
      <c r="DK158" s="200">
        <v>0</v>
      </c>
      <c r="DL158" s="200">
        <v>0</v>
      </c>
      <c r="DM158" s="200">
        <v>0</v>
      </c>
      <c r="DN158" s="200">
        <v>0</v>
      </c>
      <c r="DO158" s="200">
        <v>0</v>
      </c>
      <c r="DP158" s="200">
        <v>0</v>
      </c>
      <c r="DQ158" s="200">
        <v>0</v>
      </c>
      <c r="DR158" s="200">
        <v>0</v>
      </c>
      <c r="DS158" s="200">
        <v>0</v>
      </c>
      <c r="DT158" s="200">
        <v>0</v>
      </c>
      <c r="DU158" s="200">
        <v>0</v>
      </c>
      <c r="DV158" s="200">
        <v>0</v>
      </c>
      <c r="DW158" s="1217"/>
    </row>
    <row r="159" spans="2:127" ht="15.95" customHeight="1">
      <c r="B159" s="229" t="s">
        <v>348</v>
      </c>
      <c r="C159" s="224"/>
      <c r="D159" s="225"/>
      <c r="E159" s="224"/>
      <c r="F159" s="225"/>
      <c r="G159" s="224"/>
      <c r="H159" s="225"/>
      <c r="I159" s="224"/>
      <c r="J159" s="225"/>
      <c r="K159" s="224"/>
      <c r="L159" s="225"/>
      <c r="M159" s="224"/>
      <c r="N159" s="225"/>
      <c r="O159" s="224"/>
      <c r="P159" s="225"/>
      <c r="Q159" s="224"/>
      <c r="R159" s="225"/>
      <c r="S159" s="224"/>
      <c r="T159" s="225"/>
      <c r="U159" s="224"/>
      <c r="V159" s="225"/>
      <c r="W159" s="224"/>
      <c r="X159" s="225"/>
      <c r="Y159" s="224"/>
      <c r="Z159" s="225"/>
      <c r="AA159" s="224"/>
      <c r="AB159" s="226"/>
      <c r="AC159" s="97"/>
      <c r="AD159" s="224"/>
      <c r="AE159" s="225"/>
      <c r="AF159" s="224"/>
      <c r="AG159" s="225"/>
      <c r="AH159" s="224"/>
      <c r="AI159" s="225"/>
      <c r="AJ159" s="224"/>
      <c r="AK159" s="225"/>
      <c r="AL159" s="224"/>
      <c r="AM159" s="225"/>
      <c r="AN159" s="224"/>
      <c r="AO159" s="225"/>
      <c r="AP159" s="224"/>
      <c r="AQ159" s="225"/>
      <c r="AR159" s="224"/>
      <c r="AS159" s="225"/>
      <c r="AT159" s="224"/>
      <c r="AU159" s="225"/>
      <c r="AV159" s="224"/>
      <c r="AW159" s="225"/>
      <c r="AX159" s="224"/>
      <c r="AY159" s="225"/>
      <c r="AZ159" s="224"/>
      <c r="BA159" s="225"/>
      <c r="BB159" s="224"/>
      <c r="BC159" s="226"/>
      <c r="BD159" s="98"/>
      <c r="BE159" s="224"/>
      <c r="BF159" s="225"/>
      <c r="BG159" s="224"/>
      <c r="BH159" s="225"/>
      <c r="BI159" s="224"/>
      <c r="BJ159" s="225"/>
      <c r="BK159" s="224"/>
      <c r="BL159" s="225"/>
      <c r="BM159" s="224"/>
      <c r="BN159" s="225"/>
      <c r="BO159" s="224"/>
      <c r="BP159" s="225"/>
      <c r="BQ159" s="224"/>
      <c r="BR159" s="225"/>
      <c r="BS159" s="224"/>
      <c r="BT159" s="225"/>
      <c r="BU159" s="224"/>
      <c r="BV159" s="225"/>
      <c r="BW159" s="224"/>
      <c r="BX159" s="225"/>
      <c r="BY159" s="224"/>
      <c r="BZ159" s="225"/>
      <c r="CA159" s="224"/>
      <c r="CB159" s="225"/>
      <c r="CC159" s="224"/>
      <c r="CD159" s="226"/>
      <c r="CE159" s="99"/>
      <c r="CF159" s="224"/>
      <c r="CG159" s="225"/>
      <c r="CH159" s="224"/>
      <c r="CI159" s="225"/>
      <c r="CJ159" s="224"/>
      <c r="CK159" s="225"/>
      <c r="CL159" s="224"/>
      <c r="CM159" s="225"/>
      <c r="CN159" s="224"/>
      <c r="CO159" s="225"/>
      <c r="CP159" s="224"/>
      <c r="CQ159" s="225"/>
      <c r="CR159" s="224"/>
      <c r="CS159" s="225"/>
      <c r="CT159" s="224"/>
      <c r="CU159" s="225"/>
      <c r="CV159" s="224"/>
      <c r="CW159" s="225"/>
      <c r="CX159" s="224"/>
      <c r="CY159" s="225"/>
      <c r="CZ159" s="224"/>
      <c r="DA159" s="225"/>
      <c r="DB159" s="224"/>
      <c r="DC159" s="225"/>
      <c r="DD159" s="224"/>
      <c r="DE159" s="226"/>
      <c r="DF159" s="227">
        <f t="shared" si="10"/>
        <v>0</v>
      </c>
      <c r="DG159" s="228" t="str">
        <f>IF(DF159=0,"",DF159/DB216)</f>
        <v/>
      </c>
      <c r="DH159" s="96"/>
      <c r="DI159" s="116"/>
      <c r="DJ159" s="200">
        <v>0</v>
      </c>
      <c r="DK159" s="200">
        <v>0</v>
      </c>
      <c r="DL159" s="200">
        <v>0</v>
      </c>
      <c r="DM159" s="200">
        <v>0</v>
      </c>
      <c r="DN159" s="200">
        <v>0</v>
      </c>
      <c r="DO159" s="200">
        <v>0</v>
      </c>
      <c r="DP159" s="200">
        <v>0</v>
      </c>
      <c r="DQ159" s="200">
        <v>0</v>
      </c>
      <c r="DR159" s="200">
        <v>0</v>
      </c>
      <c r="DS159" s="200">
        <v>0</v>
      </c>
      <c r="DT159" s="200">
        <v>0</v>
      </c>
      <c r="DU159" s="200">
        <v>0</v>
      </c>
      <c r="DV159" s="200">
        <v>0</v>
      </c>
      <c r="DW159" s="1217"/>
    </row>
    <row r="160" spans="2:127" ht="15.95" customHeight="1">
      <c r="B160" s="229" t="s">
        <v>354</v>
      </c>
      <c r="C160" s="224"/>
      <c r="D160" s="225"/>
      <c r="E160" s="224"/>
      <c r="F160" s="225"/>
      <c r="G160" s="224"/>
      <c r="H160" s="225"/>
      <c r="I160" s="224"/>
      <c r="J160" s="225"/>
      <c r="K160" s="224"/>
      <c r="L160" s="225"/>
      <c r="M160" s="224"/>
      <c r="N160" s="225"/>
      <c r="O160" s="224"/>
      <c r="P160" s="225"/>
      <c r="Q160" s="224"/>
      <c r="R160" s="225"/>
      <c r="S160" s="224"/>
      <c r="T160" s="225"/>
      <c r="U160" s="224"/>
      <c r="V160" s="225"/>
      <c r="W160" s="224"/>
      <c r="X160" s="225"/>
      <c r="Y160" s="224"/>
      <c r="Z160" s="225"/>
      <c r="AA160" s="224"/>
      <c r="AB160" s="226"/>
      <c r="AC160" s="97"/>
      <c r="AD160" s="224"/>
      <c r="AE160" s="225"/>
      <c r="AF160" s="224"/>
      <c r="AG160" s="225"/>
      <c r="AH160" s="224"/>
      <c r="AI160" s="225"/>
      <c r="AJ160" s="224"/>
      <c r="AK160" s="225"/>
      <c r="AL160" s="224"/>
      <c r="AM160" s="225"/>
      <c r="AN160" s="224"/>
      <c r="AO160" s="225"/>
      <c r="AP160" s="224"/>
      <c r="AQ160" s="225"/>
      <c r="AR160" s="224"/>
      <c r="AS160" s="225"/>
      <c r="AT160" s="224"/>
      <c r="AU160" s="225"/>
      <c r="AV160" s="224"/>
      <c r="AW160" s="225"/>
      <c r="AX160" s="224"/>
      <c r="AY160" s="225"/>
      <c r="AZ160" s="224"/>
      <c r="BA160" s="225"/>
      <c r="BB160" s="224"/>
      <c r="BC160" s="226"/>
      <c r="BD160" s="98"/>
      <c r="BE160" s="224"/>
      <c r="BF160" s="225"/>
      <c r="BG160" s="224"/>
      <c r="BH160" s="225"/>
      <c r="BI160" s="224"/>
      <c r="BJ160" s="225"/>
      <c r="BK160" s="224"/>
      <c r="BL160" s="225"/>
      <c r="BM160" s="224"/>
      <c r="BN160" s="225"/>
      <c r="BO160" s="224"/>
      <c r="BP160" s="225"/>
      <c r="BQ160" s="224"/>
      <c r="BR160" s="225"/>
      <c r="BS160" s="224"/>
      <c r="BT160" s="225"/>
      <c r="BU160" s="224"/>
      <c r="BV160" s="225"/>
      <c r="BW160" s="224"/>
      <c r="BX160" s="225"/>
      <c r="BY160" s="224"/>
      <c r="BZ160" s="225"/>
      <c r="CA160" s="224"/>
      <c r="CB160" s="225"/>
      <c r="CC160" s="224"/>
      <c r="CD160" s="226"/>
      <c r="CE160" s="99"/>
      <c r="CF160" s="224"/>
      <c r="CG160" s="225"/>
      <c r="CH160" s="224"/>
      <c r="CI160" s="225"/>
      <c r="CJ160" s="224"/>
      <c r="CK160" s="225"/>
      <c r="CL160" s="224"/>
      <c r="CM160" s="225"/>
      <c r="CN160" s="224"/>
      <c r="CO160" s="225"/>
      <c r="CP160" s="224"/>
      <c r="CQ160" s="225"/>
      <c r="CR160" s="224"/>
      <c r="CS160" s="225"/>
      <c r="CT160" s="224"/>
      <c r="CU160" s="225"/>
      <c r="CV160" s="224"/>
      <c r="CW160" s="225"/>
      <c r="CX160" s="224"/>
      <c r="CY160" s="225"/>
      <c r="CZ160" s="224"/>
      <c r="DA160" s="225"/>
      <c r="DB160" s="224"/>
      <c r="DC160" s="225"/>
      <c r="DD160" s="224"/>
      <c r="DE160" s="226"/>
      <c r="DF160" s="227">
        <f t="shared" si="10"/>
        <v>0</v>
      </c>
      <c r="DG160" s="228" t="str">
        <f>IF(DF160=0,"",DF160/DB216)</f>
        <v/>
      </c>
      <c r="DH160" s="96"/>
      <c r="DI160" s="116"/>
      <c r="DJ160" s="200">
        <v>0</v>
      </c>
      <c r="DK160" s="200">
        <v>0</v>
      </c>
      <c r="DL160" s="200">
        <v>0</v>
      </c>
      <c r="DM160" s="200">
        <v>0</v>
      </c>
      <c r="DN160" s="200">
        <v>0</v>
      </c>
      <c r="DO160" s="200">
        <v>0</v>
      </c>
      <c r="DP160" s="200">
        <v>0</v>
      </c>
      <c r="DQ160" s="200">
        <v>0</v>
      </c>
      <c r="DR160" s="200">
        <v>0</v>
      </c>
      <c r="DS160" s="200">
        <v>0</v>
      </c>
      <c r="DT160" s="200">
        <v>0</v>
      </c>
      <c r="DU160" s="200">
        <v>0</v>
      </c>
      <c r="DV160" s="200">
        <v>0</v>
      </c>
      <c r="DW160" s="1217"/>
    </row>
    <row r="161" spans="2:127" ht="15.95" customHeight="1">
      <c r="B161" s="229" t="s">
        <v>231</v>
      </c>
      <c r="C161" s="224"/>
      <c r="D161" s="225"/>
      <c r="E161" s="224"/>
      <c r="F161" s="225"/>
      <c r="G161" s="224"/>
      <c r="H161" s="225"/>
      <c r="I161" s="224"/>
      <c r="J161" s="225"/>
      <c r="K161" s="224"/>
      <c r="L161" s="225"/>
      <c r="M161" s="224"/>
      <c r="N161" s="225"/>
      <c r="O161" s="224"/>
      <c r="P161" s="225"/>
      <c r="Q161" s="224"/>
      <c r="R161" s="225"/>
      <c r="S161" s="224"/>
      <c r="T161" s="225"/>
      <c r="U161" s="224"/>
      <c r="V161" s="225"/>
      <c r="W161" s="224"/>
      <c r="X161" s="225"/>
      <c r="Y161" s="224"/>
      <c r="Z161" s="225"/>
      <c r="AA161" s="224"/>
      <c r="AB161" s="226"/>
      <c r="AC161" s="97"/>
      <c r="AD161" s="224"/>
      <c r="AE161" s="225"/>
      <c r="AF161" s="224"/>
      <c r="AG161" s="225"/>
      <c r="AH161" s="224"/>
      <c r="AI161" s="225"/>
      <c r="AJ161" s="224"/>
      <c r="AK161" s="225"/>
      <c r="AL161" s="224"/>
      <c r="AM161" s="225"/>
      <c r="AN161" s="224"/>
      <c r="AO161" s="225"/>
      <c r="AP161" s="224"/>
      <c r="AQ161" s="225"/>
      <c r="AR161" s="224"/>
      <c r="AS161" s="225"/>
      <c r="AT161" s="224"/>
      <c r="AU161" s="225"/>
      <c r="AV161" s="224"/>
      <c r="AW161" s="225"/>
      <c r="AX161" s="224"/>
      <c r="AY161" s="225"/>
      <c r="AZ161" s="224"/>
      <c r="BA161" s="225"/>
      <c r="BB161" s="224"/>
      <c r="BC161" s="226"/>
      <c r="BD161" s="98"/>
      <c r="BE161" s="224"/>
      <c r="BF161" s="225"/>
      <c r="BG161" s="224"/>
      <c r="BH161" s="225"/>
      <c r="BI161" s="224"/>
      <c r="BJ161" s="225"/>
      <c r="BK161" s="224"/>
      <c r="BL161" s="225"/>
      <c r="BM161" s="224"/>
      <c r="BN161" s="225"/>
      <c r="BO161" s="224"/>
      <c r="BP161" s="225"/>
      <c r="BQ161" s="224"/>
      <c r="BR161" s="225"/>
      <c r="BS161" s="224"/>
      <c r="BT161" s="225"/>
      <c r="BU161" s="224"/>
      <c r="BV161" s="225"/>
      <c r="BW161" s="224"/>
      <c r="BX161" s="225"/>
      <c r="BY161" s="224"/>
      <c r="BZ161" s="225"/>
      <c r="CA161" s="224"/>
      <c r="CB161" s="225"/>
      <c r="CC161" s="224"/>
      <c r="CD161" s="226"/>
      <c r="CE161" s="99"/>
      <c r="CF161" s="224"/>
      <c r="CG161" s="225"/>
      <c r="CH161" s="224"/>
      <c r="CI161" s="225"/>
      <c r="CJ161" s="224"/>
      <c r="CK161" s="225"/>
      <c r="CL161" s="224"/>
      <c r="CM161" s="225"/>
      <c r="CN161" s="224"/>
      <c r="CO161" s="225"/>
      <c r="CP161" s="224"/>
      <c r="CQ161" s="225"/>
      <c r="CR161" s="224"/>
      <c r="CS161" s="225"/>
      <c r="CT161" s="224"/>
      <c r="CU161" s="225"/>
      <c r="CV161" s="224"/>
      <c r="CW161" s="225"/>
      <c r="CX161" s="224"/>
      <c r="CY161" s="225"/>
      <c r="CZ161" s="224"/>
      <c r="DA161" s="225"/>
      <c r="DB161" s="224"/>
      <c r="DC161" s="225"/>
      <c r="DD161" s="224"/>
      <c r="DE161" s="226"/>
      <c r="DF161" s="227">
        <f t="shared" si="10"/>
        <v>0</v>
      </c>
      <c r="DG161" s="228" t="str">
        <f>IF(DF161=0,"",DF161/DB216)</f>
        <v/>
      </c>
      <c r="DH161" s="96"/>
      <c r="DI161" s="116"/>
      <c r="DJ161" s="200">
        <v>0</v>
      </c>
      <c r="DK161" s="200">
        <v>0</v>
      </c>
      <c r="DL161" s="200">
        <v>0</v>
      </c>
      <c r="DM161" s="200">
        <v>0</v>
      </c>
      <c r="DN161" s="200">
        <v>0</v>
      </c>
      <c r="DO161" s="200">
        <v>0</v>
      </c>
      <c r="DP161" s="200">
        <v>0</v>
      </c>
      <c r="DQ161" s="200">
        <v>0</v>
      </c>
      <c r="DR161" s="200">
        <v>0</v>
      </c>
      <c r="DS161" s="200">
        <v>0</v>
      </c>
      <c r="DT161" s="200">
        <v>0</v>
      </c>
      <c r="DU161" s="200">
        <v>0</v>
      </c>
      <c r="DV161" s="200">
        <v>0</v>
      </c>
      <c r="DW161" s="1217"/>
    </row>
    <row r="162" spans="2:127" ht="15.95" customHeight="1">
      <c r="B162" s="230" t="s">
        <v>362</v>
      </c>
      <c r="C162" s="224"/>
      <c r="D162" s="225"/>
      <c r="E162" s="224"/>
      <c r="F162" s="225"/>
      <c r="G162" s="224"/>
      <c r="H162" s="225"/>
      <c r="I162" s="224"/>
      <c r="J162" s="225"/>
      <c r="K162" s="224"/>
      <c r="L162" s="225"/>
      <c r="M162" s="224"/>
      <c r="N162" s="225"/>
      <c r="O162" s="224"/>
      <c r="P162" s="225"/>
      <c r="Q162" s="224"/>
      <c r="R162" s="225"/>
      <c r="S162" s="224"/>
      <c r="T162" s="225"/>
      <c r="U162" s="224"/>
      <c r="V162" s="225"/>
      <c r="W162" s="224"/>
      <c r="X162" s="225"/>
      <c r="Y162" s="224"/>
      <c r="Z162" s="225"/>
      <c r="AA162" s="224"/>
      <c r="AB162" s="226"/>
      <c r="AC162" s="97"/>
      <c r="AD162" s="224"/>
      <c r="AE162" s="225"/>
      <c r="AF162" s="224"/>
      <c r="AG162" s="225"/>
      <c r="AH162" s="224"/>
      <c r="AI162" s="225"/>
      <c r="AJ162" s="224"/>
      <c r="AK162" s="225"/>
      <c r="AL162" s="224"/>
      <c r="AM162" s="225"/>
      <c r="AN162" s="224"/>
      <c r="AO162" s="225"/>
      <c r="AP162" s="224"/>
      <c r="AQ162" s="225"/>
      <c r="AR162" s="224"/>
      <c r="AS162" s="225"/>
      <c r="AT162" s="224"/>
      <c r="AU162" s="225"/>
      <c r="AV162" s="224"/>
      <c r="AW162" s="225"/>
      <c r="AX162" s="224"/>
      <c r="AY162" s="225"/>
      <c r="AZ162" s="224"/>
      <c r="BA162" s="225"/>
      <c r="BB162" s="224"/>
      <c r="BC162" s="226"/>
      <c r="BD162" s="98"/>
      <c r="BE162" s="224"/>
      <c r="BF162" s="225"/>
      <c r="BG162" s="224"/>
      <c r="BH162" s="225"/>
      <c r="BI162" s="224"/>
      <c r="BJ162" s="225"/>
      <c r="BK162" s="224"/>
      <c r="BL162" s="225"/>
      <c r="BM162" s="224"/>
      <c r="BN162" s="225"/>
      <c r="BO162" s="224"/>
      <c r="BP162" s="225"/>
      <c r="BQ162" s="224"/>
      <c r="BR162" s="225"/>
      <c r="BS162" s="224"/>
      <c r="BT162" s="225"/>
      <c r="BU162" s="224"/>
      <c r="BV162" s="225"/>
      <c r="BW162" s="224"/>
      <c r="BX162" s="225"/>
      <c r="BY162" s="224"/>
      <c r="BZ162" s="225"/>
      <c r="CA162" s="224"/>
      <c r="CB162" s="225"/>
      <c r="CC162" s="224"/>
      <c r="CD162" s="226"/>
      <c r="CE162" s="99"/>
      <c r="CF162" s="224"/>
      <c r="CG162" s="225"/>
      <c r="CH162" s="224"/>
      <c r="CI162" s="225"/>
      <c r="CJ162" s="224"/>
      <c r="CK162" s="225"/>
      <c r="CL162" s="224"/>
      <c r="CM162" s="225"/>
      <c r="CN162" s="224"/>
      <c r="CO162" s="225"/>
      <c r="CP162" s="224"/>
      <c r="CQ162" s="225"/>
      <c r="CR162" s="224"/>
      <c r="CS162" s="225"/>
      <c r="CT162" s="224"/>
      <c r="CU162" s="225"/>
      <c r="CV162" s="224"/>
      <c r="CW162" s="225"/>
      <c r="CX162" s="224"/>
      <c r="CY162" s="225"/>
      <c r="CZ162" s="224"/>
      <c r="DA162" s="225"/>
      <c r="DB162" s="224"/>
      <c r="DC162" s="225"/>
      <c r="DD162" s="224"/>
      <c r="DE162" s="226"/>
      <c r="DF162" s="227">
        <f t="shared" si="10"/>
        <v>0</v>
      </c>
      <c r="DG162" s="228" t="str">
        <f>IF(DF162=0,"",DF162/DB216)</f>
        <v/>
      </c>
      <c r="DH162" s="96"/>
      <c r="DI162" s="116"/>
      <c r="DJ162" s="200">
        <v>0</v>
      </c>
      <c r="DK162" s="200">
        <v>0</v>
      </c>
      <c r="DL162" s="200">
        <v>0</v>
      </c>
      <c r="DM162" s="200">
        <v>0</v>
      </c>
      <c r="DN162" s="200">
        <v>0</v>
      </c>
      <c r="DO162" s="200">
        <v>0</v>
      </c>
      <c r="DP162" s="200">
        <v>0</v>
      </c>
      <c r="DQ162" s="200">
        <v>0</v>
      </c>
      <c r="DR162" s="200">
        <v>0</v>
      </c>
      <c r="DS162" s="200">
        <v>0</v>
      </c>
      <c r="DT162" s="200">
        <v>0</v>
      </c>
      <c r="DU162" s="200">
        <v>0</v>
      </c>
      <c r="DV162" s="200">
        <v>0</v>
      </c>
      <c r="DW162" s="1217"/>
    </row>
    <row r="163" spans="2:127" ht="15.95" customHeight="1">
      <c r="B163" s="229" t="s">
        <v>365</v>
      </c>
      <c r="C163" s="224"/>
      <c r="D163" s="225"/>
      <c r="E163" s="224"/>
      <c r="F163" s="225"/>
      <c r="G163" s="224"/>
      <c r="H163" s="225"/>
      <c r="I163" s="224"/>
      <c r="J163" s="225"/>
      <c r="K163" s="224"/>
      <c r="L163" s="225"/>
      <c r="M163" s="224"/>
      <c r="N163" s="225"/>
      <c r="O163" s="224"/>
      <c r="P163" s="225"/>
      <c r="Q163" s="224"/>
      <c r="R163" s="225"/>
      <c r="S163" s="224"/>
      <c r="T163" s="225"/>
      <c r="U163" s="224"/>
      <c r="V163" s="225"/>
      <c r="W163" s="224"/>
      <c r="X163" s="225"/>
      <c r="Y163" s="224"/>
      <c r="Z163" s="225"/>
      <c r="AA163" s="224"/>
      <c r="AB163" s="226"/>
      <c r="AC163" s="97"/>
      <c r="AD163" s="224"/>
      <c r="AE163" s="225"/>
      <c r="AF163" s="224"/>
      <c r="AG163" s="225"/>
      <c r="AH163" s="224"/>
      <c r="AI163" s="225"/>
      <c r="AJ163" s="224"/>
      <c r="AK163" s="225"/>
      <c r="AL163" s="224"/>
      <c r="AM163" s="225"/>
      <c r="AN163" s="224"/>
      <c r="AO163" s="225"/>
      <c r="AP163" s="224"/>
      <c r="AQ163" s="225"/>
      <c r="AR163" s="224"/>
      <c r="AS163" s="225"/>
      <c r="AT163" s="224"/>
      <c r="AU163" s="225"/>
      <c r="AV163" s="224"/>
      <c r="AW163" s="225"/>
      <c r="AX163" s="224"/>
      <c r="AY163" s="225"/>
      <c r="AZ163" s="224"/>
      <c r="BA163" s="225"/>
      <c r="BB163" s="224"/>
      <c r="BC163" s="226"/>
      <c r="BD163" s="98"/>
      <c r="BE163" s="224"/>
      <c r="BF163" s="225"/>
      <c r="BG163" s="224"/>
      <c r="BH163" s="225"/>
      <c r="BI163" s="224"/>
      <c r="BJ163" s="225"/>
      <c r="BK163" s="224"/>
      <c r="BL163" s="225"/>
      <c r="BM163" s="224"/>
      <c r="BN163" s="225"/>
      <c r="BO163" s="224"/>
      <c r="BP163" s="225"/>
      <c r="BQ163" s="224"/>
      <c r="BR163" s="225"/>
      <c r="BS163" s="224"/>
      <c r="BT163" s="225"/>
      <c r="BU163" s="224"/>
      <c r="BV163" s="225"/>
      <c r="BW163" s="224"/>
      <c r="BX163" s="225"/>
      <c r="BY163" s="224"/>
      <c r="BZ163" s="225"/>
      <c r="CA163" s="224"/>
      <c r="CB163" s="225"/>
      <c r="CC163" s="224"/>
      <c r="CD163" s="226"/>
      <c r="CE163" s="99"/>
      <c r="CF163" s="224"/>
      <c r="CG163" s="225"/>
      <c r="CH163" s="224"/>
      <c r="CI163" s="225"/>
      <c r="CJ163" s="224"/>
      <c r="CK163" s="225"/>
      <c r="CL163" s="224"/>
      <c r="CM163" s="225"/>
      <c r="CN163" s="224"/>
      <c r="CO163" s="225"/>
      <c r="CP163" s="224"/>
      <c r="CQ163" s="225"/>
      <c r="CR163" s="224"/>
      <c r="CS163" s="225"/>
      <c r="CT163" s="224"/>
      <c r="CU163" s="225"/>
      <c r="CV163" s="224"/>
      <c r="CW163" s="225"/>
      <c r="CX163" s="224"/>
      <c r="CY163" s="225"/>
      <c r="CZ163" s="224"/>
      <c r="DA163" s="225"/>
      <c r="DB163" s="224"/>
      <c r="DC163" s="225"/>
      <c r="DD163" s="224"/>
      <c r="DE163" s="226"/>
      <c r="DF163" s="227">
        <f t="shared" si="10"/>
        <v>0</v>
      </c>
      <c r="DG163" s="228" t="str">
        <f>IF(DF163=0,"",DF163/DB216)</f>
        <v/>
      </c>
      <c r="DH163" s="96"/>
      <c r="DI163" s="116"/>
      <c r="DJ163" s="200">
        <v>0</v>
      </c>
      <c r="DK163" s="200">
        <v>0</v>
      </c>
      <c r="DL163" s="200">
        <v>0</v>
      </c>
      <c r="DM163" s="200">
        <v>0</v>
      </c>
      <c r="DN163" s="200">
        <v>0</v>
      </c>
      <c r="DO163" s="200">
        <v>0</v>
      </c>
      <c r="DP163" s="200">
        <v>0</v>
      </c>
      <c r="DQ163" s="200">
        <v>0</v>
      </c>
      <c r="DR163" s="200">
        <v>0</v>
      </c>
      <c r="DS163" s="200">
        <v>0</v>
      </c>
      <c r="DT163" s="200">
        <v>0</v>
      </c>
      <c r="DU163" s="200">
        <v>0</v>
      </c>
      <c r="DV163" s="200">
        <v>0</v>
      </c>
      <c r="DW163" s="1217"/>
    </row>
    <row r="164" spans="2:127" ht="15.95" customHeight="1">
      <c r="B164" s="230" t="s">
        <v>369</v>
      </c>
      <c r="C164" s="224"/>
      <c r="D164" s="225"/>
      <c r="E164" s="224"/>
      <c r="F164" s="225"/>
      <c r="G164" s="224"/>
      <c r="H164" s="225"/>
      <c r="I164" s="224"/>
      <c r="J164" s="225"/>
      <c r="K164" s="224"/>
      <c r="L164" s="225"/>
      <c r="M164" s="224"/>
      <c r="N164" s="225"/>
      <c r="O164" s="224"/>
      <c r="P164" s="225"/>
      <c r="Q164" s="224"/>
      <c r="R164" s="225"/>
      <c r="S164" s="224"/>
      <c r="T164" s="225"/>
      <c r="U164" s="224"/>
      <c r="V164" s="225"/>
      <c r="W164" s="224"/>
      <c r="X164" s="225"/>
      <c r="Y164" s="224"/>
      <c r="Z164" s="225"/>
      <c r="AA164" s="224"/>
      <c r="AB164" s="226"/>
      <c r="AC164" s="97"/>
      <c r="AD164" s="224"/>
      <c r="AE164" s="225"/>
      <c r="AF164" s="224"/>
      <c r="AG164" s="225"/>
      <c r="AH164" s="224"/>
      <c r="AI164" s="225"/>
      <c r="AJ164" s="224"/>
      <c r="AK164" s="225"/>
      <c r="AL164" s="224"/>
      <c r="AM164" s="225"/>
      <c r="AN164" s="224"/>
      <c r="AO164" s="225"/>
      <c r="AP164" s="224"/>
      <c r="AQ164" s="225"/>
      <c r="AR164" s="224"/>
      <c r="AS164" s="225"/>
      <c r="AT164" s="224"/>
      <c r="AU164" s="225"/>
      <c r="AV164" s="224"/>
      <c r="AW164" s="225"/>
      <c r="AX164" s="224"/>
      <c r="AY164" s="225"/>
      <c r="AZ164" s="224"/>
      <c r="BA164" s="225"/>
      <c r="BB164" s="224"/>
      <c r="BC164" s="226"/>
      <c r="BD164" s="98"/>
      <c r="BE164" s="224"/>
      <c r="BF164" s="225"/>
      <c r="BG164" s="224"/>
      <c r="BH164" s="225"/>
      <c r="BI164" s="224"/>
      <c r="BJ164" s="225"/>
      <c r="BK164" s="224"/>
      <c r="BL164" s="225"/>
      <c r="BM164" s="224"/>
      <c r="BN164" s="225"/>
      <c r="BO164" s="224"/>
      <c r="BP164" s="225"/>
      <c r="BQ164" s="224"/>
      <c r="BR164" s="225"/>
      <c r="BS164" s="224"/>
      <c r="BT164" s="225"/>
      <c r="BU164" s="224"/>
      <c r="BV164" s="225"/>
      <c r="BW164" s="224"/>
      <c r="BX164" s="225"/>
      <c r="BY164" s="224"/>
      <c r="BZ164" s="225"/>
      <c r="CA164" s="224"/>
      <c r="CB164" s="225"/>
      <c r="CC164" s="224"/>
      <c r="CD164" s="226"/>
      <c r="CE164" s="99"/>
      <c r="CF164" s="224"/>
      <c r="CG164" s="225"/>
      <c r="CH164" s="224"/>
      <c r="CI164" s="225"/>
      <c r="CJ164" s="224"/>
      <c r="CK164" s="225"/>
      <c r="CL164" s="224"/>
      <c r="CM164" s="225"/>
      <c r="CN164" s="224"/>
      <c r="CO164" s="225"/>
      <c r="CP164" s="224"/>
      <c r="CQ164" s="225"/>
      <c r="CR164" s="224"/>
      <c r="CS164" s="225"/>
      <c r="CT164" s="224"/>
      <c r="CU164" s="225"/>
      <c r="CV164" s="224"/>
      <c r="CW164" s="225"/>
      <c r="CX164" s="224"/>
      <c r="CY164" s="225"/>
      <c r="CZ164" s="224"/>
      <c r="DA164" s="225"/>
      <c r="DB164" s="224"/>
      <c r="DC164" s="225"/>
      <c r="DD164" s="224"/>
      <c r="DE164" s="226"/>
      <c r="DF164" s="227">
        <f t="shared" si="10"/>
        <v>0</v>
      </c>
      <c r="DG164" s="228" t="str">
        <f>IF(DF164=0,"",DF164/DB216)</f>
        <v/>
      </c>
      <c r="DH164" s="96"/>
      <c r="DI164" s="116"/>
      <c r="DJ164" s="200">
        <v>0</v>
      </c>
      <c r="DK164" s="200">
        <v>0</v>
      </c>
      <c r="DL164" s="200">
        <v>0</v>
      </c>
      <c r="DM164" s="200">
        <v>0</v>
      </c>
      <c r="DN164" s="200">
        <v>0</v>
      </c>
      <c r="DO164" s="200">
        <v>0</v>
      </c>
      <c r="DP164" s="200">
        <v>0</v>
      </c>
      <c r="DQ164" s="200">
        <v>0</v>
      </c>
      <c r="DR164" s="200">
        <v>0</v>
      </c>
      <c r="DS164" s="200">
        <v>0</v>
      </c>
      <c r="DT164" s="200">
        <v>0</v>
      </c>
      <c r="DU164" s="200">
        <v>0</v>
      </c>
      <c r="DV164" s="200">
        <v>0</v>
      </c>
      <c r="DW164" s="1217"/>
    </row>
    <row r="165" spans="2:127" ht="15.95" customHeight="1">
      <c r="B165" s="229" t="s">
        <v>372</v>
      </c>
      <c r="C165" s="224"/>
      <c r="D165" s="225"/>
      <c r="E165" s="224"/>
      <c r="F165" s="225"/>
      <c r="G165" s="224"/>
      <c r="H165" s="225"/>
      <c r="I165" s="224"/>
      <c r="J165" s="225"/>
      <c r="K165" s="224"/>
      <c r="L165" s="225"/>
      <c r="M165" s="224"/>
      <c r="N165" s="225"/>
      <c r="O165" s="224"/>
      <c r="P165" s="225"/>
      <c r="Q165" s="224"/>
      <c r="R165" s="225"/>
      <c r="S165" s="224"/>
      <c r="T165" s="225"/>
      <c r="U165" s="224"/>
      <c r="V165" s="225"/>
      <c r="W165" s="224"/>
      <c r="X165" s="225"/>
      <c r="Y165" s="224"/>
      <c r="Z165" s="225"/>
      <c r="AA165" s="224"/>
      <c r="AB165" s="226"/>
      <c r="AC165" s="97"/>
      <c r="AD165" s="224"/>
      <c r="AE165" s="225"/>
      <c r="AF165" s="224"/>
      <c r="AG165" s="225"/>
      <c r="AH165" s="224"/>
      <c r="AI165" s="225"/>
      <c r="AJ165" s="224"/>
      <c r="AK165" s="225"/>
      <c r="AL165" s="224"/>
      <c r="AM165" s="225"/>
      <c r="AN165" s="224"/>
      <c r="AO165" s="225"/>
      <c r="AP165" s="224"/>
      <c r="AQ165" s="225"/>
      <c r="AR165" s="224"/>
      <c r="AS165" s="225"/>
      <c r="AT165" s="224"/>
      <c r="AU165" s="225"/>
      <c r="AV165" s="224"/>
      <c r="AW165" s="225"/>
      <c r="AX165" s="224"/>
      <c r="AY165" s="225"/>
      <c r="AZ165" s="224"/>
      <c r="BA165" s="225"/>
      <c r="BB165" s="224"/>
      <c r="BC165" s="226"/>
      <c r="BD165" s="98"/>
      <c r="BE165" s="224"/>
      <c r="BF165" s="225"/>
      <c r="BG165" s="224"/>
      <c r="BH165" s="225"/>
      <c r="BI165" s="224"/>
      <c r="BJ165" s="225"/>
      <c r="BK165" s="224"/>
      <c r="BL165" s="225"/>
      <c r="BM165" s="224"/>
      <c r="BN165" s="225"/>
      <c r="BO165" s="224"/>
      <c r="BP165" s="225"/>
      <c r="BQ165" s="224"/>
      <c r="BR165" s="225"/>
      <c r="BS165" s="224"/>
      <c r="BT165" s="225"/>
      <c r="BU165" s="224"/>
      <c r="BV165" s="225"/>
      <c r="BW165" s="224"/>
      <c r="BX165" s="225"/>
      <c r="BY165" s="224"/>
      <c r="BZ165" s="225"/>
      <c r="CA165" s="224"/>
      <c r="CB165" s="225"/>
      <c r="CC165" s="224"/>
      <c r="CD165" s="226"/>
      <c r="CE165" s="99"/>
      <c r="CF165" s="224"/>
      <c r="CG165" s="225"/>
      <c r="CH165" s="224"/>
      <c r="CI165" s="225"/>
      <c r="CJ165" s="224"/>
      <c r="CK165" s="225"/>
      <c r="CL165" s="224"/>
      <c r="CM165" s="225"/>
      <c r="CN165" s="224"/>
      <c r="CO165" s="225"/>
      <c r="CP165" s="224"/>
      <c r="CQ165" s="225"/>
      <c r="CR165" s="224"/>
      <c r="CS165" s="225"/>
      <c r="CT165" s="224"/>
      <c r="CU165" s="225"/>
      <c r="CV165" s="224"/>
      <c r="CW165" s="225"/>
      <c r="CX165" s="224"/>
      <c r="CY165" s="225"/>
      <c r="CZ165" s="224"/>
      <c r="DA165" s="225"/>
      <c r="DB165" s="224"/>
      <c r="DC165" s="225"/>
      <c r="DD165" s="224"/>
      <c r="DE165" s="226"/>
      <c r="DF165" s="227">
        <f t="shared" si="10"/>
        <v>0</v>
      </c>
      <c r="DG165" s="228" t="str">
        <f>IF(DF165=0,"",DF165/DB216)</f>
        <v/>
      </c>
      <c r="DH165" s="96"/>
      <c r="DI165" s="116"/>
      <c r="DJ165" s="200">
        <v>0</v>
      </c>
      <c r="DK165" s="200">
        <v>0</v>
      </c>
      <c r="DL165" s="200">
        <v>0</v>
      </c>
      <c r="DM165" s="200">
        <v>0</v>
      </c>
      <c r="DN165" s="200">
        <v>0</v>
      </c>
      <c r="DO165" s="200">
        <v>0</v>
      </c>
      <c r="DP165" s="200">
        <v>0</v>
      </c>
      <c r="DQ165" s="200">
        <v>0</v>
      </c>
      <c r="DR165" s="200">
        <v>0</v>
      </c>
      <c r="DS165" s="200">
        <v>0</v>
      </c>
      <c r="DT165" s="200">
        <v>0</v>
      </c>
      <c r="DU165" s="200">
        <v>0</v>
      </c>
      <c r="DV165" s="200">
        <v>0</v>
      </c>
      <c r="DW165" s="1217"/>
    </row>
    <row r="166" spans="2:127" ht="15.95" customHeight="1">
      <c r="B166" s="229" t="s">
        <v>375</v>
      </c>
      <c r="C166" s="224"/>
      <c r="D166" s="225"/>
      <c r="E166" s="224"/>
      <c r="F166" s="225"/>
      <c r="G166" s="224"/>
      <c r="H166" s="225"/>
      <c r="I166" s="224"/>
      <c r="J166" s="225"/>
      <c r="K166" s="224"/>
      <c r="L166" s="225"/>
      <c r="M166" s="224"/>
      <c r="N166" s="225"/>
      <c r="O166" s="224"/>
      <c r="P166" s="225"/>
      <c r="Q166" s="224"/>
      <c r="R166" s="225"/>
      <c r="S166" s="224"/>
      <c r="T166" s="225"/>
      <c r="U166" s="224"/>
      <c r="V166" s="225"/>
      <c r="W166" s="224"/>
      <c r="X166" s="225"/>
      <c r="Y166" s="224"/>
      <c r="Z166" s="225"/>
      <c r="AA166" s="224"/>
      <c r="AB166" s="226"/>
      <c r="AC166" s="97"/>
      <c r="AD166" s="224"/>
      <c r="AE166" s="225"/>
      <c r="AF166" s="224"/>
      <c r="AG166" s="225"/>
      <c r="AH166" s="224"/>
      <c r="AI166" s="225"/>
      <c r="AJ166" s="224"/>
      <c r="AK166" s="225"/>
      <c r="AL166" s="224"/>
      <c r="AM166" s="225"/>
      <c r="AN166" s="224"/>
      <c r="AO166" s="225"/>
      <c r="AP166" s="224"/>
      <c r="AQ166" s="225"/>
      <c r="AR166" s="224"/>
      <c r="AS166" s="225"/>
      <c r="AT166" s="224"/>
      <c r="AU166" s="225"/>
      <c r="AV166" s="224"/>
      <c r="AW166" s="225"/>
      <c r="AX166" s="224"/>
      <c r="AY166" s="225"/>
      <c r="AZ166" s="224"/>
      <c r="BA166" s="225"/>
      <c r="BB166" s="224"/>
      <c r="BC166" s="226"/>
      <c r="BD166" s="98"/>
      <c r="BE166" s="224"/>
      <c r="BF166" s="225"/>
      <c r="BG166" s="224"/>
      <c r="BH166" s="225"/>
      <c r="BI166" s="224"/>
      <c r="BJ166" s="225"/>
      <c r="BK166" s="224"/>
      <c r="BL166" s="225"/>
      <c r="BM166" s="224"/>
      <c r="BN166" s="225"/>
      <c r="BO166" s="224"/>
      <c r="BP166" s="225"/>
      <c r="BQ166" s="224"/>
      <c r="BR166" s="225"/>
      <c r="BS166" s="224"/>
      <c r="BT166" s="225"/>
      <c r="BU166" s="224"/>
      <c r="BV166" s="225"/>
      <c r="BW166" s="224"/>
      <c r="BX166" s="225"/>
      <c r="BY166" s="224"/>
      <c r="BZ166" s="225"/>
      <c r="CA166" s="224"/>
      <c r="CB166" s="225"/>
      <c r="CC166" s="224"/>
      <c r="CD166" s="226"/>
      <c r="CE166" s="99"/>
      <c r="CF166" s="224"/>
      <c r="CG166" s="225"/>
      <c r="CH166" s="224"/>
      <c r="CI166" s="225"/>
      <c r="CJ166" s="224"/>
      <c r="CK166" s="225"/>
      <c r="CL166" s="224"/>
      <c r="CM166" s="225"/>
      <c r="CN166" s="224"/>
      <c r="CO166" s="225"/>
      <c r="CP166" s="224"/>
      <c r="CQ166" s="225"/>
      <c r="CR166" s="224"/>
      <c r="CS166" s="225"/>
      <c r="CT166" s="224"/>
      <c r="CU166" s="225"/>
      <c r="CV166" s="224"/>
      <c r="CW166" s="225"/>
      <c r="CX166" s="224"/>
      <c r="CY166" s="225"/>
      <c r="CZ166" s="224"/>
      <c r="DA166" s="225"/>
      <c r="DB166" s="224"/>
      <c r="DC166" s="225"/>
      <c r="DD166" s="224"/>
      <c r="DE166" s="226"/>
      <c r="DF166" s="227">
        <f t="shared" si="10"/>
        <v>0</v>
      </c>
      <c r="DG166" s="228" t="str">
        <f>IF(DF166=0,"",DF166/DB216)</f>
        <v/>
      </c>
      <c r="DH166" s="96"/>
      <c r="DI166" s="116"/>
      <c r="DJ166" s="200">
        <v>0</v>
      </c>
      <c r="DK166" s="200">
        <v>0</v>
      </c>
      <c r="DL166" s="200">
        <v>0</v>
      </c>
      <c r="DM166" s="200">
        <v>0</v>
      </c>
      <c r="DN166" s="200">
        <v>0</v>
      </c>
      <c r="DO166" s="200">
        <v>0</v>
      </c>
      <c r="DP166" s="200">
        <v>0</v>
      </c>
      <c r="DQ166" s="200">
        <v>0</v>
      </c>
      <c r="DR166" s="200">
        <v>0</v>
      </c>
      <c r="DS166" s="200">
        <v>0</v>
      </c>
      <c r="DT166" s="200">
        <v>0</v>
      </c>
      <c r="DU166" s="200">
        <v>0</v>
      </c>
      <c r="DV166" s="200">
        <v>0</v>
      </c>
      <c r="DW166" s="1217"/>
    </row>
    <row r="167" spans="2:127" ht="15.95" customHeight="1">
      <c r="B167" s="229" t="s">
        <v>379</v>
      </c>
      <c r="C167" s="224"/>
      <c r="D167" s="225"/>
      <c r="E167" s="224"/>
      <c r="F167" s="225"/>
      <c r="G167" s="224"/>
      <c r="H167" s="225"/>
      <c r="I167" s="224"/>
      <c r="J167" s="225"/>
      <c r="K167" s="224"/>
      <c r="L167" s="225"/>
      <c r="M167" s="224"/>
      <c r="N167" s="225"/>
      <c r="O167" s="224"/>
      <c r="P167" s="225"/>
      <c r="Q167" s="224"/>
      <c r="R167" s="225"/>
      <c r="S167" s="224"/>
      <c r="T167" s="225"/>
      <c r="U167" s="224"/>
      <c r="V167" s="225"/>
      <c r="W167" s="224"/>
      <c r="X167" s="225"/>
      <c r="Y167" s="224"/>
      <c r="Z167" s="225"/>
      <c r="AA167" s="224"/>
      <c r="AB167" s="226"/>
      <c r="AC167" s="97"/>
      <c r="AD167" s="224"/>
      <c r="AE167" s="225"/>
      <c r="AF167" s="224"/>
      <c r="AG167" s="225"/>
      <c r="AH167" s="224"/>
      <c r="AI167" s="225"/>
      <c r="AJ167" s="224"/>
      <c r="AK167" s="225"/>
      <c r="AL167" s="224"/>
      <c r="AM167" s="225"/>
      <c r="AN167" s="224"/>
      <c r="AO167" s="225"/>
      <c r="AP167" s="224"/>
      <c r="AQ167" s="225"/>
      <c r="AR167" s="224"/>
      <c r="AS167" s="225"/>
      <c r="AT167" s="224"/>
      <c r="AU167" s="225"/>
      <c r="AV167" s="224"/>
      <c r="AW167" s="225"/>
      <c r="AX167" s="224"/>
      <c r="AY167" s="225"/>
      <c r="AZ167" s="224"/>
      <c r="BA167" s="225"/>
      <c r="BB167" s="224"/>
      <c r="BC167" s="226"/>
      <c r="BD167" s="98"/>
      <c r="BE167" s="224"/>
      <c r="BF167" s="225"/>
      <c r="BG167" s="224"/>
      <c r="BH167" s="225"/>
      <c r="BI167" s="224"/>
      <c r="BJ167" s="225"/>
      <c r="BK167" s="224"/>
      <c r="BL167" s="225"/>
      <c r="BM167" s="224"/>
      <c r="BN167" s="225"/>
      <c r="BO167" s="224"/>
      <c r="BP167" s="225"/>
      <c r="BQ167" s="224"/>
      <c r="BR167" s="225"/>
      <c r="BS167" s="224"/>
      <c r="BT167" s="225"/>
      <c r="BU167" s="224"/>
      <c r="BV167" s="225"/>
      <c r="BW167" s="224"/>
      <c r="BX167" s="225"/>
      <c r="BY167" s="224"/>
      <c r="BZ167" s="225"/>
      <c r="CA167" s="224"/>
      <c r="CB167" s="225"/>
      <c r="CC167" s="224"/>
      <c r="CD167" s="226"/>
      <c r="CE167" s="99"/>
      <c r="CF167" s="224"/>
      <c r="CG167" s="225"/>
      <c r="CH167" s="224"/>
      <c r="CI167" s="225"/>
      <c r="CJ167" s="224"/>
      <c r="CK167" s="225"/>
      <c r="CL167" s="224"/>
      <c r="CM167" s="225"/>
      <c r="CN167" s="224"/>
      <c r="CO167" s="225"/>
      <c r="CP167" s="224"/>
      <c r="CQ167" s="225"/>
      <c r="CR167" s="224"/>
      <c r="CS167" s="225"/>
      <c r="CT167" s="224"/>
      <c r="CU167" s="225"/>
      <c r="CV167" s="224"/>
      <c r="CW167" s="225"/>
      <c r="CX167" s="224"/>
      <c r="CY167" s="225"/>
      <c r="CZ167" s="224"/>
      <c r="DA167" s="225"/>
      <c r="DB167" s="224"/>
      <c r="DC167" s="225"/>
      <c r="DD167" s="224"/>
      <c r="DE167" s="226"/>
      <c r="DF167" s="227">
        <f t="shared" si="10"/>
        <v>0</v>
      </c>
      <c r="DG167" s="228" t="str">
        <f>IF(DF167=0,"",DF167/DB216)</f>
        <v/>
      </c>
      <c r="DH167" s="96"/>
      <c r="DI167" s="116"/>
      <c r="DJ167" s="200">
        <v>0</v>
      </c>
      <c r="DK167" s="200">
        <v>0</v>
      </c>
      <c r="DL167" s="200">
        <v>0</v>
      </c>
      <c r="DM167" s="200">
        <v>0</v>
      </c>
      <c r="DN167" s="200">
        <v>0</v>
      </c>
      <c r="DO167" s="200">
        <v>0</v>
      </c>
      <c r="DP167" s="200">
        <v>0</v>
      </c>
      <c r="DQ167" s="200">
        <v>0</v>
      </c>
      <c r="DR167" s="200">
        <v>0</v>
      </c>
      <c r="DS167" s="200">
        <v>0</v>
      </c>
      <c r="DT167" s="200">
        <v>0</v>
      </c>
      <c r="DU167" s="200">
        <v>0</v>
      </c>
      <c r="DV167" s="200">
        <v>0</v>
      </c>
      <c r="DW167" s="1217"/>
    </row>
    <row r="168" spans="2:127" ht="15.95" customHeight="1">
      <c r="B168" s="229"/>
      <c r="C168" s="224"/>
      <c r="D168" s="225"/>
      <c r="E168" s="224"/>
      <c r="F168" s="225"/>
      <c r="G168" s="224"/>
      <c r="H168" s="225"/>
      <c r="I168" s="224"/>
      <c r="J168" s="225"/>
      <c r="K168" s="224"/>
      <c r="L168" s="225"/>
      <c r="M168" s="224"/>
      <c r="N168" s="225"/>
      <c r="O168" s="224"/>
      <c r="P168" s="225"/>
      <c r="Q168" s="224"/>
      <c r="R168" s="225"/>
      <c r="S168" s="224"/>
      <c r="T168" s="225"/>
      <c r="U168" s="224"/>
      <c r="V168" s="225"/>
      <c r="W168" s="224"/>
      <c r="X168" s="225"/>
      <c r="Y168" s="224"/>
      <c r="Z168" s="225"/>
      <c r="AA168" s="224"/>
      <c r="AB168" s="226"/>
      <c r="AC168" s="97"/>
      <c r="AD168" s="224"/>
      <c r="AE168" s="225"/>
      <c r="AF168" s="224"/>
      <c r="AG168" s="225"/>
      <c r="AH168" s="224"/>
      <c r="AI168" s="225"/>
      <c r="AJ168" s="224"/>
      <c r="AK168" s="225"/>
      <c r="AL168" s="224"/>
      <c r="AM168" s="225"/>
      <c r="AN168" s="224"/>
      <c r="AO168" s="225"/>
      <c r="AP168" s="224"/>
      <c r="AQ168" s="225"/>
      <c r="AR168" s="224"/>
      <c r="AS168" s="225"/>
      <c r="AT168" s="224"/>
      <c r="AU168" s="225"/>
      <c r="AV168" s="224"/>
      <c r="AW168" s="225"/>
      <c r="AX168" s="224"/>
      <c r="AY168" s="225"/>
      <c r="AZ168" s="224"/>
      <c r="BA168" s="225"/>
      <c r="BB168" s="224"/>
      <c r="BC168" s="226"/>
      <c r="BD168" s="98"/>
      <c r="BE168" s="224"/>
      <c r="BF168" s="225"/>
      <c r="BG168" s="224"/>
      <c r="BH168" s="225"/>
      <c r="BI168" s="224"/>
      <c r="BJ168" s="225"/>
      <c r="BK168" s="224"/>
      <c r="BL168" s="225"/>
      <c r="BM168" s="224"/>
      <c r="BN168" s="225"/>
      <c r="BO168" s="224"/>
      <c r="BP168" s="225"/>
      <c r="BQ168" s="224"/>
      <c r="BR168" s="225"/>
      <c r="BS168" s="224"/>
      <c r="BT168" s="225"/>
      <c r="BU168" s="224"/>
      <c r="BV168" s="225"/>
      <c r="BW168" s="224"/>
      <c r="BX168" s="225"/>
      <c r="BY168" s="224"/>
      <c r="BZ168" s="225"/>
      <c r="CA168" s="224"/>
      <c r="CB168" s="225"/>
      <c r="CC168" s="224"/>
      <c r="CD168" s="226"/>
      <c r="CE168" s="99"/>
      <c r="CF168" s="224"/>
      <c r="CG168" s="225"/>
      <c r="CH168" s="224"/>
      <c r="CI168" s="225"/>
      <c r="CJ168" s="224"/>
      <c r="CK168" s="225"/>
      <c r="CL168" s="224"/>
      <c r="CM168" s="225"/>
      <c r="CN168" s="224"/>
      <c r="CO168" s="225"/>
      <c r="CP168" s="224"/>
      <c r="CQ168" s="225"/>
      <c r="CR168" s="224"/>
      <c r="CS168" s="225"/>
      <c r="CT168" s="224"/>
      <c r="CU168" s="225"/>
      <c r="CV168" s="224"/>
      <c r="CW168" s="225"/>
      <c r="CX168" s="224"/>
      <c r="CY168" s="225"/>
      <c r="CZ168" s="224"/>
      <c r="DA168" s="225"/>
      <c r="DB168" s="224"/>
      <c r="DC168" s="225"/>
      <c r="DD168" s="224"/>
      <c r="DE168" s="226"/>
      <c r="DF168" s="227">
        <f t="shared" si="10"/>
        <v>0</v>
      </c>
      <c r="DG168" s="228" t="str">
        <f>IF(DF168=0,"",DF168/DB216)</f>
        <v/>
      </c>
      <c r="DH168" s="96"/>
      <c r="DI168" s="116"/>
      <c r="DJ168" s="200">
        <v>0</v>
      </c>
      <c r="DK168" s="200">
        <v>0</v>
      </c>
      <c r="DL168" s="200">
        <v>0</v>
      </c>
      <c r="DM168" s="200">
        <v>0</v>
      </c>
      <c r="DN168" s="200">
        <v>0</v>
      </c>
      <c r="DO168" s="200">
        <v>0</v>
      </c>
      <c r="DP168" s="200">
        <v>0</v>
      </c>
      <c r="DQ168" s="200">
        <v>0</v>
      </c>
      <c r="DR168" s="200">
        <v>0</v>
      </c>
      <c r="DS168" s="200">
        <v>0</v>
      </c>
      <c r="DT168" s="200">
        <v>0</v>
      </c>
      <c r="DU168" s="200">
        <v>0</v>
      </c>
      <c r="DV168" s="200">
        <v>0</v>
      </c>
      <c r="DW168" s="1217"/>
    </row>
    <row r="169" spans="2:127" ht="15.95" customHeight="1">
      <c r="B169" s="229"/>
      <c r="C169" s="224"/>
      <c r="D169" s="225"/>
      <c r="E169" s="224"/>
      <c r="F169" s="225"/>
      <c r="G169" s="224"/>
      <c r="H169" s="225"/>
      <c r="I169" s="224"/>
      <c r="J169" s="225"/>
      <c r="K169" s="224"/>
      <c r="L169" s="225"/>
      <c r="M169" s="224"/>
      <c r="N169" s="225"/>
      <c r="O169" s="224"/>
      <c r="P169" s="225"/>
      <c r="Q169" s="224"/>
      <c r="R169" s="225"/>
      <c r="S169" s="224"/>
      <c r="T169" s="225"/>
      <c r="U169" s="224"/>
      <c r="V169" s="225"/>
      <c r="W169" s="224"/>
      <c r="X169" s="225"/>
      <c r="Y169" s="224"/>
      <c r="Z169" s="225"/>
      <c r="AA169" s="224"/>
      <c r="AB169" s="226"/>
      <c r="AC169" s="97"/>
      <c r="AD169" s="224"/>
      <c r="AE169" s="225"/>
      <c r="AF169" s="224"/>
      <c r="AG169" s="225"/>
      <c r="AH169" s="224"/>
      <c r="AI169" s="225"/>
      <c r="AJ169" s="224"/>
      <c r="AK169" s="225"/>
      <c r="AL169" s="224"/>
      <c r="AM169" s="225"/>
      <c r="AN169" s="224"/>
      <c r="AO169" s="225"/>
      <c r="AP169" s="224"/>
      <c r="AQ169" s="225"/>
      <c r="AR169" s="224"/>
      <c r="AS169" s="225"/>
      <c r="AT169" s="224"/>
      <c r="AU169" s="225"/>
      <c r="AV169" s="224"/>
      <c r="AW169" s="225"/>
      <c r="AX169" s="224"/>
      <c r="AY169" s="225"/>
      <c r="AZ169" s="224"/>
      <c r="BA169" s="225"/>
      <c r="BB169" s="224"/>
      <c r="BC169" s="226"/>
      <c r="BD169" s="98"/>
      <c r="BE169" s="224"/>
      <c r="BF169" s="225"/>
      <c r="BG169" s="224"/>
      <c r="BH169" s="225"/>
      <c r="BI169" s="224"/>
      <c r="BJ169" s="225"/>
      <c r="BK169" s="224"/>
      <c r="BL169" s="225"/>
      <c r="BM169" s="224"/>
      <c r="BN169" s="225"/>
      <c r="BO169" s="224"/>
      <c r="BP169" s="225"/>
      <c r="BQ169" s="224"/>
      <c r="BR169" s="225"/>
      <c r="BS169" s="224"/>
      <c r="BT169" s="225"/>
      <c r="BU169" s="224"/>
      <c r="BV169" s="225"/>
      <c r="BW169" s="224"/>
      <c r="BX169" s="225"/>
      <c r="BY169" s="224"/>
      <c r="BZ169" s="225"/>
      <c r="CA169" s="224"/>
      <c r="CB169" s="225"/>
      <c r="CC169" s="224"/>
      <c r="CD169" s="226"/>
      <c r="CE169" s="99"/>
      <c r="CF169" s="224"/>
      <c r="CG169" s="225"/>
      <c r="CH169" s="224"/>
      <c r="CI169" s="225"/>
      <c r="CJ169" s="224"/>
      <c r="CK169" s="225"/>
      <c r="CL169" s="224"/>
      <c r="CM169" s="225"/>
      <c r="CN169" s="224"/>
      <c r="CO169" s="225"/>
      <c r="CP169" s="224"/>
      <c r="CQ169" s="225"/>
      <c r="CR169" s="224"/>
      <c r="CS169" s="225"/>
      <c r="CT169" s="224"/>
      <c r="CU169" s="225"/>
      <c r="CV169" s="224"/>
      <c r="CW169" s="225"/>
      <c r="CX169" s="224"/>
      <c r="CY169" s="225"/>
      <c r="CZ169" s="224"/>
      <c r="DA169" s="225"/>
      <c r="DB169" s="224"/>
      <c r="DC169" s="225"/>
      <c r="DD169" s="224"/>
      <c r="DE169" s="226"/>
      <c r="DF169" s="227">
        <f t="shared" si="10"/>
        <v>0</v>
      </c>
      <c r="DG169" s="228" t="str">
        <f>IF(DF169=0,"",DF169/DB216)</f>
        <v/>
      </c>
      <c r="DH169" s="96"/>
      <c r="DI169" s="116"/>
      <c r="DJ169" s="200">
        <v>0</v>
      </c>
      <c r="DK169" s="200">
        <v>0</v>
      </c>
      <c r="DL169" s="200">
        <v>0</v>
      </c>
      <c r="DM169" s="200">
        <v>0</v>
      </c>
      <c r="DN169" s="200">
        <v>0</v>
      </c>
      <c r="DO169" s="200">
        <v>0</v>
      </c>
      <c r="DP169" s="200">
        <v>0</v>
      </c>
      <c r="DQ169" s="200">
        <v>0</v>
      </c>
      <c r="DR169" s="200">
        <v>0</v>
      </c>
      <c r="DS169" s="200">
        <v>0</v>
      </c>
      <c r="DT169" s="200">
        <v>0</v>
      </c>
      <c r="DU169" s="200">
        <v>0</v>
      </c>
      <c r="DV169" s="200">
        <v>0</v>
      </c>
      <c r="DW169" s="1217"/>
    </row>
    <row r="170" spans="2:127" ht="15.95" customHeight="1">
      <c r="B170" s="229"/>
      <c r="C170" s="224"/>
      <c r="D170" s="225"/>
      <c r="E170" s="224"/>
      <c r="F170" s="225"/>
      <c r="G170" s="224"/>
      <c r="H170" s="225"/>
      <c r="I170" s="224"/>
      <c r="J170" s="225"/>
      <c r="K170" s="224"/>
      <c r="L170" s="225"/>
      <c r="M170" s="224"/>
      <c r="N170" s="225"/>
      <c r="O170" s="224"/>
      <c r="P170" s="225"/>
      <c r="Q170" s="224"/>
      <c r="R170" s="225"/>
      <c r="S170" s="224"/>
      <c r="T170" s="225"/>
      <c r="U170" s="224"/>
      <c r="V170" s="225"/>
      <c r="W170" s="224"/>
      <c r="X170" s="225"/>
      <c r="Y170" s="224"/>
      <c r="Z170" s="225"/>
      <c r="AA170" s="224"/>
      <c r="AB170" s="226"/>
      <c r="AC170" s="97"/>
      <c r="AD170" s="224"/>
      <c r="AE170" s="225"/>
      <c r="AF170" s="224"/>
      <c r="AG170" s="225"/>
      <c r="AH170" s="224"/>
      <c r="AI170" s="225"/>
      <c r="AJ170" s="224"/>
      <c r="AK170" s="225"/>
      <c r="AL170" s="224"/>
      <c r="AM170" s="225"/>
      <c r="AN170" s="224"/>
      <c r="AO170" s="225"/>
      <c r="AP170" s="224"/>
      <c r="AQ170" s="225"/>
      <c r="AR170" s="224"/>
      <c r="AS170" s="225"/>
      <c r="AT170" s="224"/>
      <c r="AU170" s="225"/>
      <c r="AV170" s="224"/>
      <c r="AW170" s="225"/>
      <c r="AX170" s="224"/>
      <c r="AY170" s="225"/>
      <c r="AZ170" s="224"/>
      <c r="BA170" s="225"/>
      <c r="BB170" s="224"/>
      <c r="BC170" s="226"/>
      <c r="BD170" s="98"/>
      <c r="BE170" s="224"/>
      <c r="BF170" s="225"/>
      <c r="BG170" s="224"/>
      <c r="BH170" s="225"/>
      <c r="BI170" s="224"/>
      <c r="BJ170" s="225"/>
      <c r="BK170" s="224"/>
      <c r="BL170" s="225"/>
      <c r="BM170" s="224"/>
      <c r="BN170" s="225"/>
      <c r="BO170" s="224"/>
      <c r="BP170" s="225"/>
      <c r="BQ170" s="224"/>
      <c r="BR170" s="225"/>
      <c r="BS170" s="224"/>
      <c r="BT170" s="225"/>
      <c r="BU170" s="224"/>
      <c r="BV170" s="225"/>
      <c r="BW170" s="224"/>
      <c r="BX170" s="225"/>
      <c r="BY170" s="224"/>
      <c r="BZ170" s="225"/>
      <c r="CA170" s="224"/>
      <c r="CB170" s="225"/>
      <c r="CC170" s="224"/>
      <c r="CD170" s="226"/>
      <c r="CE170" s="99"/>
      <c r="CF170" s="224"/>
      <c r="CG170" s="225"/>
      <c r="CH170" s="224"/>
      <c r="CI170" s="225"/>
      <c r="CJ170" s="224"/>
      <c r="CK170" s="225"/>
      <c r="CL170" s="224"/>
      <c r="CM170" s="225"/>
      <c r="CN170" s="224"/>
      <c r="CO170" s="225"/>
      <c r="CP170" s="224"/>
      <c r="CQ170" s="225"/>
      <c r="CR170" s="224"/>
      <c r="CS170" s="225"/>
      <c r="CT170" s="224"/>
      <c r="CU170" s="225"/>
      <c r="CV170" s="224"/>
      <c r="CW170" s="225"/>
      <c r="CX170" s="224"/>
      <c r="CY170" s="225"/>
      <c r="CZ170" s="224"/>
      <c r="DA170" s="225"/>
      <c r="DB170" s="224"/>
      <c r="DC170" s="225"/>
      <c r="DD170" s="224"/>
      <c r="DE170" s="226"/>
      <c r="DF170" s="227">
        <f t="shared" si="10"/>
        <v>0</v>
      </c>
      <c r="DG170" s="228" t="str">
        <f>IF(DF170=0,"",DF170/DB216)</f>
        <v/>
      </c>
      <c r="DH170" s="96"/>
      <c r="DI170" s="116"/>
      <c r="DJ170" s="200">
        <v>0</v>
      </c>
      <c r="DK170" s="200">
        <v>0</v>
      </c>
      <c r="DL170" s="200">
        <v>0</v>
      </c>
      <c r="DM170" s="200">
        <v>0</v>
      </c>
      <c r="DN170" s="200">
        <v>0</v>
      </c>
      <c r="DO170" s="200">
        <v>0</v>
      </c>
      <c r="DP170" s="200">
        <v>0</v>
      </c>
      <c r="DQ170" s="200">
        <v>0</v>
      </c>
      <c r="DR170" s="200">
        <v>0</v>
      </c>
      <c r="DS170" s="200">
        <v>0</v>
      </c>
      <c r="DT170" s="200">
        <v>0</v>
      </c>
      <c r="DU170" s="200">
        <v>0</v>
      </c>
      <c r="DV170" s="200">
        <v>0</v>
      </c>
      <c r="DW170" s="1217"/>
    </row>
    <row r="171" spans="2:127" ht="15.95" customHeight="1">
      <c r="B171" s="229"/>
      <c r="C171" s="224"/>
      <c r="D171" s="225"/>
      <c r="E171" s="224"/>
      <c r="F171" s="225"/>
      <c r="G171" s="224"/>
      <c r="H171" s="225"/>
      <c r="I171" s="224"/>
      <c r="J171" s="225"/>
      <c r="K171" s="224"/>
      <c r="L171" s="225"/>
      <c r="M171" s="224"/>
      <c r="N171" s="225"/>
      <c r="O171" s="224"/>
      <c r="P171" s="225"/>
      <c r="Q171" s="224"/>
      <c r="R171" s="225"/>
      <c r="S171" s="224"/>
      <c r="T171" s="225"/>
      <c r="U171" s="224"/>
      <c r="V171" s="225"/>
      <c r="W171" s="224"/>
      <c r="X171" s="225"/>
      <c r="Y171" s="224"/>
      <c r="Z171" s="225"/>
      <c r="AA171" s="224"/>
      <c r="AB171" s="226"/>
      <c r="AC171" s="97"/>
      <c r="AD171" s="224"/>
      <c r="AE171" s="225"/>
      <c r="AF171" s="224"/>
      <c r="AG171" s="225"/>
      <c r="AH171" s="224"/>
      <c r="AI171" s="225"/>
      <c r="AJ171" s="224"/>
      <c r="AK171" s="225"/>
      <c r="AL171" s="224"/>
      <c r="AM171" s="225"/>
      <c r="AN171" s="224"/>
      <c r="AO171" s="225"/>
      <c r="AP171" s="224"/>
      <c r="AQ171" s="225"/>
      <c r="AR171" s="224"/>
      <c r="AS171" s="225"/>
      <c r="AT171" s="224"/>
      <c r="AU171" s="225"/>
      <c r="AV171" s="224"/>
      <c r="AW171" s="225"/>
      <c r="AX171" s="224"/>
      <c r="AY171" s="225"/>
      <c r="AZ171" s="224"/>
      <c r="BA171" s="225"/>
      <c r="BB171" s="224"/>
      <c r="BC171" s="226"/>
      <c r="BD171" s="98"/>
      <c r="BE171" s="224"/>
      <c r="BF171" s="225"/>
      <c r="BG171" s="224"/>
      <c r="BH171" s="225"/>
      <c r="BI171" s="224"/>
      <c r="BJ171" s="225"/>
      <c r="BK171" s="224"/>
      <c r="BL171" s="225"/>
      <c r="BM171" s="224"/>
      <c r="BN171" s="225"/>
      <c r="BO171" s="224"/>
      <c r="BP171" s="225"/>
      <c r="BQ171" s="224"/>
      <c r="BR171" s="225"/>
      <c r="BS171" s="224"/>
      <c r="BT171" s="225"/>
      <c r="BU171" s="224"/>
      <c r="BV171" s="225"/>
      <c r="BW171" s="224"/>
      <c r="BX171" s="225"/>
      <c r="BY171" s="224"/>
      <c r="BZ171" s="225"/>
      <c r="CA171" s="224"/>
      <c r="CB171" s="225"/>
      <c r="CC171" s="224"/>
      <c r="CD171" s="226"/>
      <c r="CE171" s="99"/>
      <c r="CF171" s="224"/>
      <c r="CG171" s="225"/>
      <c r="CH171" s="224"/>
      <c r="CI171" s="225"/>
      <c r="CJ171" s="224"/>
      <c r="CK171" s="225"/>
      <c r="CL171" s="224"/>
      <c r="CM171" s="225"/>
      <c r="CN171" s="224"/>
      <c r="CO171" s="225"/>
      <c r="CP171" s="224"/>
      <c r="CQ171" s="225"/>
      <c r="CR171" s="224"/>
      <c r="CS171" s="225"/>
      <c r="CT171" s="224"/>
      <c r="CU171" s="225"/>
      <c r="CV171" s="224"/>
      <c r="CW171" s="225"/>
      <c r="CX171" s="224"/>
      <c r="CY171" s="225"/>
      <c r="CZ171" s="224"/>
      <c r="DA171" s="225"/>
      <c r="DB171" s="224"/>
      <c r="DC171" s="225"/>
      <c r="DD171" s="224"/>
      <c r="DE171" s="226"/>
      <c r="DF171" s="227">
        <f t="shared" si="10"/>
        <v>0</v>
      </c>
      <c r="DG171" s="228" t="str">
        <f>IF(DF171=0,"",DF171/DB216)</f>
        <v/>
      </c>
      <c r="DH171" s="96"/>
      <c r="DI171" s="116"/>
      <c r="DJ171" s="200">
        <v>0</v>
      </c>
      <c r="DK171" s="200">
        <v>0</v>
      </c>
      <c r="DL171" s="200">
        <v>0</v>
      </c>
      <c r="DM171" s="200">
        <v>0</v>
      </c>
      <c r="DN171" s="200">
        <v>0</v>
      </c>
      <c r="DO171" s="200">
        <v>0</v>
      </c>
      <c r="DP171" s="200">
        <v>0</v>
      </c>
      <c r="DQ171" s="200">
        <v>0</v>
      </c>
      <c r="DR171" s="200">
        <v>0</v>
      </c>
      <c r="DS171" s="200">
        <v>0</v>
      </c>
      <c r="DT171" s="200">
        <v>0</v>
      </c>
      <c r="DU171" s="200">
        <v>0</v>
      </c>
      <c r="DV171" s="200">
        <v>0</v>
      </c>
      <c r="DW171" s="1217"/>
    </row>
    <row r="172" spans="2:127" s="240" customFormat="1" ht="15.95" customHeight="1">
      <c r="B172" s="1262"/>
      <c r="C172" s="618"/>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619"/>
      <c r="AC172" s="97"/>
      <c r="AD172" s="618"/>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619"/>
      <c r="BD172" s="98"/>
      <c r="BE172" s="618"/>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619"/>
      <c r="CE172" s="99"/>
      <c r="CF172" s="618"/>
      <c r="CG172" s="129"/>
      <c r="CH172" s="129"/>
      <c r="CI172" s="129"/>
      <c r="CJ172" s="129"/>
      <c r="CK172" s="129"/>
      <c r="CL172" s="129"/>
      <c r="CM172" s="129"/>
      <c r="CN172" s="129"/>
      <c r="CO172" s="129"/>
      <c r="CP172" s="129"/>
      <c r="CQ172" s="129"/>
      <c r="CR172" s="129"/>
      <c r="CS172" s="129"/>
      <c r="CT172" s="129"/>
      <c r="CU172" s="129"/>
      <c r="CV172" s="129"/>
      <c r="CW172" s="129"/>
      <c r="CX172" s="129"/>
      <c r="CY172" s="129"/>
      <c r="CZ172" s="129"/>
      <c r="DA172" s="129"/>
      <c r="DB172" s="129"/>
      <c r="DC172" s="129"/>
      <c r="DD172" s="129"/>
      <c r="DE172" s="129"/>
      <c r="DF172" s="129"/>
      <c r="DG172" s="129"/>
      <c r="DH172" s="544"/>
      <c r="DI172" s="564">
        <v>0</v>
      </c>
      <c r="DJ172" s="200">
        <v>0</v>
      </c>
      <c r="DK172" s="200">
        <v>0</v>
      </c>
      <c r="DL172" s="200">
        <v>0</v>
      </c>
      <c r="DM172" s="200">
        <v>0</v>
      </c>
      <c r="DN172" s="200">
        <v>0</v>
      </c>
      <c r="DO172" s="200">
        <v>0</v>
      </c>
      <c r="DP172" s="200">
        <v>0</v>
      </c>
      <c r="DQ172" s="200">
        <v>0</v>
      </c>
      <c r="DR172" s="200">
        <v>0</v>
      </c>
      <c r="DS172" s="200">
        <v>0</v>
      </c>
      <c r="DT172" s="200">
        <v>0</v>
      </c>
      <c r="DU172" s="200">
        <v>0</v>
      </c>
      <c r="DV172" s="200">
        <v>0</v>
      </c>
      <c r="DW172" s="1217"/>
    </row>
    <row r="173" spans="2:127" s="240" customFormat="1" ht="15.95" customHeight="1">
      <c r="B173" s="3106" t="s">
        <v>1174</v>
      </c>
      <c r="C173" s="3107"/>
      <c r="D173" s="3107"/>
      <c r="E173" s="3107"/>
      <c r="F173" s="3107"/>
      <c r="G173" s="3107"/>
      <c r="H173" s="3107"/>
      <c r="I173" s="3107"/>
      <c r="J173" s="3107"/>
      <c r="K173" s="3107"/>
      <c r="L173" s="3107"/>
      <c r="M173" s="3107"/>
      <c r="N173" s="3107"/>
      <c r="O173" s="3107"/>
      <c r="P173" s="3107"/>
      <c r="Q173" s="3107"/>
      <c r="R173" s="3107"/>
      <c r="S173" s="3107"/>
      <c r="T173" s="3107"/>
      <c r="U173" s="3107"/>
      <c r="V173" s="3107"/>
      <c r="W173" s="3107"/>
      <c r="X173" s="3107"/>
      <c r="Y173" s="3107"/>
      <c r="Z173" s="3107"/>
      <c r="AA173" s="3107"/>
      <c r="AB173" s="3107"/>
      <c r="AC173" s="3107"/>
      <c r="AD173" s="3107"/>
      <c r="AE173" s="3107"/>
      <c r="AF173" s="3107"/>
      <c r="AG173" s="3107"/>
      <c r="AH173" s="3107"/>
      <c r="AI173" s="3107"/>
      <c r="AJ173" s="3107"/>
      <c r="AK173" s="3107"/>
      <c r="AL173" s="3107"/>
      <c r="AM173" s="3107"/>
      <c r="AN173" s="3107"/>
      <c r="AO173" s="3107"/>
      <c r="AP173" s="3107"/>
      <c r="AQ173" s="3107"/>
      <c r="AR173" s="3107"/>
      <c r="AS173" s="3107"/>
      <c r="AT173" s="3107"/>
      <c r="AU173" s="3107"/>
      <c r="AV173" s="3107"/>
      <c r="AW173" s="3107"/>
      <c r="AX173" s="3107"/>
      <c r="AY173" s="3107"/>
      <c r="AZ173" s="3107"/>
      <c r="BA173" s="3107"/>
      <c r="BB173" s="3107"/>
      <c r="BC173" s="3107"/>
      <c r="BD173" s="3107"/>
      <c r="BE173" s="3107"/>
      <c r="BF173" s="3107"/>
      <c r="BG173" s="3107"/>
      <c r="BH173" s="3107"/>
      <c r="BI173" s="3107"/>
      <c r="BJ173" s="3107"/>
      <c r="BK173" s="3107"/>
      <c r="BL173" s="3107"/>
      <c r="BM173" s="3107"/>
      <c r="BN173" s="3107"/>
      <c r="BO173" s="3107"/>
      <c r="BP173" s="3107"/>
      <c r="BQ173" s="3107"/>
      <c r="BR173" s="3107"/>
      <c r="BS173" s="3107"/>
      <c r="BT173" s="3107"/>
      <c r="BU173" s="3107"/>
      <c r="BV173" s="3107"/>
      <c r="BW173" s="3107"/>
      <c r="BX173" s="3107"/>
      <c r="BY173" s="3107"/>
      <c r="BZ173" s="3107"/>
      <c r="CA173" s="3107"/>
      <c r="CB173" s="3107"/>
      <c r="CC173" s="3107"/>
      <c r="CD173" s="3107"/>
      <c r="CE173" s="3107"/>
      <c r="CF173" s="3107" t="str">
        <f>B173</f>
        <v>PROTÉINES   à base d'œufs</v>
      </c>
      <c r="CG173" s="3107"/>
      <c r="CH173" s="3107"/>
      <c r="CI173" s="3107"/>
      <c r="CJ173" s="3107"/>
      <c r="CK173" s="3107"/>
      <c r="CL173" s="3107"/>
      <c r="CM173" s="3107"/>
      <c r="CN173" s="3107"/>
      <c r="CO173" s="3107"/>
      <c r="CP173" s="3107"/>
      <c r="CQ173" s="3107"/>
      <c r="CR173" s="3107"/>
      <c r="CS173" s="3107"/>
      <c r="CT173" s="3107"/>
      <c r="CU173" s="3107"/>
      <c r="CV173" s="3107"/>
      <c r="CW173" s="3107"/>
      <c r="CX173" s="3107"/>
      <c r="CY173" s="3107"/>
      <c r="CZ173" s="3107"/>
      <c r="DA173" s="3107"/>
      <c r="DB173" s="3107"/>
      <c r="DC173" s="3107"/>
      <c r="DD173" s="3107"/>
      <c r="DE173" s="3107"/>
      <c r="DF173" s="3107"/>
      <c r="DG173" s="3110"/>
      <c r="DH173" s="544"/>
      <c r="DI173" s="564">
        <v>0</v>
      </c>
      <c r="DJ173" s="200">
        <v>0</v>
      </c>
      <c r="DK173" s="200">
        <v>0</v>
      </c>
      <c r="DL173" s="200">
        <v>0</v>
      </c>
      <c r="DM173" s="200">
        <v>0</v>
      </c>
      <c r="DN173" s="200">
        <v>0</v>
      </c>
      <c r="DO173" s="200">
        <v>0</v>
      </c>
      <c r="DP173" s="200">
        <v>0</v>
      </c>
      <c r="DQ173" s="200">
        <v>0</v>
      </c>
      <c r="DR173" s="200">
        <v>0</v>
      </c>
      <c r="DS173" s="200">
        <v>0</v>
      </c>
      <c r="DT173" s="200">
        <v>0</v>
      </c>
      <c r="DU173" s="200">
        <v>0</v>
      </c>
      <c r="DV173" s="200">
        <v>0</v>
      </c>
      <c r="DW173" s="1217"/>
    </row>
    <row r="174" spans="2:127" s="240" customFormat="1" ht="15.95" customHeight="1">
      <c r="B174" s="3108"/>
      <c r="C174" s="3109"/>
      <c r="D174" s="3109"/>
      <c r="E174" s="3109"/>
      <c r="F174" s="3109"/>
      <c r="G174" s="3109"/>
      <c r="H174" s="3109"/>
      <c r="I174" s="3109"/>
      <c r="J174" s="3109"/>
      <c r="K174" s="3109"/>
      <c r="L174" s="3109"/>
      <c r="M174" s="3109"/>
      <c r="N174" s="3109"/>
      <c r="O174" s="3109"/>
      <c r="P174" s="3109"/>
      <c r="Q174" s="3109"/>
      <c r="R174" s="3109"/>
      <c r="S174" s="3109"/>
      <c r="T174" s="3109"/>
      <c r="U174" s="3109"/>
      <c r="V174" s="3109"/>
      <c r="W174" s="3109"/>
      <c r="X174" s="3109"/>
      <c r="Y174" s="3109"/>
      <c r="Z174" s="3109"/>
      <c r="AA174" s="3109"/>
      <c r="AB174" s="3109"/>
      <c r="AC174" s="3109"/>
      <c r="AD174" s="3109"/>
      <c r="AE174" s="3109"/>
      <c r="AF174" s="3109"/>
      <c r="AG174" s="3109"/>
      <c r="AH174" s="3109"/>
      <c r="AI174" s="3109"/>
      <c r="AJ174" s="3109"/>
      <c r="AK174" s="3109"/>
      <c r="AL174" s="3109"/>
      <c r="AM174" s="3109"/>
      <c r="AN174" s="3109"/>
      <c r="AO174" s="3109"/>
      <c r="AP174" s="3109"/>
      <c r="AQ174" s="3109"/>
      <c r="AR174" s="3109"/>
      <c r="AS174" s="3109"/>
      <c r="AT174" s="3109"/>
      <c r="AU174" s="3109"/>
      <c r="AV174" s="3109"/>
      <c r="AW174" s="3109"/>
      <c r="AX174" s="3109"/>
      <c r="AY174" s="3109"/>
      <c r="AZ174" s="3109"/>
      <c r="BA174" s="3109"/>
      <c r="BB174" s="3109"/>
      <c r="BC174" s="3109"/>
      <c r="BD174" s="3109"/>
      <c r="BE174" s="3109"/>
      <c r="BF174" s="3109"/>
      <c r="BG174" s="3109"/>
      <c r="BH174" s="3109"/>
      <c r="BI174" s="3109"/>
      <c r="BJ174" s="3109"/>
      <c r="BK174" s="3109"/>
      <c r="BL174" s="3109"/>
      <c r="BM174" s="3109"/>
      <c r="BN174" s="3109"/>
      <c r="BO174" s="3109"/>
      <c r="BP174" s="3109"/>
      <c r="BQ174" s="3109"/>
      <c r="BR174" s="3109"/>
      <c r="BS174" s="3109"/>
      <c r="BT174" s="3109"/>
      <c r="BU174" s="3109"/>
      <c r="BV174" s="3109"/>
      <c r="BW174" s="3109"/>
      <c r="BX174" s="3109"/>
      <c r="BY174" s="3109"/>
      <c r="BZ174" s="3109"/>
      <c r="CA174" s="3109"/>
      <c r="CB174" s="3109"/>
      <c r="CC174" s="3109"/>
      <c r="CD174" s="3109"/>
      <c r="CE174" s="3109"/>
      <c r="CF174" s="3109"/>
      <c r="CG174" s="3109"/>
      <c r="CH174" s="3109"/>
      <c r="CI174" s="3109"/>
      <c r="CJ174" s="3109"/>
      <c r="CK174" s="3109"/>
      <c r="CL174" s="3109"/>
      <c r="CM174" s="3109"/>
      <c r="CN174" s="3109"/>
      <c r="CO174" s="3109"/>
      <c r="CP174" s="3109"/>
      <c r="CQ174" s="3109"/>
      <c r="CR174" s="3109"/>
      <c r="CS174" s="3109"/>
      <c r="CT174" s="3109"/>
      <c r="CU174" s="3109"/>
      <c r="CV174" s="3109"/>
      <c r="CW174" s="3109"/>
      <c r="CX174" s="3109"/>
      <c r="CY174" s="3109"/>
      <c r="CZ174" s="3109"/>
      <c r="DA174" s="3109"/>
      <c r="DB174" s="3109"/>
      <c r="DC174" s="3109"/>
      <c r="DD174" s="3109"/>
      <c r="DE174" s="3109"/>
      <c r="DF174" s="3109"/>
      <c r="DG174" s="3111"/>
      <c r="DH174" s="544"/>
      <c r="DI174" s="564">
        <v>0</v>
      </c>
      <c r="DJ174" s="200">
        <v>0</v>
      </c>
      <c r="DK174" s="200">
        <v>0</v>
      </c>
      <c r="DL174" s="200">
        <v>0</v>
      </c>
      <c r="DM174" s="200">
        <v>0</v>
      </c>
      <c r="DN174" s="200">
        <v>0</v>
      </c>
      <c r="DO174" s="200">
        <v>0</v>
      </c>
      <c r="DP174" s="200">
        <v>0</v>
      </c>
      <c r="DQ174" s="200">
        <v>0</v>
      </c>
      <c r="DR174" s="200">
        <v>0</v>
      </c>
      <c r="DS174" s="200">
        <v>0</v>
      </c>
      <c r="DT174" s="200">
        <v>0</v>
      </c>
      <c r="DU174" s="200">
        <v>0</v>
      </c>
      <c r="DV174" s="200">
        <v>0</v>
      </c>
      <c r="DW174" s="1217"/>
    </row>
    <row r="175" spans="2:127" ht="15.95" customHeight="1">
      <c r="B175" s="1261" t="s">
        <v>847</v>
      </c>
      <c r="C175" s="3027">
        <v>1</v>
      </c>
      <c r="D175" s="3028"/>
      <c r="E175" s="3027">
        <f>C175+1</f>
        <v>2</v>
      </c>
      <c r="F175" s="3028"/>
      <c r="G175" s="3027">
        <f>E175+1</f>
        <v>3</v>
      </c>
      <c r="H175" s="3028"/>
      <c r="I175" s="3027">
        <f>G175+1</f>
        <v>4</v>
      </c>
      <c r="J175" s="3028"/>
      <c r="K175" s="3027">
        <f>I175+1</f>
        <v>5</v>
      </c>
      <c r="L175" s="3028"/>
      <c r="M175" s="3027">
        <f>K175+1</f>
        <v>6</v>
      </c>
      <c r="N175" s="3028"/>
      <c r="O175" s="3027">
        <f>M175+1</f>
        <v>7</v>
      </c>
      <c r="P175" s="3028"/>
      <c r="Q175" s="3027">
        <f>O175+1</f>
        <v>8</v>
      </c>
      <c r="R175" s="3028"/>
      <c r="S175" s="3027">
        <f>Q175+1</f>
        <v>9</v>
      </c>
      <c r="T175" s="3028"/>
      <c r="U175" s="3027">
        <f>S175+1</f>
        <v>10</v>
      </c>
      <c r="V175" s="3028"/>
      <c r="W175" s="3027">
        <f>U175+1</f>
        <v>11</v>
      </c>
      <c r="X175" s="3028"/>
      <c r="Y175" s="3027">
        <f>W175+1</f>
        <v>12</v>
      </c>
      <c r="Z175" s="3028"/>
      <c r="AA175" s="3027">
        <f>Y175+1</f>
        <v>13</v>
      </c>
      <c r="AB175" s="3051"/>
      <c r="AC175" s="97"/>
      <c r="AD175" s="3051">
        <f>AA175+1</f>
        <v>14</v>
      </c>
      <c r="AE175" s="3028"/>
      <c r="AF175" s="3027">
        <f>AD175+1</f>
        <v>15</v>
      </c>
      <c r="AG175" s="3028"/>
      <c r="AH175" s="3027">
        <f>AF175+1</f>
        <v>16</v>
      </c>
      <c r="AI175" s="3028"/>
      <c r="AJ175" s="3027">
        <f>AH175+1</f>
        <v>17</v>
      </c>
      <c r="AK175" s="3028"/>
      <c r="AL175" s="3027">
        <f>AJ175+1</f>
        <v>18</v>
      </c>
      <c r="AM175" s="3028"/>
      <c r="AN175" s="3027">
        <f>AL175+1</f>
        <v>19</v>
      </c>
      <c r="AO175" s="3028"/>
      <c r="AP175" s="3027">
        <f>AN175+1</f>
        <v>20</v>
      </c>
      <c r="AQ175" s="3028"/>
      <c r="AR175" s="3027">
        <f>AP175+1</f>
        <v>21</v>
      </c>
      <c r="AS175" s="3028"/>
      <c r="AT175" s="3027">
        <f>AR175+1</f>
        <v>22</v>
      </c>
      <c r="AU175" s="3028"/>
      <c r="AV175" s="3027">
        <f>AT175+1</f>
        <v>23</v>
      </c>
      <c r="AW175" s="3028"/>
      <c r="AX175" s="3027">
        <f>AV175+1</f>
        <v>24</v>
      </c>
      <c r="AY175" s="3028"/>
      <c r="AZ175" s="3027">
        <f>AX175+1</f>
        <v>25</v>
      </c>
      <c r="BA175" s="3028"/>
      <c r="BB175" s="3027">
        <f>AZ175+1</f>
        <v>26</v>
      </c>
      <c r="BC175" s="3051"/>
      <c r="BD175" s="98"/>
      <c r="BE175" s="3051">
        <f>BB175+1</f>
        <v>27</v>
      </c>
      <c r="BF175" s="3028"/>
      <c r="BG175" s="3027">
        <f>BE175+1</f>
        <v>28</v>
      </c>
      <c r="BH175" s="3028"/>
      <c r="BI175" s="3027">
        <f>BG175+1</f>
        <v>29</v>
      </c>
      <c r="BJ175" s="3028"/>
      <c r="BK175" s="3027">
        <f>BI175+1</f>
        <v>30</v>
      </c>
      <c r="BL175" s="3028"/>
      <c r="BM175" s="3027">
        <f>BK175+1</f>
        <v>31</v>
      </c>
      <c r="BN175" s="3028"/>
      <c r="BO175" s="3027">
        <f>BM175+1</f>
        <v>32</v>
      </c>
      <c r="BP175" s="3028"/>
      <c r="BQ175" s="3027">
        <f>BO175+1</f>
        <v>33</v>
      </c>
      <c r="BR175" s="3028"/>
      <c r="BS175" s="3027">
        <f>BQ175+1</f>
        <v>34</v>
      </c>
      <c r="BT175" s="3028"/>
      <c r="BU175" s="3027">
        <f>BS175+1</f>
        <v>35</v>
      </c>
      <c r="BV175" s="3028"/>
      <c r="BW175" s="3027">
        <f>BU175+1</f>
        <v>36</v>
      </c>
      <c r="BX175" s="3028"/>
      <c r="BY175" s="3027">
        <f>BW175+1</f>
        <v>37</v>
      </c>
      <c r="BZ175" s="3028"/>
      <c r="CA175" s="3027">
        <f>BY175+1</f>
        <v>38</v>
      </c>
      <c r="CB175" s="3028"/>
      <c r="CC175" s="3027">
        <f>CA175+1</f>
        <v>39</v>
      </c>
      <c r="CD175" s="3051"/>
      <c r="CE175" s="99"/>
      <c r="CF175" s="3051">
        <f>CC175+1</f>
        <v>40</v>
      </c>
      <c r="CG175" s="3052"/>
      <c r="CH175" s="3027">
        <f>CF175+1</f>
        <v>41</v>
      </c>
      <c r="CI175" s="3052"/>
      <c r="CJ175" s="3027">
        <f>CH175+1</f>
        <v>42</v>
      </c>
      <c r="CK175" s="3052"/>
      <c r="CL175" s="3027">
        <f>CJ175+1</f>
        <v>43</v>
      </c>
      <c r="CM175" s="3028"/>
      <c r="CN175" s="3027">
        <f>CL175+1</f>
        <v>44</v>
      </c>
      <c r="CO175" s="3028"/>
      <c r="CP175" s="3027">
        <f>CN175+1</f>
        <v>45</v>
      </c>
      <c r="CQ175" s="3028"/>
      <c r="CR175" s="3027">
        <f>CP175+1</f>
        <v>46</v>
      </c>
      <c r="CS175" s="3028"/>
      <c r="CT175" s="3027">
        <f>CR175+1</f>
        <v>47</v>
      </c>
      <c r="CU175" s="3028"/>
      <c r="CV175" s="3027">
        <f>CT175+1</f>
        <v>48</v>
      </c>
      <c r="CW175" s="3028"/>
      <c r="CX175" s="3027">
        <f>CV175+1</f>
        <v>49</v>
      </c>
      <c r="CY175" s="3028"/>
      <c r="CZ175" s="3027">
        <f>CX175+1</f>
        <v>50</v>
      </c>
      <c r="DA175" s="3028"/>
      <c r="DB175" s="3027">
        <f>CZ175+1</f>
        <v>51</v>
      </c>
      <c r="DC175" s="3028"/>
      <c r="DD175" s="3027">
        <f>DB175+1</f>
        <v>52</v>
      </c>
      <c r="DE175" s="3028"/>
      <c r="DF175" s="1260" t="s">
        <v>937</v>
      </c>
      <c r="DG175" s="1259"/>
      <c r="DH175" s="1263"/>
      <c r="DI175" s="116"/>
      <c r="DJ175" s="200">
        <v>0</v>
      </c>
      <c r="DK175" s="200">
        <v>0</v>
      </c>
      <c r="DL175" s="200">
        <v>0</v>
      </c>
      <c r="DM175" s="200">
        <v>0</v>
      </c>
      <c r="DN175" s="200">
        <v>0</v>
      </c>
      <c r="DO175" s="200">
        <v>0</v>
      </c>
      <c r="DP175" s="200">
        <v>0</v>
      </c>
      <c r="DQ175" s="200">
        <v>0</v>
      </c>
      <c r="DR175" s="200">
        <v>0</v>
      </c>
      <c r="DS175" s="200">
        <v>0</v>
      </c>
      <c r="DT175" s="200">
        <v>0</v>
      </c>
      <c r="DU175" s="200">
        <v>0</v>
      </c>
      <c r="DV175" s="200">
        <v>0</v>
      </c>
      <c r="DW175" s="1217"/>
    </row>
    <row r="176" spans="2:127" ht="15.95" customHeight="1">
      <c r="B176" s="612" t="s">
        <v>205</v>
      </c>
      <c r="C176" s="102" t="s">
        <v>66</v>
      </c>
      <c r="D176" s="103" t="s">
        <v>77</v>
      </c>
      <c r="E176" s="102" t="s">
        <v>66</v>
      </c>
      <c r="F176" s="103" t="s">
        <v>77</v>
      </c>
      <c r="G176" s="102" t="s">
        <v>66</v>
      </c>
      <c r="H176" s="103" t="s">
        <v>77</v>
      </c>
      <c r="I176" s="102" t="s">
        <v>66</v>
      </c>
      <c r="J176" s="103" t="s">
        <v>77</v>
      </c>
      <c r="K176" s="102" t="s">
        <v>66</v>
      </c>
      <c r="L176" s="103" t="s">
        <v>77</v>
      </c>
      <c r="M176" s="102" t="s">
        <v>66</v>
      </c>
      <c r="N176" s="103" t="s">
        <v>77</v>
      </c>
      <c r="O176" s="102" t="s">
        <v>66</v>
      </c>
      <c r="P176" s="103" t="s">
        <v>77</v>
      </c>
      <c r="Q176" s="102" t="s">
        <v>66</v>
      </c>
      <c r="R176" s="103" t="s">
        <v>77</v>
      </c>
      <c r="S176" s="102" t="s">
        <v>66</v>
      </c>
      <c r="T176" s="103" t="s">
        <v>77</v>
      </c>
      <c r="U176" s="102" t="s">
        <v>66</v>
      </c>
      <c r="V176" s="103" t="s">
        <v>77</v>
      </c>
      <c r="W176" s="102" t="s">
        <v>66</v>
      </c>
      <c r="X176" s="103" t="s">
        <v>77</v>
      </c>
      <c r="Y176" s="102" t="s">
        <v>66</v>
      </c>
      <c r="Z176" s="103" t="s">
        <v>77</v>
      </c>
      <c r="AA176" s="102" t="s">
        <v>66</v>
      </c>
      <c r="AB176" s="104" t="s">
        <v>77</v>
      </c>
      <c r="AC176" s="97"/>
      <c r="AD176" s="105" t="s">
        <v>66</v>
      </c>
      <c r="AE176" s="103" t="s">
        <v>77</v>
      </c>
      <c r="AF176" s="106" t="s">
        <v>66</v>
      </c>
      <c r="AG176" s="103" t="s">
        <v>77</v>
      </c>
      <c r="AH176" s="106" t="s">
        <v>66</v>
      </c>
      <c r="AI176" s="103" t="s">
        <v>77</v>
      </c>
      <c r="AJ176" s="106" t="s">
        <v>66</v>
      </c>
      <c r="AK176" s="103" t="s">
        <v>77</v>
      </c>
      <c r="AL176" s="106" t="s">
        <v>66</v>
      </c>
      <c r="AM176" s="103" t="s">
        <v>77</v>
      </c>
      <c r="AN176" s="106" t="s">
        <v>66</v>
      </c>
      <c r="AO176" s="103" t="s">
        <v>77</v>
      </c>
      <c r="AP176" s="106" t="s">
        <v>66</v>
      </c>
      <c r="AQ176" s="103" t="s">
        <v>77</v>
      </c>
      <c r="AR176" s="106" t="s">
        <v>66</v>
      </c>
      <c r="AS176" s="103" t="s">
        <v>77</v>
      </c>
      <c r="AT176" s="106" t="s">
        <v>66</v>
      </c>
      <c r="AU176" s="103" t="s">
        <v>77</v>
      </c>
      <c r="AV176" s="106" t="s">
        <v>66</v>
      </c>
      <c r="AW176" s="103" t="s">
        <v>77</v>
      </c>
      <c r="AX176" s="106" t="s">
        <v>66</v>
      </c>
      <c r="AY176" s="103" t="s">
        <v>77</v>
      </c>
      <c r="AZ176" s="106" t="s">
        <v>66</v>
      </c>
      <c r="BA176" s="103" t="s">
        <v>77</v>
      </c>
      <c r="BB176" s="106" t="s">
        <v>66</v>
      </c>
      <c r="BC176" s="104" t="s">
        <v>77</v>
      </c>
      <c r="BD176" s="98"/>
      <c r="BE176" s="107" t="s">
        <v>66</v>
      </c>
      <c r="BF176" s="103" t="s">
        <v>77</v>
      </c>
      <c r="BG176" s="108" t="s">
        <v>66</v>
      </c>
      <c r="BH176" s="103" t="s">
        <v>77</v>
      </c>
      <c r="BI176" s="108" t="s">
        <v>66</v>
      </c>
      <c r="BJ176" s="103" t="s">
        <v>77</v>
      </c>
      <c r="BK176" s="108" t="s">
        <v>66</v>
      </c>
      <c r="BL176" s="103" t="s">
        <v>77</v>
      </c>
      <c r="BM176" s="108" t="s">
        <v>66</v>
      </c>
      <c r="BN176" s="103" t="s">
        <v>77</v>
      </c>
      <c r="BO176" s="108" t="s">
        <v>66</v>
      </c>
      <c r="BP176" s="103" t="s">
        <v>77</v>
      </c>
      <c r="BQ176" s="108" t="s">
        <v>66</v>
      </c>
      <c r="BR176" s="103" t="s">
        <v>77</v>
      </c>
      <c r="BS176" s="108" t="s">
        <v>66</v>
      </c>
      <c r="BT176" s="103" t="s">
        <v>77</v>
      </c>
      <c r="BU176" s="108" t="s">
        <v>66</v>
      </c>
      <c r="BV176" s="103" t="s">
        <v>77</v>
      </c>
      <c r="BW176" s="108" t="s">
        <v>66</v>
      </c>
      <c r="BX176" s="103" t="s">
        <v>77</v>
      </c>
      <c r="BY176" s="108" t="s">
        <v>66</v>
      </c>
      <c r="BZ176" s="103" t="s">
        <v>77</v>
      </c>
      <c r="CA176" s="108" t="s">
        <v>66</v>
      </c>
      <c r="CB176" s="103" t="s">
        <v>77</v>
      </c>
      <c r="CC176" s="108" t="s">
        <v>66</v>
      </c>
      <c r="CD176" s="104" t="s">
        <v>77</v>
      </c>
      <c r="CE176" s="99"/>
      <c r="CF176" s="109" t="s">
        <v>66</v>
      </c>
      <c r="CG176" s="103" t="s">
        <v>77</v>
      </c>
      <c r="CH176" s="110" t="s">
        <v>66</v>
      </c>
      <c r="CI176" s="103" t="s">
        <v>77</v>
      </c>
      <c r="CJ176" s="110" t="s">
        <v>66</v>
      </c>
      <c r="CK176" s="103" t="s">
        <v>77</v>
      </c>
      <c r="CL176" s="110" t="s">
        <v>66</v>
      </c>
      <c r="CM176" s="103" t="s">
        <v>77</v>
      </c>
      <c r="CN176" s="110" t="s">
        <v>66</v>
      </c>
      <c r="CO176" s="103" t="s">
        <v>77</v>
      </c>
      <c r="CP176" s="110" t="s">
        <v>66</v>
      </c>
      <c r="CQ176" s="103" t="s">
        <v>77</v>
      </c>
      <c r="CR176" s="110" t="s">
        <v>66</v>
      </c>
      <c r="CS176" s="103" t="s">
        <v>77</v>
      </c>
      <c r="CT176" s="110" t="s">
        <v>66</v>
      </c>
      <c r="CU176" s="103" t="s">
        <v>77</v>
      </c>
      <c r="CV176" s="110" t="s">
        <v>66</v>
      </c>
      <c r="CW176" s="103" t="s">
        <v>77</v>
      </c>
      <c r="CX176" s="110" t="s">
        <v>66</v>
      </c>
      <c r="CY176" s="103" t="s">
        <v>77</v>
      </c>
      <c r="CZ176" s="110" t="s">
        <v>66</v>
      </c>
      <c r="DA176" s="103" t="s">
        <v>77</v>
      </c>
      <c r="DB176" s="110" t="s">
        <v>66</v>
      </c>
      <c r="DC176" s="103" t="s">
        <v>77</v>
      </c>
      <c r="DD176" s="110" t="s">
        <v>66</v>
      </c>
      <c r="DE176" s="103" t="s">
        <v>77</v>
      </c>
      <c r="DF176" s="111" t="s">
        <v>922</v>
      </c>
      <c r="DG176" s="112"/>
      <c r="DH176" s="129"/>
      <c r="DI176" s="116"/>
      <c r="DJ176" s="200">
        <v>0</v>
      </c>
      <c r="DK176" s="200">
        <v>0</v>
      </c>
      <c r="DL176" s="200">
        <v>0</v>
      </c>
      <c r="DM176" s="200">
        <v>0</v>
      </c>
      <c r="DN176" s="200">
        <v>0</v>
      </c>
      <c r="DO176" s="200">
        <v>0</v>
      </c>
      <c r="DP176" s="200">
        <v>0</v>
      </c>
      <c r="DQ176" s="200">
        <v>0</v>
      </c>
      <c r="DR176" s="200">
        <v>0</v>
      </c>
      <c r="DS176" s="200">
        <v>0</v>
      </c>
      <c r="DT176" s="200">
        <v>0</v>
      </c>
      <c r="DU176" s="200">
        <v>0</v>
      </c>
      <c r="DV176" s="200">
        <v>0</v>
      </c>
      <c r="DW176" s="1217"/>
    </row>
    <row r="177" spans="2:127" ht="15.95" customHeight="1">
      <c r="B177" s="229" t="s">
        <v>343</v>
      </c>
      <c r="C177" s="224"/>
      <c r="D177" s="225"/>
      <c r="E177" s="224"/>
      <c r="F177" s="225"/>
      <c r="G177" s="224"/>
      <c r="H177" s="225"/>
      <c r="I177" s="224"/>
      <c r="J177" s="225"/>
      <c r="K177" s="224"/>
      <c r="L177" s="225"/>
      <c r="M177" s="224"/>
      <c r="N177" s="225"/>
      <c r="O177" s="224"/>
      <c r="P177" s="225"/>
      <c r="Q177" s="224"/>
      <c r="R177" s="225"/>
      <c r="S177" s="224"/>
      <c r="T177" s="225"/>
      <c r="U177" s="224"/>
      <c r="V177" s="225"/>
      <c r="W177" s="224"/>
      <c r="X177" s="225"/>
      <c r="Y177" s="224"/>
      <c r="Z177" s="225"/>
      <c r="AA177" s="224"/>
      <c r="AB177" s="226"/>
      <c r="AC177" s="97"/>
      <c r="AD177" s="224"/>
      <c r="AE177" s="225"/>
      <c r="AF177" s="224"/>
      <c r="AG177" s="225"/>
      <c r="AH177" s="224"/>
      <c r="AI177" s="225"/>
      <c r="AJ177" s="224"/>
      <c r="AK177" s="225"/>
      <c r="AL177" s="224"/>
      <c r="AM177" s="225"/>
      <c r="AN177" s="224"/>
      <c r="AO177" s="225"/>
      <c r="AP177" s="224"/>
      <c r="AQ177" s="225"/>
      <c r="AR177" s="224"/>
      <c r="AS177" s="225"/>
      <c r="AT177" s="224"/>
      <c r="AU177" s="225"/>
      <c r="AV177" s="224"/>
      <c r="AW177" s="225"/>
      <c r="AX177" s="224"/>
      <c r="AY177" s="225"/>
      <c r="AZ177" s="224"/>
      <c r="BA177" s="225"/>
      <c r="BB177" s="224"/>
      <c r="BC177" s="226"/>
      <c r="BD177" s="98"/>
      <c r="BE177" s="224"/>
      <c r="BF177" s="225"/>
      <c r="BG177" s="224"/>
      <c r="BH177" s="225"/>
      <c r="BI177" s="224"/>
      <c r="BJ177" s="225"/>
      <c r="BK177" s="224"/>
      <c r="BL177" s="225"/>
      <c r="BM177" s="224"/>
      <c r="BN177" s="225"/>
      <c r="BO177" s="224"/>
      <c r="BP177" s="225"/>
      <c r="BQ177" s="224"/>
      <c r="BR177" s="225"/>
      <c r="BS177" s="224"/>
      <c r="BT177" s="225"/>
      <c r="BU177" s="224"/>
      <c r="BV177" s="225"/>
      <c r="BW177" s="224"/>
      <c r="BX177" s="225"/>
      <c r="BY177" s="224"/>
      <c r="BZ177" s="225"/>
      <c r="CA177" s="224"/>
      <c r="CB177" s="225"/>
      <c r="CC177" s="224"/>
      <c r="CD177" s="226"/>
      <c r="CE177" s="99"/>
      <c r="CF177" s="224"/>
      <c r="CG177" s="225"/>
      <c r="CH177" s="224"/>
      <c r="CI177" s="225"/>
      <c r="CJ177" s="224"/>
      <c r="CK177" s="225"/>
      <c r="CL177" s="224"/>
      <c r="CM177" s="225"/>
      <c r="CN177" s="224"/>
      <c r="CO177" s="225"/>
      <c r="CP177" s="224"/>
      <c r="CQ177" s="225"/>
      <c r="CR177" s="224"/>
      <c r="CS177" s="225"/>
      <c r="CT177" s="224"/>
      <c r="CU177" s="225"/>
      <c r="CV177" s="224"/>
      <c r="CW177" s="225"/>
      <c r="CX177" s="224"/>
      <c r="CY177" s="225"/>
      <c r="CZ177" s="224"/>
      <c r="DA177" s="225"/>
      <c r="DB177" s="224"/>
      <c r="DC177" s="225"/>
      <c r="DD177" s="224"/>
      <c r="DE177" s="226"/>
      <c r="DF177" s="227">
        <f t="shared" ref="DF177:DF183" si="11">SUM(C177:DE177)</f>
        <v>0</v>
      </c>
      <c r="DG177" s="228" t="str">
        <f>IF(DF177=0,"",DF177/DB216)</f>
        <v/>
      </c>
      <c r="DH177" s="96"/>
      <c r="DI177" s="116"/>
      <c r="DJ177" s="200">
        <v>0</v>
      </c>
      <c r="DK177" s="200">
        <v>0</v>
      </c>
      <c r="DL177" s="200">
        <v>0</v>
      </c>
      <c r="DM177" s="200">
        <v>0</v>
      </c>
      <c r="DN177" s="200">
        <v>0</v>
      </c>
      <c r="DO177" s="200">
        <v>0</v>
      </c>
      <c r="DP177" s="200">
        <v>0</v>
      </c>
      <c r="DQ177" s="200">
        <v>0</v>
      </c>
      <c r="DR177" s="200">
        <v>0</v>
      </c>
      <c r="DS177" s="200">
        <v>0</v>
      </c>
      <c r="DT177" s="200">
        <v>0</v>
      </c>
      <c r="DU177" s="200">
        <v>0</v>
      </c>
      <c r="DV177" s="200">
        <v>0</v>
      </c>
      <c r="DW177" s="1217"/>
    </row>
    <row r="178" spans="2:127" ht="15.95" customHeight="1">
      <c r="B178" s="229" t="s">
        <v>349</v>
      </c>
      <c r="C178" s="224"/>
      <c r="D178" s="225"/>
      <c r="E178" s="224"/>
      <c r="F178" s="225"/>
      <c r="G178" s="224"/>
      <c r="H178" s="225"/>
      <c r="I178" s="224"/>
      <c r="J178" s="225"/>
      <c r="K178" s="224"/>
      <c r="L178" s="225"/>
      <c r="M178" s="224"/>
      <c r="N178" s="225"/>
      <c r="O178" s="224"/>
      <c r="P178" s="225"/>
      <c r="Q178" s="224"/>
      <c r="R178" s="225"/>
      <c r="S178" s="224"/>
      <c r="T178" s="225"/>
      <c r="U178" s="224"/>
      <c r="V178" s="225"/>
      <c r="W178" s="224"/>
      <c r="X178" s="225"/>
      <c r="Y178" s="224"/>
      <c r="Z178" s="225"/>
      <c r="AA178" s="224"/>
      <c r="AB178" s="226"/>
      <c r="AC178" s="97"/>
      <c r="AD178" s="224"/>
      <c r="AE178" s="225"/>
      <c r="AF178" s="224"/>
      <c r="AG178" s="225"/>
      <c r="AH178" s="224"/>
      <c r="AI178" s="225"/>
      <c r="AJ178" s="224"/>
      <c r="AK178" s="225"/>
      <c r="AL178" s="224"/>
      <c r="AM178" s="225"/>
      <c r="AN178" s="224"/>
      <c r="AO178" s="225"/>
      <c r="AP178" s="224"/>
      <c r="AQ178" s="225"/>
      <c r="AR178" s="224"/>
      <c r="AS178" s="225"/>
      <c r="AT178" s="224"/>
      <c r="AU178" s="225"/>
      <c r="AV178" s="224"/>
      <c r="AW178" s="225"/>
      <c r="AX178" s="224"/>
      <c r="AY178" s="225"/>
      <c r="AZ178" s="224"/>
      <c r="BA178" s="225"/>
      <c r="BB178" s="224"/>
      <c r="BC178" s="226"/>
      <c r="BD178" s="98"/>
      <c r="BE178" s="224"/>
      <c r="BF178" s="225"/>
      <c r="BG178" s="224"/>
      <c r="BH178" s="225"/>
      <c r="BI178" s="224"/>
      <c r="BJ178" s="225"/>
      <c r="BK178" s="224"/>
      <c r="BL178" s="225"/>
      <c r="BM178" s="224"/>
      <c r="BN178" s="225"/>
      <c r="BO178" s="224"/>
      <c r="BP178" s="225"/>
      <c r="BQ178" s="224"/>
      <c r="BR178" s="225"/>
      <c r="BS178" s="224"/>
      <c r="BT178" s="225"/>
      <c r="BU178" s="224"/>
      <c r="BV178" s="225"/>
      <c r="BW178" s="224"/>
      <c r="BX178" s="225"/>
      <c r="BY178" s="224"/>
      <c r="BZ178" s="225"/>
      <c r="CA178" s="224"/>
      <c r="CB178" s="225"/>
      <c r="CC178" s="224"/>
      <c r="CD178" s="226"/>
      <c r="CE178" s="99"/>
      <c r="CF178" s="224"/>
      <c r="CG178" s="225"/>
      <c r="CH178" s="224"/>
      <c r="CI178" s="225"/>
      <c r="CJ178" s="224"/>
      <c r="CK178" s="225"/>
      <c r="CL178" s="224"/>
      <c r="CM178" s="225"/>
      <c r="CN178" s="224"/>
      <c r="CO178" s="225"/>
      <c r="CP178" s="224"/>
      <c r="CQ178" s="225"/>
      <c r="CR178" s="224"/>
      <c r="CS178" s="225"/>
      <c r="CT178" s="224"/>
      <c r="CU178" s="225"/>
      <c r="CV178" s="224"/>
      <c r="CW178" s="225"/>
      <c r="CX178" s="224"/>
      <c r="CY178" s="225"/>
      <c r="CZ178" s="224"/>
      <c r="DA178" s="225"/>
      <c r="DB178" s="224"/>
      <c r="DC178" s="225"/>
      <c r="DD178" s="224"/>
      <c r="DE178" s="226"/>
      <c r="DF178" s="227">
        <f t="shared" si="11"/>
        <v>0</v>
      </c>
      <c r="DG178" s="228" t="str">
        <f>IF(DF178=0,"",DF178/DB216)</f>
        <v/>
      </c>
      <c r="DH178" s="96"/>
      <c r="DI178" s="116"/>
      <c r="DJ178" s="200">
        <v>0</v>
      </c>
      <c r="DK178" s="200">
        <v>0</v>
      </c>
      <c r="DL178" s="200">
        <v>0</v>
      </c>
      <c r="DM178" s="200">
        <v>0</v>
      </c>
      <c r="DN178" s="200">
        <v>0</v>
      </c>
      <c r="DO178" s="200">
        <v>0</v>
      </c>
      <c r="DP178" s="200">
        <v>0</v>
      </c>
      <c r="DQ178" s="200">
        <v>0</v>
      </c>
      <c r="DR178" s="200">
        <v>0</v>
      </c>
      <c r="DS178" s="200">
        <v>0</v>
      </c>
      <c r="DT178" s="200">
        <v>0</v>
      </c>
      <c r="DU178" s="200">
        <v>0</v>
      </c>
      <c r="DV178" s="200">
        <v>0</v>
      </c>
      <c r="DW178" s="1217"/>
    </row>
    <row r="179" spans="2:127" ht="15.95" customHeight="1">
      <c r="B179" s="230" t="s">
        <v>355</v>
      </c>
      <c r="C179" s="224"/>
      <c r="D179" s="225"/>
      <c r="E179" s="224"/>
      <c r="F179" s="225"/>
      <c r="G179" s="224"/>
      <c r="H179" s="225"/>
      <c r="I179" s="224"/>
      <c r="J179" s="225"/>
      <c r="K179" s="224"/>
      <c r="L179" s="225"/>
      <c r="M179" s="224"/>
      <c r="N179" s="225"/>
      <c r="O179" s="224"/>
      <c r="P179" s="225"/>
      <c r="Q179" s="224"/>
      <c r="R179" s="225"/>
      <c r="S179" s="224"/>
      <c r="T179" s="225"/>
      <c r="U179" s="224"/>
      <c r="V179" s="225"/>
      <c r="W179" s="224"/>
      <c r="X179" s="225"/>
      <c r="Y179" s="224"/>
      <c r="Z179" s="225"/>
      <c r="AA179" s="224"/>
      <c r="AB179" s="226"/>
      <c r="AC179" s="97"/>
      <c r="AD179" s="224"/>
      <c r="AE179" s="225"/>
      <c r="AF179" s="224"/>
      <c r="AG179" s="225"/>
      <c r="AH179" s="224"/>
      <c r="AI179" s="225"/>
      <c r="AJ179" s="224"/>
      <c r="AK179" s="225"/>
      <c r="AL179" s="224"/>
      <c r="AM179" s="225"/>
      <c r="AN179" s="224"/>
      <c r="AO179" s="225"/>
      <c r="AP179" s="224"/>
      <c r="AQ179" s="225"/>
      <c r="AR179" s="224"/>
      <c r="AS179" s="225"/>
      <c r="AT179" s="224"/>
      <c r="AU179" s="225"/>
      <c r="AV179" s="224"/>
      <c r="AW179" s="225"/>
      <c r="AX179" s="224"/>
      <c r="AY179" s="225"/>
      <c r="AZ179" s="224"/>
      <c r="BA179" s="225"/>
      <c r="BB179" s="224"/>
      <c r="BC179" s="226"/>
      <c r="BD179" s="98"/>
      <c r="BE179" s="224"/>
      <c r="BF179" s="225"/>
      <c r="BG179" s="224"/>
      <c r="BH179" s="225"/>
      <c r="BI179" s="224"/>
      <c r="BJ179" s="225"/>
      <c r="BK179" s="224"/>
      <c r="BL179" s="225"/>
      <c r="BM179" s="224"/>
      <c r="BN179" s="225"/>
      <c r="BO179" s="224"/>
      <c r="BP179" s="225"/>
      <c r="BQ179" s="224"/>
      <c r="BR179" s="225"/>
      <c r="BS179" s="224"/>
      <c r="BT179" s="225"/>
      <c r="BU179" s="224"/>
      <c r="BV179" s="225"/>
      <c r="BW179" s="224"/>
      <c r="BX179" s="225"/>
      <c r="BY179" s="224"/>
      <c r="BZ179" s="225"/>
      <c r="CA179" s="224"/>
      <c r="CB179" s="225"/>
      <c r="CC179" s="224"/>
      <c r="CD179" s="226"/>
      <c r="CE179" s="99"/>
      <c r="CF179" s="224"/>
      <c r="CG179" s="225"/>
      <c r="CH179" s="224"/>
      <c r="CI179" s="225"/>
      <c r="CJ179" s="224"/>
      <c r="CK179" s="225"/>
      <c r="CL179" s="224"/>
      <c r="CM179" s="225"/>
      <c r="CN179" s="224"/>
      <c r="CO179" s="225"/>
      <c r="CP179" s="224"/>
      <c r="CQ179" s="225"/>
      <c r="CR179" s="224"/>
      <c r="CS179" s="225"/>
      <c r="CT179" s="224"/>
      <c r="CU179" s="225"/>
      <c r="CV179" s="224"/>
      <c r="CW179" s="225"/>
      <c r="CX179" s="224"/>
      <c r="CY179" s="225"/>
      <c r="CZ179" s="224"/>
      <c r="DA179" s="225"/>
      <c r="DB179" s="224"/>
      <c r="DC179" s="225"/>
      <c r="DD179" s="224"/>
      <c r="DE179" s="226"/>
      <c r="DF179" s="227">
        <f t="shared" si="11"/>
        <v>0</v>
      </c>
      <c r="DG179" s="228" t="str">
        <f>IF(DF179=0,"",DF179/DB216)</f>
        <v/>
      </c>
      <c r="DH179" s="96"/>
      <c r="DI179" s="116"/>
      <c r="DJ179" s="200">
        <v>0</v>
      </c>
      <c r="DK179" s="200">
        <v>0</v>
      </c>
      <c r="DL179" s="200">
        <v>0</v>
      </c>
      <c r="DM179" s="200">
        <v>0</v>
      </c>
      <c r="DN179" s="200">
        <v>0</v>
      </c>
      <c r="DO179" s="200">
        <v>0</v>
      </c>
      <c r="DP179" s="200">
        <v>0</v>
      </c>
      <c r="DQ179" s="200">
        <v>0</v>
      </c>
      <c r="DR179" s="200">
        <v>0</v>
      </c>
      <c r="DS179" s="200">
        <v>0</v>
      </c>
      <c r="DT179" s="200">
        <v>0</v>
      </c>
      <c r="DU179" s="200">
        <v>0</v>
      </c>
      <c r="DV179" s="200">
        <v>0</v>
      </c>
      <c r="DW179" s="1217"/>
    </row>
    <row r="180" spans="2:127" ht="15.95" customHeight="1">
      <c r="B180" s="229"/>
      <c r="C180" s="224"/>
      <c r="D180" s="225"/>
      <c r="E180" s="224"/>
      <c r="F180" s="225"/>
      <c r="G180" s="224"/>
      <c r="H180" s="225"/>
      <c r="I180" s="224"/>
      <c r="J180" s="225"/>
      <c r="K180" s="224"/>
      <c r="L180" s="225"/>
      <c r="M180" s="224"/>
      <c r="N180" s="225"/>
      <c r="O180" s="224"/>
      <c r="P180" s="225"/>
      <c r="Q180" s="224"/>
      <c r="R180" s="225"/>
      <c r="S180" s="224"/>
      <c r="T180" s="225"/>
      <c r="U180" s="224"/>
      <c r="V180" s="225"/>
      <c r="W180" s="224"/>
      <c r="X180" s="225"/>
      <c r="Y180" s="224"/>
      <c r="Z180" s="225"/>
      <c r="AA180" s="224"/>
      <c r="AB180" s="226"/>
      <c r="AC180" s="97"/>
      <c r="AD180" s="224"/>
      <c r="AE180" s="225"/>
      <c r="AF180" s="224"/>
      <c r="AG180" s="225"/>
      <c r="AH180" s="224"/>
      <c r="AI180" s="225"/>
      <c r="AJ180" s="224"/>
      <c r="AK180" s="225"/>
      <c r="AL180" s="224"/>
      <c r="AM180" s="225"/>
      <c r="AN180" s="224"/>
      <c r="AO180" s="225"/>
      <c r="AP180" s="224"/>
      <c r="AQ180" s="225"/>
      <c r="AR180" s="224"/>
      <c r="AS180" s="225"/>
      <c r="AT180" s="224"/>
      <c r="AU180" s="225"/>
      <c r="AV180" s="224"/>
      <c r="AW180" s="225"/>
      <c r="AX180" s="224"/>
      <c r="AY180" s="225"/>
      <c r="AZ180" s="224"/>
      <c r="BA180" s="225"/>
      <c r="BB180" s="224"/>
      <c r="BC180" s="226"/>
      <c r="BD180" s="98"/>
      <c r="BE180" s="224"/>
      <c r="BF180" s="225"/>
      <c r="BG180" s="224"/>
      <c r="BH180" s="225"/>
      <c r="BI180" s="224"/>
      <c r="BJ180" s="225"/>
      <c r="BK180" s="224"/>
      <c r="BL180" s="225"/>
      <c r="BM180" s="224"/>
      <c r="BN180" s="225"/>
      <c r="BO180" s="224"/>
      <c r="BP180" s="225"/>
      <c r="BQ180" s="224"/>
      <c r="BR180" s="225"/>
      <c r="BS180" s="224"/>
      <c r="BT180" s="225"/>
      <c r="BU180" s="224"/>
      <c r="BV180" s="225"/>
      <c r="BW180" s="224"/>
      <c r="BX180" s="225"/>
      <c r="BY180" s="224"/>
      <c r="BZ180" s="225"/>
      <c r="CA180" s="224"/>
      <c r="CB180" s="225"/>
      <c r="CC180" s="224"/>
      <c r="CD180" s="226"/>
      <c r="CE180" s="99"/>
      <c r="CF180" s="224"/>
      <c r="CG180" s="225"/>
      <c r="CH180" s="224"/>
      <c r="CI180" s="225"/>
      <c r="CJ180" s="224"/>
      <c r="CK180" s="225"/>
      <c r="CL180" s="224"/>
      <c r="CM180" s="225"/>
      <c r="CN180" s="224"/>
      <c r="CO180" s="225"/>
      <c r="CP180" s="224"/>
      <c r="CQ180" s="225"/>
      <c r="CR180" s="224"/>
      <c r="CS180" s="225"/>
      <c r="CT180" s="224"/>
      <c r="CU180" s="225"/>
      <c r="CV180" s="224"/>
      <c r="CW180" s="225"/>
      <c r="CX180" s="224"/>
      <c r="CY180" s="225"/>
      <c r="CZ180" s="224"/>
      <c r="DA180" s="225"/>
      <c r="DB180" s="224"/>
      <c r="DC180" s="225"/>
      <c r="DD180" s="224"/>
      <c r="DE180" s="226"/>
      <c r="DF180" s="227">
        <f t="shared" si="11"/>
        <v>0</v>
      </c>
      <c r="DG180" s="228" t="str">
        <f>IF(DF180=0,"",DF180/DB216)</f>
        <v/>
      </c>
      <c r="DH180" s="96"/>
      <c r="DI180" s="116"/>
      <c r="DJ180" s="200">
        <v>0</v>
      </c>
      <c r="DK180" s="200">
        <v>0</v>
      </c>
      <c r="DL180" s="200">
        <v>0</v>
      </c>
      <c r="DM180" s="200">
        <v>0</v>
      </c>
      <c r="DN180" s="200">
        <v>0</v>
      </c>
      <c r="DO180" s="200">
        <v>0</v>
      </c>
      <c r="DP180" s="200">
        <v>0</v>
      </c>
      <c r="DQ180" s="200">
        <v>0</v>
      </c>
      <c r="DR180" s="200">
        <v>0</v>
      </c>
      <c r="DS180" s="200">
        <v>0</v>
      </c>
      <c r="DT180" s="200">
        <v>0</v>
      </c>
      <c r="DU180" s="200">
        <v>0</v>
      </c>
      <c r="DV180" s="200">
        <v>0</v>
      </c>
      <c r="DW180" s="1217"/>
    </row>
    <row r="181" spans="2:127" ht="15.95" customHeight="1">
      <c r="B181" s="230"/>
      <c r="C181" s="224"/>
      <c r="D181" s="225"/>
      <c r="E181" s="224"/>
      <c r="F181" s="225"/>
      <c r="G181" s="224"/>
      <c r="H181" s="225"/>
      <c r="I181" s="224"/>
      <c r="J181" s="225"/>
      <c r="K181" s="224"/>
      <c r="L181" s="225"/>
      <c r="M181" s="224"/>
      <c r="N181" s="225"/>
      <c r="O181" s="224"/>
      <c r="P181" s="225"/>
      <c r="Q181" s="224"/>
      <c r="R181" s="225"/>
      <c r="S181" s="224"/>
      <c r="T181" s="225"/>
      <c r="U181" s="224"/>
      <c r="V181" s="225"/>
      <c r="W181" s="224"/>
      <c r="X181" s="225"/>
      <c r="Y181" s="224"/>
      <c r="Z181" s="225"/>
      <c r="AA181" s="224"/>
      <c r="AB181" s="226"/>
      <c r="AC181" s="97"/>
      <c r="AD181" s="224"/>
      <c r="AE181" s="225"/>
      <c r="AF181" s="224"/>
      <c r="AG181" s="225"/>
      <c r="AH181" s="224"/>
      <c r="AI181" s="225"/>
      <c r="AJ181" s="224"/>
      <c r="AK181" s="225"/>
      <c r="AL181" s="224"/>
      <c r="AM181" s="225"/>
      <c r="AN181" s="224"/>
      <c r="AO181" s="225"/>
      <c r="AP181" s="224"/>
      <c r="AQ181" s="225"/>
      <c r="AR181" s="224"/>
      <c r="AS181" s="225"/>
      <c r="AT181" s="224"/>
      <c r="AU181" s="225"/>
      <c r="AV181" s="224"/>
      <c r="AW181" s="225"/>
      <c r="AX181" s="224"/>
      <c r="AY181" s="225"/>
      <c r="AZ181" s="224"/>
      <c r="BA181" s="225"/>
      <c r="BB181" s="224"/>
      <c r="BC181" s="226"/>
      <c r="BD181" s="98"/>
      <c r="BE181" s="224"/>
      <c r="BF181" s="225"/>
      <c r="BG181" s="224"/>
      <c r="BH181" s="225"/>
      <c r="BI181" s="224"/>
      <c r="BJ181" s="225"/>
      <c r="BK181" s="224"/>
      <c r="BL181" s="225"/>
      <c r="BM181" s="224"/>
      <c r="BN181" s="225"/>
      <c r="BO181" s="224"/>
      <c r="BP181" s="225"/>
      <c r="BQ181" s="224"/>
      <c r="BR181" s="225"/>
      <c r="BS181" s="224"/>
      <c r="BT181" s="225"/>
      <c r="BU181" s="224"/>
      <c r="BV181" s="225"/>
      <c r="BW181" s="224"/>
      <c r="BX181" s="225"/>
      <c r="BY181" s="224"/>
      <c r="BZ181" s="225"/>
      <c r="CA181" s="224"/>
      <c r="CB181" s="225"/>
      <c r="CC181" s="224"/>
      <c r="CD181" s="226"/>
      <c r="CE181" s="99"/>
      <c r="CF181" s="224"/>
      <c r="CG181" s="225"/>
      <c r="CH181" s="224"/>
      <c r="CI181" s="225"/>
      <c r="CJ181" s="224"/>
      <c r="CK181" s="225"/>
      <c r="CL181" s="224"/>
      <c r="CM181" s="225"/>
      <c r="CN181" s="224"/>
      <c r="CO181" s="225"/>
      <c r="CP181" s="224"/>
      <c r="CQ181" s="225"/>
      <c r="CR181" s="224"/>
      <c r="CS181" s="225"/>
      <c r="CT181" s="224"/>
      <c r="CU181" s="225"/>
      <c r="CV181" s="224"/>
      <c r="CW181" s="225"/>
      <c r="CX181" s="224"/>
      <c r="CY181" s="225"/>
      <c r="CZ181" s="224"/>
      <c r="DA181" s="225"/>
      <c r="DB181" s="224"/>
      <c r="DC181" s="225"/>
      <c r="DD181" s="224"/>
      <c r="DE181" s="226"/>
      <c r="DF181" s="227">
        <f t="shared" si="11"/>
        <v>0</v>
      </c>
      <c r="DG181" s="228" t="str">
        <f>IF(DF181=0,"",DF181/DB216)</f>
        <v/>
      </c>
      <c r="DH181" s="96"/>
      <c r="DI181" s="116"/>
      <c r="DJ181" s="200">
        <v>0</v>
      </c>
      <c r="DK181" s="200">
        <v>0</v>
      </c>
      <c r="DL181" s="200">
        <v>0</v>
      </c>
      <c r="DM181" s="200">
        <v>0</v>
      </c>
      <c r="DN181" s="200">
        <v>0</v>
      </c>
      <c r="DO181" s="200">
        <v>0</v>
      </c>
      <c r="DP181" s="200">
        <v>0</v>
      </c>
      <c r="DQ181" s="200">
        <v>0</v>
      </c>
      <c r="DR181" s="200">
        <v>0</v>
      </c>
      <c r="DS181" s="200">
        <v>0</v>
      </c>
      <c r="DT181" s="200">
        <v>0</v>
      </c>
      <c r="DU181" s="200">
        <v>0</v>
      </c>
      <c r="DV181" s="200">
        <v>0</v>
      </c>
      <c r="DW181" s="1217"/>
    </row>
    <row r="182" spans="2:127" ht="15.95" customHeight="1">
      <c r="B182" s="229"/>
      <c r="C182" s="224"/>
      <c r="D182" s="225"/>
      <c r="E182" s="224"/>
      <c r="F182" s="225"/>
      <c r="G182" s="224"/>
      <c r="H182" s="225"/>
      <c r="I182" s="224"/>
      <c r="J182" s="225"/>
      <c r="K182" s="224"/>
      <c r="L182" s="225"/>
      <c r="M182" s="224"/>
      <c r="N182" s="225"/>
      <c r="O182" s="224"/>
      <c r="P182" s="225"/>
      <c r="Q182" s="224"/>
      <c r="R182" s="225"/>
      <c r="S182" s="224"/>
      <c r="T182" s="225"/>
      <c r="U182" s="224"/>
      <c r="V182" s="225"/>
      <c r="W182" s="224"/>
      <c r="X182" s="225"/>
      <c r="Y182" s="224"/>
      <c r="Z182" s="225"/>
      <c r="AA182" s="224"/>
      <c r="AB182" s="226"/>
      <c r="AC182" s="97"/>
      <c r="AD182" s="224"/>
      <c r="AE182" s="225"/>
      <c r="AF182" s="224"/>
      <c r="AG182" s="225"/>
      <c r="AH182" s="224"/>
      <c r="AI182" s="225"/>
      <c r="AJ182" s="224"/>
      <c r="AK182" s="225"/>
      <c r="AL182" s="224"/>
      <c r="AM182" s="225"/>
      <c r="AN182" s="224"/>
      <c r="AO182" s="225"/>
      <c r="AP182" s="224"/>
      <c r="AQ182" s="225"/>
      <c r="AR182" s="224"/>
      <c r="AS182" s="225"/>
      <c r="AT182" s="224"/>
      <c r="AU182" s="225"/>
      <c r="AV182" s="224"/>
      <c r="AW182" s="225"/>
      <c r="AX182" s="224"/>
      <c r="AY182" s="225"/>
      <c r="AZ182" s="224"/>
      <c r="BA182" s="225"/>
      <c r="BB182" s="224"/>
      <c r="BC182" s="226"/>
      <c r="BD182" s="98"/>
      <c r="BE182" s="224"/>
      <c r="BF182" s="225"/>
      <c r="BG182" s="224"/>
      <c r="BH182" s="225"/>
      <c r="BI182" s="224"/>
      <c r="BJ182" s="225"/>
      <c r="BK182" s="224"/>
      <c r="BL182" s="225"/>
      <c r="BM182" s="224"/>
      <c r="BN182" s="225"/>
      <c r="BO182" s="224"/>
      <c r="BP182" s="225"/>
      <c r="BQ182" s="224"/>
      <c r="BR182" s="225"/>
      <c r="BS182" s="224"/>
      <c r="BT182" s="225"/>
      <c r="BU182" s="224"/>
      <c r="BV182" s="225"/>
      <c r="BW182" s="224"/>
      <c r="BX182" s="225"/>
      <c r="BY182" s="224"/>
      <c r="BZ182" s="225"/>
      <c r="CA182" s="224"/>
      <c r="CB182" s="225"/>
      <c r="CC182" s="224"/>
      <c r="CD182" s="226"/>
      <c r="CE182" s="99"/>
      <c r="CF182" s="224"/>
      <c r="CG182" s="225"/>
      <c r="CH182" s="224"/>
      <c r="CI182" s="225"/>
      <c r="CJ182" s="224"/>
      <c r="CK182" s="225"/>
      <c r="CL182" s="224"/>
      <c r="CM182" s="225"/>
      <c r="CN182" s="224"/>
      <c r="CO182" s="225"/>
      <c r="CP182" s="224"/>
      <c r="CQ182" s="225"/>
      <c r="CR182" s="224"/>
      <c r="CS182" s="225"/>
      <c r="CT182" s="224"/>
      <c r="CU182" s="225"/>
      <c r="CV182" s="224"/>
      <c r="CW182" s="225"/>
      <c r="CX182" s="224"/>
      <c r="CY182" s="225"/>
      <c r="CZ182" s="224"/>
      <c r="DA182" s="225"/>
      <c r="DB182" s="224"/>
      <c r="DC182" s="225"/>
      <c r="DD182" s="224"/>
      <c r="DE182" s="226"/>
      <c r="DF182" s="227">
        <f t="shared" si="11"/>
        <v>0</v>
      </c>
      <c r="DG182" s="228" t="str">
        <f>IF(DF182=0,"",DF182/DB216)</f>
        <v/>
      </c>
      <c r="DH182" s="96"/>
      <c r="DI182" s="116"/>
      <c r="DJ182" s="200">
        <v>0</v>
      </c>
      <c r="DK182" s="200">
        <v>0</v>
      </c>
      <c r="DL182" s="200">
        <v>0</v>
      </c>
      <c r="DM182" s="200">
        <v>0</v>
      </c>
      <c r="DN182" s="200">
        <v>0</v>
      </c>
      <c r="DO182" s="200">
        <v>0</v>
      </c>
      <c r="DP182" s="200">
        <v>0</v>
      </c>
      <c r="DQ182" s="200">
        <v>0</v>
      </c>
      <c r="DR182" s="200">
        <v>0</v>
      </c>
      <c r="DS182" s="200">
        <v>0</v>
      </c>
      <c r="DT182" s="200">
        <v>0</v>
      </c>
      <c r="DU182" s="200">
        <v>0</v>
      </c>
      <c r="DV182" s="200">
        <v>0</v>
      </c>
      <c r="DW182" s="1217"/>
    </row>
    <row r="183" spans="2:127" ht="15.95" customHeight="1">
      <c r="B183" s="229"/>
      <c r="C183" s="224"/>
      <c r="D183" s="225"/>
      <c r="E183" s="224"/>
      <c r="F183" s="225"/>
      <c r="G183" s="224"/>
      <c r="H183" s="225"/>
      <c r="I183" s="224"/>
      <c r="J183" s="225"/>
      <c r="K183" s="224"/>
      <c r="L183" s="225"/>
      <c r="M183" s="224"/>
      <c r="N183" s="225"/>
      <c r="O183" s="224"/>
      <c r="P183" s="225"/>
      <c r="Q183" s="224"/>
      <c r="R183" s="225"/>
      <c r="S183" s="224"/>
      <c r="T183" s="225"/>
      <c r="U183" s="224"/>
      <c r="V183" s="225"/>
      <c r="W183" s="224"/>
      <c r="X183" s="225"/>
      <c r="Y183" s="224"/>
      <c r="Z183" s="225"/>
      <c r="AA183" s="224"/>
      <c r="AB183" s="226"/>
      <c r="AC183" s="97"/>
      <c r="AD183" s="224"/>
      <c r="AE183" s="225"/>
      <c r="AF183" s="224"/>
      <c r="AG183" s="225"/>
      <c r="AH183" s="224"/>
      <c r="AI183" s="225"/>
      <c r="AJ183" s="224"/>
      <c r="AK183" s="225"/>
      <c r="AL183" s="224"/>
      <c r="AM183" s="225"/>
      <c r="AN183" s="224"/>
      <c r="AO183" s="225"/>
      <c r="AP183" s="224"/>
      <c r="AQ183" s="225"/>
      <c r="AR183" s="224"/>
      <c r="AS183" s="225"/>
      <c r="AT183" s="224"/>
      <c r="AU183" s="225"/>
      <c r="AV183" s="224"/>
      <c r="AW183" s="225"/>
      <c r="AX183" s="224"/>
      <c r="AY183" s="225"/>
      <c r="AZ183" s="224"/>
      <c r="BA183" s="225"/>
      <c r="BB183" s="224"/>
      <c r="BC183" s="226"/>
      <c r="BD183" s="98"/>
      <c r="BE183" s="224"/>
      <c r="BF183" s="225"/>
      <c r="BG183" s="224"/>
      <c r="BH183" s="225"/>
      <c r="BI183" s="224"/>
      <c r="BJ183" s="225"/>
      <c r="BK183" s="224"/>
      <c r="BL183" s="225"/>
      <c r="BM183" s="224"/>
      <c r="BN183" s="225"/>
      <c r="BO183" s="224"/>
      <c r="BP183" s="225"/>
      <c r="BQ183" s="224"/>
      <c r="BR183" s="225"/>
      <c r="BS183" s="224"/>
      <c r="BT183" s="225"/>
      <c r="BU183" s="224"/>
      <c r="BV183" s="225"/>
      <c r="BW183" s="224"/>
      <c r="BX183" s="225"/>
      <c r="BY183" s="224"/>
      <c r="BZ183" s="225"/>
      <c r="CA183" s="224"/>
      <c r="CB183" s="225"/>
      <c r="CC183" s="224"/>
      <c r="CD183" s="226"/>
      <c r="CE183" s="99"/>
      <c r="CF183" s="224"/>
      <c r="CG183" s="225"/>
      <c r="CH183" s="224"/>
      <c r="CI183" s="225"/>
      <c r="CJ183" s="224"/>
      <c r="CK183" s="225"/>
      <c r="CL183" s="224"/>
      <c r="CM183" s="225"/>
      <c r="CN183" s="224"/>
      <c r="CO183" s="225"/>
      <c r="CP183" s="224"/>
      <c r="CQ183" s="225"/>
      <c r="CR183" s="224"/>
      <c r="CS183" s="225"/>
      <c r="CT183" s="224"/>
      <c r="CU183" s="225"/>
      <c r="CV183" s="224"/>
      <c r="CW183" s="225"/>
      <c r="CX183" s="224"/>
      <c r="CY183" s="225"/>
      <c r="CZ183" s="224"/>
      <c r="DA183" s="225"/>
      <c r="DB183" s="224"/>
      <c r="DC183" s="225"/>
      <c r="DD183" s="224"/>
      <c r="DE183" s="226"/>
      <c r="DF183" s="227">
        <f t="shared" si="11"/>
        <v>0</v>
      </c>
      <c r="DG183" s="228" t="str">
        <f>IF(DF183=0,"",DF183/DB216)</f>
        <v/>
      </c>
      <c r="DH183" s="96"/>
      <c r="DI183" s="116"/>
      <c r="DJ183" s="200">
        <v>0</v>
      </c>
      <c r="DK183" s="200">
        <v>0</v>
      </c>
      <c r="DL183" s="200">
        <v>0</v>
      </c>
      <c r="DM183" s="200">
        <v>0</v>
      </c>
      <c r="DN183" s="200">
        <v>0</v>
      </c>
      <c r="DO183" s="200">
        <v>0</v>
      </c>
      <c r="DP183" s="200">
        <v>0</v>
      </c>
      <c r="DQ183" s="200">
        <v>0</v>
      </c>
      <c r="DR183" s="200">
        <v>0</v>
      </c>
      <c r="DS183" s="200">
        <v>0</v>
      </c>
      <c r="DT183" s="200">
        <v>0</v>
      </c>
      <c r="DU183" s="200">
        <v>0</v>
      </c>
      <c r="DV183" s="200">
        <v>0</v>
      </c>
      <c r="DW183" s="1217"/>
    </row>
    <row r="184" spans="2:127" s="240" customFormat="1" ht="15.95" customHeight="1">
      <c r="B184" s="1262"/>
      <c r="C184" s="618"/>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619"/>
      <c r="AC184" s="97"/>
      <c r="AD184" s="618"/>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619"/>
      <c r="BD184" s="98"/>
      <c r="BE184" s="618"/>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619"/>
      <c r="CE184" s="99"/>
      <c r="CF184" s="618"/>
      <c r="CG184" s="129"/>
      <c r="CH184" s="129"/>
      <c r="CI184" s="129"/>
      <c r="CJ184" s="129"/>
      <c r="CK184" s="129"/>
      <c r="CL184" s="129"/>
      <c r="CM184" s="129"/>
      <c r="CN184" s="129"/>
      <c r="CO184" s="129"/>
      <c r="CP184" s="129"/>
      <c r="CQ184" s="129"/>
      <c r="CR184" s="129"/>
      <c r="CS184" s="129"/>
      <c r="CT184" s="129"/>
      <c r="CU184" s="129"/>
      <c r="CV184" s="129"/>
      <c r="CW184" s="129"/>
      <c r="CX184" s="129"/>
      <c r="CY184" s="129"/>
      <c r="CZ184" s="129"/>
      <c r="DA184" s="129"/>
      <c r="DB184" s="129"/>
      <c r="DC184" s="129"/>
      <c r="DD184" s="129"/>
      <c r="DE184" s="129"/>
      <c r="DF184" s="129"/>
      <c r="DG184" s="129"/>
      <c r="DH184" s="544"/>
      <c r="DI184" s="564">
        <v>0</v>
      </c>
      <c r="DJ184" s="200">
        <v>0</v>
      </c>
      <c r="DK184" s="200">
        <v>0</v>
      </c>
      <c r="DL184" s="200">
        <v>0</v>
      </c>
      <c r="DM184" s="200">
        <v>0</v>
      </c>
      <c r="DN184" s="200">
        <v>0</v>
      </c>
      <c r="DO184" s="200">
        <v>0</v>
      </c>
      <c r="DP184" s="200">
        <v>0</v>
      </c>
      <c r="DQ184" s="200">
        <v>0</v>
      </c>
      <c r="DR184" s="200">
        <v>0</v>
      </c>
      <c r="DS184" s="200">
        <v>0</v>
      </c>
      <c r="DT184" s="200">
        <v>0</v>
      </c>
      <c r="DU184" s="200">
        <v>0</v>
      </c>
      <c r="DV184" s="200">
        <v>0</v>
      </c>
      <c r="DW184" s="1217"/>
    </row>
    <row r="185" spans="2:127" s="240" customFormat="1" ht="15.95" customHeight="1">
      <c r="B185" s="3117" t="s">
        <v>851</v>
      </c>
      <c r="C185" s="3118"/>
      <c r="D185" s="3118"/>
      <c r="E185" s="3118"/>
      <c r="F185" s="3118"/>
      <c r="G185" s="3118"/>
      <c r="H185" s="3118"/>
      <c r="I185" s="3118"/>
      <c r="J185" s="3118"/>
      <c r="K185" s="3118"/>
      <c r="L185" s="3118"/>
      <c r="M185" s="3118"/>
      <c r="N185" s="3118"/>
      <c r="O185" s="3118"/>
      <c r="P185" s="3118"/>
      <c r="Q185" s="3118"/>
      <c r="R185" s="3118"/>
      <c r="S185" s="3118"/>
      <c r="T185" s="3118"/>
      <c r="U185" s="3118"/>
      <c r="V185" s="3118"/>
      <c r="W185" s="3118"/>
      <c r="X185" s="3118"/>
      <c r="Y185" s="3118"/>
      <c r="Z185" s="3118"/>
      <c r="AA185" s="3118"/>
      <c r="AB185" s="3118"/>
      <c r="AC185" s="3118"/>
      <c r="AD185" s="3118"/>
      <c r="AE185" s="3118"/>
      <c r="AF185" s="3118"/>
      <c r="AG185" s="3118"/>
      <c r="AH185" s="3118"/>
      <c r="AI185" s="3118"/>
      <c r="AJ185" s="3118"/>
      <c r="AK185" s="3118"/>
      <c r="AL185" s="3118"/>
      <c r="AM185" s="3118"/>
      <c r="AN185" s="3118"/>
      <c r="AO185" s="3118"/>
      <c r="AP185" s="3118"/>
      <c r="AQ185" s="3118"/>
      <c r="AR185" s="3118"/>
      <c r="AS185" s="3118"/>
      <c r="AT185" s="3118"/>
      <c r="AU185" s="3118"/>
      <c r="AV185" s="3118"/>
      <c r="AW185" s="3118"/>
      <c r="AX185" s="3118"/>
      <c r="AY185" s="3118"/>
      <c r="AZ185" s="3118"/>
      <c r="BA185" s="3118"/>
      <c r="BB185" s="3118"/>
      <c r="BC185" s="3118"/>
      <c r="BD185" s="3118"/>
      <c r="BE185" s="3118"/>
      <c r="BF185" s="3118"/>
      <c r="BG185" s="3118"/>
      <c r="BH185" s="3118"/>
      <c r="BI185" s="3118"/>
      <c r="BJ185" s="3118"/>
      <c r="BK185" s="3118"/>
      <c r="BL185" s="3118"/>
      <c r="BM185" s="3118"/>
      <c r="BN185" s="3118"/>
      <c r="BO185" s="3118"/>
      <c r="BP185" s="3118"/>
      <c r="BQ185" s="3118"/>
      <c r="BR185" s="3118"/>
      <c r="BS185" s="3118"/>
      <c r="BT185" s="3118"/>
      <c r="BU185" s="3118"/>
      <c r="BV185" s="3118"/>
      <c r="BW185" s="3118"/>
      <c r="BX185" s="3118"/>
      <c r="BY185" s="3118"/>
      <c r="BZ185" s="3118"/>
      <c r="CA185" s="3118"/>
      <c r="CB185" s="3118"/>
      <c r="CC185" s="3118"/>
      <c r="CD185" s="3118"/>
      <c r="CE185" s="3118"/>
      <c r="CF185" s="3118" t="str">
        <f>B185</f>
        <v>DIVERS</v>
      </c>
      <c r="CG185" s="3118"/>
      <c r="CH185" s="3118"/>
      <c r="CI185" s="3118"/>
      <c r="CJ185" s="3118"/>
      <c r="CK185" s="3118"/>
      <c r="CL185" s="3118"/>
      <c r="CM185" s="3118"/>
      <c r="CN185" s="3118"/>
      <c r="CO185" s="3118"/>
      <c r="CP185" s="3118"/>
      <c r="CQ185" s="3118"/>
      <c r="CR185" s="3118"/>
      <c r="CS185" s="3118"/>
      <c r="CT185" s="3118"/>
      <c r="CU185" s="3118"/>
      <c r="CV185" s="3118"/>
      <c r="CW185" s="3118"/>
      <c r="CX185" s="3118"/>
      <c r="CY185" s="3118"/>
      <c r="CZ185" s="3118"/>
      <c r="DA185" s="3118"/>
      <c r="DB185" s="3118"/>
      <c r="DC185" s="3118"/>
      <c r="DD185" s="3118"/>
      <c r="DE185" s="3118"/>
      <c r="DF185" s="3118"/>
      <c r="DG185" s="3121"/>
      <c r="DH185" s="544"/>
      <c r="DI185" s="564">
        <v>0</v>
      </c>
      <c r="DJ185" s="200">
        <v>0</v>
      </c>
      <c r="DK185" s="200">
        <v>0</v>
      </c>
      <c r="DL185" s="200">
        <v>0</v>
      </c>
      <c r="DM185" s="200">
        <v>0</v>
      </c>
      <c r="DN185" s="200">
        <v>0</v>
      </c>
      <c r="DO185" s="200">
        <v>0</v>
      </c>
      <c r="DP185" s="200">
        <v>0</v>
      </c>
      <c r="DQ185" s="200">
        <v>0</v>
      </c>
      <c r="DR185" s="200">
        <v>0</v>
      </c>
      <c r="DS185" s="200">
        <v>0</v>
      </c>
      <c r="DT185" s="200">
        <v>0</v>
      </c>
      <c r="DU185" s="200">
        <v>0</v>
      </c>
      <c r="DV185" s="200">
        <v>0</v>
      </c>
      <c r="DW185" s="1217"/>
    </row>
    <row r="186" spans="2:127" s="240" customFormat="1" ht="15.95" customHeight="1">
      <c r="B186" s="3119"/>
      <c r="C186" s="3120"/>
      <c r="D186" s="3120"/>
      <c r="E186" s="3120"/>
      <c r="F186" s="3120"/>
      <c r="G186" s="3120"/>
      <c r="H186" s="3120"/>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120"/>
      <c r="AD186" s="3120"/>
      <c r="AE186" s="3120"/>
      <c r="AF186" s="3120"/>
      <c r="AG186" s="3120"/>
      <c r="AH186" s="3120"/>
      <c r="AI186" s="3120"/>
      <c r="AJ186" s="3120"/>
      <c r="AK186" s="3120"/>
      <c r="AL186" s="3120"/>
      <c r="AM186" s="3120"/>
      <c r="AN186" s="3120"/>
      <c r="AO186" s="3120"/>
      <c r="AP186" s="3120"/>
      <c r="AQ186" s="3120"/>
      <c r="AR186" s="3120"/>
      <c r="AS186" s="3120"/>
      <c r="AT186" s="3120"/>
      <c r="AU186" s="3120"/>
      <c r="AV186" s="3120"/>
      <c r="AW186" s="3120"/>
      <c r="AX186" s="3120"/>
      <c r="AY186" s="3120"/>
      <c r="AZ186" s="3120"/>
      <c r="BA186" s="3120"/>
      <c r="BB186" s="3120"/>
      <c r="BC186" s="3120"/>
      <c r="BD186" s="3120"/>
      <c r="BE186" s="3120"/>
      <c r="BF186" s="3120"/>
      <c r="BG186" s="3120"/>
      <c r="BH186" s="3120"/>
      <c r="BI186" s="3120"/>
      <c r="BJ186" s="3120"/>
      <c r="BK186" s="3120"/>
      <c r="BL186" s="3120"/>
      <c r="BM186" s="3120"/>
      <c r="BN186" s="3120"/>
      <c r="BO186" s="3120"/>
      <c r="BP186" s="3120"/>
      <c r="BQ186" s="3120"/>
      <c r="BR186" s="3120"/>
      <c r="BS186" s="3120"/>
      <c r="BT186" s="3120"/>
      <c r="BU186" s="3120"/>
      <c r="BV186" s="3120"/>
      <c r="BW186" s="3120"/>
      <c r="BX186" s="3120"/>
      <c r="BY186" s="3120"/>
      <c r="BZ186" s="3120"/>
      <c r="CA186" s="3120"/>
      <c r="CB186" s="3120"/>
      <c r="CC186" s="3120"/>
      <c r="CD186" s="3120"/>
      <c r="CE186" s="3120"/>
      <c r="CF186" s="3120"/>
      <c r="CG186" s="3120"/>
      <c r="CH186" s="3120"/>
      <c r="CI186" s="3120"/>
      <c r="CJ186" s="3120"/>
      <c r="CK186" s="3120"/>
      <c r="CL186" s="3120"/>
      <c r="CM186" s="3120"/>
      <c r="CN186" s="3120"/>
      <c r="CO186" s="3120"/>
      <c r="CP186" s="3120"/>
      <c r="CQ186" s="3120"/>
      <c r="CR186" s="3120"/>
      <c r="CS186" s="3120"/>
      <c r="CT186" s="3120"/>
      <c r="CU186" s="3120"/>
      <c r="CV186" s="3120"/>
      <c r="CW186" s="3120"/>
      <c r="CX186" s="3120"/>
      <c r="CY186" s="3120"/>
      <c r="CZ186" s="3120"/>
      <c r="DA186" s="3120"/>
      <c r="DB186" s="3120"/>
      <c r="DC186" s="3120"/>
      <c r="DD186" s="3120"/>
      <c r="DE186" s="3120"/>
      <c r="DF186" s="3120"/>
      <c r="DG186" s="3122"/>
      <c r="DH186" s="544"/>
      <c r="DI186" s="564">
        <v>0</v>
      </c>
      <c r="DJ186" s="200">
        <v>0</v>
      </c>
      <c r="DK186" s="200">
        <v>0</v>
      </c>
      <c r="DL186" s="200">
        <v>0</v>
      </c>
      <c r="DM186" s="200">
        <v>0</v>
      </c>
      <c r="DN186" s="200">
        <v>0</v>
      </c>
      <c r="DO186" s="200">
        <v>0</v>
      </c>
      <c r="DP186" s="200">
        <v>0</v>
      </c>
      <c r="DQ186" s="200">
        <v>0</v>
      </c>
      <c r="DR186" s="200">
        <v>0</v>
      </c>
      <c r="DS186" s="200">
        <v>0</v>
      </c>
      <c r="DT186" s="200">
        <v>0</v>
      </c>
      <c r="DU186" s="200">
        <v>0</v>
      </c>
      <c r="DV186" s="200">
        <v>0</v>
      </c>
      <c r="DW186" s="1217"/>
    </row>
    <row r="187" spans="2:127" ht="15.95" customHeight="1">
      <c r="B187" s="1261" t="s">
        <v>847</v>
      </c>
      <c r="C187" s="3027">
        <v>1</v>
      </c>
      <c r="D187" s="3028"/>
      <c r="E187" s="3027">
        <f>C187+1</f>
        <v>2</v>
      </c>
      <c r="F187" s="3028"/>
      <c r="G187" s="3027">
        <f>E187+1</f>
        <v>3</v>
      </c>
      <c r="H187" s="3028"/>
      <c r="I187" s="3027">
        <f>G187+1</f>
        <v>4</v>
      </c>
      <c r="J187" s="3028"/>
      <c r="K187" s="3027">
        <f>I187+1</f>
        <v>5</v>
      </c>
      <c r="L187" s="3028"/>
      <c r="M187" s="3027">
        <f>K187+1</f>
        <v>6</v>
      </c>
      <c r="N187" s="3028"/>
      <c r="O187" s="3027">
        <f>M187+1</f>
        <v>7</v>
      </c>
      <c r="P187" s="3028"/>
      <c r="Q187" s="3027">
        <f>O187+1</f>
        <v>8</v>
      </c>
      <c r="R187" s="3028"/>
      <c r="S187" s="3027">
        <f>Q187+1</f>
        <v>9</v>
      </c>
      <c r="T187" s="3028"/>
      <c r="U187" s="3027">
        <f>S187+1</f>
        <v>10</v>
      </c>
      <c r="V187" s="3028"/>
      <c r="W187" s="3027">
        <f>U187+1</f>
        <v>11</v>
      </c>
      <c r="X187" s="3028"/>
      <c r="Y187" s="3027">
        <f>W187+1</f>
        <v>12</v>
      </c>
      <c r="Z187" s="3028"/>
      <c r="AA187" s="3027">
        <f>Y187+1</f>
        <v>13</v>
      </c>
      <c r="AB187" s="3051"/>
      <c r="AC187" s="97"/>
      <c r="AD187" s="3051">
        <f>AA187+1</f>
        <v>14</v>
      </c>
      <c r="AE187" s="3028"/>
      <c r="AF187" s="3027">
        <f>AD187+1</f>
        <v>15</v>
      </c>
      <c r="AG187" s="3028"/>
      <c r="AH187" s="3027">
        <f>AF187+1</f>
        <v>16</v>
      </c>
      <c r="AI187" s="3028"/>
      <c r="AJ187" s="3027">
        <f>AH187+1</f>
        <v>17</v>
      </c>
      <c r="AK187" s="3028"/>
      <c r="AL187" s="3027">
        <f>AJ187+1</f>
        <v>18</v>
      </c>
      <c r="AM187" s="3028"/>
      <c r="AN187" s="3027">
        <f>AL187+1</f>
        <v>19</v>
      </c>
      <c r="AO187" s="3028"/>
      <c r="AP187" s="3027">
        <f>AN187+1</f>
        <v>20</v>
      </c>
      <c r="AQ187" s="3028"/>
      <c r="AR187" s="3027">
        <f>AP187+1</f>
        <v>21</v>
      </c>
      <c r="AS187" s="3028"/>
      <c r="AT187" s="3027">
        <f>AR187+1</f>
        <v>22</v>
      </c>
      <c r="AU187" s="3028"/>
      <c r="AV187" s="3027">
        <f>AT187+1</f>
        <v>23</v>
      </c>
      <c r="AW187" s="3028"/>
      <c r="AX187" s="3027">
        <f>AV187+1</f>
        <v>24</v>
      </c>
      <c r="AY187" s="3028"/>
      <c r="AZ187" s="3027">
        <f>AX187+1</f>
        <v>25</v>
      </c>
      <c r="BA187" s="3028"/>
      <c r="BB187" s="3027">
        <f>AZ187+1</f>
        <v>26</v>
      </c>
      <c r="BC187" s="3051"/>
      <c r="BD187" s="98"/>
      <c r="BE187" s="3051">
        <f>BB187+1</f>
        <v>27</v>
      </c>
      <c r="BF187" s="3028"/>
      <c r="BG187" s="3027">
        <f>BE187+1</f>
        <v>28</v>
      </c>
      <c r="BH187" s="3028"/>
      <c r="BI187" s="3027">
        <f>BG187+1</f>
        <v>29</v>
      </c>
      <c r="BJ187" s="3028"/>
      <c r="BK187" s="3027">
        <f>BI187+1</f>
        <v>30</v>
      </c>
      <c r="BL187" s="3028"/>
      <c r="BM187" s="3027">
        <f>BK187+1</f>
        <v>31</v>
      </c>
      <c r="BN187" s="3028"/>
      <c r="BO187" s="3027">
        <f>BM187+1</f>
        <v>32</v>
      </c>
      <c r="BP187" s="3028"/>
      <c r="BQ187" s="3027">
        <f>BO187+1</f>
        <v>33</v>
      </c>
      <c r="BR187" s="3028"/>
      <c r="BS187" s="3027">
        <f>BQ187+1</f>
        <v>34</v>
      </c>
      <c r="BT187" s="3028"/>
      <c r="BU187" s="3027">
        <f>BS187+1</f>
        <v>35</v>
      </c>
      <c r="BV187" s="3028"/>
      <c r="BW187" s="3027">
        <f>BU187+1</f>
        <v>36</v>
      </c>
      <c r="BX187" s="3028"/>
      <c r="BY187" s="3027">
        <f>BW187+1</f>
        <v>37</v>
      </c>
      <c r="BZ187" s="3028"/>
      <c r="CA187" s="3027">
        <f>BY187+1</f>
        <v>38</v>
      </c>
      <c r="CB187" s="3028"/>
      <c r="CC187" s="3027">
        <f>CA187+1</f>
        <v>39</v>
      </c>
      <c r="CD187" s="3051"/>
      <c r="CE187" s="99"/>
      <c r="CF187" s="3051">
        <f>CC187+1</f>
        <v>40</v>
      </c>
      <c r="CG187" s="3052"/>
      <c r="CH187" s="3027">
        <f>CF187+1</f>
        <v>41</v>
      </c>
      <c r="CI187" s="3052"/>
      <c r="CJ187" s="3027">
        <f>CH187+1</f>
        <v>42</v>
      </c>
      <c r="CK187" s="3052"/>
      <c r="CL187" s="3027">
        <f>CJ187+1</f>
        <v>43</v>
      </c>
      <c r="CM187" s="3028"/>
      <c r="CN187" s="3027">
        <f>CL187+1</f>
        <v>44</v>
      </c>
      <c r="CO187" s="3028"/>
      <c r="CP187" s="3027">
        <f>CN187+1</f>
        <v>45</v>
      </c>
      <c r="CQ187" s="3028"/>
      <c r="CR187" s="3027">
        <f>CP187+1</f>
        <v>46</v>
      </c>
      <c r="CS187" s="3028"/>
      <c r="CT187" s="3027">
        <f>CR187+1</f>
        <v>47</v>
      </c>
      <c r="CU187" s="3028"/>
      <c r="CV187" s="3027">
        <f>CT187+1</f>
        <v>48</v>
      </c>
      <c r="CW187" s="3028"/>
      <c r="CX187" s="3027">
        <f>CV187+1</f>
        <v>49</v>
      </c>
      <c r="CY187" s="3028"/>
      <c r="CZ187" s="3027">
        <f>CX187+1</f>
        <v>50</v>
      </c>
      <c r="DA187" s="3028"/>
      <c r="DB187" s="3027">
        <f>CZ187+1</f>
        <v>51</v>
      </c>
      <c r="DC187" s="3028"/>
      <c r="DD187" s="3027">
        <f>DB187+1</f>
        <v>52</v>
      </c>
      <c r="DE187" s="3028"/>
      <c r="DF187" s="1260" t="s">
        <v>937</v>
      </c>
      <c r="DG187" s="1259"/>
      <c r="DH187" s="96"/>
      <c r="DI187" s="116"/>
      <c r="DJ187" s="116"/>
      <c r="DK187" s="116"/>
      <c r="DL187" s="116"/>
      <c r="DM187" s="116"/>
      <c r="DN187" s="116"/>
      <c r="DO187" s="116"/>
      <c r="DP187" s="116"/>
      <c r="DQ187" s="200">
        <v>0</v>
      </c>
      <c r="DR187" s="200">
        <v>0</v>
      </c>
      <c r="DS187" s="200">
        <v>0</v>
      </c>
      <c r="DT187" s="200">
        <v>0</v>
      </c>
      <c r="DU187" s="200">
        <v>0</v>
      </c>
      <c r="DV187" s="200">
        <v>0</v>
      </c>
      <c r="DW187" s="1217"/>
    </row>
    <row r="188" spans="2:127" ht="15.95" customHeight="1">
      <c r="B188" s="612" t="s">
        <v>205</v>
      </c>
      <c r="C188" s="102" t="s">
        <v>66</v>
      </c>
      <c r="D188" s="103" t="s">
        <v>77</v>
      </c>
      <c r="E188" s="102" t="s">
        <v>66</v>
      </c>
      <c r="F188" s="103" t="s">
        <v>77</v>
      </c>
      <c r="G188" s="102" t="s">
        <v>66</v>
      </c>
      <c r="H188" s="103" t="s">
        <v>77</v>
      </c>
      <c r="I188" s="102" t="s">
        <v>66</v>
      </c>
      <c r="J188" s="103" t="s">
        <v>77</v>
      </c>
      <c r="K188" s="102" t="s">
        <v>66</v>
      </c>
      <c r="L188" s="103" t="s">
        <v>77</v>
      </c>
      <c r="M188" s="102" t="s">
        <v>66</v>
      </c>
      <c r="N188" s="103" t="s">
        <v>77</v>
      </c>
      <c r="O188" s="102" t="s">
        <v>66</v>
      </c>
      <c r="P188" s="103" t="s">
        <v>77</v>
      </c>
      <c r="Q188" s="102" t="s">
        <v>66</v>
      </c>
      <c r="R188" s="103" t="s">
        <v>77</v>
      </c>
      <c r="S188" s="102" t="s">
        <v>66</v>
      </c>
      <c r="T188" s="103" t="s">
        <v>77</v>
      </c>
      <c r="U188" s="102" t="s">
        <v>66</v>
      </c>
      <c r="V188" s="103" t="s">
        <v>77</v>
      </c>
      <c r="W188" s="102" t="s">
        <v>66</v>
      </c>
      <c r="X188" s="103" t="s">
        <v>77</v>
      </c>
      <c r="Y188" s="102" t="s">
        <v>66</v>
      </c>
      <c r="Z188" s="103" t="s">
        <v>77</v>
      </c>
      <c r="AA188" s="102" t="s">
        <v>66</v>
      </c>
      <c r="AB188" s="104" t="s">
        <v>77</v>
      </c>
      <c r="AC188" s="97"/>
      <c r="AD188" s="105" t="s">
        <v>66</v>
      </c>
      <c r="AE188" s="103" t="s">
        <v>77</v>
      </c>
      <c r="AF188" s="106" t="s">
        <v>66</v>
      </c>
      <c r="AG188" s="103" t="s">
        <v>77</v>
      </c>
      <c r="AH188" s="106" t="s">
        <v>66</v>
      </c>
      <c r="AI188" s="103" t="s">
        <v>77</v>
      </c>
      <c r="AJ188" s="106" t="s">
        <v>66</v>
      </c>
      <c r="AK188" s="103" t="s">
        <v>77</v>
      </c>
      <c r="AL188" s="106" t="s">
        <v>66</v>
      </c>
      <c r="AM188" s="103" t="s">
        <v>77</v>
      </c>
      <c r="AN188" s="106" t="s">
        <v>66</v>
      </c>
      <c r="AO188" s="103" t="s">
        <v>77</v>
      </c>
      <c r="AP188" s="106" t="s">
        <v>66</v>
      </c>
      <c r="AQ188" s="103" t="s">
        <v>77</v>
      </c>
      <c r="AR188" s="106" t="s">
        <v>66</v>
      </c>
      <c r="AS188" s="103" t="s">
        <v>77</v>
      </c>
      <c r="AT188" s="106" t="s">
        <v>66</v>
      </c>
      <c r="AU188" s="103" t="s">
        <v>77</v>
      </c>
      <c r="AV188" s="106" t="s">
        <v>66</v>
      </c>
      <c r="AW188" s="103" t="s">
        <v>77</v>
      </c>
      <c r="AX188" s="106" t="s">
        <v>66</v>
      </c>
      <c r="AY188" s="103" t="s">
        <v>77</v>
      </c>
      <c r="AZ188" s="106" t="s">
        <v>66</v>
      </c>
      <c r="BA188" s="103" t="s">
        <v>77</v>
      </c>
      <c r="BB188" s="106" t="s">
        <v>66</v>
      </c>
      <c r="BC188" s="104" t="s">
        <v>77</v>
      </c>
      <c r="BD188" s="98"/>
      <c r="BE188" s="107" t="s">
        <v>66</v>
      </c>
      <c r="BF188" s="103" t="s">
        <v>77</v>
      </c>
      <c r="BG188" s="108" t="s">
        <v>66</v>
      </c>
      <c r="BH188" s="103" t="s">
        <v>77</v>
      </c>
      <c r="BI188" s="108" t="s">
        <v>66</v>
      </c>
      <c r="BJ188" s="103" t="s">
        <v>77</v>
      </c>
      <c r="BK188" s="108" t="s">
        <v>66</v>
      </c>
      <c r="BL188" s="103" t="s">
        <v>77</v>
      </c>
      <c r="BM188" s="108" t="s">
        <v>66</v>
      </c>
      <c r="BN188" s="103" t="s">
        <v>77</v>
      </c>
      <c r="BO188" s="108" t="s">
        <v>66</v>
      </c>
      <c r="BP188" s="103" t="s">
        <v>77</v>
      </c>
      <c r="BQ188" s="108" t="s">
        <v>66</v>
      </c>
      <c r="BR188" s="103" t="s">
        <v>77</v>
      </c>
      <c r="BS188" s="108" t="s">
        <v>66</v>
      </c>
      <c r="BT188" s="103" t="s">
        <v>77</v>
      </c>
      <c r="BU188" s="108" t="s">
        <v>66</v>
      </c>
      <c r="BV188" s="103" t="s">
        <v>77</v>
      </c>
      <c r="BW188" s="108" t="s">
        <v>66</v>
      </c>
      <c r="BX188" s="103" t="s">
        <v>77</v>
      </c>
      <c r="BY188" s="108" t="s">
        <v>66</v>
      </c>
      <c r="BZ188" s="103" t="s">
        <v>77</v>
      </c>
      <c r="CA188" s="108" t="s">
        <v>66</v>
      </c>
      <c r="CB188" s="103" t="s">
        <v>77</v>
      </c>
      <c r="CC188" s="108" t="s">
        <v>66</v>
      </c>
      <c r="CD188" s="104" t="s">
        <v>77</v>
      </c>
      <c r="CE188" s="99"/>
      <c r="CF188" s="109" t="s">
        <v>66</v>
      </c>
      <c r="CG188" s="103" t="s">
        <v>77</v>
      </c>
      <c r="CH188" s="110" t="s">
        <v>66</v>
      </c>
      <c r="CI188" s="103" t="s">
        <v>77</v>
      </c>
      <c r="CJ188" s="110" t="s">
        <v>66</v>
      </c>
      <c r="CK188" s="103" t="s">
        <v>77</v>
      </c>
      <c r="CL188" s="110" t="s">
        <v>66</v>
      </c>
      <c r="CM188" s="103" t="s">
        <v>77</v>
      </c>
      <c r="CN188" s="110" t="s">
        <v>66</v>
      </c>
      <c r="CO188" s="103" t="s">
        <v>77</v>
      </c>
      <c r="CP188" s="110" t="s">
        <v>66</v>
      </c>
      <c r="CQ188" s="103" t="s">
        <v>77</v>
      </c>
      <c r="CR188" s="110" t="s">
        <v>66</v>
      </c>
      <c r="CS188" s="103" t="s">
        <v>77</v>
      </c>
      <c r="CT188" s="110" t="s">
        <v>66</v>
      </c>
      <c r="CU188" s="103" t="s">
        <v>77</v>
      </c>
      <c r="CV188" s="110" t="s">
        <v>66</v>
      </c>
      <c r="CW188" s="103" t="s">
        <v>77</v>
      </c>
      <c r="CX188" s="110" t="s">
        <v>66</v>
      </c>
      <c r="CY188" s="103" t="s">
        <v>77</v>
      </c>
      <c r="CZ188" s="110" t="s">
        <v>66</v>
      </c>
      <c r="DA188" s="103" t="s">
        <v>77</v>
      </c>
      <c r="DB188" s="110" t="s">
        <v>66</v>
      </c>
      <c r="DC188" s="103" t="s">
        <v>77</v>
      </c>
      <c r="DD188" s="110" t="s">
        <v>66</v>
      </c>
      <c r="DE188" s="103" t="s">
        <v>77</v>
      </c>
      <c r="DF188" s="111" t="s">
        <v>922</v>
      </c>
      <c r="DG188" s="112"/>
      <c r="DH188" s="96"/>
      <c r="DI188" s="116"/>
      <c r="DJ188" s="116"/>
      <c r="DK188" s="116"/>
      <c r="DL188" s="116"/>
      <c r="DM188" s="116"/>
      <c r="DN188" s="116"/>
      <c r="DO188" s="116"/>
      <c r="DP188" s="116"/>
      <c r="DQ188" s="200">
        <v>0</v>
      </c>
      <c r="DR188" s="200">
        <v>0</v>
      </c>
      <c r="DS188" s="200">
        <v>0</v>
      </c>
      <c r="DT188" s="200">
        <v>0</v>
      </c>
      <c r="DU188" s="200">
        <v>0</v>
      </c>
      <c r="DV188" s="200">
        <v>0</v>
      </c>
      <c r="DW188" s="1217"/>
    </row>
    <row r="189" spans="2:127" ht="15.95" customHeight="1">
      <c r="B189" s="629"/>
      <c r="C189" s="130"/>
      <c r="D189" s="131"/>
      <c r="E189" s="130"/>
      <c r="F189" s="131"/>
      <c r="G189" s="130"/>
      <c r="H189" s="131"/>
      <c r="I189" s="130"/>
      <c r="J189" s="131"/>
      <c r="K189" s="130"/>
      <c r="L189" s="131"/>
      <c r="M189" s="130"/>
      <c r="N189" s="131"/>
      <c r="O189" s="130"/>
      <c r="P189" s="131"/>
      <c r="Q189" s="130"/>
      <c r="R189" s="131"/>
      <c r="S189" s="130"/>
      <c r="T189" s="131"/>
      <c r="U189" s="130"/>
      <c r="V189" s="131"/>
      <c r="W189" s="130"/>
      <c r="X189" s="131"/>
      <c r="Y189" s="130"/>
      <c r="Z189" s="131"/>
      <c r="AA189" s="130"/>
      <c r="AB189" s="132"/>
      <c r="AC189" s="97"/>
      <c r="AD189" s="130"/>
      <c r="AE189" s="131"/>
      <c r="AF189" s="130"/>
      <c r="AG189" s="131"/>
      <c r="AH189" s="130"/>
      <c r="AI189" s="131"/>
      <c r="AJ189" s="130"/>
      <c r="AK189" s="131"/>
      <c r="AL189" s="130"/>
      <c r="AM189" s="131"/>
      <c r="AN189" s="130"/>
      <c r="AO189" s="131"/>
      <c r="AP189" s="130"/>
      <c r="AQ189" s="131"/>
      <c r="AR189" s="130"/>
      <c r="AS189" s="131"/>
      <c r="AT189" s="130"/>
      <c r="AU189" s="131"/>
      <c r="AV189" s="130"/>
      <c r="AW189" s="131"/>
      <c r="AX189" s="130"/>
      <c r="AY189" s="131"/>
      <c r="AZ189" s="130"/>
      <c r="BA189" s="131"/>
      <c r="BB189" s="130"/>
      <c r="BC189" s="132"/>
      <c r="BD189" s="98"/>
      <c r="BE189" s="130"/>
      <c r="BF189" s="131"/>
      <c r="BG189" s="130"/>
      <c r="BH189" s="131"/>
      <c r="BI189" s="130"/>
      <c r="BJ189" s="131"/>
      <c r="BK189" s="130"/>
      <c r="BL189" s="131"/>
      <c r="BM189" s="130"/>
      <c r="BN189" s="131"/>
      <c r="BO189" s="130"/>
      <c r="BP189" s="131"/>
      <c r="BQ189" s="130"/>
      <c r="BR189" s="131"/>
      <c r="BS189" s="130"/>
      <c r="BT189" s="131"/>
      <c r="BU189" s="130"/>
      <c r="BV189" s="131"/>
      <c r="BW189" s="130"/>
      <c r="BX189" s="131"/>
      <c r="BY189" s="130"/>
      <c r="BZ189" s="131"/>
      <c r="CA189" s="130"/>
      <c r="CB189" s="131"/>
      <c r="CC189" s="130"/>
      <c r="CD189" s="132"/>
      <c r="CE189" s="99"/>
      <c r="CF189" s="130"/>
      <c r="CG189" s="131"/>
      <c r="CH189" s="130"/>
      <c r="CI189" s="131"/>
      <c r="CJ189" s="130"/>
      <c r="CK189" s="131"/>
      <c r="CL189" s="130"/>
      <c r="CM189" s="131"/>
      <c r="CN189" s="130"/>
      <c r="CO189" s="131"/>
      <c r="CP189" s="130"/>
      <c r="CQ189" s="131"/>
      <c r="CR189" s="130"/>
      <c r="CS189" s="131"/>
      <c r="CT189" s="130"/>
      <c r="CU189" s="131"/>
      <c r="CV189" s="130"/>
      <c r="CW189" s="131"/>
      <c r="CX189" s="130"/>
      <c r="CY189" s="131"/>
      <c r="CZ189" s="130"/>
      <c r="DA189" s="131"/>
      <c r="DB189" s="130"/>
      <c r="DC189" s="131"/>
      <c r="DD189" s="130"/>
      <c r="DE189" s="132"/>
      <c r="DF189" s="173">
        <f t="shared" ref="DF189:DF206" si="12">SUM(C189:DE189)</f>
        <v>0</v>
      </c>
      <c r="DG189" s="172" t="str">
        <f>IF(DF189=0,"",DF189/DB216)</f>
        <v/>
      </c>
      <c r="DH189" s="96"/>
      <c r="DI189" s="116"/>
      <c r="DJ189" s="116"/>
      <c r="DK189" s="116"/>
      <c r="DL189" s="116"/>
      <c r="DM189" s="116"/>
      <c r="DN189" s="116"/>
      <c r="DO189" s="116"/>
      <c r="DP189" s="116"/>
      <c r="DQ189" s="200">
        <v>0</v>
      </c>
      <c r="DR189" s="200">
        <v>0</v>
      </c>
      <c r="DS189" s="200">
        <v>0</v>
      </c>
      <c r="DT189" s="200">
        <v>0</v>
      </c>
      <c r="DU189" s="200">
        <v>0</v>
      </c>
      <c r="DV189" s="200">
        <v>0</v>
      </c>
      <c r="DW189" s="1217"/>
    </row>
    <row r="190" spans="2:127" ht="15.95" customHeight="1">
      <c r="B190" s="628"/>
      <c r="C190" s="130"/>
      <c r="D190" s="131"/>
      <c r="E190" s="130"/>
      <c r="F190" s="131"/>
      <c r="G190" s="130"/>
      <c r="H190" s="131"/>
      <c r="I190" s="130"/>
      <c r="J190" s="131"/>
      <c r="K190" s="130"/>
      <c r="L190" s="131"/>
      <c r="M190" s="130"/>
      <c r="N190" s="131"/>
      <c r="O190" s="130"/>
      <c r="P190" s="131"/>
      <c r="Q190" s="130"/>
      <c r="R190" s="131"/>
      <c r="S190" s="130"/>
      <c r="T190" s="131"/>
      <c r="U190" s="130"/>
      <c r="V190" s="131"/>
      <c r="W190" s="130"/>
      <c r="X190" s="131"/>
      <c r="Y190" s="130"/>
      <c r="Z190" s="131"/>
      <c r="AA190" s="130"/>
      <c r="AB190" s="132"/>
      <c r="AC190" s="97"/>
      <c r="AD190" s="130"/>
      <c r="AE190" s="131"/>
      <c r="AF190" s="130"/>
      <c r="AG190" s="131"/>
      <c r="AH190" s="130"/>
      <c r="AI190" s="131"/>
      <c r="AJ190" s="130"/>
      <c r="AK190" s="131"/>
      <c r="AL190" s="130"/>
      <c r="AM190" s="131"/>
      <c r="AN190" s="130"/>
      <c r="AO190" s="131"/>
      <c r="AP190" s="130"/>
      <c r="AQ190" s="131"/>
      <c r="AR190" s="130"/>
      <c r="AS190" s="131"/>
      <c r="AT190" s="130"/>
      <c r="AU190" s="131"/>
      <c r="AV190" s="130"/>
      <c r="AW190" s="131"/>
      <c r="AX190" s="130"/>
      <c r="AY190" s="131"/>
      <c r="AZ190" s="130"/>
      <c r="BA190" s="131"/>
      <c r="BB190" s="130"/>
      <c r="BC190" s="132"/>
      <c r="BD190" s="98"/>
      <c r="BE190" s="130"/>
      <c r="BF190" s="131"/>
      <c r="BG190" s="130"/>
      <c r="BH190" s="131"/>
      <c r="BI190" s="130"/>
      <c r="BJ190" s="131"/>
      <c r="BK190" s="130"/>
      <c r="BL190" s="131"/>
      <c r="BM190" s="130"/>
      <c r="BN190" s="131"/>
      <c r="BO190" s="130"/>
      <c r="BP190" s="131"/>
      <c r="BQ190" s="130"/>
      <c r="BR190" s="131"/>
      <c r="BS190" s="130"/>
      <c r="BT190" s="131"/>
      <c r="BU190" s="130"/>
      <c r="BV190" s="131"/>
      <c r="BW190" s="130"/>
      <c r="BX190" s="131"/>
      <c r="BY190" s="130"/>
      <c r="BZ190" s="131"/>
      <c r="CA190" s="130"/>
      <c r="CB190" s="131"/>
      <c r="CC190" s="130"/>
      <c r="CD190" s="132"/>
      <c r="CE190" s="99"/>
      <c r="CF190" s="130"/>
      <c r="CG190" s="131"/>
      <c r="CH190" s="130"/>
      <c r="CI190" s="131"/>
      <c r="CJ190" s="130"/>
      <c r="CK190" s="131"/>
      <c r="CL190" s="130"/>
      <c r="CM190" s="131"/>
      <c r="CN190" s="130"/>
      <c r="CO190" s="131"/>
      <c r="CP190" s="130"/>
      <c r="CQ190" s="131"/>
      <c r="CR190" s="130"/>
      <c r="CS190" s="131"/>
      <c r="CT190" s="130"/>
      <c r="CU190" s="131"/>
      <c r="CV190" s="130"/>
      <c r="CW190" s="131"/>
      <c r="CX190" s="130"/>
      <c r="CY190" s="131"/>
      <c r="CZ190" s="130"/>
      <c r="DA190" s="131"/>
      <c r="DB190" s="130"/>
      <c r="DC190" s="131"/>
      <c r="DD190" s="130"/>
      <c r="DE190" s="132"/>
      <c r="DF190" s="173">
        <f t="shared" si="12"/>
        <v>0</v>
      </c>
      <c r="DG190" s="172" t="str">
        <f>IF(DF190=0,"",DF190/DB216)</f>
        <v/>
      </c>
      <c r="DH190" s="96"/>
      <c r="DI190" s="116"/>
      <c r="DJ190" s="116"/>
      <c r="DK190" s="116"/>
      <c r="DL190" s="116"/>
      <c r="DM190" s="116"/>
      <c r="DN190" s="116"/>
      <c r="DO190" s="116"/>
      <c r="DP190" s="116"/>
      <c r="DQ190" s="200">
        <v>0</v>
      </c>
      <c r="DR190" s="200">
        <v>0</v>
      </c>
      <c r="DS190" s="200">
        <v>0</v>
      </c>
      <c r="DT190" s="200">
        <v>0</v>
      </c>
      <c r="DU190" s="200">
        <v>0</v>
      </c>
      <c r="DV190" s="200">
        <v>0</v>
      </c>
      <c r="DW190" s="1217"/>
    </row>
    <row r="191" spans="2:127" ht="15.95" customHeight="1">
      <c r="B191" s="629"/>
      <c r="C191" s="130"/>
      <c r="D191" s="131"/>
      <c r="E191" s="130"/>
      <c r="F191" s="131"/>
      <c r="G191" s="130"/>
      <c r="H191" s="131"/>
      <c r="I191" s="130"/>
      <c r="J191" s="131"/>
      <c r="K191" s="130"/>
      <c r="L191" s="131"/>
      <c r="M191" s="130"/>
      <c r="N191" s="131"/>
      <c r="O191" s="130"/>
      <c r="P191" s="131"/>
      <c r="Q191" s="130"/>
      <c r="R191" s="131"/>
      <c r="S191" s="130"/>
      <c r="T191" s="131"/>
      <c r="U191" s="130"/>
      <c r="V191" s="131"/>
      <c r="W191" s="130"/>
      <c r="X191" s="131"/>
      <c r="Y191" s="130"/>
      <c r="Z191" s="131"/>
      <c r="AA191" s="130"/>
      <c r="AB191" s="132"/>
      <c r="AC191" s="97"/>
      <c r="AD191" s="130"/>
      <c r="AE191" s="131"/>
      <c r="AF191" s="130"/>
      <c r="AG191" s="131"/>
      <c r="AH191" s="130"/>
      <c r="AI191" s="131"/>
      <c r="AJ191" s="130"/>
      <c r="AK191" s="131"/>
      <c r="AL191" s="130"/>
      <c r="AM191" s="131"/>
      <c r="AN191" s="130"/>
      <c r="AO191" s="131"/>
      <c r="AP191" s="130"/>
      <c r="AQ191" s="131"/>
      <c r="AR191" s="130"/>
      <c r="AS191" s="131"/>
      <c r="AT191" s="130"/>
      <c r="AU191" s="131"/>
      <c r="AV191" s="130"/>
      <c r="AW191" s="131"/>
      <c r="AX191" s="130"/>
      <c r="AY191" s="131"/>
      <c r="AZ191" s="130"/>
      <c r="BA191" s="131"/>
      <c r="BB191" s="130"/>
      <c r="BC191" s="132"/>
      <c r="BD191" s="98"/>
      <c r="BE191" s="130"/>
      <c r="BF191" s="131"/>
      <c r="BG191" s="130"/>
      <c r="BH191" s="131"/>
      <c r="BI191" s="130"/>
      <c r="BJ191" s="131"/>
      <c r="BK191" s="130"/>
      <c r="BL191" s="131"/>
      <c r="BM191" s="130"/>
      <c r="BN191" s="131"/>
      <c r="BO191" s="130"/>
      <c r="BP191" s="131"/>
      <c r="BQ191" s="130"/>
      <c r="BR191" s="131"/>
      <c r="BS191" s="130"/>
      <c r="BT191" s="131"/>
      <c r="BU191" s="130"/>
      <c r="BV191" s="131"/>
      <c r="BW191" s="130"/>
      <c r="BX191" s="131"/>
      <c r="BY191" s="130"/>
      <c r="BZ191" s="131"/>
      <c r="CA191" s="130"/>
      <c r="CB191" s="131"/>
      <c r="CC191" s="130"/>
      <c r="CD191" s="132"/>
      <c r="CE191" s="99"/>
      <c r="CF191" s="130"/>
      <c r="CG191" s="131"/>
      <c r="CH191" s="130"/>
      <c r="CI191" s="131"/>
      <c r="CJ191" s="130"/>
      <c r="CK191" s="131"/>
      <c r="CL191" s="130"/>
      <c r="CM191" s="131"/>
      <c r="CN191" s="130"/>
      <c r="CO191" s="131"/>
      <c r="CP191" s="130"/>
      <c r="CQ191" s="131"/>
      <c r="CR191" s="130"/>
      <c r="CS191" s="131"/>
      <c r="CT191" s="130"/>
      <c r="CU191" s="131"/>
      <c r="CV191" s="130"/>
      <c r="CW191" s="131"/>
      <c r="CX191" s="130"/>
      <c r="CY191" s="131"/>
      <c r="CZ191" s="130"/>
      <c r="DA191" s="131"/>
      <c r="DB191" s="130"/>
      <c r="DC191" s="131"/>
      <c r="DD191" s="130"/>
      <c r="DE191" s="132"/>
      <c r="DF191" s="173">
        <f t="shared" si="12"/>
        <v>0</v>
      </c>
      <c r="DG191" s="172" t="str">
        <f>IF(DF191=0,"",DF191/DB216)</f>
        <v/>
      </c>
      <c r="DH191" s="96"/>
      <c r="DI191" s="116"/>
      <c r="DJ191" s="116"/>
      <c r="DK191" s="116"/>
      <c r="DL191" s="116"/>
      <c r="DM191" s="116"/>
      <c r="DN191" s="116"/>
      <c r="DO191" s="116"/>
      <c r="DP191" s="116"/>
      <c r="DQ191" s="200">
        <v>0</v>
      </c>
      <c r="DR191" s="200">
        <v>0</v>
      </c>
      <c r="DS191" s="200">
        <v>0</v>
      </c>
      <c r="DT191" s="200">
        <v>0</v>
      </c>
      <c r="DU191" s="200">
        <v>0</v>
      </c>
      <c r="DV191" s="200">
        <v>0</v>
      </c>
      <c r="DW191" s="1217"/>
    </row>
    <row r="192" spans="2:127" ht="15.95" customHeight="1">
      <c r="B192" s="629"/>
      <c r="C192" s="130"/>
      <c r="D192" s="131"/>
      <c r="E192" s="130"/>
      <c r="F192" s="131"/>
      <c r="G192" s="130"/>
      <c r="H192" s="131"/>
      <c r="I192" s="130"/>
      <c r="J192" s="131"/>
      <c r="K192" s="130"/>
      <c r="L192" s="131"/>
      <c r="M192" s="130"/>
      <c r="N192" s="131"/>
      <c r="O192" s="130"/>
      <c r="P192" s="131"/>
      <c r="Q192" s="130"/>
      <c r="R192" s="131"/>
      <c r="S192" s="130"/>
      <c r="T192" s="131"/>
      <c r="U192" s="130"/>
      <c r="V192" s="131"/>
      <c r="W192" s="130"/>
      <c r="X192" s="131"/>
      <c r="Y192" s="130"/>
      <c r="Z192" s="131"/>
      <c r="AA192" s="130"/>
      <c r="AB192" s="132"/>
      <c r="AC192" s="97"/>
      <c r="AD192" s="130"/>
      <c r="AE192" s="131"/>
      <c r="AF192" s="130"/>
      <c r="AG192" s="131"/>
      <c r="AH192" s="130"/>
      <c r="AI192" s="131"/>
      <c r="AJ192" s="130"/>
      <c r="AK192" s="131"/>
      <c r="AL192" s="130"/>
      <c r="AM192" s="131"/>
      <c r="AN192" s="130"/>
      <c r="AO192" s="131"/>
      <c r="AP192" s="130"/>
      <c r="AQ192" s="131"/>
      <c r="AR192" s="130"/>
      <c r="AS192" s="131"/>
      <c r="AT192" s="130"/>
      <c r="AU192" s="131"/>
      <c r="AV192" s="130"/>
      <c r="AW192" s="131"/>
      <c r="AX192" s="130"/>
      <c r="AY192" s="131"/>
      <c r="AZ192" s="130"/>
      <c r="BA192" s="131"/>
      <c r="BB192" s="130"/>
      <c r="BC192" s="132"/>
      <c r="BD192" s="98"/>
      <c r="BE192" s="130"/>
      <c r="BF192" s="131"/>
      <c r="BG192" s="130"/>
      <c r="BH192" s="131"/>
      <c r="BI192" s="130"/>
      <c r="BJ192" s="131"/>
      <c r="BK192" s="130"/>
      <c r="BL192" s="131"/>
      <c r="BM192" s="130"/>
      <c r="BN192" s="131"/>
      <c r="BO192" s="130"/>
      <c r="BP192" s="131"/>
      <c r="BQ192" s="130"/>
      <c r="BR192" s="131"/>
      <c r="BS192" s="130"/>
      <c r="BT192" s="131"/>
      <c r="BU192" s="130"/>
      <c r="BV192" s="131"/>
      <c r="BW192" s="130"/>
      <c r="BX192" s="131"/>
      <c r="BY192" s="130"/>
      <c r="BZ192" s="131"/>
      <c r="CA192" s="130"/>
      <c r="CB192" s="131"/>
      <c r="CC192" s="130"/>
      <c r="CD192" s="132"/>
      <c r="CE192" s="99"/>
      <c r="CF192" s="130"/>
      <c r="CG192" s="131"/>
      <c r="CH192" s="130"/>
      <c r="CI192" s="131"/>
      <c r="CJ192" s="130"/>
      <c r="CK192" s="131"/>
      <c r="CL192" s="130"/>
      <c r="CM192" s="131"/>
      <c r="CN192" s="130"/>
      <c r="CO192" s="131"/>
      <c r="CP192" s="130"/>
      <c r="CQ192" s="131"/>
      <c r="CR192" s="130"/>
      <c r="CS192" s="131"/>
      <c r="CT192" s="130"/>
      <c r="CU192" s="131"/>
      <c r="CV192" s="130"/>
      <c r="CW192" s="131"/>
      <c r="CX192" s="130"/>
      <c r="CY192" s="131"/>
      <c r="CZ192" s="130"/>
      <c r="DA192" s="131"/>
      <c r="DB192" s="130"/>
      <c r="DC192" s="131"/>
      <c r="DD192" s="130"/>
      <c r="DE192" s="132"/>
      <c r="DF192" s="173">
        <f t="shared" si="12"/>
        <v>0</v>
      </c>
      <c r="DG192" s="172" t="str">
        <f>IF(DF192=0,"",DF192/DB216)</f>
        <v/>
      </c>
      <c r="DH192" s="96"/>
      <c r="DI192" s="116">
        <v>0</v>
      </c>
      <c r="DJ192" s="116">
        <v>0</v>
      </c>
      <c r="DK192" s="116">
        <v>0</v>
      </c>
      <c r="DL192" s="116">
        <v>0</v>
      </c>
      <c r="DM192" s="116">
        <v>0</v>
      </c>
      <c r="DN192" s="116">
        <v>0</v>
      </c>
      <c r="DO192" s="116">
        <v>0</v>
      </c>
      <c r="DP192" s="116">
        <v>0</v>
      </c>
      <c r="DQ192" s="200">
        <v>0</v>
      </c>
      <c r="DR192" s="200">
        <v>0</v>
      </c>
      <c r="DS192" s="200">
        <v>0</v>
      </c>
      <c r="DT192" s="200">
        <v>0</v>
      </c>
      <c r="DU192" s="200">
        <v>0</v>
      </c>
      <c r="DV192" s="200">
        <v>0</v>
      </c>
      <c r="DW192" s="1217"/>
    </row>
    <row r="193" spans="2:127" ht="15.95" customHeight="1">
      <c r="B193" s="629"/>
      <c r="C193" s="130"/>
      <c r="D193" s="131"/>
      <c r="E193" s="130"/>
      <c r="F193" s="131"/>
      <c r="G193" s="130"/>
      <c r="H193" s="131"/>
      <c r="I193" s="130"/>
      <c r="J193" s="131"/>
      <c r="K193" s="130"/>
      <c r="L193" s="131"/>
      <c r="M193" s="130"/>
      <c r="N193" s="131"/>
      <c r="O193" s="130"/>
      <c r="P193" s="131"/>
      <c r="Q193" s="130"/>
      <c r="R193" s="131"/>
      <c r="S193" s="130"/>
      <c r="T193" s="131"/>
      <c r="U193" s="130"/>
      <c r="V193" s="131"/>
      <c r="W193" s="130"/>
      <c r="X193" s="131"/>
      <c r="Y193" s="130"/>
      <c r="Z193" s="131"/>
      <c r="AA193" s="130"/>
      <c r="AB193" s="132"/>
      <c r="AC193" s="97"/>
      <c r="AD193" s="130"/>
      <c r="AE193" s="131"/>
      <c r="AF193" s="130"/>
      <c r="AG193" s="131"/>
      <c r="AH193" s="130"/>
      <c r="AI193" s="131"/>
      <c r="AJ193" s="130"/>
      <c r="AK193" s="131"/>
      <c r="AL193" s="130"/>
      <c r="AM193" s="131"/>
      <c r="AN193" s="130"/>
      <c r="AO193" s="131"/>
      <c r="AP193" s="130"/>
      <c r="AQ193" s="131"/>
      <c r="AR193" s="130"/>
      <c r="AS193" s="131"/>
      <c r="AT193" s="130"/>
      <c r="AU193" s="131"/>
      <c r="AV193" s="130"/>
      <c r="AW193" s="131"/>
      <c r="AX193" s="130"/>
      <c r="AY193" s="131"/>
      <c r="AZ193" s="130"/>
      <c r="BA193" s="131"/>
      <c r="BB193" s="130"/>
      <c r="BC193" s="132"/>
      <c r="BD193" s="98"/>
      <c r="BE193" s="130"/>
      <c r="BF193" s="131"/>
      <c r="BG193" s="130"/>
      <c r="BH193" s="131"/>
      <c r="BI193" s="130"/>
      <c r="BJ193" s="131"/>
      <c r="BK193" s="130"/>
      <c r="BL193" s="131"/>
      <c r="BM193" s="130"/>
      <c r="BN193" s="131"/>
      <c r="BO193" s="130"/>
      <c r="BP193" s="131"/>
      <c r="BQ193" s="130"/>
      <c r="BR193" s="131"/>
      <c r="BS193" s="130"/>
      <c r="BT193" s="131"/>
      <c r="BU193" s="130"/>
      <c r="BV193" s="131"/>
      <c r="BW193" s="130"/>
      <c r="BX193" s="131"/>
      <c r="BY193" s="130"/>
      <c r="BZ193" s="131"/>
      <c r="CA193" s="130"/>
      <c r="CB193" s="131"/>
      <c r="CC193" s="130"/>
      <c r="CD193" s="132"/>
      <c r="CE193" s="99"/>
      <c r="CF193" s="130"/>
      <c r="CG193" s="131"/>
      <c r="CH193" s="130"/>
      <c r="CI193" s="131"/>
      <c r="CJ193" s="130"/>
      <c r="CK193" s="131"/>
      <c r="CL193" s="130"/>
      <c r="CM193" s="131"/>
      <c r="CN193" s="130"/>
      <c r="CO193" s="131"/>
      <c r="CP193" s="130"/>
      <c r="CQ193" s="131"/>
      <c r="CR193" s="130"/>
      <c r="CS193" s="131"/>
      <c r="CT193" s="130"/>
      <c r="CU193" s="131"/>
      <c r="CV193" s="130"/>
      <c r="CW193" s="131"/>
      <c r="CX193" s="130"/>
      <c r="CY193" s="131"/>
      <c r="CZ193" s="130"/>
      <c r="DA193" s="131"/>
      <c r="DB193" s="130"/>
      <c r="DC193" s="131"/>
      <c r="DD193" s="130"/>
      <c r="DE193" s="132"/>
      <c r="DF193" s="173">
        <f t="shared" si="12"/>
        <v>0</v>
      </c>
      <c r="DG193" s="172" t="str">
        <f>IF(DF193=0,"",DF193/DB216)</f>
        <v/>
      </c>
      <c r="DH193" s="96"/>
      <c r="DI193" s="116">
        <v>0</v>
      </c>
      <c r="DJ193" s="116">
        <v>0</v>
      </c>
      <c r="DK193" s="116">
        <v>0</v>
      </c>
      <c r="DL193" s="116">
        <v>0</v>
      </c>
      <c r="DM193" s="116">
        <v>0</v>
      </c>
      <c r="DN193" s="116">
        <v>0</v>
      </c>
      <c r="DO193" s="116">
        <v>0</v>
      </c>
      <c r="DP193" s="116">
        <v>0</v>
      </c>
      <c r="DQ193" s="200">
        <v>0</v>
      </c>
      <c r="DR193" s="200">
        <v>0</v>
      </c>
      <c r="DS193" s="200">
        <v>0</v>
      </c>
      <c r="DT193" s="200">
        <v>0</v>
      </c>
      <c r="DU193" s="200">
        <v>0</v>
      </c>
      <c r="DV193" s="200">
        <v>0</v>
      </c>
      <c r="DW193" s="1217"/>
    </row>
    <row r="194" spans="2:127" ht="15.95" customHeight="1">
      <c r="B194" s="629"/>
      <c r="C194" s="130"/>
      <c r="D194" s="131"/>
      <c r="E194" s="130"/>
      <c r="F194" s="131"/>
      <c r="G194" s="130"/>
      <c r="H194" s="131"/>
      <c r="I194" s="130"/>
      <c r="J194" s="131"/>
      <c r="K194" s="130"/>
      <c r="L194" s="131"/>
      <c r="M194" s="130"/>
      <c r="N194" s="131"/>
      <c r="O194" s="130"/>
      <c r="P194" s="131"/>
      <c r="Q194" s="130"/>
      <c r="R194" s="131"/>
      <c r="S194" s="130"/>
      <c r="T194" s="131"/>
      <c r="U194" s="130"/>
      <c r="V194" s="131"/>
      <c r="W194" s="130"/>
      <c r="X194" s="131"/>
      <c r="Y194" s="130"/>
      <c r="Z194" s="131"/>
      <c r="AA194" s="130"/>
      <c r="AB194" s="132"/>
      <c r="AC194" s="97"/>
      <c r="AD194" s="130"/>
      <c r="AE194" s="131"/>
      <c r="AF194" s="130"/>
      <c r="AG194" s="131"/>
      <c r="AH194" s="130"/>
      <c r="AI194" s="131"/>
      <c r="AJ194" s="130"/>
      <c r="AK194" s="131"/>
      <c r="AL194" s="130"/>
      <c r="AM194" s="131"/>
      <c r="AN194" s="130"/>
      <c r="AO194" s="131"/>
      <c r="AP194" s="130"/>
      <c r="AQ194" s="131"/>
      <c r="AR194" s="130"/>
      <c r="AS194" s="131"/>
      <c r="AT194" s="130"/>
      <c r="AU194" s="131"/>
      <c r="AV194" s="130"/>
      <c r="AW194" s="131"/>
      <c r="AX194" s="130"/>
      <c r="AY194" s="131"/>
      <c r="AZ194" s="130"/>
      <c r="BA194" s="131"/>
      <c r="BB194" s="130"/>
      <c r="BC194" s="132"/>
      <c r="BD194" s="98"/>
      <c r="BE194" s="130"/>
      <c r="BF194" s="131"/>
      <c r="BG194" s="130"/>
      <c r="BH194" s="131"/>
      <c r="BI194" s="130"/>
      <c r="BJ194" s="131"/>
      <c r="BK194" s="130"/>
      <c r="BL194" s="131"/>
      <c r="BM194" s="130"/>
      <c r="BN194" s="131"/>
      <c r="BO194" s="130"/>
      <c r="BP194" s="131"/>
      <c r="BQ194" s="130"/>
      <c r="BR194" s="131"/>
      <c r="BS194" s="130"/>
      <c r="BT194" s="131"/>
      <c r="BU194" s="130"/>
      <c r="BV194" s="131"/>
      <c r="BW194" s="130"/>
      <c r="BX194" s="131"/>
      <c r="BY194" s="130"/>
      <c r="BZ194" s="131"/>
      <c r="CA194" s="130"/>
      <c r="CB194" s="131"/>
      <c r="CC194" s="130"/>
      <c r="CD194" s="132"/>
      <c r="CE194" s="99"/>
      <c r="CF194" s="130"/>
      <c r="CG194" s="131"/>
      <c r="CH194" s="130"/>
      <c r="CI194" s="131"/>
      <c r="CJ194" s="130"/>
      <c r="CK194" s="131"/>
      <c r="CL194" s="130"/>
      <c r="CM194" s="131"/>
      <c r="CN194" s="130"/>
      <c r="CO194" s="131"/>
      <c r="CP194" s="130"/>
      <c r="CQ194" s="131"/>
      <c r="CR194" s="130"/>
      <c r="CS194" s="131"/>
      <c r="CT194" s="130"/>
      <c r="CU194" s="131"/>
      <c r="CV194" s="130"/>
      <c r="CW194" s="131"/>
      <c r="CX194" s="130"/>
      <c r="CY194" s="131"/>
      <c r="CZ194" s="130"/>
      <c r="DA194" s="131"/>
      <c r="DB194" s="130"/>
      <c r="DC194" s="131"/>
      <c r="DD194" s="130"/>
      <c r="DE194" s="132"/>
      <c r="DF194" s="173">
        <f t="shared" si="12"/>
        <v>0</v>
      </c>
      <c r="DG194" s="172" t="str">
        <f>IF(DF194=0,"",DF194/DB216)</f>
        <v/>
      </c>
      <c r="DH194" s="96"/>
      <c r="DI194" s="116">
        <v>0</v>
      </c>
      <c r="DJ194" s="116">
        <v>0</v>
      </c>
      <c r="DK194" s="116">
        <v>0</v>
      </c>
      <c r="DL194" s="116">
        <v>0</v>
      </c>
      <c r="DM194" s="116">
        <v>0</v>
      </c>
      <c r="DN194" s="116">
        <v>0</v>
      </c>
      <c r="DO194" s="116">
        <v>0</v>
      </c>
      <c r="DP194" s="116">
        <v>0</v>
      </c>
      <c r="DQ194" s="200">
        <v>0</v>
      </c>
      <c r="DR194" s="200">
        <v>0</v>
      </c>
      <c r="DS194" s="200">
        <v>0</v>
      </c>
      <c r="DT194" s="200">
        <v>0</v>
      </c>
      <c r="DU194" s="200">
        <v>0</v>
      </c>
      <c r="DV194" s="200">
        <v>0</v>
      </c>
      <c r="DW194" s="1217"/>
    </row>
    <row r="195" spans="2:127" ht="15.95" customHeight="1">
      <c r="B195" s="629"/>
      <c r="C195" s="130"/>
      <c r="D195" s="131"/>
      <c r="E195" s="130"/>
      <c r="F195" s="131"/>
      <c r="G195" s="130"/>
      <c r="H195" s="131"/>
      <c r="I195" s="130"/>
      <c r="J195" s="131"/>
      <c r="K195" s="130"/>
      <c r="L195" s="131"/>
      <c r="M195" s="130"/>
      <c r="N195" s="131"/>
      <c r="O195" s="130"/>
      <c r="P195" s="131"/>
      <c r="Q195" s="130"/>
      <c r="R195" s="131"/>
      <c r="S195" s="130"/>
      <c r="T195" s="131"/>
      <c r="U195" s="130"/>
      <c r="V195" s="131"/>
      <c r="W195" s="130"/>
      <c r="X195" s="131"/>
      <c r="Y195" s="130"/>
      <c r="Z195" s="131"/>
      <c r="AA195" s="130"/>
      <c r="AB195" s="132"/>
      <c r="AC195" s="97"/>
      <c r="AD195" s="130"/>
      <c r="AE195" s="131"/>
      <c r="AF195" s="130"/>
      <c r="AG195" s="131"/>
      <c r="AH195" s="130"/>
      <c r="AI195" s="131"/>
      <c r="AJ195" s="130"/>
      <c r="AK195" s="131"/>
      <c r="AL195" s="130"/>
      <c r="AM195" s="131"/>
      <c r="AN195" s="130"/>
      <c r="AO195" s="131"/>
      <c r="AP195" s="130"/>
      <c r="AQ195" s="131"/>
      <c r="AR195" s="130"/>
      <c r="AS195" s="131"/>
      <c r="AT195" s="130"/>
      <c r="AU195" s="131"/>
      <c r="AV195" s="130"/>
      <c r="AW195" s="131"/>
      <c r="AX195" s="130"/>
      <c r="AY195" s="131"/>
      <c r="AZ195" s="130"/>
      <c r="BA195" s="131"/>
      <c r="BB195" s="130"/>
      <c r="BC195" s="132"/>
      <c r="BD195" s="98"/>
      <c r="BE195" s="130"/>
      <c r="BF195" s="131"/>
      <c r="BG195" s="130"/>
      <c r="BH195" s="131"/>
      <c r="BI195" s="130"/>
      <c r="BJ195" s="131"/>
      <c r="BK195" s="130"/>
      <c r="BL195" s="131"/>
      <c r="BM195" s="130"/>
      <c r="BN195" s="131"/>
      <c r="BO195" s="130"/>
      <c r="BP195" s="131"/>
      <c r="BQ195" s="130"/>
      <c r="BR195" s="131"/>
      <c r="BS195" s="130"/>
      <c r="BT195" s="131"/>
      <c r="BU195" s="130"/>
      <c r="BV195" s="131"/>
      <c r="BW195" s="130"/>
      <c r="BX195" s="131"/>
      <c r="BY195" s="130"/>
      <c r="BZ195" s="131"/>
      <c r="CA195" s="130"/>
      <c r="CB195" s="131"/>
      <c r="CC195" s="130"/>
      <c r="CD195" s="132"/>
      <c r="CE195" s="99"/>
      <c r="CF195" s="130"/>
      <c r="CG195" s="131"/>
      <c r="CH195" s="130"/>
      <c r="CI195" s="131"/>
      <c r="CJ195" s="130"/>
      <c r="CK195" s="131"/>
      <c r="CL195" s="130"/>
      <c r="CM195" s="131"/>
      <c r="CN195" s="130"/>
      <c r="CO195" s="131"/>
      <c r="CP195" s="130"/>
      <c r="CQ195" s="131"/>
      <c r="CR195" s="130"/>
      <c r="CS195" s="131"/>
      <c r="CT195" s="130"/>
      <c r="CU195" s="131"/>
      <c r="CV195" s="130"/>
      <c r="CW195" s="131"/>
      <c r="CX195" s="130"/>
      <c r="CY195" s="131"/>
      <c r="CZ195" s="130"/>
      <c r="DA195" s="131"/>
      <c r="DB195" s="130"/>
      <c r="DC195" s="131"/>
      <c r="DD195" s="130"/>
      <c r="DE195" s="132"/>
      <c r="DF195" s="173">
        <f t="shared" si="12"/>
        <v>0</v>
      </c>
      <c r="DG195" s="172" t="str">
        <f>IF(DF195=0,"",DF195/DB216)</f>
        <v/>
      </c>
      <c r="DH195" s="96"/>
      <c r="DI195" s="116">
        <v>0</v>
      </c>
      <c r="DJ195" s="116">
        <v>0</v>
      </c>
      <c r="DK195" s="116">
        <v>0</v>
      </c>
      <c r="DL195" s="116">
        <v>0</v>
      </c>
      <c r="DM195" s="116">
        <v>0</v>
      </c>
      <c r="DN195" s="116">
        <v>0</v>
      </c>
      <c r="DO195" s="116">
        <v>0</v>
      </c>
      <c r="DP195" s="116">
        <v>0</v>
      </c>
      <c r="DQ195" s="200">
        <v>0</v>
      </c>
      <c r="DR195" s="200">
        <v>0</v>
      </c>
      <c r="DS195" s="200">
        <v>0</v>
      </c>
      <c r="DT195" s="200">
        <v>0</v>
      </c>
      <c r="DU195" s="200">
        <v>0</v>
      </c>
      <c r="DV195" s="200">
        <v>0</v>
      </c>
      <c r="DW195" s="1217"/>
    </row>
    <row r="196" spans="2:127" ht="15.95" customHeight="1">
      <c r="B196" s="629"/>
      <c r="C196" s="130"/>
      <c r="D196" s="131"/>
      <c r="E196" s="130"/>
      <c r="F196" s="131"/>
      <c r="G196" s="130"/>
      <c r="H196" s="131"/>
      <c r="I196" s="130"/>
      <c r="J196" s="131"/>
      <c r="K196" s="130"/>
      <c r="L196" s="131"/>
      <c r="M196" s="130"/>
      <c r="N196" s="131"/>
      <c r="O196" s="130"/>
      <c r="P196" s="131"/>
      <c r="Q196" s="130"/>
      <c r="R196" s="131"/>
      <c r="S196" s="130"/>
      <c r="T196" s="131"/>
      <c r="U196" s="130"/>
      <c r="V196" s="131"/>
      <c r="W196" s="130"/>
      <c r="X196" s="131"/>
      <c r="Y196" s="130"/>
      <c r="Z196" s="131"/>
      <c r="AA196" s="130"/>
      <c r="AB196" s="132"/>
      <c r="AC196" s="97"/>
      <c r="AD196" s="130"/>
      <c r="AE196" s="131"/>
      <c r="AF196" s="130"/>
      <c r="AG196" s="131"/>
      <c r="AH196" s="130"/>
      <c r="AI196" s="131"/>
      <c r="AJ196" s="130"/>
      <c r="AK196" s="131"/>
      <c r="AL196" s="130"/>
      <c r="AM196" s="131"/>
      <c r="AN196" s="130"/>
      <c r="AO196" s="131"/>
      <c r="AP196" s="130"/>
      <c r="AQ196" s="131"/>
      <c r="AR196" s="130"/>
      <c r="AS196" s="131"/>
      <c r="AT196" s="130"/>
      <c r="AU196" s="131"/>
      <c r="AV196" s="130"/>
      <c r="AW196" s="131"/>
      <c r="AX196" s="130"/>
      <c r="AY196" s="131"/>
      <c r="AZ196" s="130"/>
      <c r="BA196" s="131"/>
      <c r="BB196" s="130"/>
      <c r="BC196" s="132"/>
      <c r="BD196" s="98"/>
      <c r="BE196" s="130"/>
      <c r="BF196" s="131"/>
      <c r="BG196" s="130"/>
      <c r="BH196" s="131"/>
      <c r="BI196" s="130"/>
      <c r="BJ196" s="131"/>
      <c r="BK196" s="130"/>
      <c r="BL196" s="131"/>
      <c r="BM196" s="130"/>
      <c r="BN196" s="131"/>
      <c r="BO196" s="130"/>
      <c r="BP196" s="131"/>
      <c r="BQ196" s="130"/>
      <c r="BR196" s="131"/>
      <c r="BS196" s="130"/>
      <c r="BT196" s="131"/>
      <c r="BU196" s="130"/>
      <c r="BV196" s="131"/>
      <c r="BW196" s="130"/>
      <c r="BX196" s="131"/>
      <c r="BY196" s="130"/>
      <c r="BZ196" s="131"/>
      <c r="CA196" s="130"/>
      <c r="CB196" s="131"/>
      <c r="CC196" s="130"/>
      <c r="CD196" s="132"/>
      <c r="CE196" s="99"/>
      <c r="CF196" s="130"/>
      <c r="CG196" s="131"/>
      <c r="CH196" s="130"/>
      <c r="CI196" s="131"/>
      <c r="CJ196" s="130"/>
      <c r="CK196" s="131"/>
      <c r="CL196" s="130"/>
      <c r="CM196" s="131"/>
      <c r="CN196" s="130"/>
      <c r="CO196" s="131"/>
      <c r="CP196" s="130"/>
      <c r="CQ196" s="131"/>
      <c r="CR196" s="130"/>
      <c r="CS196" s="131"/>
      <c r="CT196" s="130"/>
      <c r="CU196" s="131"/>
      <c r="CV196" s="130"/>
      <c r="CW196" s="131"/>
      <c r="CX196" s="130"/>
      <c r="CY196" s="131"/>
      <c r="CZ196" s="130"/>
      <c r="DA196" s="131"/>
      <c r="DB196" s="130"/>
      <c r="DC196" s="131"/>
      <c r="DD196" s="130"/>
      <c r="DE196" s="132"/>
      <c r="DF196" s="173">
        <f t="shared" si="12"/>
        <v>0</v>
      </c>
      <c r="DG196" s="172" t="str">
        <f>IF(DF196=0,"",DF196/DB216)</f>
        <v/>
      </c>
      <c r="DH196" s="96"/>
      <c r="DI196" s="116">
        <v>0</v>
      </c>
      <c r="DJ196" s="116">
        <v>0</v>
      </c>
      <c r="DK196" s="116">
        <v>0</v>
      </c>
      <c r="DL196" s="116">
        <v>0</v>
      </c>
      <c r="DM196" s="116">
        <v>0</v>
      </c>
      <c r="DN196" s="116">
        <v>0</v>
      </c>
      <c r="DO196" s="116">
        <v>0</v>
      </c>
      <c r="DP196" s="116">
        <v>0</v>
      </c>
      <c r="DQ196" s="200">
        <v>0</v>
      </c>
      <c r="DR196" s="200">
        <v>0</v>
      </c>
      <c r="DS196" s="200">
        <v>0</v>
      </c>
      <c r="DT196" s="200">
        <v>0</v>
      </c>
      <c r="DU196" s="200">
        <v>0</v>
      </c>
      <c r="DV196" s="200">
        <v>0</v>
      </c>
      <c r="DW196" s="1217"/>
    </row>
    <row r="197" spans="2:127" ht="15.95" customHeight="1">
      <c r="B197" s="629"/>
      <c r="C197" s="130"/>
      <c r="D197" s="131"/>
      <c r="E197" s="130"/>
      <c r="F197" s="131"/>
      <c r="G197" s="130"/>
      <c r="H197" s="131"/>
      <c r="I197" s="130"/>
      <c r="J197" s="131"/>
      <c r="K197" s="130"/>
      <c r="L197" s="131"/>
      <c r="M197" s="130"/>
      <c r="N197" s="131"/>
      <c r="O197" s="130"/>
      <c r="P197" s="131"/>
      <c r="Q197" s="130"/>
      <c r="R197" s="131"/>
      <c r="S197" s="130"/>
      <c r="T197" s="131"/>
      <c r="U197" s="130"/>
      <c r="V197" s="131"/>
      <c r="W197" s="130"/>
      <c r="X197" s="131"/>
      <c r="Y197" s="130"/>
      <c r="Z197" s="131"/>
      <c r="AA197" s="130"/>
      <c r="AB197" s="132"/>
      <c r="AC197" s="97"/>
      <c r="AD197" s="130"/>
      <c r="AE197" s="131"/>
      <c r="AF197" s="130"/>
      <c r="AG197" s="131"/>
      <c r="AH197" s="130"/>
      <c r="AI197" s="131"/>
      <c r="AJ197" s="130"/>
      <c r="AK197" s="131"/>
      <c r="AL197" s="130"/>
      <c r="AM197" s="131"/>
      <c r="AN197" s="130"/>
      <c r="AO197" s="131"/>
      <c r="AP197" s="130"/>
      <c r="AQ197" s="131"/>
      <c r="AR197" s="130"/>
      <c r="AS197" s="131"/>
      <c r="AT197" s="130"/>
      <c r="AU197" s="131"/>
      <c r="AV197" s="130"/>
      <c r="AW197" s="131"/>
      <c r="AX197" s="130"/>
      <c r="AY197" s="131"/>
      <c r="AZ197" s="130"/>
      <c r="BA197" s="131"/>
      <c r="BB197" s="130"/>
      <c r="BC197" s="132"/>
      <c r="BD197" s="98"/>
      <c r="BE197" s="130"/>
      <c r="BF197" s="131"/>
      <c r="BG197" s="130"/>
      <c r="BH197" s="131"/>
      <c r="BI197" s="130"/>
      <c r="BJ197" s="131"/>
      <c r="BK197" s="130"/>
      <c r="BL197" s="131"/>
      <c r="BM197" s="130"/>
      <c r="BN197" s="131"/>
      <c r="BO197" s="130"/>
      <c r="BP197" s="131"/>
      <c r="BQ197" s="130"/>
      <c r="BR197" s="131"/>
      <c r="BS197" s="130"/>
      <c r="BT197" s="131"/>
      <c r="BU197" s="130"/>
      <c r="BV197" s="131"/>
      <c r="BW197" s="130"/>
      <c r="BX197" s="131"/>
      <c r="BY197" s="130"/>
      <c r="BZ197" s="131"/>
      <c r="CA197" s="130"/>
      <c r="CB197" s="131"/>
      <c r="CC197" s="130"/>
      <c r="CD197" s="132"/>
      <c r="CE197" s="99"/>
      <c r="CF197" s="130"/>
      <c r="CG197" s="131"/>
      <c r="CH197" s="130"/>
      <c r="CI197" s="131"/>
      <c r="CJ197" s="130"/>
      <c r="CK197" s="131"/>
      <c r="CL197" s="130"/>
      <c r="CM197" s="131"/>
      <c r="CN197" s="130"/>
      <c r="CO197" s="131"/>
      <c r="CP197" s="130"/>
      <c r="CQ197" s="131"/>
      <c r="CR197" s="130"/>
      <c r="CS197" s="131"/>
      <c r="CT197" s="130"/>
      <c r="CU197" s="131"/>
      <c r="CV197" s="130"/>
      <c r="CW197" s="131"/>
      <c r="CX197" s="130"/>
      <c r="CY197" s="131"/>
      <c r="CZ197" s="130"/>
      <c r="DA197" s="131"/>
      <c r="DB197" s="130"/>
      <c r="DC197" s="131"/>
      <c r="DD197" s="130"/>
      <c r="DE197" s="132"/>
      <c r="DF197" s="173">
        <f t="shared" si="12"/>
        <v>0</v>
      </c>
      <c r="DG197" s="172" t="str">
        <f>IF(DF197=0,"",DF197/DB216)</f>
        <v/>
      </c>
      <c r="DH197" s="96"/>
      <c r="DI197" s="116">
        <v>0</v>
      </c>
      <c r="DJ197" s="116">
        <v>0</v>
      </c>
      <c r="DK197" s="116">
        <v>0</v>
      </c>
      <c r="DL197" s="116">
        <v>0</v>
      </c>
      <c r="DM197" s="116">
        <v>0</v>
      </c>
      <c r="DN197" s="116">
        <v>0</v>
      </c>
      <c r="DO197" s="116">
        <v>0</v>
      </c>
      <c r="DP197" s="116">
        <v>0</v>
      </c>
      <c r="DQ197" s="200">
        <v>0</v>
      </c>
      <c r="DR197" s="200">
        <v>0</v>
      </c>
      <c r="DS197" s="200">
        <v>0</v>
      </c>
      <c r="DT197" s="200">
        <v>0</v>
      </c>
      <c r="DU197" s="200">
        <v>0</v>
      </c>
      <c r="DV197" s="200">
        <v>0</v>
      </c>
      <c r="DW197" s="1217"/>
    </row>
    <row r="198" spans="2:127" ht="15.95" customHeight="1">
      <c r="B198" s="629"/>
      <c r="C198" s="130"/>
      <c r="D198" s="131"/>
      <c r="E198" s="130"/>
      <c r="F198" s="131"/>
      <c r="G198" s="130"/>
      <c r="H198" s="131"/>
      <c r="I198" s="130"/>
      <c r="J198" s="131"/>
      <c r="K198" s="130"/>
      <c r="L198" s="131"/>
      <c r="M198" s="130"/>
      <c r="N198" s="131"/>
      <c r="O198" s="130"/>
      <c r="P198" s="131"/>
      <c r="Q198" s="130"/>
      <c r="R198" s="131"/>
      <c r="S198" s="130"/>
      <c r="T198" s="131"/>
      <c r="U198" s="130"/>
      <c r="V198" s="131"/>
      <c r="W198" s="130"/>
      <c r="X198" s="131"/>
      <c r="Y198" s="130"/>
      <c r="Z198" s="131"/>
      <c r="AA198" s="130"/>
      <c r="AB198" s="132"/>
      <c r="AC198" s="97"/>
      <c r="AD198" s="130"/>
      <c r="AE198" s="131"/>
      <c r="AF198" s="130"/>
      <c r="AG198" s="131"/>
      <c r="AH198" s="130"/>
      <c r="AI198" s="131"/>
      <c r="AJ198" s="130"/>
      <c r="AK198" s="131"/>
      <c r="AL198" s="130"/>
      <c r="AM198" s="131"/>
      <c r="AN198" s="130"/>
      <c r="AO198" s="131"/>
      <c r="AP198" s="130"/>
      <c r="AQ198" s="131"/>
      <c r="AR198" s="130"/>
      <c r="AS198" s="131"/>
      <c r="AT198" s="130"/>
      <c r="AU198" s="131"/>
      <c r="AV198" s="130"/>
      <c r="AW198" s="131"/>
      <c r="AX198" s="130"/>
      <c r="AY198" s="131"/>
      <c r="AZ198" s="130"/>
      <c r="BA198" s="131"/>
      <c r="BB198" s="130"/>
      <c r="BC198" s="132"/>
      <c r="BD198" s="98"/>
      <c r="BE198" s="130"/>
      <c r="BF198" s="131"/>
      <c r="BG198" s="130"/>
      <c r="BH198" s="131"/>
      <c r="BI198" s="130"/>
      <c r="BJ198" s="131"/>
      <c r="BK198" s="130"/>
      <c r="BL198" s="131"/>
      <c r="BM198" s="130"/>
      <c r="BN198" s="131"/>
      <c r="BO198" s="130"/>
      <c r="BP198" s="131"/>
      <c r="BQ198" s="130"/>
      <c r="BR198" s="131"/>
      <c r="BS198" s="130"/>
      <c r="BT198" s="131"/>
      <c r="BU198" s="130"/>
      <c r="BV198" s="131"/>
      <c r="BW198" s="130"/>
      <c r="BX198" s="131"/>
      <c r="BY198" s="130"/>
      <c r="BZ198" s="131"/>
      <c r="CA198" s="130"/>
      <c r="CB198" s="131"/>
      <c r="CC198" s="130"/>
      <c r="CD198" s="132"/>
      <c r="CE198" s="99"/>
      <c r="CF198" s="130"/>
      <c r="CG198" s="131"/>
      <c r="CH198" s="130"/>
      <c r="CI198" s="131"/>
      <c r="CJ198" s="130"/>
      <c r="CK198" s="131"/>
      <c r="CL198" s="130"/>
      <c r="CM198" s="131"/>
      <c r="CN198" s="130"/>
      <c r="CO198" s="131"/>
      <c r="CP198" s="130"/>
      <c r="CQ198" s="131"/>
      <c r="CR198" s="130"/>
      <c r="CS198" s="131"/>
      <c r="CT198" s="130"/>
      <c r="CU198" s="131"/>
      <c r="CV198" s="130"/>
      <c r="CW198" s="131"/>
      <c r="CX198" s="130"/>
      <c r="CY198" s="131"/>
      <c r="CZ198" s="130"/>
      <c r="DA198" s="131"/>
      <c r="DB198" s="130"/>
      <c r="DC198" s="131"/>
      <c r="DD198" s="130"/>
      <c r="DE198" s="132"/>
      <c r="DF198" s="173">
        <f t="shared" si="12"/>
        <v>0</v>
      </c>
      <c r="DG198" s="172" t="str">
        <f>IF(DF198=0,"",DF198/DB216)</f>
        <v/>
      </c>
      <c r="DH198" s="96"/>
      <c r="DI198" s="116"/>
      <c r="DJ198" s="116"/>
      <c r="DK198" s="116"/>
      <c r="DL198" s="116"/>
      <c r="DM198" s="116"/>
      <c r="DN198" s="116"/>
      <c r="DO198" s="116"/>
      <c r="DP198" s="116"/>
      <c r="DQ198" s="200">
        <v>0</v>
      </c>
      <c r="DR198" s="200">
        <v>0</v>
      </c>
      <c r="DS198" s="200">
        <v>0</v>
      </c>
      <c r="DT198" s="200">
        <v>0</v>
      </c>
      <c r="DU198" s="200">
        <v>0</v>
      </c>
      <c r="DV198" s="200">
        <v>0</v>
      </c>
      <c r="DW198" s="1217"/>
    </row>
    <row r="199" spans="2:127" ht="15.95" customHeight="1">
      <c r="B199" s="629"/>
      <c r="C199" s="130"/>
      <c r="D199" s="131"/>
      <c r="E199" s="130"/>
      <c r="F199" s="131"/>
      <c r="G199" s="130"/>
      <c r="H199" s="131"/>
      <c r="I199" s="130"/>
      <c r="J199" s="131"/>
      <c r="K199" s="130"/>
      <c r="L199" s="131"/>
      <c r="M199" s="130"/>
      <c r="N199" s="131"/>
      <c r="O199" s="130"/>
      <c r="P199" s="131"/>
      <c r="Q199" s="130"/>
      <c r="R199" s="131"/>
      <c r="S199" s="130"/>
      <c r="T199" s="131"/>
      <c r="U199" s="130"/>
      <c r="V199" s="131"/>
      <c r="W199" s="130"/>
      <c r="X199" s="131"/>
      <c r="Y199" s="130"/>
      <c r="Z199" s="131"/>
      <c r="AA199" s="130"/>
      <c r="AB199" s="132"/>
      <c r="AC199" s="97"/>
      <c r="AD199" s="130"/>
      <c r="AE199" s="131"/>
      <c r="AF199" s="130"/>
      <c r="AG199" s="131"/>
      <c r="AH199" s="130"/>
      <c r="AI199" s="131"/>
      <c r="AJ199" s="130"/>
      <c r="AK199" s="131"/>
      <c r="AL199" s="130"/>
      <c r="AM199" s="131"/>
      <c r="AN199" s="130"/>
      <c r="AO199" s="131"/>
      <c r="AP199" s="130"/>
      <c r="AQ199" s="131"/>
      <c r="AR199" s="130"/>
      <c r="AS199" s="131"/>
      <c r="AT199" s="130"/>
      <c r="AU199" s="131"/>
      <c r="AV199" s="130"/>
      <c r="AW199" s="131"/>
      <c r="AX199" s="130"/>
      <c r="AY199" s="131"/>
      <c r="AZ199" s="130"/>
      <c r="BA199" s="131"/>
      <c r="BB199" s="130"/>
      <c r="BC199" s="132"/>
      <c r="BD199" s="98"/>
      <c r="BE199" s="130"/>
      <c r="BF199" s="131"/>
      <c r="BG199" s="130"/>
      <c r="BH199" s="131"/>
      <c r="BI199" s="130"/>
      <c r="BJ199" s="131"/>
      <c r="BK199" s="130"/>
      <c r="BL199" s="131"/>
      <c r="BM199" s="130"/>
      <c r="BN199" s="131"/>
      <c r="BO199" s="130"/>
      <c r="BP199" s="131"/>
      <c r="BQ199" s="130"/>
      <c r="BR199" s="131"/>
      <c r="BS199" s="130"/>
      <c r="BT199" s="131"/>
      <c r="BU199" s="130"/>
      <c r="BV199" s="131"/>
      <c r="BW199" s="130"/>
      <c r="BX199" s="131"/>
      <c r="BY199" s="130"/>
      <c r="BZ199" s="131"/>
      <c r="CA199" s="130"/>
      <c r="CB199" s="131"/>
      <c r="CC199" s="130"/>
      <c r="CD199" s="132"/>
      <c r="CE199" s="99"/>
      <c r="CF199" s="130"/>
      <c r="CG199" s="131"/>
      <c r="CH199" s="130"/>
      <c r="CI199" s="131"/>
      <c r="CJ199" s="130"/>
      <c r="CK199" s="131"/>
      <c r="CL199" s="130"/>
      <c r="CM199" s="131"/>
      <c r="CN199" s="130"/>
      <c r="CO199" s="131"/>
      <c r="CP199" s="130"/>
      <c r="CQ199" s="131"/>
      <c r="CR199" s="130"/>
      <c r="CS199" s="131"/>
      <c r="CT199" s="130"/>
      <c r="CU199" s="131"/>
      <c r="CV199" s="130"/>
      <c r="CW199" s="131"/>
      <c r="CX199" s="130"/>
      <c r="CY199" s="131"/>
      <c r="CZ199" s="130"/>
      <c r="DA199" s="131"/>
      <c r="DB199" s="130"/>
      <c r="DC199" s="131"/>
      <c r="DD199" s="130"/>
      <c r="DE199" s="132"/>
      <c r="DF199" s="173">
        <f t="shared" si="12"/>
        <v>0</v>
      </c>
      <c r="DG199" s="172" t="str">
        <f>IF(DF199=0,"",DF199/DB216)</f>
        <v/>
      </c>
      <c r="DH199" s="96"/>
      <c r="DI199" s="116"/>
      <c r="DJ199" s="116"/>
      <c r="DK199" s="116"/>
      <c r="DL199" s="116"/>
      <c r="DM199" s="116"/>
      <c r="DN199" s="116"/>
      <c r="DO199" s="116"/>
      <c r="DP199" s="116"/>
      <c r="DQ199" s="200">
        <v>0</v>
      </c>
      <c r="DR199" s="200">
        <v>0</v>
      </c>
      <c r="DS199" s="200">
        <v>0</v>
      </c>
      <c r="DT199" s="200">
        <v>0</v>
      </c>
      <c r="DU199" s="200">
        <v>0</v>
      </c>
      <c r="DV199" s="200">
        <v>0</v>
      </c>
      <c r="DW199" s="1217"/>
    </row>
    <row r="200" spans="2:127" ht="15.95" customHeight="1">
      <c r="B200" s="629"/>
      <c r="C200" s="130"/>
      <c r="D200" s="131"/>
      <c r="E200" s="130"/>
      <c r="F200" s="131"/>
      <c r="G200" s="130"/>
      <c r="H200" s="131"/>
      <c r="I200" s="130"/>
      <c r="J200" s="131"/>
      <c r="K200" s="130"/>
      <c r="L200" s="131"/>
      <c r="M200" s="130"/>
      <c r="N200" s="131"/>
      <c r="O200" s="130"/>
      <c r="P200" s="131"/>
      <c r="Q200" s="130"/>
      <c r="R200" s="131"/>
      <c r="S200" s="130"/>
      <c r="T200" s="131"/>
      <c r="U200" s="130"/>
      <c r="V200" s="131"/>
      <c r="W200" s="130"/>
      <c r="X200" s="131"/>
      <c r="Y200" s="130"/>
      <c r="Z200" s="131"/>
      <c r="AA200" s="130"/>
      <c r="AB200" s="132"/>
      <c r="AC200" s="97"/>
      <c r="AD200" s="130"/>
      <c r="AE200" s="131"/>
      <c r="AF200" s="130"/>
      <c r="AG200" s="131"/>
      <c r="AH200" s="130"/>
      <c r="AI200" s="131"/>
      <c r="AJ200" s="130"/>
      <c r="AK200" s="131"/>
      <c r="AL200" s="130"/>
      <c r="AM200" s="131"/>
      <c r="AN200" s="130"/>
      <c r="AO200" s="131"/>
      <c r="AP200" s="130"/>
      <c r="AQ200" s="131"/>
      <c r="AR200" s="130"/>
      <c r="AS200" s="131"/>
      <c r="AT200" s="130"/>
      <c r="AU200" s="131"/>
      <c r="AV200" s="130"/>
      <c r="AW200" s="131"/>
      <c r="AX200" s="130"/>
      <c r="AY200" s="131"/>
      <c r="AZ200" s="130"/>
      <c r="BA200" s="131"/>
      <c r="BB200" s="130"/>
      <c r="BC200" s="132"/>
      <c r="BD200" s="98"/>
      <c r="BE200" s="130"/>
      <c r="BF200" s="131"/>
      <c r="BG200" s="130"/>
      <c r="BH200" s="131"/>
      <c r="BI200" s="130"/>
      <c r="BJ200" s="131"/>
      <c r="BK200" s="130"/>
      <c r="BL200" s="131"/>
      <c r="BM200" s="130"/>
      <c r="BN200" s="131"/>
      <c r="BO200" s="130"/>
      <c r="BP200" s="131"/>
      <c r="BQ200" s="130"/>
      <c r="BR200" s="131"/>
      <c r="BS200" s="130"/>
      <c r="BT200" s="131"/>
      <c r="BU200" s="130"/>
      <c r="BV200" s="131"/>
      <c r="BW200" s="130"/>
      <c r="BX200" s="131"/>
      <c r="BY200" s="130"/>
      <c r="BZ200" s="131"/>
      <c r="CA200" s="130"/>
      <c r="CB200" s="131"/>
      <c r="CC200" s="130"/>
      <c r="CD200" s="132"/>
      <c r="CE200" s="99"/>
      <c r="CF200" s="130"/>
      <c r="CG200" s="131"/>
      <c r="CH200" s="130"/>
      <c r="CI200" s="131"/>
      <c r="CJ200" s="130"/>
      <c r="CK200" s="131"/>
      <c r="CL200" s="130"/>
      <c r="CM200" s="131"/>
      <c r="CN200" s="130"/>
      <c r="CO200" s="131"/>
      <c r="CP200" s="130"/>
      <c r="CQ200" s="131"/>
      <c r="CR200" s="130"/>
      <c r="CS200" s="131"/>
      <c r="CT200" s="130"/>
      <c r="CU200" s="131"/>
      <c r="CV200" s="130"/>
      <c r="CW200" s="131"/>
      <c r="CX200" s="130"/>
      <c r="CY200" s="131"/>
      <c r="CZ200" s="130"/>
      <c r="DA200" s="131"/>
      <c r="DB200" s="130"/>
      <c r="DC200" s="131"/>
      <c r="DD200" s="130"/>
      <c r="DE200" s="132"/>
      <c r="DF200" s="173">
        <f t="shared" si="12"/>
        <v>0</v>
      </c>
      <c r="DG200" s="172" t="str">
        <f>IF(DF200=0,"",DF200/DB216)</f>
        <v/>
      </c>
      <c r="DH200" s="96"/>
      <c r="DI200" s="116"/>
      <c r="DJ200" s="116"/>
      <c r="DK200" s="116"/>
      <c r="DL200" s="116"/>
      <c r="DM200" s="116"/>
      <c r="DN200" s="116"/>
      <c r="DO200" s="116"/>
      <c r="DP200" s="116"/>
      <c r="DQ200" s="200">
        <v>0</v>
      </c>
      <c r="DR200" s="200">
        <v>0</v>
      </c>
      <c r="DS200" s="200">
        <v>0</v>
      </c>
      <c r="DT200" s="200">
        <v>0</v>
      </c>
      <c r="DU200" s="200">
        <v>0</v>
      </c>
      <c r="DV200" s="200">
        <v>0</v>
      </c>
      <c r="DW200" s="1217"/>
    </row>
    <row r="201" spans="2:127" ht="15.95" customHeight="1">
      <c r="B201" s="629"/>
      <c r="C201" s="130"/>
      <c r="D201" s="131"/>
      <c r="E201" s="130"/>
      <c r="F201" s="131"/>
      <c r="G201" s="130"/>
      <c r="H201" s="131"/>
      <c r="I201" s="130"/>
      <c r="J201" s="131"/>
      <c r="K201" s="130"/>
      <c r="L201" s="131"/>
      <c r="M201" s="130"/>
      <c r="N201" s="131"/>
      <c r="O201" s="130"/>
      <c r="P201" s="131"/>
      <c r="Q201" s="130"/>
      <c r="R201" s="131"/>
      <c r="S201" s="130"/>
      <c r="T201" s="131"/>
      <c r="U201" s="130"/>
      <c r="V201" s="131"/>
      <c r="W201" s="130"/>
      <c r="X201" s="131"/>
      <c r="Y201" s="130"/>
      <c r="Z201" s="131"/>
      <c r="AA201" s="130"/>
      <c r="AB201" s="132"/>
      <c r="AC201" s="97"/>
      <c r="AD201" s="130"/>
      <c r="AE201" s="131"/>
      <c r="AF201" s="130"/>
      <c r="AG201" s="131"/>
      <c r="AH201" s="130"/>
      <c r="AI201" s="131"/>
      <c r="AJ201" s="130"/>
      <c r="AK201" s="131"/>
      <c r="AL201" s="130"/>
      <c r="AM201" s="131"/>
      <c r="AN201" s="130"/>
      <c r="AO201" s="131"/>
      <c r="AP201" s="130"/>
      <c r="AQ201" s="131"/>
      <c r="AR201" s="130"/>
      <c r="AS201" s="131"/>
      <c r="AT201" s="130"/>
      <c r="AU201" s="131"/>
      <c r="AV201" s="130"/>
      <c r="AW201" s="131"/>
      <c r="AX201" s="130"/>
      <c r="AY201" s="131"/>
      <c r="AZ201" s="130"/>
      <c r="BA201" s="131"/>
      <c r="BB201" s="130"/>
      <c r="BC201" s="132"/>
      <c r="BD201" s="98"/>
      <c r="BE201" s="130"/>
      <c r="BF201" s="131"/>
      <c r="BG201" s="130"/>
      <c r="BH201" s="131"/>
      <c r="BI201" s="130"/>
      <c r="BJ201" s="131"/>
      <c r="BK201" s="130"/>
      <c r="BL201" s="131"/>
      <c r="BM201" s="130"/>
      <c r="BN201" s="131"/>
      <c r="BO201" s="130"/>
      <c r="BP201" s="131"/>
      <c r="BQ201" s="130"/>
      <c r="BR201" s="131"/>
      <c r="BS201" s="130"/>
      <c r="BT201" s="131"/>
      <c r="BU201" s="130"/>
      <c r="BV201" s="131"/>
      <c r="BW201" s="130"/>
      <c r="BX201" s="131"/>
      <c r="BY201" s="130"/>
      <c r="BZ201" s="131"/>
      <c r="CA201" s="130"/>
      <c r="CB201" s="131"/>
      <c r="CC201" s="130"/>
      <c r="CD201" s="132"/>
      <c r="CE201" s="99"/>
      <c r="CF201" s="130"/>
      <c r="CG201" s="131"/>
      <c r="CH201" s="130"/>
      <c r="CI201" s="131"/>
      <c r="CJ201" s="130"/>
      <c r="CK201" s="131"/>
      <c r="CL201" s="130"/>
      <c r="CM201" s="131"/>
      <c r="CN201" s="130"/>
      <c r="CO201" s="131"/>
      <c r="CP201" s="130"/>
      <c r="CQ201" s="131"/>
      <c r="CR201" s="130"/>
      <c r="CS201" s="131"/>
      <c r="CT201" s="130"/>
      <c r="CU201" s="131"/>
      <c r="CV201" s="130"/>
      <c r="CW201" s="131"/>
      <c r="CX201" s="130"/>
      <c r="CY201" s="131"/>
      <c r="CZ201" s="130"/>
      <c r="DA201" s="131"/>
      <c r="DB201" s="130"/>
      <c r="DC201" s="131"/>
      <c r="DD201" s="130"/>
      <c r="DE201" s="132"/>
      <c r="DF201" s="173">
        <f t="shared" si="12"/>
        <v>0</v>
      </c>
      <c r="DG201" s="172" t="str">
        <f>IF(DF201=0,"",DF201/DB216)</f>
        <v/>
      </c>
      <c r="DH201" s="96"/>
      <c r="DI201" s="116"/>
      <c r="DJ201" s="116"/>
      <c r="DK201" s="116"/>
      <c r="DL201" s="116"/>
      <c r="DM201" s="116"/>
      <c r="DN201" s="116"/>
      <c r="DO201" s="116"/>
      <c r="DP201" s="116"/>
      <c r="DQ201" s="200">
        <v>0</v>
      </c>
      <c r="DR201" s="200">
        <v>0</v>
      </c>
      <c r="DS201" s="200">
        <v>0</v>
      </c>
      <c r="DT201" s="200">
        <v>0</v>
      </c>
      <c r="DU201" s="200">
        <v>0</v>
      </c>
      <c r="DV201" s="200">
        <v>0</v>
      </c>
      <c r="DW201" s="1217"/>
    </row>
    <row r="202" spans="2:127" ht="15.95" customHeight="1">
      <c r="B202" s="629"/>
      <c r="C202" s="130"/>
      <c r="D202" s="131"/>
      <c r="E202" s="130"/>
      <c r="F202" s="131"/>
      <c r="G202" s="130"/>
      <c r="H202" s="131"/>
      <c r="I202" s="130"/>
      <c r="J202" s="131"/>
      <c r="K202" s="130"/>
      <c r="L202" s="131"/>
      <c r="M202" s="130"/>
      <c r="N202" s="131"/>
      <c r="O202" s="130"/>
      <c r="P202" s="131"/>
      <c r="Q202" s="130"/>
      <c r="R202" s="131"/>
      <c r="S202" s="130"/>
      <c r="T202" s="131"/>
      <c r="U202" s="130"/>
      <c r="V202" s="131"/>
      <c r="W202" s="130"/>
      <c r="X202" s="131"/>
      <c r="Y202" s="130"/>
      <c r="Z202" s="131"/>
      <c r="AA202" s="130"/>
      <c r="AB202" s="132"/>
      <c r="AC202" s="97"/>
      <c r="AD202" s="130"/>
      <c r="AE202" s="131"/>
      <c r="AF202" s="130"/>
      <c r="AG202" s="131"/>
      <c r="AH202" s="130"/>
      <c r="AI202" s="131"/>
      <c r="AJ202" s="130"/>
      <c r="AK202" s="131"/>
      <c r="AL202" s="130"/>
      <c r="AM202" s="131"/>
      <c r="AN202" s="130"/>
      <c r="AO202" s="131"/>
      <c r="AP202" s="130"/>
      <c r="AQ202" s="131"/>
      <c r="AR202" s="130"/>
      <c r="AS202" s="131"/>
      <c r="AT202" s="130"/>
      <c r="AU202" s="131"/>
      <c r="AV202" s="130"/>
      <c r="AW202" s="131"/>
      <c r="AX202" s="130"/>
      <c r="AY202" s="131"/>
      <c r="AZ202" s="130"/>
      <c r="BA202" s="131"/>
      <c r="BB202" s="130"/>
      <c r="BC202" s="132"/>
      <c r="BD202" s="98"/>
      <c r="BE202" s="130"/>
      <c r="BF202" s="131"/>
      <c r="BG202" s="130"/>
      <c r="BH202" s="131"/>
      <c r="BI202" s="130"/>
      <c r="BJ202" s="131"/>
      <c r="BK202" s="130"/>
      <c r="BL202" s="131"/>
      <c r="BM202" s="130"/>
      <c r="BN202" s="131"/>
      <c r="BO202" s="130"/>
      <c r="BP202" s="131"/>
      <c r="BQ202" s="130"/>
      <c r="BR202" s="131"/>
      <c r="BS202" s="130"/>
      <c r="BT202" s="131"/>
      <c r="BU202" s="130"/>
      <c r="BV202" s="131"/>
      <c r="BW202" s="130"/>
      <c r="BX202" s="131"/>
      <c r="BY202" s="130"/>
      <c r="BZ202" s="131"/>
      <c r="CA202" s="130"/>
      <c r="CB202" s="131"/>
      <c r="CC202" s="130"/>
      <c r="CD202" s="132"/>
      <c r="CE202" s="99"/>
      <c r="CF202" s="130"/>
      <c r="CG202" s="131"/>
      <c r="CH202" s="130"/>
      <c r="CI202" s="131"/>
      <c r="CJ202" s="130"/>
      <c r="CK202" s="131"/>
      <c r="CL202" s="130"/>
      <c r="CM202" s="131"/>
      <c r="CN202" s="130"/>
      <c r="CO202" s="131"/>
      <c r="CP202" s="130"/>
      <c r="CQ202" s="131"/>
      <c r="CR202" s="130"/>
      <c r="CS202" s="131"/>
      <c r="CT202" s="130"/>
      <c r="CU202" s="131"/>
      <c r="CV202" s="130"/>
      <c r="CW202" s="131"/>
      <c r="CX202" s="130"/>
      <c r="CY202" s="131"/>
      <c r="CZ202" s="130"/>
      <c r="DA202" s="131"/>
      <c r="DB202" s="130"/>
      <c r="DC202" s="131"/>
      <c r="DD202" s="130"/>
      <c r="DE202" s="132"/>
      <c r="DF202" s="173">
        <f t="shared" si="12"/>
        <v>0</v>
      </c>
      <c r="DG202" s="172" t="str">
        <f>IF(DF202=0,"",DF202/DB216)</f>
        <v/>
      </c>
      <c r="DH202" s="96"/>
      <c r="DI202" s="116"/>
      <c r="DJ202" s="116"/>
      <c r="DK202" s="116"/>
      <c r="DL202" s="116"/>
      <c r="DM202" s="116"/>
      <c r="DN202" s="116"/>
      <c r="DO202" s="116"/>
      <c r="DP202" s="116"/>
      <c r="DQ202" s="200">
        <v>0</v>
      </c>
      <c r="DR202" s="200">
        <v>0</v>
      </c>
      <c r="DS202" s="200">
        <v>0</v>
      </c>
      <c r="DT202" s="200">
        <v>0</v>
      </c>
      <c r="DU202" s="200">
        <v>0</v>
      </c>
      <c r="DV202" s="200">
        <v>0</v>
      </c>
      <c r="DW202" s="1217"/>
    </row>
    <row r="203" spans="2:127" ht="15.95" customHeight="1">
      <c r="B203" s="629"/>
      <c r="C203" s="130"/>
      <c r="D203" s="131"/>
      <c r="E203" s="130"/>
      <c r="F203" s="131"/>
      <c r="G203" s="130"/>
      <c r="H203" s="131"/>
      <c r="I203" s="130"/>
      <c r="J203" s="131"/>
      <c r="K203" s="130"/>
      <c r="L203" s="131"/>
      <c r="M203" s="130"/>
      <c r="N203" s="131"/>
      <c r="O203" s="130"/>
      <c r="P203" s="131"/>
      <c r="Q203" s="130"/>
      <c r="R203" s="131"/>
      <c r="S203" s="130"/>
      <c r="T203" s="131"/>
      <c r="U203" s="130"/>
      <c r="V203" s="131"/>
      <c r="W203" s="130"/>
      <c r="X203" s="131"/>
      <c r="Y203" s="130"/>
      <c r="Z203" s="131"/>
      <c r="AA203" s="130"/>
      <c r="AB203" s="132"/>
      <c r="AC203" s="97"/>
      <c r="AD203" s="130"/>
      <c r="AE203" s="131"/>
      <c r="AF203" s="130"/>
      <c r="AG203" s="131"/>
      <c r="AH203" s="130"/>
      <c r="AI203" s="131"/>
      <c r="AJ203" s="130"/>
      <c r="AK203" s="131"/>
      <c r="AL203" s="130"/>
      <c r="AM203" s="131"/>
      <c r="AN203" s="130"/>
      <c r="AO203" s="131"/>
      <c r="AP203" s="130"/>
      <c r="AQ203" s="131"/>
      <c r="AR203" s="130"/>
      <c r="AS203" s="131"/>
      <c r="AT203" s="130"/>
      <c r="AU203" s="131"/>
      <c r="AV203" s="130"/>
      <c r="AW203" s="131"/>
      <c r="AX203" s="130"/>
      <c r="AY203" s="131"/>
      <c r="AZ203" s="130"/>
      <c r="BA203" s="131"/>
      <c r="BB203" s="130"/>
      <c r="BC203" s="132"/>
      <c r="BD203" s="98"/>
      <c r="BE203" s="130"/>
      <c r="BF203" s="131"/>
      <c r="BG203" s="130"/>
      <c r="BH203" s="131"/>
      <c r="BI203" s="130"/>
      <c r="BJ203" s="131"/>
      <c r="BK203" s="130"/>
      <c r="BL203" s="131"/>
      <c r="BM203" s="130"/>
      <c r="BN203" s="131"/>
      <c r="BO203" s="130"/>
      <c r="BP203" s="131"/>
      <c r="BQ203" s="130"/>
      <c r="BR203" s="131"/>
      <c r="BS203" s="130"/>
      <c r="BT203" s="131"/>
      <c r="BU203" s="130"/>
      <c r="BV203" s="131"/>
      <c r="BW203" s="130"/>
      <c r="BX203" s="131"/>
      <c r="BY203" s="130"/>
      <c r="BZ203" s="131"/>
      <c r="CA203" s="130"/>
      <c r="CB203" s="131"/>
      <c r="CC203" s="130"/>
      <c r="CD203" s="132"/>
      <c r="CE203" s="99"/>
      <c r="CF203" s="130"/>
      <c r="CG203" s="131"/>
      <c r="CH203" s="130"/>
      <c r="CI203" s="131"/>
      <c r="CJ203" s="130"/>
      <c r="CK203" s="131"/>
      <c r="CL203" s="130"/>
      <c r="CM203" s="131"/>
      <c r="CN203" s="130"/>
      <c r="CO203" s="131"/>
      <c r="CP203" s="130"/>
      <c r="CQ203" s="131"/>
      <c r="CR203" s="130"/>
      <c r="CS203" s="131"/>
      <c r="CT203" s="130"/>
      <c r="CU203" s="131"/>
      <c r="CV203" s="130"/>
      <c r="CW203" s="131"/>
      <c r="CX203" s="130"/>
      <c r="CY203" s="131"/>
      <c r="CZ203" s="130"/>
      <c r="DA203" s="131"/>
      <c r="DB203" s="130"/>
      <c r="DC203" s="131"/>
      <c r="DD203" s="130"/>
      <c r="DE203" s="132"/>
      <c r="DF203" s="173">
        <f t="shared" si="12"/>
        <v>0</v>
      </c>
      <c r="DG203" s="172" t="str">
        <f>IF(DF203=0,"",DF203/DB216)</f>
        <v/>
      </c>
      <c r="DH203" s="96"/>
      <c r="DI203" s="116"/>
      <c r="DJ203" s="116"/>
      <c r="DK203" s="116"/>
      <c r="DL203" s="116"/>
      <c r="DM203" s="116"/>
      <c r="DN203" s="116"/>
      <c r="DO203" s="116"/>
      <c r="DP203" s="116"/>
      <c r="DQ203" s="200">
        <v>0</v>
      </c>
      <c r="DR203" s="200">
        <v>0</v>
      </c>
      <c r="DS203" s="200">
        <v>0</v>
      </c>
      <c r="DT203" s="200">
        <v>0</v>
      </c>
      <c r="DU203" s="200">
        <v>0</v>
      </c>
      <c r="DV203" s="200">
        <v>0</v>
      </c>
      <c r="DW203" s="1217"/>
    </row>
    <row r="204" spans="2:127" ht="15.95" customHeight="1">
      <c r="B204" s="629"/>
      <c r="C204" s="130"/>
      <c r="D204" s="131"/>
      <c r="E204" s="130"/>
      <c r="F204" s="131"/>
      <c r="G204" s="130"/>
      <c r="H204" s="131"/>
      <c r="I204" s="130"/>
      <c r="J204" s="131"/>
      <c r="K204" s="130"/>
      <c r="L204" s="131"/>
      <c r="M204" s="130"/>
      <c r="N204" s="131"/>
      <c r="O204" s="130"/>
      <c r="P204" s="131"/>
      <c r="Q204" s="130"/>
      <c r="R204" s="131"/>
      <c r="S204" s="130"/>
      <c r="T204" s="131"/>
      <c r="U204" s="130"/>
      <c r="V204" s="131"/>
      <c r="W204" s="130"/>
      <c r="X204" s="131"/>
      <c r="Y204" s="130"/>
      <c r="Z204" s="131"/>
      <c r="AA204" s="130"/>
      <c r="AB204" s="132"/>
      <c r="AC204" s="97"/>
      <c r="AD204" s="130"/>
      <c r="AE204" s="131"/>
      <c r="AF204" s="130"/>
      <c r="AG204" s="131"/>
      <c r="AH204" s="130"/>
      <c r="AI204" s="131"/>
      <c r="AJ204" s="130"/>
      <c r="AK204" s="131"/>
      <c r="AL204" s="130"/>
      <c r="AM204" s="131"/>
      <c r="AN204" s="130"/>
      <c r="AO204" s="131"/>
      <c r="AP204" s="130"/>
      <c r="AQ204" s="131"/>
      <c r="AR204" s="130"/>
      <c r="AS204" s="131"/>
      <c r="AT204" s="130"/>
      <c r="AU204" s="131"/>
      <c r="AV204" s="130"/>
      <c r="AW204" s="131"/>
      <c r="AX204" s="130"/>
      <c r="AY204" s="131"/>
      <c r="AZ204" s="130"/>
      <c r="BA204" s="131"/>
      <c r="BB204" s="130"/>
      <c r="BC204" s="132"/>
      <c r="BD204" s="98"/>
      <c r="BE204" s="130"/>
      <c r="BF204" s="131"/>
      <c r="BG204" s="130"/>
      <c r="BH204" s="131"/>
      <c r="BI204" s="130"/>
      <c r="BJ204" s="131"/>
      <c r="BK204" s="130"/>
      <c r="BL204" s="131"/>
      <c r="BM204" s="130"/>
      <c r="BN204" s="131"/>
      <c r="BO204" s="130"/>
      <c r="BP204" s="131"/>
      <c r="BQ204" s="130"/>
      <c r="BR204" s="131"/>
      <c r="BS204" s="130"/>
      <c r="BT204" s="131"/>
      <c r="BU204" s="130"/>
      <c r="BV204" s="131"/>
      <c r="BW204" s="130"/>
      <c r="BX204" s="131"/>
      <c r="BY204" s="130"/>
      <c r="BZ204" s="131"/>
      <c r="CA204" s="130"/>
      <c r="CB204" s="131"/>
      <c r="CC204" s="130"/>
      <c r="CD204" s="132"/>
      <c r="CE204" s="99"/>
      <c r="CF204" s="130"/>
      <c r="CG204" s="131"/>
      <c r="CH204" s="130"/>
      <c r="CI204" s="131"/>
      <c r="CJ204" s="130"/>
      <c r="CK204" s="131"/>
      <c r="CL204" s="130"/>
      <c r="CM204" s="131"/>
      <c r="CN204" s="130"/>
      <c r="CO204" s="131"/>
      <c r="CP204" s="130"/>
      <c r="CQ204" s="131"/>
      <c r="CR204" s="130"/>
      <c r="CS204" s="131"/>
      <c r="CT204" s="130"/>
      <c r="CU204" s="131"/>
      <c r="CV204" s="130"/>
      <c r="CW204" s="131"/>
      <c r="CX204" s="130"/>
      <c r="CY204" s="131"/>
      <c r="CZ204" s="130"/>
      <c r="DA204" s="131"/>
      <c r="DB204" s="130"/>
      <c r="DC204" s="131"/>
      <c r="DD204" s="130"/>
      <c r="DE204" s="132"/>
      <c r="DF204" s="173">
        <f t="shared" si="12"/>
        <v>0</v>
      </c>
      <c r="DG204" s="172" t="str">
        <f>IF(DF204=0,"",DF204/DB216)</f>
        <v/>
      </c>
      <c r="DH204" s="96"/>
      <c r="DI204" s="116"/>
      <c r="DJ204" s="116"/>
      <c r="DK204" s="116"/>
      <c r="DL204" s="116"/>
      <c r="DM204" s="116"/>
      <c r="DN204" s="116"/>
      <c r="DO204" s="116"/>
      <c r="DP204" s="116"/>
      <c r="DQ204" s="200">
        <v>0</v>
      </c>
      <c r="DR204" s="200">
        <v>0</v>
      </c>
      <c r="DS204" s="200">
        <v>0</v>
      </c>
      <c r="DT204" s="200">
        <v>0</v>
      </c>
      <c r="DU204" s="200">
        <v>0</v>
      </c>
      <c r="DV204" s="200">
        <v>0</v>
      </c>
      <c r="DW204" s="1217"/>
    </row>
    <row r="205" spans="2:127" ht="15.95" customHeight="1">
      <c r="B205" s="629"/>
      <c r="C205" s="130"/>
      <c r="D205" s="131"/>
      <c r="E205" s="130"/>
      <c r="F205" s="131"/>
      <c r="G205" s="130"/>
      <c r="H205" s="131"/>
      <c r="I205" s="130"/>
      <c r="J205" s="131"/>
      <c r="K205" s="130"/>
      <c r="L205" s="131"/>
      <c r="M205" s="130"/>
      <c r="N205" s="131"/>
      <c r="O205" s="130"/>
      <c r="P205" s="131"/>
      <c r="Q205" s="130"/>
      <c r="R205" s="131"/>
      <c r="S205" s="130"/>
      <c r="T205" s="131"/>
      <c r="U205" s="130"/>
      <c r="V205" s="131"/>
      <c r="W205" s="130"/>
      <c r="X205" s="131"/>
      <c r="Y205" s="130"/>
      <c r="Z205" s="131"/>
      <c r="AA205" s="130"/>
      <c r="AB205" s="132"/>
      <c r="AC205" s="97"/>
      <c r="AD205" s="130"/>
      <c r="AE205" s="131"/>
      <c r="AF205" s="130"/>
      <c r="AG205" s="131"/>
      <c r="AH205" s="130"/>
      <c r="AI205" s="131"/>
      <c r="AJ205" s="130"/>
      <c r="AK205" s="131"/>
      <c r="AL205" s="130"/>
      <c r="AM205" s="131"/>
      <c r="AN205" s="130"/>
      <c r="AO205" s="131"/>
      <c r="AP205" s="130"/>
      <c r="AQ205" s="131"/>
      <c r="AR205" s="130"/>
      <c r="AS205" s="131"/>
      <c r="AT205" s="130"/>
      <c r="AU205" s="131"/>
      <c r="AV205" s="130"/>
      <c r="AW205" s="131"/>
      <c r="AX205" s="130"/>
      <c r="AY205" s="131"/>
      <c r="AZ205" s="130"/>
      <c r="BA205" s="131"/>
      <c r="BB205" s="130"/>
      <c r="BC205" s="132"/>
      <c r="BD205" s="98"/>
      <c r="BE205" s="130"/>
      <c r="BF205" s="131"/>
      <c r="BG205" s="130"/>
      <c r="BH205" s="131"/>
      <c r="BI205" s="130"/>
      <c r="BJ205" s="131"/>
      <c r="BK205" s="130"/>
      <c r="BL205" s="131"/>
      <c r="BM205" s="130"/>
      <c r="BN205" s="131"/>
      <c r="BO205" s="130"/>
      <c r="BP205" s="131"/>
      <c r="BQ205" s="130"/>
      <c r="BR205" s="131"/>
      <c r="BS205" s="130"/>
      <c r="BT205" s="131"/>
      <c r="BU205" s="130"/>
      <c r="BV205" s="131"/>
      <c r="BW205" s="130"/>
      <c r="BX205" s="131"/>
      <c r="BY205" s="130"/>
      <c r="BZ205" s="131"/>
      <c r="CA205" s="130"/>
      <c r="CB205" s="131"/>
      <c r="CC205" s="130"/>
      <c r="CD205" s="132"/>
      <c r="CE205" s="99"/>
      <c r="CF205" s="130"/>
      <c r="CG205" s="131"/>
      <c r="CH205" s="130"/>
      <c r="CI205" s="131"/>
      <c r="CJ205" s="130"/>
      <c r="CK205" s="131"/>
      <c r="CL205" s="130"/>
      <c r="CM205" s="131"/>
      <c r="CN205" s="130"/>
      <c r="CO205" s="131"/>
      <c r="CP205" s="130"/>
      <c r="CQ205" s="131"/>
      <c r="CR205" s="130"/>
      <c r="CS205" s="131"/>
      <c r="CT205" s="130"/>
      <c r="CU205" s="131"/>
      <c r="CV205" s="130"/>
      <c r="CW205" s="131"/>
      <c r="CX205" s="130"/>
      <c r="CY205" s="131"/>
      <c r="CZ205" s="130"/>
      <c r="DA205" s="131"/>
      <c r="DB205" s="130"/>
      <c r="DC205" s="131"/>
      <c r="DD205" s="130"/>
      <c r="DE205" s="132"/>
      <c r="DF205" s="173">
        <f t="shared" si="12"/>
        <v>0</v>
      </c>
      <c r="DG205" s="172" t="str">
        <f>IF(DF205=0,"",DF205/DB216)</f>
        <v/>
      </c>
      <c r="DH205" s="96"/>
      <c r="DI205" s="116"/>
      <c r="DJ205" s="116"/>
      <c r="DK205" s="116"/>
      <c r="DL205" s="116"/>
      <c r="DM205" s="116"/>
      <c r="DN205" s="116"/>
      <c r="DO205" s="116"/>
      <c r="DP205" s="116"/>
      <c r="DQ205" s="200">
        <v>0</v>
      </c>
      <c r="DR205" s="200">
        <v>0</v>
      </c>
      <c r="DS205" s="200">
        <v>0</v>
      </c>
      <c r="DT205" s="200">
        <v>0</v>
      </c>
      <c r="DU205" s="200">
        <v>0</v>
      </c>
      <c r="DV205" s="200">
        <v>0</v>
      </c>
      <c r="DW205" s="1217"/>
    </row>
    <row r="206" spans="2:127" ht="15.95" customHeight="1">
      <c r="B206" s="629"/>
      <c r="C206" s="130"/>
      <c r="D206" s="131"/>
      <c r="E206" s="130"/>
      <c r="F206" s="131"/>
      <c r="G206" s="130"/>
      <c r="H206" s="131"/>
      <c r="I206" s="130"/>
      <c r="J206" s="131"/>
      <c r="K206" s="130"/>
      <c r="L206" s="131"/>
      <c r="M206" s="130"/>
      <c r="N206" s="131"/>
      <c r="O206" s="130"/>
      <c r="P206" s="131"/>
      <c r="Q206" s="130"/>
      <c r="R206" s="131"/>
      <c r="S206" s="130"/>
      <c r="T206" s="131"/>
      <c r="U206" s="130"/>
      <c r="V206" s="131"/>
      <c r="W206" s="130"/>
      <c r="X206" s="131"/>
      <c r="Y206" s="130"/>
      <c r="Z206" s="131"/>
      <c r="AA206" s="130"/>
      <c r="AB206" s="132"/>
      <c r="AC206" s="97"/>
      <c r="AD206" s="130"/>
      <c r="AE206" s="131"/>
      <c r="AF206" s="130"/>
      <c r="AG206" s="131"/>
      <c r="AH206" s="130"/>
      <c r="AI206" s="131"/>
      <c r="AJ206" s="130"/>
      <c r="AK206" s="131"/>
      <c r="AL206" s="130"/>
      <c r="AM206" s="131"/>
      <c r="AN206" s="130"/>
      <c r="AO206" s="131"/>
      <c r="AP206" s="130"/>
      <c r="AQ206" s="131"/>
      <c r="AR206" s="130"/>
      <c r="AS206" s="131"/>
      <c r="AT206" s="130"/>
      <c r="AU206" s="131"/>
      <c r="AV206" s="130"/>
      <c r="AW206" s="131"/>
      <c r="AX206" s="130"/>
      <c r="AY206" s="131"/>
      <c r="AZ206" s="130"/>
      <c r="BA206" s="131"/>
      <c r="BB206" s="130"/>
      <c r="BC206" s="132"/>
      <c r="BD206" s="98"/>
      <c r="BE206" s="130"/>
      <c r="BF206" s="131"/>
      <c r="BG206" s="130"/>
      <c r="BH206" s="131"/>
      <c r="BI206" s="130"/>
      <c r="BJ206" s="131"/>
      <c r="BK206" s="130"/>
      <c r="BL206" s="131"/>
      <c r="BM206" s="130"/>
      <c r="BN206" s="131"/>
      <c r="BO206" s="130"/>
      <c r="BP206" s="131"/>
      <c r="BQ206" s="130"/>
      <c r="BR206" s="131"/>
      <c r="BS206" s="130"/>
      <c r="BT206" s="131"/>
      <c r="BU206" s="130"/>
      <c r="BV206" s="131"/>
      <c r="BW206" s="130"/>
      <c r="BX206" s="131"/>
      <c r="BY206" s="130"/>
      <c r="BZ206" s="131"/>
      <c r="CA206" s="130"/>
      <c r="CB206" s="131"/>
      <c r="CC206" s="130"/>
      <c r="CD206" s="132"/>
      <c r="CE206" s="99"/>
      <c r="CF206" s="130"/>
      <c r="CG206" s="131"/>
      <c r="CH206" s="130"/>
      <c r="CI206" s="131"/>
      <c r="CJ206" s="130"/>
      <c r="CK206" s="131"/>
      <c r="CL206" s="130"/>
      <c r="CM206" s="131"/>
      <c r="CN206" s="130"/>
      <c r="CO206" s="131"/>
      <c r="CP206" s="130"/>
      <c r="CQ206" s="131"/>
      <c r="CR206" s="130"/>
      <c r="CS206" s="131"/>
      <c r="CT206" s="130"/>
      <c r="CU206" s="131"/>
      <c r="CV206" s="130"/>
      <c r="CW206" s="131"/>
      <c r="CX206" s="130"/>
      <c r="CY206" s="131"/>
      <c r="CZ206" s="130"/>
      <c r="DA206" s="131"/>
      <c r="DB206" s="130"/>
      <c r="DC206" s="131"/>
      <c r="DD206" s="130"/>
      <c r="DE206" s="132"/>
      <c r="DF206" s="173">
        <f t="shared" si="12"/>
        <v>0</v>
      </c>
      <c r="DG206" s="172" t="str">
        <f>IF(DF206=0,"",DF206/DB216)</f>
        <v/>
      </c>
      <c r="DH206" s="96"/>
      <c r="DI206" s="116">
        <v>0</v>
      </c>
      <c r="DJ206" s="116"/>
      <c r="DK206" s="116"/>
      <c r="DL206" s="116"/>
      <c r="DM206" s="116"/>
      <c r="DN206" s="116"/>
      <c r="DO206" s="116"/>
      <c r="DP206" s="116"/>
      <c r="DQ206" s="200">
        <v>0</v>
      </c>
      <c r="DR206" s="200">
        <v>0</v>
      </c>
      <c r="DS206" s="200">
        <v>0</v>
      </c>
      <c r="DT206" s="200">
        <v>0</v>
      </c>
      <c r="DU206" s="200">
        <v>0</v>
      </c>
      <c r="DV206" s="200">
        <v>0</v>
      </c>
      <c r="DW206" s="1217"/>
    </row>
    <row r="207" spans="2:127" s="240" customFormat="1" ht="15.95" customHeight="1">
      <c r="B207" s="1009"/>
      <c r="C207" s="620"/>
      <c r="D207" s="621"/>
      <c r="E207" s="621"/>
      <c r="F207" s="621"/>
      <c r="G207" s="621"/>
      <c r="H207" s="621"/>
      <c r="I207" s="621"/>
      <c r="J207" s="621"/>
      <c r="K207" s="621"/>
      <c r="L207" s="621"/>
      <c r="M207" s="621"/>
      <c r="N207" s="621"/>
      <c r="O207" s="621"/>
      <c r="P207" s="621"/>
      <c r="Q207" s="621"/>
      <c r="R207" s="621"/>
      <c r="S207" s="621"/>
      <c r="T207" s="621"/>
      <c r="U207" s="621"/>
      <c r="V207" s="621"/>
      <c r="W207" s="621"/>
      <c r="X207" s="621"/>
      <c r="Y207" s="621"/>
      <c r="Z207" s="621"/>
      <c r="AA207" s="621"/>
      <c r="AB207" s="622"/>
      <c r="AC207" s="97"/>
      <c r="AD207" s="620"/>
      <c r="AE207" s="621"/>
      <c r="AF207" s="621"/>
      <c r="AG207" s="621"/>
      <c r="AH207" s="621"/>
      <c r="AI207" s="621"/>
      <c r="AJ207" s="621"/>
      <c r="AK207" s="621"/>
      <c r="AL207" s="621"/>
      <c r="AM207" s="621"/>
      <c r="AN207" s="621"/>
      <c r="AO207" s="621"/>
      <c r="AP207" s="621"/>
      <c r="AQ207" s="621"/>
      <c r="AR207" s="621"/>
      <c r="AS207" s="621"/>
      <c r="AT207" s="621"/>
      <c r="AU207" s="621"/>
      <c r="AV207" s="621"/>
      <c r="AW207" s="621"/>
      <c r="AX207" s="621"/>
      <c r="AY207" s="621"/>
      <c r="AZ207" s="621"/>
      <c r="BA207" s="621"/>
      <c r="BB207" s="621"/>
      <c r="BC207" s="622"/>
      <c r="BD207" s="98"/>
      <c r="BE207" s="620"/>
      <c r="BF207" s="621"/>
      <c r="BG207" s="621"/>
      <c r="BH207" s="621"/>
      <c r="BI207" s="621"/>
      <c r="BJ207" s="621"/>
      <c r="BK207" s="621"/>
      <c r="BL207" s="621"/>
      <c r="BM207" s="621"/>
      <c r="BN207" s="621"/>
      <c r="BO207" s="621"/>
      <c r="BP207" s="621"/>
      <c r="BQ207" s="621"/>
      <c r="BR207" s="621"/>
      <c r="BS207" s="621"/>
      <c r="BT207" s="621"/>
      <c r="BU207" s="621"/>
      <c r="BV207" s="621"/>
      <c r="BW207" s="621"/>
      <c r="BX207" s="621"/>
      <c r="BY207" s="621"/>
      <c r="BZ207" s="621"/>
      <c r="CA207" s="621"/>
      <c r="CB207" s="621"/>
      <c r="CC207" s="621"/>
      <c r="CD207" s="622"/>
      <c r="CE207" s="99"/>
      <c r="CF207" s="620"/>
      <c r="CG207" s="621"/>
      <c r="CH207" s="621"/>
      <c r="CI207" s="621"/>
      <c r="CJ207" s="621"/>
      <c r="CK207" s="621"/>
      <c r="CL207" s="621"/>
      <c r="CM207" s="621"/>
      <c r="CN207" s="621"/>
      <c r="CO207" s="621"/>
      <c r="CP207" s="621"/>
      <c r="CQ207" s="621"/>
      <c r="CR207" s="621"/>
      <c r="CS207" s="621"/>
      <c r="CT207" s="621"/>
      <c r="CU207" s="621"/>
      <c r="CV207" s="621"/>
      <c r="CW207" s="621"/>
      <c r="CX207" s="621"/>
      <c r="CY207" s="621"/>
      <c r="CZ207" s="621"/>
      <c r="DA207" s="621"/>
      <c r="DB207" s="621"/>
      <c r="DC207" s="621"/>
      <c r="DD207" s="621"/>
      <c r="DE207" s="621"/>
      <c r="DF207" s="621"/>
      <c r="DG207" s="621"/>
      <c r="DH207" s="544"/>
      <c r="DI207" s="564">
        <v>0</v>
      </c>
      <c r="DJ207" s="116"/>
      <c r="DK207" s="116"/>
      <c r="DL207" s="116"/>
      <c r="DM207" s="116"/>
      <c r="DN207" s="116"/>
      <c r="DO207" s="116"/>
      <c r="DP207" s="116"/>
      <c r="DQ207" s="200">
        <v>0</v>
      </c>
      <c r="DR207" s="200">
        <v>0</v>
      </c>
      <c r="DS207" s="200">
        <v>0</v>
      </c>
      <c r="DT207" s="200">
        <v>0</v>
      </c>
      <c r="DU207" s="200">
        <v>0</v>
      </c>
      <c r="DV207" s="200">
        <v>0</v>
      </c>
      <c r="DW207" s="1217"/>
    </row>
    <row r="208" spans="2:127" ht="15.95" customHeight="1">
      <c r="B208" s="441" t="s">
        <v>847</v>
      </c>
      <c r="C208" s="3023">
        <v>1</v>
      </c>
      <c r="D208" s="3024"/>
      <c r="E208" s="3023">
        <f>C208+1</f>
        <v>2</v>
      </c>
      <c r="F208" s="3024"/>
      <c r="G208" s="3023">
        <f>E208+1</f>
        <v>3</v>
      </c>
      <c r="H208" s="3024"/>
      <c r="I208" s="3023">
        <f>G208+1</f>
        <v>4</v>
      </c>
      <c r="J208" s="3024"/>
      <c r="K208" s="3023">
        <f>I208+1</f>
        <v>5</v>
      </c>
      <c r="L208" s="3024"/>
      <c r="M208" s="3023">
        <f>K208+1</f>
        <v>6</v>
      </c>
      <c r="N208" s="3024"/>
      <c r="O208" s="3023">
        <f>M208+1</f>
        <v>7</v>
      </c>
      <c r="P208" s="3024"/>
      <c r="Q208" s="3023">
        <f>O208+1</f>
        <v>8</v>
      </c>
      <c r="R208" s="3024"/>
      <c r="S208" s="3023">
        <f>Q208+1</f>
        <v>9</v>
      </c>
      <c r="T208" s="3024"/>
      <c r="U208" s="3023">
        <f>S208+1</f>
        <v>10</v>
      </c>
      <c r="V208" s="3024"/>
      <c r="W208" s="3023">
        <f>U208+1</f>
        <v>11</v>
      </c>
      <c r="X208" s="3024"/>
      <c r="Y208" s="3023">
        <f>W208+1</f>
        <v>12</v>
      </c>
      <c r="Z208" s="3024"/>
      <c r="AA208" s="3023">
        <f>Y208+1</f>
        <v>13</v>
      </c>
      <c r="AB208" s="3024"/>
      <c r="AC208" s="113"/>
      <c r="AD208" s="3023">
        <f>AA208+1</f>
        <v>14</v>
      </c>
      <c r="AE208" s="3024"/>
      <c r="AF208" s="3023">
        <f>AD208+1</f>
        <v>15</v>
      </c>
      <c r="AG208" s="3024"/>
      <c r="AH208" s="3023">
        <f>AF208+1</f>
        <v>16</v>
      </c>
      <c r="AI208" s="3024"/>
      <c r="AJ208" s="3023">
        <f>AH208+1</f>
        <v>17</v>
      </c>
      <c r="AK208" s="3024"/>
      <c r="AL208" s="3023">
        <f>AJ208+1</f>
        <v>18</v>
      </c>
      <c r="AM208" s="3024"/>
      <c r="AN208" s="3023">
        <f>AL208+1</f>
        <v>19</v>
      </c>
      <c r="AO208" s="3024"/>
      <c r="AP208" s="3023">
        <f>AN208+1</f>
        <v>20</v>
      </c>
      <c r="AQ208" s="3024"/>
      <c r="AR208" s="3023">
        <f>AP208+1</f>
        <v>21</v>
      </c>
      <c r="AS208" s="3024"/>
      <c r="AT208" s="3023">
        <f>AR208+1</f>
        <v>22</v>
      </c>
      <c r="AU208" s="3024"/>
      <c r="AV208" s="3023">
        <f>AT208+1</f>
        <v>23</v>
      </c>
      <c r="AW208" s="3024"/>
      <c r="AX208" s="3023">
        <f>AV208+1</f>
        <v>24</v>
      </c>
      <c r="AY208" s="3024"/>
      <c r="AZ208" s="3023">
        <f>AX208+1</f>
        <v>25</v>
      </c>
      <c r="BA208" s="3024"/>
      <c r="BB208" s="3023">
        <f>AZ208+1</f>
        <v>26</v>
      </c>
      <c r="BC208" s="3024"/>
      <c r="BD208" s="114"/>
      <c r="BE208" s="3023">
        <f>BB208+1</f>
        <v>27</v>
      </c>
      <c r="BF208" s="3024"/>
      <c r="BG208" s="3023">
        <f>BE208+1</f>
        <v>28</v>
      </c>
      <c r="BH208" s="3024"/>
      <c r="BI208" s="3023">
        <f>BG208+1</f>
        <v>29</v>
      </c>
      <c r="BJ208" s="3024"/>
      <c r="BK208" s="3023">
        <f>BI208+1</f>
        <v>30</v>
      </c>
      <c r="BL208" s="3024"/>
      <c r="BM208" s="3023">
        <f>BK208+1</f>
        <v>31</v>
      </c>
      <c r="BN208" s="3024"/>
      <c r="BO208" s="3023">
        <f>BM208+1</f>
        <v>32</v>
      </c>
      <c r="BP208" s="3024"/>
      <c r="BQ208" s="3023">
        <f>BO208+1</f>
        <v>33</v>
      </c>
      <c r="BR208" s="3024"/>
      <c r="BS208" s="3023">
        <f>BQ208+1</f>
        <v>34</v>
      </c>
      <c r="BT208" s="3024"/>
      <c r="BU208" s="3023">
        <f>BS208+1</f>
        <v>35</v>
      </c>
      <c r="BV208" s="3024"/>
      <c r="BW208" s="3023">
        <f>BU208+1</f>
        <v>36</v>
      </c>
      <c r="BX208" s="3024"/>
      <c r="BY208" s="3023">
        <f>BW208+1</f>
        <v>37</v>
      </c>
      <c r="BZ208" s="3024"/>
      <c r="CA208" s="3023">
        <f>BY208+1</f>
        <v>38</v>
      </c>
      <c r="CB208" s="3024"/>
      <c r="CC208" s="3023">
        <f>CA208+1</f>
        <v>39</v>
      </c>
      <c r="CD208" s="3024"/>
      <c r="CE208" s="115"/>
      <c r="CF208" s="3023">
        <f>CC208+1</f>
        <v>40</v>
      </c>
      <c r="CG208" s="3024"/>
      <c r="CH208" s="3023">
        <f>CF208+1</f>
        <v>41</v>
      </c>
      <c r="CI208" s="3024"/>
      <c r="CJ208" s="3023">
        <f>CH208+1</f>
        <v>42</v>
      </c>
      <c r="CK208" s="3024"/>
      <c r="CL208" s="3023">
        <f>CJ208+1</f>
        <v>43</v>
      </c>
      <c r="CM208" s="3024"/>
      <c r="CN208" s="3023">
        <f>CL208+1</f>
        <v>44</v>
      </c>
      <c r="CO208" s="3024"/>
      <c r="CP208" s="3023">
        <f>CN208+1</f>
        <v>45</v>
      </c>
      <c r="CQ208" s="3024"/>
      <c r="CR208" s="3023">
        <f>CP208+1</f>
        <v>46</v>
      </c>
      <c r="CS208" s="3024"/>
      <c r="CT208" s="3023">
        <f>CR208+1</f>
        <v>47</v>
      </c>
      <c r="CU208" s="3024"/>
      <c r="CV208" s="3023">
        <f>CT208+1</f>
        <v>48</v>
      </c>
      <c r="CW208" s="3024"/>
      <c r="CX208" s="3023">
        <f>CV208+1</f>
        <v>49</v>
      </c>
      <c r="CY208" s="3024"/>
      <c r="CZ208" s="3023">
        <f>CX208+1</f>
        <v>50</v>
      </c>
      <c r="DA208" s="3024"/>
      <c r="DB208" s="3023">
        <f>CZ208+1</f>
        <v>51</v>
      </c>
      <c r="DC208" s="3024"/>
      <c r="DD208" s="3023">
        <f>DB208+1</f>
        <v>52</v>
      </c>
      <c r="DE208" s="3024"/>
      <c r="DF208" s="100" t="s">
        <v>937</v>
      </c>
      <c r="DG208" s="101"/>
      <c r="DH208" s="96"/>
      <c r="DI208" s="564">
        <v>0</v>
      </c>
      <c r="DJ208" s="116"/>
      <c r="DK208" s="116"/>
      <c r="DL208" s="116"/>
      <c r="DM208" s="116"/>
      <c r="DN208" s="116"/>
      <c r="DO208" s="116"/>
      <c r="DP208" s="116"/>
      <c r="DQ208" s="200">
        <v>0</v>
      </c>
      <c r="DR208" s="200">
        <v>0</v>
      </c>
      <c r="DS208" s="200">
        <v>0</v>
      </c>
      <c r="DT208" s="200">
        <v>0</v>
      </c>
      <c r="DU208" s="200">
        <v>0</v>
      </c>
      <c r="DV208" s="200">
        <v>0</v>
      </c>
      <c r="DW208" s="1217"/>
    </row>
    <row r="209" spans="2:127" ht="15.95" customHeight="1">
      <c r="B209" s="413" t="s">
        <v>205</v>
      </c>
      <c r="C209" s="1258" t="s">
        <v>66</v>
      </c>
      <c r="D209" s="103" t="s">
        <v>77</v>
      </c>
      <c r="E209" s="102" t="s">
        <v>66</v>
      </c>
      <c r="F209" s="103" t="s">
        <v>77</v>
      </c>
      <c r="G209" s="102" t="s">
        <v>66</v>
      </c>
      <c r="H209" s="103" t="s">
        <v>77</v>
      </c>
      <c r="I209" s="102" t="s">
        <v>66</v>
      </c>
      <c r="J209" s="103" t="s">
        <v>77</v>
      </c>
      <c r="K209" s="102" t="s">
        <v>66</v>
      </c>
      <c r="L209" s="103" t="s">
        <v>77</v>
      </c>
      <c r="M209" s="102" t="s">
        <v>66</v>
      </c>
      <c r="N209" s="103" t="s">
        <v>77</v>
      </c>
      <c r="O209" s="102" t="s">
        <v>66</v>
      </c>
      <c r="P209" s="103" t="s">
        <v>77</v>
      </c>
      <c r="Q209" s="102" t="s">
        <v>66</v>
      </c>
      <c r="R209" s="103" t="s">
        <v>77</v>
      </c>
      <c r="S209" s="102" t="s">
        <v>66</v>
      </c>
      <c r="T209" s="103" t="s">
        <v>77</v>
      </c>
      <c r="U209" s="102" t="s">
        <v>66</v>
      </c>
      <c r="V209" s="103" t="s">
        <v>77</v>
      </c>
      <c r="W209" s="102" t="s">
        <v>66</v>
      </c>
      <c r="X209" s="103" t="s">
        <v>77</v>
      </c>
      <c r="Y209" s="102" t="s">
        <v>66</v>
      </c>
      <c r="Z209" s="103" t="s">
        <v>77</v>
      </c>
      <c r="AA209" s="102" t="s">
        <v>66</v>
      </c>
      <c r="AB209" s="104" t="s">
        <v>77</v>
      </c>
      <c r="AC209" s="97"/>
      <c r="AD209" s="105" t="s">
        <v>66</v>
      </c>
      <c r="AE209" s="103" t="s">
        <v>77</v>
      </c>
      <c r="AF209" s="106" t="s">
        <v>66</v>
      </c>
      <c r="AG209" s="103" t="s">
        <v>77</v>
      </c>
      <c r="AH209" s="106" t="s">
        <v>66</v>
      </c>
      <c r="AI209" s="103" t="s">
        <v>77</v>
      </c>
      <c r="AJ209" s="106" t="s">
        <v>66</v>
      </c>
      <c r="AK209" s="103" t="s">
        <v>77</v>
      </c>
      <c r="AL209" s="106" t="s">
        <v>66</v>
      </c>
      <c r="AM209" s="103" t="s">
        <v>77</v>
      </c>
      <c r="AN209" s="106" t="s">
        <v>66</v>
      </c>
      <c r="AO209" s="103" t="s">
        <v>77</v>
      </c>
      <c r="AP209" s="106" t="s">
        <v>66</v>
      </c>
      <c r="AQ209" s="103" t="s">
        <v>77</v>
      </c>
      <c r="AR209" s="106" t="s">
        <v>66</v>
      </c>
      <c r="AS209" s="103" t="s">
        <v>77</v>
      </c>
      <c r="AT209" s="106" t="s">
        <v>66</v>
      </c>
      <c r="AU209" s="103" t="s">
        <v>77</v>
      </c>
      <c r="AV209" s="106" t="s">
        <v>66</v>
      </c>
      <c r="AW209" s="103" t="s">
        <v>77</v>
      </c>
      <c r="AX209" s="106" t="s">
        <v>66</v>
      </c>
      <c r="AY209" s="103" t="s">
        <v>77</v>
      </c>
      <c r="AZ209" s="106" t="s">
        <v>66</v>
      </c>
      <c r="BA209" s="103" t="s">
        <v>77</v>
      </c>
      <c r="BB209" s="106" t="s">
        <v>66</v>
      </c>
      <c r="BC209" s="104" t="s">
        <v>77</v>
      </c>
      <c r="BD209" s="98"/>
      <c r="BE209" s="107" t="s">
        <v>66</v>
      </c>
      <c r="BF209" s="103" t="s">
        <v>77</v>
      </c>
      <c r="BG209" s="108" t="s">
        <v>66</v>
      </c>
      <c r="BH209" s="103" t="s">
        <v>77</v>
      </c>
      <c r="BI209" s="108" t="s">
        <v>66</v>
      </c>
      <c r="BJ209" s="103" t="s">
        <v>77</v>
      </c>
      <c r="BK209" s="108" t="s">
        <v>66</v>
      </c>
      <c r="BL209" s="103" t="s">
        <v>77</v>
      </c>
      <c r="BM209" s="108" t="s">
        <v>66</v>
      </c>
      <c r="BN209" s="103" t="s">
        <v>77</v>
      </c>
      <c r="BO209" s="108" t="s">
        <v>66</v>
      </c>
      <c r="BP209" s="103" t="s">
        <v>77</v>
      </c>
      <c r="BQ209" s="108" t="s">
        <v>66</v>
      </c>
      <c r="BR209" s="103" t="s">
        <v>77</v>
      </c>
      <c r="BS209" s="108" t="s">
        <v>66</v>
      </c>
      <c r="BT209" s="103" t="s">
        <v>77</v>
      </c>
      <c r="BU209" s="108" t="s">
        <v>66</v>
      </c>
      <c r="BV209" s="103" t="s">
        <v>77</v>
      </c>
      <c r="BW209" s="108" t="s">
        <v>66</v>
      </c>
      <c r="BX209" s="103" t="s">
        <v>77</v>
      </c>
      <c r="BY209" s="108" t="s">
        <v>66</v>
      </c>
      <c r="BZ209" s="103" t="s">
        <v>77</v>
      </c>
      <c r="CA209" s="108" t="s">
        <v>66</v>
      </c>
      <c r="CB209" s="103" t="s">
        <v>77</v>
      </c>
      <c r="CC209" s="108" t="s">
        <v>66</v>
      </c>
      <c r="CD209" s="104" t="s">
        <v>77</v>
      </c>
      <c r="CE209" s="99"/>
      <c r="CF209" s="109" t="s">
        <v>66</v>
      </c>
      <c r="CG209" s="103" t="s">
        <v>77</v>
      </c>
      <c r="CH209" s="110" t="s">
        <v>66</v>
      </c>
      <c r="CI209" s="103" t="s">
        <v>77</v>
      </c>
      <c r="CJ209" s="110" t="s">
        <v>66</v>
      </c>
      <c r="CK209" s="103" t="s">
        <v>77</v>
      </c>
      <c r="CL209" s="110" t="s">
        <v>66</v>
      </c>
      <c r="CM209" s="103" t="s">
        <v>77</v>
      </c>
      <c r="CN209" s="110" t="s">
        <v>66</v>
      </c>
      <c r="CO209" s="103" t="s">
        <v>77</v>
      </c>
      <c r="CP209" s="110" t="s">
        <v>66</v>
      </c>
      <c r="CQ209" s="103" t="s">
        <v>77</v>
      </c>
      <c r="CR209" s="110" t="s">
        <v>66</v>
      </c>
      <c r="CS209" s="103" t="s">
        <v>77</v>
      </c>
      <c r="CT209" s="110" t="s">
        <v>66</v>
      </c>
      <c r="CU209" s="103" t="s">
        <v>77</v>
      </c>
      <c r="CV209" s="110" t="s">
        <v>66</v>
      </c>
      <c r="CW209" s="103" t="s">
        <v>77</v>
      </c>
      <c r="CX209" s="110" t="s">
        <v>66</v>
      </c>
      <c r="CY209" s="103" t="s">
        <v>77</v>
      </c>
      <c r="CZ209" s="110" t="s">
        <v>66</v>
      </c>
      <c r="DA209" s="103" t="s">
        <v>77</v>
      </c>
      <c r="DB209" s="110" t="s">
        <v>66</v>
      </c>
      <c r="DC209" s="103" t="s">
        <v>77</v>
      </c>
      <c r="DD209" s="110" t="s">
        <v>66</v>
      </c>
      <c r="DE209" s="104" t="s">
        <v>77</v>
      </c>
      <c r="DF209" s="111" t="s">
        <v>922</v>
      </c>
      <c r="DG209" s="112"/>
      <c r="DH209" s="1257"/>
      <c r="DI209" s="564">
        <v>0</v>
      </c>
      <c r="DJ209" s="564">
        <v>0</v>
      </c>
      <c r="DK209" s="564">
        <v>0</v>
      </c>
      <c r="DL209" s="564">
        <v>0</v>
      </c>
      <c r="DM209" s="564">
        <v>0</v>
      </c>
      <c r="DN209" s="564">
        <v>0</v>
      </c>
      <c r="DO209" s="564">
        <v>0</v>
      </c>
      <c r="DP209" s="564">
        <v>0</v>
      </c>
      <c r="DQ209" s="200">
        <v>0</v>
      </c>
      <c r="DR209" s="200">
        <v>0</v>
      </c>
      <c r="DS209" s="200">
        <v>0</v>
      </c>
      <c r="DT209" s="200">
        <v>0</v>
      </c>
      <c r="DU209" s="200">
        <v>0</v>
      </c>
      <c r="DV209" s="200">
        <v>0</v>
      </c>
      <c r="DW209" s="1217"/>
    </row>
    <row r="210" spans="2:127" ht="9.9499999999999993" customHeight="1">
      <c r="B210" s="234"/>
      <c r="C210" s="138"/>
      <c r="D210" s="138"/>
      <c r="E210" s="138"/>
      <c r="F210" s="138"/>
      <c r="G210" s="138"/>
      <c r="H210" s="138"/>
      <c r="I210" s="138"/>
      <c r="J210" s="138"/>
      <c r="K210" s="138"/>
      <c r="L210" s="138"/>
      <c r="M210" s="138"/>
      <c r="N210" s="138"/>
      <c r="O210" s="138"/>
      <c r="P210" s="138"/>
      <c r="Q210" s="139"/>
      <c r="R210" s="139"/>
      <c r="S210" s="140"/>
      <c r="T210" s="140"/>
      <c r="U210" s="140"/>
      <c r="V210" s="140"/>
      <c r="W210" s="140"/>
      <c r="X210" s="140"/>
      <c r="Y210" s="140"/>
      <c r="Z210" s="140"/>
      <c r="AA210" s="140"/>
      <c r="AB210" s="140"/>
      <c r="AC210" s="138"/>
      <c r="AD210" s="138"/>
      <c r="AE210" s="138"/>
      <c r="AF210" s="138"/>
      <c r="AG210" s="138"/>
      <c r="AH210" s="138"/>
      <c r="AI210" s="138"/>
      <c r="AJ210" s="138"/>
      <c r="AK210" s="138"/>
      <c r="AL210" s="138"/>
      <c r="AM210" s="138"/>
      <c r="AN210" s="138"/>
      <c r="AO210" s="138"/>
      <c r="AP210" s="138"/>
      <c r="AQ210" s="139"/>
      <c r="AR210" s="139"/>
      <c r="AS210" s="139"/>
      <c r="AT210" s="139"/>
      <c r="AU210" s="139"/>
      <c r="AV210" s="139"/>
      <c r="AW210" s="139"/>
      <c r="AX210" s="139"/>
      <c r="AY210" s="139"/>
      <c r="AZ210" s="139"/>
      <c r="BA210" s="139"/>
      <c r="BB210" s="139"/>
      <c r="BC210" s="139"/>
      <c r="BD210" s="139"/>
      <c r="BE210" s="139"/>
      <c r="BF210" s="139"/>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c r="CA210" s="139"/>
      <c r="CB210" s="139"/>
      <c r="CC210" s="139"/>
      <c r="CD210" s="139"/>
      <c r="CE210" s="139"/>
      <c r="CF210" s="139"/>
      <c r="CG210" s="139"/>
      <c r="CH210" s="139"/>
      <c r="CI210" s="139"/>
      <c r="CJ210" s="139"/>
      <c r="CK210" s="139"/>
      <c r="CL210" s="139"/>
      <c r="CM210" s="139"/>
      <c r="CN210" s="139"/>
      <c r="CO210" s="139"/>
      <c r="CP210" s="139"/>
      <c r="CQ210" s="139"/>
      <c r="CR210" s="139"/>
      <c r="CS210" s="139"/>
      <c r="CT210" s="139"/>
      <c r="CU210" s="139"/>
      <c r="CV210" s="139"/>
      <c r="CW210" s="139"/>
      <c r="CX210" s="139"/>
      <c r="CY210" s="139"/>
      <c r="CZ210" s="139"/>
      <c r="DA210" s="139"/>
      <c r="DB210" s="140"/>
      <c r="DC210" s="140"/>
      <c r="DD210" s="49"/>
      <c r="DE210" s="49"/>
      <c r="DF210" s="49"/>
      <c r="DG210" s="49"/>
      <c r="DH210" s="49"/>
      <c r="DI210" s="564">
        <v>0</v>
      </c>
      <c r="DJ210" s="564">
        <v>0</v>
      </c>
      <c r="DK210" s="564">
        <v>0</v>
      </c>
      <c r="DL210" s="564">
        <v>0</v>
      </c>
      <c r="DM210" s="564">
        <v>0</v>
      </c>
      <c r="DN210" s="564">
        <v>0</v>
      </c>
      <c r="DO210" s="564">
        <v>0</v>
      </c>
      <c r="DP210" s="564">
        <v>0</v>
      </c>
      <c r="DQ210" s="200">
        <v>0</v>
      </c>
      <c r="DR210" s="200">
        <v>0</v>
      </c>
      <c r="DS210" s="200">
        <v>0</v>
      </c>
      <c r="DT210" s="200">
        <v>0</v>
      </c>
      <c r="DU210" s="200">
        <v>0</v>
      </c>
      <c r="DV210" s="200">
        <v>0</v>
      </c>
      <c r="DW210" s="1217"/>
    </row>
    <row r="211" spans="2:127" s="240" customFormat="1" ht="22.5" customHeight="1">
      <c r="B211" s="1052" t="s">
        <v>1145</v>
      </c>
      <c r="C211" s="1053">
        <v>7</v>
      </c>
      <c r="D211" s="1054">
        <v>7</v>
      </c>
      <c r="E211" s="1053">
        <v>7</v>
      </c>
      <c r="F211" s="1054">
        <v>7</v>
      </c>
      <c r="G211" s="1053">
        <v>7</v>
      </c>
      <c r="H211" s="1054">
        <v>7</v>
      </c>
      <c r="I211" s="1053">
        <v>7</v>
      </c>
      <c r="J211" s="1054">
        <v>7</v>
      </c>
      <c r="K211" s="1053">
        <v>7</v>
      </c>
      <c r="L211" s="1054">
        <v>7</v>
      </c>
      <c r="M211" s="1053">
        <v>7</v>
      </c>
      <c r="N211" s="1054">
        <v>7</v>
      </c>
      <c r="O211" s="1053">
        <v>7</v>
      </c>
      <c r="P211" s="1054">
        <v>7</v>
      </c>
      <c r="Q211" s="1053">
        <v>7</v>
      </c>
      <c r="R211" s="1054">
        <v>7</v>
      </c>
      <c r="S211" s="1053">
        <v>7</v>
      </c>
      <c r="T211" s="1054">
        <v>7</v>
      </c>
      <c r="U211" s="1053">
        <v>7</v>
      </c>
      <c r="V211" s="1054">
        <v>7</v>
      </c>
      <c r="W211" s="1053">
        <v>7</v>
      </c>
      <c r="X211" s="1054">
        <v>7</v>
      </c>
      <c r="Y211" s="1053">
        <v>7</v>
      </c>
      <c r="Z211" s="1054">
        <v>7</v>
      </c>
      <c r="AA211" s="1053">
        <v>7</v>
      </c>
      <c r="AB211" s="1054">
        <v>7</v>
      </c>
      <c r="AC211" s="97"/>
      <c r="AD211" s="1053">
        <v>7</v>
      </c>
      <c r="AE211" s="1054">
        <v>7</v>
      </c>
      <c r="AF211" s="1053">
        <v>7</v>
      </c>
      <c r="AG211" s="1054">
        <v>7</v>
      </c>
      <c r="AH211" s="1053">
        <v>7</v>
      </c>
      <c r="AI211" s="1054">
        <v>7</v>
      </c>
      <c r="AJ211" s="1053">
        <v>7</v>
      </c>
      <c r="AK211" s="1054">
        <v>7</v>
      </c>
      <c r="AL211" s="1053">
        <v>7</v>
      </c>
      <c r="AM211" s="1054">
        <v>7</v>
      </c>
      <c r="AN211" s="1053">
        <v>7</v>
      </c>
      <c r="AO211" s="1054">
        <v>7</v>
      </c>
      <c r="AP211" s="1053">
        <v>7</v>
      </c>
      <c r="AQ211" s="1054">
        <v>7</v>
      </c>
      <c r="AR211" s="1053">
        <v>7</v>
      </c>
      <c r="AS211" s="1054">
        <v>7</v>
      </c>
      <c r="AT211" s="1053">
        <v>7</v>
      </c>
      <c r="AU211" s="1054">
        <v>7</v>
      </c>
      <c r="AV211" s="1053">
        <v>7</v>
      </c>
      <c r="AW211" s="1054">
        <v>7</v>
      </c>
      <c r="AX211" s="1053">
        <v>7</v>
      </c>
      <c r="AY211" s="1054">
        <v>7</v>
      </c>
      <c r="AZ211" s="1053">
        <v>7</v>
      </c>
      <c r="BA211" s="1054">
        <v>7</v>
      </c>
      <c r="BB211" s="1053">
        <v>7</v>
      </c>
      <c r="BC211" s="1054">
        <v>7</v>
      </c>
      <c r="BD211" s="411"/>
      <c r="BE211" s="1053">
        <v>7</v>
      </c>
      <c r="BF211" s="1054">
        <v>7</v>
      </c>
      <c r="BG211" s="1053">
        <v>7</v>
      </c>
      <c r="BH211" s="1054">
        <v>7</v>
      </c>
      <c r="BI211" s="1053">
        <v>7</v>
      </c>
      <c r="BJ211" s="1054">
        <v>7</v>
      </c>
      <c r="BK211" s="1053">
        <v>7</v>
      </c>
      <c r="BL211" s="1054">
        <v>7</v>
      </c>
      <c r="BM211" s="1053">
        <v>7</v>
      </c>
      <c r="BN211" s="1054">
        <v>7</v>
      </c>
      <c r="BO211" s="1053">
        <v>7</v>
      </c>
      <c r="BP211" s="1054">
        <v>7</v>
      </c>
      <c r="BQ211" s="1053">
        <v>7</v>
      </c>
      <c r="BR211" s="1054">
        <v>7</v>
      </c>
      <c r="BS211" s="1053">
        <v>7</v>
      </c>
      <c r="BT211" s="1054">
        <v>7</v>
      </c>
      <c r="BU211" s="1053">
        <v>7</v>
      </c>
      <c r="BV211" s="1054">
        <v>7</v>
      </c>
      <c r="BW211" s="1053">
        <v>7</v>
      </c>
      <c r="BX211" s="1054">
        <v>7</v>
      </c>
      <c r="BY211" s="1053">
        <v>7</v>
      </c>
      <c r="BZ211" s="1054">
        <v>7</v>
      </c>
      <c r="CA211" s="1053">
        <v>7</v>
      </c>
      <c r="CB211" s="1054">
        <v>7</v>
      </c>
      <c r="CC211" s="1053">
        <v>7</v>
      </c>
      <c r="CD211" s="1054">
        <v>7</v>
      </c>
      <c r="CE211" s="412"/>
      <c r="CF211" s="1053">
        <v>7</v>
      </c>
      <c r="CG211" s="1054">
        <v>7</v>
      </c>
      <c r="CH211" s="1053">
        <v>7</v>
      </c>
      <c r="CI211" s="1054">
        <v>7</v>
      </c>
      <c r="CJ211" s="1053">
        <v>7</v>
      </c>
      <c r="CK211" s="1054">
        <v>7</v>
      </c>
      <c r="CL211" s="1053">
        <v>7</v>
      </c>
      <c r="CM211" s="1054">
        <v>7</v>
      </c>
      <c r="CN211" s="1053">
        <v>7</v>
      </c>
      <c r="CO211" s="1054">
        <v>7</v>
      </c>
      <c r="CP211" s="1053">
        <v>7</v>
      </c>
      <c r="CQ211" s="1054">
        <v>7</v>
      </c>
      <c r="CR211" s="1053">
        <v>7</v>
      </c>
      <c r="CS211" s="1054">
        <v>7</v>
      </c>
      <c r="CT211" s="1053">
        <v>7</v>
      </c>
      <c r="CU211" s="1054">
        <v>7</v>
      </c>
      <c r="CV211" s="1053">
        <v>7</v>
      </c>
      <c r="CW211" s="1054">
        <v>7</v>
      </c>
      <c r="CX211" s="1053">
        <v>7</v>
      </c>
      <c r="CY211" s="1054">
        <v>7</v>
      </c>
      <c r="CZ211" s="1053">
        <v>7</v>
      </c>
      <c r="DA211" s="1054">
        <v>7</v>
      </c>
      <c r="DB211" s="1053">
        <v>7</v>
      </c>
      <c r="DC211" s="1054">
        <v>7</v>
      </c>
      <c r="DD211" s="1053">
        <v>7</v>
      </c>
      <c r="DE211" s="1054">
        <v>7</v>
      </c>
      <c r="DF211" s="1055" t="s">
        <v>1146</v>
      </c>
      <c r="DG211" s="1056">
        <f>ROW()</f>
        <v>211</v>
      </c>
      <c r="DH211" s="1057" t="s">
        <v>1147</v>
      </c>
      <c r="DI211" s="270"/>
      <c r="DJ211" s="270"/>
      <c r="DK211" s="564"/>
      <c r="DL211" s="564"/>
      <c r="DM211" s="564"/>
      <c r="DN211" s="564"/>
      <c r="DO211" s="564"/>
      <c r="DP211" s="564"/>
      <c r="DQ211" s="200"/>
      <c r="DR211" s="200"/>
      <c r="DS211" s="200"/>
      <c r="DT211" s="200"/>
      <c r="DU211" s="200"/>
      <c r="DV211" s="200"/>
      <c r="DW211" s="1217"/>
    </row>
    <row r="212" spans="2:127" s="240" customFormat="1" ht="22.5" customHeight="1">
      <c r="B212" s="3139" t="s">
        <v>1148</v>
      </c>
      <c r="C212" s="1058">
        <f t="shared" ref="C212:AH212" si="13">SUM(C11:C45,C51:C69,C75:C94,C100:C117,C123:C136,C142:C152,C158:C171,C177:C183,C189:C206)</f>
        <v>4</v>
      </c>
      <c r="D212" s="1058">
        <f t="shared" si="13"/>
        <v>0</v>
      </c>
      <c r="E212" s="1058">
        <f t="shared" si="13"/>
        <v>0</v>
      </c>
      <c r="F212" s="1058">
        <f t="shared" si="13"/>
        <v>0</v>
      </c>
      <c r="G212" s="1058">
        <f t="shared" si="13"/>
        <v>0</v>
      </c>
      <c r="H212" s="1058">
        <f t="shared" si="13"/>
        <v>0</v>
      </c>
      <c r="I212" s="1058">
        <f t="shared" si="13"/>
        <v>0</v>
      </c>
      <c r="J212" s="1058">
        <f t="shared" si="13"/>
        <v>0</v>
      </c>
      <c r="K212" s="1058">
        <f t="shared" si="13"/>
        <v>0</v>
      </c>
      <c r="L212" s="1058">
        <f t="shared" si="13"/>
        <v>0</v>
      </c>
      <c r="M212" s="1058">
        <f t="shared" si="13"/>
        <v>0</v>
      </c>
      <c r="N212" s="1058">
        <f t="shared" si="13"/>
        <v>0</v>
      </c>
      <c r="O212" s="1058">
        <f t="shared" si="13"/>
        <v>0</v>
      </c>
      <c r="P212" s="1058">
        <f t="shared" si="13"/>
        <v>0</v>
      </c>
      <c r="Q212" s="1058">
        <f t="shared" si="13"/>
        <v>0</v>
      </c>
      <c r="R212" s="1058">
        <f t="shared" si="13"/>
        <v>0</v>
      </c>
      <c r="S212" s="1058">
        <f t="shared" si="13"/>
        <v>0</v>
      </c>
      <c r="T212" s="1058">
        <f t="shared" si="13"/>
        <v>0</v>
      </c>
      <c r="U212" s="1058">
        <f t="shared" si="13"/>
        <v>0</v>
      </c>
      <c r="V212" s="1058">
        <f t="shared" si="13"/>
        <v>0</v>
      </c>
      <c r="W212" s="1058">
        <f t="shared" si="13"/>
        <v>0</v>
      </c>
      <c r="X212" s="1058">
        <f t="shared" si="13"/>
        <v>0</v>
      </c>
      <c r="Y212" s="1058">
        <f t="shared" si="13"/>
        <v>0</v>
      </c>
      <c r="Z212" s="1058">
        <f t="shared" si="13"/>
        <v>0</v>
      </c>
      <c r="AA212" s="1058">
        <f t="shared" si="13"/>
        <v>0</v>
      </c>
      <c r="AB212" s="1058">
        <f t="shared" si="13"/>
        <v>0</v>
      </c>
      <c r="AC212" s="97">
        <f t="shared" si="13"/>
        <v>0</v>
      </c>
      <c r="AD212" s="1058">
        <f t="shared" si="13"/>
        <v>0</v>
      </c>
      <c r="AE212" s="1058">
        <f t="shared" si="13"/>
        <v>0</v>
      </c>
      <c r="AF212" s="1058">
        <f t="shared" si="13"/>
        <v>0</v>
      </c>
      <c r="AG212" s="1058">
        <f t="shared" si="13"/>
        <v>0</v>
      </c>
      <c r="AH212" s="1058">
        <f t="shared" si="13"/>
        <v>0</v>
      </c>
      <c r="AI212" s="1058">
        <f t="shared" ref="AI212:BN212" si="14">SUM(AI11:AI45,AI51:AI69,AI75:AI94,AI100:AI117,AI123:AI136,AI142:AI152,AI158:AI171,AI177:AI183,AI189:AI206)</f>
        <v>0</v>
      </c>
      <c r="AJ212" s="1058">
        <f t="shared" si="14"/>
        <v>0</v>
      </c>
      <c r="AK212" s="1058">
        <f t="shared" si="14"/>
        <v>0</v>
      </c>
      <c r="AL212" s="1058">
        <f t="shared" si="14"/>
        <v>0</v>
      </c>
      <c r="AM212" s="1058">
        <f t="shared" si="14"/>
        <v>0</v>
      </c>
      <c r="AN212" s="1058">
        <f t="shared" si="14"/>
        <v>0</v>
      </c>
      <c r="AO212" s="1058">
        <f t="shared" si="14"/>
        <v>0</v>
      </c>
      <c r="AP212" s="1058">
        <f t="shared" si="14"/>
        <v>0</v>
      </c>
      <c r="AQ212" s="1058">
        <f t="shared" si="14"/>
        <v>0</v>
      </c>
      <c r="AR212" s="1058">
        <f t="shared" si="14"/>
        <v>0</v>
      </c>
      <c r="AS212" s="1058">
        <f t="shared" si="14"/>
        <v>0</v>
      </c>
      <c r="AT212" s="1058">
        <f t="shared" si="14"/>
        <v>0</v>
      </c>
      <c r="AU212" s="1058">
        <f t="shared" si="14"/>
        <v>0</v>
      </c>
      <c r="AV212" s="1058">
        <f t="shared" si="14"/>
        <v>0</v>
      </c>
      <c r="AW212" s="1058">
        <f t="shared" si="14"/>
        <v>0</v>
      </c>
      <c r="AX212" s="1058">
        <f t="shared" si="14"/>
        <v>0</v>
      </c>
      <c r="AY212" s="1058">
        <f t="shared" si="14"/>
        <v>0</v>
      </c>
      <c r="AZ212" s="1058">
        <f t="shared" si="14"/>
        <v>0</v>
      </c>
      <c r="BA212" s="1058">
        <f t="shared" si="14"/>
        <v>0</v>
      </c>
      <c r="BB212" s="1058">
        <f t="shared" si="14"/>
        <v>0</v>
      </c>
      <c r="BC212" s="1058">
        <f t="shared" si="14"/>
        <v>0</v>
      </c>
      <c r="BD212" s="411">
        <f t="shared" si="14"/>
        <v>0</v>
      </c>
      <c r="BE212" s="1058">
        <f t="shared" si="14"/>
        <v>0</v>
      </c>
      <c r="BF212" s="1058">
        <f t="shared" si="14"/>
        <v>0</v>
      </c>
      <c r="BG212" s="1058">
        <f t="shared" si="14"/>
        <v>0</v>
      </c>
      <c r="BH212" s="1058">
        <f t="shared" si="14"/>
        <v>0</v>
      </c>
      <c r="BI212" s="1058">
        <f t="shared" si="14"/>
        <v>0</v>
      </c>
      <c r="BJ212" s="1058">
        <f t="shared" si="14"/>
        <v>0</v>
      </c>
      <c r="BK212" s="1058">
        <f t="shared" si="14"/>
        <v>0</v>
      </c>
      <c r="BL212" s="1058">
        <f t="shared" si="14"/>
        <v>0</v>
      </c>
      <c r="BM212" s="1058">
        <f t="shared" si="14"/>
        <v>0</v>
      </c>
      <c r="BN212" s="1058">
        <f t="shared" si="14"/>
        <v>0</v>
      </c>
      <c r="BO212" s="1058">
        <f t="shared" ref="BO212:CD212" si="15">SUM(BO11:BO45,BO51:BO69,BO75:BO94,BO100:BO117,BO123:BO136,BO142:BO152,BO158:BO171,BO177:BO183,BO189:BO206)</f>
        <v>0</v>
      </c>
      <c r="BP212" s="1058">
        <f t="shared" si="15"/>
        <v>0</v>
      </c>
      <c r="BQ212" s="1058">
        <f t="shared" si="15"/>
        <v>0</v>
      </c>
      <c r="BR212" s="1058">
        <f t="shared" si="15"/>
        <v>0</v>
      </c>
      <c r="BS212" s="1058">
        <f t="shared" si="15"/>
        <v>0</v>
      </c>
      <c r="BT212" s="1058">
        <f t="shared" si="15"/>
        <v>0</v>
      </c>
      <c r="BU212" s="1058">
        <f t="shared" si="15"/>
        <v>0</v>
      </c>
      <c r="BV212" s="1058">
        <f t="shared" si="15"/>
        <v>0</v>
      </c>
      <c r="BW212" s="1058">
        <f t="shared" si="15"/>
        <v>0</v>
      </c>
      <c r="BX212" s="1058">
        <f t="shared" si="15"/>
        <v>0</v>
      </c>
      <c r="BY212" s="1058">
        <f t="shared" si="15"/>
        <v>0</v>
      </c>
      <c r="BZ212" s="1058">
        <f t="shared" si="15"/>
        <v>0</v>
      </c>
      <c r="CA212" s="1058">
        <f t="shared" si="15"/>
        <v>0</v>
      </c>
      <c r="CB212" s="1058">
        <f t="shared" si="15"/>
        <v>0</v>
      </c>
      <c r="CC212" s="1058">
        <f t="shared" si="15"/>
        <v>0</v>
      </c>
      <c r="CD212" s="1058">
        <f t="shared" si="15"/>
        <v>0</v>
      </c>
      <c r="CE212" s="412"/>
      <c r="CF212" s="1058">
        <f t="shared" ref="CF212:DE212" si="16">SUM(CF11:CF45,CF51:CF69,CF75:CF94,CF100:CF117,CF123:CF136,CF142:CF152,CF158:CF171,CF177:CF183,CF189:CF206)</f>
        <v>0</v>
      </c>
      <c r="CG212" s="1058">
        <f t="shared" si="16"/>
        <v>0</v>
      </c>
      <c r="CH212" s="1058">
        <f t="shared" si="16"/>
        <v>0</v>
      </c>
      <c r="CI212" s="1058">
        <f t="shared" si="16"/>
        <v>0</v>
      </c>
      <c r="CJ212" s="1058">
        <f t="shared" si="16"/>
        <v>0</v>
      </c>
      <c r="CK212" s="1058">
        <f t="shared" si="16"/>
        <v>0</v>
      </c>
      <c r="CL212" s="1058">
        <f t="shared" si="16"/>
        <v>0</v>
      </c>
      <c r="CM212" s="1058">
        <f t="shared" si="16"/>
        <v>0</v>
      </c>
      <c r="CN212" s="1058">
        <f t="shared" si="16"/>
        <v>0</v>
      </c>
      <c r="CO212" s="1058">
        <f t="shared" si="16"/>
        <v>0</v>
      </c>
      <c r="CP212" s="1058">
        <f t="shared" si="16"/>
        <v>0</v>
      </c>
      <c r="CQ212" s="1058">
        <f t="shared" si="16"/>
        <v>0</v>
      </c>
      <c r="CR212" s="1058">
        <f t="shared" si="16"/>
        <v>0</v>
      </c>
      <c r="CS212" s="1058">
        <f t="shared" si="16"/>
        <v>0</v>
      </c>
      <c r="CT212" s="1058">
        <f t="shared" si="16"/>
        <v>0</v>
      </c>
      <c r="CU212" s="1058">
        <f t="shared" si="16"/>
        <v>0</v>
      </c>
      <c r="CV212" s="1058">
        <f t="shared" si="16"/>
        <v>0</v>
      </c>
      <c r="CW212" s="1058">
        <f t="shared" si="16"/>
        <v>0</v>
      </c>
      <c r="CX212" s="1058">
        <f t="shared" si="16"/>
        <v>0</v>
      </c>
      <c r="CY212" s="1058">
        <f t="shared" si="16"/>
        <v>0</v>
      </c>
      <c r="CZ212" s="1058">
        <f t="shared" si="16"/>
        <v>0</v>
      </c>
      <c r="DA212" s="1058">
        <f t="shared" si="16"/>
        <v>0</v>
      </c>
      <c r="DB212" s="1058">
        <f t="shared" si="16"/>
        <v>0</v>
      </c>
      <c r="DC212" s="1058">
        <f t="shared" si="16"/>
        <v>0</v>
      </c>
      <c r="DD212" s="1058">
        <f t="shared" si="16"/>
        <v>0</v>
      </c>
      <c r="DE212" s="1058">
        <f t="shared" si="16"/>
        <v>0</v>
      </c>
      <c r="DF212" s="3112" t="s">
        <v>1149</v>
      </c>
      <c r="DG212" s="3112"/>
      <c r="DH212" s="3112"/>
      <c r="DI212" s="3112"/>
      <c r="DJ212" s="3112"/>
      <c r="DK212" s="1059" t="s">
        <v>1150</v>
      </c>
      <c r="DL212" s="1060"/>
      <c r="DM212" s="1060"/>
      <c r="DN212" s="564"/>
      <c r="DO212" s="564"/>
      <c r="DP212" s="564">
        <v>0</v>
      </c>
      <c r="DQ212" s="200">
        <v>0</v>
      </c>
      <c r="DR212" s="200">
        <v>0</v>
      </c>
      <c r="DS212" s="200">
        <v>0</v>
      </c>
      <c r="DT212" s="200">
        <v>0</v>
      </c>
      <c r="DU212" s="200">
        <v>0</v>
      </c>
      <c r="DV212" s="200">
        <v>0</v>
      </c>
      <c r="DW212" s="1217"/>
    </row>
    <row r="213" spans="2:127" ht="21" customHeight="1">
      <c r="B213" s="3140"/>
      <c r="C213" s="3113">
        <f>SUM(C212:D212)</f>
        <v>4</v>
      </c>
      <c r="D213" s="3114"/>
      <c r="E213" s="3113">
        <f>SUM(E212:F212)</f>
        <v>0</v>
      </c>
      <c r="F213" s="3114"/>
      <c r="G213" s="3113">
        <f>SUM(G212:H212)</f>
        <v>0</v>
      </c>
      <c r="H213" s="3114"/>
      <c r="I213" s="3113">
        <f>SUM(I212:J212)</f>
        <v>0</v>
      </c>
      <c r="J213" s="3114"/>
      <c r="K213" s="3113">
        <f>SUM(K212:L212)</f>
        <v>0</v>
      </c>
      <c r="L213" s="3114"/>
      <c r="M213" s="3113">
        <f>SUM(M212:N212)</f>
        <v>0</v>
      </c>
      <c r="N213" s="3114"/>
      <c r="O213" s="3113">
        <f>SUM(O212:P212)</f>
        <v>0</v>
      </c>
      <c r="P213" s="3114"/>
      <c r="Q213" s="3113">
        <f>SUM(Q212:R212)</f>
        <v>0</v>
      </c>
      <c r="R213" s="3114"/>
      <c r="S213" s="3113">
        <f>SUM(S212:T212)</f>
        <v>0</v>
      </c>
      <c r="T213" s="3114"/>
      <c r="U213" s="3113">
        <f>SUM(U212:V212)</f>
        <v>0</v>
      </c>
      <c r="V213" s="3114"/>
      <c r="W213" s="3113">
        <f>SUM(W212:X212)</f>
        <v>0</v>
      </c>
      <c r="X213" s="3114"/>
      <c r="Y213" s="3113">
        <f>SUM(Y212:Z212)</f>
        <v>0</v>
      </c>
      <c r="Z213" s="3114"/>
      <c r="AA213" s="3113">
        <f>SUM(AA212:AB212)</f>
        <v>0</v>
      </c>
      <c r="AB213" s="3114"/>
      <c r="AC213" s="97"/>
      <c r="AD213" s="3053">
        <f>SUM(AD212:AE212)</f>
        <v>0</v>
      </c>
      <c r="AE213" s="3054"/>
      <c r="AF213" s="3053">
        <f>SUM(AF212:AG212)</f>
        <v>0</v>
      </c>
      <c r="AG213" s="3054"/>
      <c r="AH213" s="3053">
        <f>SUM(AH212:AI212)</f>
        <v>0</v>
      </c>
      <c r="AI213" s="3054"/>
      <c r="AJ213" s="3053">
        <f>SUM(AJ212:AK212)</f>
        <v>0</v>
      </c>
      <c r="AK213" s="3054"/>
      <c r="AL213" s="3053">
        <f>SUM(AL212:AM212)</f>
        <v>0</v>
      </c>
      <c r="AM213" s="3054"/>
      <c r="AN213" s="3053">
        <f>SUM(AN212:AO212)</f>
        <v>0</v>
      </c>
      <c r="AO213" s="3054"/>
      <c r="AP213" s="3053">
        <f>SUM(AP212:AQ212)</f>
        <v>0</v>
      </c>
      <c r="AQ213" s="3054"/>
      <c r="AR213" s="3053">
        <f>SUM(AR212:AS212)</f>
        <v>0</v>
      </c>
      <c r="AS213" s="3054"/>
      <c r="AT213" s="3053">
        <f>SUM(AT212:AU212)</f>
        <v>0</v>
      </c>
      <c r="AU213" s="3054"/>
      <c r="AV213" s="3053">
        <f>SUM(AV212:AW212)</f>
        <v>0</v>
      </c>
      <c r="AW213" s="3054"/>
      <c r="AX213" s="3053">
        <f>SUM(AX212:AY212)</f>
        <v>0</v>
      </c>
      <c r="AY213" s="3054"/>
      <c r="AZ213" s="3053">
        <f>SUM(AZ212:BA212)</f>
        <v>0</v>
      </c>
      <c r="BA213" s="3054"/>
      <c r="BB213" s="3053">
        <f>SUM(BB212:BC212)</f>
        <v>0</v>
      </c>
      <c r="BC213" s="3054"/>
      <c r="BD213" s="411"/>
      <c r="BE213" s="3123">
        <f>SUM(BE212:BF212)</f>
        <v>0</v>
      </c>
      <c r="BF213" s="3124"/>
      <c r="BG213" s="3123">
        <f>SUM(BG212:BH212)</f>
        <v>0</v>
      </c>
      <c r="BH213" s="3124"/>
      <c r="BI213" s="3123">
        <f>SUM(BI212:BJ212)</f>
        <v>0</v>
      </c>
      <c r="BJ213" s="3124"/>
      <c r="BK213" s="3123">
        <f>SUM(BK212:BL212)</f>
        <v>0</v>
      </c>
      <c r="BL213" s="3124"/>
      <c r="BM213" s="3123">
        <f>SUM(BM212:BN212)</f>
        <v>0</v>
      </c>
      <c r="BN213" s="3124"/>
      <c r="BO213" s="3123">
        <f>SUM(BO212:BP212)</f>
        <v>0</v>
      </c>
      <c r="BP213" s="3124"/>
      <c r="BQ213" s="3123">
        <f>SUM(BQ212:BR212)</f>
        <v>0</v>
      </c>
      <c r="BR213" s="3124"/>
      <c r="BS213" s="3123">
        <f>SUM(BS212:BT212)</f>
        <v>0</v>
      </c>
      <c r="BT213" s="3124"/>
      <c r="BU213" s="3123">
        <f>SUM(BU212:BV212)</f>
        <v>0</v>
      </c>
      <c r="BV213" s="3124"/>
      <c r="BW213" s="3123">
        <f>SUM(BW212:BX212)</f>
        <v>0</v>
      </c>
      <c r="BX213" s="3124"/>
      <c r="BY213" s="3123">
        <f>SUM(BY212:BZ212)</f>
        <v>0</v>
      </c>
      <c r="BZ213" s="3124"/>
      <c r="CA213" s="3123">
        <f>SUM(CA212:CB212)</f>
        <v>0</v>
      </c>
      <c r="CB213" s="3124"/>
      <c r="CC213" s="3123">
        <f>SUM(CC212:CD212)</f>
        <v>0</v>
      </c>
      <c r="CD213" s="3124"/>
      <c r="CE213" s="412"/>
      <c r="CF213" s="3115">
        <f>SUM(CF212:CG212)</f>
        <v>0</v>
      </c>
      <c r="CG213" s="3116"/>
      <c r="CH213" s="3115">
        <f>SUM(CH212:CI212)</f>
        <v>0</v>
      </c>
      <c r="CI213" s="3116"/>
      <c r="CJ213" s="3115">
        <f>SUM(CJ212:CK212)</f>
        <v>0</v>
      </c>
      <c r="CK213" s="3116"/>
      <c r="CL213" s="3115">
        <f>SUM(CL212:CM212)</f>
        <v>0</v>
      </c>
      <c r="CM213" s="3116"/>
      <c r="CN213" s="3115">
        <f>SUM(CN212:CO212)</f>
        <v>0</v>
      </c>
      <c r="CO213" s="3116"/>
      <c r="CP213" s="3115">
        <f>SUM(CP212:CQ212)</f>
        <v>0</v>
      </c>
      <c r="CQ213" s="3116"/>
      <c r="CR213" s="3115">
        <f>SUM(CR212:CS212)</f>
        <v>0</v>
      </c>
      <c r="CS213" s="3116"/>
      <c r="CT213" s="3115">
        <f>SUM(CT212:CU212)</f>
        <v>0</v>
      </c>
      <c r="CU213" s="3116"/>
      <c r="CV213" s="3115">
        <f>SUM(CV212:CW212)</f>
        <v>0</v>
      </c>
      <c r="CW213" s="3116"/>
      <c r="CX213" s="3115">
        <f>SUM(CX212:CY212)</f>
        <v>0</v>
      </c>
      <c r="CY213" s="3116"/>
      <c r="CZ213" s="3115">
        <f>SUM(CZ212:DA212)</f>
        <v>0</v>
      </c>
      <c r="DA213" s="3116"/>
      <c r="DB213" s="3115">
        <f>SUM(DB212:DC212)</f>
        <v>0</v>
      </c>
      <c r="DC213" s="3116"/>
      <c r="DD213" s="3115">
        <f>SUM(DD212:DE212)</f>
        <v>0</v>
      </c>
      <c r="DE213" s="3116"/>
      <c r="DF213" s="3112"/>
      <c r="DG213" s="3112"/>
      <c r="DH213" s="3112"/>
      <c r="DI213" s="3112"/>
      <c r="DJ213" s="3112"/>
      <c r="DK213" s="1061" t="s">
        <v>1173</v>
      </c>
      <c r="DL213" s="564"/>
      <c r="DM213" s="564"/>
      <c r="DN213" s="564"/>
      <c r="DO213" s="564"/>
      <c r="DP213" s="564"/>
      <c r="DQ213" s="200"/>
      <c r="DR213" s="200"/>
      <c r="DS213" s="200"/>
      <c r="DT213" s="200"/>
      <c r="DU213" s="200"/>
      <c r="DV213" s="200">
        <v>0</v>
      </c>
      <c r="DW213" s="1217"/>
    </row>
    <row r="214" spans="2:127" s="240" customFormat="1" ht="22.5" customHeight="1">
      <c r="B214" s="840"/>
      <c r="C214" s="548"/>
      <c r="D214" s="548"/>
      <c r="E214" s="548"/>
      <c r="F214" s="548"/>
      <c r="G214" s="548"/>
      <c r="H214" s="548"/>
      <c r="I214" s="548"/>
      <c r="J214" s="548"/>
      <c r="K214" s="548"/>
      <c r="L214" s="548"/>
      <c r="M214" s="548"/>
      <c r="N214" s="548"/>
      <c r="O214" s="548"/>
      <c r="P214" s="548"/>
      <c r="Q214" s="548"/>
      <c r="R214" s="548"/>
      <c r="S214" s="548"/>
      <c r="T214" s="548"/>
      <c r="U214" s="548"/>
      <c r="V214" s="548"/>
      <c r="W214" s="548"/>
      <c r="X214" s="548"/>
      <c r="Y214" s="548"/>
      <c r="Z214" s="548"/>
      <c r="AA214" s="548"/>
      <c r="AB214" s="548"/>
      <c r="AC214" s="548"/>
      <c r="AD214" s="548"/>
      <c r="AE214" s="548"/>
      <c r="AF214" s="548"/>
      <c r="AG214" s="548"/>
      <c r="AH214" s="548"/>
      <c r="AI214" s="548"/>
      <c r="AJ214" s="548"/>
      <c r="AK214" s="548"/>
      <c r="AL214" s="548"/>
      <c r="AM214" s="548"/>
      <c r="AN214" s="548"/>
      <c r="AO214" s="548"/>
      <c r="AP214" s="548"/>
      <c r="AQ214" s="548"/>
      <c r="AR214" s="548"/>
      <c r="AS214" s="548"/>
      <c r="AT214" s="548"/>
      <c r="AU214" s="548"/>
      <c r="AV214" s="548"/>
      <c r="AW214" s="548"/>
      <c r="AX214" s="548"/>
      <c r="AY214" s="548"/>
      <c r="AZ214" s="548"/>
      <c r="BA214" s="548"/>
      <c r="BB214" s="548"/>
      <c r="BC214" s="548"/>
      <c r="BD214" s="548"/>
      <c r="BE214" s="548"/>
      <c r="BF214" s="548"/>
      <c r="BG214" s="548"/>
      <c r="BH214" s="548"/>
      <c r="BI214" s="548"/>
      <c r="BJ214" s="548"/>
      <c r="BK214" s="548"/>
      <c r="BL214" s="548"/>
      <c r="BM214" s="548"/>
      <c r="BN214" s="548"/>
      <c r="BO214" s="548"/>
      <c r="BP214" s="548"/>
      <c r="BQ214" s="548"/>
      <c r="BR214" s="548"/>
      <c r="BS214" s="548"/>
      <c r="BT214" s="548"/>
      <c r="BU214" s="548"/>
      <c r="BV214" s="548"/>
      <c r="BW214" s="548"/>
      <c r="BX214" s="548"/>
      <c r="BY214" s="548"/>
      <c r="BZ214" s="548"/>
      <c r="CA214" s="548"/>
      <c r="CB214" s="548"/>
      <c r="CC214" s="548"/>
      <c r="CD214" s="548"/>
      <c r="CE214" s="548"/>
      <c r="CF214" s="548"/>
      <c r="CG214" s="548"/>
      <c r="CH214" s="548"/>
      <c r="CI214" s="548"/>
      <c r="CJ214" s="548"/>
      <c r="CK214" s="548"/>
      <c r="CL214" s="548"/>
      <c r="CM214" s="548"/>
      <c r="CN214" s="548"/>
      <c r="CO214" s="548"/>
      <c r="CP214" s="548"/>
      <c r="CQ214" s="548"/>
      <c r="CR214" s="548"/>
      <c r="CS214" s="548"/>
      <c r="CT214" s="548"/>
      <c r="CU214" s="548"/>
      <c r="CV214" s="548"/>
      <c r="CW214" s="548"/>
      <c r="CX214" s="548"/>
      <c r="CY214" s="548"/>
      <c r="CZ214" s="548"/>
      <c r="DA214" s="548"/>
      <c r="DB214" s="1256"/>
      <c r="DC214" s="1256"/>
      <c r="DD214" s="1256"/>
      <c r="DE214" s="1256"/>
      <c r="DF214" s="543"/>
      <c r="DG214" s="543"/>
      <c r="DH214" s="1062"/>
      <c r="DJ214" s="564"/>
      <c r="DK214" s="564"/>
      <c r="DL214" s="564"/>
      <c r="DM214" s="564"/>
      <c r="DN214" s="564"/>
      <c r="DO214" s="564"/>
      <c r="DP214" s="564"/>
      <c r="DQ214" s="200"/>
      <c r="DR214" s="200"/>
      <c r="DS214" s="200"/>
      <c r="DT214" s="200"/>
      <c r="DU214" s="200"/>
      <c r="DV214" s="200"/>
      <c r="DW214" s="1217"/>
    </row>
    <row r="215" spans="2:127" s="240" customFormat="1" ht="26.25" customHeight="1">
      <c r="B215" s="1063">
        <f>ROW()</f>
        <v>215</v>
      </c>
      <c r="C215" s="1064" t="s">
        <v>1107</v>
      </c>
      <c r="D215" s="1064"/>
      <c r="E215" s="1064"/>
      <c r="F215" s="1064"/>
      <c r="G215" s="1064"/>
      <c r="H215" s="1064"/>
      <c r="I215" s="1064"/>
      <c r="J215" s="1064"/>
      <c r="K215" s="1064"/>
      <c r="L215" s="1064"/>
      <c r="M215" s="1064"/>
      <c r="N215" s="1064"/>
      <c r="O215" s="1064"/>
      <c r="P215" s="1064"/>
      <c r="Q215" s="1064"/>
      <c r="R215" s="1064"/>
      <c r="S215" s="1064"/>
      <c r="T215" s="1064"/>
      <c r="U215" s="1064"/>
      <c r="V215" s="1064"/>
      <c r="W215" s="1064"/>
      <c r="X215" s="1064"/>
      <c r="Y215" s="1064"/>
      <c r="Z215" s="1064"/>
      <c r="AA215" s="1064"/>
      <c r="AB215" s="1064"/>
      <c r="AC215" s="1064"/>
      <c r="AD215" s="1064"/>
      <c r="AE215" s="1064"/>
      <c r="AF215" s="1064"/>
      <c r="AG215" s="1064"/>
      <c r="AH215" s="1064"/>
      <c r="AI215" s="1064"/>
      <c r="AJ215" s="1064"/>
      <c r="AK215" s="1064"/>
      <c r="AL215" s="1064"/>
      <c r="AM215" s="1064"/>
      <c r="AN215" s="1064"/>
      <c r="AO215" s="1064"/>
      <c r="AP215" s="1064"/>
      <c r="AQ215" s="1064"/>
      <c r="AR215" s="1064"/>
      <c r="AS215" s="1064"/>
      <c r="AT215" s="1064"/>
      <c r="AU215" s="1064"/>
      <c r="AV215" s="1064"/>
      <c r="AW215" s="1064"/>
      <c r="AX215" s="1064"/>
      <c r="AY215" s="1064"/>
      <c r="AZ215" s="1064"/>
      <c r="BA215" s="1064"/>
      <c r="BB215" s="1064"/>
      <c r="BC215" s="1064"/>
      <c r="BD215" s="1064"/>
      <c r="BE215" s="1064"/>
      <c r="BF215" s="1064"/>
      <c r="BG215" s="1064"/>
      <c r="BH215" s="1064"/>
      <c r="BI215" s="1064"/>
      <c r="BJ215" s="1064"/>
      <c r="BK215" s="1064"/>
      <c r="BL215" s="1064"/>
      <c r="BM215" s="1064"/>
      <c r="BN215" s="1064"/>
      <c r="BO215" s="1064"/>
      <c r="BP215" s="1064"/>
      <c r="BQ215" s="1064"/>
      <c r="BR215" s="1064"/>
      <c r="BS215" s="1064"/>
      <c r="BT215" s="1064"/>
      <c r="BU215" s="1064"/>
      <c r="BV215" s="1064"/>
      <c r="BW215" s="1064"/>
      <c r="BX215" s="1064"/>
      <c r="BY215" s="1064"/>
      <c r="BZ215" s="1064"/>
      <c r="CA215" s="1064"/>
      <c r="CB215" s="1064"/>
      <c r="CC215" s="1064"/>
      <c r="CD215" s="1064"/>
      <c r="CE215" s="1064"/>
      <c r="CF215" s="1064"/>
      <c r="CG215" s="1064"/>
      <c r="CH215" s="1064"/>
      <c r="CI215" s="1064"/>
      <c r="CJ215" s="1064"/>
      <c r="CK215" s="1064"/>
      <c r="CL215" s="1064"/>
      <c r="CM215" s="1064"/>
      <c r="CN215" s="1064"/>
      <c r="CO215" s="1064"/>
      <c r="CP215" s="1064"/>
      <c r="CQ215" s="1064"/>
      <c r="CR215" s="1064"/>
      <c r="CS215" s="1064"/>
      <c r="CT215" s="1064"/>
      <c r="CU215" s="1064"/>
      <c r="CV215" s="1064"/>
      <c r="CW215" s="1064"/>
      <c r="CX215" s="1064"/>
      <c r="CY215" s="1064"/>
      <c r="CZ215" s="1064"/>
      <c r="DA215" s="1064"/>
      <c r="DB215" s="1065" t="s">
        <v>1107</v>
      </c>
      <c r="DC215" s="1064"/>
      <c r="DD215" s="1064"/>
      <c r="DE215" s="1065" t="s">
        <v>1127</v>
      </c>
      <c r="DF215" s="3163">
        <f>ROW()</f>
        <v>215</v>
      </c>
      <c r="DG215" s="3163"/>
      <c r="DH215" s="3164"/>
      <c r="DI215" s="564">
        <v>0</v>
      </c>
      <c r="DJ215" s="564">
        <v>0</v>
      </c>
      <c r="DK215" s="564">
        <v>0</v>
      </c>
      <c r="DL215" s="564">
        <v>0</v>
      </c>
      <c r="DM215" s="564">
        <v>0</v>
      </c>
      <c r="DN215" s="564">
        <v>0</v>
      </c>
      <c r="DO215" s="564">
        <v>0</v>
      </c>
      <c r="DP215" s="564">
        <v>0</v>
      </c>
      <c r="DQ215" s="200">
        <v>0</v>
      </c>
      <c r="DR215" s="200">
        <v>0</v>
      </c>
      <c r="DS215" s="200">
        <v>0</v>
      </c>
      <c r="DT215" s="200">
        <v>0</v>
      </c>
      <c r="DU215" s="200">
        <v>0</v>
      </c>
      <c r="DV215" s="200">
        <v>0</v>
      </c>
      <c r="DW215" s="1217"/>
    </row>
    <row r="216" spans="2:127" s="240" customFormat="1" ht="22.5" customHeight="1">
      <c r="B216" s="840"/>
      <c r="C216" s="548"/>
      <c r="D216" s="548"/>
      <c r="E216" s="548"/>
      <c r="F216" s="548"/>
      <c r="G216" s="548"/>
      <c r="H216" s="548"/>
      <c r="I216" s="548"/>
      <c r="J216" s="548"/>
      <c r="K216" s="548"/>
      <c r="L216" s="548"/>
      <c r="M216" s="548"/>
      <c r="N216" s="548"/>
      <c r="O216" s="548"/>
      <c r="P216" s="548"/>
      <c r="Q216" s="548"/>
      <c r="R216" s="548"/>
      <c r="S216" s="548"/>
      <c r="T216" s="548"/>
      <c r="U216" s="548"/>
      <c r="V216" s="548"/>
      <c r="W216" s="548"/>
      <c r="X216" s="548"/>
      <c r="Y216" s="548"/>
      <c r="Z216" s="548"/>
      <c r="AA216" s="548"/>
      <c r="AB216" s="548"/>
      <c r="AC216" s="548"/>
      <c r="AD216" s="548"/>
      <c r="AE216" s="548"/>
      <c r="AF216" s="548"/>
      <c r="AG216" s="548"/>
      <c r="AH216" s="548"/>
      <c r="AI216" s="548"/>
      <c r="AJ216" s="548"/>
      <c r="AK216" s="548"/>
      <c r="AL216" s="548"/>
      <c r="AM216" s="548"/>
      <c r="AN216" s="548"/>
      <c r="AO216" s="548"/>
      <c r="AP216" s="548"/>
      <c r="AQ216" s="548"/>
      <c r="AR216" s="548"/>
      <c r="AS216" s="548"/>
      <c r="AT216" s="548"/>
      <c r="AU216" s="548"/>
      <c r="AV216" s="548"/>
      <c r="AW216" s="548"/>
      <c r="AX216" s="548"/>
      <c r="AY216" s="548"/>
      <c r="AZ216" s="548"/>
      <c r="BA216" s="548"/>
      <c r="BB216" s="548"/>
      <c r="BC216" s="548"/>
      <c r="BD216" s="548"/>
      <c r="BE216" s="548"/>
      <c r="BF216" s="548"/>
      <c r="BG216" s="548"/>
      <c r="BH216" s="548"/>
      <c r="BI216" s="548"/>
      <c r="BJ216" s="548"/>
      <c r="BK216" s="548"/>
      <c r="BL216" s="548"/>
      <c r="BM216" s="548"/>
      <c r="BN216" s="548"/>
      <c r="BO216" s="548"/>
      <c r="BP216" s="548"/>
      <c r="BQ216" s="548"/>
      <c r="BR216" s="548"/>
      <c r="BS216" s="548"/>
      <c r="BT216" s="548"/>
      <c r="BU216" s="548"/>
      <c r="BV216" s="548"/>
      <c r="BW216" s="548"/>
      <c r="BX216" s="548"/>
      <c r="BY216" s="548"/>
      <c r="BZ216" s="548"/>
      <c r="CA216" s="548"/>
      <c r="CB216" s="548"/>
      <c r="CC216" s="548"/>
      <c r="CD216" s="548"/>
      <c r="CE216" s="548"/>
      <c r="CF216" s="546"/>
      <c r="CG216" s="546"/>
      <c r="CH216" s="546"/>
      <c r="CI216" s="546"/>
      <c r="CJ216" s="546"/>
      <c r="CK216" s="1066"/>
      <c r="CL216" s="1066"/>
      <c r="CM216" s="1066"/>
      <c r="CN216" s="1066"/>
      <c r="CO216" s="1066"/>
      <c r="CP216" s="1066"/>
      <c r="CQ216" s="1066"/>
      <c r="CR216" s="1066"/>
      <c r="CS216" s="1066"/>
      <c r="CT216" s="1066"/>
      <c r="CU216" s="1066"/>
      <c r="CV216" s="1066"/>
      <c r="CW216" s="1066"/>
      <c r="CX216" s="1066"/>
      <c r="CY216" s="1066"/>
      <c r="CZ216" s="1066"/>
      <c r="DA216" s="1067" t="s">
        <v>909</v>
      </c>
      <c r="DB216" s="3169">
        <f>SUM(Q222,AA222,AK222,AU222,BE222,Q228,AA228,AK228,AU228)</f>
        <v>4</v>
      </c>
      <c r="DC216" s="3169"/>
      <c r="DD216" s="3169"/>
      <c r="DE216" s="3170">
        <v>1</v>
      </c>
      <c r="DF216" s="3170"/>
      <c r="DG216" s="3170"/>
      <c r="DH216" s="1068"/>
      <c r="DI216" s="564">
        <v>0</v>
      </c>
      <c r="DJ216" s="564">
        <v>0</v>
      </c>
      <c r="DK216" s="564">
        <v>0</v>
      </c>
      <c r="DL216" s="564">
        <v>0</v>
      </c>
      <c r="DM216" s="564">
        <v>0</v>
      </c>
      <c r="DN216" s="564">
        <v>0</v>
      </c>
      <c r="DO216" s="564">
        <v>0</v>
      </c>
      <c r="DP216" s="564">
        <v>0</v>
      </c>
      <c r="DQ216" s="200">
        <v>0</v>
      </c>
      <c r="DR216" s="200">
        <v>0</v>
      </c>
      <c r="DS216" s="200">
        <v>0</v>
      </c>
      <c r="DT216" s="200">
        <v>0</v>
      </c>
      <c r="DU216" s="200">
        <v>0</v>
      </c>
      <c r="DV216" s="200">
        <v>0</v>
      </c>
      <c r="DW216" s="1217"/>
    </row>
    <row r="217" spans="2:127" ht="9.9499999999999993" customHeight="1">
      <c r="B217" s="137"/>
      <c r="C217" s="138"/>
      <c r="D217" s="138"/>
      <c r="E217" s="138"/>
      <c r="F217" s="138"/>
      <c r="G217" s="138"/>
      <c r="H217" s="138"/>
      <c r="I217" s="138"/>
      <c r="J217" s="138"/>
      <c r="K217" s="138"/>
      <c r="L217" s="138"/>
      <c r="M217" s="138"/>
      <c r="N217" s="138"/>
      <c r="O217" s="138"/>
      <c r="P217" s="138"/>
      <c r="Q217" s="139"/>
      <c r="R217" s="139"/>
      <c r="S217" s="140"/>
      <c r="T217" s="140"/>
      <c r="U217" s="140"/>
      <c r="V217" s="140"/>
      <c r="W217" s="140"/>
      <c r="X217" s="140"/>
      <c r="Y217" s="140"/>
      <c r="Z217" s="140"/>
      <c r="AA217" s="140"/>
      <c r="AB217" s="140"/>
      <c r="AC217" s="138"/>
      <c r="AD217" s="138"/>
      <c r="AE217" s="138"/>
      <c r="AF217" s="138"/>
      <c r="AG217" s="138"/>
      <c r="AH217" s="138"/>
      <c r="AI217" s="138"/>
      <c r="AJ217" s="138"/>
      <c r="AK217" s="138"/>
      <c r="AL217" s="138"/>
      <c r="AM217" s="138"/>
      <c r="AN217" s="138"/>
      <c r="AO217" s="138"/>
      <c r="AP217" s="138"/>
      <c r="AQ217" s="139"/>
      <c r="AR217" s="139"/>
      <c r="AS217" s="139"/>
      <c r="AT217" s="139"/>
      <c r="AU217" s="139"/>
      <c r="AV217" s="139"/>
      <c r="AW217" s="139"/>
      <c r="AX217" s="139"/>
      <c r="AY217" s="139"/>
      <c r="AZ217" s="139"/>
      <c r="BA217" s="139"/>
      <c r="BB217" s="139"/>
      <c r="BC217" s="139"/>
      <c r="BD217" s="139"/>
      <c r="BE217" s="139"/>
      <c r="BF217" s="139"/>
      <c r="BG217" s="139"/>
      <c r="BH217" s="139"/>
      <c r="BI217" s="139"/>
      <c r="BJ217" s="139"/>
      <c r="BK217" s="139"/>
      <c r="BL217" s="139"/>
      <c r="BM217" s="139"/>
      <c r="BN217" s="139"/>
      <c r="BO217" s="139"/>
      <c r="BP217" s="139"/>
      <c r="BQ217" s="139"/>
      <c r="BR217" s="139"/>
      <c r="BS217" s="139"/>
      <c r="BT217" s="139"/>
      <c r="BU217" s="139"/>
      <c r="BV217" s="139"/>
      <c r="BW217" s="139"/>
      <c r="BX217" s="139"/>
      <c r="BY217" s="139"/>
      <c r="BZ217" s="139"/>
      <c r="CA217" s="139"/>
      <c r="CB217" s="139"/>
      <c r="CC217" s="139"/>
      <c r="CD217" s="139"/>
      <c r="CE217" s="139"/>
      <c r="CF217" s="139"/>
      <c r="CG217" s="139"/>
      <c r="CH217" s="139"/>
      <c r="CI217" s="139"/>
      <c r="CJ217" s="139"/>
      <c r="CK217" s="139"/>
      <c r="CL217" s="139"/>
      <c r="CM217" s="139"/>
      <c r="CN217" s="139"/>
      <c r="CO217" s="139"/>
      <c r="CP217" s="139"/>
      <c r="CQ217" s="139"/>
      <c r="CR217" s="139"/>
      <c r="CS217" s="139"/>
      <c r="CT217" s="139"/>
      <c r="CU217" s="139"/>
      <c r="CV217" s="139"/>
      <c r="CW217" s="139"/>
      <c r="CX217" s="139"/>
      <c r="CY217" s="139"/>
      <c r="CZ217" s="139"/>
      <c r="DA217" s="139"/>
      <c r="DB217" s="140"/>
      <c r="DC217" s="140"/>
      <c r="DD217" s="49"/>
      <c r="DE217" s="49"/>
      <c r="DF217" s="49"/>
      <c r="DG217" s="49"/>
      <c r="DH217" s="141"/>
      <c r="DI217" s="116">
        <v>0</v>
      </c>
      <c r="DJ217" s="564">
        <v>0</v>
      </c>
      <c r="DK217" s="564">
        <v>0</v>
      </c>
      <c r="DL217" s="564">
        <v>0</v>
      </c>
      <c r="DM217" s="564">
        <v>0</v>
      </c>
      <c r="DN217" s="564">
        <v>0</v>
      </c>
      <c r="DO217" s="564">
        <v>0</v>
      </c>
      <c r="DP217" s="564">
        <v>0</v>
      </c>
      <c r="DQ217" s="200">
        <v>0</v>
      </c>
      <c r="DR217" s="200">
        <v>0</v>
      </c>
      <c r="DS217" s="200">
        <v>0</v>
      </c>
      <c r="DT217" s="200">
        <v>0</v>
      </c>
      <c r="DU217" s="200">
        <v>0</v>
      </c>
      <c r="DV217" s="200">
        <v>0</v>
      </c>
      <c r="DW217" s="1217"/>
    </row>
    <row r="218" spans="2:127" ht="15.75" customHeight="1">
      <c r="B218" s="545"/>
      <c r="C218" s="546"/>
      <c r="D218" s="546"/>
      <c r="E218" s="546"/>
      <c r="F218" s="546"/>
      <c r="G218" s="546"/>
      <c r="H218" s="546"/>
      <c r="I218" s="546"/>
      <c r="J218" s="546"/>
      <c r="K218" s="546"/>
      <c r="L218" s="546"/>
      <c r="M218" s="546"/>
      <c r="N218" s="49"/>
      <c r="O218" s="49"/>
      <c r="Q218" s="3144">
        <f>COUNTA(B11:B45)</f>
        <v>31</v>
      </c>
      <c r="R218" s="3145"/>
      <c r="S218" s="3146" t="s">
        <v>115</v>
      </c>
      <c r="T218" s="3146"/>
      <c r="U218" s="3146"/>
      <c r="V218" s="3146"/>
      <c r="W218" s="3146"/>
      <c r="X218" s="3146"/>
      <c r="Y218" s="3147"/>
      <c r="Z218" s="200">
        <v>0</v>
      </c>
      <c r="AA218" s="3025">
        <f>COUNTA(B51:B69)</f>
        <v>15</v>
      </c>
      <c r="AB218" s="3026"/>
      <c r="AC218" s="3141" t="s">
        <v>114</v>
      </c>
      <c r="AD218" s="3141"/>
      <c r="AE218" s="3141"/>
      <c r="AF218" s="3141"/>
      <c r="AG218" s="3141"/>
      <c r="AH218" s="3141"/>
      <c r="AI218" s="3142"/>
      <c r="AJ218" s="200">
        <v>0</v>
      </c>
      <c r="AK218" s="3151">
        <f>COUNTA(B75:B94)</f>
        <v>16</v>
      </c>
      <c r="AL218" s="3152"/>
      <c r="AM218" s="3153" t="s">
        <v>116</v>
      </c>
      <c r="AN218" s="3153"/>
      <c r="AO218" s="3153"/>
      <c r="AP218" s="3153"/>
      <c r="AQ218" s="3153"/>
      <c r="AR218" s="3153"/>
      <c r="AS218" s="3154"/>
      <c r="AT218" s="200">
        <v>0</v>
      </c>
      <c r="AU218" s="3125">
        <f>COUNTA(B100:B117)</f>
        <v>14</v>
      </c>
      <c r="AV218" s="3126"/>
      <c r="AW218" s="3127" t="s">
        <v>970</v>
      </c>
      <c r="AX218" s="3127"/>
      <c r="AY218" s="3127"/>
      <c r="AZ218" s="3127"/>
      <c r="BA218" s="3127"/>
      <c r="BB218" s="3127"/>
      <c r="BC218" s="3128"/>
      <c r="BE218" s="3125">
        <f>COUNTA(B123:B136)</f>
        <v>10</v>
      </c>
      <c r="BF218" s="3126"/>
      <c r="BG218" s="3127" t="s">
        <v>969</v>
      </c>
      <c r="BH218" s="3127"/>
      <c r="BI218" s="3127"/>
      <c r="BJ218" s="3127"/>
      <c r="BK218" s="3127"/>
      <c r="BL218" s="3127"/>
      <c r="BM218" s="3128"/>
      <c r="BN218" s="200">
        <v>0</v>
      </c>
      <c r="BO218" s="200">
        <v>0</v>
      </c>
      <c r="BP218" s="200">
        <v>0</v>
      </c>
      <c r="BQ218" s="200">
        <v>0</v>
      </c>
      <c r="BR218" s="200">
        <v>0</v>
      </c>
      <c r="BS218" s="200">
        <v>0</v>
      </c>
      <c r="BT218" s="200">
        <v>0</v>
      </c>
      <c r="BU218" s="200">
        <v>0</v>
      </c>
      <c r="BV218" s="200">
        <v>0</v>
      </c>
      <c r="BW218" s="200">
        <v>0</v>
      </c>
      <c r="BX218" s="200">
        <v>0</v>
      </c>
      <c r="BY218" s="200">
        <v>0</v>
      </c>
      <c r="BZ218" s="200">
        <v>0</v>
      </c>
      <c r="CA218" s="200">
        <v>0</v>
      </c>
      <c r="CB218" s="200">
        <v>0</v>
      </c>
      <c r="CC218" s="200">
        <v>0</v>
      </c>
      <c r="CD218" s="200">
        <v>0</v>
      </c>
      <c r="CE218" s="200">
        <v>0</v>
      </c>
      <c r="CF218" s="200">
        <v>0</v>
      </c>
      <c r="CG218" s="200">
        <v>0</v>
      </c>
      <c r="CH218" s="200">
        <v>0</v>
      </c>
      <c r="CI218" s="200">
        <v>0</v>
      </c>
      <c r="CJ218" s="200">
        <v>0</v>
      </c>
      <c r="CK218" s="200">
        <v>0</v>
      </c>
      <c r="CL218" s="200">
        <v>0</v>
      </c>
      <c r="CM218" s="200">
        <v>0</v>
      </c>
      <c r="CN218" s="200">
        <v>0</v>
      </c>
      <c r="CO218" s="200">
        <v>0</v>
      </c>
      <c r="CP218" s="200">
        <v>0</v>
      </c>
      <c r="CQ218" s="200">
        <v>0</v>
      </c>
      <c r="CR218" s="200">
        <v>0</v>
      </c>
      <c r="CS218" s="200">
        <v>0</v>
      </c>
      <c r="CT218" s="200"/>
      <c r="CU218" s="395"/>
      <c r="CV218" s="395"/>
      <c r="CW218" s="395"/>
      <c r="CX218" s="395"/>
      <c r="CY218" s="395"/>
      <c r="CZ218" s="623"/>
      <c r="DA218" s="569" t="s">
        <v>1152</v>
      </c>
      <c r="DB218" s="3254">
        <f>SUM(Q218,AA218,AK218,AU218,BE218,Q224,AA224,AK224,AU224)</f>
        <v>106</v>
      </c>
      <c r="DC218" s="3254"/>
      <c r="DD218" s="3254"/>
      <c r="DE218" s="1075" t="s">
        <v>1172</v>
      </c>
      <c r="DF218" s="395"/>
      <c r="DG218" s="200"/>
      <c r="DH218" s="425"/>
      <c r="DI218" s="116">
        <v>0</v>
      </c>
      <c r="DJ218" s="564">
        <v>0</v>
      </c>
      <c r="DK218" s="564">
        <v>0</v>
      </c>
      <c r="DL218" s="564">
        <v>0</v>
      </c>
      <c r="DM218" s="564">
        <v>0</v>
      </c>
      <c r="DN218" s="564">
        <v>0</v>
      </c>
      <c r="DO218" s="564">
        <v>0</v>
      </c>
      <c r="DP218" s="564">
        <v>0</v>
      </c>
      <c r="DQ218" s="200">
        <v>0</v>
      </c>
      <c r="DR218" s="200">
        <v>0</v>
      </c>
      <c r="DS218" s="200">
        <v>0</v>
      </c>
      <c r="DT218" s="200">
        <v>0</v>
      </c>
      <c r="DU218" s="200">
        <v>0</v>
      </c>
      <c r="DV218" s="200">
        <v>0</v>
      </c>
      <c r="DW218" s="1217"/>
    </row>
    <row r="219" spans="2:127" ht="14.25" customHeight="1">
      <c r="B219" s="1069"/>
      <c r="C219" s="599"/>
      <c r="D219" s="599"/>
      <c r="E219" s="1070"/>
      <c r="F219" s="1071"/>
      <c r="G219" s="1072" t="s">
        <v>1152</v>
      </c>
      <c r="H219" s="2953">
        <f>SUM(Q218,AA218,AK218,AU218,BE218,Q224,AA224,AK224,AU224)</f>
        <v>106</v>
      </c>
      <c r="I219" s="2953"/>
      <c r="J219" s="1073" t="s">
        <v>1153</v>
      </c>
      <c r="K219" s="1074"/>
      <c r="L219" s="1074"/>
      <c r="M219" s="1074"/>
      <c r="N219" s="200">
        <v>0</v>
      </c>
      <c r="O219" s="200">
        <v>0</v>
      </c>
      <c r="P219" s="200">
        <v>0</v>
      </c>
      <c r="Q219" s="3129" t="s">
        <v>1171</v>
      </c>
      <c r="R219" s="2965"/>
      <c r="S219" s="2965"/>
      <c r="T219" s="2965"/>
      <c r="U219" s="2965"/>
      <c r="V219" s="2965"/>
      <c r="W219" s="2965"/>
      <c r="X219" s="2965"/>
      <c r="Y219" s="3130"/>
      <c r="AA219" s="3173" t="s">
        <v>336</v>
      </c>
      <c r="AB219" s="3174"/>
      <c r="AC219" s="3174"/>
      <c r="AD219" s="3174"/>
      <c r="AE219" s="3174"/>
      <c r="AF219" s="3174"/>
      <c r="AG219" s="3174"/>
      <c r="AH219" s="3174"/>
      <c r="AI219" s="3175"/>
      <c r="AK219" s="3173" t="s">
        <v>337</v>
      </c>
      <c r="AL219" s="3174"/>
      <c r="AM219" s="3174"/>
      <c r="AN219" s="3174"/>
      <c r="AO219" s="3174"/>
      <c r="AP219" s="3174"/>
      <c r="AQ219" s="3174"/>
      <c r="AR219" s="3174"/>
      <c r="AS219" s="3175"/>
      <c r="AU219" s="3129"/>
      <c r="AV219" s="2965"/>
      <c r="AW219" s="2965"/>
      <c r="AX219" s="2965"/>
      <c r="AY219" s="2965"/>
      <c r="AZ219" s="2965"/>
      <c r="BA219" s="2965"/>
      <c r="BB219" s="2965"/>
      <c r="BC219" s="3130"/>
      <c r="BE219" s="3129"/>
      <c r="BF219" s="2965"/>
      <c r="BG219" s="2965"/>
      <c r="BH219" s="2965"/>
      <c r="BI219" s="2965"/>
      <c r="BJ219" s="2965"/>
      <c r="BK219" s="2965"/>
      <c r="BL219" s="2965"/>
      <c r="BM219" s="3130"/>
      <c r="BN219" s="200">
        <v>0</v>
      </c>
      <c r="BO219" s="200">
        <v>0</v>
      </c>
      <c r="BP219" s="200">
        <v>0</v>
      </c>
      <c r="BQ219" s="200">
        <v>0</v>
      </c>
      <c r="BR219" s="200">
        <v>0</v>
      </c>
      <c r="BS219" s="200">
        <v>0</v>
      </c>
      <c r="BT219" s="200">
        <v>0</v>
      </c>
      <c r="BU219" s="200">
        <v>0</v>
      </c>
      <c r="BV219" s="200">
        <v>0</v>
      </c>
      <c r="BW219" s="200">
        <v>0</v>
      </c>
      <c r="BX219" s="200">
        <v>0</v>
      </c>
      <c r="BY219" s="200">
        <v>0</v>
      </c>
      <c r="BZ219" s="200">
        <v>0</v>
      </c>
      <c r="CA219" s="200">
        <v>0</v>
      </c>
      <c r="CB219" s="200">
        <v>0</v>
      </c>
      <c r="CC219" s="200">
        <v>0</v>
      </c>
      <c r="CD219" s="200">
        <v>0</v>
      </c>
      <c r="CE219" s="200">
        <v>0</v>
      </c>
      <c r="CF219" s="200">
        <v>0</v>
      </c>
      <c r="CG219" s="200">
        <v>0</v>
      </c>
      <c r="CH219" s="200">
        <v>0</v>
      </c>
      <c r="CI219" s="200">
        <v>0</v>
      </c>
      <c r="CJ219" s="200">
        <v>0</v>
      </c>
      <c r="CK219" s="200">
        <v>0</v>
      </c>
      <c r="CL219" s="200">
        <v>0</v>
      </c>
      <c r="CM219" s="200">
        <v>0</v>
      </c>
      <c r="CN219" s="200">
        <v>0</v>
      </c>
      <c r="CO219" s="200">
        <v>0</v>
      </c>
      <c r="CP219" s="200">
        <v>0</v>
      </c>
      <c r="CQ219" s="200">
        <v>0</v>
      </c>
      <c r="CR219" s="200">
        <v>0</v>
      </c>
      <c r="CS219" s="200">
        <v>0</v>
      </c>
      <c r="CT219" s="200">
        <v>0</v>
      </c>
      <c r="CU219" s="200">
        <v>0</v>
      </c>
      <c r="CV219" s="200">
        <v>0</v>
      </c>
      <c r="CW219" s="200">
        <v>0</v>
      </c>
      <c r="CX219" s="200">
        <v>0</v>
      </c>
      <c r="CY219" s="200">
        <v>0</v>
      </c>
      <c r="CZ219" s="200">
        <v>0</v>
      </c>
      <c r="DA219" s="200">
        <v>0</v>
      </c>
      <c r="DB219" s="200">
        <v>0</v>
      </c>
      <c r="DC219" s="200">
        <v>0</v>
      </c>
      <c r="DD219" s="200">
        <v>0</v>
      </c>
      <c r="DE219" s="200">
        <v>0</v>
      </c>
      <c r="DF219" s="200">
        <v>0</v>
      </c>
      <c r="DG219" s="200">
        <v>0</v>
      </c>
      <c r="DH219" s="425">
        <v>0</v>
      </c>
      <c r="DI219" s="116">
        <v>0</v>
      </c>
      <c r="DJ219" s="564">
        <v>0</v>
      </c>
      <c r="DK219" s="564">
        <v>0</v>
      </c>
      <c r="DL219" s="564">
        <v>0</v>
      </c>
      <c r="DM219" s="564">
        <v>0</v>
      </c>
      <c r="DN219" s="564">
        <v>0</v>
      </c>
      <c r="DO219" s="564">
        <v>0</v>
      </c>
      <c r="DP219" s="564">
        <v>0</v>
      </c>
      <c r="DQ219" s="200">
        <v>0</v>
      </c>
      <c r="DR219" s="200">
        <v>0</v>
      </c>
      <c r="DS219" s="200">
        <v>0</v>
      </c>
      <c r="DT219" s="200">
        <v>0</v>
      </c>
      <c r="DU219" s="200">
        <v>0</v>
      </c>
      <c r="DV219" s="200">
        <v>0</v>
      </c>
      <c r="DW219" s="1217"/>
    </row>
    <row r="220" spans="2:127" ht="14.25" customHeight="1">
      <c r="B220" s="1069"/>
      <c r="C220" s="599"/>
      <c r="D220" s="599"/>
      <c r="E220" s="1070"/>
      <c r="F220" s="1070"/>
      <c r="G220" s="1070"/>
      <c r="H220" s="1070"/>
      <c r="I220" s="1070"/>
      <c r="J220" s="1070"/>
      <c r="K220" s="1070"/>
      <c r="L220" s="1070"/>
      <c r="M220" s="1070"/>
      <c r="N220" s="49"/>
      <c r="O220" s="49"/>
      <c r="P220" s="49"/>
      <c r="Q220" s="3131"/>
      <c r="R220" s="3132"/>
      <c r="S220" s="3132"/>
      <c r="T220" s="3132"/>
      <c r="U220" s="3132"/>
      <c r="V220" s="3132"/>
      <c r="W220" s="3132"/>
      <c r="X220" s="3132"/>
      <c r="Y220" s="3133"/>
      <c r="AA220" s="3176"/>
      <c r="AB220" s="3177"/>
      <c r="AC220" s="3177"/>
      <c r="AD220" s="3177"/>
      <c r="AE220" s="3177"/>
      <c r="AF220" s="3177"/>
      <c r="AG220" s="3177"/>
      <c r="AH220" s="3177"/>
      <c r="AI220" s="3178"/>
      <c r="AK220" s="3176"/>
      <c r="AL220" s="3177"/>
      <c r="AM220" s="3177"/>
      <c r="AN220" s="3177"/>
      <c r="AO220" s="3177"/>
      <c r="AP220" s="3177"/>
      <c r="AQ220" s="3177"/>
      <c r="AR220" s="3177"/>
      <c r="AS220" s="3178"/>
      <c r="AU220" s="3131"/>
      <c r="AV220" s="3132"/>
      <c r="AW220" s="3132"/>
      <c r="AX220" s="3132"/>
      <c r="AY220" s="3132"/>
      <c r="AZ220" s="3132"/>
      <c r="BA220" s="3132"/>
      <c r="BB220" s="3132"/>
      <c r="BC220" s="3133"/>
      <c r="BE220" s="3131"/>
      <c r="BF220" s="3132"/>
      <c r="BG220" s="3132"/>
      <c r="BH220" s="3132"/>
      <c r="BI220" s="3132"/>
      <c r="BJ220" s="3132"/>
      <c r="BK220" s="3132"/>
      <c r="BL220" s="3132"/>
      <c r="BM220" s="3133"/>
      <c r="BN220" s="200">
        <v>0</v>
      </c>
      <c r="BO220" s="200">
        <v>0</v>
      </c>
      <c r="BP220" s="200">
        <v>0</v>
      </c>
      <c r="BQ220" s="200">
        <v>0</v>
      </c>
      <c r="BR220" s="200">
        <v>0</v>
      </c>
      <c r="BS220" s="200">
        <v>0</v>
      </c>
      <c r="BT220" s="200">
        <v>0</v>
      </c>
      <c r="BU220" s="200">
        <v>0</v>
      </c>
      <c r="BV220" s="200">
        <v>0</v>
      </c>
      <c r="BW220" s="200">
        <v>0</v>
      </c>
      <c r="BX220" s="200">
        <v>0</v>
      </c>
      <c r="BY220" s="200">
        <v>0</v>
      </c>
      <c r="BZ220" s="200">
        <v>0</v>
      </c>
      <c r="CA220" s="200">
        <v>0</v>
      </c>
      <c r="CB220" s="200">
        <v>0</v>
      </c>
      <c r="CC220" s="200">
        <v>0</v>
      </c>
      <c r="CD220" s="200">
        <v>0</v>
      </c>
      <c r="CE220" s="200">
        <v>0</v>
      </c>
      <c r="CF220" s="200">
        <v>0</v>
      </c>
      <c r="CG220" s="200">
        <v>0</v>
      </c>
      <c r="CH220" s="200">
        <v>0</v>
      </c>
      <c r="CI220" s="200">
        <v>0</v>
      </c>
      <c r="CJ220" s="200">
        <v>0</v>
      </c>
      <c r="CK220" s="200">
        <v>0</v>
      </c>
      <c r="CL220" s="200">
        <v>0</v>
      </c>
      <c r="CM220" s="200">
        <v>0</v>
      </c>
      <c r="CN220" s="200">
        <v>0</v>
      </c>
      <c r="CO220" s="200">
        <v>0</v>
      </c>
      <c r="CP220" s="200">
        <v>0</v>
      </c>
      <c r="CQ220" s="200">
        <v>0</v>
      </c>
      <c r="CR220" s="200">
        <v>0</v>
      </c>
      <c r="CS220" s="200">
        <v>0</v>
      </c>
      <c r="CT220" s="200">
        <v>0</v>
      </c>
      <c r="CU220" s="200">
        <v>0</v>
      </c>
      <c r="CV220" s="200">
        <v>0</v>
      </c>
      <c r="CW220" s="200">
        <v>0</v>
      </c>
      <c r="CX220" s="200">
        <v>0</v>
      </c>
      <c r="CY220" s="200">
        <v>0</v>
      </c>
      <c r="CZ220" s="200">
        <v>0</v>
      </c>
      <c r="DA220" s="200">
        <v>0</v>
      </c>
      <c r="DB220" s="200">
        <v>0</v>
      </c>
      <c r="DC220" s="200">
        <v>0</v>
      </c>
      <c r="DD220" s="200">
        <v>0</v>
      </c>
      <c r="DE220" s="200">
        <v>0</v>
      </c>
      <c r="DF220" s="200">
        <v>0</v>
      </c>
      <c r="DG220" s="200">
        <v>0</v>
      </c>
      <c r="DH220" s="425">
        <v>0</v>
      </c>
      <c r="DI220" s="116"/>
      <c r="DJ220" s="564">
        <v>0</v>
      </c>
      <c r="DK220" s="564">
        <v>0</v>
      </c>
      <c r="DL220" s="564">
        <v>0</v>
      </c>
      <c r="DM220" s="564">
        <v>0</v>
      </c>
      <c r="DN220" s="564">
        <v>0</v>
      </c>
      <c r="DO220" s="564">
        <v>0</v>
      </c>
      <c r="DP220" s="564">
        <v>0</v>
      </c>
      <c r="DQ220" s="200">
        <v>0</v>
      </c>
      <c r="DR220" s="200">
        <v>0</v>
      </c>
      <c r="DS220" s="200">
        <v>0</v>
      </c>
      <c r="DT220" s="200">
        <v>0</v>
      </c>
      <c r="DU220" s="200">
        <v>0</v>
      </c>
      <c r="DV220" s="200">
        <v>0</v>
      </c>
      <c r="DW220" s="1217"/>
    </row>
    <row r="221" spans="2:127" ht="14.25" customHeight="1">
      <c r="B221" s="1069"/>
      <c r="C221" s="599"/>
      <c r="D221" s="599"/>
      <c r="E221" s="1070"/>
      <c r="F221" s="1071"/>
      <c r="G221" s="1072" t="s">
        <v>1155</v>
      </c>
      <c r="H221" s="2953">
        <f>COUNTA(C11:DE45,C51:DE69,C75:DE94,C100:DE117,C123:DE136,C142:DE152,C158:DE171,C177:DE183,C189:DE206)</f>
        <v>2</v>
      </c>
      <c r="I221" s="2953"/>
      <c r="J221" s="1076" t="s">
        <v>1156</v>
      </c>
      <c r="K221" s="1070"/>
      <c r="L221" s="1070"/>
      <c r="M221" s="1077"/>
      <c r="N221" s="200">
        <v>0</v>
      </c>
      <c r="O221" s="200">
        <v>0</v>
      </c>
      <c r="P221" s="200">
        <v>0</v>
      </c>
      <c r="Q221" s="845"/>
      <c r="R221" s="846"/>
      <c r="S221" s="1079" t="s">
        <v>1123</v>
      </c>
      <c r="T221" s="3134">
        <f>ROW(B11)</f>
        <v>11</v>
      </c>
      <c r="U221" s="3134"/>
      <c r="V221" s="968" t="s">
        <v>1124</v>
      </c>
      <c r="W221" s="3135">
        <f>ROW(B45)</f>
        <v>45</v>
      </c>
      <c r="X221" s="3135"/>
      <c r="Y221" s="1080"/>
      <c r="AA221" s="845"/>
      <c r="AB221" s="846"/>
      <c r="AC221" s="1079" t="s">
        <v>1123</v>
      </c>
      <c r="AD221" s="3134">
        <f>ROW(B51)</f>
        <v>51</v>
      </c>
      <c r="AE221" s="3134"/>
      <c r="AF221" s="968" t="s">
        <v>1124</v>
      </c>
      <c r="AG221" s="3135">
        <f>ROW(B69)</f>
        <v>69</v>
      </c>
      <c r="AH221" s="3135"/>
      <c r="AI221" s="1080"/>
      <c r="AK221" s="845"/>
      <c r="AL221" s="846"/>
      <c r="AM221" s="1079" t="s">
        <v>1123</v>
      </c>
      <c r="AN221" s="3134">
        <f>ROW(B75)</f>
        <v>75</v>
      </c>
      <c r="AO221" s="3134"/>
      <c r="AP221" s="968" t="s">
        <v>1124</v>
      </c>
      <c r="AQ221" s="3135">
        <f>ROW(B94)</f>
        <v>94</v>
      </c>
      <c r="AR221" s="3135"/>
      <c r="AS221" s="1080"/>
      <c r="AU221" s="845"/>
      <c r="AV221" s="846"/>
      <c r="AW221" s="1079" t="s">
        <v>1123</v>
      </c>
      <c r="AX221" s="3134">
        <f>ROW(B100)</f>
        <v>100</v>
      </c>
      <c r="AY221" s="3134"/>
      <c r="AZ221" s="968" t="s">
        <v>1124</v>
      </c>
      <c r="BA221" s="3135">
        <f>ROW(B117)</f>
        <v>117</v>
      </c>
      <c r="BB221" s="3135"/>
      <c r="BC221" s="1080"/>
      <c r="BE221" s="845"/>
      <c r="BF221" s="846"/>
      <c r="BG221" s="1079" t="s">
        <v>1123</v>
      </c>
      <c r="BH221" s="3134">
        <f>ROW(B123)</f>
        <v>123</v>
      </c>
      <c r="BI221" s="3134"/>
      <c r="BJ221" s="968" t="s">
        <v>1124</v>
      </c>
      <c r="BK221" s="3135">
        <f>ROW(B136)</f>
        <v>136</v>
      </c>
      <c r="BL221" s="3135"/>
      <c r="BM221" s="1080"/>
      <c r="BN221" s="200">
        <v>0</v>
      </c>
      <c r="BO221" s="200">
        <v>0</v>
      </c>
      <c r="BP221" s="200">
        <v>0</v>
      </c>
      <c r="BQ221" s="200">
        <v>0</v>
      </c>
      <c r="BR221" s="200">
        <v>0</v>
      </c>
      <c r="BS221" s="200">
        <v>0</v>
      </c>
      <c r="BT221" s="200">
        <v>0</v>
      </c>
      <c r="BU221" s="200">
        <v>0</v>
      </c>
      <c r="BV221" s="200">
        <v>0</v>
      </c>
      <c r="BW221" s="200">
        <v>0</v>
      </c>
      <c r="BX221" s="200">
        <v>0</v>
      </c>
      <c r="BY221" s="200">
        <v>0</v>
      </c>
      <c r="BZ221" s="200">
        <v>0</v>
      </c>
      <c r="CA221" s="200">
        <v>0</v>
      </c>
      <c r="CB221" s="200">
        <v>0</v>
      </c>
      <c r="CC221" s="200">
        <v>0</v>
      </c>
      <c r="CD221" s="200">
        <v>0</v>
      </c>
      <c r="CE221" s="200">
        <v>0</v>
      </c>
      <c r="CF221" s="200">
        <v>0</v>
      </c>
      <c r="CG221" s="200">
        <v>0</v>
      </c>
      <c r="CH221" s="200">
        <v>0</v>
      </c>
      <c r="CI221" s="200">
        <v>0</v>
      </c>
      <c r="CJ221" s="200">
        <v>0</v>
      </c>
      <c r="CK221" s="200">
        <v>0</v>
      </c>
      <c r="CL221" s="200">
        <v>0</v>
      </c>
      <c r="CM221" s="200">
        <v>0</v>
      </c>
      <c r="CN221" s="200">
        <v>0</v>
      </c>
      <c r="CO221" s="200">
        <v>0</v>
      </c>
      <c r="CP221" s="200">
        <v>0</v>
      </c>
      <c r="CQ221" s="200">
        <v>0</v>
      </c>
      <c r="CR221" s="200">
        <v>0</v>
      </c>
      <c r="CS221" s="200">
        <v>0</v>
      </c>
      <c r="CT221" s="200">
        <v>0</v>
      </c>
      <c r="CU221" s="200">
        <v>0</v>
      </c>
      <c r="CV221" s="200">
        <v>0</v>
      </c>
      <c r="CW221" s="200">
        <v>0</v>
      </c>
      <c r="CX221" s="200">
        <v>0</v>
      </c>
      <c r="CY221" s="200">
        <v>0</v>
      </c>
      <c r="CZ221" s="200">
        <v>0</v>
      </c>
      <c r="DA221" s="200">
        <v>0</v>
      </c>
      <c r="DB221" s="200">
        <v>0</v>
      </c>
      <c r="DC221" s="200">
        <v>0</v>
      </c>
      <c r="DD221" s="200">
        <v>0</v>
      </c>
      <c r="DE221" s="200">
        <v>0</v>
      </c>
      <c r="DF221" s="200">
        <v>0</v>
      </c>
      <c r="DG221" s="200">
        <v>0</v>
      </c>
      <c r="DH221" s="425">
        <v>0</v>
      </c>
      <c r="DJ221" s="564">
        <v>0</v>
      </c>
      <c r="DK221" s="564">
        <v>0</v>
      </c>
      <c r="DL221" s="564">
        <v>0</v>
      </c>
      <c r="DM221" s="564">
        <v>0</v>
      </c>
      <c r="DN221" s="564">
        <v>0</v>
      </c>
      <c r="DO221" s="564">
        <v>0</v>
      </c>
      <c r="DP221" s="564">
        <v>0</v>
      </c>
      <c r="DQ221" s="200">
        <v>0</v>
      </c>
      <c r="DR221" s="200">
        <v>0</v>
      </c>
      <c r="DS221" s="200">
        <v>0</v>
      </c>
      <c r="DT221" s="200">
        <v>0</v>
      </c>
      <c r="DU221" s="200">
        <v>0</v>
      </c>
      <c r="DV221" s="200">
        <v>0</v>
      </c>
      <c r="DW221" s="1217"/>
    </row>
    <row r="222" spans="2:127" ht="18" customHeight="1">
      <c r="B222" s="1069"/>
      <c r="C222" s="599"/>
      <c r="D222" s="599"/>
      <c r="E222" s="1070"/>
      <c r="F222" s="1071"/>
      <c r="G222" s="1071"/>
      <c r="H222" s="1078"/>
      <c r="I222" s="1078"/>
      <c r="J222" s="1078"/>
      <c r="K222" s="1078"/>
      <c r="L222" s="1070"/>
      <c r="M222" s="1070"/>
      <c r="N222" s="200">
        <v>0</v>
      </c>
      <c r="O222" s="200">
        <v>0</v>
      </c>
      <c r="P222" s="200">
        <v>0</v>
      </c>
      <c r="Q222" s="3136">
        <f>SUM(DF11:DF45)</f>
        <v>2</v>
      </c>
      <c r="R222" s="3137"/>
      <c r="S222" s="847" t="s">
        <v>867</v>
      </c>
      <c r="T222" s="551"/>
      <c r="U222" s="551"/>
      <c r="V222" s="551"/>
      <c r="W222" s="3138">
        <f>Q222/DB216</f>
        <v>0.5</v>
      </c>
      <c r="X222" s="3138"/>
      <c r="Y222" s="889"/>
      <c r="AA222" s="3148">
        <f>SUM(DF51:DF69)</f>
        <v>0</v>
      </c>
      <c r="AB222" s="3149"/>
      <c r="AC222" s="847" t="s">
        <v>867</v>
      </c>
      <c r="AD222" s="551"/>
      <c r="AE222" s="551"/>
      <c r="AF222" s="551"/>
      <c r="AG222" s="551"/>
      <c r="AH222" s="3138">
        <f>AA222/DB216</f>
        <v>0</v>
      </c>
      <c r="AI222" s="3150"/>
      <c r="AK222" s="3136">
        <f>SUM(DF75:DF94)</f>
        <v>0</v>
      </c>
      <c r="AL222" s="3137"/>
      <c r="AM222" s="847" t="s">
        <v>867</v>
      </c>
      <c r="AN222" s="551"/>
      <c r="AO222" s="551"/>
      <c r="AP222" s="551"/>
      <c r="AQ222" s="551"/>
      <c r="AR222" s="3138">
        <f>AK222/DB216</f>
        <v>0</v>
      </c>
      <c r="AS222" s="3150"/>
      <c r="AU222" s="3136">
        <f>SUM(DF100:DF117)</f>
        <v>0</v>
      </c>
      <c r="AV222" s="3137"/>
      <c r="AW222" s="847" t="s">
        <v>867</v>
      </c>
      <c r="AX222" s="551"/>
      <c r="AY222" s="551"/>
      <c r="AZ222" s="551"/>
      <c r="BA222" s="3138">
        <f>AU222/DB216</f>
        <v>0</v>
      </c>
      <c r="BB222" s="3138"/>
      <c r="BC222" s="889"/>
      <c r="BD222" s="49"/>
      <c r="BE222" s="3136">
        <f>SUM(DF123:DF136)</f>
        <v>0</v>
      </c>
      <c r="BF222" s="3137"/>
      <c r="BG222" s="847" t="s">
        <v>867</v>
      </c>
      <c r="BH222" s="551"/>
      <c r="BI222" s="551"/>
      <c r="BJ222" s="551"/>
      <c r="BK222" s="3138">
        <f>BE222/DE216</f>
        <v>0</v>
      </c>
      <c r="BL222" s="3138"/>
      <c r="BM222" s="889"/>
      <c r="BN222" s="200">
        <v>0</v>
      </c>
      <c r="BO222" s="200">
        <v>0</v>
      </c>
      <c r="BP222" s="200">
        <v>0</v>
      </c>
      <c r="BQ222" s="200">
        <v>0</v>
      </c>
      <c r="BR222" s="200">
        <v>0</v>
      </c>
      <c r="BS222" s="200">
        <v>0</v>
      </c>
      <c r="BT222" s="200">
        <v>0</v>
      </c>
      <c r="BU222" s="200">
        <v>0</v>
      </c>
      <c r="BV222" s="200">
        <v>0</v>
      </c>
      <c r="BW222" s="200">
        <v>0</v>
      </c>
      <c r="BX222" s="200">
        <v>0</v>
      </c>
      <c r="BY222" s="200">
        <v>0</v>
      </c>
      <c r="BZ222" s="200">
        <v>0</v>
      </c>
      <c r="CA222" s="200">
        <v>0</v>
      </c>
      <c r="CB222" s="200">
        <v>0</v>
      </c>
      <c r="CC222" s="200">
        <v>0</v>
      </c>
      <c r="CD222" s="200">
        <v>0</v>
      </c>
      <c r="CE222" s="200">
        <v>0</v>
      </c>
      <c r="CF222" s="200">
        <v>0</v>
      </c>
      <c r="CG222" s="200">
        <v>0</v>
      </c>
      <c r="CH222" s="200">
        <v>0</v>
      </c>
      <c r="CI222" s="200">
        <v>0</v>
      </c>
      <c r="CJ222" s="200">
        <v>0</v>
      </c>
      <c r="CK222" s="200">
        <v>0</v>
      </c>
      <c r="CL222" s="200">
        <v>0</v>
      </c>
      <c r="CM222" s="200">
        <v>0</v>
      </c>
      <c r="CN222" s="200">
        <v>0</v>
      </c>
      <c r="CO222" s="200">
        <v>0</v>
      </c>
      <c r="CP222" s="200">
        <v>0</v>
      </c>
      <c r="CQ222" s="200">
        <v>0</v>
      </c>
      <c r="CR222" s="200">
        <v>0</v>
      </c>
      <c r="CS222" s="200">
        <v>0</v>
      </c>
      <c r="CT222" s="200">
        <v>0</v>
      </c>
      <c r="CU222" s="200">
        <v>0</v>
      </c>
      <c r="CV222" s="200">
        <v>0</v>
      </c>
      <c r="CW222" s="200">
        <v>0</v>
      </c>
      <c r="CX222" s="200">
        <v>0</v>
      </c>
      <c r="CY222" s="200">
        <v>0</v>
      </c>
      <c r="CZ222" s="200">
        <v>0</v>
      </c>
      <c r="DA222" s="200">
        <v>0</v>
      </c>
      <c r="DB222" s="200">
        <v>0</v>
      </c>
      <c r="DC222" s="200">
        <v>0</v>
      </c>
      <c r="DD222" s="200">
        <v>0</v>
      </c>
      <c r="DE222" s="200">
        <v>0</v>
      </c>
      <c r="DF222" s="200">
        <v>0</v>
      </c>
      <c r="DG222" s="200">
        <v>0</v>
      </c>
      <c r="DH222" s="425">
        <v>0</v>
      </c>
      <c r="DJ222" s="564">
        <v>0</v>
      </c>
      <c r="DK222" s="564">
        <v>0</v>
      </c>
      <c r="DL222" s="564">
        <v>0</v>
      </c>
      <c r="DM222" s="564">
        <v>0</v>
      </c>
      <c r="DN222" s="564">
        <v>0</v>
      </c>
      <c r="DO222" s="564">
        <v>0</v>
      </c>
      <c r="DP222" s="564">
        <v>0</v>
      </c>
      <c r="DQ222" s="200">
        <v>0</v>
      </c>
      <c r="DR222" s="200">
        <v>0</v>
      </c>
      <c r="DS222" s="200">
        <v>0</v>
      </c>
      <c r="DT222" s="200">
        <v>0</v>
      </c>
      <c r="DU222" s="200">
        <v>0</v>
      </c>
      <c r="DV222" s="200">
        <v>0</v>
      </c>
      <c r="DW222" s="1217"/>
    </row>
    <row r="223" spans="2:127" ht="15.75" customHeight="1">
      <c r="B223" s="1069"/>
      <c r="C223" s="599"/>
      <c r="D223" s="599"/>
      <c r="E223" s="1070"/>
      <c r="F223" s="1070"/>
      <c r="G223" s="1072" t="s">
        <v>1157</v>
      </c>
      <c r="H223" s="3143">
        <f>SUM(Q222,AA222,AK222,AU222,BE222,Q228,AA228,AK228,AU228)</f>
        <v>4</v>
      </c>
      <c r="I223" s="3143"/>
      <c r="J223" s="1076" t="s">
        <v>867</v>
      </c>
      <c r="K223" s="1070"/>
      <c r="L223" s="1070"/>
      <c r="M223" s="1070"/>
      <c r="N223" s="200">
        <v>0</v>
      </c>
      <c r="O223" s="200">
        <v>0</v>
      </c>
      <c r="P223" s="200">
        <v>0</v>
      </c>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v>0</v>
      </c>
      <c r="BE223" s="200">
        <v>0</v>
      </c>
      <c r="BF223" s="200">
        <v>0</v>
      </c>
      <c r="BG223" s="200">
        <v>0</v>
      </c>
      <c r="BH223" s="200">
        <v>0</v>
      </c>
      <c r="BI223" s="200">
        <v>0</v>
      </c>
      <c r="BJ223" s="200">
        <v>0</v>
      </c>
      <c r="BK223" s="200">
        <v>0</v>
      </c>
      <c r="BL223" s="200">
        <v>0</v>
      </c>
      <c r="BM223" s="200">
        <v>0</v>
      </c>
      <c r="BN223" s="200">
        <v>0</v>
      </c>
      <c r="BO223" s="200">
        <v>0</v>
      </c>
      <c r="BP223" s="200">
        <v>0</v>
      </c>
      <c r="BQ223" s="200">
        <v>0</v>
      </c>
      <c r="BR223" s="200">
        <v>0</v>
      </c>
      <c r="BS223" s="200">
        <v>0</v>
      </c>
      <c r="BT223" s="200">
        <v>0</v>
      </c>
      <c r="BU223" s="200">
        <v>0</v>
      </c>
      <c r="BV223" s="200">
        <v>0</v>
      </c>
      <c r="BW223" s="200">
        <v>0</v>
      </c>
      <c r="BX223" s="200">
        <v>0</v>
      </c>
      <c r="BY223" s="200">
        <v>0</v>
      </c>
      <c r="BZ223" s="200">
        <v>0</v>
      </c>
      <c r="CA223" s="200">
        <v>0</v>
      </c>
      <c r="CB223" s="200">
        <v>0</v>
      </c>
      <c r="CC223" s="200">
        <v>0</v>
      </c>
      <c r="CD223" s="200">
        <v>0</v>
      </c>
      <c r="CE223" s="200">
        <v>0</v>
      </c>
      <c r="CF223" s="200">
        <v>0</v>
      </c>
      <c r="CG223" s="200">
        <v>0</v>
      </c>
      <c r="CH223" s="200">
        <v>0</v>
      </c>
      <c r="CI223" s="200">
        <v>0</v>
      </c>
      <c r="CJ223" s="200">
        <v>0</v>
      </c>
      <c r="CK223" s="200">
        <v>0</v>
      </c>
      <c r="CL223" s="200">
        <v>0</v>
      </c>
      <c r="CM223" s="200">
        <v>0</v>
      </c>
      <c r="CN223" s="200">
        <v>0</v>
      </c>
      <c r="CO223" s="200">
        <v>0</v>
      </c>
      <c r="CP223" s="200">
        <v>0</v>
      </c>
      <c r="CQ223" s="200">
        <v>0</v>
      </c>
      <c r="CR223" s="200">
        <v>0</v>
      </c>
      <c r="CS223" s="200">
        <v>0</v>
      </c>
      <c r="CT223" s="200">
        <v>0</v>
      </c>
      <c r="CU223" s="200">
        <v>0</v>
      </c>
      <c r="CV223" s="200">
        <v>0</v>
      </c>
      <c r="CW223" s="200">
        <v>0</v>
      </c>
      <c r="CX223" s="200">
        <v>0</v>
      </c>
      <c r="CY223" s="200">
        <v>0</v>
      </c>
      <c r="CZ223" s="200">
        <v>0</v>
      </c>
      <c r="DA223" s="200">
        <v>0</v>
      </c>
      <c r="DB223" s="200">
        <v>0</v>
      </c>
      <c r="DC223" s="200">
        <v>0</v>
      </c>
      <c r="DD223" s="200">
        <v>0</v>
      </c>
      <c r="DE223" s="200">
        <v>0</v>
      </c>
      <c r="DF223" s="200">
        <v>0</v>
      </c>
      <c r="DG223" s="200">
        <v>0</v>
      </c>
      <c r="DH223" s="425">
        <v>0</v>
      </c>
      <c r="DJ223" s="564">
        <v>0</v>
      </c>
      <c r="DK223" s="564">
        <v>0</v>
      </c>
      <c r="DL223" s="564">
        <v>0</v>
      </c>
      <c r="DM223" s="564">
        <v>0</v>
      </c>
      <c r="DN223" s="564">
        <v>0</v>
      </c>
      <c r="DO223" s="564">
        <v>0</v>
      </c>
      <c r="DP223" s="564">
        <v>0</v>
      </c>
      <c r="DQ223" s="200">
        <v>0</v>
      </c>
      <c r="DR223" s="200">
        <v>0</v>
      </c>
      <c r="DS223" s="200">
        <v>0</v>
      </c>
      <c r="DT223" s="200">
        <v>0</v>
      </c>
      <c r="DU223" s="200">
        <v>0</v>
      </c>
      <c r="DV223" s="200">
        <v>0</v>
      </c>
      <c r="DW223" s="1217"/>
    </row>
    <row r="224" spans="2:127" ht="13.5" customHeight="1">
      <c r="B224" s="553">
        <v>0</v>
      </c>
      <c r="C224" s="200">
        <v>0</v>
      </c>
      <c r="D224" s="200">
        <v>0</v>
      </c>
      <c r="E224" s="200">
        <v>0</v>
      </c>
      <c r="F224" s="200">
        <v>0</v>
      </c>
      <c r="G224" s="200">
        <v>0</v>
      </c>
      <c r="H224" s="200">
        <v>0</v>
      </c>
      <c r="I224" s="200">
        <v>0</v>
      </c>
      <c r="J224" s="200">
        <v>0</v>
      </c>
      <c r="K224" s="200">
        <v>0</v>
      </c>
      <c r="L224" s="200">
        <v>0</v>
      </c>
      <c r="M224" s="200">
        <v>0</v>
      </c>
      <c r="N224" s="200">
        <v>0</v>
      </c>
      <c r="O224" s="200">
        <v>0</v>
      </c>
      <c r="P224" s="200">
        <v>0</v>
      </c>
      <c r="Q224" s="3171">
        <f>COUNTA(B142:B152)</f>
        <v>7</v>
      </c>
      <c r="R224" s="3172"/>
      <c r="S224" s="3155" t="s">
        <v>1170</v>
      </c>
      <c r="T224" s="3155"/>
      <c r="U224" s="3155"/>
      <c r="V224" s="3155"/>
      <c r="W224" s="3155"/>
      <c r="X224" s="3155"/>
      <c r="Y224" s="3156"/>
      <c r="Z224" s="200">
        <v>0</v>
      </c>
      <c r="AA224" s="3171">
        <f>COUNTA(B158:B171)</f>
        <v>10</v>
      </c>
      <c r="AB224" s="3172"/>
      <c r="AC224" s="3155" t="s">
        <v>1169</v>
      </c>
      <c r="AD224" s="3155"/>
      <c r="AE224" s="3155"/>
      <c r="AF224" s="3155"/>
      <c r="AG224" s="3155"/>
      <c r="AH224" s="3155"/>
      <c r="AI224" s="3156"/>
      <c r="AK224" s="3171">
        <f>COUNTA(B177:B183)</f>
        <v>3</v>
      </c>
      <c r="AL224" s="3172"/>
      <c r="AM224" s="3155" t="s">
        <v>1168</v>
      </c>
      <c r="AN224" s="3155"/>
      <c r="AO224" s="3155"/>
      <c r="AP224" s="3155"/>
      <c r="AQ224" s="3155"/>
      <c r="AR224" s="3155"/>
      <c r="AS224" s="3156"/>
      <c r="AT224" s="200"/>
      <c r="AU224" s="3179">
        <f>COUNTA(B189:B206)</f>
        <v>0</v>
      </c>
      <c r="AV224" s="3180"/>
      <c r="AW224" s="3181" t="s">
        <v>851</v>
      </c>
      <c r="AX224" s="3181"/>
      <c r="AY224" s="3181"/>
      <c r="AZ224" s="3181"/>
      <c r="BA224" s="3181"/>
      <c r="BB224" s="3181"/>
      <c r="BC224" s="3182"/>
      <c r="BD224" s="200">
        <v>0</v>
      </c>
      <c r="BE224" s="200">
        <v>0</v>
      </c>
      <c r="BF224" s="200">
        <v>0</v>
      </c>
      <c r="BG224" s="200">
        <v>0</v>
      </c>
      <c r="BH224" s="200">
        <v>0</v>
      </c>
      <c r="BI224" s="200">
        <v>0</v>
      </c>
      <c r="BJ224" s="200">
        <v>0</v>
      </c>
      <c r="BK224" s="200">
        <v>0</v>
      </c>
      <c r="BL224" s="200">
        <v>0</v>
      </c>
      <c r="BM224" s="200">
        <v>0</v>
      </c>
      <c r="BN224" s="200">
        <v>0</v>
      </c>
      <c r="BO224" s="200">
        <v>0</v>
      </c>
      <c r="BP224" s="200">
        <v>0</v>
      </c>
      <c r="BQ224" s="200">
        <v>0</v>
      </c>
      <c r="BR224" s="200">
        <v>0</v>
      </c>
      <c r="BS224" s="200">
        <v>0</v>
      </c>
      <c r="BT224" s="200">
        <v>0</v>
      </c>
      <c r="BU224" s="200">
        <v>0</v>
      </c>
      <c r="BV224" s="200">
        <v>0</v>
      </c>
      <c r="BW224" s="200">
        <v>0</v>
      </c>
      <c r="BX224" s="200">
        <v>0</v>
      </c>
      <c r="BY224" s="200">
        <v>0</v>
      </c>
      <c r="BZ224" s="200">
        <v>0</v>
      </c>
      <c r="CA224" s="200">
        <v>0</v>
      </c>
      <c r="CB224" s="200">
        <v>0</v>
      </c>
      <c r="CC224" s="200">
        <v>0</v>
      </c>
      <c r="CD224" s="200">
        <v>0</v>
      </c>
      <c r="CE224" s="200">
        <v>0</v>
      </c>
      <c r="CF224" s="200">
        <v>0</v>
      </c>
      <c r="CG224" s="200">
        <v>0</v>
      </c>
      <c r="CH224" s="200">
        <v>0</v>
      </c>
      <c r="CI224" s="200">
        <v>0</v>
      </c>
      <c r="CJ224" s="200">
        <v>0</v>
      </c>
      <c r="CK224" s="200">
        <v>0</v>
      </c>
      <c r="CL224" s="200">
        <v>0</v>
      </c>
      <c r="CM224" s="200">
        <v>0</v>
      </c>
      <c r="CN224" s="200">
        <v>0</v>
      </c>
      <c r="CO224" s="200">
        <v>0</v>
      </c>
      <c r="CP224" s="200">
        <v>0</v>
      </c>
      <c r="CQ224" s="200">
        <v>0</v>
      </c>
      <c r="CR224" s="200">
        <v>0</v>
      </c>
      <c r="CS224" s="200">
        <v>0</v>
      </c>
      <c r="CT224" s="200">
        <v>0</v>
      </c>
      <c r="CU224" s="200">
        <v>0</v>
      </c>
      <c r="CV224" s="200">
        <v>0</v>
      </c>
      <c r="CW224" s="200">
        <v>0</v>
      </c>
      <c r="CX224" s="200">
        <v>0</v>
      </c>
      <c r="CY224" s="200">
        <v>0</v>
      </c>
      <c r="CZ224" s="200">
        <v>0</v>
      </c>
      <c r="DA224" s="200">
        <v>0</v>
      </c>
      <c r="DB224" s="200">
        <v>0</v>
      </c>
      <c r="DC224" s="200">
        <v>0</v>
      </c>
      <c r="DD224" s="200">
        <v>0</v>
      </c>
      <c r="DE224" s="200">
        <v>0</v>
      </c>
      <c r="DF224" s="200">
        <v>0</v>
      </c>
      <c r="DG224" s="200">
        <v>0</v>
      </c>
      <c r="DH224" s="425">
        <v>0</v>
      </c>
      <c r="DJ224" s="564">
        <v>0</v>
      </c>
      <c r="DK224" s="564">
        <v>0</v>
      </c>
      <c r="DL224" s="564">
        <v>0</v>
      </c>
      <c r="DM224" s="564">
        <v>0</v>
      </c>
      <c r="DN224" s="564">
        <v>0</v>
      </c>
      <c r="DO224" s="564">
        <v>0</v>
      </c>
      <c r="DP224" s="564">
        <v>0</v>
      </c>
      <c r="DQ224" s="200">
        <v>0</v>
      </c>
      <c r="DR224" s="200">
        <v>0</v>
      </c>
      <c r="DS224" s="200">
        <v>0</v>
      </c>
      <c r="DT224" s="200">
        <v>0</v>
      </c>
      <c r="DU224" s="200">
        <v>0</v>
      </c>
      <c r="DV224" s="200">
        <v>0</v>
      </c>
      <c r="DW224" s="1217"/>
    </row>
    <row r="225" spans="2:127" ht="13.5" customHeight="1">
      <c r="B225" s="553"/>
      <c r="C225" s="200"/>
      <c r="D225" s="200"/>
      <c r="E225" s="200"/>
      <c r="F225" s="200"/>
      <c r="G225" s="200"/>
      <c r="H225" s="200"/>
      <c r="I225" s="200"/>
      <c r="J225" s="200"/>
      <c r="K225" s="200"/>
      <c r="L225" s="200"/>
      <c r="M225" s="200"/>
      <c r="N225" s="200"/>
      <c r="O225" s="200"/>
      <c r="P225" s="200"/>
      <c r="Q225" s="3157"/>
      <c r="R225" s="3158"/>
      <c r="S225" s="3158"/>
      <c r="T225" s="3158"/>
      <c r="U225" s="3158"/>
      <c r="V225" s="3158"/>
      <c r="W225" s="3158"/>
      <c r="X225" s="3158"/>
      <c r="Y225" s="3159"/>
      <c r="Z225" s="200">
        <v>0</v>
      </c>
      <c r="AA225" s="3157"/>
      <c r="AB225" s="3158"/>
      <c r="AC225" s="3158"/>
      <c r="AD225" s="3158"/>
      <c r="AE225" s="3158"/>
      <c r="AF225" s="3158"/>
      <c r="AG225" s="3158"/>
      <c r="AH225" s="3158"/>
      <c r="AI225" s="3159"/>
      <c r="AK225" s="3157"/>
      <c r="AL225" s="3158"/>
      <c r="AM225" s="3158"/>
      <c r="AN225" s="3158"/>
      <c r="AO225" s="3158"/>
      <c r="AP225" s="3158"/>
      <c r="AQ225" s="3158"/>
      <c r="AR225" s="3158"/>
      <c r="AS225" s="3159"/>
      <c r="AT225" s="200"/>
      <c r="AU225" s="3129"/>
      <c r="AV225" s="2965"/>
      <c r="AW225" s="2965"/>
      <c r="AX225" s="2965"/>
      <c r="AY225" s="2965"/>
      <c r="AZ225" s="2965"/>
      <c r="BA225" s="2965"/>
      <c r="BB225" s="2965"/>
      <c r="BC225" s="3130"/>
      <c r="BD225" s="200">
        <v>0</v>
      </c>
      <c r="BE225" s="200">
        <v>0</v>
      </c>
      <c r="BF225" s="200">
        <v>0</v>
      </c>
      <c r="BG225" s="200">
        <v>0</v>
      </c>
      <c r="BH225" s="200">
        <v>0</v>
      </c>
      <c r="BI225" s="200">
        <v>0</v>
      </c>
      <c r="BJ225" s="200">
        <v>0</v>
      </c>
      <c r="BK225" s="200">
        <v>0</v>
      </c>
      <c r="BL225" s="200">
        <v>0</v>
      </c>
      <c r="BM225" s="200">
        <v>0</v>
      </c>
      <c r="BN225" s="200">
        <v>0</v>
      </c>
      <c r="BO225" s="200">
        <v>0</v>
      </c>
      <c r="BP225" s="200">
        <v>0</v>
      </c>
      <c r="BQ225" s="200">
        <v>0</v>
      </c>
      <c r="BR225" s="200">
        <v>0</v>
      </c>
      <c r="BS225" s="200">
        <v>0</v>
      </c>
      <c r="BT225" s="200">
        <v>0</v>
      </c>
      <c r="BU225" s="200">
        <v>0</v>
      </c>
      <c r="BV225" s="200">
        <v>0</v>
      </c>
      <c r="BW225" s="200">
        <v>0</v>
      </c>
      <c r="BX225" s="200">
        <v>0</v>
      </c>
      <c r="BY225" s="200">
        <v>0</v>
      </c>
      <c r="BZ225" s="200">
        <v>0</v>
      </c>
      <c r="CA225" s="200">
        <v>0</v>
      </c>
      <c r="CB225" s="200">
        <v>0</v>
      </c>
      <c r="CC225" s="200">
        <v>0</v>
      </c>
      <c r="CD225" s="200">
        <v>0</v>
      </c>
      <c r="CE225" s="200">
        <v>0</v>
      </c>
      <c r="CF225" s="200">
        <v>0</v>
      </c>
      <c r="CG225" s="200">
        <v>0</v>
      </c>
      <c r="CH225" s="200">
        <v>0</v>
      </c>
      <c r="CI225" s="200">
        <v>0</v>
      </c>
      <c r="CJ225" s="200">
        <v>0</v>
      </c>
      <c r="CK225" s="200">
        <v>0</v>
      </c>
      <c r="CL225" s="200">
        <v>0</v>
      </c>
      <c r="CM225" s="200">
        <v>0</v>
      </c>
      <c r="CN225" s="200">
        <v>0</v>
      </c>
      <c r="CO225" s="200">
        <v>0</v>
      </c>
      <c r="CP225" s="200">
        <v>0</v>
      </c>
      <c r="CQ225" s="200">
        <v>0</v>
      </c>
      <c r="CR225" s="200">
        <v>0</v>
      </c>
      <c r="CS225" s="200">
        <v>0</v>
      </c>
      <c r="CT225" s="200">
        <v>0</v>
      </c>
      <c r="CU225" s="200">
        <v>0</v>
      </c>
      <c r="CV225" s="200">
        <v>0</v>
      </c>
      <c r="CW225" s="200">
        <v>0</v>
      </c>
      <c r="CX225" s="200">
        <v>0</v>
      </c>
      <c r="CY225" s="200">
        <v>0</v>
      </c>
      <c r="CZ225" s="200">
        <v>0</v>
      </c>
      <c r="DA225" s="200">
        <v>0</v>
      </c>
      <c r="DB225" s="200">
        <v>0</v>
      </c>
      <c r="DC225" s="200">
        <v>0</v>
      </c>
      <c r="DD225" s="200">
        <v>0</v>
      </c>
      <c r="DE225" s="200">
        <v>0</v>
      </c>
      <c r="DF225" s="200">
        <v>0</v>
      </c>
      <c r="DG225" s="200">
        <v>0</v>
      </c>
      <c r="DH225" s="425">
        <v>0</v>
      </c>
      <c r="DJ225" s="564">
        <v>0</v>
      </c>
      <c r="DK225" s="564">
        <v>0</v>
      </c>
      <c r="DL225" s="564">
        <v>0</v>
      </c>
      <c r="DM225" s="564">
        <v>0</v>
      </c>
      <c r="DN225" s="564">
        <v>0</v>
      </c>
      <c r="DO225" s="564">
        <v>0</v>
      </c>
      <c r="DP225" s="564">
        <v>0</v>
      </c>
      <c r="DQ225" s="200">
        <v>0</v>
      </c>
      <c r="DR225" s="200">
        <v>0</v>
      </c>
      <c r="DS225" s="200">
        <v>0</v>
      </c>
      <c r="DT225" s="200">
        <v>0</v>
      </c>
      <c r="DU225" s="200">
        <v>0</v>
      </c>
      <c r="DV225" s="200">
        <v>0</v>
      </c>
      <c r="DW225" s="1217"/>
    </row>
    <row r="226" spans="2:127" ht="13.5" customHeight="1">
      <c r="B226" s="553"/>
      <c r="C226" s="200"/>
      <c r="D226" s="200"/>
      <c r="E226" s="200"/>
      <c r="F226" s="200"/>
      <c r="G226" s="200"/>
      <c r="H226" s="200"/>
      <c r="I226" s="200"/>
      <c r="J226" s="200"/>
      <c r="K226" s="200"/>
      <c r="L226" s="200"/>
      <c r="M226" s="200"/>
      <c r="N226" s="200"/>
      <c r="O226" s="200"/>
      <c r="P226" s="200"/>
      <c r="Q226" s="3160"/>
      <c r="R226" s="3161"/>
      <c r="S226" s="3161"/>
      <c r="T226" s="3161"/>
      <c r="U226" s="3161"/>
      <c r="V226" s="3161"/>
      <c r="W226" s="3161"/>
      <c r="X226" s="3161"/>
      <c r="Y226" s="3162"/>
      <c r="Z226" s="200">
        <v>0</v>
      </c>
      <c r="AA226" s="3160"/>
      <c r="AB226" s="3161"/>
      <c r="AC226" s="3161"/>
      <c r="AD226" s="3161"/>
      <c r="AE226" s="3161"/>
      <c r="AF226" s="3161"/>
      <c r="AG226" s="3161"/>
      <c r="AH226" s="3161"/>
      <c r="AI226" s="3162"/>
      <c r="AK226" s="3160"/>
      <c r="AL226" s="3161"/>
      <c r="AM226" s="3161"/>
      <c r="AN226" s="3161"/>
      <c r="AO226" s="3161"/>
      <c r="AP226" s="3161"/>
      <c r="AQ226" s="3161"/>
      <c r="AR226" s="3161"/>
      <c r="AS226" s="3162"/>
      <c r="AT226" s="200"/>
      <c r="AU226" s="3131"/>
      <c r="AV226" s="3132"/>
      <c r="AW226" s="3132"/>
      <c r="AX226" s="3132"/>
      <c r="AY226" s="3132"/>
      <c r="AZ226" s="3132"/>
      <c r="BA226" s="3132"/>
      <c r="BB226" s="3132"/>
      <c r="BC226" s="3133"/>
      <c r="BD226" s="200">
        <v>0</v>
      </c>
      <c r="BE226" s="200">
        <v>0</v>
      </c>
      <c r="BF226" s="200">
        <v>0</v>
      </c>
      <c r="BG226" s="200">
        <v>0</v>
      </c>
      <c r="BH226" s="200">
        <v>0</v>
      </c>
      <c r="BI226" s="200">
        <v>0</v>
      </c>
      <c r="BJ226" s="200">
        <v>0</v>
      </c>
      <c r="BK226" s="200">
        <v>0</v>
      </c>
      <c r="BL226" s="200">
        <v>0</v>
      </c>
      <c r="BM226" s="200">
        <v>0</v>
      </c>
      <c r="BN226" s="200">
        <v>0</v>
      </c>
      <c r="BO226" s="200">
        <v>0</v>
      </c>
      <c r="BP226" s="200">
        <v>0</v>
      </c>
      <c r="BQ226" s="200">
        <v>0</v>
      </c>
      <c r="BR226" s="200">
        <v>0</v>
      </c>
      <c r="BS226" s="200">
        <v>0</v>
      </c>
      <c r="BT226" s="200">
        <v>0</v>
      </c>
      <c r="BU226" s="200">
        <v>0</v>
      </c>
      <c r="BV226" s="200">
        <v>0</v>
      </c>
      <c r="BW226" s="200">
        <v>0</v>
      </c>
      <c r="BX226" s="200">
        <v>0</v>
      </c>
      <c r="BY226" s="200">
        <v>0</v>
      </c>
      <c r="BZ226" s="200">
        <v>0</v>
      </c>
      <c r="CA226" s="200">
        <v>0</v>
      </c>
      <c r="CB226" s="200">
        <v>0</v>
      </c>
      <c r="CC226" s="200">
        <v>0</v>
      </c>
      <c r="CD226" s="200">
        <v>0</v>
      </c>
      <c r="CE226" s="200">
        <v>0</v>
      </c>
      <c r="CF226" s="200">
        <v>0</v>
      </c>
      <c r="CG226" s="200">
        <v>0</v>
      </c>
      <c r="CH226" s="200">
        <v>0</v>
      </c>
      <c r="CI226" s="200">
        <v>0</v>
      </c>
      <c r="CJ226" s="200">
        <v>0</v>
      </c>
      <c r="CK226" s="200">
        <v>0</v>
      </c>
      <c r="CL226" s="200">
        <v>0</v>
      </c>
      <c r="CM226" s="200">
        <v>0</v>
      </c>
      <c r="CN226" s="200">
        <v>0</v>
      </c>
      <c r="CO226" s="200">
        <v>0</v>
      </c>
      <c r="CP226" s="200">
        <v>0</v>
      </c>
      <c r="CQ226" s="200">
        <v>0</v>
      </c>
      <c r="CR226" s="200">
        <v>0</v>
      </c>
      <c r="CS226" s="200">
        <v>0</v>
      </c>
      <c r="CT226" s="200">
        <v>0</v>
      </c>
      <c r="CU226" s="200">
        <v>0</v>
      </c>
      <c r="CV226" s="200">
        <v>0</v>
      </c>
      <c r="CW226" s="200">
        <v>0</v>
      </c>
      <c r="CX226" s="200">
        <v>0</v>
      </c>
      <c r="CY226" s="200">
        <v>0</v>
      </c>
      <c r="CZ226" s="200">
        <v>0</v>
      </c>
      <c r="DA226" s="200">
        <v>0</v>
      </c>
      <c r="DB226" s="200">
        <v>0</v>
      </c>
      <c r="DC226" s="200">
        <v>0</v>
      </c>
      <c r="DD226" s="200">
        <v>0</v>
      </c>
      <c r="DE226" s="200">
        <v>0</v>
      </c>
      <c r="DF226" s="200">
        <v>0</v>
      </c>
      <c r="DG226" s="200">
        <v>0</v>
      </c>
      <c r="DH226" s="425">
        <v>0</v>
      </c>
      <c r="DI226" s="116"/>
      <c r="DJ226" s="564">
        <v>0</v>
      </c>
      <c r="DK226" s="564">
        <v>0</v>
      </c>
      <c r="DL226" s="564">
        <v>0</v>
      </c>
      <c r="DM226" s="564">
        <v>0</v>
      </c>
      <c r="DN226" s="564">
        <v>0</v>
      </c>
      <c r="DO226" s="564">
        <v>0</v>
      </c>
      <c r="DP226" s="564">
        <v>0</v>
      </c>
      <c r="DQ226" s="200">
        <v>0</v>
      </c>
      <c r="DR226" s="200">
        <v>0</v>
      </c>
      <c r="DS226" s="200">
        <v>0</v>
      </c>
      <c r="DT226" s="200">
        <v>0</v>
      </c>
      <c r="DU226" s="200">
        <v>0</v>
      </c>
      <c r="DV226" s="200">
        <v>0</v>
      </c>
      <c r="DW226" s="1217"/>
    </row>
    <row r="227" spans="2:127" ht="13.5" customHeight="1">
      <c r="B227" s="553"/>
      <c r="C227" s="200"/>
      <c r="D227" s="200"/>
      <c r="E227" s="200"/>
      <c r="F227" s="200"/>
      <c r="G227" s="200"/>
      <c r="H227" s="200"/>
      <c r="I227" s="200"/>
      <c r="J227" s="200"/>
      <c r="K227" s="200"/>
      <c r="L227" s="200"/>
      <c r="M227" s="200"/>
      <c r="N227" s="200"/>
      <c r="O227" s="200"/>
      <c r="P227" s="200"/>
      <c r="Q227" s="845"/>
      <c r="R227" s="846"/>
      <c r="S227" s="1079" t="s">
        <v>1123</v>
      </c>
      <c r="T227" s="3134">
        <f>ROW(B142)</f>
        <v>142</v>
      </c>
      <c r="U227" s="3134"/>
      <c r="V227" s="968" t="s">
        <v>1124</v>
      </c>
      <c r="W227" s="3135">
        <f>ROW(B152)</f>
        <v>152</v>
      </c>
      <c r="X227" s="3135"/>
      <c r="Y227" s="1080"/>
      <c r="Z227" s="200">
        <v>0</v>
      </c>
      <c r="AA227" s="845"/>
      <c r="AB227" s="846"/>
      <c r="AC227" s="1079" t="s">
        <v>1123</v>
      </c>
      <c r="AD227" s="3134">
        <f>ROW(B158)</f>
        <v>158</v>
      </c>
      <c r="AE227" s="3134"/>
      <c r="AF227" s="968" t="s">
        <v>1124</v>
      </c>
      <c r="AG227" s="3135">
        <f>ROW(B171)</f>
        <v>171</v>
      </c>
      <c r="AH227" s="3135"/>
      <c r="AI227" s="1080"/>
      <c r="AK227" s="845"/>
      <c r="AL227" s="846"/>
      <c r="AM227" s="1079" t="s">
        <v>1123</v>
      </c>
      <c r="AN227" s="3134">
        <f>ROW(B177)</f>
        <v>177</v>
      </c>
      <c r="AO227" s="3134"/>
      <c r="AP227" s="968" t="s">
        <v>1124</v>
      </c>
      <c r="AQ227" s="3135">
        <f>ROW(B183)</f>
        <v>183</v>
      </c>
      <c r="AR227" s="3135"/>
      <c r="AS227" s="1080"/>
      <c r="AT227" s="200"/>
      <c r="AU227" s="845"/>
      <c r="AV227" s="846"/>
      <c r="AW227" s="1079" t="s">
        <v>1123</v>
      </c>
      <c r="AX227" s="3134">
        <f>ROW(B189)</f>
        <v>189</v>
      </c>
      <c r="AY227" s="3134"/>
      <c r="AZ227" s="968" t="s">
        <v>1124</v>
      </c>
      <c r="BA227" s="3135">
        <f>ROW(B206)</f>
        <v>206</v>
      </c>
      <c r="BB227" s="3135"/>
      <c r="BC227" s="1080"/>
      <c r="BD227" s="200">
        <v>0</v>
      </c>
      <c r="BE227" s="200">
        <v>0</v>
      </c>
      <c r="BF227" s="200">
        <v>0</v>
      </c>
      <c r="BG227" s="200">
        <v>0</v>
      </c>
      <c r="BH227" s="200">
        <v>0</v>
      </c>
      <c r="BI227" s="200">
        <v>0</v>
      </c>
      <c r="BJ227" s="200">
        <v>0</v>
      </c>
      <c r="BK227" s="200">
        <v>0</v>
      </c>
      <c r="BL227" s="200">
        <v>0</v>
      </c>
      <c r="BM227" s="200">
        <v>0</v>
      </c>
      <c r="BN227" s="200">
        <v>0</v>
      </c>
      <c r="BO227" s="200">
        <v>0</v>
      </c>
      <c r="BP227" s="200">
        <v>0</v>
      </c>
      <c r="BQ227" s="200">
        <v>0</v>
      </c>
      <c r="BR227" s="200">
        <v>0</v>
      </c>
      <c r="BS227" s="200">
        <v>0</v>
      </c>
      <c r="BT227" s="200">
        <v>0</v>
      </c>
      <c r="BU227" s="200">
        <v>0</v>
      </c>
      <c r="BV227" s="200">
        <v>0</v>
      </c>
      <c r="BW227" s="200">
        <v>0</v>
      </c>
      <c r="BX227" s="200">
        <v>0</v>
      </c>
      <c r="BY227" s="200">
        <v>0</v>
      </c>
      <c r="BZ227" s="200">
        <v>0</v>
      </c>
      <c r="CA227" s="200">
        <v>0</v>
      </c>
      <c r="CB227" s="200">
        <v>0</v>
      </c>
      <c r="CC227" s="200">
        <v>0</v>
      </c>
      <c r="CD227" s="200">
        <v>0</v>
      </c>
      <c r="CE227" s="200">
        <v>0</v>
      </c>
      <c r="CF227" s="200">
        <v>0</v>
      </c>
      <c r="CG227" s="200">
        <v>0</v>
      </c>
      <c r="CH227" s="200">
        <v>0</v>
      </c>
      <c r="CI227" s="200">
        <v>0</v>
      </c>
      <c r="CJ227" s="200">
        <v>0</v>
      </c>
      <c r="CK227" s="200">
        <v>0</v>
      </c>
      <c r="CL227" s="200">
        <v>0</v>
      </c>
      <c r="CM227" s="200">
        <v>0</v>
      </c>
      <c r="CN227" s="200">
        <v>0</v>
      </c>
      <c r="CO227" s="200">
        <v>0</v>
      </c>
      <c r="CP227" s="200">
        <v>0</v>
      </c>
      <c r="CQ227" s="200">
        <v>0</v>
      </c>
      <c r="CR227" s="200">
        <v>0</v>
      </c>
      <c r="CS227" s="200">
        <v>0</v>
      </c>
      <c r="CT227" s="200">
        <v>0</v>
      </c>
      <c r="CU227" s="200">
        <v>0</v>
      </c>
      <c r="CV227" s="200">
        <v>0</v>
      </c>
      <c r="CW227" s="200">
        <v>0</v>
      </c>
      <c r="CX227" s="200">
        <v>0</v>
      </c>
      <c r="CY227" s="200">
        <v>0</v>
      </c>
      <c r="CZ227" s="200">
        <v>0</v>
      </c>
      <c r="DA227" s="200">
        <v>0</v>
      </c>
      <c r="DB227" s="200">
        <v>0</v>
      </c>
      <c r="DC227" s="200">
        <v>0</v>
      </c>
      <c r="DD227" s="200">
        <v>0</v>
      </c>
      <c r="DE227" s="200">
        <v>0</v>
      </c>
      <c r="DF227" s="200">
        <v>0</v>
      </c>
      <c r="DG227" s="200">
        <v>0</v>
      </c>
      <c r="DH227" s="425">
        <v>0</v>
      </c>
      <c r="DI227" s="116"/>
      <c r="DJ227" s="564">
        <v>0</v>
      </c>
      <c r="DK227" s="564">
        <v>0</v>
      </c>
      <c r="DL227" s="564">
        <v>0</v>
      </c>
      <c r="DM227" s="564">
        <v>0</v>
      </c>
      <c r="DN227" s="564">
        <v>0</v>
      </c>
      <c r="DO227" s="564">
        <v>0</v>
      </c>
      <c r="DP227" s="564">
        <v>0</v>
      </c>
      <c r="DQ227" s="200">
        <v>0</v>
      </c>
      <c r="DR227" s="200">
        <v>0</v>
      </c>
      <c r="DS227" s="200">
        <v>0</v>
      </c>
      <c r="DT227" s="200">
        <v>0</v>
      </c>
      <c r="DU227" s="200">
        <v>0</v>
      </c>
      <c r="DV227" s="200">
        <v>0</v>
      </c>
      <c r="DW227" s="1217"/>
    </row>
    <row r="228" spans="2:127" ht="13.5" customHeight="1">
      <c r="B228" s="553"/>
      <c r="C228" s="200"/>
      <c r="D228" s="200"/>
      <c r="E228" s="200"/>
      <c r="F228" s="200"/>
      <c r="G228" s="200"/>
      <c r="H228" s="200"/>
      <c r="I228" s="200"/>
      <c r="J228" s="200"/>
      <c r="K228" s="200"/>
      <c r="L228" s="200"/>
      <c r="M228" s="200"/>
      <c r="N228" s="200"/>
      <c r="O228" s="200"/>
      <c r="P228" s="200"/>
      <c r="Q228" s="3136">
        <f>SUM(DF142:DF152)</f>
        <v>2</v>
      </c>
      <c r="R228" s="3137"/>
      <c r="S228" s="847" t="s">
        <v>867</v>
      </c>
      <c r="T228" s="551"/>
      <c r="U228" s="551"/>
      <c r="V228" s="551"/>
      <c r="W228" s="551"/>
      <c r="X228" s="3138">
        <f>Q228/DB216</f>
        <v>0.5</v>
      </c>
      <c r="Y228" s="3150"/>
      <c r="Z228" s="200"/>
      <c r="AA228" s="3136">
        <f>SUM(DF158:DF171)</f>
        <v>0</v>
      </c>
      <c r="AB228" s="3137"/>
      <c r="AC228" s="847" t="s">
        <v>867</v>
      </c>
      <c r="AD228" s="551"/>
      <c r="AE228" s="551"/>
      <c r="AF228" s="551"/>
      <c r="AG228" s="551"/>
      <c r="AH228" s="3138">
        <f>AA228/DB216</f>
        <v>0</v>
      </c>
      <c r="AI228" s="3150"/>
      <c r="AJ228" s="49"/>
      <c r="AK228" s="3136">
        <f>SUM(DF177:DF183)</f>
        <v>0</v>
      </c>
      <c r="AL228" s="3137"/>
      <c r="AM228" s="847" t="s">
        <v>867</v>
      </c>
      <c r="AN228" s="551"/>
      <c r="AO228" s="551"/>
      <c r="AP228" s="551"/>
      <c r="AQ228" s="551"/>
      <c r="AR228" s="3138">
        <f>AK228/DB216</f>
        <v>0</v>
      </c>
      <c r="AS228" s="3150"/>
      <c r="AT228" s="49"/>
      <c r="AU228" s="3136">
        <f>SUM(DF189:DF206)</f>
        <v>0</v>
      </c>
      <c r="AV228" s="3137"/>
      <c r="AW228" s="847" t="s">
        <v>867</v>
      </c>
      <c r="AX228" s="551"/>
      <c r="AY228" s="551"/>
      <c r="AZ228" s="551"/>
      <c r="BA228" s="3138">
        <f>AU228/DB216</f>
        <v>0</v>
      </c>
      <c r="BB228" s="3138"/>
      <c r="BC228" s="889"/>
      <c r="BD228" s="200">
        <v>0</v>
      </c>
      <c r="BE228" s="200">
        <v>0</v>
      </c>
      <c r="BF228" s="200">
        <v>0</v>
      </c>
      <c r="BG228" s="200">
        <v>0</v>
      </c>
      <c r="BH228" s="200">
        <v>0</v>
      </c>
      <c r="BI228" s="200">
        <v>0</v>
      </c>
      <c r="BJ228" s="200">
        <v>0</v>
      </c>
      <c r="BK228" s="200">
        <v>0</v>
      </c>
      <c r="BL228" s="200">
        <v>0</v>
      </c>
      <c r="BM228" s="200">
        <v>0</v>
      </c>
      <c r="BN228" s="200">
        <v>0</v>
      </c>
      <c r="BO228" s="200">
        <v>0</v>
      </c>
      <c r="BP228" s="200">
        <v>0</v>
      </c>
      <c r="BQ228" s="200">
        <v>0</v>
      </c>
      <c r="BR228" s="200">
        <v>0</v>
      </c>
      <c r="BS228" s="200">
        <v>0</v>
      </c>
      <c r="BT228" s="200">
        <v>0</v>
      </c>
      <c r="BU228" s="200">
        <v>0</v>
      </c>
      <c r="BV228" s="200">
        <v>0</v>
      </c>
      <c r="BW228" s="200">
        <v>0</v>
      </c>
      <c r="BX228" s="200">
        <v>0</v>
      </c>
      <c r="BY228" s="200">
        <v>0</v>
      </c>
      <c r="BZ228" s="200">
        <v>0</v>
      </c>
      <c r="CA228" s="200">
        <v>0</v>
      </c>
      <c r="CB228" s="200">
        <v>0</v>
      </c>
      <c r="CC228" s="200">
        <v>0</v>
      </c>
      <c r="CD228" s="200">
        <v>0</v>
      </c>
      <c r="CE228" s="200">
        <v>0</v>
      </c>
      <c r="CF228" s="200">
        <v>0</v>
      </c>
      <c r="CG228" s="200">
        <v>0</v>
      </c>
      <c r="CH228" s="200">
        <v>0</v>
      </c>
      <c r="CI228" s="200">
        <v>0</v>
      </c>
      <c r="CJ228" s="200">
        <v>0</v>
      </c>
      <c r="CK228" s="200">
        <v>0</v>
      </c>
      <c r="CL228" s="200">
        <v>0</v>
      </c>
      <c r="CM228" s="200">
        <v>0</v>
      </c>
      <c r="CN228" s="200">
        <v>0</v>
      </c>
      <c r="CO228" s="200">
        <v>0</v>
      </c>
      <c r="CP228" s="200">
        <v>0</v>
      </c>
      <c r="CQ228" s="200">
        <v>0</v>
      </c>
      <c r="CR228" s="200">
        <v>0</v>
      </c>
      <c r="CS228" s="200">
        <v>0</v>
      </c>
      <c r="CT228" s="200">
        <v>0</v>
      </c>
      <c r="CU228" s="200">
        <v>0</v>
      </c>
      <c r="CV228" s="200">
        <v>0</v>
      </c>
      <c r="CW228" s="200">
        <v>0</v>
      </c>
      <c r="CX228" s="200">
        <v>0</v>
      </c>
      <c r="CY228" s="200">
        <v>0</v>
      </c>
      <c r="CZ228" s="200">
        <v>0</v>
      </c>
      <c r="DA228" s="200">
        <v>0</v>
      </c>
      <c r="DB228" s="200">
        <v>0</v>
      </c>
      <c r="DC228" s="200">
        <v>0</v>
      </c>
      <c r="DD228" s="200">
        <v>0</v>
      </c>
      <c r="DE228" s="200">
        <v>0</v>
      </c>
      <c r="DF228" s="200">
        <v>0</v>
      </c>
      <c r="DG228" s="200">
        <v>0</v>
      </c>
      <c r="DH228" s="425">
        <v>0</v>
      </c>
      <c r="DI228" s="116"/>
      <c r="DJ228" s="564">
        <v>0</v>
      </c>
      <c r="DK228" s="564">
        <v>0</v>
      </c>
      <c r="DL228" s="564">
        <v>0</v>
      </c>
      <c r="DM228" s="564">
        <v>0</v>
      </c>
      <c r="DN228" s="564">
        <v>0</v>
      </c>
      <c r="DO228" s="564">
        <v>0</v>
      </c>
      <c r="DP228" s="564">
        <v>0</v>
      </c>
      <c r="DQ228" s="200">
        <v>0</v>
      </c>
      <c r="DR228" s="200">
        <v>0</v>
      </c>
      <c r="DS228" s="200">
        <v>0</v>
      </c>
      <c r="DT228" s="200">
        <v>0</v>
      </c>
      <c r="DU228" s="200">
        <v>0</v>
      </c>
      <c r="DV228" s="200">
        <v>0</v>
      </c>
      <c r="DW228" s="1217"/>
    </row>
    <row r="229" spans="2:127" ht="13.5" customHeight="1">
      <c r="B229" s="553"/>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v>0</v>
      </c>
      <c r="BE229" s="200">
        <v>0</v>
      </c>
      <c r="BF229" s="200">
        <v>0</v>
      </c>
      <c r="BG229" s="200">
        <v>0</v>
      </c>
      <c r="BH229" s="200">
        <v>0</v>
      </c>
      <c r="BI229" s="200">
        <v>0</v>
      </c>
      <c r="BJ229" s="200">
        <v>0</v>
      </c>
      <c r="BK229" s="200">
        <v>0</v>
      </c>
      <c r="BL229" s="200">
        <v>0</v>
      </c>
      <c r="BM229" s="200">
        <v>0</v>
      </c>
      <c r="BN229" s="200">
        <v>0</v>
      </c>
      <c r="BO229" s="200">
        <v>0</v>
      </c>
      <c r="BP229" s="200">
        <v>0</v>
      </c>
      <c r="BQ229" s="200">
        <v>0</v>
      </c>
      <c r="BR229" s="200">
        <v>0</v>
      </c>
      <c r="BS229" s="200">
        <v>0</v>
      </c>
      <c r="BT229" s="200">
        <v>0</v>
      </c>
      <c r="BU229" s="200">
        <v>0</v>
      </c>
      <c r="BV229" s="200">
        <v>0</v>
      </c>
      <c r="BW229" s="200">
        <v>0</v>
      </c>
      <c r="BX229" s="200">
        <v>0</v>
      </c>
      <c r="BY229" s="200">
        <v>0</v>
      </c>
      <c r="BZ229" s="200">
        <v>0</v>
      </c>
      <c r="CA229" s="200">
        <v>0</v>
      </c>
      <c r="CB229" s="200">
        <v>0</v>
      </c>
      <c r="CC229" s="200">
        <v>0</v>
      </c>
      <c r="CD229" s="200">
        <v>0</v>
      </c>
      <c r="CE229" s="200">
        <v>0</v>
      </c>
      <c r="CF229" s="200">
        <v>0</v>
      </c>
      <c r="CG229" s="200">
        <v>0</v>
      </c>
      <c r="CH229" s="200">
        <v>0</v>
      </c>
      <c r="CI229" s="200">
        <v>0</v>
      </c>
      <c r="CJ229" s="200">
        <v>0</v>
      </c>
      <c r="CK229" s="200">
        <v>0</v>
      </c>
      <c r="CL229" s="200">
        <v>0</v>
      </c>
      <c r="CM229" s="200">
        <v>0</v>
      </c>
      <c r="CN229" s="200">
        <v>0</v>
      </c>
      <c r="CO229" s="200">
        <v>0</v>
      </c>
      <c r="CP229" s="200">
        <v>0</v>
      </c>
      <c r="CQ229" s="200">
        <v>0</v>
      </c>
      <c r="CR229" s="200">
        <v>0</v>
      </c>
      <c r="CS229" s="200">
        <v>0</v>
      </c>
      <c r="CT229" s="200">
        <v>0</v>
      </c>
      <c r="CU229" s="200">
        <v>0</v>
      </c>
      <c r="CV229" s="200">
        <v>0</v>
      </c>
      <c r="CW229" s="200">
        <v>0</v>
      </c>
      <c r="CX229" s="200">
        <v>0</v>
      </c>
      <c r="CY229" s="200">
        <v>0</v>
      </c>
      <c r="CZ229" s="200">
        <v>0</v>
      </c>
      <c r="DA229" s="200">
        <v>0</v>
      </c>
      <c r="DB229" s="200">
        <v>0</v>
      </c>
      <c r="DC229" s="200">
        <v>0</v>
      </c>
      <c r="DD229" s="200">
        <v>0</v>
      </c>
      <c r="DE229" s="200">
        <v>0</v>
      </c>
      <c r="DF229" s="200">
        <v>0</v>
      </c>
      <c r="DG229" s="200">
        <v>0</v>
      </c>
      <c r="DH229" s="425">
        <v>0</v>
      </c>
      <c r="DI229" s="116"/>
      <c r="DJ229" s="564">
        <v>0</v>
      </c>
      <c r="DK229" s="564">
        <v>0</v>
      </c>
      <c r="DL229" s="564">
        <v>0</v>
      </c>
      <c r="DM229" s="564">
        <v>0</v>
      </c>
      <c r="DN229" s="564">
        <v>0</v>
      </c>
      <c r="DO229" s="564">
        <v>0</v>
      </c>
      <c r="DP229" s="564">
        <v>0</v>
      </c>
      <c r="DQ229" s="200">
        <v>0</v>
      </c>
      <c r="DR229" s="200">
        <v>0</v>
      </c>
      <c r="DS229" s="200">
        <v>0</v>
      </c>
      <c r="DT229" s="200">
        <v>0</v>
      </c>
      <c r="DU229" s="200">
        <v>0</v>
      </c>
      <c r="DV229" s="200">
        <v>0</v>
      </c>
      <c r="DW229" s="1217"/>
    </row>
    <row r="230" spans="2:127" ht="13.5" customHeight="1">
      <c r="B230" s="553"/>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c r="BY230" s="200"/>
      <c r="BZ230" s="200"/>
      <c r="CA230" s="200"/>
      <c r="CB230" s="200"/>
      <c r="CC230" s="200"/>
      <c r="CD230" s="200"/>
      <c r="CE230" s="200"/>
      <c r="CF230" s="200"/>
      <c r="CG230" s="200"/>
      <c r="CH230" s="200"/>
      <c r="CI230" s="200"/>
      <c r="CJ230" s="200"/>
      <c r="CK230" s="200"/>
      <c r="CL230" s="200"/>
      <c r="CM230" s="200"/>
      <c r="CN230" s="200"/>
      <c r="CO230" s="200"/>
      <c r="CP230" s="200"/>
      <c r="CQ230" s="200"/>
      <c r="CR230" s="200"/>
      <c r="CS230" s="200"/>
      <c r="CT230" s="200"/>
      <c r="CU230" s="200"/>
      <c r="CV230" s="200"/>
      <c r="CW230" s="200"/>
      <c r="CX230" s="200"/>
      <c r="CY230" s="200"/>
      <c r="CZ230" s="200"/>
      <c r="DA230" s="200"/>
      <c r="DB230" s="200"/>
      <c r="DC230" s="200"/>
      <c r="DD230" s="200"/>
      <c r="DE230" s="200"/>
      <c r="DF230" s="200"/>
      <c r="DG230" s="200"/>
      <c r="DH230" s="425"/>
      <c r="DI230" s="116"/>
      <c r="DJ230" s="116"/>
      <c r="DK230" s="116"/>
      <c r="DL230" s="116"/>
      <c r="DM230" s="116"/>
      <c r="DN230" s="116"/>
      <c r="DO230" s="116"/>
      <c r="DP230" s="116"/>
      <c r="DQ230" s="200"/>
      <c r="DR230" s="200"/>
      <c r="DS230" s="200"/>
      <c r="DT230" s="200"/>
      <c r="DU230" s="200"/>
      <c r="DV230" s="200"/>
      <c r="DW230" s="1217"/>
    </row>
    <row r="231" spans="2:127" ht="9.9499999999999993" customHeight="1">
      <c r="B231" s="553">
        <v>0</v>
      </c>
      <c r="C231" s="200">
        <v>0</v>
      </c>
      <c r="D231" s="200">
        <v>0</v>
      </c>
      <c r="E231" s="200">
        <v>0</v>
      </c>
      <c r="F231" s="200">
        <v>0</v>
      </c>
      <c r="G231" s="200">
        <v>0</v>
      </c>
      <c r="H231" s="200">
        <v>0</v>
      </c>
      <c r="I231" s="200">
        <v>0</v>
      </c>
      <c r="J231" s="200">
        <v>0</v>
      </c>
      <c r="K231" s="200">
        <v>0</v>
      </c>
      <c r="L231" s="200">
        <v>0</v>
      </c>
      <c r="M231" s="200">
        <v>0</v>
      </c>
      <c r="N231" s="200">
        <v>0</v>
      </c>
      <c r="O231" s="200">
        <v>0</v>
      </c>
      <c r="P231" s="200">
        <v>0</v>
      </c>
      <c r="Q231" s="49"/>
      <c r="R231" s="49"/>
      <c r="S231" s="49"/>
      <c r="T231" s="49"/>
      <c r="U231" s="49"/>
      <c r="V231" s="49"/>
      <c r="W231" s="49"/>
      <c r="X231" s="49"/>
      <c r="Y231" s="903"/>
      <c r="Z231" s="903"/>
      <c r="AA231" s="49"/>
      <c r="AB231" s="49"/>
      <c r="AC231" s="49"/>
      <c r="AD231" s="49"/>
      <c r="AE231" s="49"/>
      <c r="AF231" s="49"/>
      <c r="AG231" s="237"/>
      <c r="AH231" s="49"/>
      <c r="AI231" s="49"/>
      <c r="AJ231" s="49"/>
      <c r="AK231" s="49"/>
      <c r="AL231" s="49"/>
      <c r="AM231" s="49"/>
      <c r="AN231" s="49"/>
      <c r="AO231" s="49"/>
      <c r="AP231" s="200">
        <v>0</v>
      </c>
      <c r="AQ231" s="200">
        <v>0</v>
      </c>
      <c r="AR231" s="200">
        <v>0</v>
      </c>
      <c r="AS231" s="200">
        <v>0</v>
      </c>
      <c r="AT231" s="200">
        <v>0</v>
      </c>
      <c r="AU231" s="200">
        <v>0</v>
      </c>
      <c r="AV231" s="200">
        <v>0</v>
      </c>
      <c r="AW231" s="200">
        <v>0</v>
      </c>
      <c r="AX231" s="200">
        <v>0</v>
      </c>
      <c r="AY231" s="200">
        <v>0</v>
      </c>
      <c r="AZ231" s="200">
        <v>0</v>
      </c>
      <c r="BA231" s="200">
        <v>0</v>
      </c>
      <c r="BB231" s="200">
        <v>0</v>
      </c>
      <c r="BC231" s="200">
        <v>0</v>
      </c>
      <c r="BD231" s="200">
        <v>0</v>
      </c>
      <c r="BE231" s="200">
        <v>0</v>
      </c>
      <c r="BF231" s="200">
        <v>0</v>
      </c>
      <c r="BG231" s="200">
        <v>0</v>
      </c>
      <c r="BH231" s="200">
        <v>0</v>
      </c>
      <c r="BI231" s="200">
        <v>0</v>
      </c>
      <c r="BJ231" s="200">
        <v>0</v>
      </c>
      <c r="BK231" s="200">
        <v>0</v>
      </c>
      <c r="BL231" s="200">
        <v>0</v>
      </c>
      <c r="BM231" s="200">
        <v>0</v>
      </c>
      <c r="BN231" s="200">
        <v>0</v>
      </c>
      <c r="BO231" s="200">
        <v>0</v>
      </c>
      <c r="BP231" s="200">
        <v>0</v>
      </c>
      <c r="BQ231" s="200">
        <v>0</v>
      </c>
      <c r="BR231" s="200">
        <v>0</v>
      </c>
      <c r="BS231" s="200">
        <v>0</v>
      </c>
      <c r="BT231" s="200">
        <v>0</v>
      </c>
      <c r="BU231" s="200">
        <v>0</v>
      </c>
      <c r="BV231" s="200">
        <v>0</v>
      </c>
      <c r="BW231" s="200">
        <v>0</v>
      </c>
      <c r="BX231" s="200">
        <v>0</v>
      </c>
      <c r="BY231" s="200">
        <v>0</v>
      </c>
      <c r="BZ231" s="200">
        <v>0</v>
      </c>
      <c r="CA231" s="200">
        <v>0</v>
      </c>
      <c r="CB231" s="200">
        <v>0</v>
      </c>
      <c r="CC231" s="200">
        <v>0</v>
      </c>
      <c r="CD231" s="200">
        <v>0</v>
      </c>
      <c r="CE231" s="200">
        <v>0</v>
      </c>
      <c r="CF231" s="200">
        <v>0</v>
      </c>
      <c r="CG231" s="200">
        <v>0</v>
      </c>
      <c r="CH231" s="200">
        <v>0</v>
      </c>
      <c r="CI231" s="200">
        <v>0</v>
      </c>
      <c r="CJ231" s="200">
        <v>0</v>
      </c>
      <c r="CK231" s="200">
        <v>0</v>
      </c>
      <c r="CL231" s="200">
        <v>0</v>
      </c>
      <c r="CM231" s="200">
        <v>0</v>
      </c>
      <c r="CN231" s="200">
        <v>0</v>
      </c>
      <c r="CO231" s="200">
        <v>0</v>
      </c>
      <c r="CP231" s="200">
        <v>0</v>
      </c>
      <c r="CQ231" s="200">
        <v>0</v>
      </c>
      <c r="CR231" s="200">
        <v>0</v>
      </c>
      <c r="CS231" s="200">
        <v>0</v>
      </c>
      <c r="CT231" s="200">
        <v>0</v>
      </c>
      <c r="CU231" s="200">
        <v>0</v>
      </c>
      <c r="CV231" s="200">
        <v>0</v>
      </c>
      <c r="CW231" s="200">
        <v>0</v>
      </c>
      <c r="CX231" s="200">
        <v>0</v>
      </c>
      <c r="CY231" s="200">
        <v>0</v>
      </c>
      <c r="CZ231" s="200">
        <v>0</v>
      </c>
      <c r="DA231" s="200">
        <v>0</v>
      </c>
      <c r="DB231" s="200">
        <v>0</v>
      </c>
      <c r="DC231" s="200">
        <v>0</v>
      </c>
      <c r="DD231" s="200">
        <v>0</v>
      </c>
      <c r="DE231" s="200">
        <v>0</v>
      </c>
      <c r="DF231" s="200">
        <v>0</v>
      </c>
      <c r="DG231" s="200">
        <v>0</v>
      </c>
      <c r="DH231" s="425">
        <v>0</v>
      </c>
      <c r="DI231" s="116"/>
      <c r="DJ231" s="116"/>
      <c r="DK231" s="116"/>
      <c r="DL231" s="116"/>
      <c r="DM231" s="116"/>
      <c r="DN231" s="116"/>
      <c r="DO231" s="116"/>
      <c r="DP231" s="116"/>
      <c r="DQ231" s="200">
        <v>0</v>
      </c>
      <c r="DR231" s="200">
        <v>0</v>
      </c>
      <c r="DS231" s="200">
        <v>0</v>
      </c>
      <c r="DT231" s="200">
        <v>0</v>
      </c>
      <c r="DU231" s="200">
        <v>0</v>
      </c>
      <c r="DV231" s="200">
        <v>0</v>
      </c>
      <c r="DW231" s="1217"/>
    </row>
    <row r="232" spans="2:127" ht="15.75" customHeight="1">
      <c r="B232" s="553">
        <v>0</v>
      </c>
      <c r="C232" s="200">
        <v>0</v>
      </c>
      <c r="D232" s="200">
        <v>0</v>
      </c>
      <c r="E232" s="200">
        <v>0</v>
      </c>
      <c r="F232" s="200">
        <v>0</v>
      </c>
      <c r="G232" s="200">
        <v>0</v>
      </c>
      <c r="H232" s="200">
        <v>0</v>
      </c>
      <c r="I232" s="200">
        <v>0</v>
      </c>
      <c r="J232" s="200">
        <v>0</v>
      </c>
      <c r="K232" s="200">
        <v>0</v>
      </c>
      <c r="L232" s="200">
        <v>0</v>
      </c>
      <c r="M232" s="200">
        <v>0</v>
      </c>
      <c r="N232" s="200">
        <v>0</v>
      </c>
      <c r="O232" s="200">
        <v>0</v>
      </c>
      <c r="P232" s="200">
        <v>0</v>
      </c>
      <c r="Q232" s="49"/>
      <c r="R232" s="49"/>
      <c r="S232" s="3055" t="s">
        <v>876</v>
      </c>
      <c r="T232" s="3056"/>
      <c r="U232" s="3056"/>
      <c r="V232" s="3056"/>
      <c r="W232" s="3056"/>
      <c r="X232" s="3056"/>
      <c r="Y232" s="3056"/>
      <c r="Z232" s="3056"/>
      <c r="AA232" s="3056"/>
      <c r="AB232" s="3056"/>
      <c r="AC232" s="3056"/>
      <c r="AD232" s="3056"/>
      <c r="AE232" s="3056"/>
      <c r="AF232" s="3056"/>
      <c r="AG232" s="3056"/>
      <c r="AH232" s="3056"/>
      <c r="AI232" s="3056"/>
      <c r="AJ232" s="3056"/>
      <c r="AK232" s="3056"/>
      <c r="AL232" s="3056"/>
      <c r="AM232" s="3056"/>
      <c r="AN232" s="3057"/>
      <c r="AO232" s="239" t="s">
        <v>1104</v>
      </c>
      <c r="AP232" s="200"/>
      <c r="AQ232" s="200"/>
      <c r="AR232" s="200"/>
      <c r="AS232" s="200"/>
      <c r="AT232" s="200"/>
      <c r="AU232" s="200">
        <v>0</v>
      </c>
      <c r="AV232" s="200">
        <v>0</v>
      </c>
      <c r="AW232" s="200">
        <v>0</v>
      </c>
      <c r="AX232" s="200">
        <v>0</v>
      </c>
      <c r="AY232" s="200">
        <v>0</v>
      </c>
      <c r="AZ232" s="200">
        <v>0</v>
      </c>
      <c r="BA232" s="200">
        <v>0</v>
      </c>
      <c r="BB232" s="200">
        <v>0</v>
      </c>
      <c r="BC232" s="200">
        <v>0</v>
      </c>
      <c r="BD232" s="200">
        <v>0</v>
      </c>
      <c r="BE232" s="200">
        <v>0</v>
      </c>
      <c r="BF232" s="395"/>
      <c r="BG232" s="200">
        <v>0</v>
      </c>
      <c r="BH232" s="200">
        <v>0</v>
      </c>
      <c r="BI232" s="200">
        <v>0</v>
      </c>
      <c r="BJ232" s="200">
        <v>0</v>
      </c>
      <c r="BK232" s="200">
        <v>0</v>
      </c>
      <c r="BL232" s="200">
        <v>0</v>
      </c>
      <c r="BM232" s="200">
        <v>0</v>
      </c>
      <c r="BN232" s="200">
        <v>0</v>
      </c>
      <c r="BO232" s="200">
        <v>0</v>
      </c>
      <c r="BP232" s="200">
        <v>0</v>
      </c>
      <c r="BQ232" s="200">
        <v>0</v>
      </c>
      <c r="BR232" s="200">
        <v>0</v>
      </c>
      <c r="BS232" s="200">
        <v>0</v>
      </c>
      <c r="BT232" s="200">
        <v>0</v>
      </c>
      <c r="BU232" s="200">
        <v>0</v>
      </c>
      <c r="BV232" s="200">
        <v>0</v>
      </c>
      <c r="BW232" s="200">
        <v>0</v>
      </c>
      <c r="BX232" s="200">
        <v>0</v>
      </c>
      <c r="BY232" s="200">
        <v>0</v>
      </c>
      <c r="BZ232" s="200">
        <v>0</v>
      </c>
      <c r="CA232" s="200">
        <v>0</v>
      </c>
      <c r="CB232" s="200">
        <v>0</v>
      </c>
      <c r="CC232" s="200">
        <v>0</v>
      </c>
      <c r="CD232" s="200">
        <v>0</v>
      </c>
      <c r="CE232" s="200">
        <v>0</v>
      </c>
      <c r="CF232" s="200">
        <v>0</v>
      </c>
      <c r="CG232" s="200">
        <v>0</v>
      </c>
      <c r="CH232" s="200">
        <v>0</v>
      </c>
      <c r="CI232" s="200">
        <v>0</v>
      </c>
      <c r="CJ232" s="200">
        <v>0</v>
      </c>
      <c r="CK232" s="200">
        <v>0</v>
      </c>
      <c r="CL232" s="200">
        <v>0</v>
      </c>
      <c r="CM232" s="200">
        <v>0</v>
      </c>
      <c r="CN232" s="200">
        <v>0</v>
      </c>
      <c r="CO232" s="200">
        <v>0</v>
      </c>
      <c r="CP232" s="200">
        <v>0</v>
      </c>
      <c r="CQ232" s="200">
        <v>0</v>
      </c>
      <c r="CR232" s="200">
        <v>0</v>
      </c>
      <c r="CS232" s="200">
        <v>0</v>
      </c>
      <c r="CT232" s="200">
        <v>0</v>
      </c>
      <c r="CU232" s="200">
        <v>0</v>
      </c>
      <c r="CV232" s="200">
        <v>0</v>
      </c>
      <c r="CW232" s="200">
        <v>0</v>
      </c>
      <c r="CX232" s="200">
        <v>0</v>
      </c>
      <c r="CY232" s="200">
        <v>0</v>
      </c>
      <c r="CZ232" s="200">
        <v>0</v>
      </c>
      <c r="DA232" s="200">
        <v>0</v>
      </c>
      <c r="DB232" s="200">
        <v>0</v>
      </c>
      <c r="DC232" s="200">
        <v>0</v>
      </c>
      <c r="DD232" s="200">
        <v>0</v>
      </c>
      <c r="DE232" s="200">
        <v>0</v>
      </c>
      <c r="DF232" s="200">
        <v>0</v>
      </c>
      <c r="DG232" s="200">
        <v>0</v>
      </c>
      <c r="DH232" s="141"/>
      <c r="DI232" s="116"/>
      <c r="DJ232" s="116"/>
      <c r="DK232" s="116"/>
      <c r="DL232" s="116"/>
      <c r="DM232" s="116"/>
      <c r="DN232" s="116"/>
      <c r="DO232" s="116"/>
      <c r="DP232" s="116"/>
      <c r="DQ232" s="200">
        <v>0</v>
      </c>
      <c r="DR232" s="200">
        <v>0</v>
      </c>
      <c r="DS232" s="200">
        <v>0</v>
      </c>
      <c r="DT232" s="200">
        <v>0</v>
      </c>
      <c r="DU232" s="200">
        <v>0</v>
      </c>
      <c r="DV232" s="200">
        <v>0</v>
      </c>
      <c r="DW232" s="1217"/>
    </row>
    <row r="233" spans="2:127" ht="15.75" customHeight="1">
      <c r="B233" s="171" t="s">
        <v>868</v>
      </c>
      <c r="C233" s="145"/>
      <c r="D233" s="145"/>
      <c r="E233" s="49"/>
      <c r="F233" s="49"/>
      <c r="G233" s="49"/>
      <c r="H233" s="49"/>
      <c r="I233" s="49"/>
      <c r="J233" s="49"/>
      <c r="K233" s="49"/>
      <c r="L233" s="49"/>
      <c r="M233" s="49"/>
      <c r="N233" s="49"/>
      <c r="O233" s="49"/>
      <c r="P233" s="49"/>
      <c r="Q233" s="49"/>
      <c r="R233" s="49"/>
      <c r="S233" s="199"/>
      <c r="T233" s="49"/>
      <c r="U233" s="49"/>
      <c r="V233" s="49"/>
      <c r="W233" s="49"/>
      <c r="X233" s="49"/>
      <c r="Y233" s="903"/>
      <c r="Z233" s="903"/>
      <c r="AA233" s="49"/>
      <c r="AB233" s="49"/>
      <c r="AC233" s="49"/>
      <c r="AD233" s="49"/>
      <c r="AE233" s="49"/>
      <c r="AF233" s="49"/>
      <c r="AG233" s="49"/>
      <c r="AH233" s="49"/>
      <c r="AI233" s="49"/>
      <c r="AJ233" s="67" t="s">
        <v>200</v>
      </c>
      <c r="AK233" s="3044">
        <v>2</v>
      </c>
      <c r="AL233" s="3044"/>
      <c r="AM233" s="49"/>
      <c r="AN233" s="146"/>
      <c r="AO233" s="239" t="s">
        <v>1105</v>
      </c>
      <c r="AP233" s="200"/>
      <c r="AQ233" s="200"/>
      <c r="AR233" s="200"/>
      <c r="AS233" s="200"/>
      <c r="AT233" s="200"/>
      <c r="AU233" s="200"/>
      <c r="AV233" s="200"/>
      <c r="AW233" s="200"/>
      <c r="AX233" s="200"/>
      <c r="AY233" s="200"/>
      <c r="AZ233" s="200"/>
      <c r="BA233" s="200"/>
      <c r="BB233" s="200"/>
      <c r="BC233" s="200"/>
      <c r="BD233" s="200"/>
      <c r="BE233" s="200"/>
      <c r="BF233" s="395"/>
      <c r="BG233" s="200">
        <v>0</v>
      </c>
      <c r="BH233" s="200">
        <v>0</v>
      </c>
      <c r="BI233" s="200">
        <v>0</v>
      </c>
      <c r="BJ233" s="200">
        <v>0</v>
      </c>
      <c r="BK233" s="200">
        <v>0</v>
      </c>
      <c r="BL233" s="200">
        <v>0</v>
      </c>
      <c r="BM233" s="200">
        <v>0</v>
      </c>
      <c r="BN233" s="200">
        <v>0</v>
      </c>
      <c r="BO233" s="200">
        <v>0</v>
      </c>
      <c r="BP233" s="200">
        <v>0</v>
      </c>
      <c r="BQ233" s="200">
        <v>0</v>
      </c>
      <c r="BR233" s="200">
        <v>0</v>
      </c>
      <c r="BS233" s="200">
        <v>0</v>
      </c>
      <c r="BT233" s="200">
        <v>0</v>
      </c>
      <c r="BU233" s="200">
        <v>0</v>
      </c>
      <c r="BV233" s="200">
        <v>0</v>
      </c>
      <c r="BW233" s="200">
        <v>0</v>
      </c>
      <c r="BX233" s="200">
        <v>0</v>
      </c>
      <c r="BY233" s="200">
        <v>0</v>
      </c>
      <c r="BZ233" s="200">
        <v>0</v>
      </c>
      <c r="CA233" s="200">
        <v>0</v>
      </c>
      <c r="CB233" s="200">
        <v>0</v>
      </c>
      <c r="CC233" s="200">
        <v>0</v>
      </c>
      <c r="CD233" s="200">
        <v>0</v>
      </c>
      <c r="CE233" s="200">
        <v>0</v>
      </c>
      <c r="CF233" s="200">
        <v>0</v>
      </c>
      <c r="CG233" s="200">
        <v>0</v>
      </c>
      <c r="CH233" s="200">
        <v>0</v>
      </c>
      <c r="CI233" s="200">
        <v>0</v>
      </c>
      <c r="CJ233" s="200">
        <v>0</v>
      </c>
      <c r="CK233" s="200">
        <v>0</v>
      </c>
      <c r="CL233" s="200">
        <v>0</v>
      </c>
      <c r="CM233" s="200">
        <v>0</v>
      </c>
      <c r="CN233" s="200">
        <v>0</v>
      </c>
      <c r="CO233" s="200">
        <v>0</v>
      </c>
      <c r="CP233" s="200">
        <v>0</v>
      </c>
      <c r="CQ233" s="200">
        <v>0</v>
      </c>
      <c r="CR233" s="200">
        <v>0</v>
      </c>
      <c r="CS233" s="200">
        <v>0</v>
      </c>
      <c r="CT233" s="200">
        <v>0</v>
      </c>
      <c r="CU233" s="200">
        <v>0</v>
      </c>
      <c r="CV233" s="200">
        <v>0</v>
      </c>
      <c r="CW233" s="200">
        <v>0</v>
      </c>
      <c r="CX233" s="200">
        <v>0</v>
      </c>
      <c r="CY233" s="200">
        <v>0</v>
      </c>
      <c r="CZ233" s="200">
        <v>0</v>
      </c>
      <c r="DA233" s="200">
        <v>0</v>
      </c>
      <c r="DB233" s="200">
        <v>0</v>
      </c>
      <c r="DC233" s="200">
        <v>0</v>
      </c>
      <c r="DD233" s="200">
        <v>0</v>
      </c>
      <c r="DE233" s="200">
        <v>0</v>
      </c>
      <c r="DF233" s="200">
        <v>0</v>
      </c>
      <c r="DG233" s="200">
        <v>0</v>
      </c>
      <c r="DH233" s="141"/>
      <c r="DI233" s="116"/>
      <c r="DJ233" s="116"/>
      <c r="DK233" s="116"/>
      <c r="DL233" s="116"/>
      <c r="DM233" s="116"/>
      <c r="DN233" s="116"/>
      <c r="DO233" s="116"/>
      <c r="DP233" s="116"/>
      <c r="DQ233" s="200">
        <v>0</v>
      </c>
      <c r="DR233" s="200">
        <v>0</v>
      </c>
      <c r="DS233" s="200">
        <v>0</v>
      </c>
      <c r="DT233" s="200">
        <v>0</v>
      </c>
      <c r="DU233" s="200">
        <v>0</v>
      </c>
      <c r="DV233" s="200">
        <v>0</v>
      </c>
      <c r="DW233" s="1217"/>
    </row>
    <row r="234" spans="2:127" ht="15.75" customHeight="1">
      <c r="B234" s="170" t="s">
        <v>869</v>
      </c>
      <c r="C234" s="145"/>
      <c r="D234" s="145"/>
      <c r="E234" s="49"/>
      <c r="F234" s="49"/>
      <c r="G234" s="49"/>
      <c r="H234" s="49"/>
      <c r="I234" s="49"/>
      <c r="J234" s="49"/>
      <c r="K234" s="49"/>
      <c r="L234" s="49"/>
      <c r="M234" s="49"/>
      <c r="N234" s="49"/>
      <c r="O234" s="49"/>
      <c r="P234" s="49"/>
      <c r="Q234" s="49"/>
      <c r="R234" s="49"/>
      <c r="S234" s="199"/>
      <c r="T234" s="49"/>
      <c r="U234" s="49"/>
      <c r="V234" s="49"/>
      <c r="W234" s="49"/>
      <c r="X234" s="49"/>
      <c r="Y234" s="903"/>
      <c r="Z234" s="903"/>
      <c r="AA234" s="49"/>
      <c r="AB234" s="49"/>
      <c r="AC234" s="49"/>
      <c r="AD234" s="49"/>
      <c r="AE234" s="49"/>
      <c r="AF234" s="49"/>
      <c r="AG234" s="49"/>
      <c r="AH234" s="49"/>
      <c r="AI234" s="49"/>
      <c r="AJ234" s="67" t="s">
        <v>201</v>
      </c>
      <c r="AK234" s="3044">
        <v>7</v>
      </c>
      <c r="AL234" s="3044"/>
      <c r="AM234" s="49"/>
      <c r="AN234" s="146"/>
      <c r="AO234" s="49"/>
      <c r="AP234" s="200">
        <v>0</v>
      </c>
      <c r="AQ234" s="200">
        <v>0</v>
      </c>
      <c r="AR234" s="200">
        <v>0</v>
      </c>
      <c r="AS234" s="200">
        <v>0</v>
      </c>
      <c r="AT234" s="200">
        <v>0</v>
      </c>
      <c r="AU234" s="200">
        <v>0</v>
      </c>
      <c r="AV234" s="200">
        <v>0</v>
      </c>
      <c r="AW234" s="200">
        <v>0</v>
      </c>
      <c r="AX234" s="200">
        <v>0</v>
      </c>
      <c r="AY234" s="200">
        <v>0</v>
      </c>
      <c r="AZ234" s="200">
        <v>0</v>
      </c>
      <c r="BA234" s="200">
        <v>0</v>
      </c>
      <c r="BB234" s="200">
        <v>0</v>
      </c>
      <c r="BC234" s="200">
        <v>0</v>
      </c>
      <c r="BD234" s="200">
        <v>0</v>
      </c>
      <c r="BE234" s="200">
        <v>0</v>
      </c>
      <c r="BF234" s="200">
        <v>0</v>
      </c>
      <c r="BG234" s="200">
        <v>0</v>
      </c>
      <c r="BH234" s="200">
        <v>0</v>
      </c>
      <c r="BI234" s="200">
        <v>0</v>
      </c>
      <c r="BJ234" s="200">
        <v>0</v>
      </c>
      <c r="BK234" s="200">
        <v>0</v>
      </c>
      <c r="BL234" s="200">
        <v>0</v>
      </c>
      <c r="BM234" s="200">
        <v>0</v>
      </c>
      <c r="BN234" s="200">
        <v>0</v>
      </c>
      <c r="BO234" s="200">
        <v>0</v>
      </c>
      <c r="BP234" s="200">
        <v>0</v>
      </c>
      <c r="BQ234" s="200">
        <v>0</v>
      </c>
      <c r="BR234" s="200">
        <v>0</v>
      </c>
      <c r="BS234" s="200">
        <v>0</v>
      </c>
      <c r="BT234" s="200">
        <v>0</v>
      </c>
      <c r="BU234" s="200">
        <v>0</v>
      </c>
      <c r="BV234" s="200">
        <v>0</v>
      </c>
      <c r="BW234" s="200">
        <v>0</v>
      </c>
      <c r="BX234" s="200">
        <v>0</v>
      </c>
      <c r="BY234" s="200">
        <v>0</v>
      </c>
      <c r="BZ234" s="200">
        <v>0</v>
      </c>
      <c r="CA234" s="200">
        <v>0</v>
      </c>
      <c r="CB234" s="200">
        <v>0</v>
      </c>
      <c r="CC234" s="200">
        <v>0</v>
      </c>
      <c r="CD234" s="200">
        <v>0</v>
      </c>
      <c r="CE234" s="200">
        <v>0</v>
      </c>
      <c r="CF234" s="200">
        <v>0</v>
      </c>
      <c r="CG234" s="200">
        <v>0</v>
      </c>
      <c r="CH234" s="200">
        <v>0</v>
      </c>
      <c r="CI234" s="200">
        <v>0</v>
      </c>
      <c r="CJ234" s="200">
        <v>0</v>
      </c>
      <c r="CK234" s="200">
        <v>0</v>
      </c>
      <c r="CL234" s="200">
        <v>0</v>
      </c>
      <c r="CM234" s="200">
        <v>0</v>
      </c>
      <c r="CN234" s="200">
        <v>0</v>
      </c>
      <c r="CO234" s="200">
        <v>0</v>
      </c>
      <c r="CP234" s="200">
        <v>0</v>
      </c>
      <c r="CQ234" s="200">
        <v>0</v>
      </c>
      <c r="CR234" s="200">
        <v>0</v>
      </c>
      <c r="CS234" s="200">
        <v>0</v>
      </c>
      <c r="CT234" s="200">
        <v>0</v>
      </c>
      <c r="CU234" s="200">
        <v>0</v>
      </c>
      <c r="CV234" s="200">
        <v>0</v>
      </c>
      <c r="CW234" s="200">
        <v>0</v>
      </c>
      <c r="CX234" s="200">
        <v>0</v>
      </c>
      <c r="CY234" s="200">
        <v>0</v>
      </c>
      <c r="CZ234" s="200">
        <v>0</v>
      </c>
      <c r="DA234" s="200">
        <v>0</v>
      </c>
      <c r="DB234" s="200">
        <v>0</v>
      </c>
      <c r="DC234" s="200">
        <v>0</v>
      </c>
      <c r="DD234" s="200">
        <v>0</v>
      </c>
      <c r="DE234" s="200">
        <v>0</v>
      </c>
      <c r="DF234" s="200">
        <v>0</v>
      </c>
      <c r="DG234" s="200">
        <v>0</v>
      </c>
      <c r="DH234" s="141"/>
      <c r="DI234" s="116"/>
      <c r="DJ234" s="116"/>
      <c r="DK234" s="116"/>
      <c r="DL234" s="116"/>
      <c r="DM234" s="116"/>
      <c r="DN234" s="116"/>
      <c r="DO234" s="116"/>
      <c r="DP234" s="116"/>
      <c r="DQ234" s="200">
        <v>0</v>
      </c>
      <c r="DR234" s="200">
        <v>0</v>
      </c>
      <c r="DS234" s="200">
        <v>0</v>
      </c>
      <c r="DT234" s="200">
        <v>0</v>
      </c>
      <c r="DU234" s="200">
        <v>0</v>
      </c>
      <c r="DV234" s="200">
        <v>0</v>
      </c>
      <c r="DW234" s="1217"/>
    </row>
    <row r="235" spans="2:127" ht="15.75" customHeight="1">
      <c r="B235" s="48" t="s">
        <v>900</v>
      </c>
      <c r="C235" s="145"/>
      <c r="D235" s="145"/>
      <c r="E235" s="49"/>
      <c r="F235" s="49"/>
      <c r="G235" s="49"/>
      <c r="H235" s="49"/>
      <c r="I235" s="49"/>
      <c r="J235" s="49"/>
      <c r="K235" s="49"/>
      <c r="L235" s="49"/>
      <c r="M235" s="49"/>
      <c r="N235" s="49"/>
      <c r="O235" s="49"/>
      <c r="P235" s="49"/>
      <c r="Q235" s="49"/>
      <c r="R235" s="49"/>
      <c r="S235" s="199"/>
      <c r="T235" s="49"/>
      <c r="U235" s="49"/>
      <c r="V235" s="49"/>
      <c r="W235" s="49"/>
      <c r="X235" s="49"/>
      <c r="Y235" s="903"/>
      <c r="Z235" s="903"/>
      <c r="AA235" s="49"/>
      <c r="AB235" s="49"/>
      <c r="AC235" s="49"/>
      <c r="AD235" s="49"/>
      <c r="AE235" s="49"/>
      <c r="AF235" s="49"/>
      <c r="AG235" s="49"/>
      <c r="AH235" s="49"/>
      <c r="AI235" s="49"/>
      <c r="AJ235" s="67" t="s">
        <v>202</v>
      </c>
      <c r="AK235" s="3044">
        <v>52</v>
      </c>
      <c r="AL235" s="3044"/>
      <c r="AM235" s="49"/>
      <c r="AN235" s="146"/>
      <c r="AO235" s="49"/>
      <c r="AP235" s="200">
        <v>0</v>
      </c>
      <c r="AQ235" s="200">
        <v>0</v>
      </c>
      <c r="AR235" s="200">
        <v>0</v>
      </c>
      <c r="AS235" s="200">
        <v>0</v>
      </c>
      <c r="AT235" s="200">
        <v>0</v>
      </c>
      <c r="AU235" s="200">
        <v>0</v>
      </c>
      <c r="AV235" s="200">
        <v>0</v>
      </c>
      <c r="AW235" s="200">
        <v>0</v>
      </c>
      <c r="AX235" s="200">
        <v>0</v>
      </c>
      <c r="AY235" s="200">
        <v>0</v>
      </c>
      <c r="AZ235" s="200">
        <v>0</v>
      </c>
      <c r="BA235" s="200">
        <v>0</v>
      </c>
      <c r="BB235" s="200">
        <v>0</v>
      </c>
      <c r="BC235" s="200">
        <v>0</v>
      </c>
      <c r="BD235" s="200">
        <v>0</v>
      </c>
      <c r="BE235" s="200">
        <v>0</v>
      </c>
      <c r="BF235" s="200">
        <v>0</v>
      </c>
      <c r="BG235" s="200">
        <v>0</v>
      </c>
      <c r="BH235" s="200">
        <v>0</v>
      </c>
      <c r="BI235" s="200">
        <v>0</v>
      </c>
      <c r="BJ235" s="200">
        <v>0</v>
      </c>
      <c r="BK235" s="200">
        <v>0</v>
      </c>
      <c r="BL235" s="200">
        <v>0</v>
      </c>
      <c r="BM235" s="200">
        <v>0</v>
      </c>
      <c r="BN235" s="200">
        <v>0</v>
      </c>
      <c r="BO235" s="200">
        <v>0</v>
      </c>
      <c r="BP235" s="200">
        <v>0</v>
      </c>
      <c r="BQ235" s="200">
        <v>0</v>
      </c>
      <c r="BR235" s="200">
        <v>0</v>
      </c>
      <c r="BS235" s="200">
        <v>0</v>
      </c>
      <c r="BT235" s="200">
        <v>0</v>
      </c>
      <c r="BU235" s="200">
        <v>0</v>
      </c>
      <c r="BV235" s="200">
        <v>0</v>
      </c>
      <c r="BW235" s="200">
        <v>0</v>
      </c>
      <c r="BX235" s="200">
        <v>0</v>
      </c>
      <c r="BY235" s="200">
        <v>0</v>
      </c>
      <c r="BZ235" s="200">
        <v>0</v>
      </c>
      <c r="CA235" s="200">
        <v>0</v>
      </c>
      <c r="CB235" s="200">
        <v>0</v>
      </c>
      <c r="CC235" s="200">
        <v>0</v>
      </c>
      <c r="CD235" s="200">
        <v>0</v>
      </c>
      <c r="CE235" s="200">
        <v>0</v>
      </c>
      <c r="CF235" s="200">
        <v>0</v>
      </c>
      <c r="CG235" s="200">
        <v>0</v>
      </c>
      <c r="CH235" s="200">
        <v>0</v>
      </c>
      <c r="CI235" s="200">
        <v>0</v>
      </c>
      <c r="CJ235" s="200">
        <v>0</v>
      </c>
      <c r="CK235" s="200">
        <v>0</v>
      </c>
      <c r="CL235" s="200">
        <v>0</v>
      </c>
      <c r="CM235" s="200">
        <v>0</v>
      </c>
      <c r="CN235" s="200">
        <v>0</v>
      </c>
      <c r="CO235" s="200">
        <v>0</v>
      </c>
      <c r="CP235" s="200">
        <v>0</v>
      </c>
      <c r="CQ235" s="200">
        <v>0</v>
      </c>
      <c r="CR235" s="200">
        <v>0</v>
      </c>
      <c r="CS235" s="200">
        <v>0</v>
      </c>
      <c r="CT235" s="200">
        <v>0</v>
      </c>
      <c r="CU235" s="200">
        <v>0</v>
      </c>
      <c r="CV235" s="200">
        <v>0</v>
      </c>
      <c r="CW235" s="200">
        <v>0</v>
      </c>
      <c r="CX235" s="200">
        <v>0</v>
      </c>
      <c r="CY235" s="200">
        <v>0</v>
      </c>
      <c r="CZ235" s="200">
        <v>0</v>
      </c>
      <c r="DA235" s="200">
        <v>0</v>
      </c>
      <c r="DB235" s="200">
        <v>0</v>
      </c>
      <c r="DC235" s="200">
        <v>0</v>
      </c>
      <c r="DD235" s="200">
        <v>0</v>
      </c>
      <c r="DE235" s="200">
        <v>0</v>
      </c>
      <c r="DF235" s="200">
        <v>0</v>
      </c>
      <c r="DG235" s="200">
        <v>0</v>
      </c>
      <c r="DH235" s="141"/>
      <c r="DI235" s="116"/>
      <c r="DJ235" s="116"/>
      <c r="DK235" s="116"/>
      <c r="DL235" s="116"/>
      <c r="DM235" s="116"/>
      <c r="DN235" s="116"/>
      <c r="DO235" s="116"/>
      <c r="DP235" s="116"/>
      <c r="DQ235" s="200">
        <v>0</v>
      </c>
      <c r="DR235" s="200">
        <v>0</v>
      </c>
      <c r="DS235" s="200">
        <v>0</v>
      </c>
      <c r="DT235" s="200">
        <v>0</v>
      </c>
      <c r="DU235" s="200">
        <v>0</v>
      </c>
      <c r="DV235" s="200">
        <v>0</v>
      </c>
      <c r="DW235" s="1217"/>
    </row>
    <row r="236" spans="2:127" ht="15.75" customHeight="1">
      <c r="B236" s="632" t="s">
        <v>871</v>
      </c>
      <c r="C236" s="145"/>
      <c r="D236" s="145"/>
      <c r="E236" s="49"/>
      <c r="F236" s="49"/>
      <c r="G236" s="49"/>
      <c r="H236" s="49"/>
      <c r="I236" s="49"/>
      <c r="J236" s="49"/>
      <c r="K236" s="49"/>
      <c r="L236" s="49"/>
      <c r="M236" s="49"/>
      <c r="N236" s="49"/>
      <c r="O236" s="49"/>
      <c r="P236" s="49"/>
      <c r="Q236" s="49"/>
      <c r="R236" s="49"/>
      <c r="S236" s="199"/>
      <c r="T236" s="49"/>
      <c r="U236" s="49"/>
      <c r="V236" s="49"/>
      <c r="W236" s="49"/>
      <c r="X236" s="49"/>
      <c r="Y236" s="903"/>
      <c r="Z236" s="903"/>
      <c r="AA236" s="49"/>
      <c r="AB236" s="49"/>
      <c r="AC236" s="49"/>
      <c r="AD236" s="49"/>
      <c r="AE236" s="49"/>
      <c r="AF236" s="49"/>
      <c r="AG236" s="49"/>
      <c r="AH236" s="49"/>
      <c r="AI236" s="49"/>
      <c r="AJ236" s="67" t="s">
        <v>855</v>
      </c>
      <c r="AK236" s="3045">
        <f>H219</f>
        <v>106</v>
      </c>
      <c r="AL236" s="3045"/>
      <c r="AM236" s="3045"/>
      <c r="AN236" s="3046"/>
      <c r="AO236" s="49"/>
      <c r="AP236" s="200">
        <v>0</v>
      </c>
      <c r="AQ236" s="200">
        <v>0</v>
      </c>
      <c r="AR236" s="200">
        <v>0</v>
      </c>
      <c r="AS236" s="200">
        <v>0</v>
      </c>
      <c r="AT236" s="200">
        <v>0</v>
      </c>
      <c r="AU236" s="200">
        <v>0</v>
      </c>
      <c r="AV236" s="200">
        <v>0</v>
      </c>
      <c r="AW236" s="200">
        <v>0</v>
      </c>
      <c r="AX236" s="200">
        <v>0</v>
      </c>
      <c r="AY236" s="200">
        <v>0</v>
      </c>
      <c r="AZ236" s="200">
        <v>0</v>
      </c>
      <c r="BA236" s="200">
        <v>0</v>
      </c>
      <c r="BB236" s="200">
        <v>0</v>
      </c>
      <c r="BC236" s="200">
        <v>0</v>
      </c>
      <c r="BD236" s="200">
        <v>0</v>
      </c>
      <c r="BE236" s="200">
        <v>0</v>
      </c>
      <c r="BF236" s="200">
        <v>0</v>
      </c>
      <c r="BG236" s="200">
        <v>0</v>
      </c>
      <c r="BH236" s="200">
        <v>0</v>
      </c>
      <c r="BI236" s="200">
        <v>0</v>
      </c>
      <c r="BJ236" s="200">
        <v>0</v>
      </c>
      <c r="BK236" s="200">
        <v>0</v>
      </c>
      <c r="BL236" s="200">
        <v>0</v>
      </c>
      <c r="BM236" s="200">
        <v>0</v>
      </c>
      <c r="BN236" s="200">
        <v>0</v>
      </c>
      <c r="BO236" s="200">
        <v>0</v>
      </c>
      <c r="BP236" s="200">
        <v>0</v>
      </c>
      <c r="BQ236" s="200">
        <v>0</v>
      </c>
      <c r="BR236" s="200">
        <v>0</v>
      </c>
      <c r="BS236" s="200">
        <v>0</v>
      </c>
      <c r="BT236" s="200">
        <v>0</v>
      </c>
      <c r="BU236" s="200">
        <v>0</v>
      </c>
      <c r="BV236" s="200">
        <v>0</v>
      </c>
      <c r="BW236" s="200">
        <v>0</v>
      </c>
      <c r="BX236" s="200">
        <v>0</v>
      </c>
      <c r="BY236" s="200">
        <v>0</v>
      </c>
      <c r="BZ236" s="200">
        <v>0</v>
      </c>
      <c r="CA236" s="200">
        <v>0</v>
      </c>
      <c r="CB236" s="200">
        <v>0</v>
      </c>
      <c r="CC236" s="200">
        <v>0</v>
      </c>
      <c r="CD236" s="200">
        <v>0</v>
      </c>
      <c r="CE236" s="200">
        <v>0</v>
      </c>
      <c r="CF236" s="200">
        <v>0</v>
      </c>
      <c r="CG236" s="200">
        <v>0</v>
      </c>
      <c r="CH236" s="200">
        <v>0</v>
      </c>
      <c r="CI236" s="200">
        <v>0</v>
      </c>
      <c r="CJ236" s="200">
        <v>0</v>
      </c>
      <c r="CK236" s="200">
        <v>0</v>
      </c>
      <c r="CL236" s="200">
        <v>0</v>
      </c>
      <c r="CM236" s="200">
        <v>0</v>
      </c>
      <c r="CN236" s="200">
        <v>0</v>
      </c>
      <c r="CO236" s="200">
        <v>0</v>
      </c>
      <c r="CP236" s="200">
        <v>0</v>
      </c>
      <c r="CQ236" s="200">
        <v>0</v>
      </c>
      <c r="CR236" s="200">
        <v>0</v>
      </c>
      <c r="CS236" s="200">
        <v>0</v>
      </c>
      <c r="CT236" s="200">
        <v>0</v>
      </c>
      <c r="CU236" s="200">
        <v>0</v>
      </c>
      <c r="CV236" s="200">
        <v>0</v>
      </c>
      <c r="CW236" s="200">
        <v>0</v>
      </c>
      <c r="CX236" s="200">
        <v>0</v>
      </c>
      <c r="CY236" s="200">
        <v>0</v>
      </c>
      <c r="CZ236" s="200">
        <v>0</v>
      </c>
      <c r="DA236" s="200">
        <v>0</v>
      </c>
      <c r="DB236" s="200">
        <v>0</v>
      </c>
      <c r="DC236" s="200">
        <v>0</v>
      </c>
      <c r="DD236" s="200">
        <v>0</v>
      </c>
      <c r="DE236" s="200">
        <v>0</v>
      </c>
      <c r="DF236" s="200">
        <v>0</v>
      </c>
      <c r="DG236" s="200">
        <v>0</v>
      </c>
      <c r="DH236" s="141"/>
      <c r="DI236" s="116"/>
      <c r="DJ236" s="116"/>
      <c r="DK236" s="116"/>
      <c r="DL236" s="116"/>
      <c r="DM236" s="116"/>
      <c r="DN236" s="116"/>
      <c r="DO236" s="116"/>
      <c r="DP236" s="116"/>
      <c r="DQ236" s="200">
        <v>0</v>
      </c>
      <c r="DR236" s="200">
        <v>0</v>
      </c>
      <c r="DS236" s="200">
        <v>0</v>
      </c>
      <c r="DT236" s="200">
        <v>0</v>
      </c>
      <c r="DU236" s="200">
        <v>0</v>
      </c>
      <c r="DV236" s="200">
        <v>0</v>
      </c>
      <c r="DW236" s="1217"/>
    </row>
    <row r="237" spans="2:127" ht="12" customHeight="1">
      <c r="B237" s="633" t="s">
        <v>874</v>
      </c>
      <c r="C237" s="145"/>
      <c r="D237" s="145"/>
      <c r="E237" s="49"/>
      <c r="F237" s="49"/>
      <c r="G237" s="49"/>
      <c r="H237" s="49"/>
      <c r="I237" s="49"/>
      <c r="J237" s="49"/>
      <c r="K237" s="49"/>
      <c r="L237" s="49"/>
      <c r="M237" s="49"/>
      <c r="N237" s="49"/>
      <c r="O237" s="49"/>
      <c r="P237" s="49"/>
      <c r="Q237" s="49"/>
      <c r="R237" s="49"/>
      <c r="S237" s="148"/>
      <c r="T237" s="149"/>
      <c r="U237" s="149"/>
      <c r="V237" s="149"/>
      <c r="W237" s="149"/>
      <c r="X237" s="149"/>
      <c r="Y237" s="150"/>
      <c r="Z237" s="150"/>
      <c r="AA237" s="149"/>
      <c r="AB237" s="149"/>
      <c r="AC237" s="149"/>
      <c r="AD237" s="149"/>
      <c r="AE237" s="149"/>
      <c r="AF237" s="149"/>
      <c r="AG237" s="127"/>
      <c r="AH237" s="127"/>
      <c r="AI237" s="128" t="s">
        <v>860</v>
      </c>
      <c r="AJ237" s="3047">
        <f>(AK233*AK234)*AK235/AK236</f>
        <v>6.867924528301887</v>
      </c>
      <c r="AK237" s="3047"/>
      <c r="AL237" s="3047"/>
      <c r="AM237" s="127" t="s">
        <v>204</v>
      </c>
      <c r="AN237" s="151"/>
      <c r="AO237" s="49"/>
      <c r="AP237" s="200">
        <v>0</v>
      </c>
      <c r="AQ237" s="200">
        <v>0</v>
      </c>
      <c r="AR237" s="200">
        <v>0</v>
      </c>
      <c r="AS237" s="200">
        <v>0</v>
      </c>
      <c r="AT237" s="200">
        <v>0</v>
      </c>
      <c r="AU237" s="200">
        <v>0</v>
      </c>
      <c r="AV237" s="200">
        <v>0</v>
      </c>
      <c r="AW237" s="200">
        <v>0</v>
      </c>
      <c r="AX237" s="200">
        <v>0</v>
      </c>
      <c r="AY237" s="200">
        <v>0</v>
      </c>
      <c r="AZ237" s="200">
        <v>0</v>
      </c>
      <c r="BA237" s="200">
        <v>0</v>
      </c>
      <c r="BB237" s="200">
        <v>0</v>
      </c>
      <c r="BC237" s="200">
        <v>0</v>
      </c>
      <c r="BD237" s="200">
        <v>0</v>
      </c>
      <c r="BE237" s="200">
        <v>0</v>
      </c>
      <c r="BF237" s="200">
        <v>0</v>
      </c>
      <c r="BG237" s="200">
        <v>0</v>
      </c>
      <c r="BH237" s="200">
        <v>0</v>
      </c>
      <c r="BI237" s="200">
        <v>0</v>
      </c>
      <c r="BJ237" s="200">
        <v>0</v>
      </c>
      <c r="BK237" s="200">
        <v>0</v>
      </c>
      <c r="BL237" s="200">
        <v>0</v>
      </c>
      <c r="BM237" s="200">
        <v>0</v>
      </c>
      <c r="BN237" s="200">
        <v>0</v>
      </c>
      <c r="BO237" s="200">
        <v>0</v>
      </c>
      <c r="BP237" s="200">
        <v>0</v>
      </c>
      <c r="BQ237" s="200">
        <v>0</v>
      </c>
      <c r="BR237" s="200">
        <v>0</v>
      </c>
      <c r="BS237" s="200">
        <v>0</v>
      </c>
      <c r="BT237" s="200">
        <v>0</v>
      </c>
      <c r="BU237" s="200">
        <v>0</v>
      </c>
      <c r="BV237" s="200">
        <v>0</v>
      </c>
      <c r="BW237" s="200">
        <v>0</v>
      </c>
      <c r="BX237" s="200">
        <v>0</v>
      </c>
      <c r="BY237" s="200">
        <v>0</v>
      </c>
      <c r="BZ237" s="200">
        <v>0</v>
      </c>
      <c r="CA237" s="200">
        <v>0</v>
      </c>
      <c r="CB237" s="200">
        <v>0</v>
      </c>
      <c r="CC237" s="200">
        <v>0</v>
      </c>
      <c r="CD237" s="200">
        <v>0</v>
      </c>
      <c r="CE237" s="200">
        <v>0</v>
      </c>
      <c r="CF237" s="200">
        <v>0</v>
      </c>
      <c r="CG237" s="200">
        <v>0</v>
      </c>
      <c r="CH237" s="200">
        <v>0</v>
      </c>
      <c r="CI237" s="200">
        <v>0</v>
      </c>
      <c r="CJ237" s="200">
        <v>0</v>
      </c>
      <c r="CK237" s="200">
        <v>0</v>
      </c>
      <c r="CL237" s="200">
        <v>0</v>
      </c>
      <c r="CM237" s="200">
        <v>0</v>
      </c>
      <c r="CN237" s="200">
        <v>0</v>
      </c>
      <c r="CO237" s="200">
        <v>0</v>
      </c>
      <c r="CP237" s="200">
        <v>0</v>
      </c>
      <c r="CQ237" s="200">
        <v>0</v>
      </c>
      <c r="CR237" s="200">
        <v>0</v>
      </c>
      <c r="CS237" s="200">
        <v>0</v>
      </c>
      <c r="CT237" s="200">
        <v>0</v>
      </c>
      <c r="CU237" s="200">
        <v>0</v>
      </c>
      <c r="CV237" s="200">
        <v>0</v>
      </c>
      <c r="CW237" s="200">
        <v>0</v>
      </c>
      <c r="CX237" s="200">
        <v>0</v>
      </c>
      <c r="CY237" s="200">
        <v>0</v>
      </c>
      <c r="CZ237" s="200">
        <v>0</v>
      </c>
      <c r="DA237" s="200">
        <v>0</v>
      </c>
      <c r="DB237" s="200">
        <v>0</v>
      </c>
      <c r="DC237" s="200">
        <v>0</v>
      </c>
      <c r="DD237" s="200">
        <v>0</v>
      </c>
      <c r="DE237" s="200">
        <v>0</v>
      </c>
      <c r="DF237" s="200">
        <v>0</v>
      </c>
      <c r="DG237" s="200">
        <v>0</v>
      </c>
      <c r="DH237" s="141"/>
      <c r="DI237" s="116"/>
      <c r="DJ237" s="116"/>
      <c r="DK237" s="116"/>
      <c r="DL237" s="116"/>
      <c r="DM237" s="116"/>
      <c r="DN237" s="116"/>
      <c r="DO237" s="116"/>
      <c r="DP237" s="116"/>
      <c r="DQ237" s="200">
        <v>0</v>
      </c>
      <c r="DR237" s="200">
        <v>0</v>
      </c>
      <c r="DS237" s="200">
        <v>0</v>
      </c>
      <c r="DT237" s="200">
        <v>0</v>
      </c>
      <c r="DU237" s="200">
        <v>0</v>
      </c>
      <c r="DV237" s="200">
        <v>0</v>
      </c>
      <c r="DW237" s="1217"/>
    </row>
    <row r="238" spans="2:127" ht="9.9499999999999993" customHeight="1">
      <c r="B238" s="170"/>
      <c r="C238" s="145"/>
      <c r="D238" s="145"/>
      <c r="E238" s="49"/>
      <c r="F238" s="49"/>
      <c r="G238" s="49"/>
      <c r="H238" s="49"/>
      <c r="I238" s="49"/>
      <c r="J238" s="49"/>
      <c r="K238" s="49"/>
      <c r="L238" s="49"/>
      <c r="M238" s="49"/>
      <c r="N238" s="49"/>
      <c r="O238" s="49"/>
      <c r="P238" s="49"/>
      <c r="Q238" s="49"/>
      <c r="R238" s="49"/>
      <c r="S238" s="49"/>
      <c r="T238" s="49"/>
      <c r="U238" s="49"/>
      <c r="V238" s="49"/>
      <c r="W238" s="49"/>
      <c r="X238" s="49"/>
      <c r="Y238" s="903"/>
      <c r="Z238" s="903"/>
      <c r="AA238" s="49"/>
      <c r="AB238" s="49"/>
      <c r="AC238" s="49"/>
      <c r="AD238" s="49"/>
      <c r="AE238" s="49"/>
      <c r="AF238" s="49"/>
      <c r="AG238" s="238"/>
      <c r="AH238" s="49"/>
      <c r="AI238" s="49"/>
      <c r="AJ238" s="49"/>
      <c r="AK238" s="49"/>
      <c r="AL238" s="49"/>
      <c r="AM238" s="49"/>
      <c r="AN238" s="49"/>
      <c r="AO238" s="49"/>
      <c r="AP238" s="200">
        <v>0</v>
      </c>
      <c r="AQ238" s="200">
        <v>0</v>
      </c>
      <c r="AR238" s="200">
        <v>0</v>
      </c>
      <c r="AS238" s="200">
        <v>0</v>
      </c>
      <c r="AT238" s="200">
        <v>0</v>
      </c>
      <c r="AU238" s="200">
        <v>0</v>
      </c>
      <c r="AV238" s="200">
        <v>0</v>
      </c>
      <c r="AW238" s="200">
        <v>0</v>
      </c>
      <c r="AX238" s="200">
        <v>0</v>
      </c>
      <c r="AY238" s="200">
        <v>0</v>
      </c>
      <c r="AZ238" s="200">
        <v>0</v>
      </c>
      <c r="BA238" s="200">
        <v>0</v>
      </c>
      <c r="BB238" s="200">
        <v>0</v>
      </c>
      <c r="BC238" s="200">
        <v>0</v>
      </c>
      <c r="BD238" s="200">
        <v>0</v>
      </c>
      <c r="BE238" s="200">
        <v>0</v>
      </c>
      <c r="BF238" s="200">
        <v>0</v>
      </c>
      <c r="BG238" s="200">
        <v>0</v>
      </c>
      <c r="BH238" s="200">
        <v>0</v>
      </c>
      <c r="BI238" s="200">
        <v>0</v>
      </c>
      <c r="BJ238" s="200">
        <v>0</v>
      </c>
      <c r="BK238" s="200">
        <v>0</v>
      </c>
      <c r="BL238" s="200">
        <v>0</v>
      </c>
      <c r="BM238" s="200">
        <v>0</v>
      </c>
      <c r="BN238" s="200">
        <v>0</v>
      </c>
      <c r="BO238" s="200">
        <v>0</v>
      </c>
      <c r="BP238" s="200">
        <v>0</v>
      </c>
      <c r="BQ238" s="200">
        <v>0</v>
      </c>
      <c r="BR238" s="200">
        <v>0</v>
      </c>
      <c r="BS238" s="200">
        <v>0</v>
      </c>
      <c r="BT238" s="200">
        <v>0</v>
      </c>
      <c r="BU238" s="200">
        <v>0</v>
      </c>
      <c r="BV238" s="200">
        <v>0</v>
      </c>
      <c r="BW238" s="200">
        <v>0</v>
      </c>
      <c r="BX238" s="200">
        <v>0</v>
      </c>
      <c r="BY238" s="200">
        <v>0</v>
      </c>
      <c r="BZ238" s="200">
        <v>0</v>
      </c>
      <c r="CA238" s="200">
        <v>0</v>
      </c>
      <c r="CB238" s="200">
        <v>0</v>
      </c>
      <c r="CC238" s="200">
        <v>0</v>
      </c>
      <c r="CD238" s="200">
        <v>0</v>
      </c>
      <c r="CE238" s="200">
        <v>0</v>
      </c>
      <c r="CF238" s="200">
        <v>0</v>
      </c>
      <c r="CG238" s="200">
        <v>0</v>
      </c>
      <c r="CH238" s="200">
        <v>0</v>
      </c>
      <c r="CI238" s="200">
        <v>0</v>
      </c>
      <c r="CJ238" s="200">
        <v>0</v>
      </c>
      <c r="CK238" s="200">
        <v>0</v>
      </c>
      <c r="CL238" s="200">
        <v>0</v>
      </c>
      <c r="CM238" s="200">
        <v>0</v>
      </c>
      <c r="CN238" s="200">
        <v>0</v>
      </c>
      <c r="CO238" s="200">
        <v>0</v>
      </c>
      <c r="CP238" s="200">
        <v>0</v>
      </c>
      <c r="CQ238" s="200">
        <v>0</v>
      </c>
      <c r="CR238" s="200">
        <v>0</v>
      </c>
      <c r="CS238" s="200">
        <v>0</v>
      </c>
      <c r="CT238" s="200">
        <v>0</v>
      </c>
      <c r="CU238" s="200">
        <v>0</v>
      </c>
      <c r="CV238" s="200">
        <v>0</v>
      </c>
      <c r="CW238" s="200">
        <v>0</v>
      </c>
      <c r="CX238" s="200">
        <v>0</v>
      </c>
      <c r="CY238" s="200">
        <v>0</v>
      </c>
      <c r="CZ238" s="200">
        <v>0</v>
      </c>
      <c r="DA238" s="200">
        <v>0</v>
      </c>
      <c r="DB238" s="200">
        <v>0</v>
      </c>
      <c r="DC238" s="200">
        <v>0</v>
      </c>
      <c r="DD238" s="200">
        <v>0</v>
      </c>
      <c r="DE238" s="200">
        <v>0</v>
      </c>
      <c r="DF238" s="200">
        <v>0</v>
      </c>
      <c r="DG238" s="200">
        <v>0</v>
      </c>
      <c r="DH238" s="141"/>
      <c r="DI238" s="116"/>
      <c r="DJ238" s="116"/>
      <c r="DK238" s="116"/>
      <c r="DL238" s="116"/>
      <c r="DM238" s="116"/>
      <c r="DN238" s="116"/>
      <c r="DO238" s="116"/>
      <c r="DP238" s="116"/>
      <c r="DQ238" s="200">
        <v>0</v>
      </c>
      <c r="DR238" s="200">
        <v>0</v>
      </c>
      <c r="DS238" s="200">
        <v>0</v>
      </c>
      <c r="DT238" s="200">
        <v>0</v>
      </c>
      <c r="DU238" s="200">
        <v>0</v>
      </c>
      <c r="DV238" s="200">
        <v>0</v>
      </c>
      <c r="DW238" s="1217"/>
    </row>
    <row r="239" spans="2:127" ht="22.5" customHeight="1">
      <c r="B239" s="231" t="s">
        <v>871</v>
      </c>
      <c r="C239" s="3165" t="s">
        <v>872</v>
      </c>
      <c r="D239" s="3165"/>
      <c r="E239" s="3165"/>
      <c r="F239" s="3165"/>
      <c r="G239" s="3165"/>
      <c r="H239" s="3165"/>
      <c r="I239" s="3165"/>
      <c r="J239" s="3165"/>
      <c r="K239" s="3165"/>
      <c r="L239" s="3165"/>
      <c r="M239" s="3165"/>
      <c r="N239" s="3165"/>
      <c r="O239" s="3165"/>
      <c r="P239" s="3165"/>
      <c r="Q239" s="3165"/>
      <c r="R239" s="3165"/>
      <c r="S239" s="232"/>
      <c r="T239" s="3166" t="s">
        <v>873</v>
      </c>
      <c r="U239" s="3165"/>
      <c r="V239" s="3165"/>
      <c r="W239" s="3165"/>
      <c r="X239" s="3165"/>
      <c r="Y239" s="3165"/>
      <c r="Z239" s="3165"/>
      <c r="AA239" s="3165"/>
      <c r="AB239" s="3165"/>
      <c r="AC239" s="3165"/>
      <c r="AD239" s="3165"/>
      <c r="AE239" s="3165"/>
      <c r="AF239" s="3165"/>
      <c r="AG239" s="3165"/>
      <c r="AH239" s="3165"/>
      <c r="AI239" s="3165"/>
      <c r="AJ239" s="3165"/>
      <c r="AK239" s="3165"/>
      <c r="AL239" s="3165"/>
      <c r="AM239" s="3165"/>
      <c r="AN239" s="3165"/>
      <c r="AO239" s="3165"/>
      <c r="AP239" s="3165"/>
      <c r="AQ239" s="3165"/>
      <c r="AR239" s="3165"/>
      <c r="AS239" s="3165"/>
      <c r="AT239" s="3165"/>
      <c r="AU239" s="3165"/>
      <c r="AV239" s="3165"/>
      <c r="AW239" s="3165"/>
      <c r="AX239" s="3165"/>
      <c r="AY239" s="3167"/>
      <c r="AZ239" s="3166" t="s">
        <v>875</v>
      </c>
      <c r="BA239" s="3165"/>
      <c r="BB239" s="3165"/>
      <c r="BC239" s="3165"/>
      <c r="BD239" s="3165"/>
      <c r="BE239" s="3165"/>
      <c r="BF239" s="3165"/>
      <c r="BG239" s="3165"/>
      <c r="BH239" s="3165"/>
      <c r="BI239" s="3165"/>
      <c r="BJ239" s="3165"/>
      <c r="BK239" s="3165"/>
      <c r="BL239" s="3165"/>
      <c r="BM239" s="3167"/>
      <c r="BN239" s="233"/>
      <c r="BO239" s="233"/>
      <c r="BP239" s="133"/>
      <c r="BQ239" s="133"/>
      <c r="BR239" s="133"/>
      <c r="BS239" s="134"/>
      <c r="BT239" s="134"/>
      <c r="BU239" s="135"/>
      <c r="BV239" s="135"/>
      <c r="BW239" s="135"/>
      <c r="BX239" s="135"/>
      <c r="BY239" s="135"/>
      <c r="BZ239" s="135"/>
      <c r="CA239" s="135"/>
      <c r="CB239" s="135"/>
      <c r="CC239" s="135"/>
      <c r="CD239" s="135"/>
      <c r="CE239" s="135"/>
      <c r="CF239" s="136"/>
      <c r="CG239" s="136"/>
      <c r="CH239" s="136"/>
      <c r="CI239" s="136"/>
      <c r="CJ239" s="136"/>
      <c r="CK239" s="136"/>
      <c r="CL239" s="136"/>
      <c r="CM239" s="136"/>
      <c r="CN239" s="136"/>
      <c r="CO239" s="136"/>
      <c r="CP239" s="136"/>
      <c r="CQ239" s="136"/>
      <c r="CR239" s="136"/>
      <c r="CS239" s="136"/>
      <c r="CT239" s="134"/>
      <c r="CU239" s="134"/>
      <c r="CV239" s="135"/>
      <c r="CW239" s="135"/>
      <c r="CX239" s="135"/>
      <c r="CY239" s="135"/>
      <c r="CZ239" s="135"/>
      <c r="DA239" s="135"/>
      <c r="DB239" s="1254"/>
      <c r="DC239" s="1253"/>
      <c r="DD239" s="3168"/>
      <c r="DE239" s="3168"/>
      <c r="DF239" s="3168"/>
      <c r="DG239" s="1252"/>
      <c r="DH239" s="1251"/>
      <c r="DI239" s="116">
        <v>0</v>
      </c>
      <c r="DJ239" s="116">
        <v>0</v>
      </c>
      <c r="DK239" s="116">
        <v>0</v>
      </c>
      <c r="DL239" s="116">
        <v>0</v>
      </c>
      <c r="DM239" s="116">
        <v>0</v>
      </c>
      <c r="DN239" s="116">
        <v>0</v>
      </c>
      <c r="DO239" s="116">
        <v>0</v>
      </c>
      <c r="DP239" s="116">
        <v>0</v>
      </c>
      <c r="DQ239" s="200">
        <v>0</v>
      </c>
      <c r="DR239" s="200">
        <v>0</v>
      </c>
      <c r="DS239" s="200">
        <v>0</v>
      </c>
      <c r="DT239" s="200">
        <v>0</v>
      </c>
      <c r="DU239" s="200">
        <v>0</v>
      </c>
      <c r="DV239" s="200">
        <v>0</v>
      </c>
      <c r="DW239" s="1217"/>
    </row>
    <row r="240" spans="2:127" ht="9.9499999999999993" customHeight="1">
      <c r="B240" s="142"/>
      <c r="C240" s="145"/>
      <c r="D240" s="145"/>
      <c r="E240" s="49"/>
      <c r="F240" s="49"/>
      <c r="G240" s="49"/>
      <c r="H240" s="49"/>
      <c r="I240" s="49"/>
      <c r="J240" s="49"/>
      <c r="K240" s="49"/>
      <c r="L240" s="49"/>
      <c r="M240" s="49"/>
      <c r="N240" s="49"/>
      <c r="O240" s="49"/>
      <c r="P240" s="49"/>
      <c r="Q240" s="49"/>
      <c r="R240" s="49"/>
      <c r="S240" s="49"/>
      <c r="T240" s="49"/>
      <c r="U240" s="49"/>
      <c r="V240" s="49"/>
      <c r="W240" s="49"/>
      <c r="X240" s="49"/>
      <c r="Y240" s="903"/>
      <c r="Z240" s="903"/>
      <c r="AA240" s="49"/>
      <c r="AB240" s="49"/>
      <c r="AC240" s="49"/>
      <c r="AD240" s="49"/>
      <c r="AE240" s="49"/>
      <c r="AF240" s="49"/>
      <c r="AG240" s="238"/>
      <c r="AH240" s="49"/>
      <c r="AI240" s="49"/>
      <c r="AJ240" s="49"/>
      <c r="AK240" s="49"/>
      <c r="AL240" s="49"/>
      <c r="AM240" s="49"/>
      <c r="AN240" s="49"/>
      <c r="AO240" s="49"/>
      <c r="AP240" s="200"/>
      <c r="AQ240" s="200"/>
      <c r="AR240" s="200"/>
      <c r="AS240" s="200"/>
      <c r="AT240" s="200"/>
      <c r="AU240" s="200"/>
      <c r="AV240" s="200"/>
      <c r="AW240" s="200"/>
      <c r="AX240" s="200"/>
      <c r="AY240" s="200"/>
      <c r="AZ240" s="200"/>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141"/>
      <c r="DI240" s="116"/>
      <c r="DJ240" s="116"/>
      <c r="DK240" s="116"/>
      <c r="DL240" s="116"/>
      <c r="DM240" s="116"/>
      <c r="DN240" s="116"/>
      <c r="DO240" s="116"/>
      <c r="DP240" s="116"/>
      <c r="DQ240" s="200"/>
      <c r="DR240" s="200"/>
      <c r="DS240" s="200"/>
      <c r="DT240" s="200"/>
      <c r="DU240" s="200"/>
      <c r="DV240" s="200"/>
      <c r="DW240" s="1217"/>
    </row>
    <row r="241" spans="1:127" ht="9.9499999999999993" customHeight="1">
      <c r="B241" s="142"/>
      <c r="C241" s="145"/>
      <c r="D241" s="145"/>
      <c r="E241" s="49"/>
      <c r="F241" s="49"/>
      <c r="G241" s="49"/>
      <c r="H241" s="49"/>
      <c r="I241" s="49"/>
      <c r="J241" s="49"/>
      <c r="K241" s="49"/>
      <c r="L241" s="49"/>
      <c r="M241" s="49"/>
      <c r="N241" s="49"/>
      <c r="O241" s="49"/>
      <c r="P241" s="49"/>
      <c r="Q241" s="49"/>
      <c r="R241" s="49"/>
      <c r="S241" s="49"/>
      <c r="T241" s="49"/>
      <c r="U241" s="49"/>
      <c r="V241" s="49"/>
      <c r="W241" s="49"/>
      <c r="X241" s="49"/>
      <c r="Y241" s="903"/>
      <c r="Z241" s="903"/>
      <c r="AA241" s="49"/>
      <c r="AB241" s="49"/>
      <c r="AC241" s="49"/>
      <c r="AD241" s="49"/>
      <c r="AE241" s="49"/>
      <c r="AF241" s="49"/>
      <c r="AG241" s="238"/>
      <c r="AH241" s="49"/>
      <c r="AI241" s="49"/>
      <c r="AJ241" s="49"/>
      <c r="AK241" s="49"/>
      <c r="AL241" s="49"/>
      <c r="AM241" s="49"/>
      <c r="AN241" s="49"/>
      <c r="AO241" s="49"/>
      <c r="AP241" s="200"/>
      <c r="AQ241" s="200"/>
      <c r="AR241" s="200"/>
      <c r="AS241" s="200"/>
      <c r="AT241" s="200"/>
      <c r="AU241" s="200"/>
      <c r="AV241" s="200"/>
      <c r="AW241" s="200"/>
      <c r="AX241" s="200"/>
      <c r="AY241" s="200"/>
      <c r="AZ241" s="200"/>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141"/>
      <c r="DI241" s="116"/>
      <c r="DJ241" s="116"/>
      <c r="DK241" s="116"/>
      <c r="DL241" s="116"/>
      <c r="DM241" s="116"/>
      <c r="DN241" s="116"/>
      <c r="DO241" s="116"/>
      <c r="DP241" s="116"/>
      <c r="DQ241" s="200"/>
      <c r="DR241" s="200"/>
      <c r="DS241" s="200"/>
      <c r="DT241" s="200"/>
      <c r="DU241" s="200"/>
      <c r="DV241" s="200"/>
      <c r="DW241" s="1217"/>
    </row>
    <row r="242" spans="1:127" ht="21" customHeight="1" thickBot="1">
      <c r="B242" s="1250" t="s">
        <v>4</v>
      </c>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c r="BI242" s="152"/>
      <c r="BJ242" s="152"/>
      <c r="BK242" s="152"/>
      <c r="BL242" s="152"/>
      <c r="BM242" s="152"/>
      <c r="BN242" s="152"/>
      <c r="BO242" s="152"/>
      <c r="BP242" s="152"/>
      <c r="BQ242" s="152"/>
      <c r="BR242" s="152"/>
      <c r="BS242" s="152"/>
      <c r="BT242" s="152"/>
      <c r="BU242" s="152"/>
      <c r="BV242" s="152"/>
      <c r="BW242" s="152"/>
      <c r="BX242" s="152"/>
      <c r="BY242" s="152"/>
      <c r="BZ242" s="152"/>
      <c r="CA242" s="152"/>
      <c r="CB242" s="152"/>
      <c r="CC242" s="152"/>
      <c r="CD242" s="152"/>
      <c r="CE242" s="152"/>
      <c r="CF242" s="152"/>
      <c r="CG242" s="152"/>
      <c r="CH242" s="152"/>
      <c r="CI242" s="152"/>
      <c r="CJ242" s="152"/>
      <c r="CK242" s="152"/>
      <c r="CL242" s="152"/>
      <c r="CM242" s="152"/>
      <c r="CN242" s="152"/>
      <c r="CO242" s="152"/>
      <c r="CP242" s="152"/>
      <c r="CQ242" s="152"/>
      <c r="CR242" s="152"/>
      <c r="CS242" s="152"/>
      <c r="CT242" s="152"/>
      <c r="CU242" s="152"/>
      <c r="CV242" s="152"/>
      <c r="CW242" s="152"/>
      <c r="CX242" s="152"/>
      <c r="CY242" s="152"/>
      <c r="CZ242" s="152"/>
      <c r="DA242" s="152"/>
      <c r="DB242" s="152"/>
      <c r="DC242" s="152"/>
      <c r="DD242" s="152"/>
      <c r="DE242" s="152"/>
      <c r="DF242" s="152"/>
      <c r="DG242" s="152"/>
      <c r="DH242" s="1249"/>
      <c r="DI242" s="116">
        <v>0</v>
      </c>
      <c r="DJ242" s="116">
        <v>0</v>
      </c>
      <c r="DK242" s="116">
        <v>0</v>
      </c>
      <c r="DL242" s="116">
        <v>0</v>
      </c>
      <c r="DM242" s="116">
        <v>0</v>
      </c>
      <c r="DN242" s="116">
        <v>0</v>
      </c>
      <c r="DO242" s="116">
        <v>0</v>
      </c>
      <c r="DP242" s="116">
        <v>0</v>
      </c>
      <c r="DQ242" s="200">
        <v>0</v>
      </c>
      <c r="DR242" s="200">
        <v>0</v>
      </c>
      <c r="DS242" s="200">
        <v>0</v>
      </c>
      <c r="DT242" s="200">
        <v>0</v>
      </c>
      <c r="DU242" s="200">
        <v>0</v>
      </c>
      <c r="DV242" s="200">
        <v>0</v>
      </c>
      <c r="DW242" s="1217"/>
    </row>
    <row r="243" spans="1:127" ht="21" customHeight="1">
      <c r="A243" s="116">
        <v>0</v>
      </c>
      <c r="B243" s="200">
        <v>0</v>
      </c>
      <c r="C243" s="200">
        <v>0</v>
      </c>
      <c r="D243" s="200">
        <v>0</v>
      </c>
      <c r="E243" s="200">
        <v>0</v>
      </c>
      <c r="F243" s="200">
        <v>0</v>
      </c>
      <c r="G243" s="200">
        <v>0</v>
      </c>
      <c r="H243" s="200">
        <v>0</v>
      </c>
      <c r="I243" s="200">
        <v>0</v>
      </c>
      <c r="J243" s="200">
        <v>0</v>
      </c>
      <c r="K243" s="200">
        <v>0</v>
      </c>
      <c r="L243" s="200">
        <v>0</v>
      </c>
      <c r="M243" s="200">
        <v>0</v>
      </c>
      <c r="N243" s="200">
        <v>0</v>
      </c>
      <c r="O243" s="200">
        <v>0</v>
      </c>
      <c r="P243" s="200">
        <v>0</v>
      </c>
      <c r="Q243" s="200">
        <v>0</v>
      </c>
      <c r="R243" s="200">
        <v>0</v>
      </c>
      <c r="S243" s="200">
        <v>0</v>
      </c>
      <c r="T243" s="200">
        <v>0</v>
      </c>
      <c r="U243" s="200">
        <v>0</v>
      </c>
      <c r="V243" s="200">
        <v>0</v>
      </c>
      <c r="W243" s="200">
        <v>0</v>
      </c>
      <c r="X243" s="200">
        <v>0</v>
      </c>
      <c r="Y243" s="200">
        <v>0</v>
      </c>
      <c r="Z243" s="200">
        <v>0</v>
      </c>
      <c r="AA243" s="200">
        <v>0</v>
      </c>
      <c r="AB243" s="200">
        <v>0</v>
      </c>
      <c r="AC243" s="200">
        <v>0</v>
      </c>
      <c r="AD243" s="200">
        <v>0</v>
      </c>
      <c r="AE243" s="200">
        <v>0</v>
      </c>
      <c r="AF243" s="200">
        <v>0</v>
      </c>
      <c r="AG243" s="200">
        <v>0</v>
      </c>
      <c r="AH243" s="200">
        <v>0</v>
      </c>
      <c r="AI243" s="200">
        <v>0</v>
      </c>
      <c r="AJ243" s="200">
        <v>0</v>
      </c>
      <c r="AK243" s="200">
        <v>0</v>
      </c>
      <c r="AL243" s="200">
        <v>0</v>
      </c>
      <c r="AM243" s="200">
        <v>0</v>
      </c>
      <c r="AN243" s="200">
        <v>0</v>
      </c>
      <c r="AO243" s="200">
        <v>0</v>
      </c>
      <c r="AP243" s="200">
        <v>0</v>
      </c>
      <c r="AQ243" s="200">
        <v>0</v>
      </c>
      <c r="AR243" s="200">
        <v>0</v>
      </c>
      <c r="AS243" s="200">
        <v>0</v>
      </c>
      <c r="AT243" s="200">
        <v>0</v>
      </c>
      <c r="AU243" s="200">
        <v>0</v>
      </c>
      <c r="AV243" s="200">
        <v>0</v>
      </c>
      <c r="AW243" s="200">
        <v>0</v>
      </c>
      <c r="AX243" s="200">
        <v>0</v>
      </c>
      <c r="AY243" s="200">
        <v>0</v>
      </c>
      <c r="AZ243" s="200">
        <v>0</v>
      </c>
      <c r="BA243" s="200">
        <v>0</v>
      </c>
      <c r="BB243" s="200">
        <v>0</v>
      </c>
      <c r="BC243" s="200">
        <v>0</v>
      </c>
      <c r="BD243" s="200">
        <v>0</v>
      </c>
      <c r="BE243" s="200">
        <v>0</v>
      </c>
      <c r="BF243" s="200">
        <v>0</v>
      </c>
      <c r="BG243" s="200">
        <v>0</v>
      </c>
      <c r="BH243" s="200">
        <v>0</v>
      </c>
      <c r="BI243" s="200">
        <v>0</v>
      </c>
      <c r="BJ243" s="200">
        <v>0</v>
      </c>
      <c r="BK243" s="200">
        <v>0</v>
      </c>
      <c r="BL243" s="200">
        <v>0</v>
      </c>
      <c r="BM243" s="200">
        <v>0</v>
      </c>
      <c r="BN243" s="200">
        <v>0</v>
      </c>
      <c r="BO243" s="200">
        <v>0</v>
      </c>
      <c r="BP243" s="200">
        <v>0</v>
      </c>
      <c r="BQ243" s="200">
        <v>0</v>
      </c>
      <c r="BR243" s="200">
        <v>0</v>
      </c>
      <c r="BS243" s="200">
        <v>0</v>
      </c>
      <c r="BT243" s="200">
        <v>0</v>
      </c>
      <c r="BU243" s="200">
        <v>0</v>
      </c>
      <c r="BV243" s="200">
        <v>0</v>
      </c>
      <c r="BW243" s="200">
        <v>0</v>
      </c>
      <c r="BX243" s="200">
        <v>0</v>
      </c>
      <c r="BY243" s="200">
        <v>0</v>
      </c>
      <c r="BZ243" s="200">
        <v>0</v>
      </c>
      <c r="CA243" s="200">
        <v>0</v>
      </c>
      <c r="CB243" s="200">
        <v>0</v>
      </c>
      <c r="CC243" s="200">
        <v>0</v>
      </c>
      <c r="CD243" s="200">
        <v>0</v>
      </c>
      <c r="CE243" s="200">
        <v>0</v>
      </c>
      <c r="CF243" s="200">
        <v>0</v>
      </c>
      <c r="CG243" s="200">
        <v>0</v>
      </c>
      <c r="CH243" s="200">
        <v>0</v>
      </c>
      <c r="CI243" s="200">
        <v>0</v>
      </c>
      <c r="CJ243" s="200">
        <v>0</v>
      </c>
      <c r="CK243" s="200">
        <v>0</v>
      </c>
      <c r="CL243" s="200">
        <v>0</v>
      </c>
      <c r="CM243" s="200">
        <v>0</v>
      </c>
      <c r="CN243" s="200">
        <v>0</v>
      </c>
      <c r="CO243" s="200">
        <v>0</v>
      </c>
      <c r="CP243" s="200">
        <v>0</v>
      </c>
      <c r="CQ243" s="200">
        <v>0</v>
      </c>
      <c r="CR243" s="200">
        <v>0</v>
      </c>
      <c r="CS243" s="200">
        <v>0</v>
      </c>
      <c r="CT243" s="200">
        <v>0</v>
      </c>
      <c r="CU243" s="200">
        <v>0</v>
      </c>
      <c r="CV243" s="200">
        <v>0</v>
      </c>
      <c r="CW243" s="200">
        <v>0</v>
      </c>
      <c r="CX243" s="200">
        <v>0</v>
      </c>
      <c r="CY243" s="200">
        <v>0</v>
      </c>
      <c r="CZ243" s="200">
        <v>0</v>
      </c>
      <c r="DA243" s="200">
        <v>0</v>
      </c>
      <c r="DB243" s="200">
        <v>0</v>
      </c>
      <c r="DC243" s="200">
        <v>0</v>
      </c>
      <c r="DD243" s="200">
        <v>0</v>
      </c>
      <c r="DE243" s="200">
        <v>0</v>
      </c>
      <c r="DF243" s="200">
        <v>0</v>
      </c>
      <c r="DG243" s="200">
        <v>0</v>
      </c>
      <c r="DH243" s="200">
        <v>0</v>
      </c>
      <c r="DI243" s="200">
        <v>0</v>
      </c>
      <c r="DJ243" s="200">
        <v>0</v>
      </c>
      <c r="DK243" s="200">
        <v>0</v>
      </c>
      <c r="DL243" s="200">
        <v>0</v>
      </c>
      <c r="DM243" s="200">
        <v>0</v>
      </c>
      <c r="DN243" s="200">
        <v>0</v>
      </c>
      <c r="DO243" s="200">
        <v>0</v>
      </c>
      <c r="DP243" s="200">
        <v>0</v>
      </c>
      <c r="DQ243" s="200">
        <v>0</v>
      </c>
      <c r="DR243" s="200">
        <v>0</v>
      </c>
      <c r="DS243" s="200">
        <v>0</v>
      </c>
      <c r="DT243" s="200">
        <v>0</v>
      </c>
      <c r="DU243" s="200">
        <v>0</v>
      </c>
      <c r="DV243" s="200">
        <v>0</v>
      </c>
      <c r="DW243" s="1217"/>
    </row>
    <row r="244" spans="1:127" s="1238" customFormat="1" ht="35.25" customHeight="1">
      <c r="B244" s="1063">
        <f>ROW()</f>
        <v>244</v>
      </c>
      <c r="C244" s="1084" t="s">
        <v>1161</v>
      </c>
      <c r="D244" s="1084"/>
      <c r="E244" s="1084"/>
      <c r="F244" s="1084"/>
      <c r="G244" s="1084"/>
      <c r="H244" s="1084"/>
      <c r="I244" s="1084"/>
      <c r="J244" s="1084"/>
      <c r="K244" s="1084"/>
      <c r="L244" s="1084"/>
      <c r="M244" s="1084"/>
      <c r="N244" s="1084"/>
      <c r="O244" s="1084"/>
      <c r="P244" s="1084"/>
      <c r="Q244" s="1084"/>
      <c r="R244" s="1084"/>
      <c r="S244" s="1084"/>
      <c r="T244" s="1084"/>
      <c r="U244" s="1084"/>
      <c r="V244" s="1084"/>
      <c r="W244" s="1084"/>
      <c r="X244" s="1084"/>
      <c r="Y244" s="1084"/>
      <c r="Z244" s="1084"/>
      <c r="AA244" s="1084"/>
      <c r="AB244" s="1084"/>
      <c r="AC244" s="1084"/>
      <c r="AD244" s="1084"/>
      <c r="AE244" s="1084"/>
      <c r="AF244" s="1084"/>
      <c r="AG244" s="1084"/>
      <c r="AH244" s="1084"/>
      <c r="AI244" s="1084"/>
      <c r="AJ244" s="1084"/>
      <c r="AK244" s="1084"/>
      <c r="AL244" s="1084"/>
      <c r="AM244" s="1084"/>
      <c r="AN244" s="1084"/>
      <c r="AO244" s="1084"/>
      <c r="AP244" s="1084"/>
      <c r="AQ244" s="1084"/>
      <c r="AR244" s="1084"/>
      <c r="AS244" s="1084"/>
      <c r="AT244" s="1084"/>
      <c r="AU244" s="1084"/>
      <c r="AV244" s="1084"/>
      <c r="AW244" s="1084"/>
      <c r="AX244" s="1084"/>
      <c r="AY244" s="1084"/>
      <c r="AZ244" s="1084"/>
      <c r="BA244" s="1084"/>
      <c r="BB244" s="1084"/>
      <c r="BC244" s="1084"/>
      <c r="BD244" s="1084"/>
      <c r="BE244" s="1084"/>
      <c r="BF244" s="1084"/>
      <c r="BG244" s="1084"/>
      <c r="BH244" s="1084"/>
      <c r="BI244" s="1084"/>
      <c r="BJ244" s="1084"/>
      <c r="BK244" s="1084"/>
      <c r="BL244" s="1084"/>
      <c r="BM244" s="1084"/>
      <c r="BN244" s="1084"/>
      <c r="BO244" s="1084"/>
      <c r="BP244" s="1084"/>
      <c r="BQ244" s="1084"/>
      <c r="BR244" s="1084"/>
      <c r="BS244" s="1084"/>
      <c r="BT244" s="1084"/>
      <c r="BU244" s="1084"/>
      <c r="BV244" s="1084"/>
      <c r="BW244" s="1084"/>
      <c r="BX244" s="1084"/>
      <c r="BY244" s="1084"/>
      <c r="BZ244" s="1084"/>
      <c r="CA244" s="1084"/>
      <c r="CB244" s="1084"/>
      <c r="CC244" s="1084"/>
      <c r="CD244" s="1084"/>
      <c r="CE244" s="1084"/>
      <c r="CF244" s="1084"/>
      <c r="CG244" s="1084"/>
      <c r="CH244" s="1084"/>
      <c r="CI244" s="1084"/>
      <c r="CJ244" s="1084"/>
      <c r="CK244" s="1084"/>
      <c r="CL244" s="1084"/>
      <c r="CM244" s="1084"/>
      <c r="CN244" s="1084"/>
      <c r="CO244" s="1084"/>
      <c r="CP244" s="1084"/>
      <c r="CQ244" s="1084"/>
      <c r="CR244" s="1084"/>
      <c r="CS244" s="1084"/>
      <c r="CT244" s="1084"/>
      <c r="CU244" s="1084"/>
      <c r="CV244" s="1084"/>
      <c r="CW244" s="1084"/>
      <c r="CX244" s="1084"/>
      <c r="CY244" s="1084"/>
      <c r="CZ244" s="1084"/>
      <c r="DA244" s="1084"/>
      <c r="DB244" s="1085" t="s">
        <v>1161</v>
      </c>
      <c r="DC244" s="1064"/>
      <c r="DD244" s="1064"/>
      <c r="DE244" s="1064"/>
      <c r="DF244" s="1064"/>
      <c r="DG244" s="1064"/>
      <c r="DH244" s="1064"/>
      <c r="DI244" s="1064"/>
      <c r="DJ244" s="1064"/>
      <c r="DK244" s="1064"/>
      <c r="DL244" s="1064"/>
      <c r="DM244" s="1064"/>
      <c r="DN244" s="1065" t="s">
        <v>1127</v>
      </c>
      <c r="DO244" s="1607">
        <f>ROW()</f>
        <v>244</v>
      </c>
      <c r="DP244" s="1064"/>
      <c r="DQ244" s="1064"/>
      <c r="DR244" s="1064"/>
      <c r="DS244" s="1064"/>
      <c r="DT244" s="1064"/>
      <c r="DU244" s="1064"/>
      <c r="DV244" s="1064"/>
      <c r="DW244" s="1217"/>
    </row>
    <row r="245" spans="1:127" s="240" customFormat="1" ht="15.95" customHeight="1">
      <c r="A245" s="621"/>
      <c r="B245" s="1247"/>
      <c r="C245" s="621"/>
      <c r="D245" s="621"/>
      <c r="E245" s="621"/>
      <c r="F245" s="621"/>
      <c r="G245" s="621"/>
      <c r="H245" s="621"/>
      <c r="I245" s="621"/>
      <c r="J245" s="621"/>
      <c r="K245" s="621"/>
      <c r="L245" s="621"/>
      <c r="M245" s="621"/>
      <c r="N245" s="621"/>
      <c r="O245" s="621"/>
      <c r="P245" s="621"/>
      <c r="Q245" s="621"/>
      <c r="R245" s="621"/>
      <c r="S245" s="621"/>
      <c r="T245" s="621"/>
      <c r="U245" s="621"/>
      <c r="V245" s="621"/>
      <c r="W245" s="621"/>
      <c r="X245" s="621"/>
      <c r="Y245" s="621"/>
      <c r="Z245" s="621"/>
      <c r="AA245" s="621"/>
      <c r="AB245" s="621"/>
      <c r="AC245" s="621"/>
      <c r="AD245" s="621"/>
      <c r="AE245" s="621"/>
      <c r="AF245" s="621"/>
      <c r="AG245" s="621"/>
      <c r="AH245" s="621"/>
      <c r="AI245" s="621"/>
      <c r="AJ245" s="621"/>
      <c r="AK245" s="621"/>
      <c r="AL245" s="621"/>
      <c r="AM245" s="621"/>
      <c r="AN245" s="621"/>
      <c r="AO245" s="621"/>
      <c r="AP245" s="621"/>
      <c r="AQ245" s="621"/>
      <c r="AR245" s="621"/>
      <c r="AS245" s="621"/>
      <c r="AT245" s="621"/>
      <c r="AU245" s="621"/>
      <c r="AV245" s="621"/>
      <c r="AW245" s="621"/>
      <c r="AX245" s="621"/>
      <c r="AY245" s="621"/>
      <c r="AZ245" s="621"/>
      <c r="BA245" s="621"/>
      <c r="BB245" s="621"/>
      <c r="BC245" s="621"/>
      <c r="BD245" s="621"/>
      <c r="BE245" s="621"/>
      <c r="BF245" s="621"/>
      <c r="BG245" s="621"/>
      <c r="BH245" s="621"/>
      <c r="BI245" s="621"/>
      <c r="BJ245" s="621"/>
      <c r="BK245" s="621"/>
      <c r="BL245" s="621"/>
      <c r="BM245" s="621"/>
      <c r="BN245" s="621"/>
      <c r="BO245" s="621"/>
      <c r="BP245" s="621"/>
      <c r="BQ245" s="621"/>
      <c r="BR245" s="621"/>
      <c r="BS245" s="621"/>
      <c r="BT245" s="621"/>
      <c r="BU245" s="621"/>
      <c r="BV245" s="621"/>
      <c r="BW245" s="621"/>
      <c r="BX245" s="621"/>
      <c r="BY245" s="621"/>
      <c r="BZ245" s="621"/>
      <c r="CA245" s="621"/>
      <c r="CB245" s="621"/>
      <c r="CC245" s="621"/>
      <c r="CD245" s="621"/>
      <c r="CE245" s="621"/>
      <c r="CF245" s="621"/>
      <c r="CG245" s="621"/>
      <c r="CH245" s="621"/>
      <c r="CI245" s="621"/>
      <c r="CJ245" s="621"/>
      <c r="CK245" s="621"/>
      <c r="CL245" s="621"/>
      <c r="CM245" s="621"/>
      <c r="CN245" s="621"/>
      <c r="CO245" s="621"/>
      <c r="CP245" s="621"/>
      <c r="CQ245" s="621"/>
      <c r="CR245" s="621"/>
      <c r="CS245" s="621"/>
      <c r="CT245" s="621"/>
      <c r="CU245" s="621"/>
      <c r="CV245" s="621"/>
      <c r="CW245" s="621"/>
      <c r="CX245" s="621"/>
      <c r="CY245" s="621"/>
      <c r="CZ245" s="621"/>
      <c r="DA245" s="621"/>
      <c r="DB245" s="621"/>
      <c r="DC245" s="621"/>
      <c r="DD245" s="621"/>
      <c r="DE245" s="129"/>
      <c r="DF245" s="129"/>
      <c r="DG245" s="129"/>
      <c r="DI245" s="564">
        <v>0</v>
      </c>
      <c r="DJ245" s="564">
        <v>0</v>
      </c>
      <c r="DK245" s="564">
        <v>0</v>
      </c>
      <c r="DL245" s="564">
        <v>0</v>
      </c>
      <c r="DM245" s="564">
        <v>0</v>
      </c>
      <c r="DN245" s="564">
        <v>0</v>
      </c>
      <c r="DO245" s="564">
        <v>0</v>
      </c>
      <c r="DP245" s="200">
        <v>0</v>
      </c>
      <c r="DQ245" s="200">
        <v>0</v>
      </c>
      <c r="DR245" s="200">
        <v>0</v>
      </c>
      <c r="DS245" s="200">
        <v>0</v>
      </c>
      <c r="DT245" s="200">
        <v>0</v>
      </c>
      <c r="DU245" s="200">
        <v>0</v>
      </c>
      <c r="DV245" s="200">
        <v>0</v>
      </c>
      <c r="DW245" s="1217"/>
    </row>
    <row r="246" spans="1:127" s="240" customFormat="1" ht="15" customHeight="1">
      <c r="B246" s="409" t="s">
        <v>73</v>
      </c>
      <c r="C246" s="1087" t="s">
        <v>17</v>
      </c>
      <c r="D246" s="1088"/>
      <c r="E246" s="1089"/>
      <c r="F246" s="1089"/>
      <c r="G246" s="1089"/>
      <c r="H246" s="1089"/>
      <c r="I246" s="1089"/>
      <c r="J246" s="1089"/>
      <c r="K246" s="1089"/>
      <c r="L246" s="1089"/>
      <c r="M246" s="1089"/>
      <c r="N246" s="1089"/>
      <c r="O246" s="1089"/>
      <c r="P246" s="1089"/>
      <c r="Q246" s="1089"/>
      <c r="R246" s="1089"/>
      <c r="S246" s="1089"/>
      <c r="T246" s="1089"/>
      <c r="U246" s="1090"/>
      <c r="V246" s="1090"/>
      <c r="W246" s="1090"/>
      <c r="X246" s="1090"/>
      <c r="Y246" s="1089"/>
      <c r="Z246" s="1089"/>
      <c r="AA246" s="1091"/>
      <c r="AB246" s="1089"/>
      <c r="AC246" s="1092">
        <v>0</v>
      </c>
      <c r="AD246" s="1093" t="s">
        <v>18</v>
      </c>
      <c r="AE246" s="1094"/>
      <c r="AF246" s="1095"/>
      <c r="AG246" s="1095"/>
      <c r="AH246" s="1096"/>
      <c r="AI246" s="1096"/>
      <c r="AJ246" s="1095"/>
      <c r="AK246" s="1095"/>
      <c r="AL246" s="1096"/>
      <c r="AM246" s="1096"/>
      <c r="AN246" s="1096"/>
      <c r="AO246" s="1096"/>
      <c r="AP246" s="1096"/>
      <c r="AQ246" s="1096"/>
      <c r="AR246" s="1096"/>
      <c r="AS246" s="1096"/>
      <c r="AT246" s="1096"/>
      <c r="AU246" s="1096"/>
      <c r="AV246" s="1096"/>
      <c r="AW246" s="1096"/>
      <c r="AX246" s="1096"/>
      <c r="AY246" s="1096"/>
      <c r="AZ246" s="1096"/>
      <c r="BA246" s="1096"/>
      <c r="BB246" s="1097"/>
      <c r="BC246" s="1096"/>
      <c r="BD246" s="1098">
        <v>0</v>
      </c>
      <c r="BE246" s="1099" t="s">
        <v>19</v>
      </c>
      <c r="BF246" s="1099"/>
      <c r="BG246" s="1100"/>
      <c r="BH246" s="1100"/>
      <c r="BI246" s="1101"/>
      <c r="BJ246" s="1101"/>
      <c r="BK246" s="1101"/>
      <c r="BL246" s="1101"/>
      <c r="BM246" s="1100"/>
      <c r="BN246" s="1100"/>
      <c r="BO246" s="1100"/>
      <c r="BP246" s="1100"/>
      <c r="BQ246" s="1100"/>
      <c r="BR246" s="1100"/>
      <c r="BS246" s="1100"/>
      <c r="BT246" s="1100"/>
      <c r="BU246" s="1100"/>
      <c r="BV246" s="1100"/>
      <c r="BW246" s="1100"/>
      <c r="BX246" s="1100"/>
      <c r="BY246" s="1100"/>
      <c r="BZ246" s="1100"/>
      <c r="CA246" s="1100"/>
      <c r="CB246" s="1100"/>
      <c r="CC246" s="1102"/>
      <c r="CD246" s="1100"/>
      <c r="CE246" s="1103">
        <v>0</v>
      </c>
      <c r="CF246" s="1104" t="s">
        <v>20</v>
      </c>
      <c r="CG246" s="1104"/>
      <c r="CH246" s="1105"/>
      <c r="CI246" s="1105"/>
      <c r="CJ246" s="1105"/>
      <c r="CK246" s="1105"/>
      <c r="CL246" s="1106"/>
      <c r="CM246" s="1106"/>
      <c r="CN246" s="1105"/>
      <c r="CO246" s="1105"/>
      <c r="CP246" s="1106"/>
      <c r="CQ246" s="1106"/>
      <c r="CR246" s="1106"/>
      <c r="CS246" s="1106"/>
      <c r="CT246" s="1106"/>
      <c r="CU246" s="1106"/>
      <c r="CV246" s="1106"/>
      <c r="CW246" s="1106"/>
      <c r="CX246" s="1106"/>
      <c r="CY246" s="1106"/>
      <c r="CZ246" s="1106"/>
      <c r="DA246" s="1106"/>
      <c r="DB246" s="1106"/>
      <c r="DC246" s="1106"/>
      <c r="DD246" s="1106"/>
      <c r="DE246" s="1106"/>
      <c r="DF246" s="1106"/>
      <c r="DG246" s="1106"/>
      <c r="DH246" s="1875"/>
      <c r="DI246" s="1877">
        <v>0</v>
      </c>
      <c r="DJ246" s="1878">
        <v>0</v>
      </c>
      <c r="DK246" s="1878">
        <v>0</v>
      </c>
      <c r="DL246" s="1878">
        <v>0</v>
      </c>
      <c r="DM246" s="1878">
        <v>0</v>
      </c>
      <c r="DN246" s="1878">
        <v>0</v>
      </c>
      <c r="DO246" s="1879">
        <v>0</v>
      </c>
      <c r="DP246" s="564">
        <v>0</v>
      </c>
      <c r="DQ246" s="200">
        <v>0</v>
      </c>
      <c r="DR246" s="200">
        <v>0</v>
      </c>
      <c r="DS246" s="200">
        <v>0</v>
      </c>
      <c r="DT246" s="200">
        <v>0</v>
      </c>
      <c r="DU246" s="200">
        <v>0</v>
      </c>
      <c r="DV246" s="200">
        <v>0</v>
      </c>
      <c r="DW246" s="1217"/>
    </row>
    <row r="247" spans="1:127" s="240" customFormat="1" ht="18" customHeight="1">
      <c r="B247" s="202" t="s">
        <v>847</v>
      </c>
      <c r="C247" s="2983">
        <v>1</v>
      </c>
      <c r="D247" s="2984"/>
      <c r="E247" s="2983">
        <f>C247+1</f>
        <v>2</v>
      </c>
      <c r="F247" s="2984"/>
      <c r="G247" s="2983">
        <f>E247+1</f>
        <v>3</v>
      </c>
      <c r="H247" s="2984"/>
      <c r="I247" s="2983">
        <f>G247+1</f>
        <v>4</v>
      </c>
      <c r="J247" s="2984"/>
      <c r="K247" s="2983">
        <f>I247+1</f>
        <v>5</v>
      </c>
      <c r="L247" s="2984"/>
      <c r="M247" s="2983">
        <f>K247+1</f>
        <v>6</v>
      </c>
      <c r="N247" s="2984"/>
      <c r="O247" s="2983">
        <f>M247+1</f>
        <v>7</v>
      </c>
      <c r="P247" s="2984"/>
      <c r="Q247" s="2983">
        <f>O247+1</f>
        <v>8</v>
      </c>
      <c r="R247" s="2984"/>
      <c r="S247" s="2983">
        <f>Q247+1</f>
        <v>9</v>
      </c>
      <c r="T247" s="2984"/>
      <c r="U247" s="2983">
        <f>S247+1</f>
        <v>10</v>
      </c>
      <c r="V247" s="2984"/>
      <c r="W247" s="2983">
        <f>U247+1</f>
        <v>11</v>
      </c>
      <c r="X247" s="2984"/>
      <c r="Y247" s="2983">
        <f>W247+1</f>
        <v>12</v>
      </c>
      <c r="Z247" s="2984"/>
      <c r="AA247" s="2983">
        <f>Y247+1</f>
        <v>13</v>
      </c>
      <c r="AB247" s="2984"/>
      <c r="AC247" s="410"/>
      <c r="AD247" s="2983">
        <f>AA247+1</f>
        <v>14</v>
      </c>
      <c r="AE247" s="2984"/>
      <c r="AF247" s="2983">
        <f>AD247+1</f>
        <v>15</v>
      </c>
      <c r="AG247" s="2984"/>
      <c r="AH247" s="2983">
        <f>AF247+1</f>
        <v>16</v>
      </c>
      <c r="AI247" s="2984"/>
      <c r="AJ247" s="2983">
        <f>AH247+1</f>
        <v>17</v>
      </c>
      <c r="AK247" s="2984"/>
      <c r="AL247" s="2983">
        <f>AJ247+1</f>
        <v>18</v>
      </c>
      <c r="AM247" s="2984"/>
      <c r="AN247" s="2983">
        <f>AL247+1</f>
        <v>19</v>
      </c>
      <c r="AO247" s="2984"/>
      <c r="AP247" s="2983">
        <f>AN247+1</f>
        <v>20</v>
      </c>
      <c r="AQ247" s="2984"/>
      <c r="AR247" s="2983">
        <f>AP247+1</f>
        <v>21</v>
      </c>
      <c r="AS247" s="2984"/>
      <c r="AT247" s="2983">
        <f>AR247+1</f>
        <v>22</v>
      </c>
      <c r="AU247" s="2984"/>
      <c r="AV247" s="2983">
        <f>AT247+1</f>
        <v>23</v>
      </c>
      <c r="AW247" s="2984"/>
      <c r="AX247" s="2983">
        <f>AV247+1</f>
        <v>24</v>
      </c>
      <c r="AY247" s="2984"/>
      <c r="AZ247" s="2983">
        <f>AX247+1</f>
        <v>25</v>
      </c>
      <c r="BA247" s="2984"/>
      <c r="BB247" s="2983">
        <f>AZ247+1</f>
        <v>26</v>
      </c>
      <c r="BC247" s="2984"/>
      <c r="BD247" s="411"/>
      <c r="BE247" s="2983">
        <f>BB247+1</f>
        <v>27</v>
      </c>
      <c r="BF247" s="2984"/>
      <c r="BG247" s="2983">
        <f>BE247+1</f>
        <v>28</v>
      </c>
      <c r="BH247" s="2984"/>
      <c r="BI247" s="2983">
        <f>BG247+1</f>
        <v>29</v>
      </c>
      <c r="BJ247" s="2984"/>
      <c r="BK247" s="2983">
        <f>BI247+1</f>
        <v>30</v>
      </c>
      <c r="BL247" s="2984"/>
      <c r="BM247" s="2983">
        <f>BK247+1</f>
        <v>31</v>
      </c>
      <c r="BN247" s="2984"/>
      <c r="BO247" s="2983">
        <f>BM247+1</f>
        <v>32</v>
      </c>
      <c r="BP247" s="2984"/>
      <c r="BQ247" s="2983">
        <f>BO247+1</f>
        <v>33</v>
      </c>
      <c r="BR247" s="2984"/>
      <c r="BS247" s="2983">
        <f>BQ247+1</f>
        <v>34</v>
      </c>
      <c r="BT247" s="2984"/>
      <c r="BU247" s="2983">
        <f>BS247+1</f>
        <v>35</v>
      </c>
      <c r="BV247" s="2984"/>
      <c r="BW247" s="2983">
        <f>BU247+1</f>
        <v>36</v>
      </c>
      <c r="BX247" s="2984"/>
      <c r="BY247" s="2983">
        <f>BW247+1</f>
        <v>37</v>
      </c>
      <c r="BZ247" s="2984"/>
      <c r="CA247" s="2983">
        <f>BY247+1</f>
        <v>38</v>
      </c>
      <c r="CB247" s="2984"/>
      <c r="CC247" s="2983">
        <f>CA247+1</f>
        <v>39</v>
      </c>
      <c r="CD247" s="2984"/>
      <c r="CE247" s="412"/>
      <c r="CF247" s="2983">
        <f>CC247+1</f>
        <v>40</v>
      </c>
      <c r="CG247" s="2984"/>
      <c r="CH247" s="2983">
        <f>CF247+1</f>
        <v>41</v>
      </c>
      <c r="CI247" s="2984"/>
      <c r="CJ247" s="2983">
        <f>CH247+1</f>
        <v>42</v>
      </c>
      <c r="CK247" s="2984"/>
      <c r="CL247" s="2983">
        <f>CJ247+1</f>
        <v>43</v>
      </c>
      <c r="CM247" s="2984"/>
      <c r="CN247" s="2983">
        <f>CL247+1</f>
        <v>44</v>
      </c>
      <c r="CO247" s="2984"/>
      <c r="CP247" s="2983">
        <f>CN247+1</f>
        <v>45</v>
      </c>
      <c r="CQ247" s="2984"/>
      <c r="CR247" s="2983">
        <f>CP247+1</f>
        <v>46</v>
      </c>
      <c r="CS247" s="2984"/>
      <c r="CT247" s="2983">
        <f>CR247+1</f>
        <v>47</v>
      </c>
      <c r="CU247" s="2984"/>
      <c r="CV247" s="2983">
        <f>CT247+1</f>
        <v>48</v>
      </c>
      <c r="CW247" s="2984"/>
      <c r="CX247" s="2983">
        <f>CV247+1</f>
        <v>49</v>
      </c>
      <c r="CY247" s="2984"/>
      <c r="CZ247" s="2983">
        <f>CX247+1</f>
        <v>50</v>
      </c>
      <c r="DA247" s="2984"/>
      <c r="DB247" s="2983">
        <f>CZ247+1</f>
        <v>51</v>
      </c>
      <c r="DC247" s="2984"/>
      <c r="DD247" s="2983">
        <f>DB247+1</f>
        <v>52</v>
      </c>
      <c r="DE247" s="3187"/>
      <c r="DF247" s="518" t="s">
        <v>937</v>
      </c>
      <c r="DG247" s="1107"/>
      <c r="DH247" s="1876"/>
      <c r="DI247" s="1880">
        <v>0</v>
      </c>
      <c r="DJ247" s="1881">
        <v>0</v>
      </c>
      <c r="DK247" s="1881">
        <v>0</v>
      </c>
      <c r="DL247" s="1881">
        <v>0</v>
      </c>
      <c r="DM247" s="1881">
        <v>0</v>
      </c>
      <c r="DN247" s="1881">
        <v>0</v>
      </c>
      <c r="DO247" s="1882">
        <v>0</v>
      </c>
      <c r="DP247" s="564">
        <v>0</v>
      </c>
      <c r="DQ247" s="200">
        <v>0</v>
      </c>
      <c r="DR247" s="200">
        <v>0</v>
      </c>
      <c r="DS247" s="200">
        <v>0</v>
      </c>
      <c r="DT247" s="200">
        <v>0</v>
      </c>
      <c r="DU247" s="200">
        <v>0</v>
      </c>
      <c r="DV247" s="200">
        <v>0</v>
      </c>
      <c r="DW247" s="1217"/>
    </row>
    <row r="248" spans="1:127" s="240" customFormat="1" ht="15.95" customHeight="1">
      <c r="B248" s="3079" t="str">
        <f>B6</f>
        <v>CRUDITÉS  (couleur diététique)</v>
      </c>
      <c r="C248" s="3080"/>
      <c r="D248" s="3080"/>
      <c r="E248" s="3080"/>
      <c r="F248" s="3080"/>
      <c r="G248" s="3080"/>
      <c r="H248" s="3080"/>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80"/>
      <c r="AD248" s="3080"/>
      <c r="AE248" s="3080"/>
      <c r="AF248" s="3080"/>
      <c r="AG248" s="3080"/>
      <c r="AH248" s="3080"/>
      <c r="AI248" s="3080"/>
      <c r="AJ248" s="3080"/>
      <c r="AK248" s="3080"/>
      <c r="AL248" s="3080"/>
      <c r="AM248" s="3080"/>
      <c r="AN248" s="3080"/>
      <c r="AO248" s="3080"/>
      <c r="AP248" s="3080"/>
      <c r="AQ248" s="3080"/>
      <c r="AR248" s="3080"/>
      <c r="AS248" s="3080"/>
      <c r="AT248" s="3080"/>
      <c r="AU248" s="3080"/>
      <c r="AV248" s="3080"/>
      <c r="AW248" s="3080"/>
      <c r="AX248" s="3080"/>
      <c r="AY248" s="3080"/>
      <c r="AZ248" s="3080"/>
      <c r="BA248" s="3080"/>
      <c r="BB248" s="3080"/>
      <c r="BC248" s="3080"/>
      <c r="BD248" s="3080"/>
      <c r="BE248" s="3080"/>
      <c r="BF248" s="3080"/>
      <c r="BG248" s="3080"/>
      <c r="BH248" s="3080"/>
      <c r="BI248" s="3080"/>
      <c r="BJ248" s="3080"/>
      <c r="BK248" s="3080"/>
      <c r="BL248" s="3080"/>
      <c r="BM248" s="3080"/>
      <c r="BN248" s="3080"/>
      <c r="BO248" s="3080"/>
      <c r="BP248" s="3080"/>
      <c r="BQ248" s="3080"/>
      <c r="BR248" s="3080"/>
      <c r="BS248" s="3080"/>
      <c r="BT248" s="3080"/>
      <c r="BU248" s="3080"/>
      <c r="BV248" s="3080"/>
      <c r="BW248" s="3080"/>
      <c r="BX248" s="3080"/>
      <c r="BY248" s="3080"/>
      <c r="BZ248" s="3080"/>
      <c r="CA248" s="3080"/>
      <c r="CB248" s="3080"/>
      <c r="CC248" s="3080"/>
      <c r="CD248" s="3080"/>
      <c r="CE248" s="3080"/>
      <c r="CF248" s="3080"/>
      <c r="CG248" s="3080"/>
      <c r="CH248" s="3080"/>
      <c r="CI248" s="3080"/>
      <c r="CJ248" s="3080"/>
      <c r="CK248" s="3080"/>
      <c r="CL248" s="3080"/>
      <c r="CM248" s="3080"/>
      <c r="CN248" s="3080"/>
      <c r="CO248" s="3080"/>
      <c r="CP248" s="3080"/>
      <c r="CQ248" s="3080"/>
      <c r="CR248" s="3188" t="s">
        <v>1163</v>
      </c>
      <c r="CS248" s="3188"/>
      <c r="CT248" s="3188"/>
      <c r="CU248" s="3188"/>
      <c r="CV248" s="3188"/>
      <c r="CW248" s="3188"/>
      <c r="CX248" s="3188"/>
      <c r="CY248" s="3188"/>
      <c r="CZ248" s="3188"/>
      <c r="DA248" s="3188"/>
      <c r="DB248" s="3188"/>
      <c r="DC248" s="3188"/>
      <c r="DD248" s="3188"/>
      <c r="DE248" s="3188"/>
      <c r="DF248" s="3145">
        <f>ROW(DE11)</f>
        <v>11</v>
      </c>
      <c r="DG248" s="3145" t="s">
        <v>1124</v>
      </c>
      <c r="DH248" s="3145">
        <f>ROW(DE45)</f>
        <v>45</v>
      </c>
      <c r="DI248" s="3146" t="str">
        <f>B248</f>
        <v>CRUDITÉS  (couleur diététique)</v>
      </c>
      <c r="DJ248" s="3146"/>
      <c r="DK248" s="3146"/>
      <c r="DL248" s="3146"/>
      <c r="DM248" s="3146"/>
      <c r="DN248" s="3146"/>
      <c r="DO248" s="3147"/>
      <c r="DP248" s="564">
        <v>0</v>
      </c>
      <c r="DQ248" s="200">
        <v>0</v>
      </c>
      <c r="DR248" s="200">
        <v>0</v>
      </c>
      <c r="DS248" s="200">
        <v>0</v>
      </c>
      <c r="DT248" s="200">
        <v>0</v>
      </c>
      <c r="DU248" s="200">
        <v>0</v>
      </c>
      <c r="DV248" s="200">
        <v>0</v>
      </c>
      <c r="DW248" s="1217"/>
    </row>
    <row r="249" spans="1:127" s="240" customFormat="1" ht="15.95" customHeight="1">
      <c r="B249" s="3081"/>
      <c r="C249" s="3082"/>
      <c r="D249" s="3082"/>
      <c r="E249" s="3082"/>
      <c r="F249" s="3082"/>
      <c r="G249" s="3082"/>
      <c r="H249" s="3082"/>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82"/>
      <c r="AD249" s="3082"/>
      <c r="AE249" s="3082"/>
      <c r="AF249" s="3082"/>
      <c r="AG249" s="3082"/>
      <c r="AH249" s="3082"/>
      <c r="AI249" s="3082"/>
      <c r="AJ249" s="3082"/>
      <c r="AK249" s="3082"/>
      <c r="AL249" s="3082"/>
      <c r="AM249" s="3082"/>
      <c r="AN249" s="3082"/>
      <c r="AO249" s="3082"/>
      <c r="AP249" s="3082"/>
      <c r="AQ249" s="3082"/>
      <c r="AR249" s="3082"/>
      <c r="AS249" s="3082"/>
      <c r="AT249" s="3082"/>
      <c r="AU249" s="3082"/>
      <c r="AV249" s="3082"/>
      <c r="AW249" s="3082"/>
      <c r="AX249" s="3082"/>
      <c r="AY249" s="3082"/>
      <c r="AZ249" s="3082"/>
      <c r="BA249" s="3082"/>
      <c r="BB249" s="3082"/>
      <c r="BC249" s="3082"/>
      <c r="BD249" s="3082"/>
      <c r="BE249" s="3082"/>
      <c r="BF249" s="3082"/>
      <c r="BG249" s="3082"/>
      <c r="BH249" s="3082"/>
      <c r="BI249" s="3082"/>
      <c r="BJ249" s="3082"/>
      <c r="BK249" s="3082"/>
      <c r="BL249" s="3082"/>
      <c r="BM249" s="3082"/>
      <c r="BN249" s="3082"/>
      <c r="BO249" s="3082"/>
      <c r="BP249" s="3082"/>
      <c r="BQ249" s="3082"/>
      <c r="BR249" s="3082"/>
      <c r="BS249" s="3082"/>
      <c r="BT249" s="3082"/>
      <c r="BU249" s="3082"/>
      <c r="BV249" s="3082"/>
      <c r="BW249" s="3082"/>
      <c r="BX249" s="3082"/>
      <c r="BY249" s="3082"/>
      <c r="BZ249" s="3082"/>
      <c r="CA249" s="3082"/>
      <c r="CB249" s="3082"/>
      <c r="CC249" s="3082"/>
      <c r="CD249" s="3082"/>
      <c r="CE249" s="3082"/>
      <c r="CF249" s="3082"/>
      <c r="CG249" s="3082"/>
      <c r="CH249" s="3082"/>
      <c r="CI249" s="3082"/>
      <c r="CJ249" s="3082"/>
      <c r="CK249" s="3082"/>
      <c r="CL249" s="3082"/>
      <c r="CM249" s="3082"/>
      <c r="CN249" s="3082"/>
      <c r="CO249" s="3082"/>
      <c r="CP249" s="3082"/>
      <c r="CQ249" s="3082"/>
      <c r="CR249" s="3188"/>
      <c r="CS249" s="3188"/>
      <c r="CT249" s="3188"/>
      <c r="CU249" s="3188"/>
      <c r="CV249" s="3188"/>
      <c r="CW249" s="3188"/>
      <c r="CX249" s="3188"/>
      <c r="CY249" s="3188"/>
      <c r="CZ249" s="3188"/>
      <c r="DA249" s="3188"/>
      <c r="DB249" s="3188"/>
      <c r="DC249" s="3188"/>
      <c r="DD249" s="3188"/>
      <c r="DE249" s="3188"/>
      <c r="DF249" s="3189"/>
      <c r="DG249" s="3189"/>
      <c r="DH249" s="3189"/>
      <c r="DI249" s="3183"/>
      <c r="DJ249" s="3183"/>
      <c r="DK249" s="3183"/>
      <c r="DL249" s="3183"/>
      <c r="DM249" s="3183"/>
      <c r="DN249" s="3183"/>
      <c r="DO249" s="3184"/>
      <c r="DP249" s="564">
        <v>0</v>
      </c>
      <c r="DQ249" s="200">
        <v>0</v>
      </c>
      <c r="DR249" s="200">
        <v>0</v>
      </c>
      <c r="DS249" s="200">
        <v>0</v>
      </c>
      <c r="DT249" s="200">
        <v>0</v>
      </c>
      <c r="DU249" s="200">
        <v>0</v>
      </c>
      <c r="DV249" s="200">
        <v>0</v>
      </c>
      <c r="DW249" s="1217"/>
    </row>
    <row r="250" spans="1:127" s="240" customFormat="1" ht="15.95" customHeight="1">
      <c r="B250" s="444" t="s">
        <v>1080</v>
      </c>
      <c r="C250" s="1108" t="s">
        <v>1076</v>
      </c>
      <c r="D250" s="1109"/>
      <c r="E250" s="1109"/>
      <c r="F250" s="1109"/>
      <c r="G250" s="1109"/>
      <c r="H250" s="1109"/>
      <c r="I250" s="1110" t="s">
        <v>1081</v>
      </c>
      <c r="J250" s="3185">
        <v>4</v>
      </c>
      <c r="K250" s="3185"/>
      <c r="L250" s="1109" t="s">
        <v>1082</v>
      </c>
      <c r="M250" s="1109"/>
      <c r="N250" s="1111"/>
      <c r="O250" s="1111"/>
      <c r="P250" s="3186">
        <v>20</v>
      </c>
      <c r="Q250" s="3186"/>
      <c r="R250" s="1109" t="s">
        <v>1083</v>
      </c>
      <c r="S250" s="1112"/>
      <c r="T250" s="1109"/>
      <c r="U250" s="1109"/>
      <c r="V250" s="1109"/>
      <c r="W250" s="1109"/>
      <c r="X250" s="1109"/>
      <c r="Y250" s="1109"/>
      <c r="Z250" s="1109"/>
      <c r="AA250" s="1109"/>
      <c r="AB250" s="1113"/>
      <c r="AC250" s="410"/>
      <c r="AD250" s="1108"/>
      <c r="AE250" s="1109"/>
      <c r="AF250" s="1109"/>
      <c r="AG250" s="1109"/>
      <c r="AH250" s="1109"/>
      <c r="AI250" s="1109"/>
      <c r="AJ250" s="1110" t="s">
        <v>1081</v>
      </c>
      <c r="AK250" s="3185">
        <v>6</v>
      </c>
      <c r="AL250" s="3185"/>
      <c r="AM250" s="1109" t="s">
        <v>1082</v>
      </c>
      <c r="AN250" s="1109"/>
      <c r="AO250" s="1111"/>
      <c r="AP250" s="1111"/>
      <c r="AQ250" s="3186">
        <v>20</v>
      </c>
      <c r="AR250" s="3186"/>
      <c r="AS250" s="1109" t="s">
        <v>1083</v>
      </c>
      <c r="AT250" s="1112"/>
      <c r="AU250" s="1109"/>
      <c r="AV250" s="1109"/>
      <c r="AW250" s="1109"/>
      <c r="AX250" s="1109"/>
      <c r="AY250" s="1109"/>
      <c r="AZ250" s="1109"/>
      <c r="BA250" s="1109"/>
      <c r="BB250" s="1109"/>
      <c r="BC250" s="1113"/>
      <c r="BD250" s="411"/>
      <c r="BE250" s="1108"/>
      <c r="BF250" s="1109"/>
      <c r="BG250" s="1109"/>
      <c r="BH250" s="1109"/>
      <c r="BI250" s="1109"/>
      <c r="BJ250" s="1109"/>
      <c r="BK250" s="1110" t="s">
        <v>1081</v>
      </c>
      <c r="BL250" s="3185">
        <v>6</v>
      </c>
      <c r="BM250" s="3185"/>
      <c r="BN250" s="1109" t="s">
        <v>1082</v>
      </c>
      <c r="BO250" s="1109"/>
      <c r="BP250" s="1111"/>
      <c r="BQ250" s="1111"/>
      <c r="BR250" s="3186">
        <v>20</v>
      </c>
      <c r="BS250" s="3186"/>
      <c r="BT250" s="1109" t="s">
        <v>1083</v>
      </c>
      <c r="BU250" s="1112"/>
      <c r="BV250" s="1109"/>
      <c r="BW250" s="1109"/>
      <c r="BX250" s="1109"/>
      <c r="BY250" s="1109"/>
      <c r="BZ250" s="1109"/>
      <c r="CA250" s="1109"/>
      <c r="CB250" s="1109"/>
      <c r="CC250" s="1109"/>
      <c r="CD250" s="1113"/>
      <c r="CE250" s="412"/>
      <c r="CF250" s="1108"/>
      <c r="CG250" s="1109"/>
      <c r="CH250" s="1109"/>
      <c r="CI250" s="1109"/>
      <c r="CJ250" s="1109"/>
      <c r="CK250" s="1109"/>
      <c r="CL250" s="1110" t="s">
        <v>1081</v>
      </c>
      <c r="CM250" s="3185">
        <v>4</v>
      </c>
      <c r="CN250" s="3185"/>
      <c r="CO250" s="1109" t="s">
        <v>1082</v>
      </c>
      <c r="CP250" s="1109"/>
      <c r="CQ250" s="1111"/>
      <c r="CR250" s="1111"/>
      <c r="CS250" s="3186">
        <v>20</v>
      </c>
      <c r="CT250" s="3186"/>
      <c r="CU250" s="1109" t="s">
        <v>1083</v>
      </c>
      <c r="CV250" s="1112"/>
      <c r="CW250" s="1109"/>
      <c r="CX250" s="1109"/>
      <c r="CY250" s="1109"/>
      <c r="CZ250" s="1109"/>
      <c r="DA250" s="1109"/>
      <c r="DB250" s="1109"/>
      <c r="DC250" s="1109"/>
      <c r="DD250" s="1109"/>
      <c r="DE250" s="1113"/>
      <c r="DF250" s="1114" t="s">
        <v>1084</v>
      </c>
      <c r="DG250" s="1115"/>
      <c r="DH250" s="1116"/>
      <c r="DI250" s="1116"/>
      <c r="DJ250" s="1117"/>
      <c r="DK250" s="1117"/>
      <c r="DL250" s="1117"/>
      <c r="DM250" s="1117"/>
      <c r="DN250" s="1117"/>
      <c r="DO250" s="1118"/>
      <c r="DP250" s="564">
        <v>0</v>
      </c>
      <c r="DQ250" s="200">
        <v>0</v>
      </c>
      <c r="DR250" s="200">
        <v>0</v>
      </c>
      <c r="DS250" s="200">
        <v>0</v>
      </c>
      <c r="DT250" s="200">
        <v>0</v>
      </c>
      <c r="DU250" s="200">
        <v>0</v>
      </c>
      <c r="DV250" s="200">
        <v>0</v>
      </c>
      <c r="DW250" s="1217"/>
    </row>
    <row r="251" spans="1:127" s="240" customFormat="1" ht="13.5" customHeight="1">
      <c r="B251" s="413" t="s">
        <v>205</v>
      </c>
      <c r="C251" s="414" t="s">
        <v>66</v>
      </c>
      <c r="D251" s="415" t="s">
        <v>77</v>
      </c>
      <c r="E251" s="414" t="s">
        <v>66</v>
      </c>
      <c r="F251" s="415" t="s">
        <v>77</v>
      </c>
      <c r="G251" s="414" t="s">
        <v>66</v>
      </c>
      <c r="H251" s="415" t="s">
        <v>77</v>
      </c>
      <c r="I251" s="414" t="s">
        <v>66</v>
      </c>
      <c r="J251" s="415" t="s">
        <v>77</v>
      </c>
      <c r="K251" s="414" t="s">
        <v>66</v>
      </c>
      <c r="L251" s="415" t="s">
        <v>77</v>
      </c>
      <c r="M251" s="414" t="s">
        <v>66</v>
      </c>
      <c r="N251" s="415" t="s">
        <v>77</v>
      </c>
      <c r="O251" s="414" t="s">
        <v>66</v>
      </c>
      <c r="P251" s="415" t="s">
        <v>77</v>
      </c>
      <c r="Q251" s="414" t="s">
        <v>66</v>
      </c>
      <c r="R251" s="415" t="s">
        <v>77</v>
      </c>
      <c r="S251" s="414" t="s">
        <v>66</v>
      </c>
      <c r="T251" s="415" t="s">
        <v>77</v>
      </c>
      <c r="U251" s="414" t="s">
        <v>66</v>
      </c>
      <c r="V251" s="415" t="s">
        <v>77</v>
      </c>
      <c r="W251" s="414" t="s">
        <v>66</v>
      </c>
      <c r="X251" s="415" t="s">
        <v>77</v>
      </c>
      <c r="Y251" s="414" t="s">
        <v>66</v>
      </c>
      <c r="Z251" s="415" t="s">
        <v>77</v>
      </c>
      <c r="AA251" s="414" t="s">
        <v>66</v>
      </c>
      <c r="AB251" s="416" t="s">
        <v>77</v>
      </c>
      <c r="AC251" s="410"/>
      <c r="AD251" s="417" t="s">
        <v>66</v>
      </c>
      <c r="AE251" s="415" t="s">
        <v>77</v>
      </c>
      <c r="AF251" s="418" t="s">
        <v>66</v>
      </c>
      <c r="AG251" s="415" t="s">
        <v>77</v>
      </c>
      <c r="AH251" s="418" t="s">
        <v>66</v>
      </c>
      <c r="AI251" s="415" t="s">
        <v>77</v>
      </c>
      <c r="AJ251" s="418" t="s">
        <v>66</v>
      </c>
      <c r="AK251" s="415" t="s">
        <v>77</v>
      </c>
      <c r="AL251" s="418" t="s">
        <v>66</v>
      </c>
      <c r="AM251" s="415" t="s">
        <v>77</v>
      </c>
      <c r="AN251" s="418" t="s">
        <v>66</v>
      </c>
      <c r="AO251" s="415" t="s">
        <v>77</v>
      </c>
      <c r="AP251" s="418" t="s">
        <v>66</v>
      </c>
      <c r="AQ251" s="415" t="s">
        <v>77</v>
      </c>
      <c r="AR251" s="418" t="s">
        <v>66</v>
      </c>
      <c r="AS251" s="415" t="s">
        <v>77</v>
      </c>
      <c r="AT251" s="418" t="s">
        <v>66</v>
      </c>
      <c r="AU251" s="415" t="s">
        <v>77</v>
      </c>
      <c r="AV251" s="418" t="s">
        <v>66</v>
      </c>
      <c r="AW251" s="415" t="s">
        <v>77</v>
      </c>
      <c r="AX251" s="418" t="s">
        <v>66</v>
      </c>
      <c r="AY251" s="415" t="s">
        <v>77</v>
      </c>
      <c r="AZ251" s="418" t="s">
        <v>66</v>
      </c>
      <c r="BA251" s="415" t="s">
        <v>77</v>
      </c>
      <c r="BB251" s="418" t="s">
        <v>66</v>
      </c>
      <c r="BC251" s="416" t="s">
        <v>77</v>
      </c>
      <c r="BD251" s="411"/>
      <c r="BE251" s="419" t="s">
        <v>66</v>
      </c>
      <c r="BF251" s="415" t="s">
        <v>77</v>
      </c>
      <c r="BG251" s="420" t="s">
        <v>66</v>
      </c>
      <c r="BH251" s="415" t="s">
        <v>77</v>
      </c>
      <c r="BI251" s="420" t="s">
        <v>66</v>
      </c>
      <c r="BJ251" s="415" t="s">
        <v>77</v>
      </c>
      <c r="BK251" s="420" t="s">
        <v>66</v>
      </c>
      <c r="BL251" s="415" t="s">
        <v>77</v>
      </c>
      <c r="BM251" s="420" t="s">
        <v>66</v>
      </c>
      <c r="BN251" s="415" t="s">
        <v>77</v>
      </c>
      <c r="BO251" s="420" t="s">
        <v>66</v>
      </c>
      <c r="BP251" s="415" t="s">
        <v>77</v>
      </c>
      <c r="BQ251" s="420" t="s">
        <v>66</v>
      </c>
      <c r="BR251" s="415" t="s">
        <v>77</v>
      </c>
      <c r="BS251" s="420" t="s">
        <v>66</v>
      </c>
      <c r="BT251" s="415" t="s">
        <v>77</v>
      </c>
      <c r="BU251" s="420" t="s">
        <v>66</v>
      </c>
      <c r="BV251" s="415" t="s">
        <v>77</v>
      </c>
      <c r="BW251" s="420" t="s">
        <v>66</v>
      </c>
      <c r="BX251" s="415" t="s">
        <v>77</v>
      </c>
      <c r="BY251" s="420" t="s">
        <v>66</v>
      </c>
      <c r="BZ251" s="415" t="s">
        <v>77</v>
      </c>
      <c r="CA251" s="420" t="s">
        <v>66</v>
      </c>
      <c r="CB251" s="415" t="s">
        <v>77</v>
      </c>
      <c r="CC251" s="420" t="s">
        <v>66</v>
      </c>
      <c r="CD251" s="416" t="s">
        <v>77</v>
      </c>
      <c r="CE251" s="412"/>
      <c r="CF251" s="421" t="s">
        <v>66</v>
      </c>
      <c r="CG251" s="415" t="s">
        <v>77</v>
      </c>
      <c r="CH251" s="422" t="s">
        <v>66</v>
      </c>
      <c r="CI251" s="415" t="s">
        <v>77</v>
      </c>
      <c r="CJ251" s="422" t="s">
        <v>66</v>
      </c>
      <c r="CK251" s="415" t="s">
        <v>77</v>
      </c>
      <c r="CL251" s="422" t="s">
        <v>66</v>
      </c>
      <c r="CM251" s="415" t="s">
        <v>77</v>
      </c>
      <c r="CN251" s="422" t="s">
        <v>66</v>
      </c>
      <c r="CO251" s="415" t="s">
        <v>77</v>
      </c>
      <c r="CP251" s="422" t="s">
        <v>66</v>
      </c>
      <c r="CQ251" s="415" t="s">
        <v>77</v>
      </c>
      <c r="CR251" s="422" t="s">
        <v>66</v>
      </c>
      <c r="CS251" s="415" t="s">
        <v>77</v>
      </c>
      <c r="CT251" s="422" t="s">
        <v>66</v>
      </c>
      <c r="CU251" s="415" t="s">
        <v>77</v>
      </c>
      <c r="CV251" s="422" t="s">
        <v>66</v>
      </c>
      <c r="CW251" s="415" t="s">
        <v>77</v>
      </c>
      <c r="CX251" s="422" t="s">
        <v>66</v>
      </c>
      <c r="CY251" s="415" t="s">
        <v>77</v>
      </c>
      <c r="CZ251" s="422" t="s">
        <v>66</v>
      </c>
      <c r="DA251" s="415" t="s">
        <v>77</v>
      </c>
      <c r="DB251" s="422" t="s">
        <v>66</v>
      </c>
      <c r="DC251" s="415" t="s">
        <v>77</v>
      </c>
      <c r="DD251" s="422" t="s">
        <v>66</v>
      </c>
      <c r="DE251" s="416" t="s">
        <v>77</v>
      </c>
      <c r="DF251" s="1119" t="s">
        <v>922</v>
      </c>
      <c r="DG251" s="1120"/>
      <c r="DH251" s="1120"/>
      <c r="DI251" s="1120"/>
      <c r="DJ251" s="1120"/>
      <c r="DK251" s="1120"/>
      <c r="DL251" s="1120"/>
      <c r="DM251" s="1120"/>
      <c r="DN251" s="1120"/>
      <c r="DO251" s="1121"/>
      <c r="DP251" s="564">
        <v>0</v>
      </c>
      <c r="DQ251" s="200">
        <v>0</v>
      </c>
      <c r="DR251" s="200">
        <v>0</v>
      </c>
      <c r="DS251" s="200">
        <v>0</v>
      </c>
      <c r="DT251" s="200">
        <v>0</v>
      </c>
      <c r="DU251" s="200">
        <v>0</v>
      </c>
      <c r="DV251" s="200">
        <v>0</v>
      </c>
      <c r="DW251" s="1217"/>
    </row>
    <row r="252" spans="1:127" s="240" customFormat="1" ht="15.95" customHeight="1">
      <c r="B252" s="3190" t="s">
        <v>1085</v>
      </c>
      <c r="C252" s="448">
        <f t="shared" ref="C252:AB252" si="17">SUM(C11:C45)</f>
        <v>2</v>
      </c>
      <c r="D252" s="449">
        <f t="shared" si="17"/>
        <v>0</v>
      </c>
      <c r="E252" s="448">
        <f t="shared" si="17"/>
        <v>0</v>
      </c>
      <c r="F252" s="449">
        <f t="shared" si="17"/>
        <v>0</v>
      </c>
      <c r="G252" s="448">
        <f t="shared" si="17"/>
        <v>0</v>
      </c>
      <c r="H252" s="449">
        <f t="shared" si="17"/>
        <v>0</v>
      </c>
      <c r="I252" s="448">
        <f t="shared" si="17"/>
        <v>0</v>
      </c>
      <c r="J252" s="449">
        <f t="shared" si="17"/>
        <v>0</v>
      </c>
      <c r="K252" s="448">
        <f t="shared" si="17"/>
        <v>0</v>
      </c>
      <c r="L252" s="449">
        <f t="shared" si="17"/>
        <v>0</v>
      </c>
      <c r="M252" s="448">
        <f t="shared" si="17"/>
        <v>0</v>
      </c>
      <c r="N252" s="449">
        <f t="shared" si="17"/>
        <v>0</v>
      </c>
      <c r="O252" s="448">
        <f t="shared" si="17"/>
        <v>0</v>
      </c>
      <c r="P252" s="449">
        <f t="shared" si="17"/>
        <v>0</v>
      </c>
      <c r="Q252" s="448">
        <f t="shared" si="17"/>
        <v>0</v>
      </c>
      <c r="R252" s="449">
        <f t="shared" si="17"/>
        <v>0</v>
      </c>
      <c r="S252" s="448">
        <f t="shared" si="17"/>
        <v>0</v>
      </c>
      <c r="T252" s="449">
        <f t="shared" si="17"/>
        <v>0</v>
      </c>
      <c r="U252" s="448">
        <f t="shared" si="17"/>
        <v>0</v>
      </c>
      <c r="V252" s="449">
        <f t="shared" si="17"/>
        <v>0</v>
      </c>
      <c r="W252" s="448">
        <f t="shared" si="17"/>
        <v>0</v>
      </c>
      <c r="X252" s="449">
        <f t="shared" si="17"/>
        <v>0</v>
      </c>
      <c r="Y252" s="448">
        <f t="shared" si="17"/>
        <v>0</v>
      </c>
      <c r="Z252" s="449">
        <f t="shared" si="17"/>
        <v>0</v>
      </c>
      <c r="AA252" s="448">
        <f t="shared" si="17"/>
        <v>0</v>
      </c>
      <c r="AB252" s="449">
        <f t="shared" si="17"/>
        <v>0</v>
      </c>
      <c r="AC252" s="410"/>
      <c r="AD252" s="450">
        <f t="shared" ref="AD252:BC252" si="18">SUM(AD11:AD45)</f>
        <v>0</v>
      </c>
      <c r="AE252" s="449">
        <f t="shared" si="18"/>
        <v>0</v>
      </c>
      <c r="AF252" s="450">
        <f t="shared" si="18"/>
        <v>0</v>
      </c>
      <c r="AG252" s="449">
        <f t="shared" si="18"/>
        <v>0</v>
      </c>
      <c r="AH252" s="450">
        <f t="shared" si="18"/>
        <v>0</v>
      </c>
      <c r="AI252" s="449">
        <f t="shared" si="18"/>
        <v>0</v>
      </c>
      <c r="AJ252" s="450">
        <f t="shared" si="18"/>
        <v>0</v>
      </c>
      <c r="AK252" s="449">
        <f t="shared" si="18"/>
        <v>0</v>
      </c>
      <c r="AL252" s="450">
        <f t="shared" si="18"/>
        <v>0</v>
      </c>
      <c r="AM252" s="449">
        <f t="shared" si="18"/>
        <v>0</v>
      </c>
      <c r="AN252" s="450">
        <f t="shared" si="18"/>
        <v>0</v>
      </c>
      <c r="AO252" s="449">
        <f t="shared" si="18"/>
        <v>0</v>
      </c>
      <c r="AP252" s="450">
        <f t="shared" si="18"/>
        <v>0</v>
      </c>
      <c r="AQ252" s="449">
        <f t="shared" si="18"/>
        <v>0</v>
      </c>
      <c r="AR252" s="450">
        <f t="shared" si="18"/>
        <v>0</v>
      </c>
      <c r="AS252" s="449">
        <f t="shared" si="18"/>
        <v>0</v>
      </c>
      <c r="AT252" s="450">
        <f t="shared" si="18"/>
        <v>0</v>
      </c>
      <c r="AU252" s="449">
        <f t="shared" si="18"/>
        <v>0</v>
      </c>
      <c r="AV252" s="450">
        <f t="shared" si="18"/>
        <v>0</v>
      </c>
      <c r="AW252" s="449">
        <f t="shared" si="18"/>
        <v>0</v>
      </c>
      <c r="AX252" s="450">
        <f t="shared" si="18"/>
        <v>0</v>
      </c>
      <c r="AY252" s="449">
        <f t="shared" si="18"/>
        <v>0</v>
      </c>
      <c r="AZ252" s="450">
        <f t="shared" si="18"/>
        <v>0</v>
      </c>
      <c r="BA252" s="449">
        <f t="shared" si="18"/>
        <v>0</v>
      </c>
      <c r="BB252" s="450">
        <f t="shared" si="18"/>
        <v>0</v>
      </c>
      <c r="BC252" s="449">
        <f t="shared" si="18"/>
        <v>0</v>
      </c>
      <c r="BD252" s="411"/>
      <c r="BE252" s="451">
        <f t="shared" ref="BE252:CD252" si="19">SUM(BE11:BE45)</f>
        <v>0</v>
      </c>
      <c r="BF252" s="449">
        <f t="shared" si="19"/>
        <v>0</v>
      </c>
      <c r="BG252" s="451">
        <f t="shared" si="19"/>
        <v>0</v>
      </c>
      <c r="BH252" s="449">
        <f t="shared" si="19"/>
        <v>0</v>
      </c>
      <c r="BI252" s="451">
        <f t="shared" si="19"/>
        <v>0</v>
      </c>
      <c r="BJ252" s="449">
        <f t="shared" si="19"/>
        <v>0</v>
      </c>
      <c r="BK252" s="451">
        <f t="shared" si="19"/>
        <v>0</v>
      </c>
      <c r="BL252" s="449">
        <f t="shared" si="19"/>
        <v>0</v>
      </c>
      <c r="BM252" s="451">
        <f t="shared" si="19"/>
        <v>0</v>
      </c>
      <c r="BN252" s="449">
        <f t="shared" si="19"/>
        <v>0</v>
      </c>
      <c r="BO252" s="451">
        <f t="shared" si="19"/>
        <v>0</v>
      </c>
      <c r="BP252" s="449">
        <f t="shared" si="19"/>
        <v>0</v>
      </c>
      <c r="BQ252" s="451">
        <f t="shared" si="19"/>
        <v>0</v>
      </c>
      <c r="BR252" s="449">
        <f t="shared" si="19"/>
        <v>0</v>
      </c>
      <c r="BS252" s="451">
        <f t="shared" si="19"/>
        <v>0</v>
      </c>
      <c r="BT252" s="449">
        <f t="shared" si="19"/>
        <v>0</v>
      </c>
      <c r="BU252" s="451">
        <f t="shared" si="19"/>
        <v>0</v>
      </c>
      <c r="BV252" s="449">
        <f t="shared" si="19"/>
        <v>0</v>
      </c>
      <c r="BW252" s="451">
        <f t="shared" si="19"/>
        <v>0</v>
      </c>
      <c r="BX252" s="449">
        <f t="shared" si="19"/>
        <v>0</v>
      </c>
      <c r="BY252" s="451">
        <f t="shared" si="19"/>
        <v>0</v>
      </c>
      <c r="BZ252" s="449">
        <f t="shared" si="19"/>
        <v>0</v>
      </c>
      <c r="CA252" s="451">
        <f t="shared" si="19"/>
        <v>0</v>
      </c>
      <c r="CB252" s="449">
        <f t="shared" si="19"/>
        <v>0</v>
      </c>
      <c r="CC252" s="451">
        <f t="shared" si="19"/>
        <v>0</v>
      </c>
      <c r="CD252" s="449">
        <f t="shared" si="19"/>
        <v>0</v>
      </c>
      <c r="CE252" s="412"/>
      <c r="CF252" s="452">
        <f t="shared" ref="CF252:DE252" si="20">SUM(CF11:CF45)</f>
        <v>0</v>
      </c>
      <c r="CG252" s="449">
        <f t="shared" si="20"/>
        <v>0</v>
      </c>
      <c r="CH252" s="452">
        <f t="shared" si="20"/>
        <v>0</v>
      </c>
      <c r="CI252" s="449">
        <f t="shared" si="20"/>
        <v>0</v>
      </c>
      <c r="CJ252" s="452">
        <f t="shared" si="20"/>
        <v>0</v>
      </c>
      <c r="CK252" s="449">
        <f t="shared" si="20"/>
        <v>0</v>
      </c>
      <c r="CL252" s="452">
        <f t="shared" si="20"/>
        <v>0</v>
      </c>
      <c r="CM252" s="449">
        <f t="shared" si="20"/>
        <v>0</v>
      </c>
      <c r="CN252" s="452">
        <f t="shared" si="20"/>
        <v>0</v>
      </c>
      <c r="CO252" s="449">
        <f t="shared" si="20"/>
        <v>0</v>
      </c>
      <c r="CP252" s="452">
        <f t="shared" si="20"/>
        <v>0</v>
      </c>
      <c r="CQ252" s="449">
        <f t="shared" si="20"/>
        <v>0</v>
      </c>
      <c r="CR252" s="452">
        <f t="shared" si="20"/>
        <v>0</v>
      </c>
      <c r="CS252" s="449">
        <f t="shared" si="20"/>
        <v>0</v>
      </c>
      <c r="CT252" s="452">
        <f t="shared" si="20"/>
        <v>0</v>
      </c>
      <c r="CU252" s="449">
        <f t="shared" si="20"/>
        <v>0</v>
      </c>
      <c r="CV252" s="452">
        <f t="shared" si="20"/>
        <v>0</v>
      </c>
      <c r="CW252" s="449">
        <f t="shared" si="20"/>
        <v>0</v>
      </c>
      <c r="CX252" s="452">
        <f t="shared" si="20"/>
        <v>0</v>
      </c>
      <c r="CY252" s="449">
        <f t="shared" si="20"/>
        <v>0</v>
      </c>
      <c r="CZ252" s="452">
        <f t="shared" si="20"/>
        <v>0</v>
      </c>
      <c r="DA252" s="449">
        <f t="shared" si="20"/>
        <v>0</v>
      </c>
      <c r="DB252" s="452">
        <f t="shared" si="20"/>
        <v>0</v>
      </c>
      <c r="DC252" s="449">
        <f t="shared" si="20"/>
        <v>0</v>
      </c>
      <c r="DD252" s="452">
        <f t="shared" si="20"/>
        <v>0</v>
      </c>
      <c r="DE252" s="449">
        <f t="shared" si="20"/>
        <v>0</v>
      </c>
      <c r="DF252" s="3192" t="s">
        <v>1086</v>
      </c>
      <c r="DG252" s="3193"/>
      <c r="DH252" s="3193"/>
      <c r="DI252" s="3193"/>
      <c r="DJ252" s="3193"/>
      <c r="DK252" s="3193"/>
      <c r="DL252" s="3193"/>
      <c r="DM252" s="657"/>
      <c r="DN252" s="657"/>
      <c r="DO252" s="1122"/>
      <c r="DP252" s="564">
        <v>0</v>
      </c>
      <c r="DQ252" s="200">
        <v>0</v>
      </c>
      <c r="DR252" s="200">
        <v>0</v>
      </c>
      <c r="DS252" s="200">
        <v>0</v>
      </c>
      <c r="DT252" s="200">
        <v>0</v>
      </c>
      <c r="DU252" s="200">
        <v>0</v>
      </c>
      <c r="DV252" s="200">
        <v>0</v>
      </c>
      <c r="DW252" s="1217"/>
    </row>
    <row r="253" spans="1:127" s="240" customFormat="1" ht="15.95" customHeight="1">
      <c r="B253" s="3191"/>
      <c r="C253" s="453">
        <f>SUM(C252:D252)</f>
        <v>2</v>
      </c>
      <c r="D253" s="454" t="str">
        <f>IF(C253&gt;0,"fois","")</f>
        <v>fois</v>
      </c>
      <c r="E253" s="453">
        <f>SUM(E252:F252)</f>
        <v>0</v>
      </c>
      <c r="F253" s="454" t="str">
        <f>IF(E253&gt;0,"fois","")</f>
        <v/>
      </c>
      <c r="G253" s="453">
        <f>SUM(G252:H252)</f>
        <v>0</v>
      </c>
      <c r="H253" s="454" t="str">
        <f>IF(G253&gt;0,"fois","")</f>
        <v/>
      </c>
      <c r="I253" s="453">
        <f>SUM(I252:J252)</f>
        <v>0</v>
      </c>
      <c r="J253" s="454" t="str">
        <f>IF(I253&gt;0,"fois","")</f>
        <v/>
      </c>
      <c r="K253" s="453">
        <f>SUM(K252:L252)</f>
        <v>0</v>
      </c>
      <c r="L253" s="454" t="str">
        <f>IF(K253&gt;0,"fois","")</f>
        <v/>
      </c>
      <c r="M253" s="453">
        <f>SUM(M252:N252)</f>
        <v>0</v>
      </c>
      <c r="N253" s="454" t="str">
        <f>IF(M253&gt;0,"fois","")</f>
        <v/>
      </c>
      <c r="O253" s="453">
        <f>SUM(O252:P252)</f>
        <v>0</v>
      </c>
      <c r="P253" s="454" t="str">
        <f>IF(O253&gt;0,"fois","")</f>
        <v/>
      </c>
      <c r="Q253" s="453">
        <f>SUM(Q252:R252)</f>
        <v>0</v>
      </c>
      <c r="R253" s="454" t="str">
        <f>IF(Q253&gt;0,"fois","")</f>
        <v/>
      </c>
      <c r="S253" s="453">
        <f>SUM(S252:T252)</f>
        <v>0</v>
      </c>
      <c r="T253" s="454" t="str">
        <f>IF(S253&gt;0,"fois","")</f>
        <v/>
      </c>
      <c r="U253" s="453">
        <f>SUM(U252:V252)</f>
        <v>0</v>
      </c>
      <c r="V253" s="454" t="str">
        <f>IF(U253&gt;0,"fois","")</f>
        <v/>
      </c>
      <c r="W253" s="453">
        <f>SUM(W252:X252)</f>
        <v>0</v>
      </c>
      <c r="X253" s="454" t="str">
        <f>IF(W253&gt;0,"fois","")</f>
        <v/>
      </c>
      <c r="Y253" s="453">
        <f>SUM(Y252:Z252)</f>
        <v>0</v>
      </c>
      <c r="Z253" s="454" t="str">
        <f>IF(Y253&gt;0,"fois","")</f>
        <v/>
      </c>
      <c r="AA253" s="453">
        <f>SUM(AA252:AB252)</f>
        <v>0</v>
      </c>
      <c r="AB253" s="454" t="str">
        <f>IF(AA253&gt;0,"fois","")</f>
        <v/>
      </c>
      <c r="AC253" s="410"/>
      <c r="AD253" s="453">
        <f>SUM(AD252:AE252)</f>
        <v>0</v>
      </c>
      <c r="AE253" s="454" t="str">
        <f>IF(AD253&gt;0,"fois","")</f>
        <v/>
      </c>
      <c r="AF253" s="453">
        <f>SUM(AF252:AG252)</f>
        <v>0</v>
      </c>
      <c r="AG253" s="454" t="str">
        <f>IF(AF253&gt;0,"fois","")</f>
        <v/>
      </c>
      <c r="AH253" s="453">
        <f>SUM(AH252:AI252)</f>
        <v>0</v>
      </c>
      <c r="AI253" s="454" t="str">
        <f>IF(AH253&gt;0,"fois","")</f>
        <v/>
      </c>
      <c r="AJ253" s="453">
        <f>SUM(AJ252:AK252)</f>
        <v>0</v>
      </c>
      <c r="AK253" s="454" t="str">
        <f>IF(AJ253&gt;0,"fois","")</f>
        <v/>
      </c>
      <c r="AL253" s="453">
        <f>SUM(AL252:AM252)</f>
        <v>0</v>
      </c>
      <c r="AM253" s="454" t="str">
        <f>IF(AL253&gt;0,"fois","")</f>
        <v/>
      </c>
      <c r="AN253" s="453">
        <f>SUM(AN252:AO252)</f>
        <v>0</v>
      </c>
      <c r="AO253" s="454" t="str">
        <f>IF(AN253&gt;0,"fois","")</f>
        <v/>
      </c>
      <c r="AP253" s="453">
        <f>SUM(AP252:AQ252)</f>
        <v>0</v>
      </c>
      <c r="AQ253" s="454" t="str">
        <f>IF(AP253&gt;0,"fois","")</f>
        <v/>
      </c>
      <c r="AR253" s="453">
        <f>SUM(AR252:AS252)</f>
        <v>0</v>
      </c>
      <c r="AS253" s="454" t="str">
        <f>IF(AR253&gt;0,"fois","")</f>
        <v/>
      </c>
      <c r="AT253" s="453">
        <f>SUM(AT252:AU252)</f>
        <v>0</v>
      </c>
      <c r="AU253" s="454" t="str">
        <f>IF(AT253&gt;0,"fois","")</f>
        <v/>
      </c>
      <c r="AV253" s="453">
        <f>SUM(AV252:AW252)</f>
        <v>0</v>
      </c>
      <c r="AW253" s="454" t="str">
        <f>IF(AV253&gt;0,"fois","")</f>
        <v/>
      </c>
      <c r="AX253" s="453">
        <f>SUM(AX252:AY252)</f>
        <v>0</v>
      </c>
      <c r="AY253" s="454" t="str">
        <f>IF(AX253&gt;0,"fois","")</f>
        <v/>
      </c>
      <c r="AZ253" s="453">
        <f>SUM(AZ252:BA252)</f>
        <v>0</v>
      </c>
      <c r="BA253" s="454" t="str">
        <f>IF(AZ253&gt;0,"fois","")</f>
        <v/>
      </c>
      <c r="BB253" s="453">
        <f>SUM(BB252:BC252)</f>
        <v>0</v>
      </c>
      <c r="BC253" s="454" t="str">
        <f>IF(BB253&gt;0,"fois","")</f>
        <v/>
      </c>
      <c r="BD253" s="411"/>
      <c r="BE253" s="453">
        <f>SUM(BE252:BF252)</f>
        <v>0</v>
      </c>
      <c r="BF253" s="454" t="str">
        <f>IF(BE253&gt;0,"fois","")</f>
        <v/>
      </c>
      <c r="BG253" s="453">
        <f>SUM(BG252:BH252)</f>
        <v>0</v>
      </c>
      <c r="BH253" s="454" t="str">
        <f>IF(BG253&gt;0,"fois","")</f>
        <v/>
      </c>
      <c r="BI253" s="453">
        <f>SUM(BI252:BJ252)</f>
        <v>0</v>
      </c>
      <c r="BJ253" s="454" t="str">
        <f>IF(BI253&gt;0,"fois","")</f>
        <v/>
      </c>
      <c r="BK253" s="453">
        <f>SUM(BK252:BL252)</f>
        <v>0</v>
      </c>
      <c r="BL253" s="454" t="str">
        <f>IF(BK253&gt;0,"fois","")</f>
        <v/>
      </c>
      <c r="BM253" s="453">
        <f>SUM(BM252:BN252)</f>
        <v>0</v>
      </c>
      <c r="BN253" s="454" t="str">
        <f>IF(BM253&gt;0,"fois","")</f>
        <v/>
      </c>
      <c r="BO253" s="453">
        <f>SUM(BO252:BP252)</f>
        <v>0</v>
      </c>
      <c r="BP253" s="454" t="str">
        <f>IF(BO253&gt;0,"fois","")</f>
        <v/>
      </c>
      <c r="BQ253" s="453">
        <f>SUM(BQ252:BR252)</f>
        <v>0</v>
      </c>
      <c r="BR253" s="454" t="str">
        <f>IF(BQ253&gt;0,"fois","")</f>
        <v/>
      </c>
      <c r="BS253" s="453">
        <f>SUM(BS252:BT252)</f>
        <v>0</v>
      </c>
      <c r="BT253" s="454" t="str">
        <f>IF(BS253&gt;0,"fois","")</f>
        <v/>
      </c>
      <c r="BU253" s="453">
        <f>SUM(BU252:BV252)</f>
        <v>0</v>
      </c>
      <c r="BV253" s="454" t="str">
        <f>IF(BU253&gt;0,"fois","")</f>
        <v/>
      </c>
      <c r="BW253" s="453">
        <f>SUM(BW252:BX252)</f>
        <v>0</v>
      </c>
      <c r="BX253" s="454" t="str">
        <f>IF(BW253&gt;0,"fois","")</f>
        <v/>
      </c>
      <c r="BY253" s="453">
        <f>SUM(BY252:BZ252)</f>
        <v>0</v>
      </c>
      <c r="BZ253" s="454" t="str">
        <f>IF(BY253&gt;0,"fois","")</f>
        <v/>
      </c>
      <c r="CA253" s="453">
        <f>SUM(CA252:CB252)</f>
        <v>0</v>
      </c>
      <c r="CB253" s="454" t="str">
        <f>IF(CA253&gt;0,"fois","")</f>
        <v/>
      </c>
      <c r="CC253" s="453">
        <f>SUM(CC252:CD252)</f>
        <v>0</v>
      </c>
      <c r="CD253" s="454" t="str">
        <f>IF(CC253&gt;0,"fois","")</f>
        <v/>
      </c>
      <c r="CE253" s="412"/>
      <c r="CF253" s="453">
        <f>SUM(CF252:CG252)</f>
        <v>0</v>
      </c>
      <c r="CG253" s="454" t="str">
        <f>IF(CF253&gt;0,"fois","")</f>
        <v/>
      </c>
      <c r="CH253" s="453">
        <f>SUM(CH252:CI252)</f>
        <v>0</v>
      </c>
      <c r="CI253" s="454" t="str">
        <f>IF(CH253&gt;0,"fois","")</f>
        <v/>
      </c>
      <c r="CJ253" s="453">
        <f>SUM(CJ252:CK252)</f>
        <v>0</v>
      </c>
      <c r="CK253" s="454" t="str">
        <f>IF(CJ253&gt;0,"fois","")</f>
        <v/>
      </c>
      <c r="CL253" s="453">
        <f>SUM(CL252:CM252)</f>
        <v>0</v>
      </c>
      <c r="CM253" s="454" t="str">
        <f>IF(CL253&gt;0,"fois","")</f>
        <v/>
      </c>
      <c r="CN253" s="453">
        <f>SUM(CN252:CO252)</f>
        <v>0</v>
      </c>
      <c r="CO253" s="454" t="str">
        <f>IF(CN253&gt;0,"fois","")</f>
        <v/>
      </c>
      <c r="CP253" s="453">
        <f>SUM(CP252:CQ252)</f>
        <v>0</v>
      </c>
      <c r="CQ253" s="454" t="str">
        <f>IF(CP253&gt;0,"fois","")</f>
        <v/>
      </c>
      <c r="CR253" s="453">
        <f>SUM(CR252:CS252)</f>
        <v>0</v>
      </c>
      <c r="CS253" s="454" t="str">
        <f>IF(CR253&gt;0,"fois","")</f>
        <v/>
      </c>
      <c r="CT253" s="453">
        <f>SUM(CT252:CU252)</f>
        <v>0</v>
      </c>
      <c r="CU253" s="454" t="str">
        <f>IF(CT253&gt;0,"fois","")</f>
        <v/>
      </c>
      <c r="CV253" s="453">
        <f>SUM(CV252:CW252)</f>
        <v>0</v>
      </c>
      <c r="CW253" s="454" t="str">
        <f>IF(CV253&gt;0,"fois","")</f>
        <v/>
      </c>
      <c r="CX253" s="453">
        <f>SUM(CX252:CY252)</f>
        <v>0</v>
      </c>
      <c r="CY253" s="454" t="str">
        <f>IF(CX253&gt;0,"fois","")</f>
        <v/>
      </c>
      <c r="CZ253" s="453">
        <f>SUM(CZ252:DA252)</f>
        <v>0</v>
      </c>
      <c r="DA253" s="454" t="str">
        <f>IF(CZ253&gt;0,"fois","")</f>
        <v/>
      </c>
      <c r="DB253" s="453">
        <f>SUM(DB252:DC252)</f>
        <v>0</v>
      </c>
      <c r="DC253" s="454" t="str">
        <f>IF(DB253&gt;0,"fois","")</f>
        <v/>
      </c>
      <c r="DD253" s="453">
        <f>SUM(DD252:DE252)</f>
        <v>0</v>
      </c>
      <c r="DE253" s="454" t="str">
        <f>IF(DD253&gt;0,"fois","")</f>
        <v/>
      </c>
      <c r="DF253" s="3194"/>
      <c r="DG253" s="3195"/>
      <c r="DH253" s="3195"/>
      <c r="DI253" s="3195"/>
      <c r="DJ253" s="3195"/>
      <c r="DK253" s="3195"/>
      <c r="DL253" s="3195"/>
      <c r="DM253" s="658"/>
      <c r="DN253" s="658"/>
      <c r="DO253" s="1123"/>
      <c r="DP253" s="564">
        <v>0</v>
      </c>
      <c r="DQ253" s="200">
        <v>0</v>
      </c>
      <c r="DR253" s="200">
        <v>0</v>
      </c>
      <c r="DS253" s="200">
        <v>0</v>
      </c>
      <c r="DT253" s="200">
        <v>0</v>
      </c>
      <c r="DU253" s="200">
        <v>0</v>
      </c>
      <c r="DV253" s="200">
        <v>0</v>
      </c>
      <c r="DW253" s="1217"/>
    </row>
    <row r="254" spans="1:127" s="240" customFormat="1" ht="15.95" customHeight="1">
      <c r="B254" s="456" t="s">
        <v>1087</v>
      </c>
      <c r="C254" s="2985" t="str">
        <f>IF(SUM(C252:D252)&lt;=I257,"OK","Trop")</f>
        <v>OK</v>
      </c>
      <c r="D254" s="2986"/>
      <c r="E254" s="2985" t="str">
        <f>IF(SUM(E252:F252)&lt;=I257,"OK","Trop")</f>
        <v>OK</v>
      </c>
      <c r="F254" s="2986"/>
      <c r="G254" s="2985" t="str">
        <f>IF(SUM(G252:H252)&lt;=I257,"OK","Trop")</f>
        <v>OK</v>
      </c>
      <c r="H254" s="2986"/>
      <c r="I254" s="2985" t="str">
        <f>IF(SUM(I252:J252)&lt;=I257,"OK","Trop")</f>
        <v>OK</v>
      </c>
      <c r="J254" s="2986"/>
      <c r="K254" s="2985" t="str">
        <f>IF(SUM(K252:L252)&lt;=I257,"OK","Trop")</f>
        <v>OK</v>
      </c>
      <c r="L254" s="2986"/>
      <c r="M254" s="2985" t="str">
        <f>IF(SUM(M252:N252)&lt;=I257,"OK","Trop")</f>
        <v>OK</v>
      </c>
      <c r="N254" s="2986"/>
      <c r="O254" s="2985" t="str">
        <f>IF(SUM(O252:P252)&lt;=I257,"OK","Trop")</f>
        <v>OK</v>
      </c>
      <c r="P254" s="2986"/>
      <c r="Q254" s="2985" t="str">
        <f>IF(SUM(Q252:R252)&lt;=I257,"OK","Trop")</f>
        <v>OK</v>
      </c>
      <c r="R254" s="2986"/>
      <c r="S254" s="2985" t="str">
        <f>IF(SUM(S252:T252)&lt;=I257,"OK","Trop")</f>
        <v>OK</v>
      </c>
      <c r="T254" s="2986"/>
      <c r="U254" s="2985" t="str">
        <f>IF(SUM(U252:V252)&lt;=I257,"OK","Trop")</f>
        <v>OK</v>
      </c>
      <c r="V254" s="2986"/>
      <c r="W254" s="2985" t="str">
        <f>IF(SUM(W252:X252)&lt;=I257,"OK","Trop")</f>
        <v>OK</v>
      </c>
      <c r="X254" s="2986"/>
      <c r="Y254" s="2985" t="str">
        <f>IF(SUM(Y252:Z252)&lt;=I257,"OK","Trop")</f>
        <v>OK</v>
      </c>
      <c r="Z254" s="2986"/>
      <c r="AA254" s="2985" t="str">
        <f>IF(SUM(AA252:AB252)&lt;=I257,"OK","Trop")</f>
        <v>OK</v>
      </c>
      <c r="AB254" s="2986"/>
      <c r="AC254" s="410"/>
      <c r="AD254" s="2985" t="str">
        <f>IF(SUM(AD252:AE252)&lt;=AJ257,"OK","Trop")</f>
        <v>OK</v>
      </c>
      <c r="AE254" s="2986"/>
      <c r="AF254" s="2985" t="str">
        <f>IF(SUM(AF252:AG252)&lt;=AJ257,"OK","Trop")</f>
        <v>OK</v>
      </c>
      <c r="AG254" s="2986"/>
      <c r="AH254" s="2985" t="str">
        <f>IF(SUM(AH252:AI252)&lt;=AJ257,"OK","Trop")</f>
        <v>OK</v>
      </c>
      <c r="AI254" s="2986"/>
      <c r="AJ254" s="2985" t="str">
        <f>IF(SUM(AJ252:AK252)&lt;=AJ257,"OK","Trop")</f>
        <v>OK</v>
      </c>
      <c r="AK254" s="2986"/>
      <c r="AL254" s="2985" t="str">
        <f>IF(SUM(AL252:AM252)&lt;=AJ257,"OK","Trop")</f>
        <v>OK</v>
      </c>
      <c r="AM254" s="2986"/>
      <c r="AN254" s="2985" t="str">
        <f>IF(SUM(AN252:AO252)&lt;=AJ257,"OK","Trop")</f>
        <v>OK</v>
      </c>
      <c r="AO254" s="2986"/>
      <c r="AP254" s="2985" t="str">
        <f>IF(SUM(AP252:AQ252)&lt;=AJ257,"OK","Trop")</f>
        <v>OK</v>
      </c>
      <c r="AQ254" s="2986"/>
      <c r="AR254" s="2985" t="str">
        <f>IF(SUM(AR252:AS252)&lt;=AJ257,"OK","Trop")</f>
        <v>OK</v>
      </c>
      <c r="AS254" s="2986"/>
      <c r="AT254" s="2985" t="str">
        <f>IF(SUM(AT252:AU252)&lt;=AJ257,"OK","Trop")</f>
        <v>OK</v>
      </c>
      <c r="AU254" s="2986"/>
      <c r="AV254" s="2985" t="str">
        <f>IF(SUM(AV252:AW252)&lt;=AJ257,"OK","Trop")</f>
        <v>OK</v>
      </c>
      <c r="AW254" s="2986"/>
      <c r="AX254" s="2985" t="str">
        <f>IF(SUM(AX252:AY252)&lt;=AJ257,"OK","Trop")</f>
        <v>OK</v>
      </c>
      <c r="AY254" s="2986"/>
      <c r="AZ254" s="2985" t="str">
        <f>IF(SUM(AZ252:BA252)&lt;=AJ257,"OK","Trop")</f>
        <v>OK</v>
      </c>
      <c r="BA254" s="2986"/>
      <c r="BB254" s="2985" t="str">
        <f>IF(SUM(BB252:BC252)&lt;=AJ257,"OK","Trop")</f>
        <v>OK</v>
      </c>
      <c r="BC254" s="2986"/>
      <c r="BD254" s="411"/>
      <c r="BE254" s="2985" t="str">
        <f>IF(SUM(BE252:BF252)&lt;=BK257,"OK","Trop")</f>
        <v>OK</v>
      </c>
      <c r="BF254" s="2986"/>
      <c r="BG254" s="2985" t="str">
        <f>IF(SUM(BG252:BH252)&lt;=BK257,"OK","Trop")</f>
        <v>OK</v>
      </c>
      <c r="BH254" s="2986"/>
      <c r="BI254" s="2985" t="str">
        <f>IF(SUM(BI252:BJ252)&lt;=BK257,"OK","Trop")</f>
        <v>OK</v>
      </c>
      <c r="BJ254" s="2986"/>
      <c r="BK254" s="2985" t="str">
        <f>IF(SUM(BK252:BL252)&lt;=BK257,"OK","Trop")</f>
        <v>OK</v>
      </c>
      <c r="BL254" s="2986"/>
      <c r="BM254" s="2985" t="str">
        <f>IF(SUM(BM252:BN252)&lt;=BK257,"OK","Trop")</f>
        <v>OK</v>
      </c>
      <c r="BN254" s="2986"/>
      <c r="BO254" s="2985" t="str">
        <f>IF(SUM(BO252:BP252)&lt;=BK257,"OK","Trop")</f>
        <v>OK</v>
      </c>
      <c r="BP254" s="2986"/>
      <c r="BQ254" s="2985" t="str">
        <f>IF(SUM(BQ252:BR252)&lt;=BK257,"OK","Trop")</f>
        <v>OK</v>
      </c>
      <c r="BR254" s="2986"/>
      <c r="BS254" s="2985" t="str">
        <f>IF(SUM(BS252:BT252)&lt;=BK257,"OK","Trop")</f>
        <v>OK</v>
      </c>
      <c r="BT254" s="2986"/>
      <c r="BU254" s="2985" t="str">
        <f>IF(SUM(BU252:BV252)&lt;=BK257,"OK","Trop")</f>
        <v>OK</v>
      </c>
      <c r="BV254" s="2986"/>
      <c r="BW254" s="2985" t="str">
        <f>IF(SUM(BW252:BX252)&lt;=BK257,"OK","Trop")</f>
        <v>OK</v>
      </c>
      <c r="BX254" s="2986"/>
      <c r="BY254" s="2985" t="str">
        <f>IF(SUM(BY252:BZ252)&lt;=BK257,"OK","Trop")</f>
        <v>OK</v>
      </c>
      <c r="BZ254" s="2986"/>
      <c r="CA254" s="2985" t="str">
        <f>IF(SUM(CA252:CB252)&lt;=BK257,"OK","Trop")</f>
        <v>OK</v>
      </c>
      <c r="CB254" s="2986"/>
      <c r="CC254" s="2985" t="str">
        <f>IF(SUM(CC252:CD252)&lt;=BK257,"OK","Trop")</f>
        <v>OK</v>
      </c>
      <c r="CD254" s="2986"/>
      <c r="CE254" s="412"/>
      <c r="CF254" s="2985" t="str">
        <f>IF(SUM(CF252:CG252)&lt;=CL257,"OK","Trop")</f>
        <v>OK</v>
      </c>
      <c r="CG254" s="2986"/>
      <c r="CH254" s="2985" t="str">
        <f>IF(SUM(CH252:CI252)&lt;=CL257,"OK","Trop")</f>
        <v>OK</v>
      </c>
      <c r="CI254" s="2986"/>
      <c r="CJ254" s="2985" t="str">
        <f>IF(SUM(CJ252:CK252)&lt;=CL257,"OK","Trop")</f>
        <v>OK</v>
      </c>
      <c r="CK254" s="2986"/>
      <c r="CL254" s="2985" t="str">
        <f>IF(SUM(CL252:CM252)&lt;=CL257,"OK","Trop")</f>
        <v>OK</v>
      </c>
      <c r="CM254" s="2986"/>
      <c r="CN254" s="2985" t="str">
        <f>IF(SUM(CN252:CO252)&lt;=CL257,"OK","Trop")</f>
        <v>OK</v>
      </c>
      <c r="CO254" s="2986"/>
      <c r="CP254" s="2985" t="str">
        <f>IF(SUM(CP252:CQ252)&lt;=CL257,"OK","Trop")</f>
        <v>OK</v>
      </c>
      <c r="CQ254" s="2986"/>
      <c r="CR254" s="2985" t="str">
        <f>IF(SUM(CR252:CS252)&lt;=CL257,"OK","Trop")</f>
        <v>OK</v>
      </c>
      <c r="CS254" s="2986"/>
      <c r="CT254" s="2985" t="str">
        <f>IF(SUM(CT252:CU252)&lt;=CL257,"OK","Trop")</f>
        <v>OK</v>
      </c>
      <c r="CU254" s="2986"/>
      <c r="CV254" s="2985" t="str">
        <f>IF(SUM(CV252:CW252)&lt;=CL257,"OK","Trop")</f>
        <v>OK</v>
      </c>
      <c r="CW254" s="2986"/>
      <c r="CX254" s="2985" t="str">
        <f>IF(SUM(CX252:CY252)&lt;=CL257,"OK","Trop")</f>
        <v>OK</v>
      </c>
      <c r="CY254" s="2986"/>
      <c r="CZ254" s="2985" t="str">
        <f>IF(SUM(CZ252:DA252)&lt;=CL257,"OK","Trop")</f>
        <v>OK</v>
      </c>
      <c r="DA254" s="2986"/>
      <c r="DB254" s="2985" t="str">
        <f>IF(SUM(DB252:DC252)&lt;=CL257,"OK","Trop")</f>
        <v>OK</v>
      </c>
      <c r="DC254" s="2986"/>
      <c r="DD254" s="2985" t="str">
        <f>IF(SUM(DD252:DE252)&lt;=CL257,"OK","Trop")</f>
        <v>OK</v>
      </c>
      <c r="DE254" s="2986"/>
      <c r="DF254" s="457" t="s">
        <v>1088</v>
      </c>
      <c r="DG254" s="408"/>
      <c r="DH254" s="408"/>
      <c r="DI254" s="408"/>
      <c r="DJ254" s="270"/>
      <c r="DK254" s="270"/>
      <c r="DL254" s="270"/>
      <c r="DM254" s="270"/>
      <c r="DN254" s="270"/>
      <c r="DO254" s="1122"/>
      <c r="DP254" s="564">
        <v>0</v>
      </c>
      <c r="DQ254" s="200">
        <v>0</v>
      </c>
      <c r="DR254" s="200">
        <v>0</v>
      </c>
      <c r="DS254" s="200">
        <v>0</v>
      </c>
      <c r="DT254" s="200">
        <v>0</v>
      </c>
      <c r="DU254" s="200">
        <v>0</v>
      </c>
      <c r="DV254" s="200">
        <v>0</v>
      </c>
      <c r="DW254" s="1217"/>
    </row>
    <row r="255" spans="1:127" s="240" customFormat="1" ht="15.95" customHeight="1">
      <c r="B255" s="456" t="s">
        <v>1089</v>
      </c>
      <c r="C255" s="3000" t="str">
        <f>IF(C254="OK","",SUM(C252:D252)-I257)</f>
        <v/>
      </c>
      <c r="D255" s="3001"/>
      <c r="E255" s="3000" t="str">
        <f>IF(E254="OK","",SUM(E252:F252)-I257)</f>
        <v/>
      </c>
      <c r="F255" s="3001"/>
      <c r="G255" s="3000" t="str">
        <f>IF(G254="OK","",SUM(G252:H252)-I257)</f>
        <v/>
      </c>
      <c r="H255" s="3001"/>
      <c r="I255" s="3000" t="str">
        <f>IF(I254="OK","",SUM(I252:J252)-I257)</f>
        <v/>
      </c>
      <c r="J255" s="3001"/>
      <c r="K255" s="3000" t="str">
        <f>IF(K254="OK","",SUM(K252:L252)-I257)</f>
        <v/>
      </c>
      <c r="L255" s="3001"/>
      <c r="M255" s="3000" t="str">
        <f>IF(M254="OK","",SUM(M252:N252)-I257)</f>
        <v/>
      </c>
      <c r="N255" s="3001"/>
      <c r="O255" s="3000" t="str">
        <f>IF(O254="OK","",SUM(O252:P252)-I257)</f>
        <v/>
      </c>
      <c r="P255" s="3001"/>
      <c r="Q255" s="3000" t="str">
        <f>IF(Q254="OK","",SUM(Q252:R252)-I257)</f>
        <v/>
      </c>
      <c r="R255" s="3001"/>
      <c r="S255" s="3000" t="str">
        <f>IF(S254="OK","",SUM(S252:T252)-I257)</f>
        <v/>
      </c>
      <c r="T255" s="3001"/>
      <c r="U255" s="3000" t="str">
        <f>IF(U254="OK","",SUM(U252:V252)-I257)</f>
        <v/>
      </c>
      <c r="V255" s="3001"/>
      <c r="W255" s="3000" t="str">
        <f>IF(W254="OK","",SUM(W252:X252)-I257)</f>
        <v/>
      </c>
      <c r="X255" s="3001"/>
      <c r="Y255" s="3000" t="str">
        <f>IF(Y254="OK","",SUM(Y252:Z252)-I257)</f>
        <v/>
      </c>
      <c r="Z255" s="3001"/>
      <c r="AA255" s="3000" t="str">
        <f>IF(AA254="OK","",SUM(AA252:AB252)-I257)</f>
        <v/>
      </c>
      <c r="AB255" s="3001"/>
      <c r="AC255" s="410"/>
      <c r="AD255" s="3000" t="str">
        <f>IF(AD254="OK","",SUM(AD252:AE252)-AJ257)</f>
        <v/>
      </c>
      <c r="AE255" s="3001"/>
      <c r="AF255" s="3000" t="str">
        <f>IF(AF254="OK","",SUM(AF252:AG252)-AJ257)</f>
        <v/>
      </c>
      <c r="AG255" s="3001"/>
      <c r="AH255" s="3000" t="str">
        <f>IF(AH254="OK","",SUM(AH252:AI252)-AJ257)</f>
        <v/>
      </c>
      <c r="AI255" s="3001"/>
      <c r="AJ255" s="3000" t="str">
        <f>IF(AJ254="OK","",SUM(AJ252:AK252)-AJ257)</f>
        <v/>
      </c>
      <c r="AK255" s="3001"/>
      <c r="AL255" s="3000" t="str">
        <f>IF(AL254="OK","",SUM(AL252:AM252)-AJ257)</f>
        <v/>
      </c>
      <c r="AM255" s="3001"/>
      <c r="AN255" s="3000" t="str">
        <f>IF(AN254="OK","",SUM(AN252:AO252)-AJ257)</f>
        <v/>
      </c>
      <c r="AO255" s="3001"/>
      <c r="AP255" s="3000" t="str">
        <f>IF(AP254="OK","",SUM(AP252:AQ252)-AJ257)</f>
        <v/>
      </c>
      <c r="AQ255" s="3001"/>
      <c r="AR255" s="3000" t="str">
        <f>IF(AR254="OK","",SUM(AR252:AS252)-AJ257)</f>
        <v/>
      </c>
      <c r="AS255" s="3001"/>
      <c r="AT255" s="3000" t="str">
        <f>IF(AT254="OK","",SUM(AT252:AU252)-AJ257)</f>
        <v/>
      </c>
      <c r="AU255" s="3001"/>
      <c r="AV255" s="3000" t="str">
        <f>IF(AV254="OK","",SUM(AV252:AW252)-AJ257)</f>
        <v/>
      </c>
      <c r="AW255" s="3001"/>
      <c r="AX255" s="3000" t="str">
        <f>IF(AX254="OK","",SUM(AX252:AY252)-AJ257)</f>
        <v/>
      </c>
      <c r="AY255" s="3001"/>
      <c r="AZ255" s="3000" t="str">
        <f>IF(AZ254="OK","",SUM(AZ252:BA252)-AJ257)</f>
        <v/>
      </c>
      <c r="BA255" s="3001"/>
      <c r="BB255" s="3000" t="str">
        <f>IF(BB254="OK","",SUM(BB252:BC252)-AJ257)</f>
        <v/>
      </c>
      <c r="BC255" s="3001"/>
      <c r="BD255" s="411"/>
      <c r="BE255" s="3000" t="str">
        <f>IF(BE254="OK","",SUM(BE252:BF252)-BK257)</f>
        <v/>
      </c>
      <c r="BF255" s="3001"/>
      <c r="BG255" s="3000" t="str">
        <f>IF(BG254="OK","",SUM(BG252:BH252)-BK257)</f>
        <v/>
      </c>
      <c r="BH255" s="3001"/>
      <c r="BI255" s="3000" t="str">
        <f>IF(BI254="OK","",SUM(BI252:BJ252)-BK257)</f>
        <v/>
      </c>
      <c r="BJ255" s="3001"/>
      <c r="BK255" s="3000" t="str">
        <f>IF(BK254="OK","",SUM(BK252:BL252)-BK257)</f>
        <v/>
      </c>
      <c r="BL255" s="3001"/>
      <c r="BM255" s="3000" t="str">
        <f>IF(BM254="OK","",SUM(BM252:BN252)-BK257)</f>
        <v/>
      </c>
      <c r="BN255" s="3001"/>
      <c r="BO255" s="3000" t="str">
        <f>IF(BO254="OK","",SUM(BO252:BP252)-BK257)</f>
        <v/>
      </c>
      <c r="BP255" s="3001"/>
      <c r="BQ255" s="3000" t="str">
        <f>IF(BQ254="OK","",SUM(BQ252:BR252)-BK257)</f>
        <v/>
      </c>
      <c r="BR255" s="3001"/>
      <c r="BS255" s="3000" t="str">
        <f>IF(BS254="OK","",SUM(BS252:BT252)-BK257)</f>
        <v/>
      </c>
      <c r="BT255" s="3001"/>
      <c r="BU255" s="3000" t="str">
        <f>IF(BU254="OK","",SUM(BU252:BV252)-BK257)</f>
        <v/>
      </c>
      <c r="BV255" s="3001"/>
      <c r="BW255" s="3000" t="str">
        <f>IF(BW254="OK","",SUM(BW252:BX252)-BK257)</f>
        <v/>
      </c>
      <c r="BX255" s="3001"/>
      <c r="BY255" s="3000" t="str">
        <f>IF(BY254="OK","",SUM(BY252:BZ252)-BK257)</f>
        <v/>
      </c>
      <c r="BZ255" s="3001"/>
      <c r="CA255" s="3000" t="str">
        <f>IF(CA254="OK","",SUM(CA252:CB252)-BK257)</f>
        <v/>
      </c>
      <c r="CB255" s="3001"/>
      <c r="CC255" s="3000" t="str">
        <f>IF(CC254="OK","",SUM(CC252:CD252)-BK257)</f>
        <v/>
      </c>
      <c r="CD255" s="3001"/>
      <c r="CE255" s="412"/>
      <c r="CF255" s="3000" t="str">
        <f>IF(CF254="OK","",SUM(CF252:CG252)-CL257)</f>
        <v/>
      </c>
      <c r="CG255" s="3001"/>
      <c r="CH255" s="3000" t="str">
        <f>IF(CH254="OK","",SUM(CH252:CI252)-CL257)</f>
        <v/>
      </c>
      <c r="CI255" s="3001"/>
      <c r="CJ255" s="3000" t="str">
        <f>IF(CJ254="OK","",SUM(CJ252:CK252)-CL257)</f>
        <v/>
      </c>
      <c r="CK255" s="3001"/>
      <c r="CL255" s="3000" t="str">
        <f>IF(CL254="OK","",SUM(CL252:CM252)-CL257)</f>
        <v/>
      </c>
      <c r="CM255" s="3001"/>
      <c r="CN255" s="3000" t="str">
        <f>IF(CN254="OK","",SUM(CN252:CO252)-CL257)</f>
        <v/>
      </c>
      <c r="CO255" s="3001"/>
      <c r="CP255" s="3000" t="str">
        <f>IF(CP254="OK","",SUM(CP252:CQ252)-CL257)</f>
        <v/>
      </c>
      <c r="CQ255" s="3001"/>
      <c r="CR255" s="3000" t="str">
        <f>IF(CR254="OK","",SUM(CR252:CS252)-CL257)</f>
        <v/>
      </c>
      <c r="CS255" s="3001"/>
      <c r="CT255" s="3000" t="str">
        <f>IF(CT254="OK","",SUM(CT252:CU252)-CL257)</f>
        <v/>
      </c>
      <c r="CU255" s="3001"/>
      <c r="CV255" s="3000" t="str">
        <f>IF(CV254="OK","",SUM(CV252:CW252)-CL257)</f>
        <v/>
      </c>
      <c r="CW255" s="3001"/>
      <c r="CX255" s="3000" t="str">
        <f>IF(CX254="OK","",SUM(CX252:CY252)-CL257)</f>
        <v/>
      </c>
      <c r="CY255" s="3001"/>
      <c r="CZ255" s="3000" t="str">
        <f>IF(CZ254="OK","",SUM(CZ252:DA252)-CL257)</f>
        <v/>
      </c>
      <c r="DA255" s="3001"/>
      <c r="DB255" s="3000" t="str">
        <f>IF(DB254="OK","",SUM(DB252:DC252)-CL257)</f>
        <v/>
      </c>
      <c r="DC255" s="3001"/>
      <c r="DD255" s="3000" t="str">
        <f>IF(DD254="OK","",SUM(DD252:DE252)-CL257)</f>
        <v/>
      </c>
      <c r="DE255" s="3001"/>
      <c r="DF255" s="457" t="s">
        <v>1090</v>
      </c>
      <c r="DG255" s="408"/>
      <c r="DH255" s="408"/>
      <c r="DI255" s="408"/>
      <c r="DJ255" s="270"/>
      <c r="DK255" s="270"/>
      <c r="DL255" s="270"/>
      <c r="DM255" s="270"/>
      <c r="DN255" s="270"/>
      <c r="DO255" s="1122"/>
      <c r="DP255" s="564">
        <v>0</v>
      </c>
      <c r="DQ255" s="200">
        <v>0</v>
      </c>
      <c r="DR255" s="200">
        <v>0</v>
      </c>
      <c r="DS255" s="200">
        <v>0</v>
      </c>
      <c r="DT255" s="200">
        <v>0</v>
      </c>
      <c r="DU255" s="200">
        <v>0</v>
      </c>
      <c r="DV255" s="200">
        <v>0</v>
      </c>
      <c r="DW255" s="1217"/>
    </row>
    <row r="256" spans="1:127" s="240" customFormat="1" ht="15.95" customHeight="1">
      <c r="B256" s="616">
        <f>COUNTA(B43:B74)</f>
        <v>21</v>
      </c>
      <c r="C256" s="1124" t="s">
        <v>1091</v>
      </c>
      <c r="D256" s="460"/>
      <c r="E256" s="461"/>
      <c r="F256" s="461"/>
      <c r="G256" s="461"/>
      <c r="H256" s="462"/>
      <c r="I256" s="459" t="s">
        <v>1092</v>
      </c>
      <c r="J256" s="460"/>
      <c r="K256" s="461"/>
      <c r="L256" s="461"/>
      <c r="M256" s="461"/>
      <c r="N256" s="463"/>
      <c r="O256" s="459" t="s">
        <v>1093</v>
      </c>
      <c r="P256" s="461"/>
      <c r="Q256" s="461"/>
      <c r="R256" s="461"/>
      <c r="S256" s="463"/>
      <c r="T256" s="459" t="s">
        <v>1094</v>
      </c>
      <c r="U256" s="464"/>
      <c r="V256" s="461"/>
      <c r="W256" s="461"/>
      <c r="X256" s="461"/>
      <c r="Y256" s="461"/>
      <c r="Z256" s="461"/>
      <c r="AA256" s="461"/>
      <c r="AB256" s="463"/>
      <c r="AC256" s="410"/>
      <c r="AD256" s="1124" t="s">
        <v>1091</v>
      </c>
      <c r="AE256" s="460"/>
      <c r="AF256" s="461"/>
      <c r="AG256" s="461"/>
      <c r="AH256" s="461"/>
      <c r="AI256" s="462"/>
      <c r="AJ256" s="459" t="s">
        <v>1092</v>
      </c>
      <c r="AK256" s="460"/>
      <c r="AL256" s="461"/>
      <c r="AM256" s="461"/>
      <c r="AN256" s="461"/>
      <c r="AO256" s="463"/>
      <c r="AP256" s="459" t="s">
        <v>1093</v>
      </c>
      <c r="AQ256" s="461"/>
      <c r="AR256" s="461"/>
      <c r="AS256" s="461"/>
      <c r="AT256" s="463"/>
      <c r="AU256" s="459" t="s">
        <v>1094</v>
      </c>
      <c r="AV256" s="464"/>
      <c r="AW256" s="461"/>
      <c r="AX256" s="461"/>
      <c r="AY256" s="461"/>
      <c r="AZ256" s="461"/>
      <c r="BA256" s="461"/>
      <c r="BB256" s="461"/>
      <c r="BC256" s="463"/>
      <c r="BD256" s="411"/>
      <c r="BE256" s="1124" t="s">
        <v>1091</v>
      </c>
      <c r="BF256" s="460"/>
      <c r="BG256" s="461"/>
      <c r="BH256" s="461"/>
      <c r="BI256" s="461"/>
      <c r="BJ256" s="462"/>
      <c r="BK256" s="459" t="s">
        <v>1092</v>
      </c>
      <c r="BL256" s="460"/>
      <c r="BM256" s="461"/>
      <c r="BN256" s="461"/>
      <c r="BO256" s="461"/>
      <c r="BP256" s="463"/>
      <c r="BQ256" s="459" t="s">
        <v>1093</v>
      </c>
      <c r="BR256" s="461"/>
      <c r="BS256" s="461"/>
      <c r="BT256" s="461"/>
      <c r="BU256" s="463"/>
      <c r="BV256" s="459" t="s">
        <v>1094</v>
      </c>
      <c r="BW256" s="464"/>
      <c r="BX256" s="461"/>
      <c r="BY256" s="461"/>
      <c r="BZ256" s="461"/>
      <c r="CA256" s="461"/>
      <c r="CB256" s="461"/>
      <c r="CC256" s="461"/>
      <c r="CD256" s="463"/>
      <c r="CE256" s="412"/>
      <c r="CF256" s="1124" t="s">
        <v>1091</v>
      </c>
      <c r="CG256" s="460"/>
      <c r="CH256" s="461"/>
      <c r="CI256" s="461"/>
      <c r="CJ256" s="461"/>
      <c r="CK256" s="462"/>
      <c r="CL256" s="459" t="s">
        <v>1092</v>
      </c>
      <c r="CM256" s="460"/>
      <c r="CN256" s="461"/>
      <c r="CO256" s="461"/>
      <c r="CP256" s="461"/>
      <c r="CQ256" s="463"/>
      <c r="CR256" s="459" t="s">
        <v>1093</v>
      </c>
      <c r="CS256" s="461"/>
      <c r="CT256" s="461"/>
      <c r="CU256" s="461"/>
      <c r="CV256" s="463"/>
      <c r="CW256" s="459" t="s">
        <v>1094</v>
      </c>
      <c r="CX256" s="464"/>
      <c r="CY256" s="461"/>
      <c r="CZ256" s="461"/>
      <c r="DA256" s="461"/>
      <c r="DB256" s="461"/>
      <c r="DC256" s="461"/>
      <c r="DD256" s="461"/>
      <c r="DE256" s="463"/>
      <c r="DF256" s="3204">
        <f>B256</f>
        <v>21</v>
      </c>
      <c r="DG256" s="3205"/>
      <c r="DH256" s="3205"/>
      <c r="DI256" s="617" t="s">
        <v>1095</v>
      </c>
      <c r="DJ256" s="617"/>
      <c r="DK256" s="270">
        <v>0</v>
      </c>
      <c r="DL256" s="270">
        <v>0</v>
      </c>
      <c r="DM256" s="408"/>
      <c r="DN256" s="408"/>
      <c r="DO256" s="1122"/>
      <c r="DP256" s="564">
        <v>0</v>
      </c>
      <c r="DQ256" s="200">
        <v>0</v>
      </c>
      <c r="DR256" s="200">
        <v>0</v>
      </c>
      <c r="DS256" s="200">
        <v>0</v>
      </c>
      <c r="DT256" s="200">
        <v>0</v>
      </c>
      <c r="DU256" s="200">
        <v>0</v>
      </c>
      <c r="DV256" s="200">
        <v>0</v>
      </c>
      <c r="DW256" s="1217"/>
    </row>
    <row r="257" spans="1:127" s="240" customFormat="1" ht="15.95" customHeight="1" thickBot="1">
      <c r="B257" s="466" t="s">
        <v>1096</v>
      </c>
      <c r="C257" s="3198">
        <v>20</v>
      </c>
      <c r="D257" s="3199"/>
      <c r="E257" s="3199"/>
      <c r="F257" s="3199"/>
      <c r="G257" s="3199"/>
      <c r="H257" s="3200"/>
      <c r="I257" s="3201">
        <f>(J250/P250)*C257</f>
        <v>4</v>
      </c>
      <c r="J257" s="3202"/>
      <c r="K257" s="3202"/>
      <c r="L257" s="3202"/>
      <c r="M257" s="3202"/>
      <c r="N257" s="3203"/>
      <c r="O257" s="3201">
        <f>SUM(C252:AB252)</f>
        <v>2</v>
      </c>
      <c r="P257" s="3202"/>
      <c r="Q257" s="3202"/>
      <c r="R257" s="3202"/>
      <c r="S257" s="3203"/>
      <c r="T257" s="3201" t="str">
        <f>IF(O257&lt;=I257,"OK","Trop")</f>
        <v>OK</v>
      </c>
      <c r="U257" s="3202"/>
      <c r="V257" s="3202"/>
      <c r="W257" s="3202"/>
      <c r="X257" s="3202"/>
      <c r="Y257" s="3196" t="str">
        <f>IF(O257&lt;=I257,"",IF(O257&gt;I257,O257-I257))</f>
        <v/>
      </c>
      <c r="Z257" s="3196"/>
      <c r="AA257" s="3196"/>
      <c r="AB257" s="3197"/>
      <c r="AC257" s="410"/>
      <c r="AD257" s="3198">
        <v>20</v>
      </c>
      <c r="AE257" s="3199"/>
      <c r="AF257" s="3199"/>
      <c r="AG257" s="3199"/>
      <c r="AH257" s="3199"/>
      <c r="AI257" s="3200"/>
      <c r="AJ257" s="3201">
        <f>(AK250/AQ250)*AD257</f>
        <v>6</v>
      </c>
      <c r="AK257" s="3202"/>
      <c r="AL257" s="3202"/>
      <c r="AM257" s="3202"/>
      <c r="AN257" s="3202"/>
      <c r="AO257" s="3203"/>
      <c r="AP257" s="3201">
        <f>SUM(AD252:BC252)</f>
        <v>0</v>
      </c>
      <c r="AQ257" s="3202"/>
      <c r="AR257" s="3202"/>
      <c r="AS257" s="3202"/>
      <c r="AT257" s="3203"/>
      <c r="AU257" s="3201" t="str">
        <f>IF(AP257&lt;=AJ257,"OK","Trop")</f>
        <v>OK</v>
      </c>
      <c r="AV257" s="3202"/>
      <c r="AW257" s="3202"/>
      <c r="AX257" s="3202"/>
      <c r="AY257" s="3202"/>
      <c r="AZ257" s="3196" t="str">
        <f>IF(AP257&lt;=AJ257,"",IF(AP257&gt;AJ257,AP257-AJ257))</f>
        <v/>
      </c>
      <c r="BA257" s="3196"/>
      <c r="BB257" s="3196"/>
      <c r="BC257" s="3197"/>
      <c r="BD257" s="411"/>
      <c r="BE257" s="3198">
        <v>16</v>
      </c>
      <c r="BF257" s="3199"/>
      <c r="BG257" s="3199"/>
      <c r="BH257" s="3199"/>
      <c r="BI257" s="3199"/>
      <c r="BJ257" s="3200"/>
      <c r="BK257" s="3201">
        <f>(BL250/BR250)*BE257</f>
        <v>4.8</v>
      </c>
      <c r="BL257" s="3202"/>
      <c r="BM257" s="3202"/>
      <c r="BN257" s="3202"/>
      <c r="BO257" s="3202"/>
      <c r="BP257" s="3203"/>
      <c r="BQ257" s="3201">
        <f>SUM(BE252:CD252)</f>
        <v>0</v>
      </c>
      <c r="BR257" s="3202"/>
      <c r="BS257" s="3202"/>
      <c r="BT257" s="3202"/>
      <c r="BU257" s="3203"/>
      <c r="BV257" s="3201" t="str">
        <f>IF(BQ257&lt;=BK257,"OK","Trop")</f>
        <v>OK</v>
      </c>
      <c r="BW257" s="3202"/>
      <c r="BX257" s="3202"/>
      <c r="BY257" s="3202"/>
      <c r="BZ257" s="3202"/>
      <c r="CA257" s="3196" t="str">
        <f>IF(BQ257&lt;=BK257,"",IF(BQ257&gt;BK257,BQ257-BK257))</f>
        <v/>
      </c>
      <c r="CB257" s="3196"/>
      <c r="CC257" s="3196"/>
      <c r="CD257" s="3197"/>
      <c r="CE257" s="412"/>
      <c r="CF257" s="3198">
        <v>40</v>
      </c>
      <c r="CG257" s="3199"/>
      <c r="CH257" s="3199"/>
      <c r="CI257" s="3199"/>
      <c r="CJ257" s="3199"/>
      <c r="CK257" s="3200"/>
      <c r="CL257" s="3201">
        <f>(CM250/CS250)*CF257</f>
        <v>8</v>
      </c>
      <c r="CM257" s="3202"/>
      <c r="CN257" s="3202"/>
      <c r="CO257" s="3202"/>
      <c r="CP257" s="3202"/>
      <c r="CQ257" s="3203"/>
      <c r="CR257" s="3201">
        <f>SUM(CF252:DE252)</f>
        <v>0</v>
      </c>
      <c r="CS257" s="3202"/>
      <c r="CT257" s="3202"/>
      <c r="CU257" s="3202"/>
      <c r="CV257" s="3203"/>
      <c r="CW257" s="3201" t="str">
        <f>IF(CR257&lt;=CL257,"OK","Trop")</f>
        <v>OK</v>
      </c>
      <c r="CX257" s="3202"/>
      <c r="CY257" s="3202"/>
      <c r="CZ257" s="3202"/>
      <c r="DA257" s="3202"/>
      <c r="DB257" s="3196" t="str">
        <f>IF(CR257&lt;=CL257,"",IF(CR257&gt;CL257,CR257-CL257))</f>
        <v/>
      </c>
      <c r="DC257" s="3196"/>
      <c r="DD257" s="3196"/>
      <c r="DE257" s="3197"/>
      <c r="DF257" s="1125" t="s">
        <v>1164</v>
      </c>
      <c r="DG257" s="1126"/>
      <c r="DH257" s="1126"/>
      <c r="DI257" s="1126"/>
      <c r="DJ257" s="1126"/>
      <c r="DK257" s="1126"/>
      <c r="DL257" s="1126"/>
      <c r="DM257" s="1126"/>
      <c r="DN257" s="1126"/>
      <c r="DO257" s="1127"/>
      <c r="DP257" s="564">
        <v>0</v>
      </c>
      <c r="DQ257" s="200">
        <v>0</v>
      </c>
      <c r="DR257" s="200">
        <v>0</v>
      </c>
      <c r="DS257" s="200">
        <v>0</v>
      </c>
      <c r="DT257" s="200">
        <v>0</v>
      </c>
      <c r="DU257" s="200">
        <v>0</v>
      </c>
      <c r="DV257" s="200">
        <v>0</v>
      </c>
      <c r="DW257" s="1217"/>
    </row>
    <row r="258" spans="1:127" s="240" customFormat="1" ht="15.95" customHeight="1">
      <c r="A258" s="621"/>
      <c r="B258" s="1248"/>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129"/>
      <c r="BC258" s="129"/>
      <c r="BD258" s="129"/>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c r="CG258" s="129"/>
      <c r="CH258" s="129"/>
      <c r="CI258" s="129"/>
      <c r="CJ258" s="129"/>
      <c r="CK258" s="129"/>
      <c r="CL258" s="129"/>
      <c r="CM258" s="129"/>
      <c r="CN258" s="129"/>
      <c r="CO258" s="129"/>
      <c r="CP258" s="129"/>
      <c r="CQ258" s="129"/>
      <c r="CR258" s="129"/>
      <c r="CS258" s="129"/>
      <c r="CT258" s="129"/>
      <c r="CU258" s="129"/>
      <c r="CV258" s="129"/>
      <c r="CW258" s="129"/>
      <c r="CX258" s="129"/>
      <c r="CY258" s="129"/>
      <c r="CZ258" s="129"/>
      <c r="DA258" s="129"/>
      <c r="DB258" s="129"/>
      <c r="DC258" s="129"/>
      <c r="DD258" s="129"/>
      <c r="DE258" s="129"/>
      <c r="DF258" s="129"/>
      <c r="DG258" s="129"/>
      <c r="DI258" s="564">
        <v>0</v>
      </c>
      <c r="DJ258" s="564">
        <v>0</v>
      </c>
      <c r="DK258" s="564">
        <v>0</v>
      </c>
      <c r="DL258" s="564">
        <v>0</v>
      </c>
      <c r="DM258" s="395"/>
      <c r="DN258" s="395"/>
      <c r="DO258" s="395"/>
      <c r="DP258" s="564">
        <v>0</v>
      </c>
      <c r="DQ258" s="200">
        <v>0</v>
      </c>
      <c r="DR258" s="200">
        <v>0</v>
      </c>
      <c r="DS258" s="200">
        <v>0</v>
      </c>
      <c r="DT258" s="200">
        <v>0</v>
      </c>
      <c r="DU258" s="200">
        <v>0</v>
      </c>
      <c r="DV258" s="200">
        <v>0</v>
      </c>
      <c r="DW258" s="1217"/>
    </row>
    <row r="259" spans="1:127" s="240" customFormat="1" ht="15.95" customHeight="1">
      <c r="B259" s="3086" t="str">
        <f>B47</f>
        <v>CUIDITÉS  avec sauce type vinaigrette,yaourt, fromage blanc…</v>
      </c>
      <c r="C259" s="3087"/>
      <c r="D259" s="3087"/>
      <c r="E259" s="3087"/>
      <c r="F259" s="3087"/>
      <c r="G259" s="3087"/>
      <c r="H259" s="3087"/>
      <c r="I259" s="3087"/>
      <c r="J259" s="3087"/>
      <c r="K259" s="3087"/>
      <c r="L259" s="3087"/>
      <c r="M259" s="3087"/>
      <c r="N259" s="3087"/>
      <c r="O259" s="3087"/>
      <c r="P259" s="3087"/>
      <c r="Q259" s="3087"/>
      <c r="R259" s="3087"/>
      <c r="S259" s="3087"/>
      <c r="T259" s="3087"/>
      <c r="U259" s="3087"/>
      <c r="V259" s="3087"/>
      <c r="W259" s="3087"/>
      <c r="X259" s="3087"/>
      <c r="Y259" s="3087"/>
      <c r="Z259" s="3087"/>
      <c r="AA259" s="3087"/>
      <c r="AB259" s="3087"/>
      <c r="AC259" s="3087"/>
      <c r="AD259" s="3087"/>
      <c r="AE259" s="3087"/>
      <c r="AF259" s="3087"/>
      <c r="AG259" s="3087"/>
      <c r="AH259" s="3087"/>
      <c r="AI259" s="3087"/>
      <c r="AJ259" s="3087"/>
      <c r="AK259" s="3087"/>
      <c r="AL259" s="3087"/>
      <c r="AM259" s="3087"/>
      <c r="AN259" s="3087"/>
      <c r="AO259" s="3087"/>
      <c r="AP259" s="3087"/>
      <c r="AQ259" s="3087"/>
      <c r="AR259" s="3087"/>
      <c r="AS259" s="3087"/>
      <c r="AT259" s="3087"/>
      <c r="AU259" s="3087"/>
      <c r="AV259" s="3087"/>
      <c r="AW259" s="3087"/>
      <c r="AX259" s="3087"/>
      <c r="AY259" s="3087"/>
      <c r="AZ259" s="3087"/>
      <c r="BA259" s="3087"/>
      <c r="BB259" s="3087"/>
      <c r="BC259" s="3087"/>
      <c r="BD259" s="3087"/>
      <c r="BE259" s="3087"/>
      <c r="BF259" s="3087"/>
      <c r="BG259" s="3087"/>
      <c r="BH259" s="3087"/>
      <c r="BI259" s="3087"/>
      <c r="BJ259" s="3087"/>
      <c r="BK259" s="3087"/>
      <c r="BL259" s="3087"/>
      <c r="BM259" s="3087"/>
      <c r="BN259" s="3087"/>
      <c r="BO259" s="3087"/>
      <c r="BP259" s="3087"/>
      <c r="BQ259" s="3087"/>
      <c r="BR259" s="3087"/>
      <c r="BS259" s="3087"/>
      <c r="BT259" s="3087"/>
      <c r="BU259" s="3087"/>
      <c r="BV259" s="3087"/>
      <c r="BW259" s="3087"/>
      <c r="BX259" s="3087"/>
      <c r="BY259" s="3087"/>
      <c r="BZ259" s="3087"/>
      <c r="CA259" s="3087"/>
      <c r="CB259" s="3087"/>
      <c r="CC259" s="3087"/>
      <c r="CD259" s="3087"/>
      <c r="CE259" s="3087"/>
      <c r="CF259" s="3087"/>
      <c r="CG259" s="3087"/>
      <c r="CH259" s="3087"/>
      <c r="CI259" s="3087"/>
      <c r="CJ259" s="3087"/>
      <c r="CK259" s="3087"/>
      <c r="CL259" s="3087"/>
      <c r="CM259" s="3087"/>
      <c r="CN259" s="3087"/>
      <c r="CO259" s="3087"/>
      <c r="CP259" s="3087"/>
      <c r="CQ259" s="3087"/>
      <c r="CR259" s="3026" t="s">
        <v>1163</v>
      </c>
      <c r="CS259" s="3026"/>
      <c r="CT259" s="3026"/>
      <c r="CU259" s="3026"/>
      <c r="CV259" s="3026"/>
      <c r="CW259" s="3026"/>
      <c r="CX259" s="3026"/>
      <c r="CY259" s="3026"/>
      <c r="CZ259" s="3026"/>
      <c r="DA259" s="3026"/>
      <c r="DB259" s="3026"/>
      <c r="DC259" s="3026"/>
      <c r="DD259" s="3026"/>
      <c r="DE259" s="3026"/>
      <c r="DF259" s="3026">
        <f>ROW(DE51)</f>
        <v>51</v>
      </c>
      <c r="DG259" s="3026" t="s">
        <v>1124</v>
      </c>
      <c r="DH259" s="3026">
        <f>ROW(DE69)</f>
        <v>69</v>
      </c>
      <c r="DI259" s="3141" t="str">
        <f>B259</f>
        <v>CUIDITÉS  avec sauce type vinaigrette,yaourt, fromage blanc…</v>
      </c>
      <c r="DJ259" s="3141"/>
      <c r="DK259" s="3141"/>
      <c r="DL259" s="3141"/>
      <c r="DM259" s="3141"/>
      <c r="DN259" s="3141"/>
      <c r="DO259" s="3142"/>
      <c r="DP259" s="564">
        <v>0</v>
      </c>
      <c r="DQ259" s="200">
        <v>0</v>
      </c>
      <c r="DR259" s="200">
        <v>0</v>
      </c>
      <c r="DS259" s="200">
        <v>0</v>
      </c>
      <c r="DT259" s="200">
        <v>0</v>
      </c>
      <c r="DU259" s="200">
        <v>0</v>
      </c>
      <c r="DV259" s="200">
        <v>0</v>
      </c>
      <c r="DW259" s="1217"/>
    </row>
    <row r="260" spans="1:127" s="240" customFormat="1" ht="15.95" customHeight="1">
      <c r="B260" s="3088"/>
      <c r="C260" s="3089"/>
      <c r="D260" s="3089"/>
      <c r="E260" s="3089"/>
      <c r="F260" s="3089"/>
      <c r="G260" s="3089"/>
      <c r="H260" s="3089"/>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89"/>
      <c r="AD260" s="3089"/>
      <c r="AE260" s="3089"/>
      <c r="AF260" s="3089"/>
      <c r="AG260" s="3089"/>
      <c r="AH260" s="3089"/>
      <c r="AI260" s="3089"/>
      <c r="AJ260" s="3089"/>
      <c r="AK260" s="3089"/>
      <c r="AL260" s="3089"/>
      <c r="AM260" s="3089"/>
      <c r="AN260" s="3089"/>
      <c r="AO260" s="3089"/>
      <c r="AP260" s="3089"/>
      <c r="AQ260" s="3089"/>
      <c r="AR260" s="3089"/>
      <c r="AS260" s="3089"/>
      <c r="AT260" s="3089"/>
      <c r="AU260" s="3089"/>
      <c r="AV260" s="3089"/>
      <c r="AW260" s="3089"/>
      <c r="AX260" s="3089"/>
      <c r="AY260" s="3089"/>
      <c r="AZ260" s="3089"/>
      <c r="BA260" s="3089"/>
      <c r="BB260" s="3089"/>
      <c r="BC260" s="3089"/>
      <c r="BD260" s="3089"/>
      <c r="BE260" s="3089"/>
      <c r="BF260" s="3089"/>
      <c r="BG260" s="3089"/>
      <c r="BH260" s="3089"/>
      <c r="BI260" s="3089"/>
      <c r="BJ260" s="3089"/>
      <c r="BK260" s="3089"/>
      <c r="BL260" s="3089"/>
      <c r="BM260" s="3089"/>
      <c r="BN260" s="3089"/>
      <c r="BO260" s="3089"/>
      <c r="BP260" s="3089"/>
      <c r="BQ260" s="3089"/>
      <c r="BR260" s="3089"/>
      <c r="BS260" s="3089"/>
      <c r="BT260" s="3089"/>
      <c r="BU260" s="3089"/>
      <c r="BV260" s="3089"/>
      <c r="BW260" s="3089"/>
      <c r="BX260" s="3089"/>
      <c r="BY260" s="3089"/>
      <c r="BZ260" s="3089"/>
      <c r="CA260" s="3089"/>
      <c r="CB260" s="3089"/>
      <c r="CC260" s="3089"/>
      <c r="CD260" s="3089"/>
      <c r="CE260" s="3089"/>
      <c r="CF260" s="3089"/>
      <c r="CG260" s="3089"/>
      <c r="CH260" s="3089"/>
      <c r="CI260" s="3089"/>
      <c r="CJ260" s="3089"/>
      <c r="CK260" s="3089"/>
      <c r="CL260" s="3089"/>
      <c r="CM260" s="3089"/>
      <c r="CN260" s="3089"/>
      <c r="CO260" s="3089"/>
      <c r="CP260" s="3089"/>
      <c r="CQ260" s="3089"/>
      <c r="CR260" s="3208"/>
      <c r="CS260" s="3208"/>
      <c r="CT260" s="3208"/>
      <c r="CU260" s="3208"/>
      <c r="CV260" s="3208"/>
      <c r="CW260" s="3208"/>
      <c r="CX260" s="3208"/>
      <c r="CY260" s="3208"/>
      <c r="CZ260" s="3208"/>
      <c r="DA260" s="3208"/>
      <c r="DB260" s="3208"/>
      <c r="DC260" s="3208"/>
      <c r="DD260" s="3208"/>
      <c r="DE260" s="3208"/>
      <c r="DF260" s="3208"/>
      <c r="DG260" s="3208"/>
      <c r="DH260" s="3208"/>
      <c r="DI260" s="3206"/>
      <c r="DJ260" s="3206"/>
      <c r="DK260" s="3206"/>
      <c r="DL260" s="3206"/>
      <c r="DM260" s="3206"/>
      <c r="DN260" s="3206"/>
      <c r="DO260" s="3207"/>
      <c r="DP260" s="564">
        <v>0</v>
      </c>
      <c r="DQ260" s="200">
        <v>0</v>
      </c>
      <c r="DR260" s="200">
        <v>0</v>
      </c>
      <c r="DS260" s="200">
        <v>0</v>
      </c>
      <c r="DT260" s="200">
        <v>0</v>
      </c>
      <c r="DU260" s="200">
        <v>0</v>
      </c>
      <c r="DV260" s="200">
        <v>0</v>
      </c>
      <c r="DW260" s="1217"/>
    </row>
    <row r="261" spans="1:127" s="240" customFormat="1" ht="15.95" customHeight="1">
      <c r="B261" s="444" t="s">
        <v>1080</v>
      </c>
      <c r="C261" s="1108" t="s">
        <v>1076</v>
      </c>
      <c r="D261" s="1109"/>
      <c r="E261" s="1109"/>
      <c r="F261" s="1109"/>
      <c r="G261" s="1109"/>
      <c r="H261" s="1109"/>
      <c r="I261" s="1110" t="s">
        <v>1081</v>
      </c>
      <c r="J261" s="3185">
        <v>4</v>
      </c>
      <c r="K261" s="3185"/>
      <c r="L261" s="1109" t="s">
        <v>1082</v>
      </c>
      <c r="M261" s="1109"/>
      <c r="N261" s="1111"/>
      <c r="O261" s="1111"/>
      <c r="P261" s="3186">
        <v>20</v>
      </c>
      <c r="Q261" s="3186"/>
      <c r="R261" s="1109" t="s">
        <v>1083</v>
      </c>
      <c r="S261" s="1112"/>
      <c r="T261" s="1109"/>
      <c r="U261" s="1109"/>
      <c r="V261" s="1109"/>
      <c r="W261" s="1109"/>
      <c r="X261" s="1109"/>
      <c r="Y261" s="1109"/>
      <c r="Z261" s="1109"/>
      <c r="AA261" s="1109"/>
      <c r="AB261" s="1113"/>
      <c r="AC261" s="410"/>
      <c r="AD261" s="1108"/>
      <c r="AE261" s="1109"/>
      <c r="AF261" s="1109"/>
      <c r="AG261" s="1109"/>
      <c r="AH261" s="1109"/>
      <c r="AI261" s="1109"/>
      <c r="AJ261" s="1110" t="s">
        <v>1081</v>
      </c>
      <c r="AK261" s="3185">
        <v>6</v>
      </c>
      <c r="AL261" s="3185"/>
      <c r="AM261" s="1109" t="s">
        <v>1082</v>
      </c>
      <c r="AN261" s="1109"/>
      <c r="AO261" s="1111"/>
      <c r="AP261" s="1111"/>
      <c r="AQ261" s="3186">
        <v>20</v>
      </c>
      <c r="AR261" s="3186"/>
      <c r="AS261" s="1109" t="s">
        <v>1083</v>
      </c>
      <c r="AT261" s="1112"/>
      <c r="AU261" s="1109"/>
      <c r="AV261" s="1109"/>
      <c r="AW261" s="1109"/>
      <c r="AX261" s="1109"/>
      <c r="AY261" s="1109"/>
      <c r="AZ261" s="1109"/>
      <c r="BA261" s="1109"/>
      <c r="BB261" s="1109"/>
      <c r="BC261" s="1113"/>
      <c r="BD261" s="411"/>
      <c r="BE261" s="1108"/>
      <c r="BF261" s="1109"/>
      <c r="BG261" s="1109"/>
      <c r="BH261" s="1109"/>
      <c r="BI261" s="1109"/>
      <c r="BJ261" s="1109"/>
      <c r="BK261" s="1110" t="s">
        <v>1081</v>
      </c>
      <c r="BL261" s="3185">
        <v>6</v>
      </c>
      <c r="BM261" s="3185"/>
      <c r="BN261" s="1109" t="s">
        <v>1082</v>
      </c>
      <c r="BO261" s="1109"/>
      <c r="BP261" s="1111"/>
      <c r="BQ261" s="1111"/>
      <c r="BR261" s="3186">
        <v>20</v>
      </c>
      <c r="BS261" s="3186"/>
      <c r="BT261" s="1109" t="s">
        <v>1083</v>
      </c>
      <c r="BU261" s="1112"/>
      <c r="BV261" s="1109"/>
      <c r="BW261" s="1109"/>
      <c r="BX261" s="1109"/>
      <c r="BY261" s="1109"/>
      <c r="BZ261" s="1109"/>
      <c r="CA261" s="1109"/>
      <c r="CB261" s="1109"/>
      <c r="CC261" s="1109"/>
      <c r="CD261" s="1113"/>
      <c r="CE261" s="412"/>
      <c r="CF261" s="1108"/>
      <c r="CG261" s="1109"/>
      <c r="CH261" s="1109"/>
      <c r="CI261" s="1109"/>
      <c r="CJ261" s="1109"/>
      <c r="CK261" s="1109"/>
      <c r="CL261" s="1110" t="s">
        <v>1081</v>
      </c>
      <c r="CM261" s="3185">
        <v>4</v>
      </c>
      <c r="CN261" s="3185"/>
      <c r="CO261" s="1109" t="s">
        <v>1082</v>
      </c>
      <c r="CP261" s="1109"/>
      <c r="CQ261" s="1111"/>
      <c r="CR261" s="1111"/>
      <c r="CS261" s="3186">
        <v>20</v>
      </c>
      <c r="CT261" s="3186"/>
      <c r="CU261" s="1109" t="s">
        <v>1083</v>
      </c>
      <c r="CV261" s="1112"/>
      <c r="CW261" s="1109"/>
      <c r="CX261" s="1109"/>
      <c r="CY261" s="1109"/>
      <c r="CZ261" s="1109"/>
      <c r="DA261" s="1109"/>
      <c r="DB261" s="1109"/>
      <c r="DC261" s="1109"/>
      <c r="DD261" s="1109"/>
      <c r="DE261" s="1113"/>
      <c r="DF261" s="1129" t="s">
        <v>1084</v>
      </c>
      <c r="DG261" s="1130"/>
      <c r="DH261" s="1131"/>
      <c r="DI261" s="1116"/>
      <c r="DJ261" s="1117"/>
      <c r="DK261" s="1117"/>
      <c r="DL261" s="1117"/>
      <c r="DM261" s="1117"/>
      <c r="DN261" s="1117"/>
      <c r="DO261" s="1118"/>
      <c r="DP261" s="564">
        <v>0</v>
      </c>
      <c r="DQ261" s="200">
        <v>0</v>
      </c>
      <c r="DR261" s="200">
        <v>0</v>
      </c>
      <c r="DS261" s="200">
        <v>0</v>
      </c>
      <c r="DT261" s="200">
        <v>0</v>
      </c>
      <c r="DU261" s="200">
        <v>0</v>
      </c>
      <c r="DV261" s="200">
        <v>0</v>
      </c>
      <c r="DW261" s="1217"/>
    </row>
    <row r="262" spans="1:127" s="240" customFormat="1" ht="13.5" customHeight="1">
      <c r="B262" s="413" t="s">
        <v>205</v>
      </c>
      <c r="C262" s="414" t="s">
        <v>66</v>
      </c>
      <c r="D262" s="415" t="s">
        <v>77</v>
      </c>
      <c r="E262" s="414" t="s">
        <v>66</v>
      </c>
      <c r="F262" s="415" t="s">
        <v>77</v>
      </c>
      <c r="G262" s="414" t="s">
        <v>66</v>
      </c>
      <c r="H262" s="415" t="s">
        <v>77</v>
      </c>
      <c r="I262" s="414" t="s">
        <v>66</v>
      </c>
      <c r="J262" s="415" t="s">
        <v>77</v>
      </c>
      <c r="K262" s="414" t="s">
        <v>66</v>
      </c>
      <c r="L262" s="415" t="s">
        <v>77</v>
      </c>
      <c r="M262" s="414" t="s">
        <v>66</v>
      </c>
      <c r="N262" s="415" t="s">
        <v>77</v>
      </c>
      <c r="O262" s="414" t="s">
        <v>66</v>
      </c>
      <c r="P262" s="415" t="s">
        <v>77</v>
      </c>
      <c r="Q262" s="414" t="s">
        <v>66</v>
      </c>
      <c r="R262" s="415" t="s">
        <v>77</v>
      </c>
      <c r="S262" s="414" t="s">
        <v>66</v>
      </c>
      <c r="T262" s="415" t="s">
        <v>77</v>
      </c>
      <c r="U262" s="414" t="s">
        <v>66</v>
      </c>
      <c r="V262" s="415" t="s">
        <v>77</v>
      </c>
      <c r="W262" s="414" t="s">
        <v>66</v>
      </c>
      <c r="X262" s="415" t="s">
        <v>77</v>
      </c>
      <c r="Y262" s="414" t="s">
        <v>66</v>
      </c>
      <c r="Z262" s="415" t="s">
        <v>77</v>
      </c>
      <c r="AA262" s="414" t="s">
        <v>66</v>
      </c>
      <c r="AB262" s="416" t="s">
        <v>77</v>
      </c>
      <c r="AC262" s="410"/>
      <c r="AD262" s="417" t="s">
        <v>66</v>
      </c>
      <c r="AE262" s="415" t="s">
        <v>77</v>
      </c>
      <c r="AF262" s="418" t="s">
        <v>66</v>
      </c>
      <c r="AG262" s="415" t="s">
        <v>77</v>
      </c>
      <c r="AH262" s="418" t="s">
        <v>66</v>
      </c>
      <c r="AI262" s="415" t="s">
        <v>77</v>
      </c>
      <c r="AJ262" s="418" t="s">
        <v>66</v>
      </c>
      <c r="AK262" s="415" t="s">
        <v>77</v>
      </c>
      <c r="AL262" s="418" t="s">
        <v>66</v>
      </c>
      <c r="AM262" s="415" t="s">
        <v>77</v>
      </c>
      <c r="AN262" s="418" t="s">
        <v>66</v>
      </c>
      <c r="AO262" s="415" t="s">
        <v>77</v>
      </c>
      <c r="AP262" s="418" t="s">
        <v>66</v>
      </c>
      <c r="AQ262" s="415" t="s">
        <v>77</v>
      </c>
      <c r="AR262" s="418" t="s">
        <v>66</v>
      </c>
      <c r="AS262" s="415" t="s">
        <v>77</v>
      </c>
      <c r="AT262" s="418" t="s">
        <v>66</v>
      </c>
      <c r="AU262" s="415" t="s">
        <v>77</v>
      </c>
      <c r="AV262" s="418" t="s">
        <v>66</v>
      </c>
      <c r="AW262" s="415" t="s">
        <v>77</v>
      </c>
      <c r="AX262" s="418" t="s">
        <v>66</v>
      </c>
      <c r="AY262" s="415" t="s">
        <v>77</v>
      </c>
      <c r="AZ262" s="418" t="s">
        <v>66</v>
      </c>
      <c r="BA262" s="415" t="s">
        <v>77</v>
      </c>
      <c r="BB262" s="418" t="s">
        <v>66</v>
      </c>
      <c r="BC262" s="416" t="s">
        <v>77</v>
      </c>
      <c r="BD262" s="411"/>
      <c r="BE262" s="419" t="s">
        <v>66</v>
      </c>
      <c r="BF262" s="415" t="s">
        <v>77</v>
      </c>
      <c r="BG262" s="420" t="s">
        <v>66</v>
      </c>
      <c r="BH262" s="415" t="s">
        <v>77</v>
      </c>
      <c r="BI262" s="420" t="s">
        <v>66</v>
      </c>
      <c r="BJ262" s="415" t="s">
        <v>77</v>
      </c>
      <c r="BK262" s="420" t="s">
        <v>66</v>
      </c>
      <c r="BL262" s="415" t="s">
        <v>77</v>
      </c>
      <c r="BM262" s="420" t="s">
        <v>66</v>
      </c>
      <c r="BN262" s="415" t="s">
        <v>77</v>
      </c>
      <c r="BO262" s="420" t="s">
        <v>66</v>
      </c>
      <c r="BP262" s="415" t="s">
        <v>77</v>
      </c>
      <c r="BQ262" s="420" t="s">
        <v>66</v>
      </c>
      <c r="BR262" s="415" t="s">
        <v>77</v>
      </c>
      <c r="BS262" s="420" t="s">
        <v>66</v>
      </c>
      <c r="BT262" s="415" t="s">
        <v>77</v>
      </c>
      <c r="BU262" s="420" t="s">
        <v>66</v>
      </c>
      <c r="BV262" s="415" t="s">
        <v>77</v>
      </c>
      <c r="BW262" s="420" t="s">
        <v>66</v>
      </c>
      <c r="BX262" s="415" t="s">
        <v>77</v>
      </c>
      <c r="BY262" s="420" t="s">
        <v>66</v>
      </c>
      <c r="BZ262" s="415" t="s">
        <v>77</v>
      </c>
      <c r="CA262" s="420" t="s">
        <v>66</v>
      </c>
      <c r="CB262" s="415" t="s">
        <v>77</v>
      </c>
      <c r="CC262" s="420" t="s">
        <v>66</v>
      </c>
      <c r="CD262" s="416" t="s">
        <v>77</v>
      </c>
      <c r="CE262" s="412"/>
      <c r="CF262" s="421" t="s">
        <v>66</v>
      </c>
      <c r="CG262" s="415" t="s">
        <v>77</v>
      </c>
      <c r="CH262" s="422" t="s">
        <v>66</v>
      </c>
      <c r="CI262" s="415" t="s">
        <v>77</v>
      </c>
      <c r="CJ262" s="422" t="s">
        <v>66</v>
      </c>
      <c r="CK262" s="415" t="s">
        <v>77</v>
      </c>
      <c r="CL262" s="422" t="s">
        <v>66</v>
      </c>
      <c r="CM262" s="415" t="s">
        <v>77</v>
      </c>
      <c r="CN262" s="422" t="s">
        <v>66</v>
      </c>
      <c r="CO262" s="415" t="s">
        <v>77</v>
      </c>
      <c r="CP262" s="422" t="s">
        <v>66</v>
      </c>
      <c r="CQ262" s="415" t="s">
        <v>77</v>
      </c>
      <c r="CR262" s="422" t="s">
        <v>66</v>
      </c>
      <c r="CS262" s="415" t="s">
        <v>77</v>
      </c>
      <c r="CT262" s="422" t="s">
        <v>66</v>
      </c>
      <c r="CU262" s="415" t="s">
        <v>77</v>
      </c>
      <c r="CV262" s="422" t="s">
        <v>66</v>
      </c>
      <c r="CW262" s="415" t="s">
        <v>77</v>
      </c>
      <c r="CX262" s="422" t="s">
        <v>66</v>
      </c>
      <c r="CY262" s="415" t="s">
        <v>77</v>
      </c>
      <c r="CZ262" s="422" t="s">
        <v>66</v>
      </c>
      <c r="DA262" s="415" t="s">
        <v>77</v>
      </c>
      <c r="DB262" s="422" t="s">
        <v>66</v>
      </c>
      <c r="DC262" s="415" t="s">
        <v>77</v>
      </c>
      <c r="DD262" s="422" t="s">
        <v>66</v>
      </c>
      <c r="DE262" s="416" t="s">
        <v>77</v>
      </c>
      <c r="DF262" s="1119" t="s">
        <v>922</v>
      </c>
      <c r="DG262" s="1120"/>
      <c r="DH262" s="1120"/>
      <c r="DI262" s="1120"/>
      <c r="DJ262" s="1120"/>
      <c r="DK262" s="1120"/>
      <c r="DL262" s="1120"/>
      <c r="DM262" s="1120"/>
      <c r="DN262" s="1120"/>
      <c r="DO262" s="1121"/>
      <c r="DP262" s="564">
        <v>0</v>
      </c>
      <c r="DQ262" s="200">
        <v>0</v>
      </c>
      <c r="DR262" s="200">
        <v>0</v>
      </c>
      <c r="DS262" s="200">
        <v>0</v>
      </c>
      <c r="DT262" s="200">
        <v>0</v>
      </c>
      <c r="DU262" s="200">
        <v>0</v>
      </c>
      <c r="DV262" s="200">
        <v>0</v>
      </c>
      <c r="DW262" s="1217"/>
    </row>
    <row r="263" spans="1:127" s="240" customFormat="1" ht="15.95" customHeight="1">
      <c r="B263" s="3190" t="s">
        <v>1085</v>
      </c>
      <c r="C263" s="448">
        <f t="shared" ref="C263:AB263" si="21">SUM(C51:C69)</f>
        <v>0</v>
      </c>
      <c r="D263" s="449">
        <f t="shared" si="21"/>
        <v>0</v>
      </c>
      <c r="E263" s="448">
        <f t="shared" si="21"/>
        <v>0</v>
      </c>
      <c r="F263" s="449">
        <f t="shared" si="21"/>
        <v>0</v>
      </c>
      <c r="G263" s="448">
        <f t="shared" si="21"/>
        <v>0</v>
      </c>
      <c r="H263" s="449">
        <f t="shared" si="21"/>
        <v>0</v>
      </c>
      <c r="I263" s="448">
        <f t="shared" si="21"/>
        <v>0</v>
      </c>
      <c r="J263" s="449">
        <f t="shared" si="21"/>
        <v>0</v>
      </c>
      <c r="K263" s="448">
        <f t="shared" si="21"/>
        <v>0</v>
      </c>
      <c r="L263" s="449">
        <f t="shared" si="21"/>
        <v>0</v>
      </c>
      <c r="M263" s="448">
        <f t="shared" si="21"/>
        <v>0</v>
      </c>
      <c r="N263" s="449">
        <f t="shared" si="21"/>
        <v>0</v>
      </c>
      <c r="O263" s="448">
        <f t="shared" si="21"/>
        <v>0</v>
      </c>
      <c r="P263" s="449">
        <f t="shared" si="21"/>
        <v>0</v>
      </c>
      <c r="Q263" s="448">
        <f t="shared" si="21"/>
        <v>0</v>
      </c>
      <c r="R263" s="449">
        <f t="shared" si="21"/>
        <v>0</v>
      </c>
      <c r="S263" s="448">
        <f t="shared" si="21"/>
        <v>0</v>
      </c>
      <c r="T263" s="449">
        <f t="shared" si="21"/>
        <v>0</v>
      </c>
      <c r="U263" s="448">
        <f t="shared" si="21"/>
        <v>0</v>
      </c>
      <c r="V263" s="449">
        <f t="shared" si="21"/>
        <v>0</v>
      </c>
      <c r="W263" s="448">
        <f t="shared" si="21"/>
        <v>0</v>
      </c>
      <c r="X263" s="449">
        <f t="shared" si="21"/>
        <v>0</v>
      </c>
      <c r="Y263" s="448">
        <f t="shared" si="21"/>
        <v>0</v>
      </c>
      <c r="Z263" s="449">
        <f t="shared" si="21"/>
        <v>0</v>
      </c>
      <c r="AA263" s="448">
        <f t="shared" si="21"/>
        <v>0</v>
      </c>
      <c r="AB263" s="449">
        <f t="shared" si="21"/>
        <v>0</v>
      </c>
      <c r="AC263" s="410"/>
      <c r="AD263" s="450">
        <f t="shared" ref="AD263:BC263" si="22">SUM(AD51:AD69)</f>
        <v>0</v>
      </c>
      <c r="AE263" s="449">
        <f t="shared" si="22"/>
        <v>0</v>
      </c>
      <c r="AF263" s="450">
        <f t="shared" si="22"/>
        <v>0</v>
      </c>
      <c r="AG263" s="449">
        <f t="shared" si="22"/>
        <v>0</v>
      </c>
      <c r="AH263" s="450">
        <f t="shared" si="22"/>
        <v>0</v>
      </c>
      <c r="AI263" s="449">
        <f t="shared" si="22"/>
        <v>0</v>
      </c>
      <c r="AJ263" s="450">
        <f t="shared" si="22"/>
        <v>0</v>
      </c>
      <c r="AK263" s="449">
        <f t="shared" si="22"/>
        <v>0</v>
      </c>
      <c r="AL263" s="450">
        <f t="shared" si="22"/>
        <v>0</v>
      </c>
      <c r="AM263" s="449">
        <f t="shared" si="22"/>
        <v>0</v>
      </c>
      <c r="AN263" s="450">
        <f t="shared" si="22"/>
        <v>0</v>
      </c>
      <c r="AO263" s="449">
        <f t="shared" si="22"/>
        <v>0</v>
      </c>
      <c r="AP263" s="450">
        <f t="shared" si="22"/>
        <v>0</v>
      </c>
      <c r="AQ263" s="449">
        <f t="shared" si="22"/>
        <v>0</v>
      </c>
      <c r="AR263" s="450">
        <f t="shared" si="22"/>
        <v>0</v>
      </c>
      <c r="AS263" s="449">
        <f t="shared" si="22"/>
        <v>0</v>
      </c>
      <c r="AT263" s="450">
        <f t="shared" si="22"/>
        <v>0</v>
      </c>
      <c r="AU263" s="449">
        <f t="shared" si="22"/>
        <v>0</v>
      </c>
      <c r="AV263" s="450">
        <f t="shared" si="22"/>
        <v>0</v>
      </c>
      <c r="AW263" s="449">
        <f t="shared" si="22"/>
        <v>0</v>
      </c>
      <c r="AX263" s="450">
        <f t="shared" si="22"/>
        <v>0</v>
      </c>
      <c r="AY263" s="449">
        <f t="shared" si="22"/>
        <v>0</v>
      </c>
      <c r="AZ263" s="450">
        <f t="shared" si="22"/>
        <v>0</v>
      </c>
      <c r="BA263" s="449">
        <f t="shared" si="22"/>
        <v>0</v>
      </c>
      <c r="BB263" s="450">
        <f t="shared" si="22"/>
        <v>0</v>
      </c>
      <c r="BC263" s="449">
        <f t="shared" si="22"/>
        <v>0</v>
      </c>
      <c r="BD263" s="411"/>
      <c r="BE263" s="451">
        <f t="shared" ref="BE263:CD263" si="23">SUM(BE51:BE69)</f>
        <v>0</v>
      </c>
      <c r="BF263" s="449">
        <f t="shared" si="23"/>
        <v>0</v>
      </c>
      <c r="BG263" s="451">
        <f t="shared" si="23"/>
        <v>0</v>
      </c>
      <c r="BH263" s="449">
        <f t="shared" si="23"/>
        <v>0</v>
      </c>
      <c r="BI263" s="451">
        <f t="shared" si="23"/>
        <v>0</v>
      </c>
      <c r="BJ263" s="449">
        <f t="shared" si="23"/>
        <v>0</v>
      </c>
      <c r="BK263" s="451">
        <f t="shared" si="23"/>
        <v>0</v>
      </c>
      <c r="BL263" s="449">
        <f t="shared" si="23"/>
        <v>0</v>
      </c>
      <c r="BM263" s="451">
        <f t="shared" si="23"/>
        <v>0</v>
      </c>
      <c r="BN263" s="449">
        <f t="shared" si="23"/>
        <v>0</v>
      </c>
      <c r="BO263" s="451">
        <f t="shared" si="23"/>
        <v>0</v>
      </c>
      <c r="BP263" s="449">
        <f t="shared" si="23"/>
        <v>0</v>
      </c>
      <c r="BQ263" s="451">
        <f t="shared" si="23"/>
        <v>0</v>
      </c>
      <c r="BR263" s="449">
        <f t="shared" si="23"/>
        <v>0</v>
      </c>
      <c r="BS263" s="451">
        <f t="shared" si="23"/>
        <v>0</v>
      </c>
      <c r="BT263" s="449">
        <f t="shared" si="23"/>
        <v>0</v>
      </c>
      <c r="BU263" s="451">
        <f t="shared" si="23"/>
        <v>0</v>
      </c>
      <c r="BV263" s="449">
        <f t="shared" si="23"/>
        <v>0</v>
      </c>
      <c r="BW263" s="451">
        <f t="shared" si="23"/>
        <v>0</v>
      </c>
      <c r="BX263" s="449">
        <f t="shared" si="23"/>
        <v>0</v>
      </c>
      <c r="BY263" s="451">
        <f t="shared" si="23"/>
        <v>0</v>
      </c>
      <c r="BZ263" s="449">
        <f t="shared" si="23"/>
        <v>0</v>
      </c>
      <c r="CA263" s="451">
        <f t="shared" si="23"/>
        <v>0</v>
      </c>
      <c r="CB263" s="449">
        <f t="shared" si="23"/>
        <v>0</v>
      </c>
      <c r="CC263" s="451">
        <f t="shared" si="23"/>
        <v>0</v>
      </c>
      <c r="CD263" s="449">
        <f t="shared" si="23"/>
        <v>0</v>
      </c>
      <c r="CE263" s="412"/>
      <c r="CF263" s="452">
        <f t="shared" ref="CF263:DE263" si="24">SUM(CF51:CF69)</f>
        <v>0</v>
      </c>
      <c r="CG263" s="449">
        <f t="shared" si="24"/>
        <v>0</v>
      </c>
      <c r="CH263" s="452">
        <f t="shared" si="24"/>
        <v>0</v>
      </c>
      <c r="CI263" s="449">
        <f t="shared" si="24"/>
        <v>0</v>
      </c>
      <c r="CJ263" s="452">
        <f t="shared" si="24"/>
        <v>0</v>
      </c>
      <c r="CK263" s="449">
        <f t="shared" si="24"/>
        <v>0</v>
      </c>
      <c r="CL263" s="452">
        <f t="shared" si="24"/>
        <v>0</v>
      </c>
      <c r="CM263" s="449">
        <f t="shared" si="24"/>
        <v>0</v>
      </c>
      <c r="CN263" s="452">
        <f t="shared" si="24"/>
        <v>0</v>
      </c>
      <c r="CO263" s="449">
        <f t="shared" si="24"/>
        <v>0</v>
      </c>
      <c r="CP263" s="452">
        <f t="shared" si="24"/>
        <v>0</v>
      </c>
      <c r="CQ263" s="449">
        <f t="shared" si="24"/>
        <v>0</v>
      </c>
      <c r="CR263" s="452">
        <f t="shared" si="24"/>
        <v>0</v>
      </c>
      <c r="CS263" s="449">
        <f t="shared" si="24"/>
        <v>0</v>
      </c>
      <c r="CT263" s="452">
        <f t="shared" si="24"/>
        <v>0</v>
      </c>
      <c r="CU263" s="449">
        <f t="shared" si="24"/>
        <v>0</v>
      </c>
      <c r="CV263" s="452">
        <f t="shared" si="24"/>
        <v>0</v>
      </c>
      <c r="CW263" s="449">
        <f t="shared" si="24"/>
        <v>0</v>
      </c>
      <c r="CX263" s="452">
        <f t="shared" si="24"/>
        <v>0</v>
      </c>
      <c r="CY263" s="449">
        <f t="shared" si="24"/>
        <v>0</v>
      </c>
      <c r="CZ263" s="452">
        <f t="shared" si="24"/>
        <v>0</v>
      </c>
      <c r="DA263" s="449">
        <f t="shared" si="24"/>
        <v>0</v>
      </c>
      <c r="DB263" s="452">
        <f t="shared" si="24"/>
        <v>0</v>
      </c>
      <c r="DC263" s="449">
        <f t="shared" si="24"/>
        <v>0</v>
      </c>
      <c r="DD263" s="452">
        <f t="shared" si="24"/>
        <v>0</v>
      </c>
      <c r="DE263" s="449">
        <f t="shared" si="24"/>
        <v>0</v>
      </c>
      <c r="DF263" s="3192" t="s">
        <v>1086</v>
      </c>
      <c r="DG263" s="3193"/>
      <c r="DH263" s="3193"/>
      <c r="DI263" s="3193"/>
      <c r="DJ263" s="3193"/>
      <c r="DK263" s="3193"/>
      <c r="DL263" s="3193"/>
      <c r="DM263" s="657"/>
      <c r="DN263" s="657"/>
      <c r="DO263" s="1122"/>
      <c r="DP263" s="564">
        <v>0</v>
      </c>
      <c r="DQ263" s="200">
        <v>0</v>
      </c>
      <c r="DR263" s="200">
        <v>0</v>
      </c>
      <c r="DS263" s="200">
        <v>0</v>
      </c>
      <c r="DT263" s="200">
        <v>0</v>
      </c>
      <c r="DU263" s="200">
        <v>0</v>
      </c>
      <c r="DV263" s="200">
        <v>0</v>
      </c>
      <c r="DW263" s="1217"/>
    </row>
    <row r="264" spans="1:127" s="240" customFormat="1" ht="15.95" customHeight="1">
      <c r="B264" s="3191"/>
      <c r="C264" s="453">
        <f>SUM(C263:D263)</f>
        <v>0</v>
      </c>
      <c r="D264" s="454" t="str">
        <f>IF(C264&gt;0,"fois","")</f>
        <v/>
      </c>
      <c r="E264" s="453">
        <f>SUM(E263:F263)</f>
        <v>0</v>
      </c>
      <c r="F264" s="454" t="str">
        <f>IF(E264&gt;0,"fois","")</f>
        <v/>
      </c>
      <c r="G264" s="453">
        <f>SUM(G263:H263)</f>
        <v>0</v>
      </c>
      <c r="H264" s="454" t="str">
        <f>IF(G264&gt;0,"fois","")</f>
        <v/>
      </c>
      <c r="I264" s="453">
        <f>SUM(I263:J263)</f>
        <v>0</v>
      </c>
      <c r="J264" s="454" t="str">
        <f>IF(I264&gt;0,"fois","")</f>
        <v/>
      </c>
      <c r="K264" s="453">
        <f>SUM(K263:L263)</f>
        <v>0</v>
      </c>
      <c r="L264" s="454" t="str">
        <f>IF(K264&gt;0,"fois","")</f>
        <v/>
      </c>
      <c r="M264" s="453">
        <f>SUM(M263:N263)</f>
        <v>0</v>
      </c>
      <c r="N264" s="454" t="str">
        <f>IF(M264&gt;0,"fois","")</f>
        <v/>
      </c>
      <c r="O264" s="453">
        <f>SUM(O263:P263)</f>
        <v>0</v>
      </c>
      <c r="P264" s="454" t="str">
        <f>IF(O264&gt;0,"fois","")</f>
        <v/>
      </c>
      <c r="Q264" s="453">
        <f>SUM(Q263:R263)</f>
        <v>0</v>
      </c>
      <c r="R264" s="454" t="str">
        <f>IF(Q264&gt;0,"fois","")</f>
        <v/>
      </c>
      <c r="S264" s="453">
        <f>SUM(S263:T263)</f>
        <v>0</v>
      </c>
      <c r="T264" s="454" t="str">
        <f>IF(S264&gt;0,"fois","")</f>
        <v/>
      </c>
      <c r="U264" s="453">
        <f>SUM(U263:V263)</f>
        <v>0</v>
      </c>
      <c r="V264" s="454" t="str">
        <f>IF(U264&gt;0,"fois","")</f>
        <v/>
      </c>
      <c r="W264" s="453">
        <f>SUM(W263:X263)</f>
        <v>0</v>
      </c>
      <c r="X264" s="454" t="str">
        <f>IF(W264&gt;0,"fois","")</f>
        <v/>
      </c>
      <c r="Y264" s="453">
        <f>SUM(Y263:Z263)</f>
        <v>0</v>
      </c>
      <c r="Z264" s="454" t="str">
        <f>IF(Y264&gt;0,"fois","")</f>
        <v/>
      </c>
      <c r="AA264" s="453">
        <f>SUM(AA263:AB263)</f>
        <v>0</v>
      </c>
      <c r="AB264" s="454" t="str">
        <f>IF(AA264&gt;0,"fois","")</f>
        <v/>
      </c>
      <c r="AC264" s="410"/>
      <c r="AD264" s="453">
        <f>SUM(AD263:AE263)</f>
        <v>0</v>
      </c>
      <c r="AE264" s="454" t="str">
        <f>IF(AD264&gt;0,"fois","")</f>
        <v/>
      </c>
      <c r="AF264" s="453">
        <f>SUM(AF263:AG263)</f>
        <v>0</v>
      </c>
      <c r="AG264" s="454" t="str">
        <f>IF(AF264&gt;0,"fois","")</f>
        <v/>
      </c>
      <c r="AH264" s="453">
        <f>SUM(AH263:AI263)</f>
        <v>0</v>
      </c>
      <c r="AI264" s="454" t="str">
        <f>IF(AH264&gt;0,"fois","")</f>
        <v/>
      </c>
      <c r="AJ264" s="453">
        <f>SUM(AJ263:AK263)</f>
        <v>0</v>
      </c>
      <c r="AK264" s="454" t="str">
        <f>IF(AJ264&gt;0,"fois","")</f>
        <v/>
      </c>
      <c r="AL264" s="453">
        <f>SUM(AL263:AM263)</f>
        <v>0</v>
      </c>
      <c r="AM264" s="454" t="str">
        <f>IF(AL264&gt;0,"fois","")</f>
        <v/>
      </c>
      <c r="AN264" s="453">
        <f>SUM(AN263:AO263)</f>
        <v>0</v>
      </c>
      <c r="AO264" s="454" t="str">
        <f>IF(AN264&gt;0,"fois","")</f>
        <v/>
      </c>
      <c r="AP264" s="453">
        <f>SUM(AP263:AQ263)</f>
        <v>0</v>
      </c>
      <c r="AQ264" s="454" t="str">
        <f>IF(AP264&gt;0,"fois","")</f>
        <v/>
      </c>
      <c r="AR264" s="453">
        <f>SUM(AR263:AS263)</f>
        <v>0</v>
      </c>
      <c r="AS264" s="454" t="str">
        <f>IF(AR264&gt;0,"fois","")</f>
        <v/>
      </c>
      <c r="AT264" s="453">
        <f>SUM(AT263:AU263)</f>
        <v>0</v>
      </c>
      <c r="AU264" s="454" t="str">
        <f>IF(AT264&gt;0,"fois","")</f>
        <v/>
      </c>
      <c r="AV264" s="453">
        <f>SUM(AV263:AW263)</f>
        <v>0</v>
      </c>
      <c r="AW264" s="454" t="str">
        <f>IF(AV264&gt;0,"fois","")</f>
        <v/>
      </c>
      <c r="AX264" s="453">
        <f>SUM(AX263:AY263)</f>
        <v>0</v>
      </c>
      <c r="AY264" s="454" t="str">
        <f>IF(AX264&gt;0,"fois","")</f>
        <v/>
      </c>
      <c r="AZ264" s="453">
        <f>SUM(AZ263:BA263)</f>
        <v>0</v>
      </c>
      <c r="BA264" s="454" t="str">
        <f>IF(AZ264&gt;0,"fois","")</f>
        <v/>
      </c>
      <c r="BB264" s="453">
        <f>SUM(BB263:BC263)</f>
        <v>0</v>
      </c>
      <c r="BC264" s="454" t="str">
        <f>IF(BB264&gt;0,"fois","")</f>
        <v/>
      </c>
      <c r="BD264" s="411"/>
      <c r="BE264" s="453">
        <f>SUM(BE263:BF263)</f>
        <v>0</v>
      </c>
      <c r="BF264" s="454" t="str">
        <f>IF(BE264&gt;0,"fois","")</f>
        <v/>
      </c>
      <c r="BG264" s="453">
        <f>SUM(BG263:BH263)</f>
        <v>0</v>
      </c>
      <c r="BH264" s="454" t="str">
        <f>IF(BG264&gt;0,"fois","")</f>
        <v/>
      </c>
      <c r="BI264" s="453">
        <f>SUM(BI263:BJ263)</f>
        <v>0</v>
      </c>
      <c r="BJ264" s="454" t="str">
        <f>IF(BI264&gt;0,"fois","")</f>
        <v/>
      </c>
      <c r="BK264" s="453">
        <f>SUM(BK263:BL263)</f>
        <v>0</v>
      </c>
      <c r="BL264" s="454" t="str">
        <f>IF(BK264&gt;0,"fois","")</f>
        <v/>
      </c>
      <c r="BM264" s="453">
        <f>SUM(BM263:BN263)</f>
        <v>0</v>
      </c>
      <c r="BN264" s="454" t="str">
        <f>IF(BM264&gt;0,"fois","")</f>
        <v/>
      </c>
      <c r="BO264" s="453">
        <f>SUM(BO263:BP263)</f>
        <v>0</v>
      </c>
      <c r="BP264" s="454" t="str">
        <f>IF(BO264&gt;0,"fois","")</f>
        <v/>
      </c>
      <c r="BQ264" s="453">
        <f>SUM(BQ263:BR263)</f>
        <v>0</v>
      </c>
      <c r="BR264" s="454" t="str">
        <f>IF(BQ264&gt;0,"fois","")</f>
        <v/>
      </c>
      <c r="BS264" s="453">
        <f>SUM(BS263:BT263)</f>
        <v>0</v>
      </c>
      <c r="BT264" s="454" t="str">
        <f>IF(BS264&gt;0,"fois","")</f>
        <v/>
      </c>
      <c r="BU264" s="453">
        <f>SUM(BU263:BV263)</f>
        <v>0</v>
      </c>
      <c r="BV264" s="454" t="str">
        <f>IF(BU264&gt;0,"fois","")</f>
        <v/>
      </c>
      <c r="BW264" s="453">
        <f>SUM(BW263:BX263)</f>
        <v>0</v>
      </c>
      <c r="BX264" s="454" t="str">
        <f>IF(BW264&gt;0,"fois","")</f>
        <v/>
      </c>
      <c r="BY264" s="453">
        <f>SUM(BY263:BZ263)</f>
        <v>0</v>
      </c>
      <c r="BZ264" s="454" t="str">
        <f>IF(BY264&gt;0,"fois","")</f>
        <v/>
      </c>
      <c r="CA264" s="453">
        <f>SUM(CA263:CB263)</f>
        <v>0</v>
      </c>
      <c r="CB264" s="454" t="str">
        <f>IF(CA264&gt;0,"fois","")</f>
        <v/>
      </c>
      <c r="CC264" s="453">
        <f>SUM(CC263:CD263)</f>
        <v>0</v>
      </c>
      <c r="CD264" s="454" t="str">
        <f>IF(CC264&gt;0,"fois","")</f>
        <v/>
      </c>
      <c r="CE264" s="412"/>
      <c r="CF264" s="453">
        <f>SUM(CF263:CG263)</f>
        <v>0</v>
      </c>
      <c r="CG264" s="454" t="str">
        <f>IF(CF264&gt;0,"fois","")</f>
        <v/>
      </c>
      <c r="CH264" s="453">
        <f>SUM(CH263:CI263)</f>
        <v>0</v>
      </c>
      <c r="CI264" s="454" t="str">
        <f>IF(CH264&gt;0,"fois","")</f>
        <v/>
      </c>
      <c r="CJ264" s="453">
        <f>SUM(CJ263:CK263)</f>
        <v>0</v>
      </c>
      <c r="CK264" s="454" t="str">
        <f>IF(CJ264&gt;0,"fois","")</f>
        <v/>
      </c>
      <c r="CL264" s="453">
        <f>SUM(CL263:CM263)</f>
        <v>0</v>
      </c>
      <c r="CM264" s="454" t="str">
        <f>IF(CL264&gt;0,"fois","")</f>
        <v/>
      </c>
      <c r="CN264" s="453">
        <f>SUM(CN263:CO263)</f>
        <v>0</v>
      </c>
      <c r="CO264" s="454" t="str">
        <f>IF(CN264&gt;0,"fois","")</f>
        <v/>
      </c>
      <c r="CP264" s="453">
        <f>SUM(CP263:CQ263)</f>
        <v>0</v>
      </c>
      <c r="CQ264" s="454" t="str">
        <f>IF(CP264&gt;0,"fois","")</f>
        <v/>
      </c>
      <c r="CR264" s="453">
        <f>SUM(CR263:CS263)</f>
        <v>0</v>
      </c>
      <c r="CS264" s="454" t="str">
        <f>IF(CR264&gt;0,"fois","")</f>
        <v/>
      </c>
      <c r="CT264" s="453">
        <f>SUM(CT263:CU263)</f>
        <v>0</v>
      </c>
      <c r="CU264" s="454" t="str">
        <f>IF(CT264&gt;0,"fois","")</f>
        <v/>
      </c>
      <c r="CV264" s="453">
        <f>SUM(CV263:CW263)</f>
        <v>0</v>
      </c>
      <c r="CW264" s="454" t="str">
        <f>IF(CV264&gt;0,"fois","")</f>
        <v/>
      </c>
      <c r="CX264" s="453">
        <f>SUM(CX263:CY263)</f>
        <v>0</v>
      </c>
      <c r="CY264" s="454" t="str">
        <f>IF(CX264&gt;0,"fois","")</f>
        <v/>
      </c>
      <c r="CZ264" s="453">
        <f>SUM(CZ263:DA263)</f>
        <v>0</v>
      </c>
      <c r="DA264" s="454" t="str">
        <f>IF(CZ264&gt;0,"fois","")</f>
        <v/>
      </c>
      <c r="DB264" s="453">
        <f>SUM(DB263:DC263)</f>
        <v>0</v>
      </c>
      <c r="DC264" s="454" t="str">
        <f>IF(DB264&gt;0,"fois","")</f>
        <v/>
      </c>
      <c r="DD264" s="453">
        <f>SUM(DD263:DE263)</f>
        <v>0</v>
      </c>
      <c r="DE264" s="454" t="str">
        <f>IF(DD264&gt;0,"fois","")</f>
        <v/>
      </c>
      <c r="DF264" s="3194"/>
      <c r="DG264" s="3195"/>
      <c r="DH264" s="3195"/>
      <c r="DI264" s="3195"/>
      <c r="DJ264" s="3195"/>
      <c r="DK264" s="3195"/>
      <c r="DL264" s="3195"/>
      <c r="DM264" s="658"/>
      <c r="DN264" s="658"/>
      <c r="DO264" s="1123"/>
      <c r="DP264" s="564">
        <v>0</v>
      </c>
      <c r="DQ264" s="200">
        <v>0</v>
      </c>
      <c r="DR264" s="200">
        <v>0</v>
      </c>
      <c r="DS264" s="200">
        <v>0</v>
      </c>
      <c r="DT264" s="200">
        <v>0</v>
      </c>
      <c r="DU264" s="200">
        <v>0</v>
      </c>
      <c r="DV264" s="200">
        <v>0</v>
      </c>
      <c r="DW264" s="1217"/>
    </row>
    <row r="265" spans="1:127" s="240" customFormat="1" ht="15.95" customHeight="1">
      <c r="B265" s="456" t="s">
        <v>1087</v>
      </c>
      <c r="C265" s="2985" t="str">
        <f>IF(SUM(C263:D263)&lt;=I268,"OK","Trop")</f>
        <v>OK</v>
      </c>
      <c r="D265" s="2986"/>
      <c r="E265" s="2985" t="str">
        <f>IF(SUM(E263:F263)&lt;=I268,"OK","Trop")</f>
        <v>OK</v>
      </c>
      <c r="F265" s="2986"/>
      <c r="G265" s="2985" t="str">
        <f>IF(SUM(G263:H263)&lt;=I268,"OK","Trop")</f>
        <v>OK</v>
      </c>
      <c r="H265" s="2986"/>
      <c r="I265" s="2985" t="str">
        <f>IF(SUM(I263:J263)&lt;=I268,"OK","Trop")</f>
        <v>OK</v>
      </c>
      <c r="J265" s="2986"/>
      <c r="K265" s="2985" t="str">
        <f>IF(SUM(K263:L263)&lt;=I268,"OK","Trop")</f>
        <v>OK</v>
      </c>
      <c r="L265" s="2986"/>
      <c r="M265" s="2985" t="str">
        <f>IF(SUM(M263:N263)&lt;=I268,"OK","Trop")</f>
        <v>OK</v>
      </c>
      <c r="N265" s="2986"/>
      <c r="O265" s="2985" t="str">
        <f>IF(SUM(O263:P263)&lt;=I268,"OK","Trop")</f>
        <v>OK</v>
      </c>
      <c r="P265" s="2986"/>
      <c r="Q265" s="2985" t="str">
        <f>IF(SUM(Q263:R263)&lt;=I268,"OK","Trop")</f>
        <v>OK</v>
      </c>
      <c r="R265" s="2986"/>
      <c r="S265" s="2985" t="str">
        <f>IF(SUM(S263:T263)&lt;=I268,"OK","Trop")</f>
        <v>OK</v>
      </c>
      <c r="T265" s="2986"/>
      <c r="U265" s="2985" t="str">
        <f>IF(SUM(U263:V263)&lt;=I268,"OK","Trop")</f>
        <v>OK</v>
      </c>
      <c r="V265" s="2986"/>
      <c r="W265" s="2985" t="str">
        <f>IF(SUM(W263:X263)&lt;=I268,"OK","Trop")</f>
        <v>OK</v>
      </c>
      <c r="X265" s="2986"/>
      <c r="Y265" s="2985" t="str">
        <f>IF(SUM(Y263:Z263)&lt;=I268,"OK","Trop")</f>
        <v>OK</v>
      </c>
      <c r="Z265" s="2986"/>
      <c r="AA265" s="2985" t="str">
        <f>IF(SUM(AA263:AB263)&lt;=I268,"OK","Trop")</f>
        <v>OK</v>
      </c>
      <c r="AB265" s="2986"/>
      <c r="AC265" s="410"/>
      <c r="AD265" s="2985" t="str">
        <f>IF(SUM(AD263:AE263)&lt;=AJ268,"OK","Trop")</f>
        <v>OK</v>
      </c>
      <c r="AE265" s="2986"/>
      <c r="AF265" s="2985" t="str">
        <f>IF(SUM(AF263:AG263)&lt;=AJ268,"OK","Trop")</f>
        <v>OK</v>
      </c>
      <c r="AG265" s="2986"/>
      <c r="AH265" s="2985" t="str">
        <f>IF(SUM(AH263:AI263)&lt;=AJ268,"OK","Trop")</f>
        <v>OK</v>
      </c>
      <c r="AI265" s="2986"/>
      <c r="AJ265" s="2985" t="str">
        <f>IF(SUM(AJ263:AK263)&lt;=AJ268,"OK","Trop")</f>
        <v>OK</v>
      </c>
      <c r="AK265" s="2986"/>
      <c r="AL265" s="2985" t="str">
        <f>IF(SUM(AL263:AM263)&lt;=AJ268,"OK","Trop")</f>
        <v>OK</v>
      </c>
      <c r="AM265" s="2986"/>
      <c r="AN265" s="2985" t="str">
        <f>IF(SUM(AN263:AO263)&lt;=AJ268,"OK","Trop")</f>
        <v>OK</v>
      </c>
      <c r="AO265" s="2986"/>
      <c r="AP265" s="2985" t="str">
        <f>IF(SUM(AP263:AQ263)&lt;=AJ268,"OK","Trop")</f>
        <v>OK</v>
      </c>
      <c r="AQ265" s="2986"/>
      <c r="AR265" s="2985" t="str">
        <f>IF(SUM(AR263:AS263)&lt;=AJ268,"OK","Trop")</f>
        <v>OK</v>
      </c>
      <c r="AS265" s="2986"/>
      <c r="AT265" s="2985" t="str">
        <f>IF(SUM(AT263:AU263)&lt;=AJ268,"OK","Trop")</f>
        <v>OK</v>
      </c>
      <c r="AU265" s="2986"/>
      <c r="AV265" s="2985" t="str">
        <f>IF(SUM(AV263:AW263)&lt;=AJ268,"OK","Trop")</f>
        <v>OK</v>
      </c>
      <c r="AW265" s="2986"/>
      <c r="AX265" s="2985" t="str">
        <f>IF(SUM(AX263:AY263)&lt;=AJ268,"OK","Trop")</f>
        <v>OK</v>
      </c>
      <c r="AY265" s="2986"/>
      <c r="AZ265" s="2985" t="str">
        <f>IF(SUM(AZ263:BA263)&lt;=AJ268,"OK","Trop")</f>
        <v>OK</v>
      </c>
      <c r="BA265" s="2986"/>
      <c r="BB265" s="2985" t="str">
        <f>IF(SUM(BB263:BC263)&lt;=AJ268,"OK","Trop")</f>
        <v>OK</v>
      </c>
      <c r="BC265" s="2986"/>
      <c r="BD265" s="411"/>
      <c r="BE265" s="2985" t="str">
        <f>IF(SUM(BE263:BF263)&lt;=BK268,"OK","Trop")</f>
        <v>OK</v>
      </c>
      <c r="BF265" s="2986"/>
      <c r="BG265" s="2985" t="str">
        <f>IF(SUM(BG263:BH263)&lt;=BK268,"OK","Trop")</f>
        <v>OK</v>
      </c>
      <c r="BH265" s="2986"/>
      <c r="BI265" s="2985" t="str">
        <f>IF(SUM(BI263:BJ263)&lt;=BK268,"OK","Trop")</f>
        <v>OK</v>
      </c>
      <c r="BJ265" s="2986"/>
      <c r="BK265" s="2985" t="str">
        <f>IF(SUM(BK263:BL263)&lt;=BK268,"OK","Trop")</f>
        <v>OK</v>
      </c>
      <c r="BL265" s="2986"/>
      <c r="BM265" s="2985" t="str">
        <f>IF(SUM(BM263:BN263)&lt;=BK268,"OK","Trop")</f>
        <v>OK</v>
      </c>
      <c r="BN265" s="2986"/>
      <c r="BO265" s="2985" t="str">
        <f>IF(SUM(BO263:BP263)&lt;=BK268,"OK","Trop")</f>
        <v>OK</v>
      </c>
      <c r="BP265" s="2986"/>
      <c r="BQ265" s="2985" t="str">
        <f>IF(SUM(BQ263:BR263)&lt;=BK268,"OK","Trop")</f>
        <v>OK</v>
      </c>
      <c r="BR265" s="2986"/>
      <c r="BS265" s="2985" t="str">
        <f>IF(SUM(BS263:BT263)&lt;=BK268,"OK","Trop")</f>
        <v>OK</v>
      </c>
      <c r="BT265" s="2986"/>
      <c r="BU265" s="2985" t="str">
        <f>IF(SUM(BU263:BV263)&lt;=BK268,"OK","Trop")</f>
        <v>OK</v>
      </c>
      <c r="BV265" s="2986"/>
      <c r="BW265" s="2985" t="str">
        <f>IF(SUM(BW263:BX263)&lt;=BK268,"OK","Trop")</f>
        <v>OK</v>
      </c>
      <c r="BX265" s="2986"/>
      <c r="BY265" s="2985" t="str">
        <f>IF(SUM(BY263:BZ263)&lt;=BK268,"OK","Trop")</f>
        <v>OK</v>
      </c>
      <c r="BZ265" s="2986"/>
      <c r="CA265" s="2985" t="str">
        <f>IF(SUM(CA263:CB263)&lt;=BK268,"OK","Trop")</f>
        <v>OK</v>
      </c>
      <c r="CB265" s="2986"/>
      <c r="CC265" s="2985" t="str">
        <f>IF(SUM(CC263:CD263)&lt;=BK268,"OK","Trop")</f>
        <v>OK</v>
      </c>
      <c r="CD265" s="2986"/>
      <c r="CE265" s="412"/>
      <c r="CF265" s="2985" t="str">
        <f>IF(SUM(CF263:CG263)&lt;=CL268,"OK","Trop")</f>
        <v>OK</v>
      </c>
      <c r="CG265" s="2986"/>
      <c r="CH265" s="2985" t="str">
        <f>IF(SUM(CH263:CI263)&lt;=CL268,"OK","Trop")</f>
        <v>OK</v>
      </c>
      <c r="CI265" s="2986"/>
      <c r="CJ265" s="2985" t="str">
        <f>IF(SUM(CJ263:CK263)&lt;=CL268,"OK","Trop")</f>
        <v>OK</v>
      </c>
      <c r="CK265" s="2986"/>
      <c r="CL265" s="2985" t="str">
        <f>IF(SUM(CL263:CM263)&lt;=CL268,"OK","Trop")</f>
        <v>OK</v>
      </c>
      <c r="CM265" s="2986"/>
      <c r="CN265" s="2985" t="str">
        <f>IF(SUM(CN263:CO263)&lt;=CL268,"OK","Trop")</f>
        <v>OK</v>
      </c>
      <c r="CO265" s="2986"/>
      <c r="CP265" s="2985" t="str">
        <f>IF(SUM(CP263:CQ263)&lt;=CL268,"OK","Trop")</f>
        <v>OK</v>
      </c>
      <c r="CQ265" s="2986"/>
      <c r="CR265" s="2985" t="str">
        <f>IF(SUM(CR263:CS263)&lt;=CL268,"OK","Trop")</f>
        <v>OK</v>
      </c>
      <c r="CS265" s="2986"/>
      <c r="CT265" s="2985" t="str">
        <f>IF(SUM(CT263:CU263)&lt;=CL268,"OK","Trop")</f>
        <v>OK</v>
      </c>
      <c r="CU265" s="2986"/>
      <c r="CV265" s="2985" t="str">
        <f>IF(SUM(CV263:CW263)&lt;=CL268,"OK","Trop")</f>
        <v>OK</v>
      </c>
      <c r="CW265" s="2986"/>
      <c r="CX265" s="2985" t="str">
        <f>IF(SUM(CX263:CY263)&lt;=CL268,"OK","Trop")</f>
        <v>OK</v>
      </c>
      <c r="CY265" s="2986"/>
      <c r="CZ265" s="2985" t="str">
        <f>IF(SUM(CZ263:DA263)&lt;=CL268,"OK","Trop")</f>
        <v>OK</v>
      </c>
      <c r="DA265" s="2986"/>
      <c r="DB265" s="2985" t="str">
        <f>IF(SUM(DB263:DC263)&lt;=CL268,"OK","Trop")</f>
        <v>OK</v>
      </c>
      <c r="DC265" s="2986"/>
      <c r="DD265" s="2985" t="str">
        <f>IF(SUM(DD263:DE263)&lt;=CL268,"OK","Trop")</f>
        <v>OK</v>
      </c>
      <c r="DE265" s="2986"/>
      <c r="DF265" s="457" t="s">
        <v>1088</v>
      </c>
      <c r="DG265" s="408"/>
      <c r="DH265" s="408"/>
      <c r="DI265" s="408"/>
      <c r="DJ265" s="270"/>
      <c r="DK265" s="270"/>
      <c r="DL265" s="270"/>
      <c r="DM265" s="270"/>
      <c r="DN265" s="270"/>
      <c r="DO265" s="1122"/>
      <c r="DP265" s="564">
        <v>0</v>
      </c>
      <c r="DQ265" s="200">
        <v>0</v>
      </c>
      <c r="DR265" s="200">
        <v>0</v>
      </c>
      <c r="DS265" s="200">
        <v>0</v>
      </c>
      <c r="DT265" s="200">
        <v>0</v>
      </c>
      <c r="DU265" s="200">
        <v>0</v>
      </c>
      <c r="DV265" s="200">
        <v>0</v>
      </c>
      <c r="DW265" s="1217"/>
    </row>
    <row r="266" spans="1:127" s="240" customFormat="1" ht="15.95" customHeight="1">
      <c r="B266" s="456" t="s">
        <v>1089</v>
      </c>
      <c r="C266" s="3000" t="str">
        <f>IF(C265="OK","",SUM(C263:D263)-I268)</f>
        <v/>
      </c>
      <c r="D266" s="3001"/>
      <c r="E266" s="3000" t="str">
        <f>IF(E265="OK","",SUM(E263:F263)-I268)</f>
        <v/>
      </c>
      <c r="F266" s="3001"/>
      <c r="G266" s="3000" t="str">
        <f>IF(G265="OK","",SUM(G263:H263)-I268)</f>
        <v/>
      </c>
      <c r="H266" s="3001"/>
      <c r="I266" s="3000" t="str">
        <f>IF(I265="OK","",SUM(I263:J263)-I268)</f>
        <v/>
      </c>
      <c r="J266" s="3001"/>
      <c r="K266" s="3000" t="str">
        <f>IF(K265="OK","",SUM(K263:L263)-I268)</f>
        <v/>
      </c>
      <c r="L266" s="3001"/>
      <c r="M266" s="3000" t="str">
        <f>IF(M265="OK","",SUM(M263:N263)-I268)</f>
        <v/>
      </c>
      <c r="N266" s="3001"/>
      <c r="O266" s="3000" t="str">
        <f>IF(O265="OK","",SUM(O263:P263)-I268)</f>
        <v/>
      </c>
      <c r="P266" s="3001"/>
      <c r="Q266" s="3000" t="str">
        <f>IF(Q265="OK","",SUM(Q263:R263)-I268)</f>
        <v/>
      </c>
      <c r="R266" s="3001"/>
      <c r="S266" s="3000" t="str">
        <f>IF(S265="OK","",SUM(S263:T263)-I268)</f>
        <v/>
      </c>
      <c r="T266" s="3001"/>
      <c r="U266" s="3000" t="str">
        <f>IF(U265="OK","",SUM(U263:V263)-I268)</f>
        <v/>
      </c>
      <c r="V266" s="3001"/>
      <c r="W266" s="3000" t="str">
        <f>IF(W265="OK","",SUM(W263:X263)-I268)</f>
        <v/>
      </c>
      <c r="X266" s="3001"/>
      <c r="Y266" s="3000" t="str">
        <f>IF(Y265="OK","",SUM(Y263:Z263)-I268)</f>
        <v/>
      </c>
      <c r="Z266" s="3001"/>
      <c r="AA266" s="3000" t="str">
        <f>IF(AA265="OK","",SUM(AA263:AB263)-I268)</f>
        <v/>
      </c>
      <c r="AB266" s="3001"/>
      <c r="AC266" s="410"/>
      <c r="AD266" s="3000" t="str">
        <f>IF(AD265="OK","",SUM(AD263:AE263)-AJ268)</f>
        <v/>
      </c>
      <c r="AE266" s="3001"/>
      <c r="AF266" s="3000" t="str">
        <f>IF(AF265="OK","",SUM(AF263:AG263)-AJ268)</f>
        <v/>
      </c>
      <c r="AG266" s="3001"/>
      <c r="AH266" s="3000" t="str">
        <f>IF(AH265="OK","",SUM(AH263:AI263)-AJ268)</f>
        <v/>
      </c>
      <c r="AI266" s="3001"/>
      <c r="AJ266" s="3000" t="str">
        <f>IF(AJ265="OK","",SUM(AJ263:AK263)-AJ268)</f>
        <v/>
      </c>
      <c r="AK266" s="3001"/>
      <c r="AL266" s="3000" t="str">
        <f>IF(AL265="OK","",SUM(AL263:AM263)-AJ268)</f>
        <v/>
      </c>
      <c r="AM266" s="3001"/>
      <c r="AN266" s="3000" t="str">
        <f>IF(AN265="OK","",SUM(AN263:AO263)-AJ268)</f>
        <v/>
      </c>
      <c r="AO266" s="3001"/>
      <c r="AP266" s="3000" t="str">
        <f>IF(AP265="OK","",SUM(AP263:AQ263)-AJ268)</f>
        <v/>
      </c>
      <c r="AQ266" s="3001"/>
      <c r="AR266" s="3000" t="str">
        <f>IF(AR265="OK","",SUM(AR263:AS263)-AJ268)</f>
        <v/>
      </c>
      <c r="AS266" s="3001"/>
      <c r="AT266" s="3000" t="str">
        <f>IF(AT265="OK","",SUM(AT263:AU263)-AJ268)</f>
        <v/>
      </c>
      <c r="AU266" s="3001"/>
      <c r="AV266" s="3000" t="str">
        <f>IF(AV265="OK","",SUM(AV263:AW263)-AJ268)</f>
        <v/>
      </c>
      <c r="AW266" s="3001"/>
      <c r="AX266" s="3000" t="str">
        <f>IF(AX265="OK","",SUM(AX263:AY263)-AJ268)</f>
        <v/>
      </c>
      <c r="AY266" s="3001"/>
      <c r="AZ266" s="3000" t="str">
        <f>IF(AZ265="OK","",SUM(AZ263:BA263)-AJ268)</f>
        <v/>
      </c>
      <c r="BA266" s="3001"/>
      <c r="BB266" s="3000" t="str">
        <f>IF(BB265="OK","",SUM(BB263:BC263)-AJ268)</f>
        <v/>
      </c>
      <c r="BC266" s="3001"/>
      <c r="BD266" s="411"/>
      <c r="BE266" s="3000" t="str">
        <f>IF(BE265="OK","",SUM(BE263:BF263)-BK268)</f>
        <v/>
      </c>
      <c r="BF266" s="3001"/>
      <c r="BG266" s="3000" t="str">
        <f>IF(BG265="OK","",SUM(BG263:BH263)-BK268)</f>
        <v/>
      </c>
      <c r="BH266" s="3001"/>
      <c r="BI266" s="3000" t="str">
        <f>IF(BI265="OK","",SUM(BI263:BJ263)-BK268)</f>
        <v/>
      </c>
      <c r="BJ266" s="3001"/>
      <c r="BK266" s="3000" t="str">
        <f>IF(BK265="OK","",SUM(BK263:BL263)-BK268)</f>
        <v/>
      </c>
      <c r="BL266" s="3001"/>
      <c r="BM266" s="3000" t="str">
        <f>IF(BM265="OK","",SUM(BM263:BN263)-BK268)</f>
        <v/>
      </c>
      <c r="BN266" s="3001"/>
      <c r="BO266" s="3000" t="str">
        <f>IF(BO265="OK","",SUM(BO263:BP263)-BK268)</f>
        <v/>
      </c>
      <c r="BP266" s="3001"/>
      <c r="BQ266" s="3000" t="str">
        <f>IF(BQ265="OK","",SUM(BQ263:BR263)-BK268)</f>
        <v/>
      </c>
      <c r="BR266" s="3001"/>
      <c r="BS266" s="3000" t="str">
        <f>IF(BS265="OK","",SUM(BS263:BT263)-BK268)</f>
        <v/>
      </c>
      <c r="BT266" s="3001"/>
      <c r="BU266" s="3000" t="str">
        <f>IF(BU265="OK","",SUM(BU263:BV263)-BK268)</f>
        <v/>
      </c>
      <c r="BV266" s="3001"/>
      <c r="BW266" s="3000" t="str">
        <f>IF(BW265="OK","",SUM(BW263:BX263)-BK268)</f>
        <v/>
      </c>
      <c r="BX266" s="3001"/>
      <c r="BY266" s="3000" t="str">
        <f>IF(BY265="OK","",SUM(BY263:BZ263)-BK268)</f>
        <v/>
      </c>
      <c r="BZ266" s="3001"/>
      <c r="CA266" s="3000" t="str">
        <f>IF(CA265="OK","",SUM(CA263:CB263)-BK268)</f>
        <v/>
      </c>
      <c r="CB266" s="3001"/>
      <c r="CC266" s="3000" t="str">
        <f>IF(CC265="OK","",SUM(CC263:CD263)-BK268)</f>
        <v/>
      </c>
      <c r="CD266" s="3001"/>
      <c r="CE266" s="412"/>
      <c r="CF266" s="3000" t="str">
        <f>IF(CF265="OK","",SUM(CF263:CG263)-CL268)</f>
        <v/>
      </c>
      <c r="CG266" s="3001"/>
      <c r="CH266" s="3000" t="str">
        <f>IF(CH265="OK","",SUM(CH263:CI263)-CL268)</f>
        <v/>
      </c>
      <c r="CI266" s="3001"/>
      <c r="CJ266" s="3000" t="str">
        <f>IF(CJ265="OK","",SUM(CJ263:CK263)-CL268)</f>
        <v/>
      </c>
      <c r="CK266" s="3001"/>
      <c r="CL266" s="3000" t="str">
        <f>IF(CL265="OK","",SUM(CL263:CM263)-CL268)</f>
        <v/>
      </c>
      <c r="CM266" s="3001"/>
      <c r="CN266" s="3000" t="str">
        <f>IF(CN265="OK","",SUM(CN263:CO263)-CL268)</f>
        <v/>
      </c>
      <c r="CO266" s="3001"/>
      <c r="CP266" s="3000" t="str">
        <f>IF(CP265="OK","",SUM(CP263:CQ263)-CL268)</f>
        <v/>
      </c>
      <c r="CQ266" s="3001"/>
      <c r="CR266" s="3000" t="str">
        <f>IF(CR265="OK","",SUM(CR263:CS263)-CL268)</f>
        <v/>
      </c>
      <c r="CS266" s="3001"/>
      <c r="CT266" s="3000" t="str">
        <f>IF(CT265="OK","",SUM(CT263:CU263)-CL268)</f>
        <v/>
      </c>
      <c r="CU266" s="3001"/>
      <c r="CV266" s="3000" t="str">
        <f>IF(CV265="OK","",SUM(CV263:CW263)-CL268)</f>
        <v/>
      </c>
      <c r="CW266" s="3001"/>
      <c r="CX266" s="3000" t="str">
        <f>IF(CX265="OK","",SUM(CX263:CY263)-CL268)</f>
        <v/>
      </c>
      <c r="CY266" s="3001"/>
      <c r="CZ266" s="3000" t="str">
        <f>IF(CZ265="OK","",SUM(CZ263:DA263)-CL268)</f>
        <v/>
      </c>
      <c r="DA266" s="3001"/>
      <c r="DB266" s="3000" t="str">
        <f>IF(DB265="OK","",SUM(DB263:DC263)-CL268)</f>
        <v/>
      </c>
      <c r="DC266" s="3001"/>
      <c r="DD266" s="3000" t="str">
        <f>IF(DD265="OK","",SUM(DD263:DE263)-CL268)</f>
        <v/>
      </c>
      <c r="DE266" s="3001"/>
      <c r="DF266" s="457" t="s">
        <v>1090</v>
      </c>
      <c r="DG266" s="408"/>
      <c r="DH266" s="408"/>
      <c r="DI266" s="408"/>
      <c r="DJ266" s="270"/>
      <c r="DK266" s="270"/>
      <c r="DL266" s="270"/>
      <c r="DM266" s="270"/>
      <c r="DN266" s="270"/>
      <c r="DO266" s="1122"/>
      <c r="DP266" s="564">
        <v>0</v>
      </c>
      <c r="DQ266" s="200">
        <v>0</v>
      </c>
      <c r="DR266" s="200">
        <v>0</v>
      </c>
      <c r="DS266" s="200">
        <v>0</v>
      </c>
      <c r="DT266" s="200">
        <v>0</v>
      </c>
      <c r="DU266" s="200">
        <v>0</v>
      </c>
      <c r="DV266" s="200">
        <v>0</v>
      </c>
      <c r="DW266" s="1217"/>
    </row>
    <row r="267" spans="1:127" s="240" customFormat="1" ht="15.95" customHeight="1">
      <c r="B267" s="624">
        <f>COUNTA(B80:B89)</f>
        <v>10</v>
      </c>
      <c r="C267" s="1124" t="s">
        <v>1091</v>
      </c>
      <c r="D267" s="460"/>
      <c r="E267" s="461"/>
      <c r="F267" s="461"/>
      <c r="G267" s="461"/>
      <c r="H267" s="462"/>
      <c r="I267" s="459" t="s">
        <v>1092</v>
      </c>
      <c r="J267" s="460"/>
      <c r="K267" s="461"/>
      <c r="L267" s="461"/>
      <c r="M267" s="461"/>
      <c r="N267" s="463"/>
      <c r="O267" s="459" t="s">
        <v>1093</v>
      </c>
      <c r="P267" s="461"/>
      <c r="Q267" s="461"/>
      <c r="R267" s="461"/>
      <c r="S267" s="463"/>
      <c r="T267" s="459" t="s">
        <v>1094</v>
      </c>
      <c r="U267" s="464"/>
      <c r="V267" s="461"/>
      <c r="W267" s="461"/>
      <c r="X267" s="461"/>
      <c r="Y267" s="461"/>
      <c r="Z267" s="461"/>
      <c r="AA267" s="461"/>
      <c r="AB267" s="463"/>
      <c r="AC267" s="410"/>
      <c r="AD267" s="1124" t="s">
        <v>1091</v>
      </c>
      <c r="AE267" s="460"/>
      <c r="AF267" s="461"/>
      <c r="AG267" s="461"/>
      <c r="AH267" s="461"/>
      <c r="AI267" s="462"/>
      <c r="AJ267" s="459" t="s">
        <v>1092</v>
      </c>
      <c r="AK267" s="460"/>
      <c r="AL267" s="461"/>
      <c r="AM267" s="461"/>
      <c r="AN267" s="461"/>
      <c r="AO267" s="463"/>
      <c r="AP267" s="459" t="s">
        <v>1093</v>
      </c>
      <c r="AQ267" s="461"/>
      <c r="AR267" s="461"/>
      <c r="AS267" s="461"/>
      <c r="AT267" s="463"/>
      <c r="AU267" s="459" t="s">
        <v>1094</v>
      </c>
      <c r="AV267" s="464"/>
      <c r="AW267" s="461"/>
      <c r="AX267" s="461"/>
      <c r="AY267" s="461"/>
      <c r="AZ267" s="461"/>
      <c r="BA267" s="461"/>
      <c r="BB267" s="461"/>
      <c r="BC267" s="463"/>
      <c r="BD267" s="411"/>
      <c r="BE267" s="1124" t="s">
        <v>1091</v>
      </c>
      <c r="BF267" s="460"/>
      <c r="BG267" s="461"/>
      <c r="BH267" s="461"/>
      <c r="BI267" s="461"/>
      <c r="BJ267" s="462"/>
      <c r="BK267" s="459" t="s">
        <v>1092</v>
      </c>
      <c r="BL267" s="460"/>
      <c r="BM267" s="461"/>
      <c r="BN267" s="461"/>
      <c r="BO267" s="461"/>
      <c r="BP267" s="463"/>
      <c r="BQ267" s="459" t="s">
        <v>1093</v>
      </c>
      <c r="BR267" s="461"/>
      <c r="BS267" s="461"/>
      <c r="BT267" s="461"/>
      <c r="BU267" s="463"/>
      <c r="BV267" s="459" t="s">
        <v>1094</v>
      </c>
      <c r="BW267" s="464"/>
      <c r="BX267" s="461"/>
      <c r="BY267" s="461"/>
      <c r="BZ267" s="461"/>
      <c r="CA267" s="461"/>
      <c r="CB267" s="461"/>
      <c r="CC267" s="461"/>
      <c r="CD267" s="463"/>
      <c r="CE267" s="412"/>
      <c r="CF267" s="1124" t="s">
        <v>1091</v>
      </c>
      <c r="CG267" s="460"/>
      <c r="CH267" s="461"/>
      <c r="CI267" s="461"/>
      <c r="CJ267" s="461"/>
      <c r="CK267" s="462"/>
      <c r="CL267" s="459" t="s">
        <v>1092</v>
      </c>
      <c r="CM267" s="460"/>
      <c r="CN267" s="461"/>
      <c r="CO267" s="461"/>
      <c r="CP267" s="461"/>
      <c r="CQ267" s="463"/>
      <c r="CR267" s="459" t="s">
        <v>1093</v>
      </c>
      <c r="CS267" s="461"/>
      <c r="CT267" s="461"/>
      <c r="CU267" s="461"/>
      <c r="CV267" s="463"/>
      <c r="CW267" s="459" t="s">
        <v>1094</v>
      </c>
      <c r="CX267" s="464"/>
      <c r="CY267" s="461"/>
      <c r="CZ267" s="461"/>
      <c r="DA267" s="461"/>
      <c r="DB267" s="461"/>
      <c r="DC267" s="461"/>
      <c r="DD267" s="461"/>
      <c r="DE267" s="463"/>
      <c r="DF267" s="3209">
        <f>B267</f>
        <v>10</v>
      </c>
      <c r="DG267" s="3210"/>
      <c r="DH267" s="3210"/>
      <c r="DI267" s="625" t="s">
        <v>1095</v>
      </c>
      <c r="DJ267" s="625"/>
      <c r="DK267" s="270">
        <v>0</v>
      </c>
      <c r="DL267" s="270">
        <v>0</v>
      </c>
      <c r="DM267" s="408"/>
      <c r="DN267" s="408"/>
      <c r="DO267" s="1122"/>
      <c r="DP267" s="564">
        <v>0</v>
      </c>
      <c r="DQ267" s="200">
        <v>0</v>
      </c>
      <c r="DR267" s="200">
        <v>0</v>
      </c>
      <c r="DS267" s="200">
        <v>0</v>
      </c>
      <c r="DT267" s="200">
        <v>0</v>
      </c>
      <c r="DU267" s="200">
        <v>0</v>
      </c>
      <c r="DV267" s="200">
        <v>0</v>
      </c>
      <c r="DW267" s="1217"/>
    </row>
    <row r="268" spans="1:127" s="240" customFormat="1" ht="15.95" customHeight="1" thickBot="1">
      <c r="B268" s="466" t="s">
        <v>1096</v>
      </c>
      <c r="C268" s="3198">
        <v>20</v>
      </c>
      <c r="D268" s="3199"/>
      <c r="E268" s="3199"/>
      <c r="F268" s="3199"/>
      <c r="G268" s="3199"/>
      <c r="H268" s="3200"/>
      <c r="I268" s="3201">
        <f>(J261/P261)*C268</f>
        <v>4</v>
      </c>
      <c r="J268" s="3202"/>
      <c r="K268" s="3202"/>
      <c r="L268" s="3202"/>
      <c r="M268" s="3202"/>
      <c r="N268" s="3203"/>
      <c r="O268" s="3201">
        <f>SUM(C263:AB263)</f>
        <v>0</v>
      </c>
      <c r="P268" s="3202"/>
      <c r="Q268" s="3202"/>
      <c r="R268" s="3202"/>
      <c r="S268" s="3203"/>
      <c r="T268" s="3201" t="str">
        <f>IF(O268&lt;=I268,"OK","Trop")</f>
        <v>OK</v>
      </c>
      <c r="U268" s="3202"/>
      <c r="V268" s="3202"/>
      <c r="W268" s="3202"/>
      <c r="X268" s="3202"/>
      <c r="Y268" s="3196" t="str">
        <f>IF(O268&lt;=I268,"",IF(O268&gt;I268,O268-I268))</f>
        <v/>
      </c>
      <c r="Z268" s="3196"/>
      <c r="AA268" s="3196"/>
      <c r="AB268" s="3197"/>
      <c r="AC268" s="410"/>
      <c r="AD268" s="3198">
        <v>20</v>
      </c>
      <c r="AE268" s="3199"/>
      <c r="AF268" s="3199"/>
      <c r="AG268" s="3199"/>
      <c r="AH268" s="3199"/>
      <c r="AI268" s="3200"/>
      <c r="AJ268" s="3201">
        <f>(AK261/AQ261)*AD268</f>
        <v>6</v>
      </c>
      <c r="AK268" s="3202"/>
      <c r="AL268" s="3202"/>
      <c r="AM268" s="3202"/>
      <c r="AN268" s="3202"/>
      <c r="AO268" s="3203"/>
      <c r="AP268" s="3201">
        <f>SUM(AD263:BC263)</f>
        <v>0</v>
      </c>
      <c r="AQ268" s="3202"/>
      <c r="AR268" s="3202"/>
      <c r="AS268" s="3202"/>
      <c r="AT268" s="3203"/>
      <c r="AU268" s="3201" t="str">
        <f>IF(AP268&lt;=AJ268,"OK","Trop")</f>
        <v>OK</v>
      </c>
      <c r="AV268" s="3202"/>
      <c r="AW268" s="3202"/>
      <c r="AX268" s="3202"/>
      <c r="AY268" s="3202"/>
      <c r="AZ268" s="3196" t="str">
        <f>IF(AP268&lt;=AJ268,"",IF(AP268&gt;AJ268,AP268-AJ268))</f>
        <v/>
      </c>
      <c r="BA268" s="3196"/>
      <c r="BB268" s="3196"/>
      <c r="BC268" s="3197"/>
      <c r="BD268" s="411"/>
      <c r="BE268" s="3198">
        <v>20</v>
      </c>
      <c r="BF268" s="3199"/>
      <c r="BG268" s="3199"/>
      <c r="BH268" s="3199"/>
      <c r="BI268" s="3199"/>
      <c r="BJ268" s="3200"/>
      <c r="BK268" s="3201">
        <f>(BL261/BR261)*BE268</f>
        <v>6</v>
      </c>
      <c r="BL268" s="3202"/>
      <c r="BM268" s="3202"/>
      <c r="BN268" s="3202"/>
      <c r="BO268" s="3202"/>
      <c r="BP268" s="3203"/>
      <c r="BQ268" s="3201">
        <f>SUM(BE263:CD263)</f>
        <v>0</v>
      </c>
      <c r="BR268" s="3202"/>
      <c r="BS268" s="3202"/>
      <c r="BT268" s="3202"/>
      <c r="BU268" s="3203"/>
      <c r="BV268" s="3201" t="str">
        <f>IF(BQ268&lt;=BK268,"OK","Trop")</f>
        <v>OK</v>
      </c>
      <c r="BW268" s="3202"/>
      <c r="BX268" s="3202"/>
      <c r="BY268" s="3202"/>
      <c r="BZ268" s="3202"/>
      <c r="CA268" s="3196" t="str">
        <f>IF(BQ268&lt;=BK268,"",IF(BQ268&gt;BK268,BQ268-BK268))</f>
        <v/>
      </c>
      <c r="CB268" s="3196"/>
      <c r="CC268" s="3196"/>
      <c r="CD268" s="3197"/>
      <c r="CE268" s="412"/>
      <c r="CF268" s="3198">
        <v>40</v>
      </c>
      <c r="CG268" s="3199"/>
      <c r="CH268" s="3199"/>
      <c r="CI268" s="3199"/>
      <c r="CJ268" s="3199"/>
      <c r="CK268" s="3200"/>
      <c r="CL268" s="3201">
        <f>(CM261/CS261)*CF268</f>
        <v>8</v>
      </c>
      <c r="CM268" s="3202"/>
      <c r="CN268" s="3202"/>
      <c r="CO268" s="3202"/>
      <c r="CP268" s="3202"/>
      <c r="CQ268" s="3203"/>
      <c r="CR268" s="3201">
        <f>SUM(CF263:DE263)</f>
        <v>0</v>
      </c>
      <c r="CS268" s="3202"/>
      <c r="CT268" s="3202"/>
      <c r="CU268" s="3202"/>
      <c r="CV268" s="3203"/>
      <c r="CW268" s="3201" t="str">
        <f>IF(CR268&lt;=CL268,"OK","Trop")</f>
        <v>OK</v>
      </c>
      <c r="CX268" s="3202"/>
      <c r="CY268" s="3202"/>
      <c r="CZ268" s="3202"/>
      <c r="DA268" s="3202"/>
      <c r="DB268" s="3196" t="str">
        <f>IF(CR268&lt;=CL268,"",IF(CR268&gt;CL268,CR268-CL268))</f>
        <v/>
      </c>
      <c r="DC268" s="3196"/>
      <c r="DD268" s="3196"/>
      <c r="DE268" s="3197"/>
      <c r="DF268" s="1125" t="s">
        <v>1164</v>
      </c>
      <c r="DG268" s="1126"/>
      <c r="DH268" s="1126"/>
      <c r="DI268" s="1126"/>
      <c r="DJ268" s="1126"/>
      <c r="DK268" s="1126"/>
      <c r="DL268" s="1126"/>
      <c r="DM268" s="1126"/>
      <c r="DN268" s="1126"/>
      <c r="DO268" s="1127"/>
      <c r="DP268" s="564">
        <v>0</v>
      </c>
      <c r="DQ268" s="200">
        <v>0</v>
      </c>
      <c r="DR268" s="200">
        <v>0</v>
      </c>
      <c r="DS268" s="200">
        <v>0</v>
      </c>
      <c r="DT268" s="200">
        <v>0</v>
      </c>
      <c r="DU268" s="200">
        <v>0</v>
      </c>
      <c r="DV268" s="200">
        <v>0</v>
      </c>
      <c r="DW268" s="1217"/>
    </row>
    <row r="269" spans="1:127" s="240" customFormat="1" ht="15.95" customHeight="1">
      <c r="A269" s="621"/>
      <c r="B269" s="1248"/>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129"/>
      <c r="BC269" s="129"/>
      <c r="BD269" s="129"/>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c r="CG269" s="129"/>
      <c r="CH269" s="129"/>
      <c r="CI269" s="129"/>
      <c r="CJ269" s="129"/>
      <c r="CK269" s="129"/>
      <c r="CL269" s="129"/>
      <c r="CM269" s="129"/>
      <c r="CN269" s="129"/>
      <c r="CO269" s="129"/>
      <c r="CP269" s="129"/>
      <c r="CQ269" s="129"/>
      <c r="CR269" s="129"/>
      <c r="CS269" s="129"/>
      <c r="CT269" s="129"/>
      <c r="CU269" s="129"/>
      <c r="CV269" s="129"/>
      <c r="CW269" s="129"/>
      <c r="CX269" s="129"/>
      <c r="CY269" s="129"/>
      <c r="CZ269" s="129"/>
      <c r="DA269" s="129"/>
      <c r="DB269" s="129"/>
      <c r="DC269" s="129"/>
      <c r="DD269" s="129"/>
      <c r="DE269" s="129"/>
      <c r="DF269" s="129"/>
      <c r="DG269" s="129"/>
      <c r="DI269" s="564">
        <v>0</v>
      </c>
      <c r="DJ269" s="564">
        <v>0</v>
      </c>
      <c r="DK269" s="564">
        <v>0</v>
      </c>
      <c r="DL269" s="564">
        <v>0</v>
      </c>
      <c r="DM269" s="395"/>
      <c r="DN269" s="395"/>
      <c r="DO269" s="395"/>
      <c r="DP269" s="564">
        <v>0</v>
      </c>
      <c r="DQ269" s="200">
        <v>0</v>
      </c>
      <c r="DR269" s="200">
        <v>0</v>
      </c>
      <c r="DS269" s="200">
        <v>0</v>
      </c>
      <c r="DT269" s="200">
        <v>0</v>
      </c>
      <c r="DU269" s="200">
        <v>0</v>
      </c>
      <c r="DV269" s="200">
        <v>0</v>
      </c>
      <c r="DW269" s="1217"/>
    </row>
    <row r="270" spans="1:127" s="240" customFormat="1" ht="21" customHeight="1">
      <c r="B270" s="3058" t="str">
        <f>B71</f>
        <v>FÉCULENTS  avec sauce type vinaigrette,yaourt,fromage blanc</v>
      </c>
      <c r="C270" s="3059"/>
      <c r="D270" s="3059"/>
      <c r="E270" s="3059"/>
      <c r="F270" s="3059"/>
      <c r="G270" s="3059"/>
      <c r="H270" s="3059"/>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59"/>
      <c r="AD270" s="3059"/>
      <c r="AE270" s="3059"/>
      <c r="AF270" s="3059"/>
      <c r="AG270" s="3059"/>
      <c r="AH270" s="3059"/>
      <c r="AI270" s="3059"/>
      <c r="AJ270" s="3059"/>
      <c r="AK270" s="3059"/>
      <c r="AL270" s="3059"/>
      <c r="AM270" s="3059"/>
      <c r="AN270" s="3059"/>
      <c r="AO270" s="3059"/>
      <c r="AP270" s="3059"/>
      <c r="AQ270" s="3059"/>
      <c r="AR270" s="3059"/>
      <c r="AS270" s="3059"/>
      <c r="AT270" s="3059"/>
      <c r="AU270" s="3059"/>
      <c r="AV270" s="3059"/>
      <c r="AW270" s="3059"/>
      <c r="AX270" s="3059"/>
      <c r="AY270" s="3059"/>
      <c r="AZ270" s="3059"/>
      <c r="BA270" s="3059"/>
      <c r="BB270" s="3059"/>
      <c r="BC270" s="3059"/>
      <c r="BD270" s="3059"/>
      <c r="BE270" s="3059"/>
      <c r="BF270" s="3059"/>
      <c r="BG270" s="3059"/>
      <c r="BH270" s="3059"/>
      <c r="BI270" s="3059"/>
      <c r="BJ270" s="3059"/>
      <c r="BK270" s="3059"/>
      <c r="BL270" s="3059"/>
      <c r="BM270" s="3059"/>
      <c r="BN270" s="3059"/>
      <c r="BO270" s="3059"/>
      <c r="BP270" s="3059"/>
      <c r="BQ270" s="3059"/>
      <c r="BR270" s="3059"/>
      <c r="BS270" s="3059"/>
      <c r="BT270" s="3059"/>
      <c r="BU270" s="3059"/>
      <c r="BV270" s="3059"/>
      <c r="BW270" s="3059"/>
      <c r="BX270" s="3059"/>
      <c r="BY270" s="3059"/>
      <c r="BZ270" s="3059"/>
      <c r="CA270" s="3059"/>
      <c r="CB270" s="3059"/>
      <c r="CC270" s="3059"/>
      <c r="CD270" s="3059"/>
      <c r="CE270" s="3059"/>
      <c r="CF270" s="3059"/>
      <c r="CG270" s="3059"/>
      <c r="CH270" s="3059"/>
      <c r="CI270" s="3059"/>
      <c r="CJ270" s="3059"/>
      <c r="CK270" s="3059"/>
      <c r="CL270" s="3059"/>
      <c r="CM270" s="3059"/>
      <c r="CN270" s="3059"/>
      <c r="CO270" s="3059"/>
      <c r="CP270" s="3059"/>
      <c r="CQ270" s="3059"/>
      <c r="CR270" s="3152" t="s">
        <v>1163</v>
      </c>
      <c r="CS270" s="3152"/>
      <c r="CT270" s="3152"/>
      <c r="CU270" s="3152"/>
      <c r="CV270" s="3152"/>
      <c r="CW270" s="3152"/>
      <c r="CX270" s="3152"/>
      <c r="CY270" s="3152"/>
      <c r="CZ270" s="3152"/>
      <c r="DA270" s="3152"/>
      <c r="DB270" s="3152"/>
      <c r="DC270" s="3152"/>
      <c r="DD270" s="3152"/>
      <c r="DE270" s="3152"/>
      <c r="DF270" s="3152">
        <f>ROW(DE75)</f>
        <v>75</v>
      </c>
      <c r="DG270" s="3152" t="s">
        <v>1124</v>
      </c>
      <c r="DH270" s="3152">
        <f>ROW(DE94)</f>
        <v>94</v>
      </c>
      <c r="DI270" s="3153" t="str">
        <f>B270</f>
        <v>FÉCULENTS  avec sauce type vinaigrette,yaourt,fromage blanc</v>
      </c>
      <c r="DJ270" s="3153"/>
      <c r="DK270" s="3153"/>
      <c r="DL270" s="3153"/>
      <c r="DM270" s="3153"/>
      <c r="DN270" s="3153"/>
      <c r="DO270" s="3154"/>
      <c r="DP270" s="564">
        <v>0</v>
      </c>
      <c r="DQ270" s="200">
        <v>0</v>
      </c>
      <c r="DR270" s="200">
        <v>0</v>
      </c>
      <c r="DS270" s="200">
        <v>0</v>
      </c>
      <c r="DT270" s="200">
        <v>0</v>
      </c>
      <c r="DU270" s="200">
        <v>0</v>
      </c>
      <c r="DV270" s="200">
        <v>0</v>
      </c>
      <c r="DW270" s="1217"/>
    </row>
    <row r="271" spans="1:127" s="240" customFormat="1" ht="21" customHeight="1">
      <c r="B271" s="3060"/>
      <c r="C271" s="3061"/>
      <c r="D271" s="3061"/>
      <c r="E271" s="3061"/>
      <c r="F271" s="3061"/>
      <c r="G271" s="3061"/>
      <c r="H271" s="3061"/>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61"/>
      <c r="AD271" s="3061"/>
      <c r="AE271" s="3061"/>
      <c r="AF271" s="3061"/>
      <c r="AG271" s="3061"/>
      <c r="AH271" s="3061"/>
      <c r="AI271" s="3061"/>
      <c r="AJ271" s="3061"/>
      <c r="AK271" s="3061"/>
      <c r="AL271" s="3061"/>
      <c r="AM271" s="3061"/>
      <c r="AN271" s="3061"/>
      <c r="AO271" s="3061"/>
      <c r="AP271" s="3061"/>
      <c r="AQ271" s="3061"/>
      <c r="AR271" s="3061"/>
      <c r="AS271" s="3061"/>
      <c r="AT271" s="3061"/>
      <c r="AU271" s="3061"/>
      <c r="AV271" s="3061"/>
      <c r="AW271" s="3061"/>
      <c r="AX271" s="3061"/>
      <c r="AY271" s="3061"/>
      <c r="AZ271" s="3061"/>
      <c r="BA271" s="3061"/>
      <c r="BB271" s="3061"/>
      <c r="BC271" s="3061"/>
      <c r="BD271" s="3061"/>
      <c r="BE271" s="3061"/>
      <c r="BF271" s="3061"/>
      <c r="BG271" s="3061"/>
      <c r="BH271" s="3061"/>
      <c r="BI271" s="3061"/>
      <c r="BJ271" s="3061"/>
      <c r="BK271" s="3061"/>
      <c r="BL271" s="3061"/>
      <c r="BM271" s="3061"/>
      <c r="BN271" s="3061"/>
      <c r="BO271" s="3061"/>
      <c r="BP271" s="3061"/>
      <c r="BQ271" s="3061"/>
      <c r="BR271" s="3061"/>
      <c r="BS271" s="3061"/>
      <c r="BT271" s="3061"/>
      <c r="BU271" s="3061"/>
      <c r="BV271" s="3061"/>
      <c r="BW271" s="3061"/>
      <c r="BX271" s="3061"/>
      <c r="BY271" s="3061"/>
      <c r="BZ271" s="3061"/>
      <c r="CA271" s="3061"/>
      <c r="CB271" s="3061"/>
      <c r="CC271" s="3061"/>
      <c r="CD271" s="3061"/>
      <c r="CE271" s="3061"/>
      <c r="CF271" s="3061"/>
      <c r="CG271" s="3061"/>
      <c r="CH271" s="3061"/>
      <c r="CI271" s="3061"/>
      <c r="CJ271" s="3061"/>
      <c r="CK271" s="3061"/>
      <c r="CL271" s="3061"/>
      <c r="CM271" s="3061"/>
      <c r="CN271" s="3061"/>
      <c r="CO271" s="3061"/>
      <c r="CP271" s="3061"/>
      <c r="CQ271" s="3061"/>
      <c r="CR271" s="3211"/>
      <c r="CS271" s="3211"/>
      <c r="CT271" s="3211"/>
      <c r="CU271" s="3211"/>
      <c r="CV271" s="3211"/>
      <c r="CW271" s="3211"/>
      <c r="CX271" s="3211"/>
      <c r="CY271" s="3211"/>
      <c r="CZ271" s="3211"/>
      <c r="DA271" s="3211"/>
      <c r="DB271" s="3211"/>
      <c r="DC271" s="3211"/>
      <c r="DD271" s="3211"/>
      <c r="DE271" s="3211"/>
      <c r="DF271" s="3211"/>
      <c r="DG271" s="3211"/>
      <c r="DH271" s="3211"/>
      <c r="DI271" s="3212"/>
      <c r="DJ271" s="3212"/>
      <c r="DK271" s="3212"/>
      <c r="DL271" s="3212"/>
      <c r="DM271" s="3212"/>
      <c r="DN271" s="3212"/>
      <c r="DO271" s="3213"/>
      <c r="DP271" s="564">
        <v>0</v>
      </c>
      <c r="DQ271" s="200">
        <v>0</v>
      </c>
      <c r="DR271" s="200">
        <v>0</v>
      </c>
      <c r="DS271" s="200">
        <v>0</v>
      </c>
      <c r="DT271" s="200">
        <v>0</v>
      </c>
      <c r="DU271" s="200">
        <v>0</v>
      </c>
      <c r="DV271" s="200">
        <v>0</v>
      </c>
      <c r="DW271" s="1217"/>
    </row>
    <row r="272" spans="1:127" s="240" customFormat="1" ht="15.95" customHeight="1">
      <c r="B272" s="444" t="s">
        <v>1080</v>
      </c>
      <c r="C272" s="1108" t="s">
        <v>1076</v>
      </c>
      <c r="D272" s="1109"/>
      <c r="E272" s="1109"/>
      <c r="F272" s="1109"/>
      <c r="G272" s="1109"/>
      <c r="H272" s="1109"/>
      <c r="I272" s="1110" t="s">
        <v>1081</v>
      </c>
      <c r="J272" s="3185">
        <v>4</v>
      </c>
      <c r="K272" s="3185"/>
      <c r="L272" s="1109" t="s">
        <v>1082</v>
      </c>
      <c r="M272" s="1109"/>
      <c r="N272" s="1111"/>
      <c r="O272" s="1111"/>
      <c r="P272" s="3186">
        <v>20</v>
      </c>
      <c r="Q272" s="3186"/>
      <c r="R272" s="1109" t="s">
        <v>1083</v>
      </c>
      <c r="S272" s="1112"/>
      <c r="T272" s="1109"/>
      <c r="U272" s="1109"/>
      <c r="V272" s="1109"/>
      <c r="W272" s="1109"/>
      <c r="X272" s="1109"/>
      <c r="Y272" s="1109"/>
      <c r="Z272" s="1109"/>
      <c r="AA272" s="1109"/>
      <c r="AB272" s="1113"/>
      <c r="AC272" s="410"/>
      <c r="AD272" s="1108"/>
      <c r="AE272" s="1109"/>
      <c r="AF272" s="1109"/>
      <c r="AG272" s="1109"/>
      <c r="AH272" s="1109"/>
      <c r="AI272" s="1109"/>
      <c r="AJ272" s="1110" t="s">
        <v>1081</v>
      </c>
      <c r="AK272" s="3185">
        <v>6</v>
      </c>
      <c r="AL272" s="3185"/>
      <c r="AM272" s="1109" t="s">
        <v>1082</v>
      </c>
      <c r="AN272" s="1109"/>
      <c r="AO272" s="1111"/>
      <c r="AP272" s="1111"/>
      <c r="AQ272" s="3186">
        <v>20</v>
      </c>
      <c r="AR272" s="3186"/>
      <c r="AS272" s="1109" t="s">
        <v>1083</v>
      </c>
      <c r="AT272" s="1112"/>
      <c r="AU272" s="1109"/>
      <c r="AV272" s="1109"/>
      <c r="AW272" s="1109"/>
      <c r="AX272" s="1109"/>
      <c r="AY272" s="1109"/>
      <c r="AZ272" s="1109"/>
      <c r="BA272" s="1109"/>
      <c r="BB272" s="1109"/>
      <c r="BC272" s="1113"/>
      <c r="BD272" s="411"/>
      <c r="BE272" s="1108"/>
      <c r="BF272" s="1109"/>
      <c r="BG272" s="1109"/>
      <c r="BH272" s="1109"/>
      <c r="BI272" s="1109"/>
      <c r="BJ272" s="1109"/>
      <c r="BK272" s="1110" t="s">
        <v>1081</v>
      </c>
      <c r="BL272" s="3185">
        <v>6</v>
      </c>
      <c r="BM272" s="3185"/>
      <c r="BN272" s="1109" t="s">
        <v>1082</v>
      </c>
      <c r="BO272" s="1109"/>
      <c r="BP272" s="1111"/>
      <c r="BQ272" s="1111"/>
      <c r="BR272" s="3186">
        <v>20</v>
      </c>
      <c r="BS272" s="3186"/>
      <c r="BT272" s="1109" t="s">
        <v>1083</v>
      </c>
      <c r="BU272" s="1112"/>
      <c r="BV272" s="1109"/>
      <c r="BW272" s="1109"/>
      <c r="BX272" s="1109"/>
      <c r="BY272" s="1109"/>
      <c r="BZ272" s="1109"/>
      <c r="CA272" s="1109"/>
      <c r="CB272" s="1109"/>
      <c r="CC272" s="1109"/>
      <c r="CD272" s="1113"/>
      <c r="CE272" s="412"/>
      <c r="CF272" s="1108"/>
      <c r="CG272" s="1109"/>
      <c r="CH272" s="1109"/>
      <c r="CI272" s="1109"/>
      <c r="CJ272" s="1109"/>
      <c r="CK272" s="1109"/>
      <c r="CL272" s="1110" t="s">
        <v>1081</v>
      </c>
      <c r="CM272" s="3185">
        <v>4</v>
      </c>
      <c r="CN272" s="3185"/>
      <c r="CO272" s="1109" t="s">
        <v>1082</v>
      </c>
      <c r="CP272" s="1109"/>
      <c r="CQ272" s="1111"/>
      <c r="CR272" s="1111"/>
      <c r="CS272" s="3186">
        <v>20</v>
      </c>
      <c r="CT272" s="3186"/>
      <c r="CU272" s="1109" t="s">
        <v>1083</v>
      </c>
      <c r="CV272" s="1112"/>
      <c r="CW272" s="1109"/>
      <c r="CX272" s="1109"/>
      <c r="CY272" s="1109"/>
      <c r="CZ272" s="1109"/>
      <c r="DA272" s="1109"/>
      <c r="DB272" s="1109"/>
      <c r="DC272" s="1109"/>
      <c r="DD272" s="1109"/>
      <c r="DE272" s="1113"/>
      <c r="DF272" s="1114" t="s">
        <v>1084</v>
      </c>
      <c r="DG272" s="1115"/>
      <c r="DH272" s="1116"/>
      <c r="DI272" s="1116"/>
      <c r="DJ272" s="1117"/>
      <c r="DK272" s="1117"/>
      <c r="DL272" s="1117"/>
      <c r="DM272" s="1117"/>
      <c r="DN272" s="1117"/>
      <c r="DO272" s="1118"/>
      <c r="DP272" s="564">
        <v>0</v>
      </c>
      <c r="DQ272" s="200">
        <v>0</v>
      </c>
      <c r="DR272" s="200">
        <v>0</v>
      </c>
      <c r="DS272" s="200">
        <v>0</v>
      </c>
      <c r="DT272" s="200">
        <v>0</v>
      </c>
      <c r="DU272" s="200">
        <v>0</v>
      </c>
      <c r="DV272" s="200">
        <v>0</v>
      </c>
      <c r="DW272" s="1217"/>
    </row>
    <row r="273" spans="1:127" s="240" customFormat="1" ht="13.5" customHeight="1">
      <c r="B273" s="413" t="s">
        <v>205</v>
      </c>
      <c r="C273" s="414" t="s">
        <v>66</v>
      </c>
      <c r="D273" s="415" t="s">
        <v>77</v>
      </c>
      <c r="E273" s="414" t="s">
        <v>66</v>
      </c>
      <c r="F273" s="415" t="s">
        <v>77</v>
      </c>
      <c r="G273" s="414" t="s">
        <v>66</v>
      </c>
      <c r="H273" s="415" t="s">
        <v>77</v>
      </c>
      <c r="I273" s="414" t="s">
        <v>66</v>
      </c>
      <c r="J273" s="415" t="s">
        <v>77</v>
      </c>
      <c r="K273" s="414" t="s">
        <v>66</v>
      </c>
      <c r="L273" s="415" t="s">
        <v>77</v>
      </c>
      <c r="M273" s="414" t="s">
        <v>66</v>
      </c>
      <c r="N273" s="415" t="s">
        <v>77</v>
      </c>
      <c r="O273" s="414" t="s">
        <v>66</v>
      </c>
      <c r="P273" s="415" t="s">
        <v>77</v>
      </c>
      <c r="Q273" s="414" t="s">
        <v>66</v>
      </c>
      <c r="R273" s="415" t="s">
        <v>77</v>
      </c>
      <c r="S273" s="414" t="s">
        <v>66</v>
      </c>
      <c r="T273" s="415" t="s">
        <v>77</v>
      </c>
      <c r="U273" s="414" t="s">
        <v>66</v>
      </c>
      <c r="V273" s="415" t="s">
        <v>77</v>
      </c>
      <c r="W273" s="414" t="s">
        <v>66</v>
      </c>
      <c r="X273" s="415" t="s">
        <v>77</v>
      </c>
      <c r="Y273" s="414" t="s">
        <v>66</v>
      </c>
      <c r="Z273" s="415" t="s">
        <v>77</v>
      </c>
      <c r="AA273" s="414" t="s">
        <v>66</v>
      </c>
      <c r="AB273" s="416" t="s">
        <v>77</v>
      </c>
      <c r="AC273" s="410"/>
      <c r="AD273" s="417" t="s">
        <v>66</v>
      </c>
      <c r="AE273" s="415" t="s">
        <v>77</v>
      </c>
      <c r="AF273" s="418" t="s">
        <v>66</v>
      </c>
      <c r="AG273" s="415" t="s">
        <v>77</v>
      </c>
      <c r="AH273" s="418" t="s">
        <v>66</v>
      </c>
      <c r="AI273" s="415" t="s">
        <v>77</v>
      </c>
      <c r="AJ273" s="418" t="s">
        <v>66</v>
      </c>
      <c r="AK273" s="415" t="s">
        <v>77</v>
      </c>
      <c r="AL273" s="418" t="s">
        <v>66</v>
      </c>
      <c r="AM273" s="415" t="s">
        <v>77</v>
      </c>
      <c r="AN273" s="418" t="s">
        <v>66</v>
      </c>
      <c r="AO273" s="415" t="s">
        <v>77</v>
      </c>
      <c r="AP273" s="418" t="s">
        <v>66</v>
      </c>
      <c r="AQ273" s="415" t="s">
        <v>77</v>
      </c>
      <c r="AR273" s="418" t="s">
        <v>66</v>
      </c>
      <c r="AS273" s="415" t="s">
        <v>77</v>
      </c>
      <c r="AT273" s="418" t="s">
        <v>66</v>
      </c>
      <c r="AU273" s="415" t="s">
        <v>77</v>
      </c>
      <c r="AV273" s="418" t="s">
        <v>66</v>
      </c>
      <c r="AW273" s="415" t="s">
        <v>77</v>
      </c>
      <c r="AX273" s="418" t="s">
        <v>66</v>
      </c>
      <c r="AY273" s="415" t="s">
        <v>77</v>
      </c>
      <c r="AZ273" s="418" t="s">
        <v>66</v>
      </c>
      <c r="BA273" s="415" t="s">
        <v>77</v>
      </c>
      <c r="BB273" s="418" t="s">
        <v>66</v>
      </c>
      <c r="BC273" s="416" t="s">
        <v>77</v>
      </c>
      <c r="BD273" s="411"/>
      <c r="BE273" s="419" t="s">
        <v>66</v>
      </c>
      <c r="BF273" s="415" t="s">
        <v>77</v>
      </c>
      <c r="BG273" s="420" t="s">
        <v>66</v>
      </c>
      <c r="BH273" s="415" t="s">
        <v>77</v>
      </c>
      <c r="BI273" s="420" t="s">
        <v>66</v>
      </c>
      <c r="BJ273" s="415" t="s">
        <v>77</v>
      </c>
      <c r="BK273" s="420" t="s">
        <v>66</v>
      </c>
      <c r="BL273" s="415" t="s">
        <v>77</v>
      </c>
      <c r="BM273" s="420" t="s">
        <v>66</v>
      </c>
      <c r="BN273" s="415" t="s">
        <v>77</v>
      </c>
      <c r="BO273" s="420" t="s">
        <v>66</v>
      </c>
      <c r="BP273" s="415" t="s">
        <v>77</v>
      </c>
      <c r="BQ273" s="420" t="s">
        <v>66</v>
      </c>
      <c r="BR273" s="415" t="s">
        <v>77</v>
      </c>
      <c r="BS273" s="420" t="s">
        <v>66</v>
      </c>
      <c r="BT273" s="415" t="s">
        <v>77</v>
      </c>
      <c r="BU273" s="420" t="s">
        <v>66</v>
      </c>
      <c r="BV273" s="415" t="s">
        <v>77</v>
      </c>
      <c r="BW273" s="420" t="s">
        <v>66</v>
      </c>
      <c r="BX273" s="415" t="s">
        <v>77</v>
      </c>
      <c r="BY273" s="420" t="s">
        <v>66</v>
      </c>
      <c r="BZ273" s="415" t="s">
        <v>77</v>
      </c>
      <c r="CA273" s="420" t="s">
        <v>66</v>
      </c>
      <c r="CB273" s="415" t="s">
        <v>77</v>
      </c>
      <c r="CC273" s="420" t="s">
        <v>66</v>
      </c>
      <c r="CD273" s="416" t="s">
        <v>77</v>
      </c>
      <c r="CE273" s="412"/>
      <c r="CF273" s="421" t="s">
        <v>66</v>
      </c>
      <c r="CG273" s="415" t="s">
        <v>77</v>
      </c>
      <c r="CH273" s="422" t="s">
        <v>66</v>
      </c>
      <c r="CI273" s="415" t="s">
        <v>77</v>
      </c>
      <c r="CJ273" s="422" t="s">
        <v>66</v>
      </c>
      <c r="CK273" s="415" t="s">
        <v>77</v>
      </c>
      <c r="CL273" s="422" t="s">
        <v>66</v>
      </c>
      <c r="CM273" s="415" t="s">
        <v>77</v>
      </c>
      <c r="CN273" s="422" t="s">
        <v>66</v>
      </c>
      <c r="CO273" s="415" t="s">
        <v>77</v>
      </c>
      <c r="CP273" s="422" t="s">
        <v>66</v>
      </c>
      <c r="CQ273" s="415" t="s">
        <v>77</v>
      </c>
      <c r="CR273" s="422" t="s">
        <v>66</v>
      </c>
      <c r="CS273" s="415" t="s">
        <v>77</v>
      </c>
      <c r="CT273" s="422" t="s">
        <v>66</v>
      </c>
      <c r="CU273" s="415" t="s">
        <v>77</v>
      </c>
      <c r="CV273" s="422" t="s">
        <v>66</v>
      </c>
      <c r="CW273" s="415" t="s">
        <v>77</v>
      </c>
      <c r="CX273" s="422" t="s">
        <v>66</v>
      </c>
      <c r="CY273" s="415" t="s">
        <v>77</v>
      </c>
      <c r="CZ273" s="422" t="s">
        <v>66</v>
      </c>
      <c r="DA273" s="415" t="s">
        <v>77</v>
      </c>
      <c r="DB273" s="422" t="s">
        <v>66</v>
      </c>
      <c r="DC273" s="415" t="s">
        <v>77</v>
      </c>
      <c r="DD273" s="422" t="s">
        <v>66</v>
      </c>
      <c r="DE273" s="416" t="s">
        <v>77</v>
      </c>
      <c r="DF273" s="1119" t="s">
        <v>922</v>
      </c>
      <c r="DG273" s="1120"/>
      <c r="DH273" s="1120"/>
      <c r="DI273" s="1120"/>
      <c r="DJ273" s="1120"/>
      <c r="DK273" s="1120"/>
      <c r="DL273" s="1120"/>
      <c r="DM273" s="1120"/>
      <c r="DN273" s="1120"/>
      <c r="DO273" s="1121"/>
      <c r="DP273" s="564">
        <v>0</v>
      </c>
      <c r="DQ273" s="200">
        <v>0</v>
      </c>
      <c r="DR273" s="200">
        <v>0</v>
      </c>
      <c r="DS273" s="200">
        <v>0</v>
      </c>
      <c r="DT273" s="200">
        <v>0</v>
      </c>
      <c r="DU273" s="200">
        <v>0</v>
      </c>
      <c r="DV273" s="200">
        <v>0</v>
      </c>
      <c r="DW273" s="1217"/>
    </row>
    <row r="274" spans="1:127" s="240" customFormat="1" ht="15.95" customHeight="1">
      <c r="B274" s="3190" t="s">
        <v>1085</v>
      </c>
      <c r="C274" s="448">
        <f t="shared" ref="C274:AB274" si="25">SUM(C75:C94)</f>
        <v>0</v>
      </c>
      <c r="D274" s="449">
        <f t="shared" si="25"/>
        <v>0</v>
      </c>
      <c r="E274" s="448">
        <f t="shared" si="25"/>
        <v>0</v>
      </c>
      <c r="F274" s="449">
        <f t="shared" si="25"/>
        <v>0</v>
      </c>
      <c r="G274" s="448">
        <f t="shared" si="25"/>
        <v>0</v>
      </c>
      <c r="H274" s="449">
        <f t="shared" si="25"/>
        <v>0</v>
      </c>
      <c r="I274" s="448">
        <f t="shared" si="25"/>
        <v>0</v>
      </c>
      <c r="J274" s="449">
        <f t="shared" si="25"/>
        <v>0</v>
      </c>
      <c r="K274" s="448">
        <f t="shared" si="25"/>
        <v>0</v>
      </c>
      <c r="L274" s="449">
        <f t="shared" si="25"/>
        <v>0</v>
      </c>
      <c r="M274" s="448">
        <f t="shared" si="25"/>
        <v>0</v>
      </c>
      <c r="N274" s="449">
        <f t="shared" si="25"/>
        <v>0</v>
      </c>
      <c r="O274" s="448">
        <f t="shared" si="25"/>
        <v>0</v>
      </c>
      <c r="P274" s="449">
        <f t="shared" si="25"/>
        <v>0</v>
      </c>
      <c r="Q274" s="448">
        <f t="shared" si="25"/>
        <v>0</v>
      </c>
      <c r="R274" s="449">
        <f t="shared" si="25"/>
        <v>0</v>
      </c>
      <c r="S274" s="448">
        <f t="shared" si="25"/>
        <v>0</v>
      </c>
      <c r="T274" s="449">
        <f t="shared" si="25"/>
        <v>0</v>
      </c>
      <c r="U274" s="448">
        <f t="shared" si="25"/>
        <v>0</v>
      </c>
      <c r="V274" s="449">
        <f t="shared" si="25"/>
        <v>0</v>
      </c>
      <c r="W274" s="448">
        <f t="shared" si="25"/>
        <v>0</v>
      </c>
      <c r="X274" s="449">
        <f t="shared" si="25"/>
        <v>0</v>
      </c>
      <c r="Y274" s="448">
        <f t="shared" si="25"/>
        <v>0</v>
      </c>
      <c r="Z274" s="449">
        <f t="shared" si="25"/>
        <v>0</v>
      </c>
      <c r="AA274" s="448">
        <f t="shared" si="25"/>
        <v>0</v>
      </c>
      <c r="AB274" s="449">
        <f t="shared" si="25"/>
        <v>0</v>
      </c>
      <c r="AC274" s="410"/>
      <c r="AD274" s="450">
        <f t="shared" ref="AD274:BC274" si="26">SUM(AD75:AD94)</f>
        <v>0</v>
      </c>
      <c r="AE274" s="449">
        <f t="shared" si="26"/>
        <v>0</v>
      </c>
      <c r="AF274" s="450">
        <f t="shared" si="26"/>
        <v>0</v>
      </c>
      <c r="AG274" s="449">
        <f t="shared" si="26"/>
        <v>0</v>
      </c>
      <c r="AH274" s="450">
        <f t="shared" si="26"/>
        <v>0</v>
      </c>
      <c r="AI274" s="449">
        <f t="shared" si="26"/>
        <v>0</v>
      </c>
      <c r="AJ274" s="450">
        <f t="shared" si="26"/>
        <v>0</v>
      </c>
      <c r="AK274" s="449">
        <f t="shared" si="26"/>
        <v>0</v>
      </c>
      <c r="AL274" s="450">
        <f t="shared" si="26"/>
        <v>0</v>
      </c>
      <c r="AM274" s="449">
        <f t="shared" si="26"/>
        <v>0</v>
      </c>
      <c r="AN274" s="450">
        <f t="shared" si="26"/>
        <v>0</v>
      </c>
      <c r="AO274" s="449">
        <f t="shared" si="26"/>
        <v>0</v>
      </c>
      <c r="AP274" s="450">
        <f t="shared" si="26"/>
        <v>0</v>
      </c>
      <c r="AQ274" s="449">
        <f t="shared" si="26"/>
        <v>0</v>
      </c>
      <c r="AR274" s="450">
        <f t="shared" si="26"/>
        <v>0</v>
      </c>
      <c r="AS274" s="449">
        <f t="shared" si="26"/>
        <v>0</v>
      </c>
      <c r="AT274" s="450">
        <f t="shared" si="26"/>
        <v>0</v>
      </c>
      <c r="AU274" s="449">
        <f t="shared" si="26"/>
        <v>0</v>
      </c>
      <c r="AV274" s="450">
        <f t="shared" si="26"/>
        <v>0</v>
      </c>
      <c r="AW274" s="449">
        <f t="shared" si="26"/>
        <v>0</v>
      </c>
      <c r="AX274" s="450">
        <f t="shared" si="26"/>
        <v>0</v>
      </c>
      <c r="AY274" s="449">
        <f t="shared" si="26"/>
        <v>0</v>
      </c>
      <c r="AZ274" s="450">
        <f t="shared" si="26"/>
        <v>0</v>
      </c>
      <c r="BA274" s="449">
        <f t="shared" si="26"/>
        <v>0</v>
      </c>
      <c r="BB274" s="450">
        <f t="shared" si="26"/>
        <v>0</v>
      </c>
      <c r="BC274" s="449">
        <f t="shared" si="26"/>
        <v>0</v>
      </c>
      <c r="BD274" s="411"/>
      <c r="BE274" s="451">
        <f t="shared" ref="BE274:CD274" si="27">SUM(BE75:BE94)</f>
        <v>0</v>
      </c>
      <c r="BF274" s="449">
        <f t="shared" si="27"/>
        <v>0</v>
      </c>
      <c r="BG274" s="451">
        <f t="shared" si="27"/>
        <v>0</v>
      </c>
      <c r="BH274" s="449">
        <f t="shared" si="27"/>
        <v>0</v>
      </c>
      <c r="BI274" s="451">
        <f t="shared" si="27"/>
        <v>0</v>
      </c>
      <c r="BJ274" s="449">
        <f t="shared" si="27"/>
        <v>0</v>
      </c>
      <c r="BK274" s="451">
        <f t="shared" si="27"/>
        <v>0</v>
      </c>
      <c r="BL274" s="449">
        <f t="shared" si="27"/>
        <v>0</v>
      </c>
      <c r="BM274" s="451">
        <f t="shared" si="27"/>
        <v>0</v>
      </c>
      <c r="BN274" s="449">
        <f t="shared" si="27"/>
        <v>0</v>
      </c>
      <c r="BO274" s="451">
        <f t="shared" si="27"/>
        <v>0</v>
      </c>
      <c r="BP274" s="449">
        <f t="shared" si="27"/>
        <v>0</v>
      </c>
      <c r="BQ274" s="451">
        <f t="shared" si="27"/>
        <v>0</v>
      </c>
      <c r="BR274" s="449">
        <f t="shared" si="27"/>
        <v>0</v>
      </c>
      <c r="BS274" s="451">
        <f t="shared" si="27"/>
        <v>0</v>
      </c>
      <c r="BT274" s="449">
        <f t="shared" si="27"/>
        <v>0</v>
      </c>
      <c r="BU274" s="451">
        <f t="shared" si="27"/>
        <v>0</v>
      </c>
      <c r="BV274" s="449">
        <f t="shared" si="27"/>
        <v>0</v>
      </c>
      <c r="BW274" s="451">
        <f t="shared" si="27"/>
        <v>0</v>
      </c>
      <c r="BX274" s="449">
        <f t="shared" si="27"/>
        <v>0</v>
      </c>
      <c r="BY274" s="451">
        <f t="shared" si="27"/>
        <v>0</v>
      </c>
      <c r="BZ274" s="449">
        <f t="shared" si="27"/>
        <v>0</v>
      </c>
      <c r="CA274" s="451">
        <f t="shared" si="27"/>
        <v>0</v>
      </c>
      <c r="CB274" s="449">
        <f t="shared" si="27"/>
        <v>0</v>
      </c>
      <c r="CC274" s="451">
        <f t="shared" si="27"/>
        <v>0</v>
      </c>
      <c r="CD274" s="449">
        <f t="shared" si="27"/>
        <v>0</v>
      </c>
      <c r="CE274" s="412"/>
      <c r="CF274" s="452">
        <f t="shared" ref="CF274:DE274" si="28">SUM(CF75:CF94)</f>
        <v>0</v>
      </c>
      <c r="CG274" s="449">
        <f t="shared" si="28"/>
        <v>0</v>
      </c>
      <c r="CH274" s="452">
        <f t="shared" si="28"/>
        <v>0</v>
      </c>
      <c r="CI274" s="449">
        <f t="shared" si="28"/>
        <v>0</v>
      </c>
      <c r="CJ274" s="452">
        <f t="shared" si="28"/>
        <v>0</v>
      </c>
      <c r="CK274" s="449">
        <f t="shared" si="28"/>
        <v>0</v>
      </c>
      <c r="CL274" s="452">
        <f t="shared" si="28"/>
        <v>0</v>
      </c>
      <c r="CM274" s="449">
        <f t="shared" si="28"/>
        <v>0</v>
      </c>
      <c r="CN274" s="452">
        <f t="shared" si="28"/>
        <v>0</v>
      </c>
      <c r="CO274" s="449">
        <f t="shared" si="28"/>
        <v>0</v>
      </c>
      <c r="CP274" s="452">
        <f t="shared" si="28"/>
        <v>0</v>
      </c>
      <c r="CQ274" s="449">
        <f t="shared" si="28"/>
        <v>0</v>
      </c>
      <c r="CR274" s="452">
        <f t="shared" si="28"/>
        <v>0</v>
      </c>
      <c r="CS274" s="449">
        <f t="shared" si="28"/>
        <v>0</v>
      </c>
      <c r="CT274" s="452">
        <f t="shared" si="28"/>
        <v>0</v>
      </c>
      <c r="CU274" s="449">
        <f t="shared" si="28"/>
        <v>0</v>
      </c>
      <c r="CV274" s="452">
        <f t="shared" si="28"/>
        <v>0</v>
      </c>
      <c r="CW274" s="449">
        <f t="shared" si="28"/>
        <v>0</v>
      </c>
      <c r="CX274" s="452">
        <f t="shared" si="28"/>
        <v>0</v>
      </c>
      <c r="CY274" s="449">
        <f t="shared" si="28"/>
        <v>0</v>
      </c>
      <c r="CZ274" s="452">
        <f t="shared" si="28"/>
        <v>0</v>
      </c>
      <c r="DA274" s="449">
        <f t="shared" si="28"/>
        <v>0</v>
      </c>
      <c r="DB274" s="452">
        <f t="shared" si="28"/>
        <v>0</v>
      </c>
      <c r="DC274" s="449">
        <f t="shared" si="28"/>
        <v>0</v>
      </c>
      <c r="DD274" s="452">
        <f t="shared" si="28"/>
        <v>0</v>
      </c>
      <c r="DE274" s="449">
        <f t="shared" si="28"/>
        <v>0</v>
      </c>
      <c r="DF274" s="3192" t="s">
        <v>1086</v>
      </c>
      <c r="DG274" s="3193"/>
      <c r="DH274" s="3193"/>
      <c r="DI274" s="3193"/>
      <c r="DJ274" s="3193"/>
      <c r="DK274" s="3193"/>
      <c r="DL274" s="3193"/>
      <c r="DM274" s="657"/>
      <c r="DN274" s="657"/>
      <c r="DO274" s="1122"/>
      <c r="DP274" s="564">
        <v>0</v>
      </c>
      <c r="DQ274" s="200">
        <v>0</v>
      </c>
      <c r="DR274" s="200">
        <v>0</v>
      </c>
      <c r="DS274" s="200">
        <v>0</v>
      </c>
      <c r="DT274" s="200">
        <v>0</v>
      </c>
      <c r="DU274" s="200">
        <v>0</v>
      </c>
      <c r="DV274" s="200">
        <v>0</v>
      </c>
      <c r="DW274" s="1217"/>
    </row>
    <row r="275" spans="1:127" s="240" customFormat="1" ht="15.95" customHeight="1">
      <c r="B275" s="3191"/>
      <c r="C275" s="453">
        <f>SUM(C274:D274)</f>
        <v>0</v>
      </c>
      <c r="D275" s="454" t="str">
        <f>IF(C275&gt;0,"fois","")</f>
        <v/>
      </c>
      <c r="E275" s="453">
        <f>SUM(E274:F274)</f>
        <v>0</v>
      </c>
      <c r="F275" s="454" t="str">
        <f>IF(E275&gt;0,"fois","")</f>
        <v/>
      </c>
      <c r="G275" s="453">
        <f>SUM(G274:H274)</f>
        <v>0</v>
      </c>
      <c r="H275" s="454" t="str">
        <f>IF(G275&gt;0,"fois","")</f>
        <v/>
      </c>
      <c r="I275" s="453">
        <f>SUM(I274:J274)</f>
        <v>0</v>
      </c>
      <c r="J275" s="454" t="str">
        <f>IF(I275&gt;0,"fois","")</f>
        <v/>
      </c>
      <c r="K275" s="453">
        <f>SUM(K274:L274)</f>
        <v>0</v>
      </c>
      <c r="L275" s="454" t="str">
        <f>IF(K275&gt;0,"fois","")</f>
        <v/>
      </c>
      <c r="M275" s="453">
        <f>SUM(M274:N274)</f>
        <v>0</v>
      </c>
      <c r="N275" s="454" t="str">
        <f>IF(M275&gt;0,"fois","")</f>
        <v/>
      </c>
      <c r="O275" s="453">
        <f>SUM(O274:P274)</f>
        <v>0</v>
      </c>
      <c r="P275" s="454" t="str">
        <f>IF(O275&gt;0,"fois","")</f>
        <v/>
      </c>
      <c r="Q275" s="453">
        <f>SUM(Q274:R274)</f>
        <v>0</v>
      </c>
      <c r="R275" s="454" t="str">
        <f>IF(Q275&gt;0,"fois","")</f>
        <v/>
      </c>
      <c r="S275" s="453">
        <f>SUM(S274:T274)</f>
        <v>0</v>
      </c>
      <c r="T275" s="454" t="str">
        <f>IF(S275&gt;0,"fois","")</f>
        <v/>
      </c>
      <c r="U275" s="453">
        <f>SUM(U274:V274)</f>
        <v>0</v>
      </c>
      <c r="V275" s="454" t="str">
        <f>IF(U275&gt;0,"fois","")</f>
        <v/>
      </c>
      <c r="W275" s="453">
        <f>SUM(W274:X274)</f>
        <v>0</v>
      </c>
      <c r="X275" s="454" t="str">
        <f>IF(W275&gt;0,"fois","")</f>
        <v/>
      </c>
      <c r="Y275" s="453">
        <f>SUM(Y274:Z274)</f>
        <v>0</v>
      </c>
      <c r="Z275" s="454" t="str">
        <f>IF(Y275&gt;0,"fois","")</f>
        <v/>
      </c>
      <c r="AA275" s="453">
        <f>SUM(AA274:AB274)</f>
        <v>0</v>
      </c>
      <c r="AB275" s="454" t="str">
        <f>IF(AA275&gt;0,"fois","")</f>
        <v/>
      </c>
      <c r="AC275" s="410"/>
      <c r="AD275" s="453">
        <f>SUM(AD274:AE274)</f>
        <v>0</v>
      </c>
      <c r="AE275" s="454" t="str">
        <f>IF(AD275&gt;0,"fois","")</f>
        <v/>
      </c>
      <c r="AF275" s="453">
        <f>SUM(AF274:AG274)</f>
        <v>0</v>
      </c>
      <c r="AG275" s="454" t="str">
        <f>IF(AF275&gt;0,"fois","")</f>
        <v/>
      </c>
      <c r="AH275" s="453">
        <f>SUM(AH274:AI274)</f>
        <v>0</v>
      </c>
      <c r="AI275" s="454" t="str">
        <f>IF(AH275&gt;0,"fois","")</f>
        <v/>
      </c>
      <c r="AJ275" s="453">
        <f>SUM(AJ274:AK274)</f>
        <v>0</v>
      </c>
      <c r="AK275" s="454" t="str">
        <f>IF(AJ275&gt;0,"fois","")</f>
        <v/>
      </c>
      <c r="AL275" s="453">
        <f>SUM(AL274:AM274)</f>
        <v>0</v>
      </c>
      <c r="AM275" s="454" t="str">
        <f>IF(AL275&gt;0,"fois","")</f>
        <v/>
      </c>
      <c r="AN275" s="453">
        <f>SUM(AN274:AO274)</f>
        <v>0</v>
      </c>
      <c r="AO275" s="454" t="str">
        <f>IF(AN275&gt;0,"fois","")</f>
        <v/>
      </c>
      <c r="AP275" s="453">
        <f>SUM(AP274:AQ274)</f>
        <v>0</v>
      </c>
      <c r="AQ275" s="454" t="str">
        <f>IF(AP275&gt;0,"fois","")</f>
        <v/>
      </c>
      <c r="AR275" s="453">
        <f>SUM(AR274:AS274)</f>
        <v>0</v>
      </c>
      <c r="AS275" s="454" t="str">
        <f>IF(AR275&gt;0,"fois","")</f>
        <v/>
      </c>
      <c r="AT275" s="453">
        <f>SUM(AT274:AU274)</f>
        <v>0</v>
      </c>
      <c r="AU275" s="454" t="str">
        <f>IF(AT275&gt;0,"fois","")</f>
        <v/>
      </c>
      <c r="AV275" s="453">
        <f>SUM(AV274:AW274)</f>
        <v>0</v>
      </c>
      <c r="AW275" s="454" t="str">
        <f>IF(AV275&gt;0,"fois","")</f>
        <v/>
      </c>
      <c r="AX275" s="453">
        <f>SUM(AX274:AY274)</f>
        <v>0</v>
      </c>
      <c r="AY275" s="454" t="str">
        <f>IF(AX275&gt;0,"fois","")</f>
        <v/>
      </c>
      <c r="AZ275" s="453">
        <f>SUM(AZ274:BA274)</f>
        <v>0</v>
      </c>
      <c r="BA275" s="454" t="str">
        <f>IF(AZ275&gt;0,"fois","")</f>
        <v/>
      </c>
      <c r="BB275" s="453">
        <f>SUM(BB274:BC274)</f>
        <v>0</v>
      </c>
      <c r="BC275" s="454" t="str">
        <f>IF(BB275&gt;0,"fois","")</f>
        <v/>
      </c>
      <c r="BD275" s="411"/>
      <c r="BE275" s="453">
        <f>SUM(BE274:BF274)</f>
        <v>0</v>
      </c>
      <c r="BF275" s="454" t="str">
        <f>IF(BE275&gt;0,"fois","")</f>
        <v/>
      </c>
      <c r="BG275" s="453">
        <f>SUM(BG274:BH274)</f>
        <v>0</v>
      </c>
      <c r="BH275" s="454" t="str">
        <f>IF(BG275&gt;0,"fois","")</f>
        <v/>
      </c>
      <c r="BI275" s="453">
        <f>SUM(BI274:BJ274)</f>
        <v>0</v>
      </c>
      <c r="BJ275" s="454" t="str">
        <f>IF(BI275&gt;0,"fois","")</f>
        <v/>
      </c>
      <c r="BK275" s="453">
        <f>SUM(BK274:BL274)</f>
        <v>0</v>
      </c>
      <c r="BL275" s="454" t="str">
        <f>IF(BK275&gt;0,"fois","")</f>
        <v/>
      </c>
      <c r="BM275" s="453">
        <f>SUM(BM274:BN274)</f>
        <v>0</v>
      </c>
      <c r="BN275" s="454" t="str">
        <f>IF(BM275&gt;0,"fois","")</f>
        <v/>
      </c>
      <c r="BO275" s="453">
        <f>SUM(BO274:BP274)</f>
        <v>0</v>
      </c>
      <c r="BP275" s="454" t="str">
        <f>IF(BO275&gt;0,"fois","")</f>
        <v/>
      </c>
      <c r="BQ275" s="453">
        <f>SUM(BQ274:BR274)</f>
        <v>0</v>
      </c>
      <c r="BR275" s="454" t="str">
        <f>IF(BQ275&gt;0,"fois","")</f>
        <v/>
      </c>
      <c r="BS275" s="453">
        <f>SUM(BS274:BT274)</f>
        <v>0</v>
      </c>
      <c r="BT275" s="454" t="str">
        <f>IF(BS275&gt;0,"fois","")</f>
        <v/>
      </c>
      <c r="BU275" s="453">
        <f>SUM(BU274:BV274)</f>
        <v>0</v>
      </c>
      <c r="BV275" s="454" t="str">
        <f>IF(BU275&gt;0,"fois","")</f>
        <v/>
      </c>
      <c r="BW275" s="453">
        <f>SUM(BW274:BX274)</f>
        <v>0</v>
      </c>
      <c r="BX275" s="454" t="str">
        <f>IF(BW275&gt;0,"fois","")</f>
        <v/>
      </c>
      <c r="BY275" s="453">
        <f>SUM(BY274:BZ274)</f>
        <v>0</v>
      </c>
      <c r="BZ275" s="454" t="str">
        <f>IF(BY275&gt;0,"fois","")</f>
        <v/>
      </c>
      <c r="CA275" s="453">
        <f>SUM(CA274:CB274)</f>
        <v>0</v>
      </c>
      <c r="CB275" s="454" t="str">
        <f>IF(CA275&gt;0,"fois","")</f>
        <v/>
      </c>
      <c r="CC275" s="453">
        <f>SUM(CC274:CD274)</f>
        <v>0</v>
      </c>
      <c r="CD275" s="454" t="str">
        <f>IF(CC275&gt;0,"fois","")</f>
        <v/>
      </c>
      <c r="CE275" s="412"/>
      <c r="CF275" s="453">
        <f>SUM(CF274:CG274)</f>
        <v>0</v>
      </c>
      <c r="CG275" s="454" t="str">
        <f>IF(CF275&gt;0,"fois","")</f>
        <v/>
      </c>
      <c r="CH275" s="453">
        <f>SUM(CH274:CI274)</f>
        <v>0</v>
      </c>
      <c r="CI275" s="454" t="str">
        <f>IF(CH275&gt;0,"fois","")</f>
        <v/>
      </c>
      <c r="CJ275" s="453">
        <f>SUM(CJ274:CK274)</f>
        <v>0</v>
      </c>
      <c r="CK275" s="454" t="str">
        <f>IF(CJ275&gt;0,"fois","")</f>
        <v/>
      </c>
      <c r="CL275" s="453">
        <f>SUM(CL274:CM274)</f>
        <v>0</v>
      </c>
      <c r="CM275" s="454" t="str">
        <f>IF(CL275&gt;0,"fois","")</f>
        <v/>
      </c>
      <c r="CN275" s="453">
        <f>SUM(CN274:CO274)</f>
        <v>0</v>
      </c>
      <c r="CO275" s="454" t="str">
        <f>IF(CN275&gt;0,"fois","")</f>
        <v/>
      </c>
      <c r="CP275" s="453">
        <f>SUM(CP274:CQ274)</f>
        <v>0</v>
      </c>
      <c r="CQ275" s="454" t="str">
        <f>IF(CP275&gt;0,"fois","")</f>
        <v/>
      </c>
      <c r="CR275" s="453">
        <f>SUM(CR274:CS274)</f>
        <v>0</v>
      </c>
      <c r="CS275" s="454" t="str">
        <f>IF(CR275&gt;0,"fois","")</f>
        <v/>
      </c>
      <c r="CT275" s="453">
        <f>SUM(CT274:CU274)</f>
        <v>0</v>
      </c>
      <c r="CU275" s="454" t="str">
        <f>IF(CT275&gt;0,"fois","")</f>
        <v/>
      </c>
      <c r="CV275" s="453">
        <f>SUM(CV274:CW274)</f>
        <v>0</v>
      </c>
      <c r="CW275" s="454" t="str">
        <f>IF(CV275&gt;0,"fois","")</f>
        <v/>
      </c>
      <c r="CX275" s="453">
        <f>SUM(CX274:CY274)</f>
        <v>0</v>
      </c>
      <c r="CY275" s="454" t="str">
        <f>IF(CX275&gt;0,"fois","")</f>
        <v/>
      </c>
      <c r="CZ275" s="453">
        <f>SUM(CZ274:DA274)</f>
        <v>0</v>
      </c>
      <c r="DA275" s="454" t="str">
        <f>IF(CZ275&gt;0,"fois","")</f>
        <v/>
      </c>
      <c r="DB275" s="453">
        <f>SUM(DB274:DC274)</f>
        <v>0</v>
      </c>
      <c r="DC275" s="454" t="str">
        <f>IF(DB275&gt;0,"fois","")</f>
        <v/>
      </c>
      <c r="DD275" s="453">
        <f>SUM(DD274:DE274)</f>
        <v>0</v>
      </c>
      <c r="DE275" s="454" t="str">
        <f>IF(DD275&gt;0,"fois","")</f>
        <v/>
      </c>
      <c r="DF275" s="3194"/>
      <c r="DG275" s="3195"/>
      <c r="DH275" s="3195"/>
      <c r="DI275" s="3195"/>
      <c r="DJ275" s="3195"/>
      <c r="DK275" s="3195"/>
      <c r="DL275" s="3195"/>
      <c r="DM275" s="658"/>
      <c r="DN275" s="658"/>
      <c r="DO275" s="1123"/>
      <c r="DP275" s="564">
        <v>0</v>
      </c>
      <c r="DQ275" s="200">
        <v>0</v>
      </c>
      <c r="DR275" s="200">
        <v>0</v>
      </c>
      <c r="DS275" s="200">
        <v>0</v>
      </c>
      <c r="DT275" s="200">
        <v>0</v>
      </c>
      <c r="DU275" s="200">
        <v>0</v>
      </c>
      <c r="DV275" s="200">
        <v>0</v>
      </c>
      <c r="DW275" s="1217"/>
    </row>
    <row r="276" spans="1:127" s="240" customFormat="1" ht="15.95" customHeight="1">
      <c r="B276" s="456" t="s">
        <v>1087</v>
      </c>
      <c r="C276" s="2985" t="str">
        <f>IF(SUM(C274:D274)&lt;=I279,"OK","Trop")</f>
        <v>OK</v>
      </c>
      <c r="D276" s="2986"/>
      <c r="E276" s="2985" t="str">
        <f>IF(SUM(E274:F274)&lt;=I279,"OK","Trop")</f>
        <v>OK</v>
      </c>
      <c r="F276" s="2986"/>
      <c r="G276" s="2985" t="str">
        <f>IF(SUM(G274:H274)&lt;=I279,"OK","Trop")</f>
        <v>OK</v>
      </c>
      <c r="H276" s="2986"/>
      <c r="I276" s="2985" t="str">
        <f>IF(SUM(I274:J274)&lt;=I279,"OK","Trop")</f>
        <v>OK</v>
      </c>
      <c r="J276" s="2986"/>
      <c r="K276" s="2985" t="str">
        <f>IF(SUM(K274:L274)&lt;=I279,"OK","Trop")</f>
        <v>OK</v>
      </c>
      <c r="L276" s="2986"/>
      <c r="M276" s="2985" t="str">
        <f>IF(SUM(M274:N274)&lt;=I279,"OK","Trop")</f>
        <v>OK</v>
      </c>
      <c r="N276" s="2986"/>
      <c r="O276" s="2985" t="str">
        <f>IF(SUM(O274:P274)&lt;=I279,"OK","Trop")</f>
        <v>OK</v>
      </c>
      <c r="P276" s="2986"/>
      <c r="Q276" s="2985" t="str">
        <f>IF(SUM(Q274:R274)&lt;=I279,"OK","Trop")</f>
        <v>OK</v>
      </c>
      <c r="R276" s="2986"/>
      <c r="S276" s="2985" t="str">
        <f>IF(SUM(S274:T274)&lt;=I279,"OK","Trop")</f>
        <v>OK</v>
      </c>
      <c r="T276" s="2986"/>
      <c r="U276" s="2985" t="str">
        <f>IF(SUM(U274:V274)&lt;=I279,"OK","Trop")</f>
        <v>OK</v>
      </c>
      <c r="V276" s="2986"/>
      <c r="W276" s="2985" t="str">
        <f>IF(SUM(W274:X274)&lt;=I279,"OK","Trop")</f>
        <v>OK</v>
      </c>
      <c r="X276" s="2986"/>
      <c r="Y276" s="2985" t="str">
        <f>IF(SUM(Y274:Z274)&lt;=I279,"OK","Trop")</f>
        <v>OK</v>
      </c>
      <c r="Z276" s="2986"/>
      <c r="AA276" s="2985" t="str">
        <f>IF(SUM(AA274:AB274)&lt;=I279,"OK","Trop")</f>
        <v>OK</v>
      </c>
      <c r="AB276" s="2986"/>
      <c r="AC276" s="410"/>
      <c r="AD276" s="2985" t="str">
        <f>IF(SUM(AD274:AE274)&lt;=AJ279,"OK","Trop")</f>
        <v>OK</v>
      </c>
      <c r="AE276" s="2986"/>
      <c r="AF276" s="2985" t="str">
        <f>IF(SUM(AF274:AG274)&lt;=AJ279,"OK","Trop")</f>
        <v>OK</v>
      </c>
      <c r="AG276" s="2986"/>
      <c r="AH276" s="2985" t="str">
        <f>IF(SUM(AH274:AI274)&lt;=AJ279,"OK","Trop")</f>
        <v>OK</v>
      </c>
      <c r="AI276" s="2986"/>
      <c r="AJ276" s="2985" t="str">
        <f>IF(SUM(AJ274:AK274)&lt;=AJ279,"OK","Trop")</f>
        <v>OK</v>
      </c>
      <c r="AK276" s="2986"/>
      <c r="AL276" s="2985" t="str">
        <f>IF(SUM(AL274:AM274)&lt;=AJ279,"OK","Trop")</f>
        <v>OK</v>
      </c>
      <c r="AM276" s="2986"/>
      <c r="AN276" s="2985" t="str">
        <f>IF(SUM(AN274:AO274)&lt;=AJ279,"OK","Trop")</f>
        <v>OK</v>
      </c>
      <c r="AO276" s="2986"/>
      <c r="AP276" s="2985" t="str">
        <f>IF(SUM(AP274:AQ274)&lt;=AJ279,"OK","Trop")</f>
        <v>OK</v>
      </c>
      <c r="AQ276" s="2986"/>
      <c r="AR276" s="2985" t="str">
        <f>IF(SUM(AR274:AS274)&lt;=AJ279,"OK","Trop")</f>
        <v>OK</v>
      </c>
      <c r="AS276" s="2986"/>
      <c r="AT276" s="2985" t="str">
        <f>IF(SUM(AT274:AU274)&lt;=AJ279,"OK","Trop")</f>
        <v>OK</v>
      </c>
      <c r="AU276" s="2986"/>
      <c r="AV276" s="2985" t="str">
        <f>IF(SUM(AV274:AW274)&lt;=AJ279,"OK","Trop")</f>
        <v>OK</v>
      </c>
      <c r="AW276" s="2986"/>
      <c r="AX276" s="2985" t="str">
        <f>IF(SUM(AX274:AY274)&lt;=AJ279,"OK","Trop")</f>
        <v>OK</v>
      </c>
      <c r="AY276" s="2986"/>
      <c r="AZ276" s="2985" t="str">
        <f>IF(SUM(AZ274:BA274)&lt;=AJ279,"OK","Trop")</f>
        <v>OK</v>
      </c>
      <c r="BA276" s="2986"/>
      <c r="BB276" s="2985" t="str">
        <f>IF(SUM(BB274:BC274)&lt;=AJ279,"OK","Trop")</f>
        <v>OK</v>
      </c>
      <c r="BC276" s="2986"/>
      <c r="BD276" s="411"/>
      <c r="BE276" s="2985" t="str">
        <f>IF(SUM(BE274:BF274)&lt;=BK279,"OK","Trop")</f>
        <v>OK</v>
      </c>
      <c r="BF276" s="2986"/>
      <c r="BG276" s="2985" t="str">
        <f>IF(SUM(BG274:BH274)&lt;=BK279,"OK","Trop")</f>
        <v>OK</v>
      </c>
      <c r="BH276" s="2986"/>
      <c r="BI276" s="2985" t="str">
        <f>IF(SUM(BI274:BJ274)&lt;=BK279,"OK","Trop")</f>
        <v>OK</v>
      </c>
      <c r="BJ276" s="2986"/>
      <c r="BK276" s="2985" t="str">
        <f>IF(SUM(BK274:BL274)&lt;=BK279,"OK","Trop")</f>
        <v>OK</v>
      </c>
      <c r="BL276" s="2986"/>
      <c r="BM276" s="2985" t="str">
        <f>IF(SUM(BM274:BN274)&lt;=BK279,"OK","Trop")</f>
        <v>OK</v>
      </c>
      <c r="BN276" s="2986"/>
      <c r="BO276" s="2985" t="str">
        <f>IF(SUM(BO274:BP274)&lt;=BK279,"OK","Trop")</f>
        <v>OK</v>
      </c>
      <c r="BP276" s="2986"/>
      <c r="BQ276" s="2985" t="str">
        <f>IF(SUM(BQ274:BR274)&lt;=BK279,"OK","Trop")</f>
        <v>OK</v>
      </c>
      <c r="BR276" s="2986"/>
      <c r="BS276" s="2985" t="str">
        <f>IF(SUM(BS274:BT274)&lt;=BK279,"OK","Trop")</f>
        <v>OK</v>
      </c>
      <c r="BT276" s="2986"/>
      <c r="BU276" s="2985" t="str">
        <f>IF(SUM(BU274:BV274)&lt;=BK279,"OK","Trop")</f>
        <v>OK</v>
      </c>
      <c r="BV276" s="2986"/>
      <c r="BW276" s="2985" t="str">
        <f>IF(SUM(BW274:BX274)&lt;=BK279,"OK","Trop")</f>
        <v>OK</v>
      </c>
      <c r="BX276" s="2986"/>
      <c r="BY276" s="2985" t="str">
        <f>IF(SUM(BY274:BZ274)&lt;=BK279,"OK","Trop")</f>
        <v>OK</v>
      </c>
      <c r="BZ276" s="2986"/>
      <c r="CA276" s="2985" t="str">
        <f>IF(SUM(CA274:CB274)&lt;=BK279,"OK","Trop")</f>
        <v>OK</v>
      </c>
      <c r="CB276" s="2986"/>
      <c r="CC276" s="2985" t="str">
        <f>IF(SUM(CC274:CD274)&lt;=BK279,"OK","Trop")</f>
        <v>OK</v>
      </c>
      <c r="CD276" s="2986"/>
      <c r="CE276" s="412"/>
      <c r="CF276" s="2985" t="str">
        <f>IF(SUM(CF274:CG274)&lt;=CL279,"OK","Trop")</f>
        <v>OK</v>
      </c>
      <c r="CG276" s="2986"/>
      <c r="CH276" s="2985" t="str">
        <f>IF(SUM(CH274:CI274)&lt;=CL279,"OK","Trop")</f>
        <v>OK</v>
      </c>
      <c r="CI276" s="2986"/>
      <c r="CJ276" s="2985" t="str">
        <f>IF(SUM(CJ274:CK274)&lt;=CL279,"OK","Trop")</f>
        <v>OK</v>
      </c>
      <c r="CK276" s="2986"/>
      <c r="CL276" s="2985" t="str">
        <f>IF(SUM(CL274:CM274)&lt;=CL279,"OK","Trop")</f>
        <v>OK</v>
      </c>
      <c r="CM276" s="2986"/>
      <c r="CN276" s="2985" t="str">
        <f>IF(SUM(CN274:CO274)&lt;=CL279,"OK","Trop")</f>
        <v>OK</v>
      </c>
      <c r="CO276" s="2986"/>
      <c r="CP276" s="2985" t="str">
        <f>IF(SUM(CP274:CQ274)&lt;=CL279,"OK","Trop")</f>
        <v>OK</v>
      </c>
      <c r="CQ276" s="2986"/>
      <c r="CR276" s="2985" t="str">
        <f>IF(SUM(CR274:CS274)&lt;=CL279,"OK","Trop")</f>
        <v>OK</v>
      </c>
      <c r="CS276" s="2986"/>
      <c r="CT276" s="2985" t="str">
        <f>IF(SUM(CT274:CU274)&lt;=CL279,"OK","Trop")</f>
        <v>OK</v>
      </c>
      <c r="CU276" s="2986"/>
      <c r="CV276" s="2985" t="str">
        <f>IF(SUM(CV274:CW274)&lt;=CL279,"OK","Trop")</f>
        <v>OK</v>
      </c>
      <c r="CW276" s="2986"/>
      <c r="CX276" s="2985" t="str">
        <f>IF(SUM(CX274:CY274)&lt;=CL279,"OK","Trop")</f>
        <v>OK</v>
      </c>
      <c r="CY276" s="2986"/>
      <c r="CZ276" s="2985" t="str">
        <f>IF(SUM(CZ274:DA274)&lt;=CL279,"OK","Trop")</f>
        <v>OK</v>
      </c>
      <c r="DA276" s="2986"/>
      <c r="DB276" s="2985" t="str">
        <f>IF(SUM(DB274:DC274)&lt;=CL279,"OK","Trop")</f>
        <v>OK</v>
      </c>
      <c r="DC276" s="2986"/>
      <c r="DD276" s="2985" t="str">
        <f>IF(SUM(DD274:DE274)&lt;=CL279,"OK","Trop")</f>
        <v>OK</v>
      </c>
      <c r="DE276" s="2986"/>
      <c r="DF276" s="457" t="s">
        <v>1088</v>
      </c>
      <c r="DG276" s="408"/>
      <c r="DH276" s="408"/>
      <c r="DI276" s="408"/>
      <c r="DJ276" s="270"/>
      <c r="DK276" s="270"/>
      <c r="DL276" s="270"/>
      <c r="DM276" s="270"/>
      <c r="DN276" s="270"/>
      <c r="DO276" s="1122"/>
      <c r="DP276" s="564">
        <v>0</v>
      </c>
      <c r="DQ276" s="200">
        <v>0</v>
      </c>
      <c r="DR276" s="200">
        <v>0</v>
      </c>
      <c r="DS276" s="200">
        <v>0</v>
      </c>
      <c r="DT276" s="200">
        <v>0</v>
      </c>
      <c r="DU276" s="200">
        <v>0</v>
      </c>
      <c r="DV276" s="200">
        <v>0</v>
      </c>
      <c r="DW276" s="1217"/>
    </row>
    <row r="277" spans="1:127" s="240" customFormat="1" ht="15.95" customHeight="1">
      <c r="B277" s="456" t="s">
        <v>1089</v>
      </c>
      <c r="C277" s="3000" t="str">
        <f>IF(C276="OK","",SUM(C274:D274)-I279)</f>
        <v/>
      </c>
      <c r="D277" s="3001"/>
      <c r="E277" s="3000" t="str">
        <f>IF(E276="OK","",SUM(E274:F274)-I279)</f>
        <v/>
      </c>
      <c r="F277" s="3001"/>
      <c r="G277" s="3000" t="str">
        <f>IF(G276="OK","",SUM(G274:H274)-I279)</f>
        <v/>
      </c>
      <c r="H277" s="3001"/>
      <c r="I277" s="3000" t="str">
        <f>IF(I276="OK","",SUM(I274:J274)-I279)</f>
        <v/>
      </c>
      <c r="J277" s="3001"/>
      <c r="K277" s="3000" t="str">
        <f>IF(K276="OK","",SUM(K274:L274)-I279)</f>
        <v/>
      </c>
      <c r="L277" s="3001"/>
      <c r="M277" s="3000" t="str">
        <f>IF(M276="OK","",SUM(M274:N274)-I279)</f>
        <v/>
      </c>
      <c r="N277" s="3001"/>
      <c r="O277" s="3000" t="str">
        <f>IF(O276="OK","",SUM(O274:P274)-I279)</f>
        <v/>
      </c>
      <c r="P277" s="3001"/>
      <c r="Q277" s="3000" t="str">
        <f>IF(Q276="OK","",SUM(Q274:R274)-I279)</f>
        <v/>
      </c>
      <c r="R277" s="3001"/>
      <c r="S277" s="3000" t="str">
        <f>IF(S276="OK","",SUM(S274:T274)-I279)</f>
        <v/>
      </c>
      <c r="T277" s="3001"/>
      <c r="U277" s="3000" t="str">
        <f>IF(U276="OK","",SUM(U274:V274)-I279)</f>
        <v/>
      </c>
      <c r="V277" s="3001"/>
      <c r="W277" s="3000" t="str">
        <f>IF(W276="OK","",SUM(W274:X274)-I279)</f>
        <v/>
      </c>
      <c r="X277" s="3001"/>
      <c r="Y277" s="3000" t="str">
        <f>IF(Y276="OK","",SUM(Y274:Z274)-I279)</f>
        <v/>
      </c>
      <c r="Z277" s="3001"/>
      <c r="AA277" s="3000" t="str">
        <f>IF(AA276="OK","",SUM(AA274:AB274)-I279)</f>
        <v/>
      </c>
      <c r="AB277" s="3001"/>
      <c r="AC277" s="410"/>
      <c r="AD277" s="3000" t="str">
        <f>IF(AD276="OK","",SUM(AD274:AE274)-AJ279)</f>
        <v/>
      </c>
      <c r="AE277" s="3001"/>
      <c r="AF277" s="3000" t="str">
        <f>IF(AF276="OK","",SUM(AF274:AG274)-AJ279)</f>
        <v/>
      </c>
      <c r="AG277" s="3001"/>
      <c r="AH277" s="3000" t="str">
        <f>IF(AH276="OK","",SUM(AH274:AI274)-AJ279)</f>
        <v/>
      </c>
      <c r="AI277" s="3001"/>
      <c r="AJ277" s="3000" t="str">
        <f>IF(AJ276="OK","",SUM(AJ274:AK274)-AJ279)</f>
        <v/>
      </c>
      <c r="AK277" s="3001"/>
      <c r="AL277" s="3000" t="str">
        <f>IF(AL276="OK","",SUM(AL274:AM274)-AJ279)</f>
        <v/>
      </c>
      <c r="AM277" s="3001"/>
      <c r="AN277" s="3000" t="str">
        <f>IF(AN276="OK","",SUM(AN274:AO274)-AJ279)</f>
        <v/>
      </c>
      <c r="AO277" s="3001"/>
      <c r="AP277" s="3000" t="str">
        <f>IF(AP276="OK","",SUM(AP274:AQ274)-AJ279)</f>
        <v/>
      </c>
      <c r="AQ277" s="3001"/>
      <c r="AR277" s="3000" t="str">
        <f>IF(AR276="OK","",SUM(AR274:AS274)-AJ279)</f>
        <v/>
      </c>
      <c r="AS277" s="3001"/>
      <c r="AT277" s="3000" t="str">
        <f>IF(AT276="OK","",SUM(AT274:AU274)-AJ279)</f>
        <v/>
      </c>
      <c r="AU277" s="3001"/>
      <c r="AV277" s="3000" t="str">
        <f>IF(AV276="OK","",SUM(AV274:AW274)-AJ279)</f>
        <v/>
      </c>
      <c r="AW277" s="3001"/>
      <c r="AX277" s="3000" t="str">
        <f>IF(AX276="OK","",SUM(AX274:AY274)-AJ279)</f>
        <v/>
      </c>
      <c r="AY277" s="3001"/>
      <c r="AZ277" s="3000" t="str">
        <f>IF(AZ276="OK","",SUM(AZ274:BA274)-AJ279)</f>
        <v/>
      </c>
      <c r="BA277" s="3001"/>
      <c r="BB277" s="3000" t="str">
        <f>IF(BB276="OK","",SUM(BB274:BC274)-AJ279)</f>
        <v/>
      </c>
      <c r="BC277" s="3001"/>
      <c r="BD277" s="411"/>
      <c r="BE277" s="3000" t="str">
        <f>IF(BE276="OK","",SUM(BE274:BF274)-BK279)</f>
        <v/>
      </c>
      <c r="BF277" s="3001"/>
      <c r="BG277" s="3000" t="str">
        <f>IF(BG276="OK","",SUM(BG274:BH274)-BK279)</f>
        <v/>
      </c>
      <c r="BH277" s="3001"/>
      <c r="BI277" s="3000" t="str">
        <f>IF(BI276="OK","",SUM(BI274:BJ274)-BK279)</f>
        <v/>
      </c>
      <c r="BJ277" s="3001"/>
      <c r="BK277" s="3000" t="str">
        <f>IF(BK276="OK","",SUM(BK274:BL274)-BK279)</f>
        <v/>
      </c>
      <c r="BL277" s="3001"/>
      <c r="BM277" s="3000" t="str">
        <f>IF(BM276="OK","",SUM(BM274:BN274)-BK279)</f>
        <v/>
      </c>
      <c r="BN277" s="3001"/>
      <c r="BO277" s="3000" t="str">
        <f>IF(BO276="OK","",SUM(BO274:BP274)-BK279)</f>
        <v/>
      </c>
      <c r="BP277" s="3001"/>
      <c r="BQ277" s="3000" t="str">
        <f>IF(BQ276="OK","",SUM(BQ274:BR274)-BK279)</f>
        <v/>
      </c>
      <c r="BR277" s="3001"/>
      <c r="BS277" s="3000" t="str">
        <f>IF(BS276="OK","",SUM(BS274:BT274)-BK279)</f>
        <v/>
      </c>
      <c r="BT277" s="3001"/>
      <c r="BU277" s="3000" t="str">
        <f>IF(BU276="OK","",SUM(BU274:BV274)-BK279)</f>
        <v/>
      </c>
      <c r="BV277" s="3001"/>
      <c r="BW277" s="3000" t="str">
        <f>IF(BW276="OK","",SUM(BW274:BX274)-BK279)</f>
        <v/>
      </c>
      <c r="BX277" s="3001"/>
      <c r="BY277" s="3000" t="str">
        <f>IF(BY276="OK","",SUM(BY274:BZ274)-BK279)</f>
        <v/>
      </c>
      <c r="BZ277" s="3001"/>
      <c r="CA277" s="3000" t="str">
        <f>IF(CA276="OK","",SUM(CA274:CB274)-BK279)</f>
        <v/>
      </c>
      <c r="CB277" s="3001"/>
      <c r="CC277" s="3000" t="str">
        <f>IF(CC276="OK","",SUM(CC274:CD274)-BK279)</f>
        <v/>
      </c>
      <c r="CD277" s="3001"/>
      <c r="CE277" s="412"/>
      <c r="CF277" s="3000" t="str">
        <f>IF(CF276="OK","",SUM(CF274:CG274)-CL279)</f>
        <v/>
      </c>
      <c r="CG277" s="3001"/>
      <c r="CH277" s="3000" t="str">
        <f>IF(CH276="OK","",SUM(CH274:CI274)-CL279)</f>
        <v/>
      </c>
      <c r="CI277" s="3001"/>
      <c r="CJ277" s="3000" t="str">
        <f>IF(CJ276="OK","",SUM(CJ274:CK274)-CL279)</f>
        <v/>
      </c>
      <c r="CK277" s="3001"/>
      <c r="CL277" s="3000" t="str">
        <f>IF(CL276="OK","",SUM(CL274:CM274)-CL279)</f>
        <v/>
      </c>
      <c r="CM277" s="3001"/>
      <c r="CN277" s="3000" t="str">
        <f>IF(CN276="OK","",SUM(CN274:CO274)-CL279)</f>
        <v/>
      </c>
      <c r="CO277" s="3001"/>
      <c r="CP277" s="3000" t="str">
        <f>IF(CP276="OK","",SUM(CP274:CQ274)-CL279)</f>
        <v/>
      </c>
      <c r="CQ277" s="3001"/>
      <c r="CR277" s="3000" t="str">
        <f>IF(CR276="OK","",SUM(CR274:CS274)-CL279)</f>
        <v/>
      </c>
      <c r="CS277" s="3001"/>
      <c r="CT277" s="3000" t="str">
        <f>IF(CT276="OK","",SUM(CT274:CU274)-CL279)</f>
        <v/>
      </c>
      <c r="CU277" s="3001"/>
      <c r="CV277" s="3000" t="str">
        <f>IF(CV276="OK","",SUM(CV274:CW274)-CL279)</f>
        <v/>
      </c>
      <c r="CW277" s="3001"/>
      <c r="CX277" s="3000" t="str">
        <f>IF(CX276="OK","",SUM(CX274:CY274)-CL279)</f>
        <v/>
      </c>
      <c r="CY277" s="3001"/>
      <c r="CZ277" s="3000" t="str">
        <f>IF(CZ276="OK","",SUM(CZ274:DA274)-CL279)</f>
        <v/>
      </c>
      <c r="DA277" s="3001"/>
      <c r="DB277" s="3000" t="str">
        <f>IF(DB276="OK","",SUM(DB274:DC274)-CL279)</f>
        <v/>
      </c>
      <c r="DC277" s="3001"/>
      <c r="DD277" s="3000" t="str">
        <f>IF(DD276="OK","",SUM(DD274:DE274)-CL279)</f>
        <v/>
      </c>
      <c r="DE277" s="3001"/>
      <c r="DF277" s="457" t="s">
        <v>1090</v>
      </c>
      <c r="DG277" s="408"/>
      <c r="DH277" s="408"/>
      <c r="DI277" s="408"/>
      <c r="DJ277" s="270"/>
      <c r="DK277" s="270"/>
      <c r="DL277" s="270"/>
      <c r="DM277" s="270"/>
      <c r="DN277" s="270"/>
      <c r="DO277" s="1122"/>
      <c r="DP277" s="564">
        <v>0</v>
      </c>
      <c r="DQ277" s="200">
        <v>0</v>
      </c>
      <c r="DR277" s="200">
        <v>0</v>
      </c>
      <c r="DS277" s="200">
        <v>0</v>
      </c>
      <c r="DT277" s="200">
        <v>0</v>
      </c>
      <c r="DU277" s="200">
        <v>0</v>
      </c>
      <c r="DV277" s="200">
        <v>0</v>
      </c>
      <c r="DW277" s="1217"/>
    </row>
    <row r="278" spans="1:127" s="240" customFormat="1" ht="15.95" customHeight="1">
      <c r="B278" s="683">
        <f>COUNTA(B95:B111)</f>
        <v>15</v>
      </c>
      <c r="C278" s="1124" t="s">
        <v>1091</v>
      </c>
      <c r="D278" s="460"/>
      <c r="E278" s="461"/>
      <c r="F278" s="461"/>
      <c r="G278" s="461"/>
      <c r="H278" s="462"/>
      <c r="I278" s="459" t="s">
        <v>1092</v>
      </c>
      <c r="J278" s="460"/>
      <c r="K278" s="461"/>
      <c r="L278" s="461"/>
      <c r="M278" s="461"/>
      <c r="N278" s="463"/>
      <c r="O278" s="459" t="s">
        <v>1093</v>
      </c>
      <c r="P278" s="461"/>
      <c r="Q278" s="461"/>
      <c r="R278" s="461"/>
      <c r="S278" s="463"/>
      <c r="T278" s="459" t="s">
        <v>1094</v>
      </c>
      <c r="U278" s="464"/>
      <c r="V278" s="461"/>
      <c r="W278" s="461"/>
      <c r="X278" s="461"/>
      <c r="Y278" s="461"/>
      <c r="Z278" s="461"/>
      <c r="AA278" s="461"/>
      <c r="AB278" s="463"/>
      <c r="AC278" s="410"/>
      <c r="AD278" s="1124" t="s">
        <v>1091</v>
      </c>
      <c r="AE278" s="460"/>
      <c r="AF278" s="461"/>
      <c r="AG278" s="461"/>
      <c r="AH278" s="461"/>
      <c r="AI278" s="462"/>
      <c r="AJ278" s="459" t="s">
        <v>1092</v>
      </c>
      <c r="AK278" s="460"/>
      <c r="AL278" s="461"/>
      <c r="AM278" s="461"/>
      <c r="AN278" s="461"/>
      <c r="AO278" s="463"/>
      <c r="AP278" s="459" t="s">
        <v>1093</v>
      </c>
      <c r="AQ278" s="461"/>
      <c r="AR278" s="461"/>
      <c r="AS278" s="461"/>
      <c r="AT278" s="463"/>
      <c r="AU278" s="459" t="s">
        <v>1094</v>
      </c>
      <c r="AV278" s="464"/>
      <c r="AW278" s="461"/>
      <c r="AX278" s="461"/>
      <c r="AY278" s="461"/>
      <c r="AZ278" s="461"/>
      <c r="BA278" s="461"/>
      <c r="BB278" s="461"/>
      <c r="BC278" s="463"/>
      <c r="BD278" s="411"/>
      <c r="BE278" s="1124" t="s">
        <v>1091</v>
      </c>
      <c r="BF278" s="460"/>
      <c r="BG278" s="461"/>
      <c r="BH278" s="461"/>
      <c r="BI278" s="461"/>
      <c r="BJ278" s="462"/>
      <c r="BK278" s="459" t="s">
        <v>1092</v>
      </c>
      <c r="BL278" s="460"/>
      <c r="BM278" s="461"/>
      <c r="BN278" s="461"/>
      <c r="BO278" s="461"/>
      <c r="BP278" s="463"/>
      <c r="BQ278" s="459" t="s">
        <v>1093</v>
      </c>
      <c r="BR278" s="461"/>
      <c r="BS278" s="461"/>
      <c r="BT278" s="461"/>
      <c r="BU278" s="463"/>
      <c r="BV278" s="459" t="s">
        <v>1094</v>
      </c>
      <c r="BW278" s="464"/>
      <c r="BX278" s="461"/>
      <c r="BY278" s="461"/>
      <c r="BZ278" s="461"/>
      <c r="CA278" s="461"/>
      <c r="CB278" s="461"/>
      <c r="CC278" s="461"/>
      <c r="CD278" s="463"/>
      <c r="CE278" s="412"/>
      <c r="CF278" s="1124" t="s">
        <v>1091</v>
      </c>
      <c r="CG278" s="460"/>
      <c r="CH278" s="461"/>
      <c r="CI278" s="461"/>
      <c r="CJ278" s="461"/>
      <c r="CK278" s="462"/>
      <c r="CL278" s="459" t="s">
        <v>1092</v>
      </c>
      <c r="CM278" s="460"/>
      <c r="CN278" s="461"/>
      <c r="CO278" s="461"/>
      <c r="CP278" s="461"/>
      <c r="CQ278" s="463"/>
      <c r="CR278" s="459" t="s">
        <v>1093</v>
      </c>
      <c r="CS278" s="461"/>
      <c r="CT278" s="461"/>
      <c r="CU278" s="461"/>
      <c r="CV278" s="463"/>
      <c r="CW278" s="459" t="s">
        <v>1094</v>
      </c>
      <c r="CX278" s="464"/>
      <c r="CY278" s="461"/>
      <c r="CZ278" s="461"/>
      <c r="DA278" s="461"/>
      <c r="DB278" s="461"/>
      <c r="DC278" s="461"/>
      <c r="DD278" s="461"/>
      <c r="DE278" s="463"/>
      <c r="DF278" s="3214">
        <f>B278</f>
        <v>15</v>
      </c>
      <c r="DG278" s="3215"/>
      <c r="DH278" s="3215"/>
      <c r="DI278" s="626" t="s">
        <v>1095</v>
      </c>
      <c r="DJ278" s="626"/>
      <c r="DK278" s="270">
        <v>0</v>
      </c>
      <c r="DL278" s="270">
        <v>0</v>
      </c>
      <c r="DM278" s="270">
        <v>0</v>
      </c>
      <c r="DN278" s="270">
        <v>0</v>
      </c>
      <c r="DO278" s="1122"/>
      <c r="DP278" s="564">
        <v>0</v>
      </c>
      <c r="DQ278" s="200">
        <v>0</v>
      </c>
      <c r="DR278" s="200">
        <v>0</v>
      </c>
      <c r="DS278" s="200">
        <v>0</v>
      </c>
      <c r="DT278" s="200">
        <v>0</v>
      </c>
      <c r="DU278" s="200">
        <v>0</v>
      </c>
      <c r="DV278" s="200">
        <v>0</v>
      </c>
      <c r="DW278" s="1217"/>
    </row>
    <row r="279" spans="1:127" s="240" customFormat="1" ht="15.95" customHeight="1" thickBot="1">
      <c r="B279" s="466" t="s">
        <v>1096</v>
      </c>
      <c r="C279" s="3198">
        <v>20</v>
      </c>
      <c r="D279" s="3199"/>
      <c r="E279" s="3199"/>
      <c r="F279" s="3199"/>
      <c r="G279" s="3199"/>
      <c r="H279" s="3200"/>
      <c r="I279" s="3201">
        <f>(J272/P272)*C279</f>
        <v>4</v>
      </c>
      <c r="J279" s="3202"/>
      <c r="K279" s="3202"/>
      <c r="L279" s="3202"/>
      <c r="M279" s="3202"/>
      <c r="N279" s="3203"/>
      <c r="O279" s="3201">
        <f>SUM(C274:AB274)</f>
        <v>0</v>
      </c>
      <c r="P279" s="3202"/>
      <c r="Q279" s="3202"/>
      <c r="R279" s="3202"/>
      <c r="S279" s="3203"/>
      <c r="T279" s="3201" t="str">
        <f>IF(O279&lt;=I279,"OK","Trop")</f>
        <v>OK</v>
      </c>
      <c r="U279" s="3202"/>
      <c r="V279" s="3202"/>
      <c r="W279" s="3202"/>
      <c r="X279" s="3202"/>
      <c r="Y279" s="3196" t="str">
        <f>IF(O279&lt;=I279,"",IF(O279&gt;I279,O279-I279))</f>
        <v/>
      </c>
      <c r="Z279" s="3196"/>
      <c r="AA279" s="3196"/>
      <c r="AB279" s="3197"/>
      <c r="AC279" s="410"/>
      <c r="AD279" s="3198">
        <v>20</v>
      </c>
      <c r="AE279" s="3199"/>
      <c r="AF279" s="3199"/>
      <c r="AG279" s="3199"/>
      <c r="AH279" s="3199"/>
      <c r="AI279" s="3200"/>
      <c r="AJ279" s="3201">
        <f>(AK272/AQ272)*AD279</f>
        <v>6</v>
      </c>
      <c r="AK279" s="3202"/>
      <c r="AL279" s="3202"/>
      <c r="AM279" s="3202"/>
      <c r="AN279" s="3202"/>
      <c r="AO279" s="3203"/>
      <c r="AP279" s="3201">
        <f>SUM(AD274:BC274)</f>
        <v>0</v>
      </c>
      <c r="AQ279" s="3202"/>
      <c r="AR279" s="3202"/>
      <c r="AS279" s="3202"/>
      <c r="AT279" s="3203"/>
      <c r="AU279" s="3201" t="str">
        <f>IF(AP279&lt;=AJ279,"OK","Trop")</f>
        <v>OK</v>
      </c>
      <c r="AV279" s="3202"/>
      <c r="AW279" s="3202"/>
      <c r="AX279" s="3202"/>
      <c r="AY279" s="3202"/>
      <c r="AZ279" s="3196" t="str">
        <f>IF(AP279&lt;=AJ279,"",IF(AP279&gt;AJ279,AP279-AJ279))</f>
        <v/>
      </c>
      <c r="BA279" s="3196"/>
      <c r="BB279" s="3196"/>
      <c r="BC279" s="3197"/>
      <c r="BD279" s="411"/>
      <c r="BE279" s="3198">
        <v>20</v>
      </c>
      <c r="BF279" s="3199"/>
      <c r="BG279" s="3199"/>
      <c r="BH279" s="3199"/>
      <c r="BI279" s="3199"/>
      <c r="BJ279" s="3200"/>
      <c r="BK279" s="3201">
        <f>(BL272/BR272)*BE279</f>
        <v>6</v>
      </c>
      <c r="BL279" s="3202"/>
      <c r="BM279" s="3202"/>
      <c r="BN279" s="3202"/>
      <c r="BO279" s="3202"/>
      <c r="BP279" s="3203"/>
      <c r="BQ279" s="3201">
        <f>SUM(BE274:CD274)</f>
        <v>0</v>
      </c>
      <c r="BR279" s="3202"/>
      <c r="BS279" s="3202"/>
      <c r="BT279" s="3202"/>
      <c r="BU279" s="3203"/>
      <c r="BV279" s="3201" t="str">
        <f>IF(BQ279&lt;=BK279,"OK","Trop")</f>
        <v>OK</v>
      </c>
      <c r="BW279" s="3202"/>
      <c r="BX279" s="3202"/>
      <c r="BY279" s="3202"/>
      <c r="BZ279" s="3202"/>
      <c r="CA279" s="3196" t="str">
        <f>IF(BQ279&lt;=BK279,"",IF(BQ279&gt;BK279,BQ279-BK279))</f>
        <v/>
      </c>
      <c r="CB279" s="3196"/>
      <c r="CC279" s="3196"/>
      <c r="CD279" s="3197"/>
      <c r="CE279" s="412"/>
      <c r="CF279" s="3198">
        <v>40</v>
      </c>
      <c r="CG279" s="3199"/>
      <c r="CH279" s="3199"/>
      <c r="CI279" s="3199"/>
      <c r="CJ279" s="3199"/>
      <c r="CK279" s="3200"/>
      <c r="CL279" s="3201">
        <f>(CM272/CS272)*CF279</f>
        <v>8</v>
      </c>
      <c r="CM279" s="3202"/>
      <c r="CN279" s="3202"/>
      <c r="CO279" s="3202"/>
      <c r="CP279" s="3202"/>
      <c r="CQ279" s="3203"/>
      <c r="CR279" s="3201">
        <f>SUM(CF274:DE274)</f>
        <v>0</v>
      </c>
      <c r="CS279" s="3202"/>
      <c r="CT279" s="3202"/>
      <c r="CU279" s="3202"/>
      <c r="CV279" s="3203"/>
      <c r="CW279" s="3201" t="str">
        <f>IF(CR279&lt;=CL279,"OK","Trop")</f>
        <v>OK</v>
      </c>
      <c r="CX279" s="3202"/>
      <c r="CY279" s="3202"/>
      <c r="CZ279" s="3202"/>
      <c r="DA279" s="3202"/>
      <c r="DB279" s="3196" t="str">
        <f>IF(CR279&lt;=CL279,"",IF(CR279&gt;CL279,CR279-CL279))</f>
        <v/>
      </c>
      <c r="DC279" s="3196"/>
      <c r="DD279" s="3196"/>
      <c r="DE279" s="3197"/>
      <c r="DF279" s="1125" t="s">
        <v>1164</v>
      </c>
      <c r="DG279" s="1126"/>
      <c r="DH279" s="1126"/>
      <c r="DI279" s="1126"/>
      <c r="DJ279" s="1126"/>
      <c r="DK279" s="1126"/>
      <c r="DL279" s="1126"/>
      <c r="DM279" s="1126"/>
      <c r="DN279" s="1126"/>
      <c r="DO279" s="1127"/>
      <c r="DP279" s="564">
        <v>0</v>
      </c>
      <c r="DQ279" s="200">
        <v>0</v>
      </c>
      <c r="DR279" s="200">
        <v>0</v>
      </c>
      <c r="DS279" s="200">
        <v>0</v>
      </c>
      <c r="DT279" s="200">
        <v>0</v>
      </c>
      <c r="DU279" s="200">
        <v>0</v>
      </c>
      <c r="DV279" s="200">
        <v>0</v>
      </c>
      <c r="DW279" s="1217"/>
    </row>
    <row r="280" spans="1:127" s="240" customFormat="1" ht="15.95" customHeight="1">
      <c r="A280" s="621"/>
      <c r="B280" s="1248"/>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129"/>
      <c r="BC280" s="129"/>
      <c r="BD280" s="129"/>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c r="CG280" s="129"/>
      <c r="CH280" s="129"/>
      <c r="CI280" s="129"/>
      <c r="CJ280" s="129"/>
      <c r="CK280" s="129"/>
      <c r="CL280" s="129"/>
      <c r="CM280" s="129"/>
      <c r="CN280" s="129"/>
      <c r="CO280" s="129"/>
      <c r="CP280" s="129"/>
      <c r="CQ280" s="129"/>
      <c r="CR280" s="129"/>
      <c r="CS280" s="129"/>
      <c r="CT280" s="129"/>
      <c r="CU280" s="129"/>
      <c r="CV280" s="129"/>
      <c r="CW280" s="129"/>
      <c r="CX280" s="129"/>
      <c r="CY280" s="129"/>
      <c r="CZ280" s="129"/>
      <c r="DA280" s="129"/>
      <c r="DB280" s="129"/>
      <c r="DC280" s="129"/>
      <c r="DD280" s="129"/>
      <c r="DE280" s="129"/>
      <c r="DF280" s="129"/>
      <c r="DG280" s="129"/>
      <c r="DI280" s="564">
        <v>0</v>
      </c>
      <c r="DJ280" s="564">
        <v>0</v>
      </c>
      <c r="DK280" s="564">
        <v>0</v>
      </c>
      <c r="DL280" s="564">
        <v>0</v>
      </c>
      <c r="DM280" s="564">
        <v>0</v>
      </c>
      <c r="DN280" s="564">
        <v>0</v>
      </c>
      <c r="DO280" s="564">
        <v>0</v>
      </c>
      <c r="DP280" s="564">
        <v>0</v>
      </c>
      <c r="DQ280" s="200">
        <v>0</v>
      </c>
      <c r="DR280" s="200">
        <v>0</v>
      </c>
      <c r="DS280" s="200">
        <v>0</v>
      </c>
      <c r="DT280" s="200">
        <v>0</v>
      </c>
      <c r="DU280" s="200">
        <v>0</v>
      </c>
      <c r="DV280" s="200">
        <v>0</v>
      </c>
      <c r="DW280" s="1217"/>
    </row>
    <row r="281" spans="1:127" s="240" customFormat="1" ht="21" customHeight="1">
      <c r="B281" s="3095" t="str">
        <f>B96</f>
        <v>PROTÉINES   Charcuterie</v>
      </c>
      <c r="C281" s="3095"/>
      <c r="D281" s="3095"/>
      <c r="E281" s="3095"/>
      <c r="F281" s="3095"/>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5"/>
      <c r="AE281" s="3095"/>
      <c r="AF281" s="3095"/>
      <c r="AG281" s="3095"/>
      <c r="AH281" s="3095"/>
      <c r="AI281" s="3095"/>
      <c r="AJ281" s="3095"/>
      <c r="AK281" s="3095"/>
      <c r="AL281" s="3095"/>
      <c r="AM281" s="3095"/>
      <c r="AN281" s="3095"/>
      <c r="AO281" s="3095"/>
      <c r="AP281" s="3095"/>
      <c r="AQ281" s="3095"/>
      <c r="AR281" s="3095"/>
      <c r="AS281" s="3095"/>
      <c r="AT281" s="3095"/>
      <c r="AU281" s="3095"/>
      <c r="AV281" s="3095"/>
      <c r="AW281" s="3095"/>
      <c r="AX281" s="3095"/>
      <c r="AY281" s="3095"/>
      <c r="AZ281" s="3095"/>
      <c r="BA281" s="3095"/>
      <c r="BB281" s="3095"/>
      <c r="BC281" s="3095"/>
      <c r="BD281" s="3095"/>
      <c r="BE281" s="3095"/>
      <c r="BF281" s="3095"/>
      <c r="BG281" s="3095"/>
      <c r="BH281" s="3095"/>
      <c r="BI281" s="3095"/>
      <c r="BJ281" s="3095"/>
      <c r="BK281" s="3095"/>
      <c r="BL281" s="3095"/>
      <c r="BM281" s="3095"/>
      <c r="BN281" s="3095"/>
      <c r="BO281" s="3095"/>
      <c r="BP281" s="3095"/>
      <c r="BQ281" s="3095"/>
      <c r="BR281" s="3095"/>
      <c r="BS281" s="3095"/>
      <c r="BT281" s="3095"/>
      <c r="BU281" s="3095"/>
      <c r="BV281" s="3095"/>
      <c r="BW281" s="3095"/>
      <c r="BX281" s="3095"/>
      <c r="BY281" s="3095"/>
      <c r="BZ281" s="3095"/>
      <c r="CA281" s="3095"/>
      <c r="CB281" s="3095"/>
      <c r="CC281" s="3095"/>
      <c r="CD281" s="3095"/>
      <c r="CE281" s="3095"/>
      <c r="CF281" s="3095"/>
      <c r="CG281" s="3095"/>
      <c r="CH281" s="3095"/>
      <c r="CI281" s="3095"/>
      <c r="CJ281" s="3095"/>
      <c r="CK281" s="3095"/>
      <c r="CL281" s="3095"/>
      <c r="CM281" s="3095"/>
      <c r="CN281" s="3095"/>
      <c r="CO281" s="3095"/>
      <c r="CP281" s="3095"/>
      <c r="CQ281" s="3095"/>
      <c r="CR281" s="3216" t="s">
        <v>1163</v>
      </c>
      <c r="CS281" s="3216"/>
      <c r="CT281" s="3216"/>
      <c r="CU281" s="3216"/>
      <c r="CV281" s="3216"/>
      <c r="CW281" s="3216"/>
      <c r="CX281" s="3216"/>
      <c r="CY281" s="3216"/>
      <c r="CZ281" s="3216"/>
      <c r="DA281" s="3216"/>
      <c r="DB281" s="3216"/>
      <c r="DC281" s="3216"/>
      <c r="DD281" s="3216"/>
      <c r="DE281" s="3216"/>
      <c r="DF281" s="3216">
        <f>ROW(DE100)</f>
        <v>100</v>
      </c>
      <c r="DG281" s="3216" t="s">
        <v>1124</v>
      </c>
      <c r="DH281" s="3216">
        <f>ROW(DE117)</f>
        <v>117</v>
      </c>
      <c r="DI281" s="3218" t="str">
        <f>B281</f>
        <v>PROTÉINES   Charcuterie</v>
      </c>
      <c r="DJ281" s="3218"/>
      <c r="DK281" s="3218"/>
      <c r="DL281" s="3218"/>
      <c r="DM281" s="3218"/>
      <c r="DN281" s="3218"/>
      <c r="DO281" s="3219"/>
      <c r="DP281" s="564">
        <v>0</v>
      </c>
      <c r="DQ281" s="200">
        <v>0</v>
      </c>
      <c r="DR281" s="200">
        <v>0</v>
      </c>
      <c r="DS281" s="200">
        <v>0</v>
      </c>
      <c r="DT281" s="200">
        <v>0</v>
      </c>
      <c r="DU281" s="200">
        <v>0</v>
      </c>
      <c r="DV281" s="200">
        <v>0</v>
      </c>
      <c r="DW281" s="1217"/>
    </row>
    <row r="282" spans="1:127" s="240" customFormat="1" ht="21" customHeight="1">
      <c r="B282" s="3097"/>
      <c r="C282" s="3097"/>
      <c r="D282" s="3097"/>
      <c r="E282" s="3097"/>
      <c r="F282" s="3097"/>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7"/>
      <c r="AE282" s="3097"/>
      <c r="AF282" s="3097"/>
      <c r="AG282" s="3097"/>
      <c r="AH282" s="3097"/>
      <c r="AI282" s="3097"/>
      <c r="AJ282" s="3097"/>
      <c r="AK282" s="3097"/>
      <c r="AL282" s="3097"/>
      <c r="AM282" s="3097"/>
      <c r="AN282" s="3097"/>
      <c r="AO282" s="3097"/>
      <c r="AP282" s="3097"/>
      <c r="AQ282" s="3097"/>
      <c r="AR282" s="3097"/>
      <c r="AS282" s="3097"/>
      <c r="AT282" s="3097"/>
      <c r="AU282" s="3097"/>
      <c r="AV282" s="3097"/>
      <c r="AW282" s="3097"/>
      <c r="AX282" s="3097"/>
      <c r="AY282" s="3097"/>
      <c r="AZ282" s="3097"/>
      <c r="BA282" s="3097"/>
      <c r="BB282" s="3097"/>
      <c r="BC282" s="3097"/>
      <c r="BD282" s="3097"/>
      <c r="BE282" s="3097"/>
      <c r="BF282" s="3097"/>
      <c r="BG282" s="3097"/>
      <c r="BH282" s="3097"/>
      <c r="BI282" s="3097"/>
      <c r="BJ282" s="3097"/>
      <c r="BK282" s="3097"/>
      <c r="BL282" s="3097"/>
      <c r="BM282" s="3097"/>
      <c r="BN282" s="3097"/>
      <c r="BO282" s="3097"/>
      <c r="BP282" s="3097"/>
      <c r="BQ282" s="3097"/>
      <c r="BR282" s="3097"/>
      <c r="BS282" s="3097"/>
      <c r="BT282" s="3097"/>
      <c r="BU282" s="3097"/>
      <c r="BV282" s="3097"/>
      <c r="BW282" s="3097"/>
      <c r="BX282" s="3097"/>
      <c r="BY282" s="3097"/>
      <c r="BZ282" s="3097"/>
      <c r="CA282" s="3097"/>
      <c r="CB282" s="3097"/>
      <c r="CC282" s="3097"/>
      <c r="CD282" s="3097"/>
      <c r="CE282" s="3097"/>
      <c r="CF282" s="3097"/>
      <c r="CG282" s="3097"/>
      <c r="CH282" s="3097"/>
      <c r="CI282" s="3097"/>
      <c r="CJ282" s="3097"/>
      <c r="CK282" s="3097"/>
      <c r="CL282" s="3097"/>
      <c r="CM282" s="3097"/>
      <c r="CN282" s="3097"/>
      <c r="CO282" s="3097"/>
      <c r="CP282" s="3097"/>
      <c r="CQ282" s="3097"/>
      <c r="CR282" s="3217"/>
      <c r="CS282" s="3217"/>
      <c r="CT282" s="3217"/>
      <c r="CU282" s="3217"/>
      <c r="CV282" s="3217"/>
      <c r="CW282" s="3217"/>
      <c r="CX282" s="3217"/>
      <c r="CY282" s="3217"/>
      <c r="CZ282" s="3217"/>
      <c r="DA282" s="3217"/>
      <c r="DB282" s="3217"/>
      <c r="DC282" s="3217"/>
      <c r="DD282" s="3217"/>
      <c r="DE282" s="3217"/>
      <c r="DF282" s="3217"/>
      <c r="DG282" s="3217"/>
      <c r="DH282" s="3217"/>
      <c r="DI282" s="3220"/>
      <c r="DJ282" s="3220"/>
      <c r="DK282" s="3220"/>
      <c r="DL282" s="3220"/>
      <c r="DM282" s="3220"/>
      <c r="DN282" s="3220"/>
      <c r="DO282" s="3221"/>
      <c r="DP282" s="564">
        <v>0</v>
      </c>
      <c r="DQ282" s="200">
        <v>0</v>
      </c>
      <c r="DR282" s="200">
        <v>0</v>
      </c>
      <c r="DS282" s="200">
        <v>0</v>
      </c>
      <c r="DT282" s="200">
        <v>0</v>
      </c>
      <c r="DU282" s="200">
        <v>0</v>
      </c>
      <c r="DV282" s="200">
        <v>0</v>
      </c>
      <c r="DW282" s="1217"/>
    </row>
    <row r="283" spans="1:127" s="240" customFormat="1" ht="15.95" customHeight="1">
      <c r="B283" s="444" t="s">
        <v>1080</v>
      </c>
      <c r="C283" s="1108" t="s">
        <v>1076</v>
      </c>
      <c r="D283" s="1109"/>
      <c r="E283" s="1109"/>
      <c r="F283" s="1109"/>
      <c r="G283" s="1109"/>
      <c r="H283" s="1109"/>
      <c r="I283" s="1110" t="s">
        <v>1081</v>
      </c>
      <c r="J283" s="3185">
        <v>4</v>
      </c>
      <c r="K283" s="3185"/>
      <c r="L283" s="1109" t="s">
        <v>1082</v>
      </c>
      <c r="M283" s="1109"/>
      <c r="N283" s="1111"/>
      <c r="O283" s="1111"/>
      <c r="P283" s="3186">
        <v>20</v>
      </c>
      <c r="Q283" s="3186"/>
      <c r="R283" s="1109" t="s">
        <v>1083</v>
      </c>
      <c r="S283" s="1112"/>
      <c r="T283" s="1109"/>
      <c r="U283" s="1109"/>
      <c r="V283" s="1109"/>
      <c r="W283" s="1109"/>
      <c r="X283" s="1109"/>
      <c r="Y283" s="1109"/>
      <c r="Z283" s="1109"/>
      <c r="AA283" s="1109"/>
      <c r="AB283" s="1113"/>
      <c r="AC283" s="410"/>
      <c r="AD283" s="1108"/>
      <c r="AE283" s="1109"/>
      <c r="AF283" s="1109"/>
      <c r="AG283" s="1109"/>
      <c r="AH283" s="1109"/>
      <c r="AI283" s="1109"/>
      <c r="AJ283" s="1110" t="s">
        <v>1081</v>
      </c>
      <c r="AK283" s="3185">
        <v>6</v>
      </c>
      <c r="AL283" s="3185"/>
      <c r="AM283" s="1109" t="s">
        <v>1082</v>
      </c>
      <c r="AN283" s="1109"/>
      <c r="AO283" s="1111"/>
      <c r="AP283" s="1111"/>
      <c r="AQ283" s="3186">
        <v>20</v>
      </c>
      <c r="AR283" s="3186"/>
      <c r="AS283" s="1109" t="s">
        <v>1083</v>
      </c>
      <c r="AT283" s="1112"/>
      <c r="AU283" s="1109"/>
      <c r="AV283" s="1109"/>
      <c r="AW283" s="1109"/>
      <c r="AX283" s="1109"/>
      <c r="AY283" s="1109"/>
      <c r="AZ283" s="1109"/>
      <c r="BA283" s="1109"/>
      <c r="BB283" s="1109"/>
      <c r="BC283" s="1113"/>
      <c r="BD283" s="411"/>
      <c r="BE283" s="1108"/>
      <c r="BF283" s="1109"/>
      <c r="BG283" s="1109"/>
      <c r="BH283" s="1109"/>
      <c r="BI283" s="1109"/>
      <c r="BJ283" s="1109"/>
      <c r="BK283" s="1110" t="s">
        <v>1081</v>
      </c>
      <c r="BL283" s="3185">
        <v>6</v>
      </c>
      <c r="BM283" s="3185"/>
      <c r="BN283" s="1109" t="s">
        <v>1082</v>
      </c>
      <c r="BO283" s="1109"/>
      <c r="BP283" s="1111"/>
      <c r="BQ283" s="1111"/>
      <c r="BR283" s="3186">
        <v>20</v>
      </c>
      <c r="BS283" s="3186"/>
      <c r="BT283" s="1109" t="s">
        <v>1083</v>
      </c>
      <c r="BU283" s="1112"/>
      <c r="BV283" s="1109"/>
      <c r="BW283" s="1109"/>
      <c r="BX283" s="1109"/>
      <c r="BY283" s="1109"/>
      <c r="BZ283" s="1109"/>
      <c r="CA283" s="1109"/>
      <c r="CB283" s="1109"/>
      <c r="CC283" s="1109"/>
      <c r="CD283" s="1113"/>
      <c r="CE283" s="412"/>
      <c r="CF283" s="1108"/>
      <c r="CG283" s="1109"/>
      <c r="CH283" s="1109"/>
      <c r="CI283" s="1109"/>
      <c r="CJ283" s="1109"/>
      <c r="CK283" s="1109"/>
      <c r="CL283" s="1110" t="s">
        <v>1081</v>
      </c>
      <c r="CM283" s="3185">
        <v>4</v>
      </c>
      <c r="CN283" s="3185"/>
      <c r="CO283" s="1109" t="s">
        <v>1082</v>
      </c>
      <c r="CP283" s="1109"/>
      <c r="CQ283" s="1111"/>
      <c r="CR283" s="1111"/>
      <c r="CS283" s="3186">
        <v>20</v>
      </c>
      <c r="CT283" s="3186"/>
      <c r="CU283" s="1109" t="s">
        <v>1083</v>
      </c>
      <c r="CV283" s="1112"/>
      <c r="CW283" s="1109"/>
      <c r="CX283" s="1109"/>
      <c r="CY283" s="1109"/>
      <c r="CZ283" s="1109"/>
      <c r="DA283" s="1109"/>
      <c r="DB283" s="1109"/>
      <c r="DC283" s="1109"/>
      <c r="DD283" s="1109"/>
      <c r="DE283" s="1113"/>
      <c r="DF283" s="1114" t="s">
        <v>1084</v>
      </c>
      <c r="DG283" s="1115"/>
      <c r="DH283" s="1116"/>
      <c r="DI283" s="1116"/>
      <c r="DJ283" s="1117"/>
      <c r="DK283" s="1117"/>
      <c r="DL283" s="1117"/>
      <c r="DM283" s="1117"/>
      <c r="DN283" s="1117"/>
      <c r="DO283" s="1118"/>
      <c r="DP283" s="564">
        <v>0</v>
      </c>
      <c r="DQ283" s="200">
        <v>0</v>
      </c>
      <c r="DR283" s="200">
        <v>0</v>
      </c>
      <c r="DS283" s="200">
        <v>0</v>
      </c>
      <c r="DT283" s="200">
        <v>0</v>
      </c>
      <c r="DU283" s="200">
        <v>0</v>
      </c>
      <c r="DV283" s="200">
        <v>0</v>
      </c>
      <c r="DW283" s="1217"/>
    </row>
    <row r="284" spans="1:127" s="240" customFormat="1" ht="13.5" customHeight="1">
      <c r="B284" s="413" t="s">
        <v>205</v>
      </c>
      <c r="C284" s="414" t="s">
        <v>66</v>
      </c>
      <c r="D284" s="415" t="s">
        <v>77</v>
      </c>
      <c r="E284" s="414" t="s">
        <v>66</v>
      </c>
      <c r="F284" s="415" t="s">
        <v>77</v>
      </c>
      <c r="G284" s="414" t="s">
        <v>66</v>
      </c>
      <c r="H284" s="415" t="s">
        <v>77</v>
      </c>
      <c r="I284" s="414" t="s">
        <v>66</v>
      </c>
      <c r="J284" s="415" t="s">
        <v>77</v>
      </c>
      <c r="K284" s="414" t="s">
        <v>66</v>
      </c>
      <c r="L284" s="415" t="s">
        <v>77</v>
      </c>
      <c r="M284" s="414" t="s">
        <v>66</v>
      </c>
      <c r="N284" s="415" t="s">
        <v>77</v>
      </c>
      <c r="O284" s="414" t="s">
        <v>66</v>
      </c>
      <c r="P284" s="415" t="s">
        <v>77</v>
      </c>
      <c r="Q284" s="414" t="s">
        <v>66</v>
      </c>
      <c r="R284" s="415" t="s">
        <v>77</v>
      </c>
      <c r="S284" s="414" t="s">
        <v>66</v>
      </c>
      <c r="T284" s="415" t="s">
        <v>77</v>
      </c>
      <c r="U284" s="414" t="s">
        <v>66</v>
      </c>
      <c r="V284" s="415" t="s">
        <v>77</v>
      </c>
      <c r="W284" s="414" t="s">
        <v>66</v>
      </c>
      <c r="X284" s="415" t="s">
        <v>77</v>
      </c>
      <c r="Y284" s="414" t="s">
        <v>66</v>
      </c>
      <c r="Z284" s="415" t="s">
        <v>77</v>
      </c>
      <c r="AA284" s="414" t="s">
        <v>66</v>
      </c>
      <c r="AB284" s="416" t="s">
        <v>77</v>
      </c>
      <c r="AC284" s="410"/>
      <c r="AD284" s="417" t="s">
        <v>66</v>
      </c>
      <c r="AE284" s="415" t="s">
        <v>77</v>
      </c>
      <c r="AF284" s="418" t="s">
        <v>66</v>
      </c>
      <c r="AG284" s="415" t="s">
        <v>77</v>
      </c>
      <c r="AH284" s="418" t="s">
        <v>66</v>
      </c>
      <c r="AI284" s="415" t="s">
        <v>77</v>
      </c>
      <c r="AJ284" s="418" t="s">
        <v>66</v>
      </c>
      <c r="AK284" s="415" t="s">
        <v>77</v>
      </c>
      <c r="AL284" s="418" t="s">
        <v>66</v>
      </c>
      <c r="AM284" s="415" t="s">
        <v>77</v>
      </c>
      <c r="AN284" s="418" t="s">
        <v>66</v>
      </c>
      <c r="AO284" s="415" t="s">
        <v>77</v>
      </c>
      <c r="AP284" s="418" t="s">
        <v>66</v>
      </c>
      <c r="AQ284" s="415" t="s">
        <v>77</v>
      </c>
      <c r="AR284" s="418" t="s">
        <v>66</v>
      </c>
      <c r="AS284" s="415" t="s">
        <v>77</v>
      </c>
      <c r="AT284" s="418" t="s">
        <v>66</v>
      </c>
      <c r="AU284" s="415" t="s">
        <v>77</v>
      </c>
      <c r="AV284" s="418" t="s">
        <v>66</v>
      </c>
      <c r="AW284" s="415" t="s">
        <v>77</v>
      </c>
      <c r="AX284" s="418" t="s">
        <v>66</v>
      </c>
      <c r="AY284" s="415" t="s">
        <v>77</v>
      </c>
      <c r="AZ284" s="418" t="s">
        <v>66</v>
      </c>
      <c r="BA284" s="415" t="s">
        <v>77</v>
      </c>
      <c r="BB284" s="418" t="s">
        <v>66</v>
      </c>
      <c r="BC284" s="416" t="s">
        <v>77</v>
      </c>
      <c r="BD284" s="411"/>
      <c r="BE284" s="419" t="s">
        <v>66</v>
      </c>
      <c r="BF284" s="415" t="s">
        <v>77</v>
      </c>
      <c r="BG284" s="420" t="s">
        <v>66</v>
      </c>
      <c r="BH284" s="415" t="s">
        <v>77</v>
      </c>
      <c r="BI284" s="420" t="s">
        <v>66</v>
      </c>
      <c r="BJ284" s="415" t="s">
        <v>77</v>
      </c>
      <c r="BK284" s="420" t="s">
        <v>66</v>
      </c>
      <c r="BL284" s="415" t="s">
        <v>77</v>
      </c>
      <c r="BM284" s="420" t="s">
        <v>66</v>
      </c>
      <c r="BN284" s="415" t="s">
        <v>77</v>
      </c>
      <c r="BO284" s="420" t="s">
        <v>66</v>
      </c>
      <c r="BP284" s="415" t="s">
        <v>77</v>
      </c>
      <c r="BQ284" s="420" t="s">
        <v>66</v>
      </c>
      <c r="BR284" s="415" t="s">
        <v>77</v>
      </c>
      <c r="BS284" s="420" t="s">
        <v>66</v>
      </c>
      <c r="BT284" s="415" t="s">
        <v>77</v>
      </c>
      <c r="BU284" s="420" t="s">
        <v>66</v>
      </c>
      <c r="BV284" s="415" t="s">
        <v>77</v>
      </c>
      <c r="BW284" s="420" t="s">
        <v>66</v>
      </c>
      <c r="BX284" s="415" t="s">
        <v>77</v>
      </c>
      <c r="BY284" s="420" t="s">
        <v>66</v>
      </c>
      <c r="BZ284" s="415" t="s">
        <v>77</v>
      </c>
      <c r="CA284" s="420" t="s">
        <v>66</v>
      </c>
      <c r="CB284" s="415" t="s">
        <v>77</v>
      </c>
      <c r="CC284" s="420" t="s">
        <v>66</v>
      </c>
      <c r="CD284" s="416" t="s">
        <v>77</v>
      </c>
      <c r="CE284" s="412"/>
      <c r="CF284" s="421" t="s">
        <v>66</v>
      </c>
      <c r="CG284" s="415" t="s">
        <v>77</v>
      </c>
      <c r="CH284" s="422" t="s">
        <v>66</v>
      </c>
      <c r="CI284" s="415" t="s">
        <v>77</v>
      </c>
      <c r="CJ284" s="422" t="s">
        <v>66</v>
      </c>
      <c r="CK284" s="415" t="s">
        <v>77</v>
      </c>
      <c r="CL284" s="422" t="s">
        <v>66</v>
      </c>
      <c r="CM284" s="415" t="s">
        <v>77</v>
      </c>
      <c r="CN284" s="422" t="s">
        <v>66</v>
      </c>
      <c r="CO284" s="415" t="s">
        <v>77</v>
      </c>
      <c r="CP284" s="422" t="s">
        <v>66</v>
      </c>
      <c r="CQ284" s="415" t="s">
        <v>77</v>
      </c>
      <c r="CR284" s="422" t="s">
        <v>66</v>
      </c>
      <c r="CS284" s="415" t="s">
        <v>77</v>
      </c>
      <c r="CT284" s="422" t="s">
        <v>66</v>
      </c>
      <c r="CU284" s="415" t="s">
        <v>77</v>
      </c>
      <c r="CV284" s="422" t="s">
        <v>66</v>
      </c>
      <c r="CW284" s="415" t="s">
        <v>77</v>
      </c>
      <c r="CX284" s="422" t="s">
        <v>66</v>
      </c>
      <c r="CY284" s="415" t="s">
        <v>77</v>
      </c>
      <c r="CZ284" s="422" t="s">
        <v>66</v>
      </c>
      <c r="DA284" s="415" t="s">
        <v>77</v>
      </c>
      <c r="DB284" s="422" t="s">
        <v>66</v>
      </c>
      <c r="DC284" s="415" t="s">
        <v>77</v>
      </c>
      <c r="DD284" s="422" t="s">
        <v>66</v>
      </c>
      <c r="DE284" s="416" t="s">
        <v>77</v>
      </c>
      <c r="DF284" s="1119" t="s">
        <v>922</v>
      </c>
      <c r="DG284" s="1120"/>
      <c r="DH284" s="1120"/>
      <c r="DI284" s="1120"/>
      <c r="DJ284" s="1120"/>
      <c r="DK284" s="1120"/>
      <c r="DL284" s="1120"/>
      <c r="DM284" s="1120"/>
      <c r="DN284" s="1120"/>
      <c r="DO284" s="1121"/>
      <c r="DP284" s="564">
        <v>0</v>
      </c>
      <c r="DQ284" s="200">
        <v>0</v>
      </c>
      <c r="DR284" s="200">
        <v>0</v>
      </c>
      <c r="DS284" s="200">
        <v>0</v>
      </c>
      <c r="DT284" s="200">
        <v>0</v>
      </c>
      <c r="DU284" s="200">
        <v>0</v>
      </c>
      <c r="DV284" s="200">
        <v>0</v>
      </c>
      <c r="DW284" s="1217"/>
    </row>
    <row r="285" spans="1:127" s="240" customFormat="1" ht="15.95" customHeight="1">
      <c r="B285" s="3190" t="s">
        <v>1085</v>
      </c>
      <c r="C285" s="448">
        <f t="shared" ref="C285:AB285" si="29">SUM(C100:C117)</f>
        <v>0</v>
      </c>
      <c r="D285" s="449">
        <f t="shared" si="29"/>
        <v>0</v>
      </c>
      <c r="E285" s="448">
        <f t="shared" si="29"/>
        <v>0</v>
      </c>
      <c r="F285" s="449">
        <f t="shared" si="29"/>
        <v>0</v>
      </c>
      <c r="G285" s="448">
        <f t="shared" si="29"/>
        <v>0</v>
      </c>
      <c r="H285" s="449">
        <f t="shared" si="29"/>
        <v>0</v>
      </c>
      <c r="I285" s="448">
        <f t="shared" si="29"/>
        <v>0</v>
      </c>
      <c r="J285" s="449">
        <f t="shared" si="29"/>
        <v>0</v>
      </c>
      <c r="K285" s="448">
        <f t="shared" si="29"/>
        <v>0</v>
      </c>
      <c r="L285" s="449">
        <f t="shared" si="29"/>
        <v>0</v>
      </c>
      <c r="M285" s="448">
        <f t="shared" si="29"/>
        <v>0</v>
      </c>
      <c r="N285" s="449">
        <f t="shared" si="29"/>
        <v>0</v>
      </c>
      <c r="O285" s="448">
        <f t="shared" si="29"/>
        <v>0</v>
      </c>
      <c r="P285" s="449">
        <f t="shared" si="29"/>
        <v>0</v>
      </c>
      <c r="Q285" s="448">
        <f t="shared" si="29"/>
        <v>0</v>
      </c>
      <c r="R285" s="449">
        <f t="shared" si="29"/>
        <v>0</v>
      </c>
      <c r="S285" s="448">
        <f t="shared" si="29"/>
        <v>0</v>
      </c>
      <c r="T285" s="449">
        <f t="shared" si="29"/>
        <v>0</v>
      </c>
      <c r="U285" s="448">
        <f t="shared" si="29"/>
        <v>0</v>
      </c>
      <c r="V285" s="449">
        <f t="shared" si="29"/>
        <v>0</v>
      </c>
      <c r="W285" s="448">
        <f t="shared" si="29"/>
        <v>0</v>
      </c>
      <c r="X285" s="449">
        <f t="shared" si="29"/>
        <v>0</v>
      </c>
      <c r="Y285" s="448">
        <f t="shared" si="29"/>
        <v>0</v>
      </c>
      <c r="Z285" s="449">
        <f t="shared" si="29"/>
        <v>0</v>
      </c>
      <c r="AA285" s="448">
        <f t="shared" si="29"/>
        <v>0</v>
      </c>
      <c r="AB285" s="449">
        <f t="shared" si="29"/>
        <v>0</v>
      </c>
      <c r="AC285" s="410"/>
      <c r="AD285" s="450">
        <f t="shared" ref="AD285:BC285" si="30">SUM(AD100:AD117)</f>
        <v>0</v>
      </c>
      <c r="AE285" s="449">
        <f t="shared" si="30"/>
        <v>0</v>
      </c>
      <c r="AF285" s="450">
        <f t="shared" si="30"/>
        <v>0</v>
      </c>
      <c r="AG285" s="449">
        <f t="shared" si="30"/>
        <v>0</v>
      </c>
      <c r="AH285" s="450">
        <f t="shared" si="30"/>
        <v>0</v>
      </c>
      <c r="AI285" s="449">
        <f t="shared" si="30"/>
        <v>0</v>
      </c>
      <c r="AJ285" s="450">
        <f t="shared" si="30"/>
        <v>0</v>
      </c>
      <c r="AK285" s="449">
        <f t="shared" si="30"/>
        <v>0</v>
      </c>
      <c r="AL285" s="450">
        <f t="shared" si="30"/>
        <v>0</v>
      </c>
      <c r="AM285" s="449">
        <f t="shared" si="30"/>
        <v>0</v>
      </c>
      <c r="AN285" s="450">
        <f t="shared" si="30"/>
        <v>0</v>
      </c>
      <c r="AO285" s="449">
        <f t="shared" si="30"/>
        <v>0</v>
      </c>
      <c r="AP285" s="450">
        <f t="shared" si="30"/>
        <v>0</v>
      </c>
      <c r="AQ285" s="449">
        <f t="shared" si="30"/>
        <v>0</v>
      </c>
      <c r="AR285" s="450">
        <f t="shared" si="30"/>
        <v>0</v>
      </c>
      <c r="AS285" s="449">
        <f t="shared" si="30"/>
        <v>0</v>
      </c>
      <c r="AT285" s="450">
        <f t="shared" si="30"/>
        <v>0</v>
      </c>
      <c r="AU285" s="449">
        <f t="shared" si="30"/>
        <v>0</v>
      </c>
      <c r="AV285" s="450">
        <f t="shared" si="30"/>
        <v>0</v>
      </c>
      <c r="AW285" s="449">
        <f t="shared" si="30"/>
        <v>0</v>
      </c>
      <c r="AX285" s="450">
        <f t="shared" si="30"/>
        <v>0</v>
      </c>
      <c r="AY285" s="449">
        <f t="shared" si="30"/>
        <v>0</v>
      </c>
      <c r="AZ285" s="450">
        <f t="shared" si="30"/>
        <v>0</v>
      </c>
      <c r="BA285" s="449">
        <f t="shared" si="30"/>
        <v>0</v>
      </c>
      <c r="BB285" s="450">
        <f t="shared" si="30"/>
        <v>0</v>
      </c>
      <c r="BC285" s="449">
        <f t="shared" si="30"/>
        <v>0</v>
      </c>
      <c r="BD285" s="411"/>
      <c r="BE285" s="451">
        <f t="shared" ref="BE285:CD285" si="31">SUM(BE100:BE117)</f>
        <v>0</v>
      </c>
      <c r="BF285" s="449">
        <f t="shared" si="31"/>
        <v>0</v>
      </c>
      <c r="BG285" s="451">
        <f t="shared" si="31"/>
        <v>0</v>
      </c>
      <c r="BH285" s="449">
        <f t="shared" si="31"/>
        <v>0</v>
      </c>
      <c r="BI285" s="451">
        <f t="shared" si="31"/>
        <v>0</v>
      </c>
      <c r="BJ285" s="449">
        <f t="shared" si="31"/>
        <v>0</v>
      </c>
      <c r="BK285" s="451">
        <f t="shared" si="31"/>
        <v>0</v>
      </c>
      <c r="BL285" s="449">
        <f t="shared" si="31"/>
        <v>0</v>
      </c>
      <c r="BM285" s="451">
        <f t="shared" si="31"/>
        <v>0</v>
      </c>
      <c r="BN285" s="449">
        <f t="shared" si="31"/>
        <v>0</v>
      </c>
      <c r="BO285" s="451">
        <f t="shared" si="31"/>
        <v>0</v>
      </c>
      <c r="BP285" s="449">
        <f t="shared" si="31"/>
        <v>0</v>
      </c>
      <c r="BQ285" s="451">
        <f t="shared" si="31"/>
        <v>0</v>
      </c>
      <c r="BR285" s="449">
        <f t="shared" si="31"/>
        <v>0</v>
      </c>
      <c r="BS285" s="451">
        <f t="shared" si="31"/>
        <v>0</v>
      </c>
      <c r="BT285" s="449">
        <f t="shared" si="31"/>
        <v>0</v>
      </c>
      <c r="BU285" s="451">
        <f t="shared" si="31"/>
        <v>0</v>
      </c>
      <c r="BV285" s="449">
        <f t="shared" si="31"/>
        <v>0</v>
      </c>
      <c r="BW285" s="451">
        <f t="shared" si="31"/>
        <v>0</v>
      </c>
      <c r="BX285" s="449">
        <f t="shared" si="31"/>
        <v>0</v>
      </c>
      <c r="BY285" s="451">
        <f t="shared" si="31"/>
        <v>0</v>
      </c>
      <c r="BZ285" s="449">
        <f t="shared" si="31"/>
        <v>0</v>
      </c>
      <c r="CA285" s="451">
        <f t="shared" si="31"/>
        <v>0</v>
      </c>
      <c r="CB285" s="449">
        <f t="shared" si="31"/>
        <v>0</v>
      </c>
      <c r="CC285" s="451">
        <f t="shared" si="31"/>
        <v>0</v>
      </c>
      <c r="CD285" s="449">
        <f t="shared" si="31"/>
        <v>0</v>
      </c>
      <c r="CE285" s="412"/>
      <c r="CF285" s="452">
        <f t="shared" ref="CF285:DE285" si="32">SUM(CF100:CF117)</f>
        <v>0</v>
      </c>
      <c r="CG285" s="449">
        <f t="shared" si="32"/>
        <v>0</v>
      </c>
      <c r="CH285" s="452">
        <f t="shared" si="32"/>
        <v>0</v>
      </c>
      <c r="CI285" s="449">
        <f t="shared" si="32"/>
        <v>0</v>
      </c>
      <c r="CJ285" s="452">
        <f t="shared" si="32"/>
        <v>0</v>
      </c>
      <c r="CK285" s="449">
        <f t="shared" si="32"/>
        <v>0</v>
      </c>
      <c r="CL285" s="452">
        <f t="shared" si="32"/>
        <v>0</v>
      </c>
      <c r="CM285" s="449">
        <f t="shared" si="32"/>
        <v>0</v>
      </c>
      <c r="CN285" s="452">
        <f t="shared" si="32"/>
        <v>0</v>
      </c>
      <c r="CO285" s="449">
        <f t="shared" si="32"/>
        <v>0</v>
      </c>
      <c r="CP285" s="452">
        <f t="shared" si="32"/>
        <v>0</v>
      </c>
      <c r="CQ285" s="449">
        <f t="shared" si="32"/>
        <v>0</v>
      </c>
      <c r="CR285" s="452">
        <f t="shared" si="32"/>
        <v>0</v>
      </c>
      <c r="CS285" s="449">
        <f t="shared" si="32"/>
        <v>0</v>
      </c>
      <c r="CT285" s="452">
        <f t="shared" si="32"/>
        <v>0</v>
      </c>
      <c r="CU285" s="449">
        <f t="shared" si="32"/>
        <v>0</v>
      </c>
      <c r="CV285" s="452">
        <f t="shared" si="32"/>
        <v>0</v>
      </c>
      <c r="CW285" s="449">
        <f t="shared" si="32"/>
        <v>0</v>
      </c>
      <c r="CX285" s="452">
        <f t="shared" si="32"/>
        <v>0</v>
      </c>
      <c r="CY285" s="449">
        <f t="shared" si="32"/>
        <v>0</v>
      </c>
      <c r="CZ285" s="452">
        <f t="shared" si="32"/>
        <v>0</v>
      </c>
      <c r="DA285" s="449">
        <f t="shared" si="32"/>
        <v>0</v>
      </c>
      <c r="DB285" s="452">
        <f t="shared" si="32"/>
        <v>0</v>
      </c>
      <c r="DC285" s="449">
        <f t="shared" si="32"/>
        <v>0</v>
      </c>
      <c r="DD285" s="452">
        <f t="shared" si="32"/>
        <v>0</v>
      </c>
      <c r="DE285" s="449">
        <f t="shared" si="32"/>
        <v>0</v>
      </c>
      <c r="DF285" s="3192" t="s">
        <v>1086</v>
      </c>
      <c r="DG285" s="3193"/>
      <c r="DH285" s="3193"/>
      <c r="DI285" s="3193"/>
      <c r="DJ285" s="3193"/>
      <c r="DK285" s="3193"/>
      <c r="DL285" s="3193"/>
      <c r="DM285" s="657"/>
      <c r="DN285" s="657"/>
      <c r="DO285" s="1122"/>
      <c r="DP285" s="564">
        <v>0</v>
      </c>
      <c r="DQ285" s="200">
        <v>0</v>
      </c>
      <c r="DR285" s="200">
        <v>0</v>
      </c>
      <c r="DS285" s="200">
        <v>0</v>
      </c>
      <c r="DT285" s="200">
        <v>0</v>
      </c>
      <c r="DU285" s="200">
        <v>0</v>
      </c>
      <c r="DV285" s="200">
        <v>0</v>
      </c>
      <c r="DW285" s="1217"/>
    </row>
    <row r="286" spans="1:127" s="240" customFormat="1" ht="15.95" customHeight="1">
      <c r="B286" s="3191"/>
      <c r="C286" s="453">
        <f>SUM(C285:D285)</f>
        <v>0</v>
      </c>
      <c r="D286" s="454" t="str">
        <f>IF(C286&gt;0,"fois","")</f>
        <v/>
      </c>
      <c r="E286" s="453">
        <f>SUM(E285:F285)</f>
        <v>0</v>
      </c>
      <c r="F286" s="454" t="str">
        <f>IF(E286&gt;0,"fois","")</f>
        <v/>
      </c>
      <c r="G286" s="453">
        <f>SUM(G285:H285)</f>
        <v>0</v>
      </c>
      <c r="H286" s="454" t="str">
        <f>IF(G286&gt;0,"fois","")</f>
        <v/>
      </c>
      <c r="I286" s="453">
        <f>SUM(I285:J285)</f>
        <v>0</v>
      </c>
      <c r="J286" s="454" t="str">
        <f>IF(I286&gt;0,"fois","")</f>
        <v/>
      </c>
      <c r="K286" s="453">
        <f>SUM(K285:L285)</f>
        <v>0</v>
      </c>
      <c r="L286" s="454" t="str">
        <f>IF(K286&gt;0,"fois","")</f>
        <v/>
      </c>
      <c r="M286" s="453">
        <f>SUM(M285:N285)</f>
        <v>0</v>
      </c>
      <c r="N286" s="454" t="str">
        <f>IF(M286&gt;0,"fois","")</f>
        <v/>
      </c>
      <c r="O286" s="453">
        <f>SUM(O285:P285)</f>
        <v>0</v>
      </c>
      <c r="P286" s="454" t="str">
        <f>IF(O286&gt;0,"fois","")</f>
        <v/>
      </c>
      <c r="Q286" s="453">
        <f>SUM(Q285:R285)</f>
        <v>0</v>
      </c>
      <c r="R286" s="454" t="str">
        <f>IF(Q286&gt;0,"fois","")</f>
        <v/>
      </c>
      <c r="S286" s="453">
        <f>SUM(S285:T285)</f>
        <v>0</v>
      </c>
      <c r="T286" s="454" t="str">
        <f>IF(S286&gt;0,"fois","")</f>
        <v/>
      </c>
      <c r="U286" s="453">
        <f>SUM(U285:V285)</f>
        <v>0</v>
      </c>
      <c r="V286" s="454" t="str">
        <f>IF(U286&gt;0,"fois","")</f>
        <v/>
      </c>
      <c r="W286" s="453">
        <f>SUM(W285:X285)</f>
        <v>0</v>
      </c>
      <c r="X286" s="454" t="str">
        <f>IF(W286&gt;0,"fois","")</f>
        <v/>
      </c>
      <c r="Y286" s="453">
        <f>SUM(Y285:Z285)</f>
        <v>0</v>
      </c>
      <c r="Z286" s="454" t="str">
        <f>IF(Y286&gt;0,"fois","")</f>
        <v/>
      </c>
      <c r="AA286" s="453">
        <f>SUM(AA285:AB285)</f>
        <v>0</v>
      </c>
      <c r="AB286" s="454" t="str">
        <f>IF(AA286&gt;0,"fois","")</f>
        <v/>
      </c>
      <c r="AC286" s="410"/>
      <c r="AD286" s="453">
        <f>SUM(AD285:AE285)</f>
        <v>0</v>
      </c>
      <c r="AE286" s="454" t="str">
        <f>IF(AD286&gt;0,"fois","")</f>
        <v/>
      </c>
      <c r="AF286" s="453">
        <f>SUM(AF285:AG285)</f>
        <v>0</v>
      </c>
      <c r="AG286" s="454" t="str">
        <f>IF(AF286&gt;0,"fois","")</f>
        <v/>
      </c>
      <c r="AH286" s="453">
        <f>SUM(AH285:AI285)</f>
        <v>0</v>
      </c>
      <c r="AI286" s="454" t="str">
        <f>IF(AH286&gt;0,"fois","")</f>
        <v/>
      </c>
      <c r="AJ286" s="453">
        <f>SUM(AJ285:AK285)</f>
        <v>0</v>
      </c>
      <c r="AK286" s="454" t="str">
        <f>IF(AJ286&gt;0,"fois","")</f>
        <v/>
      </c>
      <c r="AL286" s="453">
        <f>SUM(AL285:AM285)</f>
        <v>0</v>
      </c>
      <c r="AM286" s="454" t="str">
        <f>IF(AL286&gt;0,"fois","")</f>
        <v/>
      </c>
      <c r="AN286" s="453">
        <f>SUM(AN285:AO285)</f>
        <v>0</v>
      </c>
      <c r="AO286" s="454" t="str">
        <f>IF(AN286&gt;0,"fois","")</f>
        <v/>
      </c>
      <c r="AP286" s="453">
        <f>SUM(AP285:AQ285)</f>
        <v>0</v>
      </c>
      <c r="AQ286" s="454" t="str">
        <f>IF(AP286&gt;0,"fois","")</f>
        <v/>
      </c>
      <c r="AR286" s="453">
        <f>SUM(AR285:AS285)</f>
        <v>0</v>
      </c>
      <c r="AS286" s="454" t="str">
        <f>IF(AR286&gt;0,"fois","")</f>
        <v/>
      </c>
      <c r="AT286" s="453">
        <f>SUM(AT285:AU285)</f>
        <v>0</v>
      </c>
      <c r="AU286" s="454" t="str">
        <f>IF(AT286&gt;0,"fois","")</f>
        <v/>
      </c>
      <c r="AV286" s="453">
        <f>SUM(AV285:AW285)</f>
        <v>0</v>
      </c>
      <c r="AW286" s="454" t="str">
        <f>IF(AV286&gt;0,"fois","")</f>
        <v/>
      </c>
      <c r="AX286" s="453">
        <f>SUM(AX285:AY285)</f>
        <v>0</v>
      </c>
      <c r="AY286" s="454" t="str">
        <f>IF(AX286&gt;0,"fois","")</f>
        <v/>
      </c>
      <c r="AZ286" s="453">
        <f>SUM(AZ285:BA285)</f>
        <v>0</v>
      </c>
      <c r="BA286" s="454" t="str">
        <f>IF(AZ286&gt;0,"fois","")</f>
        <v/>
      </c>
      <c r="BB286" s="453">
        <f>SUM(BB285:BC285)</f>
        <v>0</v>
      </c>
      <c r="BC286" s="454" t="str">
        <f>IF(BB286&gt;0,"fois","")</f>
        <v/>
      </c>
      <c r="BD286" s="411"/>
      <c r="BE286" s="453">
        <f>SUM(BE285:BF285)</f>
        <v>0</v>
      </c>
      <c r="BF286" s="454" t="str">
        <f>IF(BE286&gt;0,"fois","")</f>
        <v/>
      </c>
      <c r="BG286" s="453">
        <f>SUM(BG285:BH285)</f>
        <v>0</v>
      </c>
      <c r="BH286" s="454" t="str">
        <f>IF(BG286&gt;0,"fois","")</f>
        <v/>
      </c>
      <c r="BI286" s="453">
        <f>SUM(BI285:BJ285)</f>
        <v>0</v>
      </c>
      <c r="BJ286" s="454" t="str">
        <f>IF(BI286&gt;0,"fois","")</f>
        <v/>
      </c>
      <c r="BK286" s="453">
        <f>SUM(BK285:BL285)</f>
        <v>0</v>
      </c>
      <c r="BL286" s="454" t="str">
        <f>IF(BK286&gt;0,"fois","")</f>
        <v/>
      </c>
      <c r="BM286" s="453">
        <f>SUM(BM285:BN285)</f>
        <v>0</v>
      </c>
      <c r="BN286" s="454" t="str">
        <f>IF(BM286&gt;0,"fois","")</f>
        <v/>
      </c>
      <c r="BO286" s="453">
        <f>SUM(BO285:BP285)</f>
        <v>0</v>
      </c>
      <c r="BP286" s="454" t="str">
        <f>IF(BO286&gt;0,"fois","")</f>
        <v/>
      </c>
      <c r="BQ286" s="453">
        <f>SUM(BQ285:BR285)</f>
        <v>0</v>
      </c>
      <c r="BR286" s="454" t="str">
        <f>IF(BQ286&gt;0,"fois","")</f>
        <v/>
      </c>
      <c r="BS286" s="453">
        <f>SUM(BS285:BT285)</f>
        <v>0</v>
      </c>
      <c r="BT286" s="454" t="str">
        <f>IF(BS286&gt;0,"fois","")</f>
        <v/>
      </c>
      <c r="BU286" s="453">
        <f>SUM(BU285:BV285)</f>
        <v>0</v>
      </c>
      <c r="BV286" s="454" t="str">
        <f>IF(BU286&gt;0,"fois","")</f>
        <v/>
      </c>
      <c r="BW286" s="453">
        <f>SUM(BW285:BX285)</f>
        <v>0</v>
      </c>
      <c r="BX286" s="454" t="str">
        <f>IF(BW286&gt;0,"fois","")</f>
        <v/>
      </c>
      <c r="BY286" s="453">
        <f>SUM(BY285:BZ285)</f>
        <v>0</v>
      </c>
      <c r="BZ286" s="454" t="str">
        <f>IF(BY286&gt;0,"fois","")</f>
        <v/>
      </c>
      <c r="CA286" s="453">
        <f>SUM(CA285:CB285)</f>
        <v>0</v>
      </c>
      <c r="CB286" s="454" t="str">
        <f>IF(CA286&gt;0,"fois","")</f>
        <v/>
      </c>
      <c r="CC286" s="453">
        <f>SUM(CC285:CD285)</f>
        <v>0</v>
      </c>
      <c r="CD286" s="454" t="str">
        <f>IF(CC286&gt;0,"fois","")</f>
        <v/>
      </c>
      <c r="CE286" s="412"/>
      <c r="CF286" s="453">
        <f>SUM(CF285:CG285)</f>
        <v>0</v>
      </c>
      <c r="CG286" s="454" t="str">
        <f>IF(CF286&gt;0,"fois","")</f>
        <v/>
      </c>
      <c r="CH286" s="453">
        <f>SUM(CH285:CI285)</f>
        <v>0</v>
      </c>
      <c r="CI286" s="454" t="str">
        <f>IF(CH286&gt;0,"fois","")</f>
        <v/>
      </c>
      <c r="CJ286" s="453">
        <f>SUM(CJ285:CK285)</f>
        <v>0</v>
      </c>
      <c r="CK286" s="454" t="str">
        <f>IF(CJ286&gt;0,"fois","")</f>
        <v/>
      </c>
      <c r="CL286" s="453">
        <f>SUM(CL285:CM285)</f>
        <v>0</v>
      </c>
      <c r="CM286" s="454" t="str">
        <f>IF(CL286&gt;0,"fois","")</f>
        <v/>
      </c>
      <c r="CN286" s="453">
        <f>SUM(CN285:CO285)</f>
        <v>0</v>
      </c>
      <c r="CO286" s="454" t="str">
        <f>IF(CN286&gt;0,"fois","")</f>
        <v/>
      </c>
      <c r="CP286" s="453">
        <f>SUM(CP285:CQ285)</f>
        <v>0</v>
      </c>
      <c r="CQ286" s="454" t="str">
        <f>IF(CP286&gt;0,"fois","")</f>
        <v/>
      </c>
      <c r="CR286" s="453">
        <f>SUM(CR285:CS285)</f>
        <v>0</v>
      </c>
      <c r="CS286" s="454" t="str">
        <f>IF(CR286&gt;0,"fois","")</f>
        <v/>
      </c>
      <c r="CT286" s="453">
        <f>SUM(CT285:CU285)</f>
        <v>0</v>
      </c>
      <c r="CU286" s="454" t="str">
        <f>IF(CT286&gt;0,"fois","")</f>
        <v/>
      </c>
      <c r="CV286" s="453">
        <f>SUM(CV285:CW285)</f>
        <v>0</v>
      </c>
      <c r="CW286" s="454" t="str">
        <f>IF(CV286&gt;0,"fois","")</f>
        <v/>
      </c>
      <c r="CX286" s="453">
        <f>SUM(CX285:CY285)</f>
        <v>0</v>
      </c>
      <c r="CY286" s="454" t="str">
        <f>IF(CX286&gt;0,"fois","")</f>
        <v/>
      </c>
      <c r="CZ286" s="453">
        <f>SUM(CZ285:DA285)</f>
        <v>0</v>
      </c>
      <c r="DA286" s="454" t="str">
        <f>IF(CZ286&gt;0,"fois","")</f>
        <v/>
      </c>
      <c r="DB286" s="453">
        <f>SUM(DB285:DC285)</f>
        <v>0</v>
      </c>
      <c r="DC286" s="454" t="str">
        <f>IF(DB286&gt;0,"fois","")</f>
        <v/>
      </c>
      <c r="DD286" s="453">
        <f>SUM(DD285:DE285)</f>
        <v>0</v>
      </c>
      <c r="DE286" s="454" t="str">
        <f>IF(DD286&gt;0,"fois","")</f>
        <v/>
      </c>
      <c r="DF286" s="3194"/>
      <c r="DG286" s="3195"/>
      <c r="DH286" s="3195"/>
      <c r="DI286" s="3195"/>
      <c r="DJ286" s="3195"/>
      <c r="DK286" s="3195"/>
      <c r="DL286" s="3195"/>
      <c r="DM286" s="658"/>
      <c r="DN286" s="658"/>
      <c r="DO286" s="1123"/>
      <c r="DP286" s="564">
        <v>0</v>
      </c>
      <c r="DQ286" s="200">
        <v>0</v>
      </c>
      <c r="DR286" s="200">
        <v>0</v>
      </c>
      <c r="DS286" s="200">
        <v>0</v>
      </c>
      <c r="DT286" s="200">
        <v>0</v>
      </c>
      <c r="DU286" s="200">
        <v>0</v>
      </c>
      <c r="DV286" s="200">
        <v>0</v>
      </c>
      <c r="DW286" s="1217"/>
    </row>
    <row r="287" spans="1:127" s="240" customFormat="1" ht="15.95" customHeight="1">
      <c r="B287" s="456" t="s">
        <v>1087</v>
      </c>
      <c r="C287" s="2985" t="str">
        <f>IF(SUM(C285:D285)&lt;=I290,"OK","Trop")</f>
        <v>OK</v>
      </c>
      <c r="D287" s="2986"/>
      <c r="E287" s="2985" t="str">
        <f>IF(SUM(E285:F285)&lt;=I290,"OK","Trop")</f>
        <v>OK</v>
      </c>
      <c r="F287" s="2986"/>
      <c r="G287" s="2985" t="str">
        <f>IF(SUM(G285:H285)&lt;=I290,"OK","Trop")</f>
        <v>OK</v>
      </c>
      <c r="H287" s="2986"/>
      <c r="I287" s="2985" t="str">
        <f>IF(SUM(I285:J285)&lt;=I290,"OK","Trop")</f>
        <v>OK</v>
      </c>
      <c r="J287" s="2986"/>
      <c r="K287" s="2985" t="str">
        <f>IF(SUM(K285:L285)&lt;=I290,"OK","Trop")</f>
        <v>OK</v>
      </c>
      <c r="L287" s="2986"/>
      <c r="M287" s="2985" t="str">
        <f>IF(SUM(M285:N285)&lt;=I290,"OK","Trop")</f>
        <v>OK</v>
      </c>
      <c r="N287" s="2986"/>
      <c r="O287" s="2985" t="str">
        <f>IF(SUM(O285:P285)&lt;=I290,"OK","Trop")</f>
        <v>OK</v>
      </c>
      <c r="P287" s="2986"/>
      <c r="Q287" s="2985" t="str">
        <f>IF(SUM(Q285:R285)&lt;=I290,"OK","Trop")</f>
        <v>OK</v>
      </c>
      <c r="R287" s="2986"/>
      <c r="S287" s="2985" t="str">
        <f>IF(SUM(S285:T285)&lt;=I290,"OK","Trop")</f>
        <v>OK</v>
      </c>
      <c r="T287" s="2986"/>
      <c r="U287" s="2985" t="str">
        <f>IF(SUM(U285:V285)&lt;=I290,"OK","Trop")</f>
        <v>OK</v>
      </c>
      <c r="V287" s="2986"/>
      <c r="W287" s="2985" t="str">
        <f>IF(SUM(W285:X285)&lt;=I290,"OK","Trop")</f>
        <v>OK</v>
      </c>
      <c r="X287" s="2986"/>
      <c r="Y287" s="2985" t="str">
        <f>IF(SUM(Y285:Z285)&lt;=I290,"OK","Trop")</f>
        <v>OK</v>
      </c>
      <c r="Z287" s="2986"/>
      <c r="AA287" s="2985" t="str">
        <f>IF(SUM(AA285:AB285)&lt;=I290,"OK","Trop")</f>
        <v>OK</v>
      </c>
      <c r="AB287" s="2986"/>
      <c r="AC287" s="410"/>
      <c r="AD287" s="2985" t="str">
        <f>IF(SUM(AD285:AE285)&lt;=AJ290,"OK","Trop")</f>
        <v>OK</v>
      </c>
      <c r="AE287" s="2986"/>
      <c r="AF287" s="2985" t="str">
        <f>IF(SUM(AF285:AG285)&lt;=AJ290,"OK","Trop")</f>
        <v>OK</v>
      </c>
      <c r="AG287" s="2986"/>
      <c r="AH287" s="2985" t="str">
        <f>IF(SUM(AH285:AI285)&lt;=AJ290,"OK","Trop")</f>
        <v>OK</v>
      </c>
      <c r="AI287" s="2986"/>
      <c r="AJ287" s="2985" t="str">
        <f>IF(SUM(AJ285:AK285)&lt;=AJ290,"OK","Trop")</f>
        <v>OK</v>
      </c>
      <c r="AK287" s="2986"/>
      <c r="AL287" s="2985" t="str">
        <f>IF(SUM(AL285:AM285)&lt;=AJ290,"OK","Trop")</f>
        <v>OK</v>
      </c>
      <c r="AM287" s="2986"/>
      <c r="AN287" s="2985" t="str">
        <f>IF(SUM(AN285:AO285)&lt;=AJ290,"OK","Trop")</f>
        <v>OK</v>
      </c>
      <c r="AO287" s="2986"/>
      <c r="AP287" s="2985" t="str">
        <f>IF(SUM(AP285:AQ285)&lt;=AJ290,"OK","Trop")</f>
        <v>OK</v>
      </c>
      <c r="AQ287" s="2986"/>
      <c r="AR287" s="2985" t="str">
        <f>IF(SUM(AR285:AS285)&lt;=AJ290,"OK","Trop")</f>
        <v>OK</v>
      </c>
      <c r="AS287" s="2986"/>
      <c r="AT287" s="2985" t="str">
        <f>IF(SUM(AT285:AU285)&lt;=AJ290,"OK","Trop")</f>
        <v>OK</v>
      </c>
      <c r="AU287" s="2986"/>
      <c r="AV287" s="2985" t="str">
        <f>IF(SUM(AV285:AW285)&lt;=AJ290,"OK","Trop")</f>
        <v>OK</v>
      </c>
      <c r="AW287" s="2986"/>
      <c r="AX287" s="2985" t="str">
        <f>IF(SUM(AX285:AY285)&lt;=AJ290,"OK","Trop")</f>
        <v>OK</v>
      </c>
      <c r="AY287" s="2986"/>
      <c r="AZ287" s="2985" t="str">
        <f>IF(SUM(AZ285:BA285)&lt;=AJ290,"OK","Trop")</f>
        <v>OK</v>
      </c>
      <c r="BA287" s="2986"/>
      <c r="BB287" s="2985" t="str">
        <f>IF(SUM(BB285:BC285)&lt;=AJ290,"OK","Trop")</f>
        <v>OK</v>
      </c>
      <c r="BC287" s="2986"/>
      <c r="BD287" s="411"/>
      <c r="BE287" s="2985" t="str">
        <f>IF(SUM(BE285:BF285)&lt;=BK290,"OK","Trop")</f>
        <v>OK</v>
      </c>
      <c r="BF287" s="2986"/>
      <c r="BG287" s="2985" t="str">
        <f>IF(SUM(BG285:BH285)&lt;=BK290,"OK","Trop")</f>
        <v>OK</v>
      </c>
      <c r="BH287" s="2986"/>
      <c r="BI287" s="2985" t="str">
        <f>IF(SUM(BI285:BJ285)&lt;=BK290,"OK","Trop")</f>
        <v>OK</v>
      </c>
      <c r="BJ287" s="2986"/>
      <c r="BK287" s="2985" t="str">
        <f>IF(SUM(BK285:BL285)&lt;=BK290,"OK","Trop")</f>
        <v>OK</v>
      </c>
      <c r="BL287" s="2986"/>
      <c r="BM287" s="2985" t="str">
        <f>IF(SUM(BM285:BN285)&lt;=BK290,"OK","Trop")</f>
        <v>OK</v>
      </c>
      <c r="BN287" s="2986"/>
      <c r="BO287" s="2985" t="str">
        <f>IF(SUM(BO285:BP285)&lt;=BK290,"OK","Trop")</f>
        <v>OK</v>
      </c>
      <c r="BP287" s="2986"/>
      <c r="BQ287" s="2985" t="str">
        <f>IF(SUM(BQ285:BR285)&lt;=BK290,"OK","Trop")</f>
        <v>OK</v>
      </c>
      <c r="BR287" s="2986"/>
      <c r="BS287" s="2985" t="str">
        <f>IF(SUM(BS285:BT285)&lt;=BK290,"OK","Trop")</f>
        <v>OK</v>
      </c>
      <c r="BT287" s="2986"/>
      <c r="BU287" s="2985" t="str">
        <f>IF(SUM(BU285:BV285)&lt;=BK290,"OK","Trop")</f>
        <v>OK</v>
      </c>
      <c r="BV287" s="2986"/>
      <c r="BW287" s="2985" t="str">
        <f>IF(SUM(BW285:BX285)&lt;=BK290,"OK","Trop")</f>
        <v>OK</v>
      </c>
      <c r="BX287" s="2986"/>
      <c r="BY287" s="2985" t="str">
        <f>IF(SUM(BY285:BZ285)&lt;=BK290,"OK","Trop")</f>
        <v>OK</v>
      </c>
      <c r="BZ287" s="2986"/>
      <c r="CA287" s="2985" t="str">
        <f>IF(SUM(CA285:CB285)&lt;=BK290,"OK","Trop")</f>
        <v>OK</v>
      </c>
      <c r="CB287" s="2986"/>
      <c r="CC287" s="2985" t="str">
        <f>IF(SUM(CC285:CD285)&lt;=BK290,"OK","Trop")</f>
        <v>OK</v>
      </c>
      <c r="CD287" s="2986"/>
      <c r="CE287" s="412"/>
      <c r="CF287" s="2985" t="str">
        <f>IF(SUM(CF285:CG285)&lt;=CL290,"OK","Trop")</f>
        <v>OK</v>
      </c>
      <c r="CG287" s="2986"/>
      <c r="CH287" s="2985" t="str">
        <f>IF(SUM(CH285:CI285)&lt;=CL290,"OK","Trop")</f>
        <v>OK</v>
      </c>
      <c r="CI287" s="2986"/>
      <c r="CJ287" s="2985" t="str">
        <f>IF(SUM(CJ285:CK285)&lt;=CL290,"OK","Trop")</f>
        <v>OK</v>
      </c>
      <c r="CK287" s="2986"/>
      <c r="CL287" s="2985" t="str">
        <f>IF(SUM(CL285:CM285)&lt;=CL290,"OK","Trop")</f>
        <v>OK</v>
      </c>
      <c r="CM287" s="2986"/>
      <c r="CN287" s="2985" t="str">
        <f>IF(SUM(CN285:CO285)&lt;=CL290,"OK","Trop")</f>
        <v>OK</v>
      </c>
      <c r="CO287" s="2986"/>
      <c r="CP287" s="2985" t="str">
        <f>IF(SUM(CP285:CQ285)&lt;=CL290,"OK","Trop")</f>
        <v>OK</v>
      </c>
      <c r="CQ287" s="2986"/>
      <c r="CR287" s="2985" t="str">
        <f>IF(SUM(CR285:CS285)&lt;=CL290,"OK","Trop")</f>
        <v>OK</v>
      </c>
      <c r="CS287" s="2986"/>
      <c r="CT287" s="2985" t="str">
        <f>IF(SUM(CT285:CU285)&lt;=CL290,"OK","Trop")</f>
        <v>OK</v>
      </c>
      <c r="CU287" s="2986"/>
      <c r="CV287" s="2985" t="str">
        <f>IF(SUM(CV285:CW285)&lt;=CL290,"OK","Trop")</f>
        <v>OK</v>
      </c>
      <c r="CW287" s="2986"/>
      <c r="CX287" s="2985" t="str">
        <f>IF(SUM(CX285:CY285)&lt;=CL290,"OK","Trop")</f>
        <v>OK</v>
      </c>
      <c r="CY287" s="2986"/>
      <c r="CZ287" s="2985" t="str">
        <f>IF(SUM(CZ285:DA285)&lt;=CL290,"OK","Trop")</f>
        <v>OK</v>
      </c>
      <c r="DA287" s="2986"/>
      <c r="DB287" s="2985" t="str">
        <f>IF(SUM(DB285:DC285)&lt;=CL290,"OK","Trop")</f>
        <v>OK</v>
      </c>
      <c r="DC287" s="2986"/>
      <c r="DD287" s="2985" t="str">
        <f>IF(SUM(DD285:DE285)&lt;=CL290,"OK","Trop")</f>
        <v>OK</v>
      </c>
      <c r="DE287" s="2986"/>
      <c r="DF287" s="457" t="s">
        <v>1088</v>
      </c>
      <c r="DG287" s="408"/>
      <c r="DH287" s="408"/>
      <c r="DI287" s="408"/>
      <c r="DJ287" s="270"/>
      <c r="DK287" s="270"/>
      <c r="DL287" s="270"/>
      <c r="DM287" s="270"/>
      <c r="DN287" s="270"/>
      <c r="DO287" s="1122"/>
      <c r="DP287" s="564">
        <v>0</v>
      </c>
      <c r="DQ287" s="200">
        <v>0</v>
      </c>
      <c r="DR287" s="200">
        <v>0</v>
      </c>
      <c r="DS287" s="200">
        <v>0</v>
      </c>
      <c r="DT287" s="200">
        <v>0</v>
      </c>
      <c r="DU287" s="200">
        <v>0</v>
      </c>
      <c r="DV287" s="200">
        <v>0</v>
      </c>
      <c r="DW287" s="1217"/>
    </row>
    <row r="288" spans="1:127" s="240" customFormat="1" ht="15.95" customHeight="1">
      <c r="B288" s="456" t="s">
        <v>1089</v>
      </c>
      <c r="C288" s="3000" t="str">
        <f>IF(C287="OK","",SUM(C285:D285)-I290)</f>
        <v/>
      </c>
      <c r="D288" s="3001"/>
      <c r="E288" s="3000" t="str">
        <f>IF(E287="OK","",SUM(E285:F285)-I290)</f>
        <v/>
      </c>
      <c r="F288" s="3001"/>
      <c r="G288" s="3000" t="str">
        <f>IF(G287="OK","",SUM(G285:H285)-I290)</f>
        <v/>
      </c>
      <c r="H288" s="3001"/>
      <c r="I288" s="3000" t="str">
        <f>IF(I287="OK","",SUM(I285:J285)-I290)</f>
        <v/>
      </c>
      <c r="J288" s="3001"/>
      <c r="K288" s="3000" t="str">
        <f>IF(K287="OK","",SUM(K285:L285)-I290)</f>
        <v/>
      </c>
      <c r="L288" s="3001"/>
      <c r="M288" s="3000" t="str">
        <f>IF(M287="OK","",SUM(M285:N285)-I290)</f>
        <v/>
      </c>
      <c r="N288" s="3001"/>
      <c r="O288" s="3000" t="str">
        <f>IF(O287="OK","",SUM(O285:P285)-I290)</f>
        <v/>
      </c>
      <c r="P288" s="3001"/>
      <c r="Q288" s="3000" t="str">
        <f>IF(Q287="OK","",SUM(Q285:R285)-I290)</f>
        <v/>
      </c>
      <c r="R288" s="3001"/>
      <c r="S288" s="3000" t="str">
        <f>IF(S287="OK","",SUM(S285:T285)-I290)</f>
        <v/>
      </c>
      <c r="T288" s="3001"/>
      <c r="U288" s="3000" t="str">
        <f>IF(U287="OK","",SUM(U285:V285)-I290)</f>
        <v/>
      </c>
      <c r="V288" s="3001"/>
      <c r="W288" s="3000" t="str">
        <f>IF(W287="OK","",SUM(W285:X285)-I290)</f>
        <v/>
      </c>
      <c r="X288" s="3001"/>
      <c r="Y288" s="3000" t="str">
        <f>IF(Y287="OK","",SUM(Y285:Z285)-I290)</f>
        <v/>
      </c>
      <c r="Z288" s="3001"/>
      <c r="AA288" s="3000" t="str">
        <f>IF(AA287="OK","",SUM(AA285:AB285)-I290)</f>
        <v/>
      </c>
      <c r="AB288" s="3001"/>
      <c r="AC288" s="410"/>
      <c r="AD288" s="3000" t="str">
        <f>IF(AD287="OK","",SUM(AD285:AE285)-AJ290)</f>
        <v/>
      </c>
      <c r="AE288" s="3001"/>
      <c r="AF288" s="3000" t="str">
        <f>IF(AF287="OK","",SUM(AF285:AG285)-AJ290)</f>
        <v/>
      </c>
      <c r="AG288" s="3001"/>
      <c r="AH288" s="3000" t="str">
        <f>IF(AH287="OK","",SUM(AH285:AI285)-AJ290)</f>
        <v/>
      </c>
      <c r="AI288" s="3001"/>
      <c r="AJ288" s="3000" t="str">
        <f>IF(AJ287="OK","",SUM(AJ285:AK285)-AJ290)</f>
        <v/>
      </c>
      <c r="AK288" s="3001"/>
      <c r="AL288" s="3000" t="str">
        <f>IF(AL287="OK","",SUM(AL285:AM285)-AJ290)</f>
        <v/>
      </c>
      <c r="AM288" s="3001"/>
      <c r="AN288" s="3000" t="str">
        <f>IF(AN287="OK","",SUM(AN285:AO285)-AJ290)</f>
        <v/>
      </c>
      <c r="AO288" s="3001"/>
      <c r="AP288" s="3000" t="str">
        <f>IF(AP287="OK","",SUM(AP285:AQ285)-AJ290)</f>
        <v/>
      </c>
      <c r="AQ288" s="3001"/>
      <c r="AR288" s="3000" t="str">
        <f>IF(AR287="OK","",SUM(AR285:AS285)-AJ290)</f>
        <v/>
      </c>
      <c r="AS288" s="3001"/>
      <c r="AT288" s="3000" t="str">
        <f>IF(AT287="OK","",SUM(AT285:AU285)-AJ290)</f>
        <v/>
      </c>
      <c r="AU288" s="3001"/>
      <c r="AV288" s="3000" t="str">
        <f>IF(AV287="OK","",SUM(AV285:AW285)-AJ290)</f>
        <v/>
      </c>
      <c r="AW288" s="3001"/>
      <c r="AX288" s="3000" t="str">
        <f>IF(AX287="OK","",SUM(AX285:AY285)-AJ290)</f>
        <v/>
      </c>
      <c r="AY288" s="3001"/>
      <c r="AZ288" s="3000" t="str">
        <f>IF(AZ287="OK","",SUM(AZ285:BA285)-AJ290)</f>
        <v/>
      </c>
      <c r="BA288" s="3001"/>
      <c r="BB288" s="3000" t="str">
        <f>IF(BB287="OK","",SUM(BB285:BC285)-AJ290)</f>
        <v/>
      </c>
      <c r="BC288" s="3001"/>
      <c r="BD288" s="411"/>
      <c r="BE288" s="3000" t="str">
        <f>IF(BE287="OK","",SUM(BE285:BF285)-BK290)</f>
        <v/>
      </c>
      <c r="BF288" s="3001"/>
      <c r="BG288" s="3000" t="str">
        <f>IF(BG287="OK","",SUM(BG285:BH285)-BK290)</f>
        <v/>
      </c>
      <c r="BH288" s="3001"/>
      <c r="BI288" s="3000" t="str">
        <f>IF(BI287="OK","",SUM(BI285:BJ285)-BK290)</f>
        <v/>
      </c>
      <c r="BJ288" s="3001"/>
      <c r="BK288" s="3000" t="str">
        <f>IF(BK287="OK","",SUM(BK285:BL285)-BK290)</f>
        <v/>
      </c>
      <c r="BL288" s="3001"/>
      <c r="BM288" s="3000" t="str">
        <f>IF(BM287="OK","",SUM(BM285:BN285)-BK290)</f>
        <v/>
      </c>
      <c r="BN288" s="3001"/>
      <c r="BO288" s="3000" t="str">
        <f>IF(BO287="OK","",SUM(BO285:BP285)-BK290)</f>
        <v/>
      </c>
      <c r="BP288" s="3001"/>
      <c r="BQ288" s="3000" t="str">
        <f>IF(BQ287="OK","",SUM(BQ285:BR285)-BK290)</f>
        <v/>
      </c>
      <c r="BR288" s="3001"/>
      <c r="BS288" s="3000" t="str">
        <f>IF(BS287="OK","",SUM(BS285:BT285)-BK290)</f>
        <v/>
      </c>
      <c r="BT288" s="3001"/>
      <c r="BU288" s="3000" t="str">
        <f>IF(BU287="OK","",SUM(BU285:BV285)-BK290)</f>
        <v/>
      </c>
      <c r="BV288" s="3001"/>
      <c r="BW288" s="3000" t="str">
        <f>IF(BW287="OK","",SUM(BW285:BX285)-BK290)</f>
        <v/>
      </c>
      <c r="BX288" s="3001"/>
      <c r="BY288" s="3000" t="str">
        <f>IF(BY287="OK","",SUM(BY285:BZ285)-BK290)</f>
        <v/>
      </c>
      <c r="BZ288" s="3001"/>
      <c r="CA288" s="3000" t="str">
        <f>IF(CA287="OK","",SUM(CA285:CB285)-BK290)</f>
        <v/>
      </c>
      <c r="CB288" s="3001"/>
      <c r="CC288" s="3000" t="str">
        <f>IF(CC287="OK","",SUM(CC285:CD285)-BK290)</f>
        <v/>
      </c>
      <c r="CD288" s="3001"/>
      <c r="CE288" s="412"/>
      <c r="CF288" s="3000" t="str">
        <f>IF(CF287="OK","",SUM(CF285:CG285)-CL290)</f>
        <v/>
      </c>
      <c r="CG288" s="3001"/>
      <c r="CH288" s="3000" t="str">
        <f>IF(CH287="OK","",SUM(CH285:CI285)-CL290)</f>
        <v/>
      </c>
      <c r="CI288" s="3001"/>
      <c r="CJ288" s="3000" t="str">
        <f>IF(CJ287="OK","",SUM(CJ285:CK285)-CL290)</f>
        <v/>
      </c>
      <c r="CK288" s="3001"/>
      <c r="CL288" s="3000" t="str">
        <f>IF(CL287="OK","",SUM(CL285:CM285)-CL290)</f>
        <v/>
      </c>
      <c r="CM288" s="3001"/>
      <c r="CN288" s="3000" t="str">
        <f>IF(CN287="OK","",SUM(CN285:CO285)-CL290)</f>
        <v/>
      </c>
      <c r="CO288" s="3001"/>
      <c r="CP288" s="3000" t="str">
        <f>IF(CP287="OK","",SUM(CP285:CQ285)-CL290)</f>
        <v/>
      </c>
      <c r="CQ288" s="3001"/>
      <c r="CR288" s="3000" t="str">
        <f>IF(CR287="OK","",SUM(CR285:CS285)-CL290)</f>
        <v/>
      </c>
      <c r="CS288" s="3001"/>
      <c r="CT288" s="3000" t="str">
        <f>IF(CT287="OK","",SUM(CT285:CU285)-CL290)</f>
        <v/>
      </c>
      <c r="CU288" s="3001"/>
      <c r="CV288" s="3000" t="str">
        <f>IF(CV287="OK","",SUM(CV285:CW285)-CL290)</f>
        <v/>
      </c>
      <c r="CW288" s="3001"/>
      <c r="CX288" s="3000" t="str">
        <f>IF(CX287="OK","",SUM(CX285:CY285)-CL290)</f>
        <v/>
      </c>
      <c r="CY288" s="3001"/>
      <c r="CZ288" s="3000" t="str">
        <f>IF(CZ287="OK","",SUM(CZ285:DA285)-CL290)</f>
        <v/>
      </c>
      <c r="DA288" s="3001"/>
      <c r="DB288" s="3000" t="str">
        <f>IF(DB287="OK","",SUM(DB285:DC285)-CL290)</f>
        <v/>
      </c>
      <c r="DC288" s="3001"/>
      <c r="DD288" s="3000" t="str">
        <f>IF(DD287="OK","",SUM(DD285:DE285)-CL290)</f>
        <v/>
      </c>
      <c r="DE288" s="3001"/>
      <c r="DF288" s="457" t="s">
        <v>1090</v>
      </c>
      <c r="DG288" s="408"/>
      <c r="DH288" s="408"/>
      <c r="DI288" s="408"/>
      <c r="DJ288" s="270"/>
      <c r="DK288" s="270"/>
      <c r="DL288" s="270"/>
      <c r="DM288" s="270"/>
      <c r="DN288" s="270"/>
      <c r="DO288" s="1122"/>
      <c r="DP288" s="564">
        <v>0</v>
      </c>
      <c r="DQ288" s="200">
        <v>0</v>
      </c>
      <c r="DR288" s="200">
        <v>0</v>
      </c>
      <c r="DS288" s="200">
        <v>0</v>
      </c>
      <c r="DT288" s="200">
        <v>0</v>
      </c>
      <c r="DU288" s="200">
        <v>0</v>
      </c>
      <c r="DV288" s="200">
        <v>0</v>
      </c>
      <c r="DW288" s="1217"/>
    </row>
    <row r="289" spans="1:127" s="240" customFormat="1" ht="15.95" customHeight="1">
      <c r="B289" s="820">
        <f>COUNTA(B117:B136)</f>
        <v>13</v>
      </c>
      <c r="C289" s="1124" t="s">
        <v>1091</v>
      </c>
      <c r="D289" s="460"/>
      <c r="E289" s="461"/>
      <c r="F289" s="461"/>
      <c r="G289" s="461"/>
      <c r="H289" s="462"/>
      <c r="I289" s="459" t="s">
        <v>1092</v>
      </c>
      <c r="J289" s="460"/>
      <c r="K289" s="461"/>
      <c r="L289" s="461"/>
      <c r="M289" s="461"/>
      <c r="N289" s="463"/>
      <c r="O289" s="459" t="s">
        <v>1093</v>
      </c>
      <c r="P289" s="461"/>
      <c r="Q289" s="461"/>
      <c r="R289" s="461"/>
      <c r="S289" s="463"/>
      <c r="T289" s="459" t="s">
        <v>1094</v>
      </c>
      <c r="U289" s="464"/>
      <c r="V289" s="461"/>
      <c r="W289" s="461"/>
      <c r="X289" s="461"/>
      <c r="Y289" s="461"/>
      <c r="Z289" s="461"/>
      <c r="AA289" s="461"/>
      <c r="AB289" s="463"/>
      <c r="AC289" s="410"/>
      <c r="AD289" s="1124" t="s">
        <v>1091</v>
      </c>
      <c r="AE289" s="460"/>
      <c r="AF289" s="461"/>
      <c r="AG289" s="461"/>
      <c r="AH289" s="461"/>
      <c r="AI289" s="462"/>
      <c r="AJ289" s="459" t="s">
        <v>1092</v>
      </c>
      <c r="AK289" s="460"/>
      <c r="AL289" s="461"/>
      <c r="AM289" s="461"/>
      <c r="AN289" s="461"/>
      <c r="AO289" s="463"/>
      <c r="AP289" s="459" t="s">
        <v>1093</v>
      </c>
      <c r="AQ289" s="461"/>
      <c r="AR289" s="461"/>
      <c r="AS289" s="461"/>
      <c r="AT289" s="463"/>
      <c r="AU289" s="459" t="s">
        <v>1094</v>
      </c>
      <c r="AV289" s="464"/>
      <c r="AW289" s="461"/>
      <c r="AX289" s="461"/>
      <c r="AY289" s="461"/>
      <c r="AZ289" s="461"/>
      <c r="BA289" s="461"/>
      <c r="BB289" s="461"/>
      <c r="BC289" s="463"/>
      <c r="BD289" s="411"/>
      <c r="BE289" s="1124" t="s">
        <v>1091</v>
      </c>
      <c r="BF289" s="460"/>
      <c r="BG289" s="461"/>
      <c r="BH289" s="461"/>
      <c r="BI289" s="461"/>
      <c r="BJ289" s="462"/>
      <c r="BK289" s="459" t="s">
        <v>1092</v>
      </c>
      <c r="BL289" s="460"/>
      <c r="BM289" s="461"/>
      <c r="BN289" s="461"/>
      <c r="BO289" s="461"/>
      <c r="BP289" s="463"/>
      <c r="BQ289" s="459" t="s">
        <v>1093</v>
      </c>
      <c r="BR289" s="461"/>
      <c r="BS289" s="461"/>
      <c r="BT289" s="461"/>
      <c r="BU289" s="463"/>
      <c r="BV289" s="459" t="s">
        <v>1094</v>
      </c>
      <c r="BW289" s="464"/>
      <c r="BX289" s="461"/>
      <c r="BY289" s="461"/>
      <c r="BZ289" s="461"/>
      <c r="CA289" s="461"/>
      <c r="CB289" s="461"/>
      <c r="CC289" s="461"/>
      <c r="CD289" s="463"/>
      <c r="CE289" s="412"/>
      <c r="CF289" s="1124" t="s">
        <v>1091</v>
      </c>
      <c r="CG289" s="460"/>
      <c r="CH289" s="461"/>
      <c r="CI289" s="461"/>
      <c r="CJ289" s="461"/>
      <c r="CK289" s="462"/>
      <c r="CL289" s="459" t="s">
        <v>1092</v>
      </c>
      <c r="CM289" s="460"/>
      <c r="CN289" s="461"/>
      <c r="CO289" s="461"/>
      <c r="CP289" s="461"/>
      <c r="CQ289" s="463"/>
      <c r="CR289" s="459" t="s">
        <v>1093</v>
      </c>
      <c r="CS289" s="461"/>
      <c r="CT289" s="461"/>
      <c r="CU289" s="461"/>
      <c r="CV289" s="463"/>
      <c r="CW289" s="459" t="s">
        <v>1094</v>
      </c>
      <c r="CX289" s="464"/>
      <c r="CY289" s="461"/>
      <c r="CZ289" s="461"/>
      <c r="DA289" s="461"/>
      <c r="DB289" s="461"/>
      <c r="DC289" s="461"/>
      <c r="DD289" s="461"/>
      <c r="DE289" s="463"/>
      <c r="DF289" s="3222">
        <f>B289</f>
        <v>13</v>
      </c>
      <c r="DG289" s="3223"/>
      <c r="DH289" s="3223"/>
      <c r="DI289" s="821" t="s">
        <v>1095</v>
      </c>
      <c r="DJ289" s="821"/>
      <c r="DK289" s="270">
        <v>0</v>
      </c>
      <c r="DL289" s="270">
        <v>0</v>
      </c>
      <c r="DM289" s="270">
        <v>0</v>
      </c>
      <c r="DN289" s="270">
        <v>0</v>
      </c>
      <c r="DO289" s="1122"/>
      <c r="DP289" s="564">
        <v>0</v>
      </c>
      <c r="DQ289" s="200">
        <v>0</v>
      </c>
      <c r="DR289" s="200">
        <v>0</v>
      </c>
      <c r="DS289" s="200">
        <v>0</v>
      </c>
      <c r="DT289" s="200">
        <v>0</v>
      </c>
      <c r="DU289" s="200">
        <v>0</v>
      </c>
      <c r="DV289" s="200">
        <v>0</v>
      </c>
      <c r="DW289" s="1217"/>
    </row>
    <row r="290" spans="1:127" s="240" customFormat="1" ht="15.95" customHeight="1" thickBot="1">
      <c r="B290" s="466" t="s">
        <v>1096</v>
      </c>
      <c r="C290" s="3198">
        <v>20</v>
      </c>
      <c r="D290" s="3199"/>
      <c r="E290" s="3199"/>
      <c r="F290" s="3199"/>
      <c r="G290" s="3199"/>
      <c r="H290" s="3200"/>
      <c r="I290" s="3201">
        <f>(J283/P283)*C290</f>
        <v>4</v>
      </c>
      <c r="J290" s="3202"/>
      <c r="K290" s="3202"/>
      <c r="L290" s="3202"/>
      <c r="M290" s="3202"/>
      <c r="N290" s="3203"/>
      <c r="O290" s="3201">
        <f>SUM(C285:AB285)</f>
        <v>0</v>
      </c>
      <c r="P290" s="3202"/>
      <c r="Q290" s="3202"/>
      <c r="R290" s="3202"/>
      <c r="S290" s="3203"/>
      <c r="T290" s="3201" t="str">
        <f>IF(O290&lt;=I290,"OK","Trop")</f>
        <v>OK</v>
      </c>
      <c r="U290" s="3202"/>
      <c r="V290" s="3202"/>
      <c r="W290" s="3202"/>
      <c r="X290" s="3202"/>
      <c r="Y290" s="3196" t="str">
        <f>IF(O290&lt;=I290,"",IF(O290&gt;I290,O290-I290))</f>
        <v/>
      </c>
      <c r="Z290" s="3196"/>
      <c r="AA290" s="3196"/>
      <c r="AB290" s="3197"/>
      <c r="AC290" s="410"/>
      <c r="AD290" s="3198">
        <v>20</v>
      </c>
      <c r="AE290" s="3199"/>
      <c r="AF290" s="3199"/>
      <c r="AG290" s="3199"/>
      <c r="AH290" s="3199"/>
      <c r="AI290" s="3200"/>
      <c r="AJ290" s="3201">
        <f>(AK283/AQ283)*AD290</f>
        <v>6</v>
      </c>
      <c r="AK290" s="3202"/>
      <c r="AL290" s="3202"/>
      <c r="AM290" s="3202"/>
      <c r="AN290" s="3202"/>
      <c r="AO290" s="3203"/>
      <c r="AP290" s="3201">
        <f>SUM(AD285:BC285)</f>
        <v>0</v>
      </c>
      <c r="AQ290" s="3202"/>
      <c r="AR290" s="3202"/>
      <c r="AS290" s="3202"/>
      <c r="AT290" s="3203"/>
      <c r="AU290" s="3201" t="str">
        <f>IF(AP290&lt;=AJ290,"OK","Trop")</f>
        <v>OK</v>
      </c>
      <c r="AV290" s="3202"/>
      <c r="AW290" s="3202"/>
      <c r="AX290" s="3202"/>
      <c r="AY290" s="3202"/>
      <c r="AZ290" s="3196" t="str">
        <f>IF(AP290&lt;=AJ290,"",IF(AP290&gt;AJ290,AP290-AJ290))</f>
        <v/>
      </c>
      <c r="BA290" s="3196"/>
      <c r="BB290" s="3196"/>
      <c r="BC290" s="3197"/>
      <c r="BD290" s="411"/>
      <c r="BE290" s="3198">
        <v>20</v>
      </c>
      <c r="BF290" s="3199"/>
      <c r="BG290" s="3199"/>
      <c r="BH290" s="3199"/>
      <c r="BI290" s="3199"/>
      <c r="BJ290" s="3200"/>
      <c r="BK290" s="3201">
        <f>(BL283/BR283)*BE290</f>
        <v>6</v>
      </c>
      <c r="BL290" s="3202"/>
      <c r="BM290" s="3202"/>
      <c r="BN290" s="3202"/>
      <c r="BO290" s="3202"/>
      <c r="BP290" s="3203"/>
      <c r="BQ290" s="3201">
        <f>SUM(BE285:CD285)</f>
        <v>0</v>
      </c>
      <c r="BR290" s="3202"/>
      <c r="BS290" s="3202"/>
      <c r="BT290" s="3202"/>
      <c r="BU290" s="3203"/>
      <c r="BV290" s="3201" t="str">
        <f>IF(BQ290&lt;=BK290,"OK","Trop")</f>
        <v>OK</v>
      </c>
      <c r="BW290" s="3202"/>
      <c r="BX290" s="3202"/>
      <c r="BY290" s="3202"/>
      <c r="BZ290" s="3202"/>
      <c r="CA290" s="3196" t="str">
        <f>IF(BQ290&lt;=BK290,"",IF(BQ290&gt;BK290,BQ290-BK290))</f>
        <v/>
      </c>
      <c r="CB290" s="3196"/>
      <c r="CC290" s="3196"/>
      <c r="CD290" s="3197"/>
      <c r="CE290" s="412"/>
      <c r="CF290" s="3198">
        <v>40</v>
      </c>
      <c r="CG290" s="3199"/>
      <c r="CH290" s="3199"/>
      <c r="CI290" s="3199"/>
      <c r="CJ290" s="3199"/>
      <c r="CK290" s="3200"/>
      <c r="CL290" s="3201">
        <f>(CM283/CS283)*CF290</f>
        <v>8</v>
      </c>
      <c r="CM290" s="3202"/>
      <c r="CN290" s="3202"/>
      <c r="CO290" s="3202"/>
      <c r="CP290" s="3202"/>
      <c r="CQ290" s="3203"/>
      <c r="CR290" s="3201">
        <f>SUM(CF285:DE285)</f>
        <v>0</v>
      </c>
      <c r="CS290" s="3202"/>
      <c r="CT290" s="3202"/>
      <c r="CU290" s="3202"/>
      <c r="CV290" s="3203"/>
      <c r="CW290" s="3201" t="str">
        <f>IF(CR290&lt;=CL290,"OK","Trop")</f>
        <v>OK</v>
      </c>
      <c r="CX290" s="3202"/>
      <c r="CY290" s="3202"/>
      <c r="CZ290" s="3202"/>
      <c r="DA290" s="3202"/>
      <c r="DB290" s="3196" t="str">
        <f>IF(CR290&lt;=CL290,"",IF(CR290&gt;CL290,CR290-CL290))</f>
        <v/>
      </c>
      <c r="DC290" s="3196"/>
      <c r="DD290" s="3196"/>
      <c r="DE290" s="3197"/>
      <c r="DF290" s="1125" t="s">
        <v>1164</v>
      </c>
      <c r="DG290" s="1126"/>
      <c r="DH290" s="1126"/>
      <c r="DI290" s="1126"/>
      <c r="DJ290" s="1126"/>
      <c r="DK290" s="1126"/>
      <c r="DL290" s="1126"/>
      <c r="DM290" s="1126"/>
      <c r="DN290" s="1126"/>
      <c r="DO290" s="1127"/>
      <c r="DP290" s="564">
        <v>0</v>
      </c>
      <c r="DQ290" s="200">
        <v>0</v>
      </c>
      <c r="DR290" s="200">
        <v>0</v>
      </c>
      <c r="DS290" s="200">
        <v>0</v>
      </c>
      <c r="DT290" s="200">
        <v>0</v>
      </c>
      <c r="DU290" s="200">
        <v>0</v>
      </c>
      <c r="DV290" s="200">
        <v>0</v>
      </c>
      <c r="DW290" s="1217"/>
    </row>
    <row r="291" spans="1:127" s="240" customFormat="1" ht="15.95" customHeight="1">
      <c r="A291" s="621"/>
      <c r="B291" s="1248"/>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129"/>
      <c r="BC291" s="129"/>
      <c r="BD291" s="129"/>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c r="CG291" s="129"/>
      <c r="CH291" s="129"/>
      <c r="CI291" s="129"/>
      <c r="CJ291" s="129"/>
      <c r="CK291" s="129"/>
      <c r="CL291" s="129"/>
      <c r="CM291" s="129"/>
      <c r="CN291" s="129"/>
      <c r="CO291" s="129"/>
      <c r="CP291" s="129"/>
      <c r="CQ291" s="129"/>
      <c r="CR291" s="129"/>
      <c r="CS291" s="129"/>
      <c r="CT291" s="129"/>
      <c r="CU291" s="129"/>
      <c r="CV291" s="129"/>
      <c r="CW291" s="129"/>
      <c r="CX291" s="129"/>
      <c r="CY291" s="129"/>
      <c r="CZ291" s="129"/>
      <c r="DA291" s="129"/>
      <c r="DB291" s="129"/>
      <c r="DC291" s="129"/>
      <c r="DD291" s="129"/>
      <c r="DE291" s="129"/>
      <c r="DF291" s="129"/>
      <c r="DG291" s="129"/>
      <c r="DI291" s="564">
        <v>0</v>
      </c>
      <c r="DJ291" s="564">
        <v>0</v>
      </c>
      <c r="DK291" s="564">
        <v>0</v>
      </c>
      <c r="DL291" s="564">
        <v>0</v>
      </c>
      <c r="DM291" s="564">
        <v>0</v>
      </c>
      <c r="DN291" s="564">
        <v>0</v>
      </c>
      <c r="DO291" s="564">
        <v>0</v>
      </c>
      <c r="DP291" s="564">
        <v>0</v>
      </c>
      <c r="DQ291" s="200">
        <v>0</v>
      </c>
      <c r="DR291" s="200">
        <v>0</v>
      </c>
      <c r="DS291" s="200">
        <v>0</v>
      </c>
      <c r="DT291" s="200">
        <v>0</v>
      </c>
      <c r="DU291" s="200">
        <v>0</v>
      </c>
      <c r="DV291" s="200">
        <v>0</v>
      </c>
      <c r="DW291" s="1217"/>
    </row>
    <row r="292" spans="1:127" s="240" customFormat="1" ht="21" customHeight="1">
      <c r="B292" s="3101" t="str">
        <f>B119</f>
        <v>PROTÉINES   Patisserie</v>
      </c>
      <c r="C292" s="3101"/>
      <c r="D292" s="3101"/>
      <c r="E292" s="3101"/>
      <c r="F292" s="3101"/>
      <c r="G292" s="3101"/>
      <c r="H292" s="3101"/>
      <c r="I292" s="3101"/>
      <c r="J292" s="3101"/>
      <c r="K292" s="3101"/>
      <c r="L292" s="3101"/>
      <c r="M292" s="3101"/>
      <c r="N292" s="3101"/>
      <c r="O292" s="3101"/>
      <c r="P292" s="3101"/>
      <c r="Q292" s="3101"/>
      <c r="R292" s="3101"/>
      <c r="S292" s="3101"/>
      <c r="T292" s="3101"/>
      <c r="U292" s="3101"/>
      <c r="V292" s="3101"/>
      <c r="W292" s="3101"/>
      <c r="X292" s="3101"/>
      <c r="Y292" s="3101"/>
      <c r="Z292" s="3101"/>
      <c r="AA292" s="3101"/>
      <c r="AB292" s="3101"/>
      <c r="AC292" s="3101"/>
      <c r="AD292" s="3101"/>
      <c r="AE292" s="3101"/>
      <c r="AF292" s="3101"/>
      <c r="AG292" s="3101"/>
      <c r="AH292" s="3101"/>
      <c r="AI292" s="3101"/>
      <c r="AJ292" s="3101"/>
      <c r="AK292" s="3101"/>
      <c r="AL292" s="3101"/>
      <c r="AM292" s="3101"/>
      <c r="AN292" s="3101"/>
      <c r="AO292" s="3101"/>
      <c r="AP292" s="3101"/>
      <c r="AQ292" s="3101"/>
      <c r="AR292" s="3101"/>
      <c r="AS292" s="3101"/>
      <c r="AT292" s="3101"/>
      <c r="AU292" s="3101"/>
      <c r="AV292" s="3101"/>
      <c r="AW292" s="3101"/>
      <c r="AX292" s="3101"/>
      <c r="AY292" s="3101"/>
      <c r="AZ292" s="3101"/>
      <c r="BA292" s="3101"/>
      <c r="BB292" s="3101"/>
      <c r="BC292" s="3101"/>
      <c r="BD292" s="3101"/>
      <c r="BE292" s="3101"/>
      <c r="BF292" s="3101"/>
      <c r="BG292" s="3101"/>
      <c r="BH292" s="3101"/>
      <c r="BI292" s="3101"/>
      <c r="BJ292" s="3101"/>
      <c r="BK292" s="3101"/>
      <c r="BL292" s="3101"/>
      <c r="BM292" s="3101"/>
      <c r="BN292" s="3101"/>
      <c r="BO292" s="3101"/>
      <c r="BP292" s="3101"/>
      <c r="BQ292" s="3101"/>
      <c r="BR292" s="3101"/>
      <c r="BS292" s="3101"/>
      <c r="BT292" s="3101"/>
      <c r="BU292" s="3101"/>
      <c r="BV292" s="3101"/>
      <c r="BW292" s="3101"/>
      <c r="BX292" s="3101"/>
      <c r="BY292" s="3101"/>
      <c r="BZ292" s="3101"/>
      <c r="CA292" s="3101"/>
      <c r="CB292" s="3101"/>
      <c r="CC292" s="3101"/>
      <c r="CD292" s="3101"/>
      <c r="CE292" s="3101"/>
      <c r="CF292" s="3101"/>
      <c r="CG292" s="3101"/>
      <c r="CH292" s="3101"/>
      <c r="CI292" s="3101"/>
      <c r="CJ292" s="3101"/>
      <c r="CK292" s="3101"/>
      <c r="CL292" s="3101"/>
      <c r="CM292" s="3101"/>
      <c r="CN292" s="3101"/>
      <c r="CO292" s="3101"/>
      <c r="CP292" s="3101"/>
      <c r="CQ292" s="3101"/>
      <c r="CR292" s="3126" t="s">
        <v>1163</v>
      </c>
      <c r="CS292" s="3126"/>
      <c r="CT292" s="3126"/>
      <c r="CU292" s="3126"/>
      <c r="CV292" s="3126"/>
      <c r="CW292" s="3126"/>
      <c r="CX292" s="3126"/>
      <c r="CY292" s="3126"/>
      <c r="CZ292" s="3126"/>
      <c r="DA292" s="3126"/>
      <c r="DB292" s="3126"/>
      <c r="DC292" s="3126"/>
      <c r="DD292" s="3126"/>
      <c r="DE292" s="3126"/>
      <c r="DF292" s="3126">
        <f>ROW(DE123)</f>
        <v>123</v>
      </c>
      <c r="DG292" s="3126" t="s">
        <v>1124</v>
      </c>
      <c r="DH292" s="3126">
        <f>ROW(DE136)</f>
        <v>136</v>
      </c>
      <c r="DI292" s="3224" t="str">
        <f>B292</f>
        <v>PROTÉINES   Patisserie</v>
      </c>
      <c r="DJ292" s="3224"/>
      <c r="DK292" s="3224"/>
      <c r="DL292" s="3224"/>
      <c r="DM292" s="3224"/>
      <c r="DN292" s="3224"/>
      <c r="DO292" s="3225"/>
      <c r="DP292" s="564">
        <v>0</v>
      </c>
      <c r="DQ292" s="200">
        <v>0</v>
      </c>
      <c r="DR292" s="200">
        <v>0</v>
      </c>
      <c r="DS292" s="200">
        <v>0</v>
      </c>
      <c r="DT292" s="200">
        <v>0</v>
      </c>
      <c r="DU292" s="200">
        <v>0</v>
      </c>
      <c r="DV292" s="200">
        <v>0</v>
      </c>
      <c r="DW292" s="1217"/>
    </row>
    <row r="293" spans="1:127" s="240" customFormat="1" ht="21" customHeight="1">
      <c r="A293" s="1132"/>
      <c r="B293" s="3103"/>
      <c r="C293" s="3103"/>
      <c r="D293" s="3103"/>
      <c r="E293" s="3103"/>
      <c r="F293" s="3103"/>
      <c r="G293" s="3103"/>
      <c r="H293" s="3103"/>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103"/>
      <c r="AD293" s="3103"/>
      <c r="AE293" s="3103"/>
      <c r="AF293" s="3103"/>
      <c r="AG293" s="3103"/>
      <c r="AH293" s="3103"/>
      <c r="AI293" s="3103"/>
      <c r="AJ293" s="3103"/>
      <c r="AK293" s="3103"/>
      <c r="AL293" s="3103"/>
      <c r="AM293" s="3103"/>
      <c r="AN293" s="3103"/>
      <c r="AO293" s="3103"/>
      <c r="AP293" s="3103"/>
      <c r="AQ293" s="3103"/>
      <c r="AR293" s="3103"/>
      <c r="AS293" s="3103"/>
      <c r="AT293" s="3103"/>
      <c r="AU293" s="3103"/>
      <c r="AV293" s="3103"/>
      <c r="AW293" s="3103"/>
      <c r="AX293" s="3103"/>
      <c r="AY293" s="3103"/>
      <c r="AZ293" s="3103"/>
      <c r="BA293" s="3103"/>
      <c r="BB293" s="3103"/>
      <c r="BC293" s="3103"/>
      <c r="BD293" s="3103"/>
      <c r="BE293" s="3103"/>
      <c r="BF293" s="3103"/>
      <c r="BG293" s="3103"/>
      <c r="BH293" s="3103"/>
      <c r="BI293" s="3103"/>
      <c r="BJ293" s="3103"/>
      <c r="BK293" s="3103"/>
      <c r="BL293" s="3103"/>
      <c r="BM293" s="3103"/>
      <c r="BN293" s="3103"/>
      <c r="BO293" s="3103"/>
      <c r="BP293" s="3103"/>
      <c r="BQ293" s="3103"/>
      <c r="BR293" s="3103"/>
      <c r="BS293" s="3103"/>
      <c r="BT293" s="3103"/>
      <c r="BU293" s="3103"/>
      <c r="BV293" s="3103"/>
      <c r="BW293" s="3103"/>
      <c r="BX293" s="3103"/>
      <c r="BY293" s="3103"/>
      <c r="BZ293" s="3103"/>
      <c r="CA293" s="3103"/>
      <c r="CB293" s="3103"/>
      <c r="CC293" s="3103"/>
      <c r="CD293" s="3103"/>
      <c r="CE293" s="3103"/>
      <c r="CF293" s="3103"/>
      <c r="CG293" s="3103"/>
      <c r="CH293" s="3103"/>
      <c r="CI293" s="3103"/>
      <c r="CJ293" s="3103"/>
      <c r="CK293" s="3103"/>
      <c r="CL293" s="3103"/>
      <c r="CM293" s="3103"/>
      <c r="CN293" s="3103"/>
      <c r="CO293" s="3103"/>
      <c r="CP293" s="3103"/>
      <c r="CQ293" s="3103"/>
      <c r="CR293" s="3228"/>
      <c r="CS293" s="3228"/>
      <c r="CT293" s="3228"/>
      <c r="CU293" s="3228"/>
      <c r="CV293" s="3228"/>
      <c r="CW293" s="3228"/>
      <c r="CX293" s="3228"/>
      <c r="CY293" s="3228"/>
      <c r="CZ293" s="3228"/>
      <c r="DA293" s="3228"/>
      <c r="DB293" s="3228"/>
      <c r="DC293" s="3228"/>
      <c r="DD293" s="3228"/>
      <c r="DE293" s="3228"/>
      <c r="DF293" s="3228"/>
      <c r="DG293" s="3228"/>
      <c r="DH293" s="3228"/>
      <c r="DI293" s="3226"/>
      <c r="DJ293" s="3226"/>
      <c r="DK293" s="3226"/>
      <c r="DL293" s="3226"/>
      <c r="DM293" s="3226"/>
      <c r="DN293" s="3226"/>
      <c r="DO293" s="3227"/>
      <c r="DP293" s="564">
        <v>0</v>
      </c>
      <c r="DQ293" s="200">
        <v>0</v>
      </c>
      <c r="DR293" s="200">
        <v>0</v>
      </c>
      <c r="DS293" s="200">
        <v>0</v>
      </c>
      <c r="DT293" s="200">
        <v>0</v>
      </c>
      <c r="DU293" s="200">
        <v>0</v>
      </c>
      <c r="DV293" s="200">
        <v>0</v>
      </c>
      <c r="DW293" s="1217"/>
    </row>
    <row r="294" spans="1:127" s="240" customFormat="1" ht="15.95" customHeight="1">
      <c r="B294" s="444" t="s">
        <v>1080</v>
      </c>
      <c r="C294" s="1108" t="s">
        <v>1076</v>
      </c>
      <c r="D294" s="1109"/>
      <c r="E294" s="1109"/>
      <c r="F294" s="1109"/>
      <c r="G294" s="1109"/>
      <c r="H294" s="1109"/>
      <c r="I294" s="1110" t="s">
        <v>1081</v>
      </c>
      <c r="J294" s="3185">
        <v>4</v>
      </c>
      <c r="K294" s="3185"/>
      <c r="L294" s="1109" t="s">
        <v>1082</v>
      </c>
      <c r="M294" s="1109"/>
      <c r="N294" s="1111"/>
      <c r="O294" s="1111"/>
      <c r="P294" s="3186">
        <v>20</v>
      </c>
      <c r="Q294" s="3186"/>
      <c r="R294" s="1109" t="s">
        <v>1083</v>
      </c>
      <c r="S294" s="1112"/>
      <c r="T294" s="1109"/>
      <c r="U294" s="1109"/>
      <c r="V294" s="1109"/>
      <c r="W294" s="1109"/>
      <c r="X294" s="1109"/>
      <c r="Y294" s="1109"/>
      <c r="Z294" s="1109"/>
      <c r="AA294" s="1109"/>
      <c r="AB294" s="1113"/>
      <c r="AC294" s="410"/>
      <c r="AD294" s="1108"/>
      <c r="AE294" s="1109"/>
      <c r="AF294" s="1109"/>
      <c r="AG294" s="1109"/>
      <c r="AH294" s="1109"/>
      <c r="AI294" s="1109"/>
      <c r="AJ294" s="1110" t="s">
        <v>1081</v>
      </c>
      <c r="AK294" s="3185">
        <v>6</v>
      </c>
      <c r="AL294" s="3185"/>
      <c r="AM294" s="1109" t="s">
        <v>1082</v>
      </c>
      <c r="AN294" s="1109"/>
      <c r="AO294" s="1111"/>
      <c r="AP294" s="1111"/>
      <c r="AQ294" s="3186">
        <v>20</v>
      </c>
      <c r="AR294" s="3186"/>
      <c r="AS294" s="1109" t="s">
        <v>1083</v>
      </c>
      <c r="AT294" s="1112"/>
      <c r="AU294" s="1109"/>
      <c r="AV294" s="1109"/>
      <c r="AW294" s="1109"/>
      <c r="AX294" s="1109"/>
      <c r="AY294" s="1109"/>
      <c r="AZ294" s="1109"/>
      <c r="BA294" s="1109"/>
      <c r="BB294" s="1109"/>
      <c r="BC294" s="1113"/>
      <c r="BD294" s="411"/>
      <c r="BE294" s="1108"/>
      <c r="BF294" s="1109"/>
      <c r="BG294" s="1109"/>
      <c r="BH294" s="1109"/>
      <c r="BI294" s="1109"/>
      <c r="BJ294" s="1109"/>
      <c r="BK294" s="1110" t="s">
        <v>1081</v>
      </c>
      <c r="BL294" s="3185">
        <v>6</v>
      </c>
      <c r="BM294" s="3185"/>
      <c r="BN294" s="1109" t="s">
        <v>1082</v>
      </c>
      <c r="BO294" s="1109"/>
      <c r="BP294" s="1111"/>
      <c r="BQ294" s="1111"/>
      <c r="BR294" s="3186">
        <v>20</v>
      </c>
      <c r="BS294" s="3186"/>
      <c r="BT294" s="1109" t="s">
        <v>1083</v>
      </c>
      <c r="BU294" s="1112"/>
      <c r="BV294" s="1109"/>
      <c r="BW294" s="1109"/>
      <c r="BX294" s="1109"/>
      <c r="BY294" s="1109"/>
      <c r="BZ294" s="1109"/>
      <c r="CA294" s="1109"/>
      <c r="CB294" s="1109"/>
      <c r="CC294" s="1109"/>
      <c r="CD294" s="1113"/>
      <c r="CE294" s="412"/>
      <c r="CF294" s="1108"/>
      <c r="CG294" s="1109"/>
      <c r="CH294" s="1109"/>
      <c r="CI294" s="1109"/>
      <c r="CJ294" s="1109"/>
      <c r="CK294" s="1109"/>
      <c r="CL294" s="1110" t="s">
        <v>1081</v>
      </c>
      <c r="CM294" s="3185">
        <v>4</v>
      </c>
      <c r="CN294" s="3185"/>
      <c r="CO294" s="1109" t="s">
        <v>1082</v>
      </c>
      <c r="CP294" s="1109"/>
      <c r="CQ294" s="1111"/>
      <c r="CR294" s="1111"/>
      <c r="CS294" s="3186">
        <v>20</v>
      </c>
      <c r="CT294" s="3186"/>
      <c r="CU294" s="1109" t="s">
        <v>1083</v>
      </c>
      <c r="CV294" s="1112"/>
      <c r="CW294" s="1109"/>
      <c r="CX294" s="1109"/>
      <c r="CY294" s="1109"/>
      <c r="CZ294" s="1109"/>
      <c r="DA294" s="1109"/>
      <c r="DB294" s="1109"/>
      <c r="DC294" s="1109"/>
      <c r="DD294" s="1109"/>
      <c r="DE294" s="1113"/>
      <c r="DF294" s="1114" t="s">
        <v>1084</v>
      </c>
      <c r="DG294" s="1115"/>
      <c r="DH294" s="1116"/>
      <c r="DI294" s="1116"/>
      <c r="DJ294" s="1117"/>
      <c r="DK294" s="1117"/>
      <c r="DL294" s="1117"/>
      <c r="DM294" s="1117"/>
      <c r="DN294" s="1117"/>
      <c r="DO294" s="1118"/>
      <c r="DP294" s="564">
        <v>0</v>
      </c>
      <c r="DQ294" s="200">
        <v>0</v>
      </c>
      <c r="DR294" s="200">
        <v>0</v>
      </c>
      <c r="DS294" s="200">
        <v>0</v>
      </c>
      <c r="DT294" s="200">
        <v>0</v>
      </c>
      <c r="DU294" s="200">
        <v>0</v>
      </c>
      <c r="DV294" s="200">
        <v>0</v>
      </c>
      <c r="DW294" s="1217"/>
    </row>
    <row r="295" spans="1:127" s="240" customFormat="1" ht="13.5" customHeight="1">
      <c r="B295" s="413" t="s">
        <v>205</v>
      </c>
      <c r="C295" s="414" t="s">
        <v>66</v>
      </c>
      <c r="D295" s="415" t="s">
        <v>77</v>
      </c>
      <c r="E295" s="414" t="s">
        <v>66</v>
      </c>
      <c r="F295" s="415" t="s">
        <v>77</v>
      </c>
      <c r="G295" s="414" t="s">
        <v>66</v>
      </c>
      <c r="H295" s="415" t="s">
        <v>77</v>
      </c>
      <c r="I295" s="414" t="s">
        <v>66</v>
      </c>
      <c r="J295" s="415" t="s">
        <v>77</v>
      </c>
      <c r="K295" s="414" t="s">
        <v>66</v>
      </c>
      <c r="L295" s="415" t="s">
        <v>77</v>
      </c>
      <c r="M295" s="414" t="s">
        <v>66</v>
      </c>
      <c r="N295" s="415" t="s">
        <v>77</v>
      </c>
      <c r="O295" s="414" t="s">
        <v>66</v>
      </c>
      <c r="P295" s="415" t="s">
        <v>77</v>
      </c>
      <c r="Q295" s="414" t="s">
        <v>66</v>
      </c>
      <c r="R295" s="415" t="s">
        <v>77</v>
      </c>
      <c r="S295" s="414" t="s">
        <v>66</v>
      </c>
      <c r="T295" s="415" t="s">
        <v>77</v>
      </c>
      <c r="U295" s="414" t="s">
        <v>66</v>
      </c>
      <c r="V295" s="415" t="s">
        <v>77</v>
      </c>
      <c r="W295" s="414" t="s">
        <v>66</v>
      </c>
      <c r="X295" s="415" t="s">
        <v>77</v>
      </c>
      <c r="Y295" s="414" t="s">
        <v>66</v>
      </c>
      <c r="Z295" s="415" t="s">
        <v>77</v>
      </c>
      <c r="AA295" s="414" t="s">
        <v>66</v>
      </c>
      <c r="AB295" s="416" t="s">
        <v>77</v>
      </c>
      <c r="AC295" s="410"/>
      <c r="AD295" s="417" t="s">
        <v>66</v>
      </c>
      <c r="AE295" s="415" t="s">
        <v>77</v>
      </c>
      <c r="AF295" s="418" t="s">
        <v>66</v>
      </c>
      <c r="AG295" s="415" t="s">
        <v>77</v>
      </c>
      <c r="AH295" s="418" t="s">
        <v>66</v>
      </c>
      <c r="AI295" s="415" t="s">
        <v>77</v>
      </c>
      <c r="AJ295" s="418" t="s">
        <v>66</v>
      </c>
      <c r="AK295" s="415" t="s">
        <v>77</v>
      </c>
      <c r="AL295" s="418" t="s">
        <v>66</v>
      </c>
      <c r="AM295" s="415" t="s">
        <v>77</v>
      </c>
      <c r="AN295" s="418" t="s">
        <v>66</v>
      </c>
      <c r="AO295" s="415" t="s">
        <v>77</v>
      </c>
      <c r="AP295" s="418" t="s">
        <v>66</v>
      </c>
      <c r="AQ295" s="415" t="s">
        <v>77</v>
      </c>
      <c r="AR295" s="418" t="s">
        <v>66</v>
      </c>
      <c r="AS295" s="415" t="s">
        <v>77</v>
      </c>
      <c r="AT295" s="418" t="s">
        <v>66</v>
      </c>
      <c r="AU295" s="415" t="s">
        <v>77</v>
      </c>
      <c r="AV295" s="418" t="s">
        <v>66</v>
      </c>
      <c r="AW295" s="415" t="s">
        <v>77</v>
      </c>
      <c r="AX295" s="418" t="s">
        <v>66</v>
      </c>
      <c r="AY295" s="415" t="s">
        <v>77</v>
      </c>
      <c r="AZ295" s="418" t="s">
        <v>66</v>
      </c>
      <c r="BA295" s="415" t="s">
        <v>77</v>
      </c>
      <c r="BB295" s="418" t="s">
        <v>66</v>
      </c>
      <c r="BC295" s="416" t="s">
        <v>77</v>
      </c>
      <c r="BD295" s="411"/>
      <c r="BE295" s="419" t="s">
        <v>66</v>
      </c>
      <c r="BF295" s="415" t="s">
        <v>77</v>
      </c>
      <c r="BG295" s="420" t="s">
        <v>66</v>
      </c>
      <c r="BH295" s="415" t="s">
        <v>77</v>
      </c>
      <c r="BI295" s="420" t="s">
        <v>66</v>
      </c>
      <c r="BJ295" s="415" t="s">
        <v>77</v>
      </c>
      <c r="BK295" s="420" t="s">
        <v>66</v>
      </c>
      <c r="BL295" s="415" t="s">
        <v>77</v>
      </c>
      <c r="BM295" s="420" t="s">
        <v>66</v>
      </c>
      <c r="BN295" s="415" t="s">
        <v>77</v>
      </c>
      <c r="BO295" s="420" t="s">
        <v>66</v>
      </c>
      <c r="BP295" s="415" t="s">
        <v>77</v>
      </c>
      <c r="BQ295" s="420" t="s">
        <v>66</v>
      </c>
      <c r="BR295" s="415" t="s">
        <v>77</v>
      </c>
      <c r="BS295" s="420" t="s">
        <v>66</v>
      </c>
      <c r="BT295" s="415" t="s">
        <v>77</v>
      </c>
      <c r="BU295" s="420" t="s">
        <v>66</v>
      </c>
      <c r="BV295" s="415" t="s">
        <v>77</v>
      </c>
      <c r="BW295" s="420" t="s">
        <v>66</v>
      </c>
      <c r="BX295" s="415" t="s">
        <v>77</v>
      </c>
      <c r="BY295" s="420" t="s">
        <v>66</v>
      </c>
      <c r="BZ295" s="415" t="s">
        <v>77</v>
      </c>
      <c r="CA295" s="420" t="s">
        <v>66</v>
      </c>
      <c r="CB295" s="415" t="s">
        <v>77</v>
      </c>
      <c r="CC295" s="420" t="s">
        <v>66</v>
      </c>
      <c r="CD295" s="416" t="s">
        <v>77</v>
      </c>
      <c r="CE295" s="412"/>
      <c r="CF295" s="421" t="s">
        <v>66</v>
      </c>
      <c r="CG295" s="415" t="s">
        <v>77</v>
      </c>
      <c r="CH295" s="422" t="s">
        <v>66</v>
      </c>
      <c r="CI295" s="415" t="s">
        <v>77</v>
      </c>
      <c r="CJ295" s="422" t="s">
        <v>66</v>
      </c>
      <c r="CK295" s="415" t="s">
        <v>77</v>
      </c>
      <c r="CL295" s="422" t="s">
        <v>66</v>
      </c>
      <c r="CM295" s="415" t="s">
        <v>77</v>
      </c>
      <c r="CN295" s="422" t="s">
        <v>66</v>
      </c>
      <c r="CO295" s="415" t="s">
        <v>77</v>
      </c>
      <c r="CP295" s="422" t="s">
        <v>66</v>
      </c>
      <c r="CQ295" s="415" t="s">
        <v>77</v>
      </c>
      <c r="CR295" s="422" t="s">
        <v>66</v>
      </c>
      <c r="CS295" s="415" t="s">
        <v>77</v>
      </c>
      <c r="CT295" s="422" t="s">
        <v>66</v>
      </c>
      <c r="CU295" s="415" t="s">
        <v>77</v>
      </c>
      <c r="CV295" s="422" t="s">
        <v>66</v>
      </c>
      <c r="CW295" s="415" t="s">
        <v>77</v>
      </c>
      <c r="CX295" s="422" t="s">
        <v>66</v>
      </c>
      <c r="CY295" s="415" t="s">
        <v>77</v>
      </c>
      <c r="CZ295" s="422" t="s">
        <v>66</v>
      </c>
      <c r="DA295" s="415" t="s">
        <v>77</v>
      </c>
      <c r="DB295" s="422" t="s">
        <v>66</v>
      </c>
      <c r="DC295" s="415" t="s">
        <v>77</v>
      </c>
      <c r="DD295" s="422" t="s">
        <v>66</v>
      </c>
      <c r="DE295" s="416" t="s">
        <v>77</v>
      </c>
      <c r="DF295" s="1119" t="s">
        <v>922</v>
      </c>
      <c r="DG295" s="1120"/>
      <c r="DH295" s="1120"/>
      <c r="DI295" s="1120"/>
      <c r="DJ295" s="1120"/>
      <c r="DK295" s="1120"/>
      <c r="DL295" s="1120"/>
      <c r="DM295" s="1120"/>
      <c r="DN295" s="1120"/>
      <c r="DO295" s="1121"/>
      <c r="DP295" s="564">
        <v>0</v>
      </c>
      <c r="DQ295" s="200">
        <v>0</v>
      </c>
      <c r="DR295" s="200">
        <v>0</v>
      </c>
      <c r="DS295" s="200">
        <v>0</v>
      </c>
      <c r="DT295" s="200">
        <v>0</v>
      </c>
      <c r="DU295" s="200">
        <v>0</v>
      </c>
      <c r="DV295" s="200">
        <v>0</v>
      </c>
      <c r="DW295" s="1217"/>
    </row>
    <row r="296" spans="1:127" s="240" customFormat="1" ht="15.95" customHeight="1">
      <c r="B296" s="3190" t="s">
        <v>1085</v>
      </c>
      <c r="C296" s="448">
        <f t="shared" ref="C296:AH296" si="33">SUM(C123:C136)</f>
        <v>0</v>
      </c>
      <c r="D296" s="449">
        <f t="shared" si="33"/>
        <v>0</v>
      </c>
      <c r="E296" s="448">
        <f t="shared" si="33"/>
        <v>0</v>
      </c>
      <c r="F296" s="449">
        <f t="shared" si="33"/>
        <v>0</v>
      </c>
      <c r="G296" s="448">
        <f t="shared" si="33"/>
        <v>0</v>
      </c>
      <c r="H296" s="449">
        <f t="shared" si="33"/>
        <v>0</v>
      </c>
      <c r="I296" s="448">
        <f t="shared" si="33"/>
        <v>0</v>
      </c>
      <c r="J296" s="449">
        <f t="shared" si="33"/>
        <v>0</v>
      </c>
      <c r="K296" s="448">
        <f t="shared" si="33"/>
        <v>0</v>
      </c>
      <c r="L296" s="449">
        <f t="shared" si="33"/>
        <v>0</v>
      </c>
      <c r="M296" s="448">
        <f t="shared" si="33"/>
        <v>0</v>
      </c>
      <c r="N296" s="449">
        <f t="shared" si="33"/>
        <v>0</v>
      </c>
      <c r="O296" s="448">
        <f t="shared" si="33"/>
        <v>0</v>
      </c>
      <c r="P296" s="449">
        <f t="shared" si="33"/>
        <v>0</v>
      </c>
      <c r="Q296" s="448">
        <f t="shared" si="33"/>
        <v>0</v>
      </c>
      <c r="R296" s="449">
        <f t="shared" si="33"/>
        <v>0</v>
      </c>
      <c r="S296" s="448">
        <f t="shared" si="33"/>
        <v>0</v>
      </c>
      <c r="T296" s="449">
        <f t="shared" si="33"/>
        <v>0</v>
      </c>
      <c r="U296" s="448">
        <f t="shared" si="33"/>
        <v>0</v>
      </c>
      <c r="V296" s="449">
        <f t="shared" si="33"/>
        <v>0</v>
      </c>
      <c r="W296" s="448">
        <f t="shared" si="33"/>
        <v>0</v>
      </c>
      <c r="X296" s="449">
        <f t="shared" si="33"/>
        <v>0</v>
      </c>
      <c r="Y296" s="448">
        <f t="shared" si="33"/>
        <v>0</v>
      </c>
      <c r="Z296" s="449">
        <f t="shared" si="33"/>
        <v>0</v>
      </c>
      <c r="AA296" s="448">
        <f t="shared" si="33"/>
        <v>0</v>
      </c>
      <c r="AB296" s="449">
        <f t="shared" si="33"/>
        <v>0</v>
      </c>
      <c r="AC296" s="410">
        <f t="shared" si="33"/>
        <v>0</v>
      </c>
      <c r="AD296" s="450">
        <f t="shared" si="33"/>
        <v>0</v>
      </c>
      <c r="AE296" s="449">
        <f t="shared" si="33"/>
        <v>0</v>
      </c>
      <c r="AF296" s="450">
        <f t="shared" si="33"/>
        <v>0</v>
      </c>
      <c r="AG296" s="449">
        <f t="shared" si="33"/>
        <v>0</v>
      </c>
      <c r="AH296" s="450">
        <f t="shared" si="33"/>
        <v>0</v>
      </c>
      <c r="AI296" s="449">
        <f t="shared" ref="AI296:BC296" si="34">SUM(AI123:AI136)</f>
        <v>0</v>
      </c>
      <c r="AJ296" s="450">
        <f t="shared" si="34"/>
        <v>0</v>
      </c>
      <c r="AK296" s="449">
        <f t="shared" si="34"/>
        <v>0</v>
      </c>
      <c r="AL296" s="450">
        <f t="shared" si="34"/>
        <v>0</v>
      </c>
      <c r="AM296" s="449">
        <f t="shared" si="34"/>
        <v>0</v>
      </c>
      <c r="AN296" s="450">
        <f t="shared" si="34"/>
        <v>0</v>
      </c>
      <c r="AO296" s="449">
        <f t="shared" si="34"/>
        <v>0</v>
      </c>
      <c r="AP296" s="450">
        <f t="shared" si="34"/>
        <v>0</v>
      </c>
      <c r="AQ296" s="449">
        <f t="shared" si="34"/>
        <v>0</v>
      </c>
      <c r="AR296" s="450">
        <f t="shared" si="34"/>
        <v>0</v>
      </c>
      <c r="AS296" s="449">
        <f t="shared" si="34"/>
        <v>0</v>
      </c>
      <c r="AT296" s="450">
        <f t="shared" si="34"/>
        <v>0</v>
      </c>
      <c r="AU296" s="449">
        <f t="shared" si="34"/>
        <v>0</v>
      </c>
      <c r="AV296" s="450">
        <f t="shared" si="34"/>
        <v>0</v>
      </c>
      <c r="AW296" s="449">
        <f t="shared" si="34"/>
        <v>0</v>
      </c>
      <c r="AX296" s="450">
        <f t="shared" si="34"/>
        <v>0</v>
      </c>
      <c r="AY296" s="449">
        <f t="shared" si="34"/>
        <v>0</v>
      </c>
      <c r="AZ296" s="450">
        <f t="shared" si="34"/>
        <v>0</v>
      </c>
      <c r="BA296" s="449">
        <f t="shared" si="34"/>
        <v>0</v>
      </c>
      <c r="BB296" s="450">
        <f t="shared" si="34"/>
        <v>0</v>
      </c>
      <c r="BC296" s="449">
        <f t="shared" si="34"/>
        <v>0</v>
      </c>
      <c r="BD296" s="411"/>
      <c r="BE296" s="451">
        <f t="shared" ref="BE296:CD296" si="35">SUM(BE123:BE136)</f>
        <v>0</v>
      </c>
      <c r="BF296" s="449">
        <f t="shared" si="35"/>
        <v>0</v>
      </c>
      <c r="BG296" s="451">
        <f t="shared" si="35"/>
        <v>0</v>
      </c>
      <c r="BH296" s="449">
        <f t="shared" si="35"/>
        <v>0</v>
      </c>
      <c r="BI296" s="451">
        <f t="shared" si="35"/>
        <v>0</v>
      </c>
      <c r="BJ296" s="449">
        <f t="shared" si="35"/>
        <v>0</v>
      </c>
      <c r="BK296" s="451">
        <f t="shared" si="35"/>
        <v>0</v>
      </c>
      <c r="BL296" s="449">
        <f t="shared" si="35"/>
        <v>0</v>
      </c>
      <c r="BM296" s="451">
        <f t="shared" si="35"/>
        <v>0</v>
      </c>
      <c r="BN296" s="449">
        <f t="shared" si="35"/>
        <v>0</v>
      </c>
      <c r="BO296" s="451">
        <f t="shared" si="35"/>
        <v>0</v>
      </c>
      <c r="BP296" s="449">
        <f t="shared" si="35"/>
        <v>0</v>
      </c>
      <c r="BQ296" s="451">
        <f t="shared" si="35"/>
        <v>0</v>
      </c>
      <c r="BR296" s="449">
        <f t="shared" si="35"/>
        <v>0</v>
      </c>
      <c r="BS296" s="451">
        <f t="shared" si="35"/>
        <v>0</v>
      </c>
      <c r="BT296" s="449">
        <f t="shared" si="35"/>
        <v>0</v>
      </c>
      <c r="BU296" s="451">
        <f t="shared" si="35"/>
        <v>0</v>
      </c>
      <c r="BV296" s="449">
        <f t="shared" si="35"/>
        <v>0</v>
      </c>
      <c r="BW296" s="451">
        <f t="shared" si="35"/>
        <v>0</v>
      </c>
      <c r="BX296" s="449">
        <f t="shared" si="35"/>
        <v>0</v>
      </c>
      <c r="BY296" s="451">
        <f t="shared" si="35"/>
        <v>0</v>
      </c>
      <c r="BZ296" s="449">
        <f t="shared" si="35"/>
        <v>0</v>
      </c>
      <c r="CA296" s="451">
        <f t="shared" si="35"/>
        <v>0</v>
      </c>
      <c r="CB296" s="449">
        <f t="shared" si="35"/>
        <v>0</v>
      </c>
      <c r="CC296" s="451">
        <f t="shared" si="35"/>
        <v>0</v>
      </c>
      <c r="CD296" s="449">
        <f t="shared" si="35"/>
        <v>0</v>
      </c>
      <c r="CE296" s="412"/>
      <c r="CF296" s="452">
        <f t="shared" ref="CF296:DE296" si="36">SUM(CF123:CF136)</f>
        <v>0</v>
      </c>
      <c r="CG296" s="449">
        <f t="shared" si="36"/>
        <v>0</v>
      </c>
      <c r="CH296" s="452">
        <f t="shared" si="36"/>
        <v>0</v>
      </c>
      <c r="CI296" s="449">
        <f t="shared" si="36"/>
        <v>0</v>
      </c>
      <c r="CJ296" s="452">
        <f t="shared" si="36"/>
        <v>0</v>
      </c>
      <c r="CK296" s="449">
        <f t="shared" si="36"/>
        <v>0</v>
      </c>
      <c r="CL296" s="452">
        <f t="shared" si="36"/>
        <v>0</v>
      </c>
      <c r="CM296" s="449">
        <f t="shared" si="36"/>
        <v>0</v>
      </c>
      <c r="CN296" s="452">
        <f t="shared" si="36"/>
        <v>0</v>
      </c>
      <c r="CO296" s="449">
        <f t="shared" si="36"/>
        <v>0</v>
      </c>
      <c r="CP296" s="452">
        <f t="shared" si="36"/>
        <v>0</v>
      </c>
      <c r="CQ296" s="449">
        <f t="shared" si="36"/>
        <v>0</v>
      </c>
      <c r="CR296" s="452">
        <f t="shared" si="36"/>
        <v>0</v>
      </c>
      <c r="CS296" s="449">
        <f t="shared" si="36"/>
        <v>0</v>
      </c>
      <c r="CT296" s="452">
        <f t="shared" si="36"/>
        <v>0</v>
      </c>
      <c r="CU296" s="449">
        <f t="shared" si="36"/>
        <v>0</v>
      </c>
      <c r="CV296" s="452">
        <f t="shared" si="36"/>
        <v>0</v>
      </c>
      <c r="CW296" s="449">
        <f t="shared" si="36"/>
        <v>0</v>
      </c>
      <c r="CX296" s="452">
        <f t="shared" si="36"/>
        <v>0</v>
      </c>
      <c r="CY296" s="449">
        <f t="shared" si="36"/>
        <v>0</v>
      </c>
      <c r="CZ296" s="452">
        <f t="shared" si="36"/>
        <v>0</v>
      </c>
      <c r="DA296" s="449">
        <f t="shared" si="36"/>
        <v>0</v>
      </c>
      <c r="DB296" s="452">
        <f t="shared" si="36"/>
        <v>0</v>
      </c>
      <c r="DC296" s="449">
        <f t="shared" si="36"/>
        <v>0</v>
      </c>
      <c r="DD296" s="452">
        <f t="shared" si="36"/>
        <v>0</v>
      </c>
      <c r="DE296" s="449">
        <f t="shared" si="36"/>
        <v>0</v>
      </c>
      <c r="DF296" s="3192" t="s">
        <v>1086</v>
      </c>
      <c r="DG296" s="3193"/>
      <c r="DH296" s="3193"/>
      <c r="DI296" s="3193"/>
      <c r="DJ296" s="3193"/>
      <c r="DK296" s="3193"/>
      <c r="DL296" s="3193"/>
      <c r="DM296" s="657"/>
      <c r="DN296" s="657"/>
      <c r="DO296" s="1122"/>
      <c r="DP296" s="564">
        <v>0</v>
      </c>
      <c r="DQ296" s="200">
        <v>0</v>
      </c>
      <c r="DR296" s="200">
        <v>0</v>
      </c>
      <c r="DS296" s="200">
        <v>0</v>
      </c>
      <c r="DT296" s="200">
        <v>0</v>
      </c>
      <c r="DU296" s="200">
        <v>0</v>
      </c>
      <c r="DV296" s="200">
        <v>0</v>
      </c>
      <c r="DW296" s="1217"/>
    </row>
    <row r="297" spans="1:127" s="240" customFormat="1" ht="15.95" customHeight="1">
      <c r="B297" s="3191"/>
      <c r="C297" s="453">
        <f>SUM(C296:D296)</f>
        <v>0</v>
      </c>
      <c r="D297" s="454" t="str">
        <f>IF(C297&gt;0,"fois","")</f>
        <v/>
      </c>
      <c r="E297" s="453">
        <f>SUM(E296:F296)</f>
        <v>0</v>
      </c>
      <c r="F297" s="454" t="str">
        <f>IF(E297&gt;0,"fois","")</f>
        <v/>
      </c>
      <c r="G297" s="453">
        <f>SUM(G296:H296)</f>
        <v>0</v>
      </c>
      <c r="H297" s="454" t="str">
        <f>IF(G297&gt;0,"fois","")</f>
        <v/>
      </c>
      <c r="I297" s="453">
        <f>SUM(I296:J296)</f>
        <v>0</v>
      </c>
      <c r="J297" s="454" t="str">
        <f>IF(I297&gt;0,"fois","")</f>
        <v/>
      </c>
      <c r="K297" s="453">
        <f>SUM(K296:L296)</f>
        <v>0</v>
      </c>
      <c r="L297" s="454" t="str">
        <f>IF(K297&gt;0,"fois","")</f>
        <v/>
      </c>
      <c r="M297" s="453">
        <f>SUM(M296:N296)</f>
        <v>0</v>
      </c>
      <c r="N297" s="454" t="str">
        <f>IF(M297&gt;0,"fois","")</f>
        <v/>
      </c>
      <c r="O297" s="453">
        <f>SUM(O296:P296)</f>
        <v>0</v>
      </c>
      <c r="P297" s="454" t="str">
        <f>IF(O297&gt;0,"fois","")</f>
        <v/>
      </c>
      <c r="Q297" s="453">
        <f>SUM(Q296:R296)</f>
        <v>0</v>
      </c>
      <c r="R297" s="454" t="str">
        <f>IF(Q297&gt;0,"fois","")</f>
        <v/>
      </c>
      <c r="S297" s="453">
        <f>SUM(S296:T296)</f>
        <v>0</v>
      </c>
      <c r="T297" s="454" t="str">
        <f>IF(S297&gt;0,"fois","")</f>
        <v/>
      </c>
      <c r="U297" s="453">
        <f>SUM(U296:V296)</f>
        <v>0</v>
      </c>
      <c r="V297" s="454" t="str">
        <f>IF(U297&gt;0,"fois","")</f>
        <v/>
      </c>
      <c r="W297" s="453">
        <f>SUM(W296:X296)</f>
        <v>0</v>
      </c>
      <c r="X297" s="454" t="str">
        <f>IF(W297&gt;0,"fois","")</f>
        <v/>
      </c>
      <c r="Y297" s="453">
        <f>SUM(Y296:Z296)</f>
        <v>0</v>
      </c>
      <c r="Z297" s="454" t="str">
        <f>IF(Y297&gt;0,"fois","")</f>
        <v/>
      </c>
      <c r="AA297" s="453">
        <f>SUM(AA296:AB296)</f>
        <v>0</v>
      </c>
      <c r="AB297" s="454" t="str">
        <f>IF(AA297&gt;0,"fois","")</f>
        <v/>
      </c>
      <c r="AC297" s="410"/>
      <c r="AD297" s="453">
        <f>SUM(AD296:AE296)</f>
        <v>0</v>
      </c>
      <c r="AE297" s="454" t="str">
        <f>IF(AD297&gt;0,"fois","")</f>
        <v/>
      </c>
      <c r="AF297" s="453">
        <f>SUM(AF296:AG296)</f>
        <v>0</v>
      </c>
      <c r="AG297" s="454" t="str">
        <f>IF(AF297&gt;0,"fois","")</f>
        <v/>
      </c>
      <c r="AH297" s="453">
        <f>SUM(AH296:AI296)</f>
        <v>0</v>
      </c>
      <c r="AI297" s="454" t="str">
        <f>IF(AH297&gt;0,"fois","")</f>
        <v/>
      </c>
      <c r="AJ297" s="453">
        <f>SUM(AJ296:AK296)</f>
        <v>0</v>
      </c>
      <c r="AK297" s="454" t="str">
        <f>IF(AJ297&gt;0,"fois","")</f>
        <v/>
      </c>
      <c r="AL297" s="453">
        <f>SUM(AL296:AM296)</f>
        <v>0</v>
      </c>
      <c r="AM297" s="454" t="str">
        <f>IF(AL297&gt;0,"fois","")</f>
        <v/>
      </c>
      <c r="AN297" s="453">
        <f>SUM(AN296:AO296)</f>
        <v>0</v>
      </c>
      <c r="AO297" s="454" t="str">
        <f>IF(AN297&gt;0,"fois","")</f>
        <v/>
      </c>
      <c r="AP297" s="453">
        <f>SUM(AP296:AQ296)</f>
        <v>0</v>
      </c>
      <c r="AQ297" s="454" t="str">
        <f>IF(AP297&gt;0,"fois","")</f>
        <v/>
      </c>
      <c r="AR297" s="453">
        <f>SUM(AR296:AS296)</f>
        <v>0</v>
      </c>
      <c r="AS297" s="454" t="str">
        <f>IF(AR297&gt;0,"fois","")</f>
        <v/>
      </c>
      <c r="AT297" s="453">
        <f>SUM(AT296:AU296)</f>
        <v>0</v>
      </c>
      <c r="AU297" s="454" t="str">
        <f>IF(AT297&gt;0,"fois","")</f>
        <v/>
      </c>
      <c r="AV297" s="453">
        <f>SUM(AV296:AW296)</f>
        <v>0</v>
      </c>
      <c r="AW297" s="454" t="str">
        <f>IF(AV297&gt;0,"fois","")</f>
        <v/>
      </c>
      <c r="AX297" s="453">
        <f>SUM(AX296:AY296)</f>
        <v>0</v>
      </c>
      <c r="AY297" s="454" t="str">
        <f>IF(AX297&gt;0,"fois","")</f>
        <v/>
      </c>
      <c r="AZ297" s="453">
        <f>SUM(AZ296:BA296)</f>
        <v>0</v>
      </c>
      <c r="BA297" s="454" t="str">
        <f>IF(AZ297&gt;0,"fois","")</f>
        <v/>
      </c>
      <c r="BB297" s="453">
        <f>SUM(BB296:BC296)</f>
        <v>0</v>
      </c>
      <c r="BC297" s="454" t="str">
        <f>IF(BB297&gt;0,"fois","")</f>
        <v/>
      </c>
      <c r="BD297" s="411"/>
      <c r="BE297" s="453">
        <f>SUM(BE296:BF296)</f>
        <v>0</v>
      </c>
      <c r="BF297" s="454" t="str">
        <f>IF(BE297&gt;0,"fois","")</f>
        <v/>
      </c>
      <c r="BG297" s="453">
        <f>SUM(BG296:BH296)</f>
        <v>0</v>
      </c>
      <c r="BH297" s="454" t="str">
        <f>IF(BG297&gt;0,"fois","")</f>
        <v/>
      </c>
      <c r="BI297" s="453">
        <f>SUM(BI296:BJ296)</f>
        <v>0</v>
      </c>
      <c r="BJ297" s="454" t="str">
        <f>IF(BI297&gt;0,"fois","")</f>
        <v/>
      </c>
      <c r="BK297" s="453">
        <f>SUM(BK296:BL296)</f>
        <v>0</v>
      </c>
      <c r="BL297" s="454" t="str">
        <f>IF(BK297&gt;0,"fois","")</f>
        <v/>
      </c>
      <c r="BM297" s="453">
        <f>SUM(BM296:BN296)</f>
        <v>0</v>
      </c>
      <c r="BN297" s="454" t="str">
        <f>IF(BM297&gt;0,"fois","")</f>
        <v/>
      </c>
      <c r="BO297" s="453">
        <f>SUM(BO296:BP296)</f>
        <v>0</v>
      </c>
      <c r="BP297" s="454" t="str">
        <f>IF(BO297&gt;0,"fois","")</f>
        <v/>
      </c>
      <c r="BQ297" s="453">
        <f>SUM(BQ296:BR296)</f>
        <v>0</v>
      </c>
      <c r="BR297" s="454" t="str">
        <f>IF(BQ297&gt;0,"fois","")</f>
        <v/>
      </c>
      <c r="BS297" s="453">
        <f>SUM(BS296:BT296)</f>
        <v>0</v>
      </c>
      <c r="BT297" s="454" t="str">
        <f>IF(BS297&gt;0,"fois","")</f>
        <v/>
      </c>
      <c r="BU297" s="453">
        <f>SUM(BU296:BV296)</f>
        <v>0</v>
      </c>
      <c r="BV297" s="454" t="str">
        <f>IF(BU297&gt;0,"fois","")</f>
        <v/>
      </c>
      <c r="BW297" s="453">
        <f>SUM(BW296:BX296)</f>
        <v>0</v>
      </c>
      <c r="BX297" s="454" t="str">
        <f>IF(BW297&gt;0,"fois","")</f>
        <v/>
      </c>
      <c r="BY297" s="453">
        <f>SUM(BY296:BZ296)</f>
        <v>0</v>
      </c>
      <c r="BZ297" s="454" t="str">
        <f>IF(BY297&gt;0,"fois","")</f>
        <v/>
      </c>
      <c r="CA297" s="453">
        <f>SUM(CA296:CB296)</f>
        <v>0</v>
      </c>
      <c r="CB297" s="454" t="str">
        <f>IF(CA297&gt;0,"fois","")</f>
        <v/>
      </c>
      <c r="CC297" s="453">
        <f>SUM(CC296:CD296)</f>
        <v>0</v>
      </c>
      <c r="CD297" s="454" t="str">
        <f>IF(CC297&gt;0,"fois","")</f>
        <v/>
      </c>
      <c r="CE297" s="412"/>
      <c r="CF297" s="453">
        <f>SUM(CF296:CG296)</f>
        <v>0</v>
      </c>
      <c r="CG297" s="454" t="str">
        <f>IF(CF297&gt;0,"fois","")</f>
        <v/>
      </c>
      <c r="CH297" s="453">
        <f>SUM(CH296:CI296)</f>
        <v>0</v>
      </c>
      <c r="CI297" s="454" t="str">
        <f>IF(CH297&gt;0,"fois","")</f>
        <v/>
      </c>
      <c r="CJ297" s="453">
        <f>SUM(CJ296:CK296)</f>
        <v>0</v>
      </c>
      <c r="CK297" s="454" t="str">
        <f>IF(CJ297&gt;0,"fois","")</f>
        <v/>
      </c>
      <c r="CL297" s="453">
        <f>SUM(CL296:CM296)</f>
        <v>0</v>
      </c>
      <c r="CM297" s="454" t="str">
        <f>IF(CL297&gt;0,"fois","")</f>
        <v/>
      </c>
      <c r="CN297" s="453">
        <f>SUM(CN296:CO296)</f>
        <v>0</v>
      </c>
      <c r="CO297" s="454" t="str">
        <f>IF(CN297&gt;0,"fois","")</f>
        <v/>
      </c>
      <c r="CP297" s="453">
        <f>SUM(CP296:CQ296)</f>
        <v>0</v>
      </c>
      <c r="CQ297" s="454" t="str">
        <f>IF(CP297&gt;0,"fois","")</f>
        <v/>
      </c>
      <c r="CR297" s="453">
        <f>SUM(CR296:CS296)</f>
        <v>0</v>
      </c>
      <c r="CS297" s="454" t="str">
        <f>IF(CR297&gt;0,"fois","")</f>
        <v/>
      </c>
      <c r="CT297" s="453">
        <f>SUM(CT296:CU296)</f>
        <v>0</v>
      </c>
      <c r="CU297" s="454" t="str">
        <f>IF(CT297&gt;0,"fois","")</f>
        <v/>
      </c>
      <c r="CV297" s="453">
        <f>SUM(CV296:CW296)</f>
        <v>0</v>
      </c>
      <c r="CW297" s="454" t="str">
        <f>IF(CV297&gt;0,"fois","")</f>
        <v/>
      </c>
      <c r="CX297" s="453">
        <f>SUM(CX296:CY296)</f>
        <v>0</v>
      </c>
      <c r="CY297" s="454" t="str">
        <f>IF(CX297&gt;0,"fois","")</f>
        <v/>
      </c>
      <c r="CZ297" s="453">
        <f>SUM(CZ296:DA296)</f>
        <v>0</v>
      </c>
      <c r="DA297" s="454" t="str">
        <f>IF(CZ297&gt;0,"fois","")</f>
        <v/>
      </c>
      <c r="DB297" s="453">
        <f>SUM(DB296:DC296)</f>
        <v>0</v>
      </c>
      <c r="DC297" s="454" t="str">
        <f>IF(DB297&gt;0,"fois","")</f>
        <v/>
      </c>
      <c r="DD297" s="453">
        <f>SUM(DD296:DE296)</f>
        <v>0</v>
      </c>
      <c r="DE297" s="454" t="str">
        <f>IF(DD297&gt;0,"fois","")</f>
        <v/>
      </c>
      <c r="DF297" s="3194"/>
      <c r="DG297" s="3195"/>
      <c r="DH297" s="3195"/>
      <c r="DI297" s="3195"/>
      <c r="DJ297" s="3195"/>
      <c r="DK297" s="3195"/>
      <c r="DL297" s="3195"/>
      <c r="DM297" s="658"/>
      <c r="DN297" s="658"/>
      <c r="DO297" s="1123"/>
      <c r="DP297" s="564">
        <v>0</v>
      </c>
      <c r="DQ297" s="200">
        <v>0</v>
      </c>
      <c r="DR297" s="200">
        <v>0</v>
      </c>
      <c r="DS297" s="200">
        <v>0</v>
      </c>
      <c r="DT297" s="200">
        <v>0</v>
      </c>
      <c r="DU297" s="200">
        <v>0</v>
      </c>
      <c r="DV297" s="200">
        <v>0</v>
      </c>
      <c r="DW297" s="1217"/>
    </row>
    <row r="298" spans="1:127" s="240" customFormat="1" ht="15.95" customHeight="1">
      <c r="B298" s="456" t="s">
        <v>1087</v>
      </c>
      <c r="C298" s="2985" t="str">
        <f>IF(SUM(C296:D296)&lt;=I301,"OK","Trop")</f>
        <v>OK</v>
      </c>
      <c r="D298" s="2986"/>
      <c r="E298" s="2985" t="str">
        <f>IF(SUM(E296:F296)&lt;=I301,"OK","Trop")</f>
        <v>OK</v>
      </c>
      <c r="F298" s="2986"/>
      <c r="G298" s="2985" t="str">
        <f>IF(SUM(G296:H296)&lt;=I301,"OK","Trop")</f>
        <v>OK</v>
      </c>
      <c r="H298" s="2986"/>
      <c r="I298" s="2985" t="str">
        <f>IF(SUM(I296:J296)&lt;=I301,"OK","Trop")</f>
        <v>OK</v>
      </c>
      <c r="J298" s="2986"/>
      <c r="K298" s="2985" t="str">
        <f>IF(SUM(K296:L296)&lt;=I301,"OK","Trop")</f>
        <v>OK</v>
      </c>
      <c r="L298" s="2986"/>
      <c r="M298" s="2985" t="str">
        <f>IF(SUM(M296:N296)&lt;=I301,"OK","Trop")</f>
        <v>OK</v>
      </c>
      <c r="N298" s="2986"/>
      <c r="O298" s="2985" t="str">
        <f>IF(SUM(O296:P296)&lt;=I301,"OK","Trop")</f>
        <v>OK</v>
      </c>
      <c r="P298" s="2986"/>
      <c r="Q298" s="2985" t="str">
        <f>IF(SUM(Q296:R296)&lt;=I301,"OK","Trop")</f>
        <v>OK</v>
      </c>
      <c r="R298" s="2986"/>
      <c r="S298" s="2985" t="str">
        <f>IF(SUM(S296:T296)&lt;=I301,"OK","Trop")</f>
        <v>OK</v>
      </c>
      <c r="T298" s="2986"/>
      <c r="U298" s="2985" t="str">
        <f>IF(SUM(U296:V296)&lt;=I301,"OK","Trop")</f>
        <v>OK</v>
      </c>
      <c r="V298" s="2986"/>
      <c r="W298" s="2985" t="str">
        <f>IF(SUM(W296:X296)&lt;=I301,"OK","Trop")</f>
        <v>OK</v>
      </c>
      <c r="X298" s="2986"/>
      <c r="Y298" s="2985" t="str">
        <f>IF(SUM(Y296:Z296)&lt;=I301,"OK","Trop")</f>
        <v>OK</v>
      </c>
      <c r="Z298" s="2986"/>
      <c r="AA298" s="2985" t="str">
        <f>IF(SUM(AA296:AB296)&lt;=I301,"OK","Trop")</f>
        <v>OK</v>
      </c>
      <c r="AB298" s="2986"/>
      <c r="AC298" s="410"/>
      <c r="AD298" s="2985" t="str">
        <f>IF(SUM(AD296:AE296)&lt;=AJ301,"OK","Trop")</f>
        <v>OK</v>
      </c>
      <c r="AE298" s="2986"/>
      <c r="AF298" s="2985" t="str">
        <f>IF(SUM(AF296:AG296)&lt;=AJ301,"OK","Trop")</f>
        <v>OK</v>
      </c>
      <c r="AG298" s="2986"/>
      <c r="AH298" s="2985" t="str">
        <f>IF(SUM(AH296:AI296)&lt;=AJ301,"OK","Trop")</f>
        <v>OK</v>
      </c>
      <c r="AI298" s="2986"/>
      <c r="AJ298" s="2985" t="str">
        <f>IF(SUM(AJ296:AK296)&lt;=AJ301,"OK","Trop")</f>
        <v>OK</v>
      </c>
      <c r="AK298" s="2986"/>
      <c r="AL298" s="2985" t="str">
        <f>IF(SUM(AL296:AM296)&lt;=AJ301,"OK","Trop")</f>
        <v>OK</v>
      </c>
      <c r="AM298" s="2986"/>
      <c r="AN298" s="2985" t="str">
        <f>IF(SUM(AN296:AO296)&lt;=AJ301,"OK","Trop")</f>
        <v>OK</v>
      </c>
      <c r="AO298" s="2986"/>
      <c r="AP298" s="2985" t="str">
        <f>IF(SUM(AP296:AQ296)&lt;=AJ301,"OK","Trop")</f>
        <v>OK</v>
      </c>
      <c r="AQ298" s="2986"/>
      <c r="AR298" s="2985" t="str">
        <f>IF(SUM(AR296:AS296)&lt;=AJ301,"OK","Trop")</f>
        <v>OK</v>
      </c>
      <c r="AS298" s="2986"/>
      <c r="AT298" s="2985" t="str">
        <f>IF(SUM(AT296:AU296)&lt;=AJ301,"OK","Trop")</f>
        <v>OK</v>
      </c>
      <c r="AU298" s="2986"/>
      <c r="AV298" s="2985" t="str">
        <f>IF(SUM(AV296:AW296)&lt;=AJ301,"OK","Trop")</f>
        <v>OK</v>
      </c>
      <c r="AW298" s="2986"/>
      <c r="AX298" s="2985" t="str">
        <f>IF(SUM(AX296:AY296)&lt;=AJ301,"OK","Trop")</f>
        <v>OK</v>
      </c>
      <c r="AY298" s="2986"/>
      <c r="AZ298" s="2985" t="str">
        <f>IF(SUM(AZ296:BA296)&lt;=AJ301,"OK","Trop")</f>
        <v>OK</v>
      </c>
      <c r="BA298" s="2986"/>
      <c r="BB298" s="2985" t="str">
        <f>IF(SUM(BB296:BC296)&lt;=AJ301,"OK","Trop")</f>
        <v>OK</v>
      </c>
      <c r="BC298" s="2986"/>
      <c r="BD298" s="411"/>
      <c r="BE298" s="2985" t="str">
        <f>IF(SUM(BE296:BF296)&lt;=BK301,"OK","Trop")</f>
        <v>OK</v>
      </c>
      <c r="BF298" s="2986"/>
      <c r="BG298" s="2985" t="str">
        <f>IF(SUM(BG296:BH296)&lt;=BK301,"OK","Trop")</f>
        <v>OK</v>
      </c>
      <c r="BH298" s="2986"/>
      <c r="BI298" s="2985" t="str">
        <f>IF(SUM(BI296:BJ296)&lt;=BK301,"OK","Trop")</f>
        <v>OK</v>
      </c>
      <c r="BJ298" s="2986"/>
      <c r="BK298" s="2985" t="str">
        <f>IF(SUM(BK296:BL296)&lt;=BK301,"OK","Trop")</f>
        <v>OK</v>
      </c>
      <c r="BL298" s="2986"/>
      <c r="BM298" s="2985" t="str">
        <f>IF(SUM(BM296:BN296)&lt;=BK301,"OK","Trop")</f>
        <v>OK</v>
      </c>
      <c r="BN298" s="2986"/>
      <c r="BO298" s="2985" t="str">
        <f>IF(SUM(BO296:BP296)&lt;=BK301,"OK","Trop")</f>
        <v>OK</v>
      </c>
      <c r="BP298" s="2986"/>
      <c r="BQ298" s="2985" t="str">
        <f>IF(SUM(BQ296:BR296)&lt;=BK301,"OK","Trop")</f>
        <v>OK</v>
      </c>
      <c r="BR298" s="2986"/>
      <c r="BS298" s="2985" t="str">
        <f>IF(SUM(BS296:BT296)&lt;=BK301,"OK","Trop")</f>
        <v>OK</v>
      </c>
      <c r="BT298" s="2986"/>
      <c r="BU298" s="2985" t="str">
        <f>IF(SUM(BU296:BV296)&lt;=BK301,"OK","Trop")</f>
        <v>OK</v>
      </c>
      <c r="BV298" s="2986"/>
      <c r="BW298" s="2985" t="str">
        <f>IF(SUM(BW296:BX296)&lt;=BK301,"OK","Trop")</f>
        <v>OK</v>
      </c>
      <c r="BX298" s="2986"/>
      <c r="BY298" s="2985" t="str">
        <f>IF(SUM(BY296:BZ296)&lt;=BK301,"OK","Trop")</f>
        <v>OK</v>
      </c>
      <c r="BZ298" s="2986"/>
      <c r="CA298" s="2985" t="str">
        <f>IF(SUM(CA296:CB296)&lt;=BK301,"OK","Trop")</f>
        <v>OK</v>
      </c>
      <c r="CB298" s="2986"/>
      <c r="CC298" s="2985" t="str">
        <f>IF(SUM(CC296:CD296)&lt;=BK301,"OK","Trop")</f>
        <v>OK</v>
      </c>
      <c r="CD298" s="2986"/>
      <c r="CE298" s="412"/>
      <c r="CF298" s="2985" t="str">
        <f>IF(SUM(CF296:CG296)&lt;=CL301,"OK","Trop")</f>
        <v>OK</v>
      </c>
      <c r="CG298" s="2986"/>
      <c r="CH298" s="2985" t="str">
        <f>IF(SUM(CH296:CI296)&lt;=CL301,"OK","Trop")</f>
        <v>OK</v>
      </c>
      <c r="CI298" s="2986"/>
      <c r="CJ298" s="2985" t="str">
        <f>IF(SUM(CJ296:CK296)&lt;=CL301,"OK","Trop")</f>
        <v>OK</v>
      </c>
      <c r="CK298" s="2986"/>
      <c r="CL298" s="2985" t="str">
        <f>IF(SUM(CL296:CM296)&lt;=CL301,"OK","Trop")</f>
        <v>OK</v>
      </c>
      <c r="CM298" s="2986"/>
      <c r="CN298" s="2985" t="str">
        <f>IF(SUM(CN296:CO296)&lt;=CL301,"OK","Trop")</f>
        <v>OK</v>
      </c>
      <c r="CO298" s="2986"/>
      <c r="CP298" s="2985" t="str">
        <f>IF(SUM(CP296:CQ296)&lt;=CL301,"OK","Trop")</f>
        <v>OK</v>
      </c>
      <c r="CQ298" s="2986"/>
      <c r="CR298" s="2985" t="str">
        <f>IF(SUM(CR296:CS296)&lt;=CL301,"OK","Trop")</f>
        <v>OK</v>
      </c>
      <c r="CS298" s="2986"/>
      <c r="CT298" s="2985" t="str">
        <f>IF(SUM(CT296:CU296)&lt;=CL301,"OK","Trop")</f>
        <v>OK</v>
      </c>
      <c r="CU298" s="2986"/>
      <c r="CV298" s="2985" t="str">
        <f>IF(SUM(CV296:CW296)&lt;=CL301,"OK","Trop")</f>
        <v>OK</v>
      </c>
      <c r="CW298" s="2986"/>
      <c r="CX298" s="2985" t="str">
        <f>IF(SUM(CX296:CY296)&lt;=CL301,"OK","Trop")</f>
        <v>OK</v>
      </c>
      <c r="CY298" s="2986"/>
      <c r="CZ298" s="2985" t="str">
        <f>IF(SUM(CZ296:DA296)&lt;=CL301,"OK","Trop")</f>
        <v>OK</v>
      </c>
      <c r="DA298" s="2986"/>
      <c r="DB298" s="2985" t="str">
        <f>IF(SUM(DB296:DC296)&lt;=CL301,"OK","Trop")</f>
        <v>OK</v>
      </c>
      <c r="DC298" s="2986"/>
      <c r="DD298" s="2985" t="str">
        <f>IF(SUM(DD296:DE296)&lt;=CL301,"OK","Trop")</f>
        <v>OK</v>
      </c>
      <c r="DE298" s="2986"/>
      <c r="DF298" s="457" t="s">
        <v>1088</v>
      </c>
      <c r="DG298" s="408"/>
      <c r="DH298" s="408"/>
      <c r="DI298" s="408"/>
      <c r="DJ298" s="270"/>
      <c r="DK298" s="270"/>
      <c r="DL298" s="270"/>
      <c r="DM298" s="270"/>
      <c r="DN298" s="270"/>
      <c r="DO298" s="1122"/>
      <c r="DP298" s="564">
        <v>0</v>
      </c>
      <c r="DQ298" s="200">
        <v>0</v>
      </c>
      <c r="DR298" s="200">
        <v>0</v>
      </c>
      <c r="DS298" s="200">
        <v>0</v>
      </c>
      <c r="DT298" s="200">
        <v>0</v>
      </c>
      <c r="DU298" s="200">
        <v>0</v>
      </c>
      <c r="DV298" s="200">
        <v>0</v>
      </c>
      <c r="DW298" s="1217"/>
    </row>
    <row r="299" spans="1:127" s="240" customFormat="1" ht="15.95" customHeight="1">
      <c r="B299" s="456" t="s">
        <v>1089</v>
      </c>
      <c r="C299" s="3000" t="str">
        <f>IF(C298="OK","",SUM(C296:D296)-I301)</f>
        <v/>
      </c>
      <c r="D299" s="3001"/>
      <c r="E299" s="3000" t="str">
        <f>IF(E298="OK","",SUM(E296:F296)-I301)</f>
        <v/>
      </c>
      <c r="F299" s="3001"/>
      <c r="G299" s="3000" t="str">
        <f>IF(G298="OK","",SUM(G296:H296)-I301)</f>
        <v/>
      </c>
      <c r="H299" s="3001"/>
      <c r="I299" s="3000" t="str">
        <f>IF(I298="OK","",SUM(I296:J296)-I301)</f>
        <v/>
      </c>
      <c r="J299" s="3001"/>
      <c r="K299" s="3000" t="str">
        <f>IF(K298="OK","",SUM(K296:L296)-I301)</f>
        <v/>
      </c>
      <c r="L299" s="3001"/>
      <c r="M299" s="3000" t="str">
        <f>IF(M298="OK","",SUM(M296:N296)-I301)</f>
        <v/>
      </c>
      <c r="N299" s="3001"/>
      <c r="O299" s="3000" t="str">
        <f>IF(O298="OK","",SUM(O296:P296)-I301)</f>
        <v/>
      </c>
      <c r="P299" s="3001"/>
      <c r="Q299" s="3000" t="str">
        <f>IF(Q298="OK","",SUM(Q296:R296)-I301)</f>
        <v/>
      </c>
      <c r="R299" s="3001"/>
      <c r="S299" s="3000" t="str">
        <f>IF(S298="OK","",SUM(S296:T296)-I301)</f>
        <v/>
      </c>
      <c r="T299" s="3001"/>
      <c r="U299" s="3000" t="str">
        <f>IF(U298="OK","",SUM(U296:V296)-I301)</f>
        <v/>
      </c>
      <c r="V299" s="3001"/>
      <c r="W299" s="3000" t="str">
        <f>IF(W298="OK","",SUM(W296:X296)-I301)</f>
        <v/>
      </c>
      <c r="X299" s="3001"/>
      <c r="Y299" s="3000" t="str">
        <f>IF(Y298="OK","",SUM(Y296:Z296)-I301)</f>
        <v/>
      </c>
      <c r="Z299" s="3001"/>
      <c r="AA299" s="3000" t="str">
        <f>IF(AA298="OK","",SUM(AA296:AB296)-I301)</f>
        <v/>
      </c>
      <c r="AB299" s="3001"/>
      <c r="AC299" s="410"/>
      <c r="AD299" s="3000" t="str">
        <f>IF(AD298="OK","",SUM(AD296:AE296)-AJ301)</f>
        <v/>
      </c>
      <c r="AE299" s="3001"/>
      <c r="AF299" s="3000" t="str">
        <f>IF(AF298="OK","",SUM(AF296:AG296)-AJ301)</f>
        <v/>
      </c>
      <c r="AG299" s="3001"/>
      <c r="AH299" s="3000" t="str">
        <f>IF(AH298="OK","",SUM(AH296:AI296)-AJ301)</f>
        <v/>
      </c>
      <c r="AI299" s="3001"/>
      <c r="AJ299" s="3000" t="str">
        <f>IF(AJ298="OK","",SUM(AJ296:AK296)-AJ301)</f>
        <v/>
      </c>
      <c r="AK299" s="3001"/>
      <c r="AL299" s="3000" t="str">
        <f>IF(AL298="OK","",SUM(AL296:AM296)-AJ301)</f>
        <v/>
      </c>
      <c r="AM299" s="3001"/>
      <c r="AN299" s="3000" t="str">
        <f>IF(AN298="OK","",SUM(AN296:AO296)-AJ301)</f>
        <v/>
      </c>
      <c r="AO299" s="3001"/>
      <c r="AP299" s="3000" t="str">
        <f>IF(AP298="OK","",SUM(AP296:AQ296)-AJ301)</f>
        <v/>
      </c>
      <c r="AQ299" s="3001"/>
      <c r="AR299" s="3000" t="str">
        <f>IF(AR298="OK","",SUM(AR296:AS296)-AJ301)</f>
        <v/>
      </c>
      <c r="AS299" s="3001"/>
      <c r="AT299" s="3000" t="str">
        <f>IF(AT298="OK","",SUM(AT296:AU296)-AJ301)</f>
        <v/>
      </c>
      <c r="AU299" s="3001"/>
      <c r="AV299" s="3000" t="str">
        <f>IF(AV298="OK","",SUM(AV296:AW296)-AJ301)</f>
        <v/>
      </c>
      <c r="AW299" s="3001"/>
      <c r="AX299" s="3000" t="str">
        <f>IF(AX298="OK","",SUM(AX296:AY296)-AJ301)</f>
        <v/>
      </c>
      <c r="AY299" s="3001"/>
      <c r="AZ299" s="3000" t="str">
        <f>IF(AZ298="OK","",SUM(AZ296:BA296)-AJ301)</f>
        <v/>
      </c>
      <c r="BA299" s="3001"/>
      <c r="BB299" s="3000" t="str">
        <f>IF(BB298="OK","",SUM(BB296:BC296)-AJ301)</f>
        <v/>
      </c>
      <c r="BC299" s="3001"/>
      <c r="BD299" s="411"/>
      <c r="BE299" s="3000" t="str">
        <f>IF(BE298="OK","",SUM(BE296:BF296)-BK301)</f>
        <v/>
      </c>
      <c r="BF299" s="3001"/>
      <c r="BG299" s="3000" t="str">
        <f>IF(BG298="OK","",SUM(BG296:BH296)-BK301)</f>
        <v/>
      </c>
      <c r="BH299" s="3001"/>
      <c r="BI299" s="3000" t="str">
        <f>IF(BI298="OK","",SUM(BI296:BJ296)-BK301)</f>
        <v/>
      </c>
      <c r="BJ299" s="3001"/>
      <c r="BK299" s="3000" t="str">
        <f>IF(BK298="OK","",SUM(BK296:BL296)-BK301)</f>
        <v/>
      </c>
      <c r="BL299" s="3001"/>
      <c r="BM299" s="3000" t="str">
        <f>IF(BM298="OK","",SUM(BM296:BN296)-BK301)</f>
        <v/>
      </c>
      <c r="BN299" s="3001"/>
      <c r="BO299" s="3000" t="str">
        <f>IF(BO298="OK","",SUM(BO296:BP296)-BK301)</f>
        <v/>
      </c>
      <c r="BP299" s="3001"/>
      <c r="BQ299" s="3000" t="str">
        <f>IF(BQ298="OK","",SUM(BQ296:BR296)-BK301)</f>
        <v/>
      </c>
      <c r="BR299" s="3001"/>
      <c r="BS299" s="3000" t="str">
        <f>IF(BS298="OK","",SUM(BS296:BT296)-BK301)</f>
        <v/>
      </c>
      <c r="BT299" s="3001"/>
      <c r="BU299" s="3000" t="str">
        <f>IF(BU298="OK","",SUM(BU296:BV296)-BK301)</f>
        <v/>
      </c>
      <c r="BV299" s="3001"/>
      <c r="BW299" s="3000" t="str">
        <f>IF(BW298="OK","",SUM(BW296:BX296)-BK301)</f>
        <v/>
      </c>
      <c r="BX299" s="3001"/>
      <c r="BY299" s="3000" t="str">
        <f>IF(BY298="OK","",SUM(BY296:BZ296)-BK301)</f>
        <v/>
      </c>
      <c r="BZ299" s="3001"/>
      <c r="CA299" s="3000" t="str">
        <f>IF(CA298="OK","",SUM(CA296:CB296)-BK301)</f>
        <v/>
      </c>
      <c r="CB299" s="3001"/>
      <c r="CC299" s="3000" t="str">
        <f>IF(CC298="OK","",SUM(CC296:CD296)-BK301)</f>
        <v/>
      </c>
      <c r="CD299" s="3001"/>
      <c r="CE299" s="412"/>
      <c r="CF299" s="3000" t="str">
        <f>IF(CF298="OK","",SUM(CF296:CG296)-CL301)</f>
        <v/>
      </c>
      <c r="CG299" s="3001"/>
      <c r="CH299" s="3000" t="str">
        <f>IF(CH298="OK","",SUM(CH296:CI296)-CL301)</f>
        <v/>
      </c>
      <c r="CI299" s="3001"/>
      <c r="CJ299" s="3000" t="str">
        <f>IF(CJ298="OK","",SUM(CJ296:CK296)-CL301)</f>
        <v/>
      </c>
      <c r="CK299" s="3001"/>
      <c r="CL299" s="3000" t="str">
        <f>IF(CL298="OK","",SUM(CL296:CM296)-CL301)</f>
        <v/>
      </c>
      <c r="CM299" s="3001"/>
      <c r="CN299" s="3000" t="str">
        <f>IF(CN298="OK","",SUM(CN296:CO296)-CL301)</f>
        <v/>
      </c>
      <c r="CO299" s="3001"/>
      <c r="CP299" s="3000" t="str">
        <f>IF(CP298="OK","",SUM(CP296:CQ296)-CL301)</f>
        <v/>
      </c>
      <c r="CQ299" s="3001"/>
      <c r="CR299" s="3000" t="str">
        <f>IF(CR298="OK","",SUM(CR296:CS296)-CL301)</f>
        <v/>
      </c>
      <c r="CS299" s="3001"/>
      <c r="CT299" s="3000" t="str">
        <f>IF(CT298="OK","",SUM(CT296:CU296)-CL301)</f>
        <v/>
      </c>
      <c r="CU299" s="3001"/>
      <c r="CV299" s="3000" t="str">
        <f>IF(CV298="OK","",SUM(CV296:CW296)-CL301)</f>
        <v/>
      </c>
      <c r="CW299" s="3001"/>
      <c r="CX299" s="3000" t="str">
        <f>IF(CX298="OK","",SUM(CX296:CY296)-CL301)</f>
        <v/>
      </c>
      <c r="CY299" s="3001"/>
      <c r="CZ299" s="3000" t="str">
        <f>IF(CZ298="OK","",SUM(CZ296:DA296)-CL301)</f>
        <v/>
      </c>
      <c r="DA299" s="3001"/>
      <c r="DB299" s="3000" t="str">
        <f>IF(DB298="OK","",SUM(DB296:DC296)-CL301)</f>
        <v/>
      </c>
      <c r="DC299" s="3001"/>
      <c r="DD299" s="3000" t="str">
        <f>IF(DD298="OK","",SUM(DD296:DE296)-CL301)</f>
        <v/>
      </c>
      <c r="DE299" s="3001"/>
      <c r="DF299" s="457" t="s">
        <v>1090</v>
      </c>
      <c r="DG299" s="408"/>
      <c r="DH299" s="408"/>
      <c r="DI299" s="408"/>
      <c r="DJ299" s="270"/>
      <c r="DK299" s="270"/>
      <c r="DL299" s="270"/>
      <c r="DM299" s="270"/>
      <c r="DN299" s="270"/>
      <c r="DO299" s="1122"/>
      <c r="DP299" s="564">
        <v>0</v>
      </c>
      <c r="DQ299" s="200">
        <v>0</v>
      </c>
      <c r="DR299" s="200">
        <v>0</v>
      </c>
      <c r="DS299" s="200">
        <v>0</v>
      </c>
      <c r="DT299" s="200">
        <v>0</v>
      </c>
      <c r="DU299" s="200">
        <v>0</v>
      </c>
      <c r="DV299" s="200">
        <v>0</v>
      </c>
      <c r="DW299" s="1217"/>
    </row>
    <row r="300" spans="1:127" s="240" customFormat="1" ht="15.95" customHeight="1">
      <c r="B300" s="829">
        <f>COUNTA(B142:B174)</f>
        <v>21</v>
      </c>
      <c r="C300" s="1124" t="s">
        <v>1091</v>
      </c>
      <c r="D300" s="460"/>
      <c r="E300" s="461"/>
      <c r="F300" s="461"/>
      <c r="G300" s="461"/>
      <c r="H300" s="462"/>
      <c r="I300" s="459" t="s">
        <v>1092</v>
      </c>
      <c r="J300" s="460"/>
      <c r="K300" s="461"/>
      <c r="L300" s="461"/>
      <c r="M300" s="461"/>
      <c r="N300" s="463"/>
      <c r="O300" s="459" t="s">
        <v>1093</v>
      </c>
      <c r="P300" s="461"/>
      <c r="Q300" s="461"/>
      <c r="R300" s="461"/>
      <c r="S300" s="463"/>
      <c r="T300" s="459" t="s">
        <v>1094</v>
      </c>
      <c r="U300" s="464"/>
      <c r="V300" s="461"/>
      <c r="W300" s="461"/>
      <c r="X300" s="461"/>
      <c r="Y300" s="461"/>
      <c r="Z300" s="461"/>
      <c r="AA300" s="461"/>
      <c r="AB300" s="463"/>
      <c r="AC300" s="410"/>
      <c r="AD300" s="1124" t="s">
        <v>1091</v>
      </c>
      <c r="AE300" s="460"/>
      <c r="AF300" s="461"/>
      <c r="AG300" s="461"/>
      <c r="AH300" s="461"/>
      <c r="AI300" s="462"/>
      <c r="AJ300" s="459" t="s">
        <v>1092</v>
      </c>
      <c r="AK300" s="460"/>
      <c r="AL300" s="461"/>
      <c r="AM300" s="461"/>
      <c r="AN300" s="461"/>
      <c r="AO300" s="463"/>
      <c r="AP300" s="459" t="s">
        <v>1093</v>
      </c>
      <c r="AQ300" s="461"/>
      <c r="AR300" s="461"/>
      <c r="AS300" s="461"/>
      <c r="AT300" s="463"/>
      <c r="AU300" s="459" t="s">
        <v>1094</v>
      </c>
      <c r="AV300" s="464"/>
      <c r="AW300" s="461"/>
      <c r="AX300" s="461"/>
      <c r="AY300" s="461"/>
      <c r="AZ300" s="461"/>
      <c r="BA300" s="461"/>
      <c r="BB300" s="461"/>
      <c r="BC300" s="463"/>
      <c r="BD300" s="411"/>
      <c r="BE300" s="1124" t="s">
        <v>1091</v>
      </c>
      <c r="BF300" s="460"/>
      <c r="BG300" s="461"/>
      <c r="BH300" s="461"/>
      <c r="BI300" s="461"/>
      <c r="BJ300" s="462"/>
      <c r="BK300" s="459" t="s">
        <v>1092</v>
      </c>
      <c r="BL300" s="460"/>
      <c r="BM300" s="461"/>
      <c r="BN300" s="461"/>
      <c r="BO300" s="461"/>
      <c r="BP300" s="463"/>
      <c r="BQ300" s="459" t="s">
        <v>1093</v>
      </c>
      <c r="BR300" s="461"/>
      <c r="BS300" s="461"/>
      <c r="BT300" s="461"/>
      <c r="BU300" s="463"/>
      <c r="BV300" s="459" t="s">
        <v>1094</v>
      </c>
      <c r="BW300" s="464"/>
      <c r="BX300" s="461"/>
      <c r="BY300" s="461"/>
      <c r="BZ300" s="461"/>
      <c r="CA300" s="461"/>
      <c r="CB300" s="461"/>
      <c r="CC300" s="461"/>
      <c r="CD300" s="463"/>
      <c r="CE300" s="412"/>
      <c r="CF300" s="1124" t="s">
        <v>1091</v>
      </c>
      <c r="CG300" s="460"/>
      <c r="CH300" s="461"/>
      <c r="CI300" s="461"/>
      <c r="CJ300" s="461"/>
      <c r="CK300" s="462"/>
      <c r="CL300" s="459" t="s">
        <v>1092</v>
      </c>
      <c r="CM300" s="460"/>
      <c r="CN300" s="461"/>
      <c r="CO300" s="461"/>
      <c r="CP300" s="461"/>
      <c r="CQ300" s="463"/>
      <c r="CR300" s="459" t="s">
        <v>1093</v>
      </c>
      <c r="CS300" s="461"/>
      <c r="CT300" s="461"/>
      <c r="CU300" s="461"/>
      <c r="CV300" s="463"/>
      <c r="CW300" s="459" t="s">
        <v>1094</v>
      </c>
      <c r="CX300" s="464"/>
      <c r="CY300" s="461"/>
      <c r="CZ300" s="461"/>
      <c r="DA300" s="461"/>
      <c r="DB300" s="461"/>
      <c r="DC300" s="461"/>
      <c r="DD300" s="461"/>
      <c r="DE300" s="463"/>
      <c r="DF300" s="3229">
        <f>B300</f>
        <v>21</v>
      </c>
      <c r="DG300" s="3230"/>
      <c r="DH300" s="3230"/>
      <c r="DI300" s="706" t="s">
        <v>1095</v>
      </c>
      <c r="DJ300" s="706"/>
      <c r="DK300" s="270">
        <v>0</v>
      </c>
      <c r="DL300" s="270">
        <v>0</v>
      </c>
      <c r="DM300" s="270">
        <v>0</v>
      </c>
      <c r="DN300" s="270">
        <v>0</v>
      </c>
      <c r="DO300" s="1122"/>
      <c r="DP300" s="564">
        <v>0</v>
      </c>
      <c r="DQ300" s="200">
        <v>0</v>
      </c>
      <c r="DR300" s="200">
        <v>0</v>
      </c>
      <c r="DS300" s="200">
        <v>0</v>
      </c>
      <c r="DT300" s="200">
        <v>0</v>
      </c>
      <c r="DU300" s="200">
        <v>0</v>
      </c>
      <c r="DV300" s="200">
        <v>0</v>
      </c>
      <c r="DW300" s="1217"/>
    </row>
    <row r="301" spans="1:127" s="240" customFormat="1" ht="15.95" customHeight="1" thickBot="1">
      <c r="B301" s="466" t="s">
        <v>1096</v>
      </c>
      <c r="C301" s="3198">
        <v>20</v>
      </c>
      <c r="D301" s="3199"/>
      <c r="E301" s="3199"/>
      <c r="F301" s="3199"/>
      <c r="G301" s="3199"/>
      <c r="H301" s="3200"/>
      <c r="I301" s="3201">
        <f>(J294/P294)*C301</f>
        <v>4</v>
      </c>
      <c r="J301" s="3202"/>
      <c r="K301" s="3202"/>
      <c r="L301" s="3202"/>
      <c r="M301" s="3202"/>
      <c r="N301" s="3203"/>
      <c r="O301" s="3201">
        <f>SUM(C296:AB296)</f>
        <v>0</v>
      </c>
      <c r="P301" s="3202"/>
      <c r="Q301" s="3202"/>
      <c r="R301" s="3202"/>
      <c r="S301" s="3203"/>
      <c r="T301" s="3201" t="str">
        <f>IF(O301&lt;=I301,"OK","Trop")</f>
        <v>OK</v>
      </c>
      <c r="U301" s="3202"/>
      <c r="V301" s="3202"/>
      <c r="W301" s="3202"/>
      <c r="X301" s="3202"/>
      <c r="Y301" s="3196" t="str">
        <f>IF(O301&lt;=I301,"",IF(O301&gt;I301,O301-I301))</f>
        <v/>
      </c>
      <c r="Z301" s="3196"/>
      <c r="AA301" s="3196"/>
      <c r="AB301" s="3197"/>
      <c r="AC301" s="410"/>
      <c r="AD301" s="3198">
        <v>20</v>
      </c>
      <c r="AE301" s="3199"/>
      <c r="AF301" s="3199"/>
      <c r="AG301" s="3199"/>
      <c r="AH301" s="3199"/>
      <c r="AI301" s="3200"/>
      <c r="AJ301" s="3201">
        <f>(AK294/AQ294)*AD301</f>
        <v>6</v>
      </c>
      <c r="AK301" s="3202"/>
      <c r="AL301" s="3202"/>
      <c r="AM301" s="3202"/>
      <c r="AN301" s="3202"/>
      <c r="AO301" s="3203"/>
      <c r="AP301" s="3201">
        <f>SUM(AD296:BC296)</f>
        <v>0</v>
      </c>
      <c r="AQ301" s="3202"/>
      <c r="AR301" s="3202"/>
      <c r="AS301" s="3202"/>
      <c r="AT301" s="3203"/>
      <c r="AU301" s="3201" t="str">
        <f>IF(AP301&lt;=AJ301,"OK","Trop")</f>
        <v>OK</v>
      </c>
      <c r="AV301" s="3202"/>
      <c r="AW301" s="3202"/>
      <c r="AX301" s="3202"/>
      <c r="AY301" s="3202"/>
      <c r="AZ301" s="3196" t="str">
        <f>IF(AP301&lt;=AJ301,"",IF(AP301&gt;AJ301,AP301-AJ301))</f>
        <v/>
      </c>
      <c r="BA301" s="3196"/>
      <c r="BB301" s="3196"/>
      <c r="BC301" s="3197"/>
      <c r="BD301" s="411"/>
      <c r="BE301" s="3198">
        <v>20</v>
      </c>
      <c r="BF301" s="3199"/>
      <c r="BG301" s="3199"/>
      <c r="BH301" s="3199"/>
      <c r="BI301" s="3199"/>
      <c r="BJ301" s="3200"/>
      <c r="BK301" s="3201">
        <f>(BL294/BR294)*BE301</f>
        <v>6</v>
      </c>
      <c r="BL301" s="3202"/>
      <c r="BM301" s="3202"/>
      <c r="BN301" s="3202"/>
      <c r="BO301" s="3202"/>
      <c r="BP301" s="3203"/>
      <c r="BQ301" s="3201">
        <f>SUM(BE296:CD296)</f>
        <v>0</v>
      </c>
      <c r="BR301" s="3202"/>
      <c r="BS301" s="3202"/>
      <c r="BT301" s="3202"/>
      <c r="BU301" s="3203"/>
      <c r="BV301" s="3201" t="str">
        <f>IF(BQ301&lt;=BK301,"OK","Trop")</f>
        <v>OK</v>
      </c>
      <c r="BW301" s="3202"/>
      <c r="BX301" s="3202"/>
      <c r="BY301" s="3202"/>
      <c r="BZ301" s="3202"/>
      <c r="CA301" s="3196" t="str">
        <f>IF(BQ301&lt;=BK301,"",IF(BQ301&gt;BK301,BQ301-BK301))</f>
        <v/>
      </c>
      <c r="CB301" s="3196"/>
      <c r="CC301" s="3196"/>
      <c r="CD301" s="3197"/>
      <c r="CE301" s="412"/>
      <c r="CF301" s="3198">
        <v>40</v>
      </c>
      <c r="CG301" s="3199"/>
      <c r="CH301" s="3199"/>
      <c r="CI301" s="3199"/>
      <c r="CJ301" s="3199"/>
      <c r="CK301" s="3200"/>
      <c r="CL301" s="3201">
        <f>(CM294/CS294)*CF301</f>
        <v>8</v>
      </c>
      <c r="CM301" s="3202"/>
      <c r="CN301" s="3202"/>
      <c r="CO301" s="3202"/>
      <c r="CP301" s="3202"/>
      <c r="CQ301" s="3203"/>
      <c r="CR301" s="3201">
        <f>SUM(CF296:DE296)</f>
        <v>0</v>
      </c>
      <c r="CS301" s="3202"/>
      <c r="CT301" s="3202"/>
      <c r="CU301" s="3202"/>
      <c r="CV301" s="3203"/>
      <c r="CW301" s="3201" t="str">
        <f>IF(CR301&lt;=CL301,"OK","Trop")</f>
        <v>OK</v>
      </c>
      <c r="CX301" s="3202"/>
      <c r="CY301" s="3202"/>
      <c r="CZ301" s="3202"/>
      <c r="DA301" s="3202"/>
      <c r="DB301" s="3196" t="str">
        <f>IF(CR301&lt;=CL301,"",IF(CR301&gt;CL301,CR301-CL301))</f>
        <v/>
      </c>
      <c r="DC301" s="3196"/>
      <c r="DD301" s="3196"/>
      <c r="DE301" s="3197"/>
      <c r="DF301" s="1125" t="s">
        <v>1164</v>
      </c>
      <c r="DG301" s="1126"/>
      <c r="DH301" s="1126"/>
      <c r="DI301" s="1126"/>
      <c r="DJ301" s="1126"/>
      <c r="DK301" s="1126"/>
      <c r="DL301" s="1126"/>
      <c r="DM301" s="1126"/>
      <c r="DN301" s="1126"/>
      <c r="DO301" s="1127"/>
      <c r="DP301" s="564">
        <v>0</v>
      </c>
      <c r="DQ301" s="200">
        <v>0</v>
      </c>
      <c r="DR301" s="200">
        <v>0</v>
      </c>
      <c r="DS301" s="200">
        <v>0</v>
      </c>
      <c r="DT301" s="200">
        <v>0</v>
      </c>
      <c r="DU301" s="200">
        <v>0</v>
      </c>
      <c r="DV301" s="200">
        <v>0</v>
      </c>
      <c r="DW301" s="1217"/>
    </row>
    <row r="302" spans="1:127" s="240" customFormat="1" ht="15.95" customHeight="1">
      <c r="A302" s="621"/>
      <c r="B302" s="1248"/>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129"/>
      <c r="BC302" s="129"/>
      <c r="BD302" s="129"/>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c r="CG302" s="129"/>
      <c r="CH302" s="129"/>
      <c r="CI302" s="129"/>
      <c r="CJ302" s="129"/>
      <c r="CK302" s="129"/>
      <c r="CL302" s="129"/>
      <c r="CM302" s="129"/>
      <c r="CN302" s="129"/>
      <c r="CO302" s="129"/>
      <c r="CP302" s="129"/>
      <c r="CQ302" s="129"/>
      <c r="CR302" s="129"/>
      <c r="CS302" s="129"/>
      <c r="CT302" s="129"/>
      <c r="CU302" s="129"/>
      <c r="CV302" s="129"/>
      <c r="CW302" s="129"/>
      <c r="CX302" s="129"/>
      <c r="CY302" s="129"/>
      <c r="CZ302" s="129"/>
      <c r="DA302" s="129"/>
      <c r="DB302" s="129"/>
      <c r="DC302" s="129"/>
      <c r="DD302" s="129"/>
      <c r="DE302" s="129"/>
      <c r="DF302" s="129"/>
      <c r="DG302" s="129"/>
      <c r="DI302" s="564">
        <v>0</v>
      </c>
      <c r="DJ302" s="564">
        <v>0</v>
      </c>
      <c r="DK302" s="564">
        <v>0</v>
      </c>
      <c r="DL302" s="564">
        <v>0</v>
      </c>
      <c r="DM302" s="564">
        <v>0</v>
      </c>
      <c r="DN302" s="564">
        <v>0</v>
      </c>
      <c r="DO302" s="564">
        <v>0</v>
      </c>
      <c r="DP302" s="564">
        <v>0</v>
      </c>
      <c r="DQ302" s="200">
        <v>0</v>
      </c>
      <c r="DR302" s="200">
        <v>0</v>
      </c>
      <c r="DS302" s="200">
        <v>0</v>
      </c>
      <c r="DT302" s="200">
        <v>0</v>
      </c>
      <c r="DU302" s="200">
        <v>0</v>
      </c>
      <c r="DV302" s="200">
        <v>0</v>
      </c>
      <c r="DW302" s="1217"/>
    </row>
    <row r="303" spans="1:127" s="240" customFormat="1" ht="21" customHeight="1">
      <c r="B303" s="3107" t="str">
        <f>B138</f>
        <v>PROTÉINES   à base de Viande</v>
      </c>
      <c r="C303" s="3107"/>
      <c r="D303" s="3107"/>
      <c r="E303" s="3107"/>
      <c r="F303" s="3107"/>
      <c r="G303" s="3107"/>
      <c r="H303" s="3107"/>
      <c r="I303" s="3107"/>
      <c r="J303" s="3107"/>
      <c r="K303" s="3107"/>
      <c r="L303" s="3107"/>
      <c r="M303" s="3107"/>
      <c r="N303" s="3107"/>
      <c r="O303" s="3107"/>
      <c r="P303" s="3107"/>
      <c r="Q303" s="3107"/>
      <c r="R303" s="3107"/>
      <c r="S303" s="3107"/>
      <c r="T303" s="3107"/>
      <c r="U303" s="3107"/>
      <c r="V303" s="3107"/>
      <c r="W303" s="3107"/>
      <c r="X303" s="3107"/>
      <c r="Y303" s="3107"/>
      <c r="Z303" s="3107"/>
      <c r="AA303" s="3107"/>
      <c r="AB303" s="3107"/>
      <c r="AC303" s="3107"/>
      <c r="AD303" s="3107"/>
      <c r="AE303" s="3107"/>
      <c r="AF303" s="3107"/>
      <c r="AG303" s="3107"/>
      <c r="AH303" s="3107"/>
      <c r="AI303" s="3107"/>
      <c r="AJ303" s="3107"/>
      <c r="AK303" s="3107"/>
      <c r="AL303" s="3107"/>
      <c r="AM303" s="3107"/>
      <c r="AN303" s="3107"/>
      <c r="AO303" s="3107"/>
      <c r="AP303" s="3107"/>
      <c r="AQ303" s="3107"/>
      <c r="AR303" s="3107"/>
      <c r="AS303" s="3107"/>
      <c r="AT303" s="3107"/>
      <c r="AU303" s="3107"/>
      <c r="AV303" s="3107"/>
      <c r="AW303" s="3107"/>
      <c r="AX303" s="3107"/>
      <c r="AY303" s="3107"/>
      <c r="AZ303" s="3107"/>
      <c r="BA303" s="3107"/>
      <c r="BB303" s="3107"/>
      <c r="BC303" s="3107"/>
      <c r="BD303" s="3107"/>
      <c r="BE303" s="3107"/>
      <c r="BF303" s="3107"/>
      <c r="BG303" s="3107"/>
      <c r="BH303" s="3107"/>
      <c r="BI303" s="3107"/>
      <c r="BJ303" s="3107"/>
      <c r="BK303" s="3107"/>
      <c r="BL303" s="3107"/>
      <c r="BM303" s="3107"/>
      <c r="BN303" s="3107"/>
      <c r="BO303" s="3107"/>
      <c r="BP303" s="3107"/>
      <c r="BQ303" s="3107"/>
      <c r="BR303" s="3107"/>
      <c r="BS303" s="3107"/>
      <c r="BT303" s="3107"/>
      <c r="BU303" s="3107"/>
      <c r="BV303" s="3107"/>
      <c r="BW303" s="3107"/>
      <c r="BX303" s="3107"/>
      <c r="BY303" s="3107"/>
      <c r="BZ303" s="3107"/>
      <c r="CA303" s="3107"/>
      <c r="CB303" s="3107"/>
      <c r="CC303" s="3107"/>
      <c r="CD303" s="3107"/>
      <c r="CE303" s="3107"/>
      <c r="CF303" s="3107"/>
      <c r="CG303" s="3107"/>
      <c r="CH303" s="3107"/>
      <c r="CI303" s="3107"/>
      <c r="CJ303" s="3107"/>
      <c r="CK303" s="3107"/>
      <c r="CL303" s="3107"/>
      <c r="CM303" s="3107"/>
      <c r="CN303" s="3107"/>
      <c r="CO303" s="3107"/>
      <c r="CP303" s="3107"/>
      <c r="CQ303" s="3107"/>
      <c r="CR303" s="3172" t="s">
        <v>1163</v>
      </c>
      <c r="CS303" s="3172"/>
      <c r="CT303" s="3172"/>
      <c r="CU303" s="3172"/>
      <c r="CV303" s="3172"/>
      <c r="CW303" s="3172"/>
      <c r="CX303" s="3172"/>
      <c r="CY303" s="3172"/>
      <c r="CZ303" s="3172"/>
      <c r="DA303" s="3172"/>
      <c r="DB303" s="3172"/>
      <c r="DC303" s="3172"/>
      <c r="DD303" s="3172"/>
      <c r="DE303" s="3172"/>
      <c r="DF303" s="3172">
        <f>ROW(DE142)</f>
        <v>142</v>
      </c>
      <c r="DG303" s="3172" t="s">
        <v>1124</v>
      </c>
      <c r="DH303" s="3172">
        <f>ROW(DE152)</f>
        <v>152</v>
      </c>
      <c r="DI303" s="3232" t="str">
        <f>B303</f>
        <v>PROTÉINES   à base de Viande</v>
      </c>
      <c r="DJ303" s="3232"/>
      <c r="DK303" s="3232"/>
      <c r="DL303" s="3232"/>
      <c r="DM303" s="3232"/>
      <c r="DN303" s="3232"/>
      <c r="DO303" s="3233"/>
      <c r="DP303" s="564">
        <v>0</v>
      </c>
      <c r="DQ303" s="200">
        <v>0</v>
      </c>
      <c r="DR303" s="200">
        <v>0</v>
      </c>
      <c r="DS303" s="200">
        <v>0</v>
      </c>
      <c r="DT303" s="200">
        <v>0</v>
      </c>
      <c r="DU303" s="200">
        <v>0</v>
      </c>
      <c r="DV303" s="200">
        <v>0</v>
      </c>
      <c r="DW303" s="1217"/>
    </row>
    <row r="304" spans="1:127" s="240" customFormat="1" ht="21" customHeight="1">
      <c r="A304" s="1132"/>
      <c r="B304" s="3109"/>
      <c r="C304" s="3109"/>
      <c r="D304" s="3109"/>
      <c r="E304" s="3109"/>
      <c r="F304" s="3109"/>
      <c r="G304" s="3109"/>
      <c r="H304" s="3109"/>
      <c r="I304" s="3109"/>
      <c r="J304" s="3109"/>
      <c r="K304" s="3109"/>
      <c r="L304" s="3109"/>
      <c r="M304" s="3109"/>
      <c r="N304" s="3109"/>
      <c r="O304" s="3109"/>
      <c r="P304" s="3109"/>
      <c r="Q304" s="3109"/>
      <c r="R304" s="3109"/>
      <c r="S304" s="3109"/>
      <c r="T304" s="3109"/>
      <c r="U304" s="3109"/>
      <c r="V304" s="3109"/>
      <c r="W304" s="3109"/>
      <c r="X304" s="3109"/>
      <c r="Y304" s="3109"/>
      <c r="Z304" s="3109"/>
      <c r="AA304" s="3109"/>
      <c r="AB304" s="3109"/>
      <c r="AC304" s="3109"/>
      <c r="AD304" s="3109"/>
      <c r="AE304" s="3109"/>
      <c r="AF304" s="3109"/>
      <c r="AG304" s="3109"/>
      <c r="AH304" s="3109"/>
      <c r="AI304" s="3109"/>
      <c r="AJ304" s="3109"/>
      <c r="AK304" s="3109"/>
      <c r="AL304" s="3109"/>
      <c r="AM304" s="3109"/>
      <c r="AN304" s="3109"/>
      <c r="AO304" s="3109"/>
      <c r="AP304" s="3109"/>
      <c r="AQ304" s="3109"/>
      <c r="AR304" s="3109"/>
      <c r="AS304" s="3109"/>
      <c r="AT304" s="3109"/>
      <c r="AU304" s="3109"/>
      <c r="AV304" s="3109"/>
      <c r="AW304" s="3109"/>
      <c r="AX304" s="3109"/>
      <c r="AY304" s="3109"/>
      <c r="AZ304" s="3109"/>
      <c r="BA304" s="3109"/>
      <c r="BB304" s="3109"/>
      <c r="BC304" s="3109"/>
      <c r="BD304" s="3109"/>
      <c r="BE304" s="3109"/>
      <c r="BF304" s="3109"/>
      <c r="BG304" s="3109"/>
      <c r="BH304" s="3109"/>
      <c r="BI304" s="3109"/>
      <c r="BJ304" s="3109"/>
      <c r="BK304" s="3109"/>
      <c r="BL304" s="3109"/>
      <c r="BM304" s="3109"/>
      <c r="BN304" s="3109"/>
      <c r="BO304" s="3109"/>
      <c r="BP304" s="3109"/>
      <c r="BQ304" s="3109"/>
      <c r="BR304" s="3109"/>
      <c r="BS304" s="3109"/>
      <c r="BT304" s="3109"/>
      <c r="BU304" s="3109"/>
      <c r="BV304" s="3109"/>
      <c r="BW304" s="3109"/>
      <c r="BX304" s="3109"/>
      <c r="BY304" s="3109"/>
      <c r="BZ304" s="3109"/>
      <c r="CA304" s="3109"/>
      <c r="CB304" s="3109"/>
      <c r="CC304" s="3109"/>
      <c r="CD304" s="3109"/>
      <c r="CE304" s="3109"/>
      <c r="CF304" s="3109"/>
      <c r="CG304" s="3109"/>
      <c r="CH304" s="3109"/>
      <c r="CI304" s="3109"/>
      <c r="CJ304" s="3109"/>
      <c r="CK304" s="3109"/>
      <c r="CL304" s="3109"/>
      <c r="CM304" s="3109"/>
      <c r="CN304" s="3109"/>
      <c r="CO304" s="3109"/>
      <c r="CP304" s="3109"/>
      <c r="CQ304" s="3109"/>
      <c r="CR304" s="3231"/>
      <c r="CS304" s="3231"/>
      <c r="CT304" s="3231"/>
      <c r="CU304" s="3231"/>
      <c r="CV304" s="3231"/>
      <c r="CW304" s="3231"/>
      <c r="CX304" s="3231"/>
      <c r="CY304" s="3231"/>
      <c r="CZ304" s="3231"/>
      <c r="DA304" s="3231"/>
      <c r="DB304" s="3231"/>
      <c r="DC304" s="3231"/>
      <c r="DD304" s="3231"/>
      <c r="DE304" s="3231"/>
      <c r="DF304" s="3231"/>
      <c r="DG304" s="3231"/>
      <c r="DH304" s="3231"/>
      <c r="DI304" s="3234"/>
      <c r="DJ304" s="3234"/>
      <c r="DK304" s="3234"/>
      <c r="DL304" s="3234"/>
      <c r="DM304" s="3234"/>
      <c r="DN304" s="3234"/>
      <c r="DO304" s="3235"/>
      <c r="DP304" s="564">
        <v>0</v>
      </c>
      <c r="DQ304" s="200">
        <v>0</v>
      </c>
      <c r="DR304" s="200">
        <v>0</v>
      </c>
      <c r="DS304" s="200">
        <v>0</v>
      </c>
      <c r="DT304" s="200">
        <v>0</v>
      </c>
      <c r="DU304" s="200">
        <v>0</v>
      </c>
      <c r="DV304" s="200">
        <v>0</v>
      </c>
      <c r="DW304" s="1217"/>
    </row>
    <row r="305" spans="1:127" s="240" customFormat="1" ht="15.95" customHeight="1">
      <c r="B305" s="444" t="s">
        <v>1080</v>
      </c>
      <c r="C305" s="1108" t="s">
        <v>1076</v>
      </c>
      <c r="D305" s="1109"/>
      <c r="E305" s="1109"/>
      <c r="F305" s="1109"/>
      <c r="G305" s="1109"/>
      <c r="H305" s="1109"/>
      <c r="I305" s="1110" t="s">
        <v>1081</v>
      </c>
      <c r="J305" s="3185">
        <v>4</v>
      </c>
      <c r="K305" s="3185"/>
      <c r="L305" s="1109" t="s">
        <v>1082</v>
      </c>
      <c r="M305" s="1109"/>
      <c r="N305" s="1111"/>
      <c r="O305" s="1111"/>
      <c r="P305" s="3186">
        <v>20</v>
      </c>
      <c r="Q305" s="3186"/>
      <c r="R305" s="1109" t="s">
        <v>1083</v>
      </c>
      <c r="S305" s="1112"/>
      <c r="T305" s="1109"/>
      <c r="U305" s="1109"/>
      <c r="V305" s="1109"/>
      <c r="W305" s="1109"/>
      <c r="X305" s="1109"/>
      <c r="Y305" s="1109"/>
      <c r="Z305" s="1109"/>
      <c r="AA305" s="1109"/>
      <c r="AB305" s="1113"/>
      <c r="AC305" s="410"/>
      <c r="AD305" s="1108"/>
      <c r="AE305" s="1109"/>
      <c r="AF305" s="1109"/>
      <c r="AG305" s="1109"/>
      <c r="AH305" s="1109"/>
      <c r="AI305" s="1109"/>
      <c r="AJ305" s="1110" t="s">
        <v>1081</v>
      </c>
      <c r="AK305" s="3185">
        <v>6</v>
      </c>
      <c r="AL305" s="3185"/>
      <c r="AM305" s="1109" t="s">
        <v>1082</v>
      </c>
      <c r="AN305" s="1109"/>
      <c r="AO305" s="1111"/>
      <c r="AP305" s="1111"/>
      <c r="AQ305" s="3186">
        <v>20</v>
      </c>
      <c r="AR305" s="3186"/>
      <c r="AS305" s="1109" t="s">
        <v>1083</v>
      </c>
      <c r="AT305" s="1112"/>
      <c r="AU305" s="1109"/>
      <c r="AV305" s="1109"/>
      <c r="AW305" s="1109"/>
      <c r="AX305" s="1109"/>
      <c r="AY305" s="1109"/>
      <c r="AZ305" s="1109"/>
      <c r="BA305" s="1109"/>
      <c r="BB305" s="1109"/>
      <c r="BC305" s="1113"/>
      <c r="BD305" s="411"/>
      <c r="BE305" s="1108"/>
      <c r="BF305" s="1109"/>
      <c r="BG305" s="1109"/>
      <c r="BH305" s="1109"/>
      <c r="BI305" s="1109"/>
      <c r="BJ305" s="1109"/>
      <c r="BK305" s="1110" t="s">
        <v>1081</v>
      </c>
      <c r="BL305" s="3185">
        <v>6</v>
      </c>
      <c r="BM305" s="3185"/>
      <c r="BN305" s="1109" t="s">
        <v>1082</v>
      </c>
      <c r="BO305" s="1109"/>
      <c r="BP305" s="1111"/>
      <c r="BQ305" s="1111"/>
      <c r="BR305" s="3186">
        <v>20</v>
      </c>
      <c r="BS305" s="3186"/>
      <c r="BT305" s="1109" t="s">
        <v>1083</v>
      </c>
      <c r="BU305" s="1112"/>
      <c r="BV305" s="1109"/>
      <c r="BW305" s="1109"/>
      <c r="BX305" s="1109"/>
      <c r="BY305" s="1109"/>
      <c r="BZ305" s="1109"/>
      <c r="CA305" s="1109"/>
      <c r="CB305" s="1109"/>
      <c r="CC305" s="1109"/>
      <c r="CD305" s="1113"/>
      <c r="CE305" s="412"/>
      <c r="CF305" s="1108"/>
      <c r="CG305" s="1109"/>
      <c r="CH305" s="1109"/>
      <c r="CI305" s="1109"/>
      <c r="CJ305" s="1109"/>
      <c r="CK305" s="1109"/>
      <c r="CL305" s="1110" t="s">
        <v>1081</v>
      </c>
      <c r="CM305" s="3185">
        <v>4</v>
      </c>
      <c r="CN305" s="3185"/>
      <c r="CO305" s="1109" t="s">
        <v>1082</v>
      </c>
      <c r="CP305" s="1109"/>
      <c r="CQ305" s="1111"/>
      <c r="CR305" s="1111"/>
      <c r="CS305" s="3186">
        <v>20</v>
      </c>
      <c r="CT305" s="3186"/>
      <c r="CU305" s="1109" t="s">
        <v>1083</v>
      </c>
      <c r="CV305" s="1112"/>
      <c r="CW305" s="1109"/>
      <c r="CX305" s="1109"/>
      <c r="CY305" s="1109"/>
      <c r="CZ305" s="1109"/>
      <c r="DA305" s="1109"/>
      <c r="DB305" s="1109"/>
      <c r="DC305" s="1109"/>
      <c r="DD305" s="1109"/>
      <c r="DE305" s="1113"/>
      <c r="DF305" s="1114" t="s">
        <v>1084</v>
      </c>
      <c r="DG305" s="1115"/>
      <c r="DH305" s="1116"/>
      <c r="DI305" s="1116"/>
      <c r="DJ305" s="1117"/>
      <c r="DK305" s="1117"/>
      <c r="DL305" s="1117"/>
      <c r="DM305" s="1117"/>
      <c r="DN305" s="1117"/>
      <c r="DO305" s="1118"/>
      <c r="DP305" s="564">
        <v>0</v>
      </c>
      <c r="DQ305" s="200">
        <v>0</v>
      </c>
      <c r="DR305" s="200">
        <v>0</v>
      </c>
      <c r="DS305" s="200">
        <v>0</v>
      </c>
      <c r="DT305" s="200">
        <v>0</v>
      </c>
      <c r="DU305" s="200">
        <v>0</v>
      </c>
      <c r="DV305" s="200">
        <v>0</v>
      </c>
      <c r="DW305" s="1217"/>
    </row>
    <row r="306" spans="1:127" s="240" customFormat="1" ht="13.5" customHeight="1">
      <c r="B306" s="413" t="s">
        <v>205</v>
      </c>
      <c r="C306" s="414" t="s">
        <v>66</v>
      </c>
      <c r="D306" s="415" t="s">
        <v>77</v>
      </c>
      <c r="E306" s="414" t="s">
        <v>66</v>
      </c>
      <c r="F306" s="415" t="s">
        <v>77</v>
      </c>
      <c r="G306" s="414" t="s">
        <v>66</v>
      </c>
      <c r="H306" s="415" t="s">
        <v>77</v>
      </c>
      <c r="I306" s="414" t="s">
        <v>66</v>
      </c>
      <c r="J306" s="415" t="s">
        <v>77</v>
      </c>
      <c r="K306" s="414" t="s">
        <v>66</v>
      </c>
      <c r="L306" s="415" t="s">
        <v>77</v>
      </c>
      <c r="M306" s="414" t="s">
        <v>66</v>
      </c>
      <c r="N306" s="415" t="s">
        <v>77</v>
      </c>
      <c r="O306" s="414" t="s">
        <v>66</v>
      </c>
      <c r="P306" s="415" t="s">
        <v>77</v>
      </c>
      <c r="Q306" s="414" t="s">
        <v>66</v>
      </c>
      <c r="R306" s="415" t="s">
        <v>77</v>
      </c>
      <c r="S306" s="414" t="s">
        <v>66</v>
      </c>
      <c r="T306" s="415" t="s">
        <v>77</v>
      </c>
      <c r="U306" s="414" t="s">
        <v>66</v>
      </c>
      <c r="V306" s="415" t="s">
        <v>77</v>
      </c>
      <c r="W306" s="414" t="s">
        <v>66</v>
      </c>
      <c r="X306" s="415" t="s">
        <v>77</v>
      </c>
      <c r="Y306" s="414" t="s">
        <v>66</v>
      </c>
      <c r="Z306" s="415" t="s">
        <v>77</v>
      </c>
      <c r="AA306" s="414" t="s">
        <v>66</v>
      </c>
      <c r="AB306" s="416" t="s">
        <v>77</v>
      </c>
      <c r="AC306" s="410"/>
      <c r="AD306" s="417" t="s">
        <v>66</v>
      </c>
      <c r="AE306" s="415" t="s">
        <v>77</v>
      </c>
      <c r="AF306" s="418" t="s">
        <v>66</v>
      </c>
      <c r="AG306" s="415" t="s">
        <v>77</v>
      </c>
      <c r="AH306" s="418" t="s">
        <v>66</v>
      </c>
      <c r="AI306" s="415" t="s">
        <v>77</v>
      </c>
      <c r="AJ306" s="418" t="s">
        <v>66</v>
      </c>
      <c r="AK306" s="415" t="s">
        <v>77</v>
      </c>
      <c r="AL306" s="418" t="s">
        <v>66</v>
      </c>
      <c r="AM306" s="415" t="s">
        <v>77</v>
      </c>
      <c r="AN306" s="418" t="s">
        <v>66</v>
      </c>
      <c r="AO306" s="415" t="s">
        <v>77</v>
      </c>
      <c r="AP306" s="418" t="s">
        <v>66</v>
      </c>
      <c r="AQ306" s="415" t="s">
        <v>77</v>
      </c>
      <c r="AR306" s="418" t="s">
        <v>66</v>
      </c>
      <c r="AS306" s="415" t="s">
        <v>77</v>
      </c>
      <c r="AT306" s="418" t="s">
        <v>66</v>
      </c>
      <c r="AU306" s="415" t="s">
        <v>77</v>
      </c>
      <c r="AV306" s="418" t="s">
        <v>66</v>
      </c>
      <c r="AW306" s="415" t="s">
        <v>77</v>
      </c>
      <c r="AX306" s="418" t="s">
        <v>66</v>
      </c>
      <c r="AY306" s="415" t="s">
        <v>77</v>
      </c>
      <c r="AZ306" s="418" t="s">
        <v>66</v>
      </c>
      <c r="BA306" s="415" t="s">
        <v>77</v>
      </c>
      <c r="BB306" s="418" t="s">
        <v>66</v>
      </c>
      <c r="BC306" s="416" t="s">
        <v>77</v>
      </c>
      <c r="BD306" s="411"/>
      <c r="BE306" s="419" t="s">
        <v>66</v>
      </c>
      <c r="BF306" s="415" t="s">
        <v>77</v>
      </c>
      <c r="BG306" s="420" t="s">
        <v>66</v>
      </c>
      <c r="BH306" s="415" t="s">
        <v>77</v>
      </c>
      <c r="BI306" s="420" t="s">
        <v>66</v>
      </c>
      <c r="BJ306" s="415" t="s">
        <v>77</v>
      </c>
      <c r="BK306" s="420" t="s">
        <v>66</v>
      </c>
      <c r="BL306" s="415" t="s">
        <v>77</v>
      </c>
      <c r="BM306" s="420" t="s">
        <v>66</v>
      </c>
      <c r="BN306" s="415" t="s">
        <v>77</v>
      </c>
      <c r="BO306" s="420" t="s">
        <v>66</v>
      </c>
      <c r="BP306" s="415" t="s">
        <v>77</v>
      </c>
      <c r="BQ306" s="420" t="s">
        <v>66</v>
      </c>
      <c r="BR306" s="415" t="s">
        <v>77</v>
      </c>
      <c r="BS306" s="420" t="s">
        <v>66</v>
      </c>
      <c r="BT306" s="415" t="s">
        <v>77</v>
      </c>
      <c r="BU306" s="420" t="s">
        <v>66</v>
      </c>
      <c r="BV306" s="415" t="s">
        <v>77</v>
      </c>
      <c r="BW306" s="420" t="s">
        <v>66</v>
      </c>
      <c r="BX306" s="415" t="s">
        <v>77</v>
      </c>
      <c r="BY306" s="420" t="s">
        <v>66</v>
      </c>
      <c r="BZ306" s="415" t="s">
        <v>77</v>
      </c>
      <c r="CA306" s="420" t="s">
        <v>66</v>
      </c>
      <c r="CB306" s="415" t="s">
        <v>77</v>
      </c>
      <c r="CC306" s="420" t="s">
        <v>66</v>
      </c>
      <c r="CD306" s="416" t="s">
        <v>77</v>
      </c>
      <c r="CE306" s="412"/>
      <c r="CF306" s="421" t="s">
        <v>66</v>
      </c>
      <c r="CG306" s="415" t="s">
        <v>77</v>
      </c>
      <c r="CH306" s="422" t="s">
        <v>66</v>
      </c>
      <c r="CI306" s="415" t="s">
        <v>77</v>
      </c>
      <c r="CJ306" s="422" t="s">
        <v>66</v>
      </c>
      <c r="CK306" s="415" t="s">
        <v>77</v>
      </c>
      <c r="CL306" s="422" t="s">
        <v>66</v>
      </c>
      <c r="CM306" s="415" t="s">
        <v>77</v>
      </c>
      <c r="CN306" s="422" t="s">
        <v>66</v>
      </c>
      <c r="CO306" s="415" t="s">
        <v>77</v>
      </c>
      <c r="CP306" s="422" t="s">
        <v>66</v>
      </c>
      <c r="CQ306" s="415" t="s">
        <v>77</v>
      </c>
      <c r="CR306" s="422" t="s">
        <v>66</v>
      </c>
      <c r="CS306" s="415" t="s">
        <v>77</v>
      </c>
      <c r="CT306" s="422" t="s">
        <v>66</v>
      </c>
      <c r="CU306" s="415" t="s">
        <v>77</v>
      </c>
      <c r="CV306" s="422" t="s">
        <v>66</v>
      </c>
      <c r="CW306" s="415" t="s">
        <v>77</v>
      </c>
      <c r="CX306" s="422" t="s">
        <v>66</v>
      </c>
      <c r="CY306" s="415" t="s">
        <v>77</v>
      </c>
      <c r="CZ306" s="422" t="s">
        <v>66</v>
      </c>
      <c r="DA306" s="415" t="s">
        <v>77</v>
      </c>
      <c r="DB306" s="422" t="s">
        <v>66</v>
      </c>
      <c r="DC306" s="415" t="s">
        <v>77</v>
      </c>
      <c r="DD306" s="422" t="s">
        <v>66</v>
      </c>
      <c r="DE306" s="416" t="s">
        <v>77</v>
      </c>
      <c r="DF306" s="1119" t="s">
        <v>922</v>
      </c>
      <c r="DG306" s="1120"/>
      <c r="DH306" s="1120"/>
      <c r="DI306" s="1120"/>
      <c r="DJ306" s="1120"/>
      <c r="DK306" s="1120"/>
      <c r="DL306" s="1120"/>
      <c r="DM306" s="1120"/>
      <c r="DN306" s="1120"/>
      <c r="DO306" s="1121"/>
      <c r="DP306" s="564">
        <v>0</v>
      </c>
      <c r="DQ306" s="200">
        <v>0</v>
      </c>
      <c r="DR306" s="200">
        <v>0</v>
      </c>
      <c r="DS306" s="200">
        <v>0</v>
      </c>
      <c r="DT306" s="200">
        <v>0</v>
      </c>
      <c r="DU306" s="200">
        <v>0</v>
      </c>
      <c r="DV306" s="200">
        <v>0</v>
      </c>
      <c r="DW306" s="1217"/>
    </row>
    <row r="307" spans="1:127" s="240" customFormat="1" ht="15.95" customHeight="1">
      <c r="B307" s="3190" t="s">
        <v>1085</v>
      </c>
      <c r="C307" s="448">
        <f t="shared" ref="C307:AB307" si="37">SUM(C142:C152)</f>
        <v>2</v>
      </c>
      <c r="D307" s="449">
        <f t="shared" si="37"/>
        <v>0</v>
      </c>
      <c r="E307" s="448">
        <f t="shared" si="37"/>
        <v>0</v>
      </c>
      <c r="F307" s="449">
        <f t="shared" si="37"/>
        <v>0</v>
      </c>
      <c r="G307" s="448">
        <f t="shared" si="37"/>
        <v>0</v>
      </c>
      <c r="H307" s="449">
        <f t="shared" si="37"/>
        <v>0</v>
      </c>
      <c r="I307" s="448">
        <f t="shared" si="37"/>
        <v>0</v>
      </c>
      <c r="J307" s="449">
        <f t="shared" si="37"/>
        <v>0</v>
      </c>
      <c r="K307" s="448">
        <f t="shared" si="37"/>
        <v>0</v>
      </c>
      <c r="L307" s="449">
        <f t="shared" si="37"/>
        <v>0</v>
      </c>
      <c r="M307" s="448">
        <f t="shared" si="37"/>
        <v>0</v>
      </c>
      <c r="N307" s="449">
        <f t="shared" si="37"/>
        <v>0</v>
      </c>
      <c r="O307" s="448">
        <f t="shared" si="37"/>
        <v>0</v>
      </c>
      <c r="P307" s="449">
        <f t="shared" si="37"/>
        <v>0</v>
      </c>
      <c r="Q307" s="448">
        <f t="shared" si="37"/>
        <v>0</v>
      </c>
      <c r="R307" s="449">
        <f t="shared" si="37"/>
        <v>0</v>
      </c>
      <c r="S307" s="448">
        <f t="shared" si="37"/>
        <v>0</v>
      </c>
      <c r="T307" s="449">
        <f t="shared" si="37"/>
        <v>0</v>
      </c>
      <c r="U307" s="448">
        <f t="shared" si="37"/>
        <v>0</v>
      </c>
      <c r="V307" s="449">
        <f t="shared" si="37"/>
        <v>0</v>
      </c>
      <c r="W307" s="448">
        <f t="shared" si="37"/>
        <v>0</v>
      </c>
      <c r="X307" s="449">
        <f t="shared" si="37"/>
        <v>0</v>
      </c>
      <c r="Y307" s="448">
        <f t="shared" si="37"/>
        <v>0</v>
      </c>
      <c r="Z307" s="449">
        <f t="shared" si="37"/>
        <v>0</v>
      </c>
      <c r="AA307" s="448">
        <f t="shared" si="37"/>
        <v>0</v>
      </c>
      <c r="AB307" s="449">
        <f t="shared" si="37"/>
        <v>0</v>
      </c>
      <c r="AC307" s="410"/>
      <c r="AD307" s="450">
        <f t="shared" ref="AD307:BI307" si="38">SUM(AD142:AD152)</f>
        <v>0</v>
      </c>
      <c r="AE307" s="449">
        <f t="shared" si="38"/>
        <v>0</v>
      </c>
      <c r="AF307" s="450">
        <f t="shared" si="38"/>
        <v>0</v>
      </c>
      <c r="AG307" s="449">
        <f t="shared" si="38"/>
        <v>0</v>
      </c>
      <c r="AH307" s="450">
        <f t="shared" si="38"/>
        <v>0</v>
      </c>
      <c r="AI307" s="449">
        <f t="shared" si="38"/>
        <v>0</v>
      </c>
      <c r="AJ307" s="450">
        <f t="shared" si="38"/>
        <v>0</v>
      </c>
      <c r="AK307" s="449">
        <f t="shared" si="38"/>
        <v>0</v>
      </c>
      <c r="AL307" s="450">
        <f t="shared" si="38"/>
        <v>0</v>
      </c>
      <c r="AM307" s="449">
        <f t="shared" si="38"/>
        <v>0</v>
      </c>
      <c r="AN307" s="450">
        <f t="shared" si="38"/>
        <v>0</v>
      </c>
      <c r="AO307" s="449">
        <f t="shared" si="38"/>
        <v>0</v>
      </c>
      <c r="AP307" s="450">
        <f t="shared" si="38"/>
        <v>0</v>
      </c>
      <c r="AQ307" s="449">
        <f t="shared" si="38"/>
        <v>0</v>
      </c>
      <c r="AR307" s="450">
        <f t="shared" si="38"/>
        <v>0</v>
      </c>
      <c r="AS307" s="449">
        <f t="shared" si="38"/>
        <v>0</v>
      </c>
      <c r="AT307" s="450">
        <f t="shared" si="38"/>
        <v>0</v>
      </c>
      <c r="AU307" s="449">
        <f t="shared" si="38"/>
        <v>0</v>
      </c>
      <c r="AV307" s="450">
        <f t="shared" si="38"/>
        <v>0</v>
      </c>
      <c r="AW307" s="449">
        <f t="shared" si="38"/>
        <v>0</v>
      </c>
      <c r="AX307" s="450">
        <f t="shared" si="38"/>
        <v>0</v>
      </c>
      <c r="AY307" s="449">
        <f t="shared" si="38"/>
        <v>0</v>
      </c>
      <c r="AZ307" s="450">
        <f t="shared" si="38"/>
        <v>0</v>
      </c>
      <c r="BA307" s="449">
        <f t="shared" si="38"/>
        <v>0</v>
      </c>
      <c r="BB307" s="450">
        <f t="shared" si="38"/>
        <v>0</v>
      </c>
      <c r="BC307" s="449">
        <f t="shared" si="38"/>
        <v>0</v>
      </c>
      <c r="BD307" s="411">
        <f t="shared" si="38"/>
        <v>0</v>
      </c>
      <c r="BE307" s="451">
        <f t="shared" si="38"/>
        <v>0</v>
      </c>
      <c r="BF307" s="449">
        <f t="shared" si="38"/>
        <v>0</v>
      </c>
      <c r="BG307" s="451">
        <f t="shared" si="38"/>
        <v>0</v>
      </c>
      <c r="BH307" s="449">
        <f t="shared" si="38"/>
        <v>0</v>
      </c>
      <c r="BI307" s="451">
        <f t="shared" si="38"/>
        <v>0</v>
      </c>
      <c r="BJ307" s="449">
        <f t="shared" ref="BJ307:CD307" si="39">SUM(BJ142:BJ152)</f>
        <v>0</v>
      </c>
      <c r="BK307" s="451">
        <f t="shared" si="39"/>
        <v>0</v>
      </c>
      <c r="BL307" s="449">
        <f t="shared" si="39"/>
        <v>0</v>
      </c>
      <c r="BM307" s="451">
        <f t="shared" si="39"/>
        <v>0</v>
      </c>
      <c r="BN307" s="449">
        <f t="shared" si="39"/>
        <v>0</v>
      </c>
      <c r="BO307" s="451">
        <f t="shared" si="39"/>
        <v>0</v>
      </c>
      <c r="BP307" s="449">
        <f t="shared" si="39"/>
        <v>0</v>
      </c>
      <c r="BQ307" s="451">
        <f t="shared" si="39"/>
        <v>0</v>
      </c>
      <c r="BR307" s="449">
        <f t="shared" si="39"/>
        <v>0</v>
      </c>
      <c r="BS307" s="451">
        <f t="shared" si="39"/>
        <v>0</v>
      </c>
      <c r="BT307" s="449">
        <f t="shared" si="39"/>
        <v>0</v>
      </c>
      <c r="BU307" s="451">
        <f t="shared" si="39"/>
        <v>0</v>
      </c>
      <c r="BV307" s="449">
        <f t="shared" si="39"/>
        <v>0</v>
      </c>
      <c r="BW307" s="451">
        <f t="shared" si="39"/>
        <v>0</v>
      </c>
      <c r="BX307" s="449">
        <f t="shared" si="39"/>
        <v>0</v>
      </c>
      <c r="BY307" s="451">
        <f t="shared" si="39"/>
        <v>0</v>
      </c>
      <c r="BZ307" s="449">
        <f t="shared" si="39"/>
        <v>0</v>
      </c>
      <c r="CA307" s="451">
        <f t="shared" si="39"/>
        <v>0</v>
      </c>
      <c r="CB307" s="449">
        <f t="shared" si="39"/>
        <v>0</v>
      </c>
      <c r="CC307" s="451">
        <f t="shared" si="39"/>
        <v>0</v>
      </c>
      <c r="CD307" s="449">
        <f t="shared" si="39"/>
        <v>0</v>
      </c>
      <c r="CE307" s="412"/>
      <c r="CF307" s="452">
        <f t="shared" ref="CF307:DE307" si="40">SUM(CF142:CF152)</f>
        <v>0</v>
      </c>
      <c r="CG307" s="449">
        <f t="shared" si="40"/>
        <v>0</v>
      </c>
      <c r="CH307" s="452">
        <f t="shared" si="40"/>
        <v>0</v>
      </c>
      <c r="CI307" s="449">
        <f t="shared" si="40"/>
        <v>0</v>
      </c>
      <c r="CJ307" s="452">
        <f t="shared" si="40"/>
        <v>0</v>
      </c>
      <c r="CK307" s="449">
        <f t="shared" si="40"/>
        <v>0</v>
      </c>
      <c r="CL307" s="452">
        <f t="shared" si="40"/>
        <v>0</v>
      </c>
      <c r="CM307" s="449">
        <f t="shared" si="40"/>
        <v>0</v>
      </c>
      <c r="CN307" s="452">
        <f t="shared" si="40"/>
        <v>0</v>
      </c>
      <c r="CO307" s="449">
        <f t="shared" si="40"/>
        <v>0</v>
      </c>
      <c r="CP307" s="452">
        <f t="shared" si="40"/>
        <v>0</v>
      </c>
      <c r="CQ307" s="449">
        <f t="shared" si="40"/>
        <v>0</v>
      </c>
      <c r="CR307" s="452">
        <f t="shared" si="40"/>
        <v>0</v>
      </c>
      <c r="CS307" s="449">
        <f t="shared" si="40"/>
        <v>0</v>
      </c>
      <c r="CT307" s="452">
        <f t="shared" si="40"/>
        <v>0</v>
      </c>
      <c r="CU307" s="449">
        <f t="shared" si="40"/>
        <v>0</v>
      </c>
      <c r="CV307" s="452">
        <f t="shared" si="40"/>
        <v>0</v>
      </c>
      <c r="CW307" s="449">
        <f t="shared" si="40"/>
        <v>0</v>
      </c>
      <c r="CX307" s="452">
        <f t="shared" si="40"/>
        <v>0</v>
      </c>
      <c r="CY307" s="449">
        <f t="shared" si="40"/>
        <v>0</v>
      </c>
      <c r="CZ307" s="452">
        <f t="shared" si="40"/>
        <v>0</v>
      </c>
      <c r="DA307" s="449">
        <f t="shared" si="40"/>
        <v>0</v>
      </c>
      <c r="DB307" s="452">
        <f t="shared" si="40"/>
        <v>0</v>
      </c>
      <c r="DC307" s="449">
        <f t="shared" si="40"/>
        <v>0</v>
      </c>
      <c r="DD307" s="452">
        <f t="shared" si="40"/>
        <v>0</v>
      </c>
      <c r="DE307" s="449">
        <f t="shared" si="40"/>
        <v>0</v>
      </c>
      <c r="DF307" s="3192" t="s">
        <v>1086</v>
      </c>
      <c r="DG307" s="3193"/>
      <c r="DH307" s="3193"/>
      <c r="DI307" s="3193"/>
      <c r="DJ307" s="3193"/>
      <c r="DK307" s="3193"/>
      <c r="DL307" s="3193"/>
      <c r="DM307" s="657"/>
      <c r="DN307" s="657"/>
      <c r="DO307" s="1122"/>
      <c r="DP307" s="564">
        <v>0</v>
      </c>
      <c r="DQ307" s="200">
        <v>0</v>
      </c>
      <c r="DR307" s="200">
        <v>0</v>
      </c>
      <c r="DS307" s="200">
        <v>0</v>
      </c>
      <c r="DT307" s="200">
        <v>0</v>
      </c>
      <c r="DU307" s="200">
        <v>0</v>
      </c>
      <c r="DV307" s="200">
        <v>0</v>
      </c>
      <c r="DW307" s="1217"/>
    </row>
    <row r="308" spans="1:127" s="240" customFormat="1" ht="15.95" customHeight="1">
      <c r="B308" s="3191"/>
      <c r="C308" s="453">
        <f>SUM(C307:D307)</f>
        <v>2</v>
      </c>
      <c r="D308" s="454" t="str">
        <f>IF(C308&gt;0,"fois","")</f>
        <v>fois</v>
      </c>
      <c r="E308" s="453">
        <f>SUM(E307:F307)</f>
        <v>0</v>
      </c>
      <c r="F308" s="454" t="str">
        <f>IF(E308&gt;0,"fois","")</f>
        <v/>
      </c>
      <c r="G308" s="453">
        <f>SUM(G307:H307)</f>
        <v>0</v>
      </c>
      <c r="H308" s="454" t="str">
        <f>IF(G308&gt;0,"fois","")</f>
        <v/>
      </c>
      <c r="I308" s="453">
        <f>SUM(I307:J307)</f>
        <v>0</v>
      </c>
      <c r="J308" s="454" t="str">
        <f>IF(I308&gt;0,"fois","")</f>
        <v/>
      </c>
      <c r="K308" s="453">
        <f>SUM(K307:L307)</f>
        <v>0</v>
      </c>
      <c r="L308" s="454" t="str">
        <f>IF(K308&gt;0,"fois","")</f>
        <v/>
      </c>
      <c r="M308" s="453">
        <f>SUM(M307:N307)</f>
        <v>0</v>
      </c>
      <c r="N308" s="454" t="str">
        <f>IF(M308&gt;0,"fois","")</f>
        <v/>
      </c>
      <c r="O308" s="453">
        <f>SUM(O307:P307)</f>
        <v>0</v>
      </c>
      <c r="P308" s="454" t="str">
        <f>IF(O308&gt;0,"fois","")</f>
        <v/>
      </c>
      <c r="Q308" s="453">
        <f>SUM(Q307:R307)</f>
        <v>0</v>
      </c>
      <c r="R308" s="454" t="str">
        <f>IF(Q308&gt;0,"fois","")</f>
        <v/>
      </c>
      <c r="S308" s="453">
        <f>SUM(S307:T307)</f>
        <v>0</v>
      </c>
      <c r="T308" s="454" t="str">
        <f>IF(S308&gt;0,"fois","")</f>
        <v/>
      </c>
      <c r="U308" s="453">
        <f>SUM(U307:V307)</f>
        <v>0</v>
      </c>
      <c r="V308" s="454" t="str">
        <f>IF(U308&gt;0,"fois","")</f>
        <v/>
      </c>
      <c r="W308" s="453">
        <f>SUM(W307:X307)</f>
        <v>0</v>
      </c>
      <c r="X308" s="454" t="str">
        <f>IF(W308&gt;0,"fois","")</f>
        <v/>
      </c>
      <c r="Y308" s="453">
        <f>SUM(Y307:Z307)</f>
        <v>0</v>
      </c>
      <c r="Z308" s="454" t="str">
        <f>IF(Y308&gt;0,"fois","")</f>
        <v/>
      </c>
      <c r="AA308" s="453">
        <f>SUM(AA307:AB307)</f>
        <v>0</v>
      </c>
      <c r="AB308" s="454" t="str">
        <f>IF(AA308&gt;0,"fois","")</f>
        <v/>
      </c>
      <c r="AC308" s="410"/>
      <c r="AD308" s="453">
        <f>SUM(AD307:AE307)</f>
        <v>0</v>
      </c>
      <c r="AE308" s="454" t="str">
        <f>IF(AD308&gt;0,"fois","")</f>
        <v/>
      </c>
      <c r="AF308" s="453">
        <f>SUM(AF307:AG307)</f>
        <v>0</v>
      </c>
      <c r="AG308" s="454" t="str">
        <f>IF(AF308&gt;0,"fois","")</f>
        <v/>
      </c>
      <c r="AH308" s="453">
        <f>SUM(AH307:AI307)</f>
        <v>0</v>
      </c>
      <c r="AI308" s="454" t="str">
        <f>IF(AH308&gt;0,"fois","")</f>
        <v/>
      </c>
      <c r="AJ308" s="453">
        <f>SUM(AJ307:AK307)</f>
        <v>0</v>
      </c>
      <c r="AK308" s="454" t="str">
        <f>IF(AJ308&gt;0,"fois","")</f>
        <v/>
      </c>
      <c r="AL308" s="453">
        <f>SUM(AL307:AM307)</f>
        <v>0</v>
      </c>
      <c r="AM308" s="454" t="str">
        <f>IF(AL308&gt;0,"fois","")</f>
        <v/>
      </c>
      <c r="AN308" s="453">
        <f>SUM(AN307:AO307)</f>
        <v>0</v>
      </c>
      <c r="AO308" s="454" t="str">
        <f>IF(AN308&gt;0,"fois","")</f>
        <v/>
      </c>
      <c r="AP308" s="453">
        <f>SUM(AP307:AQ307)</f>
        <v>0</v>
      </c>
      <c r="AQ308" s="454" t="str">
        <f>IF(AP308&gt;0,"fois","")</f>
        <v/>
      </c>
      <c r="AR308" s="453">
        <f>SUM(AR307:AS307)</f>
        <v>0</v>
      </c>
      <c r="AS308" s="454" t="str">
        <f>IF(AR308&gt;0,"fois","")</f>
        <v/>
      </c>
      <c r="AT308" s="453">
        <f>SUM(AT307:AU307)</f>
        <v>0</v>
      </c>
      <c r="AU308" s="454" t="str">
        <f>IF(AT308&gt;0,"fois","")</f>
        <v/>
      </c>
      <c r="AV308" s="453">
        <f>SUM(AV307:AW307)</f>
        <v>0</v>
      </c>
      <c r="AW308" s="454" t="str">
        <f>IF(AV308&gt;0,"fois","")</f>
        <v/>
      </c>
      <c r="AX308" s="453">
        <f>SUM(AX307:AY307)</f>
        <v>0</v>
      </c>
      <c r="AY308" s="454" t="str">
        <f>IF(AX308&gt;0,"fois","")</f>
        <v/>
      </c>
      <c r="AZ308" s="453">
        <f>SUM(AZ307:BA307)</f>
        <v>0</v>
      </c>
      <c r="BA308" s="454" t="str">
        <f>IF(AZ308&gt;0,"fois","")</f>
        <v/>
      </c>
      <c r="BB308" s="453">
        <f>SUM(BB307:BC307)</f>
        <v>0</v>
      </c>
      <c r="BC308" s="454" t="str">
        <f>IF(BB308&gt;0,"fois","")</f>
        <v/>
      </c>
      <c r="BD308" s="411"/>
      <c r="BE308" s="453">
        <f>SUM(BE307:BF307)</f>
        <v>0</v>
      </c>
      <c r="BF308" s="454" t="str">
        <f>IF(BE308&gt;0,"fois","")</f>
        <v/>
      </c>
      <c r="BG308" s="453">
        <f>SUM(BG307:BH307)</f>
        <v>0</v>
      </c>
      <c r="BH308" s="454" t="str">
        <f>IF(BG308&gt;0,"fois","")</f>
        <v/>
      </c>
      <c r="BI308" s="453">
        <f>SUM(BI307:BJ307)</f>
        <v>0</v>
      </c>
      <c r="BJ308" s="454" t="str">
        <f>IF(BI308&gt;0,"fois","")</f>
        <v/>
      </c>
      <c r="BK308" s="453">
        <f>SUM(BK307:BL307)</f>
        <v>0</v>
      </c>
      <c r="BL308" s="454" t="str">
        <f>IF(BK308&gt;0,"fois","")</f>
        <v/>
      </c>
      <c r="BM308" s="453">
        <f>SUM(BM307:BN307)</f>
        <v>0</v>
      </c>
      <c r="BN308" s="454" t="str">
        <f>IF(BM308&gt;0,"fois","")</f>
        <v/>
      </c>
      <c r="BO308" s="453">
        <f>SUM(BO307:BP307)</f>
        <v>0</v>
      </c>
      <c r="BP308" s="454" t="str">
        <f>IF(BO308&gt;0,"fois","")</f>
        <v/>
      </c>
      <c r="BQ308" s="453">
        <f>SUM(BQ307:BR307)</f>
        <v>0</v>
      </c>
      <c r="BR308" s="454" t="str">
        <f>IF(BQ308&gt;0,"fois","")</f>
        <v/>
      </c>
      <c r="BS308" s="453">
        <f>SUM(BS307:BT307)</f>
        <v>0</v>
      </c>
      <c r="BT308" s="454" t="str">
        <f>IF(BS308&gt;0,"fois","")</f>
        <v/>
      </c>
      <c r="BU308" s="453">
        <f>SUM(BU307:BV307)</f>
        <v>0</v>
      </c>
      <c r="BV308" s="454" t="str">
        <f>IF(BU308&gt;0,"fois","")</f>
        <v/>
      </c>
      <c r="BW308" s="453">
        <f>SUM(BW307:BX307)</f>
        <v>0</v>
      </c>
      <c r="BX308" s="454" t="str">
        <f>IF(BW308&gt;0,"fois","")</f>
        <v/>
      </c>
      <c r="BY308" s="453">
        <f>SUM(BY307:BZ307)</f>
        <v>0</v>
      </c>
      <c r="BZ308" s="454" t="str">
        <f>IF(BY308&gt;0,"fois","")</f>
        <v/>
      </c>
      <c r="CA308" s="453">
        <f>SUM(CA307:CB307)</f>
        <v>0</v>
      </c>
      <c r="CB308" s="454" t="str">
        <f>IF(CA308&gt;0,"fois","")</f>
        <v/>
      </c>
      <c r="CC308" s="453">
        <f>SUM(CC307:CD307)</f>
        <v>0</v>
      </c>
      <c r="CD308" s="454" t="str">
        <f>IF(CC308&gt;0,"fois","")</f>
        <v/>
      </c>
      <c r="CE308" s="412"/>
      <c r="CF308" s="453">
        <f>SUM(CF307:CG307)</f>
        <v>0</v>
      </c>
      <c r="CG308" s="454" t="str">
        <f>IF(CF308&gt;0,"fois","")</f>
        <v/>
      </c>
      <c r="CH308" s="453">
        <f>SUM(CH307:CI307)</f>
        <v>0</v>
      </c>
      <c r="CI308" s="454" t="str">
        <f>IF(CH308&gt;0,"fois","")</f>
        <v/>
      </c>
      <c r="CJ308" s="453">
        <f>SUM(CJ307:CK307)</f>
        <v>0</v>
      </c>
      <c r="CK308" s="454" t="str">
        <f>IF(CJ308&gt;0,"fois","")</f>
        <v/>
      </c>
      <c r="CL308" s="453">
        <f>SUM(CL307:CM307)</f>
        <v>0</v>
      </c>
      <c r="CM308" s="454" t="str">
        <f>IF(CL308&gt;0,"fois","")</f>
        <v/>
      </c>
      <c r="CN308" s="453">
        <f>SUM(CN307:CO307)</f>
        <v>0</v>
      </c>
      <c r="CO308" s="454" t="str">
        <f>IF(CN308&gt;0,"fois","")</f>
        <v/>
      </c>
      <c r="CP308" s="453">
        <f>SUM(CP307:CQ307)</f>
        <v>0</v>
      </c>
      <c r="CQ308" s="454" t="str">
        <f>IF(CP308&gt;0,"fois","")</f>
        <v/>
      </c>
      <c r="CR308" s="453">
        <f>SUM(CR307:CS307)</f>
        <v>0</v>
      </c>
      <c r="CS308" s="454" t="str">
        <f>IF(CR308&gt;0,"fois","")</f>
        <v/>
      </c>
      <c r="CT308" s="453">
        <f>SUM(CT307:CU307)</f>
        <v>0</v>
      </c>
      <c r="CU308" s="454" t="str">
        <f>IF(CT308&gt;0,"fois","")</f>
        <v/>
      </c>
      <c r="CV308" s="453">
        <f>SUM(CV307:CW307)</f>
        <v>0</v>
      </c>
      <c r="CW308" s="454" t="str">
        <f>IF(CV308&gt;0,"fois","")</f>
        <v/>
      </c>
      <c r="CX308" s="453">
        <f>SUM(CX307:CY307)</f>
        <v>0</v>
      </c>
      <c r="CY308" s="454" t="str">
        <f>IF(CX308&gt;0,"fois","")</f>
        <v/>
      </c>
      <c r="CZ308" s="453">
        <f>SUM(CZ307:DA307)</f>
        <v>0</v>
      </c>
      <c r="DA308" s="454" t="str">
        <f>IF(CZ308&gt;0,"fois","")</f>
        <v/>
      </c>
      <c r="DB308" s="453">
        <f>SUM(DB307:DC307)</f>
        <v>0</v>
      </c>
      <c r="DC308" s="454" t="str">
        <f>IF(DB308&gt;0,"fois","")</f>
        <v/>
      </c>
      <c r="DD308" s="453">
        <f>SUM(DD307:DE307)</f>
        <v>0</v>
      </c>
      <c r="DE308" s="454" t="str">
        <f>IF(DD308&gt;0,"fois","")</f>
        <v/>
      </c>
      <c r="DF308" s="3194"/>
      <c r="DG308" s="3195"/>
      <c r="DH308" s="3195"/>
      <c r="DI308" s="3195"/>
      <c r="DJ308" s="3195"/>
      <c r="DK308" s="3195"/>
      <c r="DL308" s="3195"/>
      <c r="DM308" s="658"/>
      <c r="DN308" s="658"/>
      <c r="DO308" s="1123"/>
      <c r="DP308" s="564">
        <v>0</v>
      </c>
      <c r="DQ308" s="200">
        <v>0</v>
      </c>
      <c r="DR308" s="200">
        <v>0</v>
      </c>
      <c r="DS308" s="200">
        <v>0</v>
      </c>
      <c r="DT308" s="200">
        <v>0</v>
      </c>
      <c r="DU308" s="200">
        <v>0</v>
      </c>
      <c r="DV308" s="200">
        <v>0</v>
      </c>
      <c r="DW308" s="1217"/>
    </row>
    <row r="309" spans="1:127" s="240" customFormat="1" ht="15.95" customHeight="1">
      <c r="B309" s="456" t="s">
        <v>1087</v>
      </c>
      <c r="C309" s="2985" t="str">
        <f>IF(SUM(C307:D307)&lt;=I312,"OK","Trop")</f>
        <v>OK</v>
      </c>
      <c r="D309" s="2986"/>
      <c r="E309" s="2985" t="str">
        <f>IF(SUM(E307:F307)&lt;=I312,"OK","Trop")</f>
        <v>OK</v>
      </c>
      <c r="F309" s="2986"/>
      <c r="G309" s="2985" t="str">
        <f>IF(SUM(G307:H307)&lt;=I312,"OK","Trop")</f>
        <v>OK</v>
      </c>
      <c r="H309" s="2986"/>
      <c r="I309" s="2985" t="str">
        <f>IF(SUM(I307:J307)&lt;=I312,"OK","Trop")</f>
        <v>OK</v>
      </c>
      <c r="J309" s="2986"/>
      <c r="K309" s="2985" t="str">
        <f>IF(SUM(K307:L307)&lt;=I312,"OK","Trop")</f>
        <v>OK</v>
      </c>
      <c r="L309" s="2986"/>
      <c r="M309" s="2985" t="str">
        <f>IF(SUM(M307:N307)&lt;=I312,"OK","Trop")</f>
        <v>OK</v>
      </c>
      <c r="N309" s="2986"/>
      <c r="O309" s="2985" t="str">
        <f>IF(SUM(O307:P307)&lt;=I312,"OK","Trop")</f>
        <v>OK</v>
      </c>
      <c r="P309" s="2986"/>
      <c r="Q309" s="2985" t="str">
        <f>IF(SUM(Q307:R307)&lt;=I312,"OK","Trop")</f>
        <v>OK</v>
      </c>
      <c r="R309" s="2986"/>
      <c r="S309" s="2985" t="str">
        <f>IF(SUM(S307:T307)&lt;=I312,"OK","Trop")</f>
        <v>OK</v>
      </c>
      <c r="T309" s="2986"/>
      <c r="U309" s="2985" t="str">
        <f>IF(SUM(U307:V307)&lt;=I312,"OK","Trop")</f>
        <v>OK</v>
      </c>
      <c r="V309" s="2986"/>
      <c r="W309" s="2985" t="str">
        <f>IF(SUM(W307:X307)&lt;=I312,"OK","Trop")</f>
        <v>OK</v>
      </c>
      <c r="X309" s="2986"/>
      <c r="Y309" s="2985" t="str">
        <f>IF(SUM(Y307:Z307)&lt;=I312,"OK","Trop")</f>
        <v>OK</v>
      </c>
      <c r="Z309" s="2986"/>
      <c r="AA309" s="2985" t="str">
        <f>IF(SUM(AA307:AB307)&lt;=I312,"OK","Trop")</f>
        <v>OK</v>
      </c>
      <c r="AB309" s="2986"/>
      <c r="AC309" s="410"/>
      <c r="AD309" s="2985" t="str">
        <f>IF(SUM(AD307:AE307)&lt;=AJ312,"OK","Trop")</f>
        <v>OK</v>
      </c>
      <c r="AE309" s="2986"/>
      <c r="AF309" s="2985" t="str">
        <f>IF(SUM(AF307:AG307)&lt;=AJ312,"OK","Trop")</f>
        <v>OK</v>
      </c>
      <c r="AG309" s="2986"/>
      <c r="AH309" s="2985" t="str">
        <f>IF(SUM(AH307:AI307)&lt;=AJ312,"OK","Trop")</f>
        <v>OK</v>
      </c>
      <c r="AI309" s="2986"/>
      <c r="AJ309" s="2985" t="str">
        <f>IF(SUM(AJ307:AK307)&lt;=AJ312,"OK","Trop")</f>
        <v>OK</v>
      </c>
      <c r="AK309" s="2986"/>
      <c r="AL309" s="2985" t="str">
        <f>IF(SUM(AL307:AM307)&lt;=AJ312,"OK","Trop")</f>
        <v>OK</v>
      </c>
      <c r="AM309" s="2986"/>
      <c r="AN309" s="2985" t="str">
        <f>IF(SUM(AN307:AO307)&lt;=AJ312,"OK","Trop")</f>
        <v>OK</v>
      </c>
      <c r="AO309" s="2986"/>
      <c r="AP309" s="2985" t="str">
        <f>IF(SUM(AP307:AQ307)&lt;=AJ312,"OK","Trop")</f>
        <v>OK</v>
      </c>
      <c r="AQ309" s="2986"/>
      <c r="AR309" s="2985" t="str">
        <f>IF(SUM(AR307:AS307)&lt;=AJ312,"OK","Trop")</f>
        <v>OK</v>
      </c>
      <c r="AS309" s="2986"/>
      <c r="AT309" s="2985" t="str">
        <f>IF(SUM(AT307:AU307)&lt;=AJ312,"OK","Trop")</f>
        <v>OK</v>
      </c>
      <c r="AU309" s="2986"/>
      <c r="AV309" s="2985" t="str">
        <f>IF(SUM(AV307:AW307)&lt;=AJ312,"OK","Trop")</f>
        <v>OK</v>
      </c>
      <c r="AW309" s="2986"/>
      <c r="AX309" s="2985" t="str">
        <f>IF(SUM(AX307:AY307)&lt;=AJ312,"OK","Trop")</f>
        <v>OK</v>
      </c>
      <c r="AY309" s="2986"/>
      <c r="AZ309" s="2985" t="str">
        <f>IF(SUM(AZ307:BA307)&lt;=AJ312,"OK","Trop")</f>
        <v>OK</v>
      </c>
      <c r="BA309" s="2986"/>
      <c r="BB309" s="2985" t="str">
        <f>IF(SUM(BB307:BC307)&lt;=AJ312,"OK","Trop")</f>
        <v>OK</v>
      </c>
      <c r="BC309" s="2986"/>
      <c r="BD309" s="411"/>
      <c r="BE309" s="2985" t="str">
        <f>IF(SUM(BE307:BF307)&lt;=BK312,"OK","Trop")</f>
        <v>OK</v>
      </c>
      <c r="BF309" s="2986"/>
      <c r="BG309" s="2985" t="str">
        <f>IF(SUM(BG307:BH307)&lt;=BK312,"OK","Trop")</f>
        <v>OK</v>
      </c>
      <c r="BH309" s="2986"/>
      <c r="BI309" s="2985" t="str">
        <f>IF(SUM(BI307:BJ307)&lt;=BK312,"OK","Trop")</f>
        <v>OK</v>
      </c>
      <c r="BJ309" s="2986"/>
      <c r="BK309" s="2985" t="str">
        <f>IF(SUM(BK307:BL307)&lt;=BK312,"OK","Trop")</f>
        <v>OK</v>
      </c>
      <c r="BL309" s="2986"/>
      <c r="BM309" s="2985" t="str">
        <f>IF(SUM(BM307:BN307)&lt;=BK312,"OK","Trop")</f>
        <v>OK</v>
      </c>
      <c r="BN309" s="2986"/>
      <c r="BO309" s="2985" t="str">
        <f>IF(SUM(BO307:BP307)&lt;=BK312,"OK","Trop")</f>
        <v>OK</v>
      </c>
      <c r="BP309" s="2986"/>
      <c r="BQ309" s="2985" t="str">
        <f>IF(SUM(BQ307:BR307)&lt;=BK312,"OK","Trop")</f>
        <v>OK</v>
      </c>
      <c r="BR309" s="2986"/>
      <c r="BS309" s="2985" t="str">
        <f>IF(SUM(BS307:BT307)&lt;=BK312,"OK","Trop")</f>
        <v>OK</v>
      </c>
      <c r="BT309" s="2986"/>
      <c r="BU309" s="2985" t="str">
        <f>IF(SUM(BU307:BV307)&lt;=BK312,"OK","Trop")</f>
        <v>OK</v>
      </c>
      <c r="BV309" s="2986"/>
      <c r="BW309" s="2985" t="str">
        <f>IF(SUM(BW307:BX307)&lt;=BK312,"OK","Trop")</f>
        <v>OK</v>
      </c>
      <c r="BX309" s="2986"/>
      <c r="BY309" s="2985" t="str">
        <f>IF(SUM(BY307:BZ307)&lt;=BK312,"OK","Trop")</f>
        <v>OK</v>
      </c>
      <c r="BZ309" s="2986"/>
      <c r="CA309" s="2985" t="str">
        <f>IF(SUM(CA307:CB307)&lt;=BK312,"OK","Trop")</f>
        <v>OK</v>
      </c>
      <c r="CB309" s="2986"/>
      <c r="CC309" s="2985" t="str">
        <f>IF(SUM(CC307:CD307)&lt;=BK312,"OK","Trop")</f>
        <v>OK</v>
      </c>
      <c r="CD309" s="2986"/>
      <c r="CE309" s="412"/>
      <c r="CF309" s="2985" t="str">
        <f>IF(SUM(CF307:CG307)&lt;=CL312,"OK","Trop")</f>
        <v>OK</v>
      </c>
      <c r="CG309" s="2986"/>
      <c r="CH309" s="2985" t="str">
        <f>IF(SUM(CH307:CI307)&lt;=CL312,"OK","Trop")</f>
        <v>OK</v>
      </c>
      <c r="CI309" s="2986"/>
      <c r="CJ309" s="2985" t="str">
        <f>IF(SUM(CJ307:CK307)&lt;=CL312,"OK","Trop")</f>
        <v>OK</v>
      </c>
      <c r="CK309" s="2986"/>
      <c r="CL309" s="2985" t="str">
        <f>IF(SUM(CL307:CM307)&lt;=CL312,"OK","Trop")</f>
        <v>OK</v>
      </c>
      <c r="CM309" s="2986"/>
      <c r="CN309" s="2985" t="str">
        <f>IF(SUM(CN307:CO307)&lt;=CL312,"OK","Trop")</f>
        <v>OK</v>
      </c>
      <c r="CO309" s="2986"/>
      <c r="CP309" s="2985" t="str">
        <f>IF(SUM(CP307:CQ307)&lt;=CL312,"OK","Trop")</f>
        <v>OK</v>
      </c>
      <c r="CQ309" s="2986"/>
      <c r="CR309" s="2985" t="str">
        <f>IF(SUM(CR307:CS307)&lt;=CL312,"OK","Trop")</f>
        <v>OK</v>
      </c>
      <c r="CS309" s="2986"/>
      <c r="CT309" s="2985" t="str">
        <f>IF(SUM(CT307:CU307)&lt;=CL312,"OK","Trop")</f>
        <v>OK</v>
      </c>
      <c r="CU309" s="2986"/>
      <c r="CV309" s="2985" t="str">
        <f>IF(SUM(CV307:CW307)&lt;=CL312,"OK","Trop")</f>
        <v>OK</v>
      </c>
      <c r="CW309" s="2986"/>
      <c r="CX309" s="2985" t="str">
        <f>IF(SUM(CX307:CY307)&lt;=CL312,"OK","Trop")</f>
        <v>OK</v>
      </c>
      <c r="CY309" s="2986"/>
      <c r="CZ309" s="2985" t="str">
        <f>IF(SUM(CZ307:DA307)&lt;=CL312,"OK","Trop")</f>
        <v>OK</v>
      </c>
      <c r="DA309" s="2986"/>
      <c r="DB309" s="2985" t="str">
        <f>IF(SUM(DB307:DC307)&lt;=CL312,"OK","Trop")</f>
        <v>OK</v>
      </c>
      <c r="DC309" s="2986"/>
      <c r="DD309" s="2985" t="str">
        <f>IF(SUM(DD307:DE307)&lt;=CL312,"OK","Trop")</f>
        <v>OK</v>
      </c>
      <c r="DE309" s="2986"/>
      <c r="DF309" s="457" t="s">
        <v>1088</v>
      </c>
      <c r="DG309" s="408"/>
      <c r="DH309" s="408"/>
      <c r="DI309" s="408"/>
      <c r="DJ309" s="270"/>
      <c r="DK309" s="270"/>
      <c r="DL309" s="270"/>
      <c r="DM309" s="270"/>
      <c r="DN309" s="270"/>
      <c r="DO309" s="1122"/>
      <c r="DP309" s="564">
        <v>0</v>
      </c>
      <c r="DQ309" s="200">
        <v>0</v>
      </c>
      <c r="DR309" s="200">
        <v>0</v>
      </c>
      <c r="DS309" s="200">
        <v>0</v>
      </c>
      <c r="DT309" s="200">
        <v>0</v>
      </c>
      <c r="DU309" s="200">
        <v>0</v>
      </c>
      <c r="DV309" s="200">
        <v>0</v>
      </c>
      <c r="DW309" s="1217"/>
    </row>
    <row r="310" spans="1:127" s="240" customFormat="1" ht="15.95" customHeight="1">
      <c r="B310" s="456" t="s">
        <v>1089</v>
      </c>
      <c r="C310" s="3000" t="str">
        <f>IF(C309="OK","",SUM(C307:D307)-I312)</f>
        <v/>
      </c>
      <c r="D310" s="3001"/>
      <c r="E310" s="3000" t="str">
        <f>IF(E309="OK","",SUM(E307:F307)-I312)</f>
        <v/>
      </c>
      <c r="F310" s="3001"/>
      <c r="G310" s="3000" t="str">
        <f>IF(G309="OK","",SUM(G307:H307)-I312)</f>
        <v/>
      </c>
      <c r="H310" s="3001"/>
      <c r="I310" s="3000" t="str">
        <f>IF(I309="OK","",SUM(I307:J307)-I312)</f>
        <v/>
      </c>
      <c r="J310" s="3001"/>
      <c r="K310" s="3000" t="str">
        <f>IF(K309="OK","",SUM(K307:L307)-I312)</f>
        <v/>
      </c>
      <c r="L310" s="3001"/>
      <c r="M310" s="3000" t="str">
        <f>IF(M309="OK","",SUM(M307:N307)-I312)</f>
        <v/>
      </c>
      <c r="N310" s="3001"/>
      <c r="O310" s="3000" t="str">
        <f>IF(O309="OK","",SUM(O307:P307)-I312)</f>
        <v/>
      </c>
      <c r="P310" s="3001"/>
      <c r="Q310" s="3000" t="str">
        <f>IF(Q309="OK","",SUM(Q307:R307)-I312)</f>
        <v/>
      </c>
      <c r="R310" s="3001"/>
      <c r="S310" s="3000" t="str">
        <f>IF(S309="OK","",SUM(S307:T307)-I312)</f>
        <v/>
      </c>
      <c r="T310" s="3001"/>
      <c r="U310" s="3000" t="str">
        <f>IF(U309="OK","",SUM(U307:V307)-I312)</f>
        <v/>
      </c>
      <c r="V310" s="3001"/>
      <c r="W310" s="3000" t="str">
        <f>IF(W309="OK","",SUM(W307:X307)-I312)</f>
        <v/>
      </c>
      <c r="X310" s="3001"/>
      <c r="Y310" s="3000" t="str">
        <f>IF(Y309="OK","",SUM(Y307:Z307)-I312)</f>
        <v/>
      </c>
      <c r="Z310" s="3001"/>
      <c r="AA310" s="3000" t="str">
        <f>IF(AA309="OK","",SUM(AA307:AB307)-I312)</f>
        <v/>
      </c>
      <c r="AB310" s="3001"/>
      <c r="AC310" s="410"/>
      <c r="AD310" s="3000" t="str">
        <f>IF(AD309="OK","",SUM(AD307:AE307)-AJ312)</f>
        <v/>
      </c>
      <c r="AE310" s="3001"/>
      <c r="AF310" s="3000" t="str">
        <f>IF(AF309="OK","",SUM(AF307:AG307)-AJ312)</f>
        <v/>
      </c>
      <c r="AG310" s="3001"/>
      <c r="AH310" s="3000" t="str">
        <f>IF(AH309="OK","",SUM(AH307:AI307)-AJ312)</f>
        <v/>
      </c>
      <c r="AI310" s="3001"/>
      <c r="AJ310" s="3000" t="str">
        <f>IF(AJ309="OK","",SUM(AJ307:AK307)-AJ312)</f>
        <v/>
      </c>
      <c r="AK310" s="3001"/>
      <c r="AL310" s="3000" t="str">
        <f>IF(AL309="OK","",SUM(AL307:AM307)-AJ312)</f>
        <v/>
      </c>
      <c r="AM310" s="3001"/>
      <c r="AN310" s="3000" t="str">
        <f>IF(AN309="OK","",SUM(AN307:AO307)-AJ312)</f>
        <v/>
      </c>
      <c r="AO310" s="3001"/>
      <c r="AP310" s="3000" t="str">
        <f>IF(AP309="OK","",SUM(AP307:AQ307)-AJ312)</f>
        <v/>
      </c>
      <c r="AQ310" s="3001"/>
      <c r="AR310" s="3000" t="str">
        <f>IF(AR309="OK","",SUM(AR307:AS307)-AJ312)</f>
        <v/>
      </c>
      <c r="AS310" s="3001"/>
      <c r="AT310" s="3000" t="str">
        <f>IF(AT309="OK","",SUM(AT307:AU307)-AJ312)</f>
        <v/>
      </c>
      <c r="AU310" s="3001"/>
      <c r="AV310" s="3000" t="str">
        <f>IF(AV309="OK","",SUM(AV307:AW307)-AJ312)</f>
        <v/>
      </c>
      <c r="AW310" s="3001"/>
      <c r="AX310" s="3000" t="str">
        <f>IF(AX309="OK","",SUM(AX307:AY307)-AJ312)</f>
        <v/>
      </c>
      <c r="AY310" s="3001"/>
      <c r="AZ310" s="3000" t="str">
        <f>IF(AZ309="OK","",SUM(AZ307:BA307)-AJ312)</f>
        <v/>
      </c>
      <c r="BA310" s="3001"/>
      <c r="BB310" s="3000" t="str">
        <f>IF(BB309="OK","",SUM(BB307:BC307)-AJ312)</f>
        <v/>
      </c>
      <c r="BC310" s="3001"/>
      <c r="BD310" s="411"/>
      <c r="BE310" s="3000" t="str">
        <f>IF(BE309="OK","",SUM(BE307:BF307)-BK312)</f>
        <v/>
      </c>
      <c r="BF310" s="3001"/>
      <c r="BG310" s="3000" t="str">
        <f>IF(BG309="OK","",SUM(BG307:BH307)-BK312)</f>
        <v/>
      </c>
      <c r="BH310" s="3001"/>
      <c r="BI310" s="3000" t="str">
        <f>IF(BI309="OK","",SUM(BI307:BJ307)-BK312)</f>
        <v/>
      </c>
      <c r="BJ310" s="3001"/>
      <c r="BK310" s="3000" t="str">
        <f>IF(BK309="OK","",SUM(BK307:BL307)-BK312)</f>
        <v/>
      </c>
      <c r="BL310" s="3001"/>
      <c r="BM310" s="3000" t="str">
        <f>IF(BM309="OK","",SUM(BM307:BN307)-BK312)</f>
        <v/>
      </c>
      <c r="BN310" s="3001"/>
      <c r="BO310" s="3000" t="str">
        <f>IF(BO309="OK","",SUM(BO307:BP307)-BK312)</f>
        <v/>
      </c>
      <c r="BP310" s="3001"/>
      <c r="BQ310" s="3000" t="str">
        <f>IF(BQ309="OK","",SUM(BQ307:BR307)-BK312)</f>
        <v/>
      </c>
      <c r="BR310" s="3001"/>
      <c r="BS310" s="3000" t="str">
        <f>IF(BS309="OK","",SUM(BS307:BT307)-BK312)</f>
        <v/>
      </c>
      <c r="BT310" s="3001"/>
      <c r="BU310" s="3000" t="str">
        <f>IF(BU309="OK","",SUM(BU307:BV307)-BK312)</f>
        <v/>
      </c>
      <c r="BV310" s="3001"/>
      <c r="BW310" s="3000" t="str">
        <f>IF(BW309="OK","",SUM(BW307:BX307)-BK312)</f>
        <v/>
      </c>
      <c r="BX310" s="3001"/>
      <c r="BY310" s="3000" t="str">
        <f>IF(BY309="OK","",SUM(BY307:BZ307)-BK312)</f>
        <v/>
      </c>
      <c r="BZ310" s="3001"/>
      <c r="CA310" s="3000" t="str">
        <f>IF(CA309="OK","",SUM(CA307:CB307)-BK312)</f>
        <v/>
      </c>
      <c r="CB310" s="3001"/>
      <c r="CC310" s="3000" t="str">
        <f>IF(CC309="OK","",SUM(CC307:CD307)-BK312)</f>
        <v/>
      </c>
      <c r="CD310" s="3001"/>
      <c r="CE310" s="412"/>
      <c r="CF310" s="3000" t="str">
        <f>IF(CF309="OK","",SUM(CF307:CG307)-CL312)</f>
        <v/>
      </c>
      <c r="CG310" s="3001"/>
      <c r="CH310" s="3000" t="str">
        <f>IF(CH309="OK","",SUM(CH307:CI307)-CL312)</f>
        <v/>
      </c>
      <c r="CI310" s="3001"/>
      <c r="CJ310" s="3000" t="str">
        <f>IF(CJ309="OK","",SUM(CJ307:CK307)-CL312)</f>
        <v/>
      </c>
      <c r="CK310" s="3001"/>
      <c r="CL310" s="3000" t="str">
        <f>IF(CL309="OK","",SUM(CL307:CM307)-CL312)</f>
        <v/>
      </c>
      <c r="CM310" s="3001"/>
      <c r="CN310" s="3000" t="str">
        <f>IF(CN309="OK","",SUM(CN307:CO307)-CL312)</f>
        <v/>
      </c>
      <c r="CO310" s="3001"/>
      <c r="CP310" s="3000" t="str">
        <f>IF(CP309="OK","",SUM(CP307:CQ307)-CL312)</f>
        <v/>
      </c>
      <c r="CQ310" s="3001"/>
      <c r="CR310" s="3000" t="str">
        <f>IF(CR309="OK","",SUM(CR307:CS307)-CL312)</f>
        <v/>
      </c>
      <c r="CS310" s="3001"/>
      <c r="CT310" s="3000" t="str">
        <f>IF(CT309="OK","",SUM(CT307:CU307)-CL312)</f>
        <v/>
      </c>
      <c r="CU310" s="3001"/>
      <c r="CV310" s="3000" t="str">
        <f>IF(CV309="OK","",SUM(CV307:CW307)-CL312)</f>
        <v/>
      </c>
      <c r="CW310" s="3001"/>
      <c r="CX310" s="3000" t="str">
        <f>IF(CX309="OK","",SUM(CX307:CY307)-CL312)</f>
        <v/>
      </c>
      <c r="CY310" s="3001"/>
      <c r="CZ310" s="3000" t="str">
        <f>IF(CZ309="OK","",SUM(CZ307:DA307)-CL312)</f>
        <v/>
      </c>
      <c r="DA310" s="3001"/>
      <c r="DB310" s="3000" t="str">
        <f>IF(DB309="OK","",SUM(DB307:DC307)-CL312)</f>
        <v/>
      </c>
      <c r="DC310" s="3001"/>
      <c r="DD310" s="3000" t="str">
        <f>IF(DD309="OK","",SUM(DD307:DE307)-CL312)</f>
        <v/>
      </c>
      <c r="DE310" s="3001"/>
      <c r="DF310" s="457" t="s">
        <v>1090</v>
      </c>
      <c r="DG310" s="408"/>
      <c r="DH310" s="408"/>
      <c r="DI310" s="408"/>
      <c r="DJ310" s="270"/>
      <c r="DK310" s="270"/>
      <c r="DL310" s="270"/>
      <c r="DM310" s="270"/>
      <c r="DN310" s="270"/>
      <c r="DO310" s="1122"/>
      <c r="DP310" s="564">
        <v>0</v>
      </c>
      <c r="DQ310" s="200">
        <v>0</v>
      </c>
      <c r="DR310" s="200">
        <v>0</v>
      </c>
      <c r="DS310" s="200">
        <v>0</v>
      </c>
      <c r="DT310" s="200">
        <v>0</v>
      </c>
      <c r="DU310" s="200">
        <v>0</v>
      </c>
      <c r="DV310" s="200">
        <v>0</v>
      </c>
      <c r="DW310" s="1217"/>
    </row>
    <row r="311" spans="1:127" s="240" customFormat="1" ht="15.95" customHeight="1">
      <c r="B311" s="834">
        <f>COUNTA(B180:B192)</f>
        <v>3</v>
      </c>
      <c r="C311" s="1124" t="s">
        <v>1091</v>
      </c>
      <c r="D311" s="460"/>
      <c r="E311" s="461"/>
      <c r="F311" s="461"/>
      <c r="G311" s="461"/>
      <c r="H311" s="462"/>
      <c r="I311" s="459" t="s">
        <v>1092</v>
      </c>
      <c r="J311" s="460"/>
      <c r="K311" s="461"/>
      <c r="L311" s="461"/>
      <c r="M311" s="461"/>
      <c r="N311" s="463"/>
      <c r="O311" s="459" t="s">
        <v>1093</v>
      </c>
      <c r="P311" s="461"/>
      <c r="Q311" s="461"/>
      <c r="R311" s="461"/>
      <c r="S311" s="463"/>
      <c r="T311" s="459" t="s">
        <v>1094</v>
      </c>
      <c r="U311" s="464"/>
      <c r="V311" s="461"/>
      <c r="W311" s="461"/>
      <c r="X311" s="461"/>
      <c r="Y311" s="461"/>
      <c r="Z311" s="461"/>
      <c r="AA311" s="461"/>
      <c r="AB311" s="463"/>
      <c r="AC311" s="410"/>
      <c r="AD311" s="1124" t="s">
        <v>1091</v>
      </c>
      <c r="AE311" s="460"/>
      <c r="AF311" s="461"/>
      <c r="AG311" s="461"/>
      <c r="AH311" s="461"/>
      <c r="AI311" s="462"/>
      <c r="AJ311" s="459" t="s">
        <v>1092</v>
      </c>
      <c r="AK311" s="460"/>
      <c r="AL311" s="461"/>
      <c r="AM311" s="461"/>
      <c r="AN311" s="461"/>
      <c r="AO311" s="463"/>
      <c r="AP311" s="459" t="s">
        <v>1093</v>
      </c>
      <c r="AQ311" s="461"/>
      <c r="AR311" s="461"/>
      <c r="AS311" s="461"/>
      <c r="AT311" s="463"/>
      <c r="AU311" s="459" t="s">
        <v>1094</v>
      </c>
      <c r="AV311" s="464"/>
      <c r="AW311" s="461"/>
      <c r="AX311" s="461"/>
      <c r="AY311" s="461"/>
      <c r="AZ311" s="461"/>
      <c r="BA311" s="461"/>
      <c r="BB311" s="461"/>
      <c r="BC311" s="463"/>
      <c r="BD311" s="411"/>
      <c r="BE311" s="1124" t="s">
        <v>1091</v>
      </c>
      <c r="BF311" s="460"/>
      <c r="BG311" s="461"/>
      <c r="BH311" s="461"/>
      <c r="BI311" s="461"/>
      <c r="BJ311" s="462"/>
      <c r="BK311" s="459" t="s">
        <v>1092</v>
      </c>
      <c r="BL311" s="460"/>
      <c r="BM311" s="461"/>
      <c r="BN311" s="461"/>
      <c r="BO311" s="461"/>
      <c r="BP311" s="463"/>
      <c r="BQ311" s="459" t="s">
        <v>1093</v>
      </c>
      <c r="BR311" s="461"/>
      <c r="BS311" s="461"/>
      <c r="BT311" s="461"/>
      <c r="BU311" s="463"/>
      <c r="BV311" s="459" t="s">
        <v>1094</v>
      </c>
      <c r="BW311" s="464"/>
      <c r="BX311" s="461"/>
      <c r="BY311" s="461"/>
      <c r="BZ311" s="461"/>
      <c r="CA311" s="461"/>
      <c r="CB311" s="461"/>
      <c r="CC311" s="461"/>
      <c r="CD311" s="463"/>
      <c r="CE311" s="412"/>
      <c r="CF311" s="1124" t="s">
        <v>1091</v>
      </c>
      <c r="CG311" s="460"/>
      <c r="CH311" s="461"/>
      <c r="CI311" s="461"/>
      <c r="CJ311" s="461"/>
      <c r="CK311" s="462"/>
      <c r="CL311" s="459" t="s">
        <v>1092</v>
      </c>
      <c r="CM311" s="460"/>
      <c r="CN311" s="461"/>
      <c r="CO311" s="461"/>
      <c r="CP311" s="461"/>
      <c r="CQ311" s="463"/>
      <c r="CR311" s="459" t="s">
        <v>1093</v>
      </c>
      <c r="CS311" s="461"/>
      <c r="CT311" s="461"/>
      <c r="CU311" s="461"/>
      <c r="CV311" s="463"/>
      <c r="CW311" s="459" t="s">
        <v>1094</v>
      </c>
      <c r="CX311" s="464"/>
      <c r="CY311" s="461"/>
      <c r="CZ311" s="461"/>
      <c r="DA311" s="461"/>
      <c r="DB311" s="461"/>
      <c r="DC311" s="461"/>
      <c r="DD311" s="461"/>
      <c r="DE311" s="463"/>
      <c r="DF311" s="3236">
        <f>B311</f>
        <v>3</v>
      </c>
      <c r="DG311" s="3237"/>
      <c r="DH311" s="3237"/>
      <c r="DI311" s="835" t="s">
        <v>1095</v>
      </c>
      <c r="DJ311" s="835"/>
      <c r="DK311" s="270">
        <v>0</v>
      </c>
      <c r="DL311" s="270">
        <v>0</v>
      </c>
      <c r="DM311" s="270">
        <v>0</v>
      </c>
      <c r="DN311" s="270">
        <v>0</v>
      </c>
      <c r="DO311" s="1122"/>
      <c r="DP311" s="564">
        <v>0</v>
      </c>
      <c r="DQ311" s="200">
        <v>0</v>
      </c>
      <c r="DR311" s="200">
        <v>0</v>
      </c>
      <c r="DS311" s="200">
        <v>0</v>
      </c>
      <c r="DT311" s="200">
        <v>0</v>
      </c>
      <c r="DU311" s="200">
        <v>0</v>
      </c>
      <c r="DV311" s="200">
        <v>0</v>
      </c>
      <c r="DW311" s="1217"/>
    </row>
    <row r="312" spans="1:127" s="240" customFormat="1" ht="15.95" customHeight="1" thickBot="1">
      <c r="B312" s="466" t="s">
        <v>1096</v>
      </c>
      <c r="C312" s="3198">
        <v>20</v>
      </c>
      <c r="D312" s="3199"/>
      <c r="E312" s="3199"/>
      <c r="F312" s="3199"/>
      <c r="G312" s="3199"/>
      <c r="H312" s="3200"/>
      <c r="I312" s="3201">
        <f>(J305/P305)*C312</f>
        <v>4</v>
      </c>
      <c r="J312" s="3202"/>
      <c r="K312" s="3202"/>
      <c r="L312" s="3202"/>
      <c r="M312" s="3202"/>
      <c r="N312" s="3203"/>
      <c r="O312" s="3201">
        <f>SUM(C307:AB307)</f>
        <v>2</v>
      </c>
      <c r="P312" s="3202"/>
      <c r="Q312" s="3202"/>
      <c r="R312" s="3202"/>
      <c r="S312" s="3203"/>
      <c r="T312" s="3201" t="str">
        <f>IF(O312&lt;=I312,"OK","Trop")</f>
        <v>OK</v>
      </c>
      <c r="U312" s="3202"/>
      <c r="V312" s="3202"/>
      <c r="W312" s="3202"/>
      <c r="X312" s="3202"/>
      <c r="Y312" s="3196" t="str">
        <f>IF(O312&lt;=I312,"",IF(O312&gt;I312,O312-I312))</f>
        <v/>
      </c>
      <c r="Z312" s="3196"/>
      <c r="AA312" s="3196"/>
      <c r="AB312" s="3197"/>
      <c r="AC312" s="410"/>
      <c r="AD312" s="3198">
        <v>20</v>
      </c>
      <c r="AE312" s="3199"/>
      <c r="AF312" s="3199"/>
      <c r="AG312" s="3199"/>
      <c r="AH312" s="3199"/>
      <c r="AI312" s="3200"/>
      <c r="AJ312" s="3201">
        <f>(AK305/AQ305)*AD312</f>
        <v>6</v>
      </c>
      <c r="AK312" s="3202"/>
      <c r="AL312" s="3202"/>
      <c r="AM312" s="3202"/>
      <c r="AN312" s="3202"/>
      <c r="AO312" s="3203"/>
      <c r="AP312" s="3201">
        <f>SUM(AD307:BC307)</f>
        <v>0</v>
      </c>
      <c r="AQ312" s="3202"/>
      <c r="AR312" s="3202"/>
      <c r="AS312" s="3202"/>
      <c r="AT312" s="3203"/>
      <c r="AU312" s="3201" t="str">
        <f>IF(AP312&lt;=AJ312,"OK","Trop")</f>
        <v>OK</v>
      </c>
      <c r="AV312" s="3202"/>
      <c r="AW312" s="3202"/>
      <c r="AX312" s="3202"/>
      <c r="AY312" s="3202"/>
      <c r="AZ312" s="3196" t="str">
        <f>IF(AP312&lt;=AJ312,"",IF(AP312&gt;AJ312,AP312-AJ312))</f>
        <v/>
      </c>
      <c r="BA312" s="3196"/>
      <c r="BB312" s="3196"/>
      <c r="BC312" s="3197"/>
      <c r="BD312" s="411"/>
      <c r="BE312" s="3198">
        <v>20</v>
      </c>
      <c r="BF312" s="3199"/>
      <c r="BG312" s="3199"/>
      <c r="BH312" s="3199"/>
      <c r="BI312" s="3199"/>
      <c r="BJ312" s="3200"/>
      <c r="BK312" s="3201">
        <f>(BL305/BR305)*BE312</f>
        <v>6</v>
      </c>
      <c r="BL312" s="3202"/>
      <c r="BM312" s="3202"/>
      <c r="BN312" s="3202"/>
      <c r="BO312" s="3202"/>
      <c r="BP312" s="3203"/>
      <c r="BQ312" s="3201">
        <f>SUM(BE307:CD307)</f>
        <v>0</v>
      </c>
      <c r="BR312" s="3202"/>
      <c r="BS312" s="3202"/>
      <c r="BT312" s="3202"/>
      <c r="BU312" s="3203"/>
      <c r="BV312" s="3201" t="str">
        <f>IF(BQ312&lt;=BK312,"OK","Trop")</f>
        <v>OK</v>
      </c>
      <c r="BW312" s="3202"/>
      <c r="BX312" s="3202"/>
      <c r="BY312" s="3202"/>
      <c r="BZ312" s="3202"/>
      <c r="CA312" s="3196" t="str">
        <f>IF(BQ312&lt;=BK312,"",IF(BQ312&gt;BK312,BQ312-BK312))</f>
        <v/>
      </c>
      <c r="CB312" s="3196"/>
      <c r="CC312" s="3196"/>
      <c r="CD312" s="3197"/>
      <c r="CE312" s="412"/>
      <c r="CF312" s="3198">
        <v>40</v>
      </c>
      <c r="CG312" s="3199"/>
      <c r="CH312" s="3199"/>
      <c r="CI312" s="3199"/>
      <c r="CJ312" s="3199"/>
      <c r="CK312" s="3200"/>
      <c r="CL312" s="3201">
        <f>(CM305/CS305)*CF312</f>
        <v>8</v>
      </c>
      <c r="CM312" s="3202"/>
      <c r="CN312" s="3202"/>
      <c r="CO312" s="3202"/>
      <c r="CP312" s="3202"/>
      <c r="CQ312" s="3203"/>
      <c r="CR312" s="3201">
        <f>SUM(CF307:DE307)</f>
        <v>0</v>
      </c>
      <c r="CS312" s="3202"/>
      <c r="CT312" s="3202"/>
      <c r="CU312" s="3202"/>
      <c r="CV312" s="3203"/>
      <c r="CW312" s="3201" t="str">
        <f>IF(CR312&lt;=CL312,"OK","Trop")</f>
        <v>OK</v>
      </c>
      <c r="CX312" s="3202"/>
      <c r="CY312" s="3202"/>
      <c r="CZ312" s="3202"/>
      <c r="DA312" s="3202"/>
      <c r="DB312" s="3196" t="str">
        <f>IF(CR312&lt;=CL312,"",IF(CR312&gt;CL312,CR312-CL312))</f>
        <v/>
      </c>
      <c r="DC312" s="3196"/>
      <c r="DD312" s="3196"/>
      <c r="DE312" s="3197"/>
      <c r="DF312" s="1125" t="s">
        <v>1164</v>
      </c>
      <c r="DG312" s="1126"/>
      <c r="DH312" s="1126"/>
      <c r="DI312" s="1126"/>
      <c r="DJ312" s="1126"/>
      <c r="DK312" s="1126"/>
      <c r="DL312" s="1126"/>
      <c r="DM312" s="1126"/>
      <c r="DN312" s="1126"/>
      <c r="DO312" s="1127"/>
      <c r="DP312" s="564">
        <v>0</v>
      </c>
      <c r="DQ312" s="200">
        <v>0</v>
      </c>
      <c r="DR312" s="200">
        <v>0</v>
      </c>
      <c r="DS312" s="200">
        <v>0</v>
      </c>
      <c r="DT312" s="200">
        <v>0</v>
      </c>
      <c r="DU312" s="200">
        <v>0</v>
      </c>
      <c r="DV312" s="200">
        <v>0</v>
      </c>
      <c r="DW312" s="1217"/>
    </row>
    <row r="313" spans="1:127" s="240" customFormat="1" ht="15.95" customHeight="1">
      <c r="A313" s="621"/>
      <c r="B313" s="1248"/>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129"/>
      <c r="BC313" s="129"/>
      <c r="BD313" s="129"/>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c r="CG313" s="129"/>
      <c r="CH313" s="129"/>
      <c r="CI313" s="129"/>
      <c r="CJ313" s="129"/>
      <c r="CK313" s="129"/>
      <c r="CL313" s="129"/>
      <c r="CM313" s="129"/>
      <c r="CN313" s="129"/>
      <c r="CO313" s="129"/>
      <c r="CP313" s="129"/>
      <c r="CQ313" s="129"/>
      <c r="CR313" s="129"/>
      <c r="CS313" s="129"/>
      <c r="CT313" s="129"/>
      <c r="CU313" s="129"/>
      <c r="CV313" s="129"/>
      <c r="CW313" s="129"/>
      <c r="CX313" s="129"/>
      <c r="CY313" s="129"/>
      <c r="CZ313" s="129"/>
      <c r="DA313" s="129"/>
      <c r="DB313" s="129"/>
      <c r="DC313" s="129"/>
      <c r="DD313" s="129"/>
      <c r="DE313" s="129"/>
      <c r="DF313" s="129"/>
      <c r="DG313" s="129"/>
      <c r="DI313" s="564">
        <v>0</v>
      </c>
      <c r="DJ313" s="564">
        <v>0</v>
      </c>
      <c r="DK313" s="564">
        <v>0</v>
      </c>
      <c r="DL313" s="564">
        <v>0</v>
      </c>
      <c r="DM313" s="564">
        <v>0</v>
      </c>
      <c r="DN313" s="564">
        <v>0</v>
      </c>
      <c r="DO313" s="564">
        <v>0</v>
      </c>
      <c r="DP313" s="564">
        <v>0</v>
      </c>
      <c r="DQ313" s="200">
        <v>0</v>
      </c>
      <c r="DR313" s="200">
        <v>0</v>
      </c>
      <c r="DS313" s="200">
        <v>0</v>
      </c>
      <c r="DT313" s="200">
        <v>0</v>
      </c>
      <c r="DU313" s="200">
        <v>0</v>
      </c>
      <c r="DV313" s="200">
        <v>0</v>
      </c>
      <c r="DW313" s="1217"/>
    </row>
    <row r="314" spans="1:127" s="240" customFormat="1" ht="21" customHeight="1">
      <c r="B314" s="3240" t="str">
        <f>B154</f>
        <v>PROTÉINES   à base de Poisson</v>
      </c>
      <c r="C314" s="3240"/>
      <c r="D314" s="3240"/>
      <c r="E314" s="3240"/>
      <c r="F314" s="3240"/>
      <c r="G314" s="3240"/>
      <c r="H314" s="3240"/>
      <c r="I314" s="3240"/>
      <c r="J314" s="3240"/>
      <c r="K314" s="3240"/>
      <c r="L314" s="3240"/>
      <c r="M314" s="3240"/>
      <c r="N314" s="3240"/>
      <c r="O314" s="3240"/>
      <c r="P314" s="3240"/>
      <c r="Q314" s="3240"/>
      <c r="R314" s="3240"/>
      <c r="S314" s="3240"/>
      <c r="T314" s="3240"/>
      <c r="U314" s="3240"/>
      <c r="V314" s="3240"/>
      <c r="W314" s="3240"/>
      <c r="X314" s="3240"/>
      <c r="Y314" s="3240"/>
      <c r="Z314" s="3240"/>
      <c r="AA314" s="3240"/>
      <c r="AB314" s="3240"/>
      <c r="AC314" s="3240"/>
      <c r="AD314" s="3240"/>
      <c r="AE314" s="3240"/>
      <c r="AF314" s="3240"/>
      <c r="AG314" s="3240"/>
      <c r="AH314" s="3240"/>
      <c r="AI314" s="3240"/>
      <c r="AJ314" s="3240"/>
      <c r="AK314" s="3240"/>
      <c r="AL314" s="3240"/>
      <c r="AM314" s="3240"/>
      <c r="AN314" s="3240"/>
      <c r="AO314" s="3240"/>
      <c r="AP314" s="3240"/>
      <c r="AQ314" s="3240"/>
      <c r="AR314" s="3240"/>
      <c r="AS314" s="3240"/>
      <c r="AT314" s="3240"/>
      <c r="AU314" s="3240"/>
      <c r="AV314" s="3240"/>
      <c r="AW314" s="3240"/>
      <c r="AX314" s="3240"/>
      <c r="AY314" s="3240"/>
      <c r="AZ314" s="3240"/>
      <c r="BA314" s="3240"/>
      <c r="BB314" s="3240"/>
      <c r="BC314" s="3240"/>
      <c r="BD314" s="3240"/>
      <c r="BE314" s="3240"/>
      <c r="BF314" s="3240"/>
      <c r="BG314" s="3240"/>
      <c r="BH314" s="3240"/>
      <c r="BI314" s="3240"/>
      <c r="BJ314" s="3240"/>
      <c r="BK314" s="3240"/>
      <c r="BL314" s="3240"/>
      <c r="BM314" s="3240"/>
      <c r="BN314" s="3240"/>
      <c r="BO314" s="3240"/>
      <c r="BP314" s="3240"/>
      <c r="BQ314" s="3240"/>
      <c r="BR314" s="3240"/>
      <c r="BS314" s="3240"/>
      <c r="BT314" s="3240"/>
      <c r="BU314" s="3240"/>
      <c r="BV314" s="3240"/>
      <c r="BW314" s="3240"/>
      <c r="BX314" s="3240"/>
      <c r="BY314" s="3240"/>
      <c r="BZ314" s="3240"/>
      <c r="CA314" s="3240"/>
      <c r="CB314" s="3240"/>
      <c r="CC314" s="3240"/>
      <c r="CD314" s="3240"/>
      <c r="CE314" s="3240"/>
      <c r="CF314" s="3240"/>
      <c r="CG314" s="3240"/>
      <c r="CH314" s="3240"/>
      <c r="CI314" s="3240"/>
      <c r="CJ314" s="3240"/>
      <c r="CK314" s="3240"/>
      <c r="CL314" s="3240"/>
      <c r="CM314" s="3240"/>
      <c r="CN314" s="3240"/>
      <c r="CO314" s="3240"/>
      <c r="CP314" s="3240"/>
      <c r="CQ314" s="3240"/>
      <c r="CR314" s="3172" t="s">
        <v>1163</v>
      </c>
      <c r="CS314" s="3172"/>
      <c r="CT314" s="3172"/>
      <c r="CU314" s="3172"/>
      <c r="CV314" s="3172"/>
      <c r="CW314" s="3172"/>
      <c r="CX314" s="3172"/>
      <c r="CY314" s="3172"/>
      <c r="CZ314" s="3172"/>
      <c r="DA314" s="3172"/>
      <c r="DB314" s="3172"/>
      <c r="DC314" s="3172"/>
      <c r="DD314" s="3172"/>
      <c r="DE314" s="3172"/>
      <c r="DF314" s="3172">
        <f>ROW(DE158)</f>
        <v>158</v>
      </c>
      <c r="DG314" s="3172" t="s">
        <v>1124</v>
      </c>
      <c r="DH314" s="3172">
        <f>ROW(DE171)</f>
        <v>171</v>
      </c>
      <c r="DI314" s="3232" t="str">
        <f>B314</f>
        <v>PROTÉINES   à base de Poisson</v>
      </c>
      <c r="DJ314" s="3232"/>
      <c r="DK314" s="3232"/>
      <c r="DL314" s="3232"/>
      <c r="DM314" s="3232"/>
      <c r="DN314" s="3232"/>
      <c r="DO314" s="3233"/>
      <c r="DP314" s="564">
        <v>0</v>
      </c>
      <c r="DQ314" s="200">
        <v>0</v>
      </c>
      <c r="DR314" s="200">
        <v>0</v>
      </c>
      <c r="DS314" s="200">
        <v>0</v>
      </c>
      <c r="DT314" s="200">
        <v>0</v>
      </c>
      <c r="DU314" s="200">
        <v>0</v>
      </c>
      <c r="DV314" s="200">
        <v>0</v>
      </c>
      <c r="DW314" s="1217"/>
    </row>
    <row r="315" spans="1:127" s="240" customFormat="1" ht="21" customHeight="1">
      <c r="B315" s="3241"/>
      <c r="C315" s="3241"/>
      <c r="D315" s="3241"/>
      <c r="E315" s="3241"/>
      <c r="F315" s="3241"/>
      <c r="G315" s="3241"/>
      <c r="H315" s="3241"/>
      <c r="I315" s="3241"/>
      <c r="J315" s="3241"/>
      <c r="K315" s="3241"/>
      <c r="L315" s="3241"/>
      <c r="M315" s="3241"/>
      <c r="N315" s="3241"/>
      <c r="O315" s="3241"/>
      <c r="P315" s="3241"/>
      <c r="Q315" s="3241"/>
      <c r="R315" s="3241"/>
      <c r="S315" s="3241"/>
      <c r="T315" s="3241"/>
      <c r="U315" s="3241"/>
      <c r="V315" s="3241"/>
      <c r="W315" s="3241"/>
      <c r="X315" s="3241"/>
      <c r="Y315" s="3241"/>
      <c r="Z315" s="3241"/>
      <c r="AA315" s="3241"/>
      <c r="AB315" s="3241"/>
      <c r="AC315" s="3241"/>
      <c r="AD315" s="3241"/>
      <c r="AE315" s="3241"/>
      <c r="AF315" s="3241"/>
      <c r="AG315" s="3241"/>
      <c r="AH315" s="3241"/>
      <c r="AI315" s="3241"/>
      <c r="AJ315" s="3241"/>
      <c r="AK315" s="3241"/>
      <c r="AL315" s="3241"/>
      <c r="AM315" s="3241"/>
      <c r="AN315" s="3241"/>
      <c r="AO315" s="3241"/>
      <c r="AP315" s="3241"/>
      <c r="AQ315" s="3241"/>
      <c r="AR315" s="3241"/>
      <c r="AS315" s="3241"/>
      <c r="AT315" s="3241"/>
      <c r="AU315" s="3241"/>
      <c r="AV315" s="3241"/>
      <c r="AW315" s="3241"/>
      <c r="AX315" s="3241"/>
      <c r="AY315" s="3241"/>
      <c r="AZ315" s="3241"/>
      <c r="BA315" s="3241"/>
      <c r="BB315" s="3241"/>
      <c r="BC315" s="3241"/>
      <c r="BD315" s="3241"/>
      <c r="BE315" s="3241"/>
      <c r="BF315" s="3241"/>
      <c r="BG315" s="3241"/>
      <c r="BH315" s="3241"/>
      <c r="BI315" s="3241"/>
      <c r="BJ315" s="3241"/>
      <c r="BK315" s="3241"/>
      <c r="BL315" s="3241"/>
      <c r="BM315" s="3241"/>
      <c r="BN315" s="3241"/>
      <c r="BO315" s="3241"/>
      <c r="BP315" s="3241"/>
      <c r="BQ315" s="3241"/>
      <c r="BR315" s="3241"/>
      <c r="BS315" s="3241"/>
      <c r="BT315" s="3241"/>
      <c r="BU315" s="3241"/>
      <c r="BV315" s="3241"/>
      <c r="BW315" s="3241"/>
      <c r="BX315" s="3241"/>
      <c r="BY315" s="3241"/>
      <c r="BZ315" s="3241"/>
      <c r="CA315" s="3241"/>
      <c r="CB315" s="3241"/>
      <c r="CC315" s="3241"/>
      <c r="CD315" s="3241"/>
      <c r="CE315" s="3241"/>
      <c r="CF315" s="3241"/>
      <c r="CG315" s="3241"/>
      <c r="CH315" s="3241"/>
      <c r="CI315" s="3241"/>
      <c r="CJ315" s="3241"/>
      <c r="CK315" s="3241"/>
      <c r="CL315" s="3241"/>
      <c r="CM315" s="3241"/>
      <c r="CN315" s="3241"/>
      <c r="CO315" s="3241"/>
      <c r="CP315" s="3241"/>
      <c r="CQ315" s="3241"/>
      <c r="CR315" s="3231"/>
      <c r="CS315" s="3231"/>
      <c r="CT315" s="3231"/>
      <c r="CU315" s="3231"/>
      <c r="CV315" s="3231"/>
      <c r="CW315" s="3231"/>
      <c r="CX315" s="3231"/>
      <c r="CY315" s="3231"/>
      <c r="CZ315" s="3231"/>
      <c r="DA315" s="3231"/>
      <c r="DB315" s="3231"/>
      <c r="DC315" s="3231"/>
      <c r="DD315" s="3231"/>
      <c r="DE315" s="3231"/>
      <c r="DF315" s="3231"/>
      <c r="DG315" s="3231"/>
      <c r="DH315" s="3231"/>
      <c r="DI315" s="3234"/>
      <c r="DJ315" s="3234"/>
      <c r="DK315" s="3234"/>
      <c r="DL315" s="3234"/>
      <c r="DM315" s="3234"/>
      <c r="DN315" s="3234"/>
      <c r="DO315" s="3235"/>
      <c r="DP315" s="564">
        <v>0</v>
      </c>
      <c r="DQ315" s="200">
        <v>0</v>
      </c>
      <c r="DR315" s="200">
        <v>0</v>
      </c>
      <c r="DS315" s="200">
        <v>0</v>
      </c>
      <c r="DT315" s="200">
        <v>0</v>
      </c>
      <c r="DU315" s="200">
        <v>0</v>
      </c>
      <c r="DV315" s="200">
        <v>0</v>
      </c>
      <c r="DW315" s="1217"/>
    </row>
    <row r="316" spans="1:127" s="240" customFormat="1" ht="15.95" customHeight="1">
      <c r="B316" s="444" t="s">
        <v>1080</v>
      </c>
      <c r="C316" s="1108" t="s">
        <v>1076</v>
      </c>
      <c r="D316" s="1109"/>
      <c r="E316" s="1109"/>
      <c r="F316" s="1109"/>
      <c r="G316" s="1109"/>
      <c r="H316" s="1109"/>
      <c r="I316" s="1110" t="s">
        <v>1081</v>
      </c>
      <c r="J316" s="3185">
        <v>4</v>
      </c>
      <c r="K316" s="3185"/>
      <c r="L316" s="1109" t="s">
        <v>1082</v>
      </c>
      <c r="M316" s="1109"/>
      <c r="N316" s="1111"/>
      <c r="O316" s="1111"/>
      <c r="P316" s="3186">
        <v>20</v>
      </c>
      <c r="Q316" s="3186"/>
      <c r="R316" s="1109" t="s">
        <v>1083</v>
      </c>
      <c r="S316" s="1112"/>
      <c r="T316" s="1109"/>
      <c r="U316" s="1109"/>
      <c r="V316" s="1109"/>
      <c r="W316" s="1109"/>
      <c r="X316" s="1109"/>
      <c r="Y316" s="1109"/>
      <c r="Z316" s="1109"/>
      <c r="AA316" s="1109"/>
      <c r="AB316" s="1113"/>
      <c r="AC316" s="410"/>
      <c r="AD316" s="1108"/>
      <c r="AE316" s="1109"/>
      <c r="AF316" s="1109"/>
      <c r="AG316" s="1109"/>
      <c r="AH316" s="1109"/>
      <c r="AI316" s="1109"/>
      <c r="AJ316" s="1110" t="s">
        <v>1081</v>
      </c>
      <c r="AK316" s="3185">
        <v>6</v>
      </c>
      <c r="AL316" s="3185"/>
      <c r="AM316" s="1109" t="s">
        <v>1082</v>
      </c>
      <c r="AN316" s="1109"/>
      <c r="AO316" s="1111"/>
      <c r="AP316" s="1111"/>
      <c r="AQ316" s="3186">
        <v>20</v>
      </c>
      <c r="AR316" s="3186"/>
      <c r="AS316" s="1109" t="s">
        <v>1083</v>
      </c>
      <c r="AT316" s="1112"/>
      <c r="AU316" s="1109"/>
      <c r="AV316" s="1109"/>
      <c r="AW316" s="1109"/>
      <c r="AX316" s="1109"/>
      <c r="AY316" s="1109"/>
      <c r="AZ316" s="1109"/>
      <c r="BA316" s="1109"/>
      <c r="BB316" s="1109"/>
      <c r="BC316" s="1113"/>
      <c r="BD316" s="411"/>
      <c r="BE316" s="1108"/>
      <c r="BF316" s="1109"/>
      <c r="BG316" s="1109"/>
      <c r="BH316" s="1109"/>
      <c r="BI316" s="1109"/>
      <c r="BJ316" s="1109"/>
      <c r="BK316" s="1110" t="s">
        <v>1081</v>
      </c>
      <c r="BL316" s="3185">
        <v>6</v>
      </c>
      <c r="BM316" s="3185"/>
      <c r="BN316" s="1109" t="s">
        <v>1082</v>
      </c>
      <c r="BO316" s="1109"/>
      <c r="BP316" s="1111"/>
      <c r="BQ316" s="1111"/>
      <c r="BR316" s="3186">
        <v>20</v>
      </c>
      <c r="BS316" s="3186"/>
      <c r="BT316" s="1109" t="s">
        <v>1083</v>
      </c>
      <c r="BU316" s="1112"/>
      <c r="BV316" s="1109"/>
      <c r="BW316" s="1109"/>
      <c r="BX316" s="1109"/>
      <c r="BY316" s="1109"/>
      <c r="BZ316" s="1109"/>
      <c r="CA316" s="1109"/>
      <c r="CB316" s="1109"/>
      <c r="CC316" s="1109"/>
      <c r="CD316" s="1113"/>
      <c r="CE316" s="412"/>
      <c r="CF316" s="1108"/>
      <c r="CG316" s="1109"/>
      <c r="CH316" s="1109"/>
      <c r="CI316" s="1109"/>
      <c r="CJ316" s="1109"/>
      <c r="CK316" s="1109"/>
      <c r="CL316" s="1110" t="s">
        <v>1081</v>
      </c>
      <c r="CM316" s="3185">
        <v>4</v>
      </c>
      <c r="CN316" s="3185"/>
      <c r="CO316" s="1109" t="s">
        <v>1082</v>
      </c>
      <c r="CP316" s="1109"/>
      <c r="CQ316" s="1111"/>
      <c r="CR316" s="1111"/>
      <c r="CS316" s="3186">
        <v>20</v>
      </c>
      <c r="CT316" s="3186"/>
      <c r="CU316" s="1109" t="s">
        <v>1083</v>
      </c>
      <c r="CV316" s="1112"/>
      <c r="CW316" s="1109"/>
      <c r="CX316" s="1109"/>
      <c r="CY316" s="1109"/>
      <c r="CZ316" s="1109"/>
      <c r="DA316" s="1109"/>
      <c r="DB316" s="1109"/>
      <c r="DC316" s="1109"/>
      <c r="DD316" s="1109"/>
      <c r="DE316" s="1113"/>
      <c r="DF316" s="1114" t="s">
        <v>1084</v>
      </c>
      <c r="DG316" s="1115"/>
      <c r="DH316" s="1116"/>
      <c r="DI316" s="1116"/>
      <c r="DJ316" s="1117"/>
      <c r="DK316" s="1117"/>
      <c r="DL316" s="1117"/>
      <c r="DM316" s="1117"/>
      <c r="DN316" s="1117"/>
      <c r="DO316" s="1118"/>
      <c r="DP316" s="564">
        <v>0</v>
      </c>
      <c r="DQ316" s="200">
        <v>0</v>
      </c>
      <c r="DR316" s="200">
        <v>0</v>
      </c>
      <c r="DS316" s="200">
        <v>0</v>
      </c>
      <c r="DT316" s="200">
        <v>0</v>
      </c>
      <c r="DU316" s="200">
        <v>0</v>
      </c>
      <c r="DV316" s="200">
        <v>0</v>
      </c>
      <c r="DW316" s="1217"/>
    </row>
    <row r="317" spans="1:127" s="240" customFormat="1" ht="13.5" customHeight="1">
      <c r="B317" s="413" t="s">
        <v>205</v>
      </c>
      <c r="C317" s="414" t="s">
        <v>66</v>
      </c>
      <c r="D317" s="415" t="s">
        <v>77</v>
      </c>
      <c r="E317" s="414" t="s">
        <v>66</v>
      </c>
      <c r="F317" s="415" t="s">
        <v>77</v>
      </c>
      <c r="G317" s="414" t="s">
        <v>66</v>
      </c>
      <c r="H317" s="415" t="s">
        <v>77</v>
      </c>
      <c r="I317" s="414" t="s">
        <v>66</v>
      </c>
      <c r="J317" s="415" t="s">
        <v>77</v>
      </c>
      <c r="K317" s="414" t="s">
        <v>66</v>
      </c>
      <c r="L317" s="415" t="s">
        <v>77</v>
      </c>
      <c r="M317" s="414" t="s">
        <v>66</v>
      </c>
      <c r="N317" s="415" t="s">
        <v>77</v>
      </c>
      <c r="O317" s="414" t="s">
        <v>66</v>
      </c>
      <c r="P317" s="415" t="s">
        <v>77</v>
      </c>
      <c r="Q317" s="414" t="s">
        <v>66</v>
      </c>
      <c r="R317" s="415" t="s">
        <v>77</v>
      </c>
      <c r="S317" s="414" t="s">
        <v>66</v>
      </c>
      <c r="T317" s="415" t="s">
        <v>77</v>
      </c>
      <c r="U317" s="414" t="s">
        <v>66</v>
      </c>
      <c r="V317" s="415" t="s">
        <v>77</v>
      </c>
      <c r="W317" s="414" t="s">
        <v>66</v>
      </c>
      <c r="X317" s="415" t="s">
        <v>77</v>
      </c>
      <c r="Y317" s="414" t="s">
        <v>66</v>
      </c>
      <c r="Z317" s="415" t="s">
        <v>77</v>
      </c>
      <c r="AA317" s="414" t="s">
        <v>66</v>
      </c>
      <c r="AB317" s="416" t="s">
        <v>77</v>
      </c>
      <c r="AC317" s="410"/>
      <c r="AD317" s="417" t="s">
        <v>66</v>
      </c>
      <c r="AE317" s="415" t="s">
        <v>77</v>
      </c>
      <c r="AF317" s="418" t="s">
        <v>66</v>
      </c>
      <c r="AG317" s="415" t="s">
        <v>77</v>
      </c>
      <c r="AH317" s="418" t="s">
        <v>66</v>
      </c>
      <c r="AI317" s="415" t="s">
        <v>77</v>
      </c>
      <c r="AJ317" s="418" t="s">
        <v>66</v>
      </c>
      <c r="AK317" s="415" t="s">
        <v>77</v>
      </c>
      <c r="AL317" s="418" t="s">
        <v>66</v>
      </c>
      <c r="AM317" s="415" t="s">
        <v>77</v>
      </c>
      <c r="AN317" s="418" t="s">
        <v>66</v>
      </c>
      <c r="AO317" s="415" t="s">
        <v>77</v>
      </c>
      <c r="AP317" s="418" t="s">
        <v>66</v>
      </c>
      <c r="AQ317" s="415" t="s">
        <v>77</v>
      </c>
      <c r="AR317" s="418" t="s">
        <v>66</v>
      </c>
      <c r="AS317" s="415" t="s">
        <v>77</v>
      </c>
      <c r="AT317" s="418" t="s">
        <v>66</v>
      </c>
      <c r="AU317" s="415" t="s">
        <v>77</v>
      </c>
      <c r="AV317" s="418" t="s">
        <v>66</v>
      </c>
      <c r="AW317" s="415" t="s">
        <v>77</v>
      </c>
      <c r="AX317" s="418" t="s">
        <v>66</v>
      </c>
      <c r="AY317" s="415" t="s">
        <v>77</v>
      </c>
      <c r="AZ317" s="418" t="s">
        <v>66</v>
      </c>
      <c r="BA317" s="415" t="s">
        <v>77</v>
      </c>
      <c r="BB317" s="418" t="s">
        <v>66</v>
      </c>
      <c r="BC317" s="416" t="s">
        <v>77</v>
      </c>
      <c r="BD317" s="411"/>
      <c r="BE317" s="419" t="s">
        <v>66</v>
      </c>
      <c r="BF317" s="415" t="s">
        <v>77</v>
      </c>
      <c r="BG317" s="420" t="s">
        <v>66</v>
      </c>
      <c r="BH317" s="415" t="s">
        <v>77</v>
      </c>
      <c r="BI317" s="420" t="s">
        <v>66</v>
      </c>
      <c r="BJ317" s="415" t="s">
        <v>77</v>
      </c>
      <c r="BK317" s="420" t="s">
        <v>66</v>
      </c>
      <c r="BL317" s="415" t="s">
        <v>77</v>
      </c>
      <c r="BM317" s="420" t="s">
        <v>66</v>
      </c>
      <c r="BN317" s="415" t="s">
        <v>77</v>
      </c>
      <c r="BO317" s="420" t="s">
        <v>66</v>
      </c>
      <c r="BP317" s="415" t="s">
        <v>77</v>
      </c>
      <c r="BQ317" s="420" t="s">
        <v>66</v>
      </c>
      <c r="BR317" s="415" t="s">
        <v>77</v>
      </c>
      <c r="BS317" s="420" t="s">
        <v>66</v>
      </c>
      <c r="BT317" s="415" t="s">
        <v>77</v>
      </c>
      <c r="BU317" s="420" t="s">
        <v>66</v>
      </c>
      <c r="BV317" s="415" t="s">
        <v>77</v>
      </c>
      <c r="BW317" s="420" t="s">
        <v>66</v>
      </c>
      <c r="BX317" s="415" t="s">
        <v>77</v>
      </c>
      <c r="BY317" s="420" t="s">
        <v>66</v>
      </c>
      <c r="BZ317" s="415" t="s">
        <v>77</v>
      </c>
      <c r="CA317" s="420" t="s">
        <v>66</v>
      </c>
      <c r="CB317" s="415" t="s">
        <v>77</v>
      </c>
      <c r="CC317" s="420" t="s">
        <v>66</v>
      </c>
      <c r="CD317" s="416" t="s">
        <v>77</v>
      </c>
      <c r="CE317" s="412"/>
      <c r="CF317" s="421" t="s">
        <v>66</v>
      </c>
      <c r="CG317" s="415" t="s">
        <v>77</v>
      </c>
      <c r="CH317" s="422" t="s">
        <v>66</v>
      </c>
      <c r="CI317" s="415" t="s">
        <v>77</v>
      </c>
      <c r="CJ317" s="422" t="s">
        <v>66</v>
      </c>
      <c r="CK317" s="415" t="s">
        <v>77</v>
      </c>
      <c r="CL317" s="422" t="s">
        <v>66</v>
      </c>
      <c r="CM317" s="415" t="s">
        <v>77</v>
      </c>
      <c r="CN317" s="422" t="s">
        <v>66</v>
      </c>
      <c r="CO317" s="415" t="s">
        <v>77</v>
      </c>
      <c r="CP317" s="422" t="s">
        <v>66</v>
      </c>
      <c r="CQ317" s="415" t="s">
        <v>77</v>
      </c>
      <c r="CR317" s="422" t="s">
        <v>66</v>
      </c>
      <c r="CS317" s="415" t="s">
        <v>77</v>
      </c>
      <c r="CT317" s="422" t="s">
        <v>66</v>
      </c>
      <c r="CU317" s="415" t="s">
        <v>77</v>
      </c>
      <c r="CV317" s="422" t="s">
        <v>66</v>
      </c>
      <c r="CW317" s="415" t="s">
        <v>77</v>
      </c>
      <c r="CX317" s="422" t="s">
        <v>66</v>
      </c>
      <c r="CY317" s="415" t="s">
        <v>77</v>
      </c>
      <c r="CZ317" s="422" t="s">
        <v>66</v>
      </c>
      <c r="DA317" s="415" t="s">
        <v>77</v>
      </c>
      <c r="DB317" s="422" t="s">
        <v>66</v>
      </c>
      <c r="DC317" s="415" t="s">
        <v>77</v>
      </c>
      <c r="DD317" s="422" t="s">
        <v>66</v>
      </c>
      <c r="DE317" s="416" t="s">
        <v>77</v>
      </c>
      <c r="DF317" s="1119" t="s">
        <v>922</v>
      </c>
      <c r="DG317" s="1120"/>
      <c r="DH317" s="1120"/>
      <c r="DI317" s="1120"/>
      <c r="DJ317" s="1120"/>
      <c r="DK317" s="1120"/>
      <c r="DL317" s="1120"/>
      <c r="DM317" s="1120"/>
      <c r="DN317" s="1120"/>
      <c r="DO317" s="1121"/>
      <c r="DP317" s="564">
        <v>0</v>
      </c>
      <c r="DQ317" s="200">
        <v>0</v>
      </c>
      <c r="DR317" s="200">
        <v>0</v>
      </c>
      <c r="DS317" s="200">
        <v>0</v>
      </c>
      <c r="DT317" s="200">
        <v>0</v>
      </c>
      <c r="DU317" s="200">
        <v>0</v>
      </c>
      <c r="DV317" s="200">
        <v>0</v>
      </c>
      <c r="DW317" s="1217"/>
    </row>
    <row r="318" spans="1:127" s="240" customFormat="1" ht="15.95" customHeight="1">
      <c r="B318" s="3190" t="s">
        <v>1085</v>
      </c>
      <c r="C318" s="448">
        <f t="shared" ref="C318:AH318" si="41">SUM(C158:C171)</f>
        <v>0</v>
      </c>
      <c r="D318" s="449">
        <f t="shared" si="41"/>
        <v>0</v>
      </c>
      <c r="E318" s="448">
        <f t="shared" si="41"/>
        <v>0</v>
      </c>
      <c r="F318" s="449">
        <f t="shared" si="41"/>
        <v>0</v>
      </c>
      <c r="G318" s="448">
        <f t="shared" si="41"/>
        <v>0</v>
      </c>
      <c r="H318" s="449">
        <f t="shared" si="41"/>
        <v>0</v>
      </c>
      <c r="I318" s="448">
        <f t="shared" si="41"/>
        <v>0</v>
      </c>
      <c r="J318" s="449">
        <f t="shared" si="41"/>
        <v>0</v>
      </c>
      <c r="K318" s="448">
        <f t="shared" si="41"/>
        <v>0</v>
      </c>
      <c r="L318" s="449">
        <f t="shared" si="41"/>
        <v>0</v>
      </c>
      <c r="M318" s="448">
        <f t="shared" si="41"/>
        <v>0</v>
      </c>
      <c r="N318" s="449">
        <f t="shared" si="41"/>
        <v>0</v>
      </c>
      <c r="O318" s="448">
        <f t="shared" si="41"/>
        <v>0</v>
      </c>
      <c r="P318" s="449">
        <f t="shared" si="41"/>
        <v>0</v>
      </c>
      <c r="Q318" s="448">
        <f t="shared" si="41"/>
        <v>0</v>
      </c>
      <c r="R318" s="449">
        <f t="shared" si="41"/>
        <v>0</v>
      </c>
      <c r="S318" s="448">
        <f t="shared" si="41"/>
        <v>0</v>
      </c>
      <c r="T318" s="449">
        <f t="shared" si="41"/>
        <v>0</v>
      </c>
      <c r="U318" s="448">
        <f t="shared" si="41"/>
        <v>0</v>
      </c>
      <c r="V318" s="449">
        <f t="shared" si="41"/>
        <v>0</v>
      </c>
      <c r="W318" s="448">
        <f t="shared" si="41"/>
        <v>0</v>
      </c>
      <c r="X318" s="449">
        <f t="shared" si="41"/>
        <v>0</v>
      </c>
      <c r="Y318" s="448">
        <f t="shared" si="41"/>
        <v>0</v>
      </c>
      <c r="Z318" s="449">
        <f t="shared" si="41"/>
        <v>0</v>
      </c>
      <c r="AA318" s="448">
        <f t="shared" si="41"/>
        <v>0</v>
      </c>
      <c r="AB318" s="449">
        <f t="shared" si="41"/>
        <v>0</v>
      </c>
      <c r="AC318" s="410">
        <f t="shared" si="41"/>
        <v>0</v>
      </c>
      <c r="AD318" s="450">
        <f t="shared" si="41"/>
        <v>0</v>
      </c>
      <c r="AE318" s="449">
        <f t="shared" si="41"/>
        <v>0</v>
      </c>
      <c r="AF318" s="450">
        <f t="shared" si="41"/>
        <v>0</v>
      </c>
      <c r="AG318" s="449">
        <f t="shared" si="41"/>
        <v>0</v>
      </c>
      <c r="AH318" s="450">
        <f t="shared" si="41"/>
        <v>0</v>
      </c>
      <c r="AI318" s="449">
        <f t="shared" ref="AI318:BN318" si="42">SUM(AI158:AI171)</f>
        <v>0</v>
      </c>
      <c r="AJ318" s="450">
        <f t="shared" si="42"/>
        <v>0</v>
      </c>
      <c r="AK318" s="449">
        <f t="shared" si="42"/>
        <v>0</v>
      </c>
      <c r="AL318" s="450">
        <f t="shared" si="42"/>
        <v>0</v>
      </c>
      <c r="AM318" s="449">
        <f t="shared" si="42"/>
        <v>0</v>
      </c>
      <c r="AN318" s="450">
        <f t="shared" si="42"/>
        <v>0</v>
      </c>
      <c r="AO318" s="449">
        <f t="shared" si="42"/>
        <v>0</v>
      </c>
      <c r="AP318" s="450">
        <f t="shared" si="42"/>
        <v>0</v>
      </c>
      <c r="AQ318" s="449">
        <f t="shared" si="42"/>
        <v>0</v>
      </c>
      <c r="AR318" s="450">
        <f t="shared" si="42"/>
        <v>0</v>
      </c>
      <c r="AS318" s="449">
        <f t="shared" si="42"/>
        <v>0</v>
      </c>
      <c r="AT318" s="450">
        <f t="shared" si="42"/>
        <v>0</v>
      </c>
      <c r="AU318" s="449">
        <f t="shared" si="42"/>
        <v>0</v>
      </c>
      <c r="AV318" s="450">
        <f t="shared" si="42"/>
        <v>0</v>
      </c>
      <c r="AW318" s="449">
        <f t="shared" si="42"/>
        <v>0</v>
      </c>
      <c r="AX318" s="450">
        <f t="shared" si="42"/>
        <v>0</v>
      </c>
      <c r="AY318" s="449">
        <f t="shared" si="42"/>
        <v>0</v>
      </c>
      <c r="AZ318" s="450">
        <f t="shared" si="42"/>
        <v>0</v>
      </c>
      <c r="BA318" s="449">
        <f t="shared" si="42"/>
        <v>0</v>
      </c>
      <c r="BB318" s="450">
        <f t="shared" si="42"/>
        <v>0</v>
      </c>
      <c r="BC318" s="449">
        <f t="shared" si="42"/>
        <v>0</v>
      </c>
      <c r="BD318" s="411">
        <f t="shared" si="42"/>
        <v>0</v>
      </c>
      <c r="BE318" s="451">
        <f t="shared" si="42"/>
        <v>0</v>
      </c>
      <c r="BF318" s="449">
        <f t="shared" si="42"/>
        <v>0</v>
      </c>
      <c r="BG318" s="451">
        <f t="shared" si="42"/>
        <v>0</v>
      </c>
      <c r="BH318" s="449">
        <f t="shared" si="42"/>
        <v>0</v>
      </c>
      <c r="BI318" s="451">
        <f t="shared" si="42"/>
        <v>0</v>
      </c>
      <c r="BJ318" s="449">
        <f t="shared" si="42"/>
        <v>0</v>
      </c>
      <c r="BK318" s="451">
        <f t="shared" si="42"/>
        <v>0</v>
      </c>
      <c r="BL318" s="449">
        <f t="shared" si="42"/>
        <v>0</v>
      </c>
      <c r="BM318" s="451">
        <f t="shared" si="42"/>
        <v>0</v>
      </c>
      <c r="BN318" s="449">
        <f t="shared" si="42"/>
        <v>0</v>
      </c>
      <c r="BO318" s="451">
        <f t="shared" ref="BO318:CD318" si="43">SUM(BO158:BO171)</f>
        <v>0</v>
      </c>
      <c r="BP318" s="449">
        <f t="shared" si="43"/>
        <v>0</v>
      </c>
      <c r="BQ318" s="451">
        <f t="shared" si="43"/>
        <v>0</v>
      </c>
      <c r="BR318" s="449">
        <f t="shared" si="43"/>
        <v>0</v>
      </c>
      <c r="BS318" s="451">
        <f t="shared" si="43"/>
        <v>0</v>
      </c>
      <c r="BT318" s="449">
        <f t="shared" si="43"/>
        <v>0</v>
      </c>
      <c r="BU318" s="451">
        <f t="shared" si="43"/>
        <v>0</v>
      </c>
      <c r="BV318" s="449">
        <f t="shared" si="43"/>
        <v>0</v>
      </c>
      <c r="BW318" s="451">
        <f t="shared" si="43"/>
        <v>0</v>
      </c>
      <c r="BX318" s="449">
        <f t="shared" si="43"/>
        <v>0</v>
      </c>
      <c r="BY318" s="451">
        <f t="shared" si="43"/>
        <v>0</v>
      </c>
      <c r="BZ318" s="449">
        <f t="shared" si="43"/>
        <v>0</v>
      </c>
      <c r="CA318" s="451">
        <f t="shared" si="43"/>
        <v>0</v>
      </c>
      <c r="CB318" s="449">
        <f t="shared" si="43"/>
        <v>0</v>
      </c>
      <c r="CC318" s="451">
        <f t="shared" si="43"/>
        <v>0</v>
      </c>
      <c r="CD318" s="449">
        <f t="shared" si="43"/>
        <v>0</v>
      </c>
      <c r="CE318" s="412"/>
      <c r="CF318" s="452">
        <f t="shared" ref="CF318:DE318" si="44">SUM(CF158:CF171)</f>
        <v>0</v>
      </c>
      <c r="CG318" s="449">
        <f t="shared" si="44"/>
        <v>0</v>
      </c>
      <c r="CH318" s="452">
        <f t="shared" si="44"/>
        <v>0</v>
      </c>
      <c r="CI318" s="449">
        <f t="shared" si="44"/>
        <v>0</v>
      </c>
      <c r="CJ318" s="452">
        <f t="shared" si="44"/>
        <v>0</v>
      </c>
      <c r="CK318" s="449">
        <f t="shared" si="44"/>
        <v>0</v>
      </c>
      <c r="CL318" s="452">
        <f t="shared" si="44"/>
        <v>0</v>
      </c>
      <c r="CM318" s="449">
        <f t="shared" si="44"/>
        <v>0</v>
      </c>
      <c r="CN318" s="452">
        <f t="shared" si="44"/>
        <v>0</v>
      </c>
      <c r="CO318" s="449">
        <f t="shared" si="44"/>
        <v>0</v>
      </c>
      <c r="CP318" s="452">
        <f t="shared" si="44"/>
        <v>0</v>
      </c>
      <c r="CQ318" s="449">
        <f t="shared" si="44"/>
        <v>0</v>
      </c>
      <c r="CR318" s="452">
        <f t="shared" si="44"/>
        <v>0</v>
      </c>
      <c r="CS318" s="449">
        <f t="shared" si="44"/>
        <v>0</v>
      </c>
      <c r="CT318" s="452">
        <f t="shared" si="44"/>
        <v>0</v>
      </c>
      <c r="CU318" s="449">
        <f t="shared" si="44"/>
        <v>0</v>
      </c>
      <c r="CV318" s="452">
        <f t="shared" si="44"/>
        <v>0</v>
      </c>
      <c r="CW318" s="449">
        <f t="shared" si="44"/>
        <v>0</v>
      </c>
      <c r="CX318" s="452">
        <f t="shared" si="44"/>
        <v>0</v>
      </c>
      <c r="CY318" s="449">
        <f t="shared" si="44"/>
        <v>0</v>
      </c>
      <c r="CZ318" s="452">
        <f t="shared" si="44"/>
        <v>0</v>
      </c>
      <c r="DA318" s="449">
        <f t="shared" si="44"/>
        <v>0</v>
      </c>
      <c r="DB318" s="452">
        <f t="shared" si="44"/>
        <v>0</v>
      </c>
      <c r="DC318" s="449">
        <f t="shared" si="44"/>
        <v>0</v>
      </c>
      <c r="DD318" s="452">
        <f t="shared" si="44"/>
        <v>0</v>
      </c>
      <c r="DE318" s="449">
        <f t="shared" si="44"/>
        <v>0</v>
      </c>
      <c r="DF318" s="3192" t="s">
        <v>1086</v>
      </c>
      <c r="DG318" s="3193"/>
      <c r="DH318" s="3193"/>
      <c r="DI318" s="3193"/>
      <c r="DJ318" s="3193"/>
      <c r="DK318" s="3193"/>
      <c r="DL318" s="3193"/>
      <c r="DM318" s="657"/>
      <c r="DN318" s="657"/>
      <c r="DO318" s="1122"/>
      <c r="DP318" s="564">
        <v>0</v>
      </c>
      <c r="DQ318" s="200">
        <v>0</v>
      </c>
      <c r="DR318" s="200">
        <v>0</v>
      </c>
      <c r="DS318" s="200">
        <v>0</v>
      </c>
      <c r="DT318" s="200">
        <v>0</v>
      </c>
      <c r="DU318" s="200">
        <v>0</v>
      </c>
      <c r="DV318" s="200">
        <v>0</v>
      </c>
      <c r="DW318" s="1217"/>
    </row>
    <row r="319" spans="1:127" s="240" customFormat="1" ht="15.95" customHeight="1">
      <c r="B319" s="3191"/>
      <c r="C319" s="1133">
        <f>SUM(C318:D318)</f>
        <v>0</v>
      </c>
      <c r="D319" s="454" t="str">
        <f>IF(C319&gt;0,"fois","")</f>
        <v/>
      </c>
      <c r="E319" s="1133">
        <f>SUM(E318:F318)</f>
        <v>0</v>
      </c>
      <c r="F319" s="454" t="str">
        <f>IF(E319&gt;0,"fois","")</f>
        <v/>
      </c>
      <c r="G319" s="1133">
        <f>SUM(G318:H318)</f>
        <v>0</v>
      </c>
      <c r="H319" s="454" t="str">
        <f>IF(G319&gt;0,"fois","")</f>
        <v/>
      </c>
      <c r="I319" s="1133">
        <f>SUM(I318:J318)</f>
        <v>0</v>
      </c>
      <c r="J319" s="454" t="str">
        <f>IF(I319&gt;0,"fois","")</f>
        <v/>
      </c>
      <c r="K319" s="1133">
        <f>SUM(K318:L318)</f>
        <v>0</v>
      </c>
      <c r="L319" s="454" t="str">
        <f>IF(K319&gt;0,"fois","")</f>
        <v/>
      </c>
      <c r="M319" s="1133">
        <f>SUM(M318:N318)</f>
        <v>0</v>
      </c>
      <c r="N319" s="454" t="str">
        <f>IF(M319&gt;0,"fois","")</f>
        <v/>
      </c>
      <c r="O319" s="1133">
        <f>SUM(O318:P318)</f>
        <v>0</v>
      </c>
      <c r="P319" s="454" t="str">
        <f>IF(O319&gt;0,"fois","")</f>
        <v/>
      </c>
      <c r="Q319" s="1133">
        <f>SUM(Q318:R318)</f>
        <v>0</v>
      </c>
      <c r="R319" s="454" t="str">
        <f>IF(Q319&gt;0,"fois","")</f>
        <v/>
      </c>
      <c r="S319" s="1133">
        <f>SUM(S318:T318)</f>
        <v>0</v>
      </c>
      <c r="T319" s="454" t="str">
        <f>IF(S319&gt;0,"fois","")</f>
        <v/>
      </c>
      <c r="U319" s="1133">
        <f>SUM(U318:V318)</f>
        <v>0</v>
      </c>
      <c r="V319" s="454" t="str">
        <f>IF(U319&gt;0,"fois","")</f>
        <v/>
      </c>
      <c r="W319" s="1133">
        <f>SUM(W318:X318)</f>
        <v>0</v>
      </c>
      <c r="X319" s="454" t="str">
        <f>IF(W319&gt;0,"fois","")</f>
        <v/>
      </c>
      <c r="Y319" s="1133">
        <f>SUM(Y318:Z318)</f>
        <v>0</v>
      </c>
      <c r="Z319" s="454" t="str">
        <f>IF(Y319&gt;0,"fois","")</f>
        <v/>
      </c>
      <c r="AA319" s="1133">
        <f>SUM(AA318:AB318)</f>
        <v>0</v>
      </c>
      <c r="AB319" s="454" t="str">
        <f>IF(AA319&gt;0,"fois","")</f>
        <v/>
      </c>
      <c r="AC319" s="410"/>
      <c r="AD319" s="1133">
        <f>SUM(AD318:AE318)</f>
        <v>0</v>
      </c>
      <c r="AE319" s="454" t="str">
        <f>IF(AD319&gt;0,"fois","")</f>
        <v/>
      </c>
      <c r="AF319" s="1133">
        <f>SUM(AF318:AG318)</f>
        <v>0</v>
      </c>
      <c r="AG319" s="454" t="str">
        <f>IF(AF319&gt;0,"fois","")</f>
        <v/>
      </c>
      <c r="AH319" s="1133">
        <f>SUM(AH318:AI318)</f>
        <v>0</v>
      </c>
      <c r="AI319" s="454" t="str">
        <f>IF(AH319&gt;0,"fois","")</f>
        <v/>
      </c>
      <c r="AJ319" s="1133">
        <f>SUM(AJ318:AK318)</f>
        <v>0</v>
      </c>
      <c r="AK319" s="454" t="str">
        <f>IF(AJ319&gt;0,"fois","")</f>
        <v/>
      </c>
      <c r="AL319" s="1133">
        <f>SUM(AL318:AM318)</f>
        <v>0</v>
      </c>
      <c r="AM319" s="454" t="str">
        <f>IF(AL319&gt;0,"fois","")</f>
        <v/>
      </c>
      <c r="AN319" s="1133">
        <f>SUM(AN318:AO318)</f>
        <v>0</v>
      </c>
      <c r="AO319" s="454" t="str">
        <f>IF(AN319&gt;0,"fois","")</f>
        <v/>
      </c>
      <c r="AP319" s="1133">
        <f>SUM(AP318:AQ318)</f>
        <v>0</v>
      </c>
      <c r="AQ319" s="454" t="str">
        <f>IF(AP319&gt;0,"fois","")</f>
        <v/>
      </c>
      <c r="AR319" s="1133">
        <f>SUM(AR318:AS318)</f>
        <v>0</v>
      </c>
      <c r="AS319" s="454" t="str">
        <f>IF(AR319&gt;0,"fois","")</f>
        <v/>
      </c>
      <c r="AT319" s="1133">
        <f>SUM(AT318:AU318)</f>
        <v>0</v>
      </c>
      <c r="AU319" s="454" t="str">
        <f>IF(AT319&gt;0,"fois","")</f>
        <v/>
      </c>
      <c r="AV319" s="1133">
        <f>SUM(AV318:AW318)</f>
        <v>0</v>
      </c>
      <c r="AW319" s="454" t="str">
        <f>IF(AV319&gt;0,"fois","")</f>
        <v/>
      </c>
      <c r="AX319" s="1133">
        <f>SUM(AX318:AY318)</f>
        <v>0</v>
      </c>
      <c r="AY319" s="454" t="str">
        <f>IF(AX319&gt;0,"fois","")</f>
        <v/>
      </c>
      <c r="AZ319" s="1133">
        <f>SUM(AZ318:BA318)</f>
        <v>0</v>
      </c>
      <c r="BA319" s="454" t="str">
        <f>IF(AZ319&gt;0,"fois","")</f>
        <v/>
      </c>
      <c r="BB319" s="1133">
        <f>SUM(BB318:BC318)</f>
        <v>0</v>
      </c>
      <c r="BC319" s="454" t="str">
        <f>IF(BB319&gt;0,"fois","")</f>
        <v/>
      </c>
      <c r="BD319" s="411"/>
      <c r="BE319" s="1133">
        <f>SUM(BE318:BF318)</f>
        <v>0</v>
      </c>
      <c r="BF319" s="454" t="str">
        <f>IF(BE319&gt;0,"fois","")</f>
        <v/>
      </c>
      <c r="BG319" s="1133">
        <f>SUM(BG318:BH318)</f>
        <v>0</v>
      </c>
      <c r="BH319" s="454" t="str">
        <f>IF(BG319&gt;0,"fois","")</f>
        <v/>
      </c>
      <c r="BI319" s="1133">
        <f>SUM(BI318:BJ318)</f>
        <v>0</v>
      </c>
      <c r="BJ319" s="454" t="str">
        <f>IF(BI319&gt;0,"fois","")</f>
        <v/>
      </c>
      <c r="BK319" s="1133">
        <f>SUM(BK318:BL318)</f>
        <v>0</v>
      </c>
      <c r="BL319" s="454" t="str">
        <f>IF(BK319&gt;0,"fois","")</f>
        <v/>
      </c>
      <c r="BM319" s="1133">
        <f>SUM(BM318:BN318)</f>
        <v>0</v>
      </c>
      <c r="BN319" s="454" t="str">
        <f>IF(BM319&gt;0,"fois","")</f>
        <v/>
      </c>
      <c r="BO319" s="1133">
        <f>SUM(BO318:BP318)</f>
        <v>0</v>
      </c>
      <c r="BP319" s="454" t="str">
        <f>IF(BO319&gt;0,"fois","")</f>
        <v/>
      </c>
      <c r="BQ319" s="1133">
        <f>SUM(BQ318:BR318)</f>
        <v>0</v>
      </c>
      <c r="BR319" s="454" t="str">
        <f>IF(BQ319&gt;0,"fois","")</f>
        <v/>
      </c>
      <c r="BS319" s="1133">
        <f>SUM(BS318:BT318)</f>
        <v>0</v>
      </c>
      <c r="BT319" s="454" t="str">
        <f>IF(BS319&gt;0,"fois","")</f>
        <v/>
      </c>
      <c r="BU319" s="1133">
        <f>SUM(BU318:BV318)</f>
        <v>0</v>
      </c>
      <c r="BV319" s="454" t="str">
        <f>IF(BU319&gt;0,"fois","")</f>
        <v/>
      </c>
      <c r="BW319" s="1133">
        <f>SUM(BW318:BX318)</f>
        <v>0</v>
      </c>
      <c r="BX319" s="454" t="str">
        <f>IF(BW319&gt;0,"fois","")</f>
        <v/>
      </c>
      <c r="BY319" s="1133">
        <f>SUM(BY318:BZ318)</f>
        <v>0</v>
      </c>
      <c r="BZ319" s="454" t="str">
        <f>IF(BY319&gt;0,"fois","")</f>
        <v/>
      </c>
      <c r="CA319" s="1133">
        <f>SUM(CA318:CB318)</f>
        <v>0</v>
      </c>
      <c r="CB319" s="454" t="str">
        <f>IF(CA319&gt;0,"fois","")</f>
        <v/>
      </c>
      <c r="CC319" s="1133">
        <f>SUM(CC318:CD318)</f>
        <v>0</v>
      </c>
      <c r="CD319" s="454" t="str">
        <f>IF(CC319&gt;0,"fois","")</f>
        <v/>
      </c>
      <c r="CE319" s="412"/>
      <c r="CF319" s="1133">
        <f>SUM(CF318:CG318)</f>
        <v>0</v>
      </c>
      <c r="CG319" s="454" t="str">
        <f>IF(CF319&gt;0,"fois","")</f>
        <v/>
      </c>
      <c r="CH319" s="1133">
        <f>SUM(CH318:CI318)</f>
        <v>0</v>
      </c>
      <c r="CI319" s="454" t="str">
        <f>IF(CH319&gt;0,"fois","")</f>
        <v/>
      </c>
      <c r="CJ319" s="1133">
        <f>SUM(CJ318:CK318)</f>
        <v>0</v>
      </c>
      <c r="CK319" s="454" t="str">
        <f>IF(CJ319&gt;0,"fois","")</f>
        <v/>
      </c>
      <c r="CL319" s="1133">
        <f>SUM(CL318:CM318)</f>
        <v>0</v>
      </c>
      <c r="CM319" s="454" t="str">
        <f>IF(CL319&gt;0,"fois","")</f>
        <v/>
      </c>
      <c r="CN319" s="1133">
        <f>SUM(CN318:CO318)</f>
        <v>0</v>
      </c>
      <c r="CO319" s="454" t="str">
        <f>IF(CN319&gt;0,"fois","")</f>
        <v/>
      </c>
      <c r="CP319" s="1133">
        <f>SUM(CP318:CQ318)</f>
        <v>0</v>
      </c>
      <c r="CQ319" s="454" t="str">
        <f>IF(CP319&gt;0,"fois","")</f>
        <v/>
      </c>
      <c r="CR319" s="1133">
        <f>SUM(CR318:CS318)</f>
        <v>0</v>
      </c>
      <c r="CS319" s="454" t="str">
        <f>IF(CR319&gt;0,"fois","")</f>
        <v/>
      </c>
      <c r="CT319" s="1133">
        <f>SUM(CT318:CU318)</f>
        <v>0</v>
      </c>
      <c r="CU319" s="454" t="str">
        <f>IF(CT319&gt;0,"fois","")</f>
        <v/>
      </c>
      <c r="CV319" s="1133">
        <f>SUM(CV318:CW318)</f>
        <v>0</v>
      </c>
      <c r="CW319" s="454" t="str">
        <f>IF(CV319&gt;0,"fois","")</f>
        <v/>
      </c>
      <c r="CX319" s="1133">
        <f>SUM(CX318:CY318)</f>
        <v>0</v>
      </c>
      <c r="CY319" s="454" t="str">
        <f>IF(CX319&gt;0,"fois","")</f>
        <v/>
      </c>
      <c r="CZ319" s="1133">
        <f>SUM(CZ318:DA318)</f>
        <v>0</v>
      </c>
      <c r="DA319" s="454" t="str">
        <f>IF(CZ319&gt;0,"fois","")</f>
        <v/>
      </c>
      <c r="DB319" s="1133">
        <f>SUM(DB318:DC318)</f>
        <v>0</v>
      </c>
      <c r="DC319" s="454" t="str">
        <f>IF(DB319&gt;0,"fois","")</f>
        <v/>
      </c>
      <c r="DD319" s="1133">
        <f>SUM(DD318:DE318)</f>
        <v>0</v>
      </c>
      <c r="DE319" s="454" t="str">
        <f>IF(DD319&gt;0,"fois","")</f>
        <v/>
      </c>
      <c r="DF319" s="3194"/>
      <c r="DG319" s="3195"/>
      <c r="DH319" s="3195"/>
      <c r="DI319" s="3195"/>
      <c r="DJ319" s="3195"/>
      <c r="DK319" s="3195"/>
      <c r="DL319" s="3195"/>
      <c r="DM319" s="658"/>
      <c r="DN319" s="658"/>
      <c r="DO319" s="1123"/>
      <c r="DP319" s="564">
        <v>0</v>
      </c>
      <c r="DQ319" s="200">
        <v>0</v>
      </c>
      <c r="DR319" s="200">
        <v>0</v>
      </c>
      <c r="DS319" s="200">
        <v>0</v>
      </c>
      <c r="DT319" s="200">
        <v>0</v>
      </c>
      <c r="DU319" s="200">
        <v>0</v>
      </c>
      <c r="DV319" s="200">
        <v>0</v>
      </c>
      <c r="DW319" s="1217"/>
    </row>
    <row r="320" spans="1:127" s="240" customFormat="1" ht="15.95" customHeight="1">
      <c r="B320" s="456" t="s">
        <v>1087</v>
      </c>
      <c r="C320" s="3238" t="str">
        <f>IF(SUM(C318:D318)&lt;=I323,"OK","Trop")</f>
        <v>OK</v>
      </c>
      <c r="D320" s="3239"/>
      <c r="E320" s="3238" t="str">
        <f>IF(SUM(E318:F318)&lt;=I323,"OK","Trop")</f>
        <v>OK</v>
      </c>
      <c r="F320" s="3239"/>
      <c r="G320" s="3238" t="str">
        <f>IF(SUM(G318:H318)&lt;=I323,"OK","Trop")</f>
        <v>OK</v>
      </c>
      <c r="H320" s="3239"/>
      <c r="I320" s="3238" t="str">
        <f>IF(SUM(I318:J318)&lt;=I323,"OK","Trop")</f>
        <v>OK</v>
      </c>
      <c r="J320" s="3239"/>
      <c r="K320" s="3238" t="str">
        <f>IF(SUM(K318:L318)&lt;=I323,"OK","Trop")</f>
        <v>OK</v>
      </c>
      <c r="L320" s="3239"/>
      <c r="M320" s="3238" t="str">
        <f>IF(SUM(M318:N318)&lt;=I323,"OK","Trop")</f>
        <v>OK</v>
      </c>
      <c r="N320" s="3239"/>
      <c r="O320" s="3238" t="str">
        <f>IF(SUM(O318:P318)&lt;=I323,"OK","Trop")</f>
        <v>OK</v>
      </c>
      <c r="P320" s="3239"/>
      <c r="Q320" s="3238" t="str">
        <f>IF(SUM(Q318:R318)&lt;=I323,"OK","Trop")</f>
        <v>OK</v>
      </c>
      <c r="R320" s="3239"/>
      <c r="S320" s="3238" t="str">
        <f>IF(SUM(S318:T318)&lt;=I323,"OK","Trop")</f>
        <v>OK</v>
      </c>
      <c r="T320" s="3239"/>
      <c r="U320" s="3238" t="str">
        <f>IF(SUM(U318:V318)&lt;=I323,"OK","Trop")</f>
        <v>OK</v>
      </c>
      <c r="V320" s="3239"/>
      <c r="W320" s="3238" t="str">
        <f>IF(SUM(W318:X318)&lt;=I323,"OK","Trop")</f>
        <v>OK</v>
      </c>
      <c r="X320" s="3239"/>
      <c r="Y320" s="3238" t="str">
        <f>IF(SUM(Y318:Z318)&lt;=I323,"OK","Trop")</f>
        <v>OK</v>
      </c>
      <c r="Z320" s="3239"/>
      <c r="AA320" s="3238" t="str">
        <f>IF(SUM(AA318:AB318)&lt;=I323,"OK","Trop")</f>
        <v>OK</v>
      </c>
      <c r="AB320" s="3239"/>
      <c r="AC320" s="410"/>
      <c r="AD320" s="3238" t="str">
        <f>IF(SUM(AD318:AE318)&lt;=AJ323,"OK","Trop")</f>
        <v>OK</v>
      </c>
      <c r="AE320" s="3239"/>
      <c r="AF320" s="3238" t="str">
        <f>IF(SUM(AF318:AG318)&lt;=AJ323,"OK","Trop")</f>
        <v>OK</v>
      </c>
      <c r="AG320" s="3239"/>
      <c r="AH320" s="3238" t="str">
        <f>IF(SUM(AH318:AI318)&lt;=AJ323,"OK","Trop")</f>
        <v>OK</v>
      </c>
      <c r="AI320" s="3239"/>
      <c r="AJ320" s="3238" t="str">
        <f>IF(SUM(AJ318:AK318)&lt;=AJ323,"OK","Trop")</f>
        <v>OK</v>
      </c>
      <c r="AK320" s="3239"/>
      <c r="AL320" s="3238" t="str">
        <f>IF(SUM(AL318:AM318)&lt;=AJ323,"OK","Trop")</f>
        <v>OK</v>
      </c>
      <c r="AM320" s="3239"/>
      <c r="AN320" s="3238" t="str">
        <f>IF(SUM(AN318:AO318)&lt;=AJ323,"OK","Trop")</f>
        <v>OK</v>
      </c>
      <c r="AO320" s="3239"/>
      <c r="AP320" s="3238" t="str">
        <f>IF(SUM(AP318:AQ318)&lt;=AJ323,"OK","Trop")</f>
        <v>OK</v>
      </c>
      <c r="AQ320" s="3239"/>
      <c r="AR320" s="3238" t="str">
        <f>IF(SUM(AR318:AS318)&lt;=AJ323,"OK","Trop")</f>
        <v>OK</v>
      </c>
      <c r="AS320" s="3239"/>
      <c r="AT320" s="3238" t="str">
        <f>IF(SUM(AT318:AU318)&lt;=AJ323,"OK","Trop")</f>
        <v>OK</v>
      </c>
      <c r="AU320" s="3239"/>
      <c r="AV320" s="3238" t="str">
        <f>IF(SUM(AV318:AW318)&lt;=AJ323,"OK","Trop")</f>
        <v>OK</v>
      </c>
      <c r="AW320" s="3239"/>
      <c r="AX320" s="3238" t="str">
        <f>IF(SUM(AX318:AY318)&lt;=AJ323,"OK","Trop")</f>
        <v>OK</v>
      </c>
      <c r="AY320" s="3239"/>
      <c r="AZ320" s="3238" t="str">
        <f>IF(SUM(AZ318:BA318)&lt;=AJ323,"OK","Trop")</f>
        <v>OK</v>
      </c>
      <c r="BA320" s="3239"/>
      <c r="BB320" s="3238" t="str">
        <f>IF(SUM(BB318:BC318)&lt;=AJ323,"OK","Trop")</f>
        <v>OK</v>
      </c>
      <c r="BC320" s="3239"/>
      <c r="BD320" s="411"/>
      <c r="BE320" s="3238" t="str">
        <f>IF(SUM(BE318:BF318)&lt;=BK323,"OK","Trop")</f>
        <v>OK</v>
      </c>
      <c r="BF320" s="3239"/>
      <c r="BG320" s="3238" t="str">
        <f>IF(SUM(BG318:BH318)&lt;=BK323,"OK","Trop")</f>
        <v>OK</v>
      </c>
      <c r="BH320" s="3239"/>
      <c r="BI320" s="3238" t="str">
        <f>IF(SUM(BI318:BJ318)&lt;=BK323,"OK","Trop")</f>
        <v>OK</v>
      </c>
      <c r="BJ320" s="3239"/>
      <c r="BK320" s="3238" t="str">
        <f>IF(SUM(BK318:BL318)&lt;=BK323,"OK","Trop")</f>
        <v>OK</v>
      </c>
      <c r="BL320" s="3239"/>
      <c r="BM320" s="3238" t="str">
        <f>IF(SUM(BM318:BN318)&lt;=BK323,"OK","Trop")</f>
        <v>OK</v>
      </c>
      <c r="BN320" s="3239"/>
      <c r="BO320" s="3238" t="str">
        <f>IF(SUM(BO318:BP318)&lt;=BK323,"OK","Trop")</f>
        <v>OK</v>
      </c>
      <c r="BP320" s="3239"/>
      <c r="BQ320" s="3238" t="str">
        <f>IF(SUM(BQ318:BR318)&lt;=BK323,"OK","Trop")</f>
        <v>OK</v>
      </c>
      <c r="BR320" s="3239"/>
      <c r="BS320" s="3238" t="str">
        <f>IF(SUM(BS318:BT318)&lt;=BK323,"OK","Trop")</f>
        <v>OK</v>
      </c>
      <c r="BT320" s="3239"/>
      <c r="BU320" s="3238" t="str">
        <f>IF(SUM(BU318:BV318)&lt;=BK323,"OK","Trop")</f>
        <v>OK</v>
      </c>
      <c r="BV320" s="3239"/>
      <c r="BW320" s="3238" t="str">
        <f>IF(SUM(BW318:BX318)&lt;=BK323,"OK","Trop")</f>
        <v>OK</v>
      </c>
      <c r="BX320" s="3239"/>
      <c r="BY320" s="3238" t="str">
        <f>IF(SUM(BY318:BZ318)&lt;=BK323,"OK","Trop")</f>
        <v>OK</v>
      </c>
      <c r="BZ320" s="3239"/>
      <c r="CA320" s="3238" t="str">
        <f>IF(SUM(CA318:CB318)&lt;=BK323,"OK","Trop")</f>
        <v>OK</v>
      </c>
      <c r="CB320" s="3239"/>
      <c r="CC320" s="3238" t="str">
        <f>IF(SUM(CC318:CD318)&lt;=BK323,"OK","Trop")</f>
        <v>OK</v>
      </c>
      <c r="CD320" s="3239"/>
      <c r="CE320" s="412"/>
      <c r="CF320" s="3238" t="str">
        <f>IF(SUM(CF318:CG318)&lt;=CL323,"OK","Trop")</f>
        <v>OK</v>
      </c>
      <c r="CG320" s="3239"/>
      <c r="CH320" s="3238" t="str">
        <f>IF(SUM(CH318:CI318)&lt;=CL323,"OK","Trop")</f>
        <v>OK</v>
      </c>
      <c r="CI320" s="3239"/>
      <c r="CJ320" s="3238" t="str">
        <f>IF(SUM(CJ318:CK318)&lt;=CL323,"OK","Trop")</f>
        <v>OK</v>
      </c>
      <c r="CK320" s="3239"/>
      <c r="CL320" s="3238" t="str">
        <f>IF(SUM(CL318:CM318)&lt;=CL323,"OK","Trop")</f>
        <v>OK</v>
      </c>
      <c r="CM320" s="3239"/>
      <c r="CN320" s="3238" t="str">
        <f>IF(SUM(CN318:CO318)&lt;=CL323,"OK","Trop")</f>
        <v>OK</v>
      </c>
      <c r="CO320" s="3239"/>
      <c r="CP320" s="3238" t="str">
        <f>IF(SUM(CP318:CQ318)&lt;=CL323,"OK","Trop")</f>
        <v>OK</v>
      </c>
      <c r="CQ320" s="3239"/>
      <c r="CR320" s="3238" t="str">
        <f>IF(SUM(CR318:CS318)&lt;=CL323,"OK","Trop")</f>
        <v>OK</v>
      </c>
      <c r="CS320" s="3239"/>
      <c r="CT320" s="3238" t="str">
        <f>IF(SUM(CT318:CU318)&lt;=CL323,"OK","Trop")</f>
        <v>OK</v>
      </c>
      <c r="CU320" s="3239"/>
      <c r="CV320" s="3238" t="str">
        <f>IF(SUM(CV318:CW318)&lt;=CL323,"OK","Trop")</f>
        <v>OK</v>
      </c>
      <c r="CW320" s="3239"/>
      <c r="CX320" s="3238" t="str">
        <f>IF(SUM(CX318:CY318)&lt;=CL323,"OK","Trop")</f>
        <v>OK</v>
      </c>
      <c r="CY320" s="3239"/>
      <c r="CZ320" s="3238" t="str">
        <f>IF(SUM(CZ318:DA318)&lt;=CL323,"OK","Trop")</f>
        <v>OK</v>
      </c>
      <c r="DA320" s="3239"/>
      <c r="DB320" s="3238" t="str">
        <f>IF(SUM(DB318:DC318)&lt;=CL323,"OK","Trop")</f>
        <v>OK</v>
      </c>
      <c r="DC320" s="3239"/>
      <c r="DD320" s="3238" t="str">
        <f>IF(SUM(DD318:DE318)&lt;=CL323,"OK","Trop")</f>
        <v>OK</v>
      </c>
      <c r="DE320" s="3239"/>
      <c r="DF320" s="457" t="s">
        <v>1088</v>
      </c>
      <c r="DG320" s="408"/>
      <c r="DH320" s="408"/>
      <c r="DI320" s="408"/>
      <c r="DJ320" s="270"/>
      <c r="DK320" s="270"/>
      <c r="DL320" s="270"/>
      <c r="DM320" s="270"/>
      <c r="DN320" s="270"/>
      <c r="DO320" s="1122"/>
      <c r="DP320" s="564">
        <v>0</v>
      </c>
      <c r="DQ320" s="200">
        <v>0</v>
      </c>
      <c r="DR320" s="200">
        <v>0</v>
      </c>
      <c r="DS320" s="200">
        <v>0</v>
      </c>
      <c r="DT320" s="200">
        <v>0</v>
      </c>
      <c r="DU320" s="200">
        <v>0</v>
      </c>
      <c r="DV320" s="200">
        <v>0</v>
      </c>
      <c r="DW320" s="1217"/>
    </row>
    <row r="321" spans="1:127" s="240" customFormat="1" ht="15.95" customHeight="1">
      <c r="B321" s="456" t="s">
        <v>1089</v>
      </c>
      <c r="C321" s="3242" t="str">
        <f>IF(C320="OK","",SUM(C318:D318)-I323)</f>
        <v/>
      </c>
      <c r="D321" s="3243"/>
      <c r="E321" s="3242" t="str">
        <f>IF(E320="OK","",SUM(E318:F318)-I323)</f>
        <v/>
      </c>
      <c r="F321" s="3243"/>
      <c r="G321" s="3242" t="str">
        <f>IF(G320="OK","",SUM(G318:H318)-I323)</f>
        <v/>
      </c>
      <c r="H321" s="3243"/>
      <c r="I321" s="3242" t="str">
        <f>IF(I320="OK","",SUM(I318:J318)-I323)</f>
        <v/>
      </c>
      <c r="J321" s="3243"/>
      <c r="K321" s="3242" t="str">
        <f>IF(K320="OK","",SUM(K318:L318)-I323)</f>
        <v/>
      </c>
      <c r="L321" s="3243"/>
      <c r="M321" s="3242" t="str">
        <f>IF(M320="OK","",SUM(M318:N318)-I323)</f>
        <v/>
      </c>
      <c r="N321" s="3243"/>
      <c r="O321" s="3242" t="str">
        <f>IF(O320="OK","",SUM(O318:P318)-I323)</f>
        <v/>
      </c>
      <c r="P321" s="3243"/>
      <c r="Q321" s="3242" t="str">
        <f>IF(Q320="OK","",SUM(Q318:R318)-I323)</f>
        <v/>
      </c>
      <c r="R321" s="3243"/>
      <c r="S321" s="3242" t="str">
        <f>IF(S320="OK","",SUM(S318:T318)-I323)</f>
        <v/>
      </c>
      <c r="T321" s="3243"/>
      <c r="U321" s="3242" t="str">
        <f>IF(U320="OK","",SUM(U318:V318)-I323)</f>
        <v/>
      </c>
      <c r="V321" s="3243"/>
      <c r="W321" s="3242" t="str">
        <f>IF(W320="OK","",SUM(W318:X318)-I323)</f>
        <v/>
      </c>
      <c r="X321" s="3243"/>
      <c r="Y321" s="3242" t="str">
        <f>IF(Y320="OK","",SUM(Y318:Z318)-I323)</f>
        <v/>
      </c>
      <c r="Z321" s="3243"/>
      <c r="AA321" s="3242" t="str">
        <f>IF(AA320="OK","",SUM(AA318:AB318)-I323)</f>
        <v/>
      </c>
      <c r="AB321" s="3243"/>
      <c r="AC321" s="410"/>
      <c r="AD321" s="3242" t="str">
        <f>IF(AD320="OK","",SUM(AD318:AE318)-AJ323)</f>
        <v/>
      </c>
      <c r="AE321" s="3243"/>
      <c r="AF321" s="3242" t="str">
        <f>IF(AF320="OK","",SUM(AF318:AG318)-AJ323)</f>
        <v/>
      </c>
      <c r="AG321" s="3243"/>
      <c r="AH321" s="3242" t="str">
        <f>IF(AH320="OK","",SUM(AH318:AI318)-AJ323)</f>
        <v/>
      </c>
      <c r="AI321" s="3243"/>
      <c r="AJ321" s="3242" t="str">
        <f>IF(AJ320="OK","",SUM(AJ318:AK318)-AJ323)</f>
        <v/>
      </c>
      <c r="AK321" s="3243"/>
      <c r="AL321" s="3242" t="str">
        <f>IF(AL320="OK","",SUM(AL318:AM318)-AJ323)</f>
        <v/>
      </c>
      <c r="AM321" s="3243"/>
      <c r="AN321" s="3242" t="str">
        <f>IF(AN320="OK","",SUM(AN318:AO318)-AJ323)</f>
        <v/>
      </c>
      <c r="AO321" s="3243"/>
      <c r="AP321" s="3242" t="str">
        <f>IF(AP320="OK","",SUM(AP318:AQ318)-AJ323)</f>
        <v/>
      </c>
      <c r="AQ321" s="3243"/>
      <c r="AR321" s="3242" t="str">
        <f>IF(AR320="OK","",SUM(AR318:AS318)-AJ323)</f>
        <v/>
      </c>
      <c r="AS321" s="3243"/>
      <c r="AT321" s="3242" t="str">
        <f>IF(AT320="OK","",SUM(AT318:AU318)-AJ323)</f>
        <v/>
      </c>
      <c r="AU321" s="3243"/>
      <c r="AV321" s="3242" t="str">
        <f>IF(AV320="OK","",SUM(AV318:AW318)-AJ323)</f>
        <v/>
      </c>
      <c r="AW321" s="3243"/>
      <c r="AX321" s="3242" t="str">
        <f>IF(AX320="OK","",SUM(AX318:AY318)-AJ323)</f>
        <v/>
      </c>
      <c r="AY321" s="3243"/>
      <c r="AZ321" s="3242" t="str">
        <f>IF(AZ320="OK","",SUM(AZ318:BA318)-AJ323)</f>
        <v/>
      </c>
      <c r="BA321" s="3243"/>
      <c r="BB321" s="3242" t="str">
        <f>IF(BB320="OK","",SUM(BB318:BC318)-AJ323)</f>
        <v/>
      </c>
      <c r="BC321" s="3243"/>
      <c r="BD321" s="411"/>
      <c r="BE321" s="3242" t="str">
        <f>IF(BE320="OK","",SUM(BE318:BF318)-BK323)</f>
        <v/>
      </c>
      <c r="BF321" s="3243"/>
      <c r="BG321" s="3242" t="str">
        <f>IF(BG320="OK","",SUM(BG318:BH318)-BK323)</f>
        <v/>
      </c>
      <c r="BH321" s="3243"/>
      <c r="BI321" s="3242" t="str">
        <f>IF(BI320="OK","",SUM(BI318:BJ318)-BK323)</f>
        <v/>
      </c>
      <c r="BJ321" s="3243"/>
      <c r="BK321" s="3242" t="str">
        <f>IF(BK320="OK","",SUM(BK318:BL318)-BK323)</f>
        <v/>
      </c>
      <c r="BL321" s="3243"/>
      <c r="BM321" s="3242" t="str">
        <f>IF(BM320="OK","",SUM(BM318:BN318)-BK323)</f>
        <v/>
      </c>
      <c r="BN321" s="3243"/>
      <c r="BO321" s="3242" t="str">
        <f>IF(BO320="OK","",SUM(BO318:BP318)-BK323)</f>
        <v/>
      </c>
      <c r="BP321" s="3243"/>
      <c r="BQ321" s="3242" t="str">
        <f>IF(BQ320="OK","",SUM(BQ318:BR318)-BK323)</f>
        <v/>
      </c>
      <c r="BR321" s="3243"/>
      <c r="BS321" s="3242" t="str">
        <f>IF(BS320="OK","",SUM(BS318:BT318)-BK323)</f>
        <v/>
      </c>
      <c r="BT321" s="3243"/>
      <c r="BU321" s="3242" t="str">
        <f>IF(BU320="OK","",SUM(BU318:BV318)-BK323)</f>
        <v/>
      </c>
      <c r="BV321" s="3243"/>
      <c r="BW321" s="3242" t="str">
        <f>IF(BW320="OK","",SUM(BW318:BX318)-BK323)</f>
        <v/>
      </c>
      <c r="BX321" s="3243"/>
      <c r="BY321" s="3242" t="str">
        <f>IF(BY320="OK","",SUM(BY318:BZ318)-BK323)</f>
        <v/>
      </c>
      <c r="BZ321" s="3243"/>
      <c r="CA321" s="3242" t="str">
        <f>IF(CA320="OK","",SUM(CA318:CB318)-BK323)</f>
        <v/>
      </c>
      <c r="CB321" s="3243"/>
      <c r="CC321" s="3242" t="str">
        <f>IF(CC320="OK","",SUM(CC318:CD318)-BK323)</f>
        <v/>
      </c>
      <c r="CD321" s="3243"/>
      <c r="CE321" s="412"/>
      <c r="CF321" s="3242" t="str">
        <f>IF(CF320="OK","",SUM(CF318:CG318)-CL323)</f>
        <v/>
      </c>
      <c r="CG321" s="3243"/>
      <c r="CH321" s="3242" t="str">
        <f>IF(CH320="OK","",SUM(CH318:CI318)-CL323)</f>
        <v/>
      </c>
      <c r="CI321" s="3243"/>
      <c r="CJ321" s="3242" t="str">
        <f>IF(CJ320="OK","",SUM(CJ318:CK318)-CL323)</f>
        <v/>
      </c>
      <c r="CK321" s="3243"/>
      <c r="CL321" s="3242" t="str">
        <f>IF(CL320="OK","",SUM(CL318:CM318)-CL323)</f>
        <v/>
      </c>
      <c r="CM321" s="3243"/>
      <c r="CN321" s="3242" t="str">
        <f>IF(CN320="OK","",SUM(CN318:CO318)-CL323)</f>
        <v/>
      </c>
      <c r="CO321" s="3243"/>
      <c r="CP321" s="3242" t="str">
        <f>IF(CP320="OK","",SUM(CP318:CQ318)-CL323)</f>
        <v/>
      </c>
      <c r="CQ321" s="3243"/>
      <c r="CR321" s="3242" t="str">
        <f>IF(CR320="OK","",SUM(CR318:CS318)-CL323)</f>
        <v/>
      </c>
      <c r="CS321" s="3243"/>
      <c r="CT321" s="3242" t="str">
        <f>IF(CT320="OK","",SUM(CT318:CU318)-CL323)</f>
        <v/>
      </c>
      <c r="CU321" s="3243"/>
      <c r="CV321" s="3242" t="str">
        <f>IF(CV320="OK","",SUM(CV318:CW318)-CL323)</f>
        <v/>
      </c>
      <c r="CW321" s="3243"/>
      <c r="CX321" s="3242" t="str">
        <f>IF(CX320="OK","",SUM(CX318:CY318)-CL323)</f>
        <v/>
      </c>
      <c r="CY321" s="3243"/>
      <c r="CZ321" s="3242" t="str">
        <f>IF(CZ320="OK","",SUM(CZ318:DA318)-CL323)</f>
        <v/>
      </c>
      <c r="DA321" s="3243"/>
      <c r="DB321" s="3242" t="str">
        <f>IF(DB320="OK","",SUM(DB318:DC318)-CL323)</f>
        <v/>
      </c>
      <c r="DC321" s="3243"/>
      <c r="DD321" s="3242" t="str">
        <f>IF(DD320="OK","",SUM(DD318:DE318)-CL323)</f>
        <v/>
      </c>
      <c r="DE321" s="3243"/>
      <c r="DF321" s="457" t="s">
        <v>1090</v>
      </c>
      <c r="DG321" s="408"/>
      <c r="DH321" s="408"/>
      <c r="DI321" s="408"/>
      <c r="DJ321" s="270"/>
      <c r="DK321" s="270"/>
      <c r="DL321" s="270"/>
      <c r="DM321" s="270"/>
      <c r="DN321" s="270"/>
      <c r="DO321" s="1122"/>
      <c r="DP321" s="564">
        <v>0</v>
      </c>
      <c r="DQ321" s="200">
        <v>0</v>
      </c>
      <c r="DR321" s="200">
        <v>0</v>
      </c>
      <c r="DS321" s="200">
        <v>0</v>
      </c>
      <c r="DT321" s="200">
        <v>0</v>
      </c>
      <c r="DU321" s="200">
        <v>0</v>
      </c>
      <c r="DV321" s="200">
        <v>0</v>
      </c>
      <c r="DW321" s="1217"/>
    </row>
    <row r="322" spans="1:127" s="240" customFormat="1" ht="15.95" customHeight="1">
      <c r="B322" s="630">
        <f>COUNTA(B198:B215)</f>
        <v>5</v>
      </c>
      <c r="C322" s="1124" t="s">
        <v>1091</v>
      </c>
      <c r="D322" s="460"/>
      <c r="E322" s="461"/>
      <c r="F322" s="461"/>
      <c r="G322" s="461"/>
      <c r="H322" s="462"/>
      <c r="I322" s="459" t="s">
        <v>1092</v>
      </c>
      <c r="J322" s="460"/>
      <c r="K322" s="461"/>
      <c r="L322" s="461"/>
      <c r="M322" s="461"/>
      <c r="N322" s="463"/>
      <c r="O322" s="459" t="s">
        <v>1093</v>
      </c>
      <c r="P322" s="461"/>
      <c r="Q322" s="461"/>
      <c r="R322" s="461"/>
      <c r="S322" s="463"/>
      <c r="T322" s="459" t="s">
        <v>1094</v>
      </c>
      <c r="U322" s="464"/>
      <c r="V322" s="461"/>
      <c r="W322" s="461"/>
      <c r="X322" s="461"/>
      <c r="Y322" s="461"/>
      <c r="Z322" s="461"/>
      <c r="AA322" s="461"/>
      <c r="AB322" s="463"/>
      <c r="AC322" s="410"/>
      <c r="AD322" s="1124" t="s">
        <v>1091</v>
      </c>
      <c r="AE322" s="460"/>
      <c r="AF322" s="461"/>
      <c r="AG322" s="461"/>
      <c r="AH322" s="461"/>
      <c r="AI322" s="462"/>
      <c r="AJ322" s="459" t="s">
        <v>1092</v>
      </c>
      <c r="AK322" s="460"/>
      <c r="AL322" s="461"/>
      <c r="AM322" s="461"/>
      <c r="AN322" s="461"/>
      <c r="AO322" s="463"/>
      <c r="AP322" s="459" t="s">
        <v>1093</v>
      </c>
      <c r="AQ322" s="461"/>
      <c r="AR322" s="461"/>
      <c r="AS322" s="461"/>
      <c r="AT322" s="463"/>
      <c r="AU322" s="459" t="s">
        <v>1094</v>
      </c>
      <c r="AV322" s="464"/>
      <c r="AW322" s="461"/>
      <c r="AX322" s="461"/>
      <c r="AY322" s="461"/>
      <c r="AZ322" s="461"/>
      <c r="BA322" s="461"/>
      <c r="BB322" s="461"/>
      <c r="BC322" s="463"/>
      <c r="BD322" s="411"/>
      <c r="BE322" s="1124" t="s">
        <v>1091</v>
      </c>
      <c r="BF322" s="460"/>
      <c r="BG322" s="461"/>
      <c r="BH322" s="461"/>
      <c r="BI322" s="461"/>
      <c r="BJ322" s="462"/>
      <c r="BK322" s="459" t="s">
        <v>1092</v>
      </c>
      <c r="BL322" s="460"/>
      <c r="BM322" s="461"/>
      <c r="BN322" s="461"/>
      <c r="BO322" s="461"/>
      <c r="BP322" s="463"/>
      <c r="BQ322" s="459" t="s">
        <v>1093</v>
      </c>
      <c r="BR322" s="461"/>
      <c r="BS322" s="461"/>
      <c r="BT322" s="461"/>
      <c r="BU322" s="463"/>
      <c r="BV322" s="459" t="s">
        <v>1094</v>
      </c>
      <c r="BW322" s="464"/>
      <c r="BX322" s="461"/>
      <c r="BY322" s="461"/>
      <c r="BZ322" s="461"/>
      <c r="CA322" s="461"/>
      <c r="CB322" s="461"/>
      <c r="CC322" s="461"/>
      <c r="CD322" s="463"/>
      <c r="CE322" s="412"/>
      <c r="CF322" s="1124" t="s">
        <v>1091</v>
      </c>
      <c r="CG322" s="460"/>
      <c r="CH322" s="461"/>
      <c r="CI322" s="461"/>
      <c r="CJ322" s="461"/>
      <c r="CK322" s="462"/>
      <c r="CL322" s="459" t="s">
        <v>1092</v>
      </c>
      <c r="CM322" s="460"/>
      <c r="CN322" s="461"/>
      <c r="CO322" s="461"/>
      <c r="CP322" s="461"/>
      <c r="CQ322" s="463"/>
      <c r="CR322" s="459" t="s">
        <v>1093</v>
      </c>
      <c r="CS322" s="461"/>
      <c r="CT322" s="461"/>
      <c r="CU322" s="461"/>
      <c r="CV322" s="463"/>
      <c r="CW322" s="459" t="s">
        <v>1094</v>
      </c>
      <c r="CX322" s="464"/>
      <c r="CY322" s="461"/>
      <c r="CZ322" s="461"/>
      <c r="DA322" s="461"/>
      <c r="DB322" s="461"/>
      <c r="DC322" s="461"/>
      <c r="DD322" s="461"/>
      <c r="DE322" s="463"/>
      <c r="DF322" s="3244">
        <f>B322</f>
        <v>5</v>
      </c>
      <c r="DG322" s="3245"/>
      <c r="DH322" s="3245"/>
      <c r="DI322" s="631" t="s">
        <v>1095</v>
      </c>
      <c r="DJ322" s="631"/>
      <c r="DK322" s="270"/>
      <c r="DL322" s="270"/>
      <c r="DM322" s="270"/>
      <c r="DN322" s="270"/>
      <c r="DO322" s="1122"/>
      <c r="DP322" s="564">
        <v>0</v>
      </c>
      <c r="DQ322" s="200">
        <v>0</v>
      </c>
      <c r="DR322" s="200">
        <v>0</v>
      </c>
      <c r="DS322" s="200">
        <v>0</v>
      </c>
      <c r="DT322" s="200">
        <v>0</v>
      </c>
      <c r="DU322" s="200">
        <v>0</v>
      </c>
      <c r="DV322" s="200">
        <v>0</v>
      </c>
      <c r="DW322" s="1217"/>
    </row>
    <row r="323" spans="1:127" s="240" customFormat="1" ht="15.95" customHeight="1" thickBot="1">
      <c r="B323" s="466" t="s">
        <v>1096</v>
      </c>
      <c r="C323" s="3198">
        <v>20</v>
      </c>
      <c r="D323" s="3199"/>
      <c r="E323" s="3199"/>
      <c r="F323" s="3199"/>
      <c r="G323" s="3199"/>
      <c r="H323" s="3200"/>
      <c r="I323" s="3201">
        <f>(J316/P316)*C323</f>
        <v>4</v>
      </c>
      <c r="J323" s="3202"/>
      <c r="K323" s="3202"/>
      <c r="L323" s="3202"/>
      <c r="M323" s="3202"/>
      <c r="N323" s="3203"/>
      <c r="O323" s="3201">
        <f>SUM(C318:AB318)</f>
        <v>0</v>
      </c>
      <c r="P323" s="3202"/>
      <c r="Q323" s="3202"/>
      <c r="R323" s="3202"/>
      <c r="S323" s="3203"/>
      <c r="T323" s="3201" t="str">
        <f>IF(O323&lt;=I323,"OK","Trop")</f>
        <v>OK</v>
      </c>
      <c r="U323" s="3202"/>
      <c r="V323" s="3202"/>
      <c r="W323" s="3202"/>
      <c r="X323" s="3202"/>
      <c r="Y323" s="3196" t="str">
        <f>IF(O323&lt;=I323,"",IF(O323&gt;I323,O323-I323))</f>
        <v/>
      </c>
      <c r="Z323" s="3196"/>
      <c r="AA323" s="3196"/>
      <c r="AB323" s="3197"/>
      <c r="AC323" s="410"/>
      <c r="AD323" s="3198">
        <v>20</v>
      </c>
      <c r="AE323" s="3199"/>
      <c r="AF323" s="3199"/>
      <c r="AG323" s="3199"/>
      <c r="AH323" s="3199"/>
      <c r="AI323" s="3200"/>
      <c r="AJ323" s="3201">
        <f>(AK316/AQ316)*AD323</f>
        <v>6</v>
      </c>
      <c r="AK323" s="3202"/>
      <c r="AL323" s="3202"/>
      <c r="AM323" s="3202"/>
      <c r="AN323" s="3202"/>
      <c r="AO323" s="3203"/>
      <c r="AP323" s="3201">
        <f>SUM(AD318:BC318)</f>
        <v>0</v>
      </c>
      <c r="AQ323" s="3202"/>
      <c r="AR323" s="3202"/>
      <c r="AS323" s="3202"/>
      <c r="AT323" s="3203"/>
      <c r="AU323" s="3201" t="str">
        <f>IF(AP323&lt;=AJ323,"OK","Trop")</f>
        <v>OK</v>
      </c>
      <c r="AV323" s="3202"/>
      <c r="AW323" s="3202"/>
      <c r="AX323" s="3202"/>
      <c r="AY323" s="3202"/>
      <c r="AZ323" s="3196" t="str">
        <f>IF(AP323&lt;=AJ323,"",IF(AP323&gt;AJ323,AP323-AJ323))</f>
        <v/>
      </c>
      <c r="BA323" s="3196"/>
      <c r="BB323" s="3196"/>
      <c r="BC323" s="3197"/>
      <c r="BD323" s="411"/>
      <c r="BE323" s="3198">
        <v>20</v>
      </c>
      <c r="BF323" s="3199"/>
      <c r="BG323" s="3199"/>
      <c r="BH323" s="3199"/>
      <c r="BI323" s="3199"/>
      <c r="BJ323" s="3200"/>
      <c r="BK323" s="3201">
        <f>(BL316/BR316)*BE323</f>
        <v>6</v>
      </c>
      <c r="BL323" s="3202"/>
      <c r="BM323" s="3202"/>
      <c r="BN323" s="3202"/>
      <c r="BO323" s="3202"/>
      <c r="BP323" s="3203"/>
      <c r="BQ323" s="3201">
        <f>SUM(BE318:CD318)</f>
        <v>0</v>
      </c>
      <c r="BR323" s="3202"/>
      <c r="BS323" s="3202"/>
      <c r="BT323" s="3202"/>
      <c r="BU323" s="3203"/>
      <c r="BV323" s="3201" t="str">
        <f>IF(BQ323&lt;=BK323,"OK","Trop")</f>
        <v>OK</v>
      </c>
      <c r="BW323" s="3202"/>
      <c r="BX323" s="3202"/>
      <c r="BY323" s="3202"/>
      <c r="BZ323" s="3202"/>
      <c r="CA323" s="3196" t="str">
        <f>IF(BQ323&lt;=BK323,"",IF(BQ323&gt;BK323,BQ323-BK323))</f>
        <v/>
      </c>
      <c r="CB323" s="3196"/>
      <c r="CC323" s="3196"/>
      <c r="CD323" s="3197"/>
      <c r="CE323" s="412"/>
      <c r="CF323" s="3198">
        <v>40</v>
      </c>
      <c r="CG323" s="3199"/>
      <c r="CH323" s="3199"/>
      <c r="CI323" s="3199"/>
      <c r="CJ323" s="3199"/>
      <c r="CK323" s="3200"/>
      <c r="CL323" s="3201">
        <f>(CM316/CS316)*CF323</f>
        <v>8</v>
      </c>
      <c r="CM323" s="3202"/>
      <c r="CN323" s="3202"/>
      <c r="CO323" s="3202"/>
      <c r="CP323" s="3202"/>
      <c r="CQ323" s="3203"/>
      <c r="CR323" s="3201">
        <f>SUM(CF318:DE318)</f>
        <v>0</v>
      </c>
      <c r="CS323" s="3202"/>
      <c r="CT323" s="3202"/>
      <c r="CU323" s="3202"/>
      <c r="CV323" s="3203"/>
      <c r="CW323" s="3201" t="str">
        <f>IF(CR323&lt;=CL323,"OK","Trop")</f>
        <v>OK</v>
      </c>
      <c r="CX323" s="3202"/>
      <c r="CY323" s="3202"/>
      <c r="CZ323" s="3202"/>
      <c r="DA323" s="3202"/>
      <c r="DB323" s="3196" t="str">
        <f>IF(CR323&lt;=CL323,"",IF(CR323&gt;CL323,CR323-CL323))</f>
        <v/>
      </c>
      <c r="DC323" s="3196"/>
      <c r="DD323" s="3196"/>
      <c r="DE323" s="3197"/>
      <c r="DF323" s="1125" t="s">
        <v>1164</v>
      </c>
      <c r="DG323" s="1126"/>
      <c r="DH323" s="1126"/>
      <c r="DI323" s="1126"/>
      <c r="DJ323" s="1126"/>
      <c r="DK323" s="1126"/>
      <c r="DL323" s="1126"/>
      <c r="DM323" s="1126"/>
      <c r="DN323" s="1126"/>
      <c r="DO323" s="1127"/>
      <c r="DP323" s="564">
        <v>0</v>
      </c>
      <c r="DQ323" s="200">
        <v>0</v>
      </c>
      <c r="DR323" s="200">
        <v>0</v>
      </c>
      <c r="DS323" s="200">
        <v>0</v>
      </c>
      <c r="DT323" s="200">
        <v>0</v>
      </c>
      <c r="DU323" s="200">
        <v>0</v>
      </c>
      <c r="DV323" s="200">
        <v>0</v>
      </c>
      <c r="DW323" s="1217"/>
    </row>
    <row r="324" spans="1:127" s="240" customFormat="1" ht="15.95" customHeight="1">
      <c r="A324" s="621"/>
      <c r="B324" s="1248"/>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129"/>
      <c r="BC324" s="129"/>
      <c r="BD324" s="129"/>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c r="CG324" s="129"/>
      <c r="CH324" s="129"/>
      <c r="CI324" s="129"/>
      <c r="CJ324" s="129"/>
      <c r="CK324" s="129"/>
      <c r="CL324" s="129"/>
      <c r="CM324" s="129"/>
      <c r="CN324" s="129"/>
      <c r="CO324" s="129"/>
      <c r="CP324" s="129"/>
      <c r="CQ324" s="129"/>
      <c r="CR324" s="129"/>
      <c r="CS324" s="129"/>
      <c r="CT324" s="129"/>
      <c r="CU324" s="129"/>
      <c r="CV324" s="129"/>
      <c r="CW324" s="129"/>
      <c r="CX324" s="129"/>
      <c r="CY324" s="129"/>
      <c r="CZ324" s="129"/>
      <c r="DA324" s="129"/>
      <c r="DB324" s="129"/>
      <c r="DC324" s="129"/>
      <c r="DD324" s="129"/>
      <c r="DE324" s="129"/>
      <c r="DF324" s="129"/>
      <c r="DG324" s="129"/>
      <c r="DI324" s="564">
        <v>0</v>
      </c>
      <c r="DJ324" s="564">
        <v>0</v>
      </c>
      <c r="DK324" s="564">
        <v>0</v>
      </c>
      <c r="DL324" s="564">
        <v>0</v>
      </c>
      <c r="DM324" s="564">
        <v>0</v>
      </c>
      <c r="DN324" s="564">
        <v>0</v>
      </c>
      <c r="DO324" s="564">
        <v>0</v>
      </c>
      <c r="DP324" s="564">
        <v>0</v>
      </c>
      <c r="DQ324" s="200">
        <v>0</v>
      </c>
      <c r="DR324" s="200">
        <v>0</v>
      </c>
      <c r="DS324" s="200">
        <v>0</v>
      </c>
      <c r="DT324" s="200">
        <v>0</v>
      </c>
      <c r="DU324" s="200">
        <v>0</v>
      </c>
      <c r="DV324" s="200">
        <v>0</v>
      </c>
      <c r="DW324" s="1217"/>
    </row>
    <row r="325" spans="1:127" s="240" customFormat="1" ht="21" customHeight="1">
      <c r="B325" s="3240" t="str">
        <f>B173</f>
        <v>PROTÉINES   à base d'œufs</v>
      </c>
      <c r="C325" s="3240"/>
      <c r="D325" s="3240"/>
      <c r="E325" s="3240"/>
      <c r="F325" s="3240"/>
      <c r="G325" s="3240"/>
      <c r="H325" s="3240"/>
      <c r="I325" s="3240"/>
      <c r="J325" s="3240"/>
      <c r="K325" s="3240"/>
      <c r="L325" s="3240"/>
      <c r="M325" s="3240"/>
      <c r="N325" s="3240"/>
      <c r="O325" s="3240"/>
      <c r="P325" s="3240"/>
      <c r="Q325" s="3240"/>
      <c r="R325" s="3240"/>
      <c r="S325" s="3240"/>
      <c r="T325" s="3240"/>
      <c r="U325" s="3240"/>
      <c r="V325" s="3240"/>
      <c r="W325" s="3240"/>
      <c r="X325" s="3240"/>
      <c r="Y325" s="3240"/>
      <c r="Z325" s="3240"/>
      <c r="AA325" s="3240"/>
      <c r="AB325" s="3240"/>
      <c r="AC325" s="3240"/>
      <c r="AD325" s="3240"/>
      <c r="AE325" s="3240"/>
      <c r="AF325" s="3240"/>
      <c r="AG325" s="3240"/>
      <c r="AH325" s="3240"/>
      <c r="AI325" s="3240"/>
      <c r="AJ325" s="3240"/>
      <c r="AK325" s="3240"/>
      <c r="AL325" s="3240"/>
      <c r="AM325" s="3240"/>
      <c r="AN325" s="3240"/>
      <c r="AO325" s="3240"/>
      <c r="AP325" s="3240"/>
      <c r="AQ325" s="3240"/>
      <c r="AR325" s="3240"/>
      <c r="AS325" s="3240"/>
      <c r="AT325" s="3240"/>
      <c r="AU325" s="3240"/>
      <c r="AV325" s="3240"/>
      <c r="AW325" s="3240"/>
      <c r="AX325" s="3240"/>
      <c r="AY325" s="3240"/>
      <c r="AZ325" s="3240"/>
      <c r="BA325" s="3240"/>
      <c r="BB325" s="3240"/>
      <c r="BC325" s="3240"/>
      <c r="BD325" s="3240"/>
      <c r="BE325" s="3240"/>
      <c r="BF325" s="3240"/>
      <c r="BG325" s="3240"/>
      <c r="BH325" s="3240"/>
      <c r="BI325" s="3240"/>
      <c r="BJ325" s="3240"/>
      <c r="BK325" s="3240"/>
      <c r="BL325" s="3240"/>
      <c r="BM325" s="3240"/>
      <c r="BN325" s="3240"/>
      <c r="BO325" s="3240"/>
      <c r="BP325" s="3240"/>
      <c r="BQ325" s="3240"/>
      <c r="BR325" s="3240"/>
      <c r="BS325" s="3240"/>
      <c r="BT325" s="3240"/>
      <c r="BU325" s="3240"/>
      <c r="BV325" s="3240"/>
      <c r="BW325" s="3240"/>
      <c r="BX325" s="3240"/>
      <c r="BY325" s="3240"/>
      <c r="BZ325" s="3240"/>
      <c r="CA325" s="3240"/>
      <c r="CB325" s="3240"/>
      <c r="CC325" s="3240"/>
      <c r="CD325" s="3240"/>
      <c r="CE325" s="3240"/>
      <c r="CF325" s="3240"/>
      <c r="CG325" s="3240"/>
      <c r="CH325" s="3240"/>
      <c r="CI325" s="3240"/>
      <c r="CJ325" s="3240"/>
      <c r="CK325" s="3240"/>
      <c r="CL325" s="3240"/>
      <c r="CM325" s="3240"/>
      <c r="CN325" s="3240"/>
      <c r="CO325" s="3240"/>
      <c r="CP325" s="3240"/>
      <c r="CQ325" s="3240"/>
      <c r="CR325" s="3172" t="s">
        <v>1163</v>
      </c>
      <c r="CS325" s="3172"/>
      <c r="CT325" s="3172"/>
      <c r="CU325" s="3172"/>
      <c r="CV325" s="3172"/>
      <c r="CW325" s="3172"/>
      <c r="CX325" s="3172"/>
      <c r="CY325" s="3172"/>
      <c r="CZ325" s="3172"/>
      <c r="DA325" s="3172"/>
      <c r="DB325" s="3172"/>
      <c r="DC325" s="3172"/>
      <c r="DD325" s="3172"/>
      <c r="DE325" s="3172"/>
      <c r="DF325" s="3172">
        <f>ROW(DE177)</f>
        <v>177</v>
      </c>
      <c r="DG325" s="3172" t="s">
        <v>1124</v>
      </c>
      <c r="DH325" s="3172">
        <f>ROW(DE183)</f>
        <v>183</v>
      </c>
      <c r="DI325" s="3232" t="str">
        <f>B325</f>
        <v>PROTÉINES   à base d'œufs</v>
      </c>
      <c r="DJ325" s="3232"/>
      <c r="DK325" s="3232"/>
      <c r="DL325" s="3232"/>
      <c r="DM325" s="3232"/>
      <c r="DN325" s="3232"/>
      <c r="DO325" s="3233"/>
      <c r="DP325" s="564">
        <v>0</v>
      </c>
      <c r="DQ325" s="200">
        <v>0</v>
      </c>
      <c r="DR325" s="200">
        <v>0</v>
      </c>
      <c r="DS325" s="200">
        <v>0</v>
      </c>
      <c r="DT325" s="200">
        <v>0</v>
      </c>
      <c r="DU325" s="200">
        <v>0</v>
      </c>
      <c r="DV325" s="200">
        <v>0</v>
      </c>
      <c r="DW325" s="1217"/>
    </row>
    <row r="326" spans="1:127" s="240" customFormat="1" ht="21" customHeight="1">
      <c r="B326" s="3241"/>
      <c r="C326" s="3241"/>
      <c r="D326" s="3241"/>
      <c r="E326" s="3241"/>
      <c r="F326" s="3241"/>
      <c r="G326" s="3241"/>
      <c r="H326" s="3241"/>
      <c r="I326" s="3241"/>
      <c r="J326" s="3241"/>
      <c r="K326" s="3241"/>
      <c r="L326" s="3241"/>
      <c r="M326" s="3241"/>
      <c r="N326" s="3241"/>
      <c r="O326" s="3241"/>
      <c r="P326" s="3241"/>
      <c r="Q326" s="3241"/>
      <c r="R326" s="3241"/>
      <c r="S326" s="3241"/>
      <c r="T326" s="3241"/>
      <c r="U326" s="3241"/>
      <c r="V326" s="3241"/>
      <c r="W326" s="3241"/>
      <c r="X326" s="3241"/>
      <c r="Y326" s="3241"/>
      <c r="Z326" s="3241"/>
      <c r="AA326" s="3241"/>
      <c r="AB326" s="3241"/>
      <c r="AC326" s="3241"/>
      <c r="AD326" s="3241"/>
      <c r="AE326" s="3241"/>
      <c r="AF326" s="3241"/>
      <c r="AG326" s="3241"/>
      <c r="AH326" s="3241"/>
      <c r="AI326" s="3241"/>
      <c r="AJ326" s="3241"/>
      <c r="AK326" s="3241"/>
      <c r="AL326" s="3241"/>
      <c r="AM326" s="3241"/>
      <c r="AN326" s="3241"/>
      <c r="AO326" s="3241"/>
      <c r="AP326" s="3241"/>
      <c r="AQ326" s="3241"/>
      <c r="AR326" s="3241"/>
      <c r="AS326" s="3241"/>
      <c r="AT326" s="3241"/>
      <c r="AU326" s="3241"/>
      <c r="AV326" s="3241"/>
      <c r="AW326" s="3241"/>
      <c r="AX326" s="3241"/>
      <c r="AY326" s="3241"/>
      <c r="AZ326" s="3241"/>
      <c r="BA326" s="3241"/>
      <c r="BB326" s="3241"/>
      <c r="BC326" s="3241"/>
      <c r="BD326" s="3241"/>
      <c r="BE326" s="3241"/>
      <c r="BF326" s="3241"/>
      <c r="BG326" s="3241"/>
      <c r="BH326" s="3241"/>
      <c r="BI326" s="3241"/>
      <c r="BJ326" s="3241"/>
      <c r="BK326" s="3241"/>
      <c r="BL326" s="3241"/>
      <c r="BM326" s="3241"/>
      <c r="BN326" s="3241"/>
      <c r="BO326" s="3241"/>
      <c r="BP326" s="3241"/>
      <c r="BQ326" s="3241"/>
      <c r="BR326" s="3241"/>
      <c r="BS326" s="3241"/>
      <c r="BT326" s="3241"/>
      <c r="BU326" s="3241"/>
      <c r="BV326" s="3241"/>
      <c r="BW326" s="3241"/>
      <c r="BX326" s="3241"/>
      <c r="BY326" s="3241"/>
      <c r="BZ326" s="3241"/>
      <c r="CA326" s="3241"/>
      <c r="CB326" s="3241"/>
      <c r="CC326" s="3241"/>
      <c r="CD326" s="3241"/>
      <c r="CE326" s="3241"/>
      <c r="CF326" s="3241"/>
      <c r="CG326" s="3241"/>
      <c r="CH326" s="3241"/>
      <c r="CI326" s="3241"/>
      <c r="CJ326" s="3241"/>
      <c r="CK326" s="3241"/>
      <c r="CL326" s="3241"/>
      <c r="CM326" s="3241"/>
      <c r="CN326" s="3241"/>
      <c r="CO326" s="3241"/>
      <c r="CP326" s="3241"/>
      <c r="CQ326" s="3241"/>
      <c r="CR326" s="3231"/>
      <c r="CS326" s="3231"/>
      <c r="CT326" s="3231"/>
      <c r="CU326" s="3231"/>
      <c r="CV326" s="3231"/>
      <c r="CW326" s="3231"/>
      <c r="CX326" s="3231"/>
      <c r="CY326" s="3231"/>
      <c r="CZ326" s="3231"/>
      <c r="DA326" s="3231"/>
      <c r="DB326" s="3231"/>
      <c r="DC326" s="3231"/>
      <c r="DD326" s="3231"/>
      <c r="DE326" s="3231"/>
      <c r="DF326" s="3231"/>
      <c r="DG326" s="3231"/>
      <c r="DH326" s="3231"/>
      <c r="DI326" s="3234"/>
      <c r="DJ326" s="3234"/>
      <c r="DK326" s="3234"/>
      <c r="DL326" s="3234"/>
      <c r="DM326" s="3234"/>
      <c r="DN326" s="3234"/>
      <c r="DO326" s="3235"/>
      <c r="DP326" s="564">
        <v>0</v>
      </c>
      <c r="DQ326" s="200">
        <v>0</v>
      </c>
      <c r="DR326" s="200">
        <v>0</v>
      </c>
      <c r="DS326" s="200">
        <v>0</v>
      </c>
      <c r="DT326" s="200">
        <v>0</v>
      </c>
      <c r="DU326" s="200">
        <v>0</v>
      </c>
      <c r="DV326" s="200">
        <v>0</v>
      </c>
      <c r="DW326" s="1217"/>
    </row>
    <row r="327" spans="1:127" s="240" customFormat="1" ht="15.95" customHeight="1">
      <c r="B327" s="444" t="s">
        <v>1080</v>
      </c>
      <c r="C327" s="1108" t="s">
        <v>1076</v>
      </c>
      <c r="D327" s="1109"/>
      <c r="E327" s="1109"/>
      <c r="F327" s="1109"/>
      <c r="G327" s="1109"/>
      <c r="H327" s="1109"/>
      <c r="I327" s="1110" t="s">
        <v>1081</v>
      </c>
      <c r="J327" s="3185">
        <v>4</v>
      </c>
      <c r="K327" s="3185"/>
      <c r="L327" s="1109" t="s">
        <v>1082</v>
      </c>
      <c r="M327" s="1109"/>
      <c r="N327" s="1111"/>
      <c r="O327" s="1111"/>
      <c r="P327" s="3186">
        <v>20</v>
      </c>
      <c r="Q327" s="3186"/>
      <c r="R327" s="1109" t="s">
        <v>1083</v>
      </c>
      <c r="S327" s="1112"/>
      <c r="T327" s="1109"/>
      <c r="U327" s="1109"/>
      <c r="V327" s="1109"/>
      <c r="W327" s="1109"/>
      <c r="X327" s="1109"/>
      <c r="Y327" s="1109"/>
      <c r="Z327" s="1109"/>
      <c r="AA327" s="1109"/>
      <c r="AB327" s="1113"/>
      <c r="AC327" s="410"/>
      <c r="AD327" s="1108"/>
      <c r="AE327" s="1109"/>
      <c r="AF327" s="1109"/>
      <c r="AG327" s="1109"/>
      <c r="AH327" s="1109"/>
      <c r="AI327" s="1109"/>
      <c r="AJ327" s="1110" t="s">
        <v>1081</v>
      </c>
      <c r="AK327" s="3185">
        <v>6</v>
      </c>
      <c r="AL327" s="3185"/>
      <c r="AM327" s="1109" t="s">
        <v>1082</v>
      </c>
      <c r="AN327" s="1109"/>
      <c r="AO327" s="1111"/>
      <c r="AP327" s="1111"/>
      <c r="AQ327" s="3186">
        <v>20</v>
      </c>
      <c r="AR327" s="3186"/>
      <c r="AS327" s="1109" t="s">
        <v>1083</v>
      </c>
      <c r="AT327" s="1112"/>
      <c r="AU327" s="1109"/>
      <c r="AV327" s="1109"/>
      <c r="AW327" s="1109"/>
      <c r="AX327" s="1109"/>
      <c r="AY327" s="1109"/>
      <c r="AZ327" s="1109"/>
      <c r="BA327" s="1109"/>
      <c r="BB327" s="1109"/>
      <c r="BC327" s="1113"/>
      <c r="BD327" s="411"/>
      <c r="BE327" s="1108"/>
      <c r="BF327" s="1109"/>
      <c r="BG327" s="1109"/>
      <c r="BH327" s="1109"/>
      <c r="BI327" s="1109"/>
      <c r="BJ327" s="1109"/>
      <c r="BK327" s="1110" t="s">
        <v>1081</v>
      </c>
      <c r="BL327" s="3185">
        <v>6</v>
      </c>
      <c r="BM327" s="3185"/>
      <c r="BN327" s="1109" t="s">
        <v>1082</v>
      </c>
      <c r="BO327" s="1109"/>
      <c r="BP327" s="1111"/>
      <c r="BQ327" s="1111"/>
      <c r="BR327" s="3186">
        <v>20</v>
      </c>
      <c r="BS327" s="3186"/>
      <c r="BT327" s="1109" t="s">
        <v>1083</v>
      </c>
      <c r="BU327" s="1112"/>
      <c r="BV327" s="1109"/>
      <c r="BW327" s="1109"/>
      <c r="BX327" s="1109"/>
      <c r="BY327" s="1109"/>
      <c r="BZ327" s="1109"/>
      <c r="CA327" s="1109"/>
      <c r="CB327" s="1109"/>
      <c r="CC327" s="1109"/>
      <c r="CD327" s="1113"/>
      <c r="CE327" s="412"/>
      <c r="CF327" s="1108"/>
      <c r="CG327" s="1109"/>
      <c r="CH327" s="1109"/>
      <c r="CI327" s="1109"/>
      <c r="CJ327" s="1109"/>
      <c r="CK327" s="1109"/>
      <c r="CL327" s="1110" t="s">
        <v>1081</v>
      </c>
      <c r="CM327" s="3185">
        <v>4</v>
      </c>
      <c r="CN327" s="3185"/>
      <c r="CO327" s="1109" t="s">
        <v>1082</v>
      </c>
      <c r="CP327" s="1109"/>
      <c r="CQ327" s="1111"/>
      <c r="CR327" s="1111"/>
      <c r="CS327" s="3186">
        <v>20</v>
      </c>
      <c r="CT327" s="3186"/>
      <c r="CU327" s="1109" t="s">
        <v>1083</v>
      </c>
      <c r="CV327" s="1112"/>
      <c r="CW327" s="1109"/>
      <c r="CX327" s="1109"/>
      <c r="CY327" s="1109"/>
      <c r="CZ327" s="1109"/>
      <c r="DA327" s="1109"/>
      <c r="DB327" s="1109"/>
      <c r="DC327" s="1109"/>
      <c r="DD327" s="1109"/>
      <c r="DE327" s="1113"/>
      <c r="DF327" s="1114" t="s">
        <v>1084</v>
      </c>
      <c r="DG327" s="1115"/>
      <c r="DH327" s="1116"/>
      <c r="DI327" s="1116"/>
      <c r="DJ327" s="1117"/>
      <c r="DK327" s="1117"/>
      <c r="DL327" s="1117"/>
      <c r="DM327" s="1117"/>
      <c r="DN327" s="1117"/>
      <c r="DO327" s="1118"/>
      <c r="DP327" s="564">
        <v>0</v>
      </c>
      <c r="DQ327" s="200">
        <v>0</v>
      </c>
      <c r="DR327" s="200">
        <v>0</v>
      </c>
      <c r="DS327" s="200">
        <v>0</v>
      </c>
      <c r="DT327" s="200">
        <v>0</v>
      </c>
      <c r="DU327" s="200">
        <v>0</v>
      </c>
      <c r="DV327" s="200">
        <v>0</v>
      </c>
      <c r="DW327" s="1217"/>
    </row>
    <row r="328" spans="1:127" s="240" customFormat="1" ht="13.5" customHeight="1">
      <c r="B328" s="413" t="s">
        <v>205</v>
      </c>
      <c r="C328" s="414" t="s">
        <v>66</v>
      </c>
      <c r="D328" s="415" t="s">
        <v>77</v>
      </c>
      <c r="E328" s="414" t="s">
        <v>66</v>
      </c>
      <c r="F328" s="415" t="s">
        <v>77</v>
      </c>
      <c r="G328" s="414" t="s">
        <v>66</v>
      </c>
      <c r="H328" s="415" t="s">
        <v>77</v>
      </c>
      <c r="I328" s="414" t="s">
        <v>66</v>
      </c>
      <c r="J328" s="415" t="s">
        <v>77</v>
      </c>
      <c r="K328" s="414" t="s">
        <v>66</v>
      </c>
      <c r="L328" s="415" t="s">
        <v>77</v>
      </c>
      <c r="M328" s="414" t="s">
        <v>66</v>
      </c>
      <c r="N328" s="415" t="s">
        <v>77</v>
      </c>
      <c r="O328" s="414" t="s">
        <v>66</v>
      </c>
      <c r="P328" s="415" t="s">
        <v>77</v>
      </c>
      <c r="Q328" s="414" t="s">
        <v>66</v>
      </c>
      <c r="R328" s="415" t="s">
        <v>77</v>
      </c>
      <c r="S328" s="414" t="s">
        <v>66</v>
      </c>
      <c r="T328" s="415" t="s">
        <v>77</v>
      </c>
      <c r="U328" s="414" t="s">
        <v>66</v>
      </c>
      <c r="V328" s="415" t="s">
        <v>77</v>
      </c>
      <c r="W328" s="414" t="s">
        <v>66</v>
      </c>
      <c r="X328" s="415" t="s">
        <v>77</v>
      </c>
      <c r="Y328" s="414" t="s">
        <v>66</v>
      </c>
      <c r="Z328" s="415" t="s">
        <v>77</v>
      </c>
      <c r="AA328" s="414" t="s">
        <v>66</v>
      </c>
      <c r="AB328" s="416" t="s">
        <v>77</v>
      </c>
      <c r="AC328" s="410"/>
      <c r="AD328" s="417" t="s">
        <v>66</v>
      </c>
      <c r="AE328" s="415" t="s">
        <v>77</v>
      </c>
      <c r="AF328" s="418" t="s">
        <v>66</v>
      </c>
      <c r="AG328" s="415" t="s">
        <v>77</v>
      </c>
      <c r="AH328" s="418" t="s">
        <v>66</v>
      </c>
      <c r="AI328" s="415" t="s">
        <v>77</v>
      </c>
      <c r="AJ328" s="418" t="s">
        <v>66</v>
      </c>
      <c r="AK328" s="415" t="s">
        <v>77</v>
      </c>
      <c r="AL328" s="418" t="s">
        <v>66</v>
      </c>
      <c r="AM328" s="415" t="s">
        <v>77</v>
      </c>
      <c r="AN328" s="418" t="s">
        <v>66</v>
      </c>
      <c r="AO328" s="415" t="s">
        <v>77</v>
      </c>
      <c r="AP328" s="418" t="s">
        <v>66</v>
      </c>
      <c r="AQ328" s="415" t="s">
        <v>77</v>
      </c>
      <c r="AR328" s="418" t="s">
        <v>66</v>
      </c>
      <c r="AS328" s="415" t="s">
        <v>77</v>
      </c>
      <c r="AT328" s="418" t="s">
        <v>66</v>
      </c>
      <c r="AU328" s="415" t="s">
        <v>77</v>
      </c>
      <c r="AV328" s="418" t="s">
        <v>66</v>
      </c>
      <c r="AW328" s="415" t="s">
        <v>77</v>
      </c>
      <c r="AX328" s="418" t="s">
        <v>66</v>
      </c>
      <c r="AY328" s="415" t="s">
        <v>77</v>
      </c>
      <c r="AZ328" s="418" t="s">
        <v>66</v>
      </c>
      <c r="BA328" s="415" t="s">
        <v>77</v>
      </c>
      <c r="BB328" s="418" t="s">
        <v>66</v>
      </c>
      <c r="BC328" s="416" t="s">
        <v>77</v>
      </c>
      <c r="BD328" s="411"/>
      <c r="BE328" s="419" t="s">
        <v>66</v>
      </c>
      <c r="BF328" s="415" t="s">
        <v>77</v>
      </c>
      <c r="BG328" s="420" t="s">
        <v>66</v>
      </c>
      <c r="BH328" s="415" t="s">
        <v>77</v>
      </c>
      <c r="BI328" s="420" t="s">
        <v>66</v>
      </c>
      <c r="BJ328" s="415" t="s">
        <v>77</v>
      </c>
      <c r="BK328" s="420" t="s">
        <v>66</v>
      </c>
      <c r="BL328" s="415" t="s">
        <v>77</v>
      </c>
      <c r="BM328" s="420" t="s">
        <v>66</v>
      </c>
      <c r="BN328" s="415" t="s">
        <v>77</v>
      </c>
      <c r="BO328" s="420" t="s">
        <v>66</v>
      </c>
      <c r="BP328" s="415" t="s">
        <v>77</v>
      </c>
      <c r="BQ328" s="420" t="s">
        <v>66</v>
      </c>
      <c r="BR328" s="415" t="s">
        <v>77</v>
      </c>
      <c r="BS328" s="420" t="s">
        <v>66</v>
      </c>
      <c r="BT328" s="415" t="s">
        <v>77</v>
      </c>
      <c r="BU328" s="420" t="s">
        <v>66</v>
      </c>
      <c r="BV328" s="415" t="s">
        <v>77</v>
      </c>
      <c r="BW328" s="420" t="s">
        <v>66</v>
      </c>
      <c r="BX328" s="415" t="s">
        <v>77</v>
      </c>
      <c r="BY328" s="420" t="s">
        <v>66</v>
      </c>
      <c r="BZ328" s="415" t="s">
        <v>77</v>
      </c>
      <c r="CA328" s="420" t="s">
        <v>66</v>
      </c>
      <c r="CB328" s="415" t="s">
        <v>77</v>
      </c>
      <c r="CC328" s="420" t="s">
        <v>66</v>
      </c>
      <c r="CD328" s="416" t="s">
        <v>77</v>
      </c>
      <c r="CE328" s="412"/>
      <c r="CF328" s="421" t="s">
        <v>66</v>
      </c>
      <c r="CG328" s="415" t="s">
        <v>77</v>
      </c>
      <c r="CH328" s="422" t="s">
        <v>66</v>
      </c>
      <c r="CI328" s="415" t="s">
        <v>77</v>
      </c>
      <c r="CJ328" s="422" t="s">
        <v>66</v>
      </c>
      <c r="CK328" s="415" t="s">
        <v>77</v>
      </c>
      <c r="CL328" s="422" t="s">
        <v>66</v>
      </c>
      <c r="CM328" s="415" t="s">
        <v>77</v>
      </c>
      <c r="CN328" s="422" t="s">
        <v>66</v>
      </c>
      <c r="CO328" s="415" t="s">
        <v>77</v>
      </c>
      <c r="CP328" s="422" t="s">
        <v>66</v>
      </c>
      <c r="CQ328" s="415" t="s">
        <v>77</v>
      </c>
      <c r="CR328" s="422" t="s">
        <v>66</v>
      </c>
      <c r="CS328" s="415" t="s">
        <v>77</v>
      </c>
      <c r="CT328" s="422" t="s">
        <v>66</v>
      </c>
      <c r="CU328" s="415" t="s">
        <v>77</v>
      </c>
      <c r="CV328" s="422" t="s">
        <v>66</v>
      </c>
      <c r="CW328" s="415" t="s">
        <v>77</v>
      </c>
      <c r="CX328" s="422" t="s">
        <v>66</v>
      </c>
      <c r="CY328" s="415" t="s">
        <v>77</v>
      </c>
      <c r="CZ328" s="422" t="s">
        <v>66</v>
      </c>
      <c r="DA328" s="415" t="s">
        <v>77</v>
      </c>
      <c r="DB328" s="422" t="s">
        <v>66</v>
      </c>
      <c r="DC328" s="415" t="s">
        <v>77</v>
      </c>
      <c r="DD328" s="422" t="s">
        <v>66</v>
      </c>
      <c r="DE328" s="416" t="s">
        <v>77</v>
      </c>
      <c r="DF328" s="1119" t="s">
        <v>922</v>
      </c>
      <c r="DG328" s="1120"/>
      <c r="DH328" s="1120"/>
      <c r="DI328" s="1120"/>
      <c r="DJ328" s="1120"/>
      <c r="DK328" s="1120"/>
      <c r="DL328" s="1120"/>
      <c r="DM328" s="1120"/>
      <c r="DN328" s="1120"/>
      <c r="DO328" s="1121"/>
      <c r="DP328" s="564">
        <v>0</v>
      </c>
      <c r="DQ328" s="200">
        <v>0</v>
      </c>
      <c r="DR328" s="200">
        <v>0</v>
      </c>
      <c r="DS328" s="200">
        <v>0</v>
      </c>
      <c r="DT328" s="200">
        <v>0</v>
      </c>
      <c r="DU328" s="200">
        <v>0</v>
      </c>
      <c r="DV328" s="200">
        <v>0</v>
      </c>
      <c r="DW328" s="1217"/>
    </row>
    <row r="329" spans="1:127" s="240" customFormat="1" ht="15.95" customHeight="1">
      <c r="B329" s="3190" t="s">
        <v>1085</v>
      </c>
      <c r="C329" s="448">
        <f t="shared" ref="C329:AB329" si="45">SUM(C177:C183)</f>
        <v>0</v>
      </c>
      <c r="D329" s="449">
        <f t="shared" si="45"/>
        <v>0</v>
      </c>
      <c r="E329" s="448">
        <f t="shared" si="45"/>
        <v>0</v>
      </c>
      <c r="F329" s="449">
        <f t="shared" si="45"/>
        <v>0</v>
      </c>
      <c r="G329" s="448">
        <f t="shared" si="45"/>
        <v>0</v>
      </c>
      <c r="H329" s="449">
        <f t="shared" si="45"/>
        <v>0</v>
      </c>
      <c r="I329" s="448">
        <f t="shared" si="45"/>
        <v>0</v>
      </c>
      <c r="J329" s="449">
        <f t="shared" si="45"/>
        <v>0</v>
      </c>
      <c r="K329" s="448">
        <f t="shared" si="45"/>
        <v>0</v>
      </c>
      <c r="L329" s="449">
        <f t="shared" si="45"/>
        <v>0</v>
      </c>
      <c r="M329" s="448">
        <f t="shared" si="45"/>
        <v>0</v>
      </c>
      <c r="N329" s="449">
        <f t="shared" si="45"/>
        <v>0</v>
      </c>
      <c r="O329" s="448">
        <f t="shared" si="45"/>
        <v>0</v>
      </c>
      <c r="P329" s="449">
        <f t="shared" si="45"/>
        <v>0</v>
      </c>
      <c r="Q329" s="448">
        <f t="shared" si="45"/>
        <v>0</v>
      </c>
      <c r="R329" s="449">
        <f t="shared" si="45"/>
        <v>0</v>
      </c>
      <c r="S329" s="448">
        <f t="shared" si="45"/>
        <v>0</v>
      </c>
      <c r="T329" s="449">
        <f t="shared" si="45"/>
        <v>0</v>
      </c>
      <c r="U329" s="448">
        <f t="shared" si="45"/>
        <v>0</v>
      </c>
      <c r="V329" s="449">
        <f t="shared" si="45"/>
        <v>0</v>
      </c>
      <c r="W329" s="448">
        <f t="shared" si="45"/>
        <v>0</v>
      </c>
      <c r="X329" s="449">
        <f t="shared" si="45"/>
        <v>0</v>
      </c>
      <c r="Y329" s="448">
        <f t="shared" si="45"/>
        <v>0</v>
      </c>
      <c r="Z329" s="449">
        <f t="shared" si="45"/>
        <v>0</v>
      </c>
      <c r="AA329" s="448">
        <f t="shared" si="45"/>
        <v>0</v>
      </c>
      <c r="AB329" s="449">
        <f t="shared" si="45"/>
        <v>0</v>
      </c>
      <c r="AC329" s="410"/>
      <c r="AD329" s="450">
        <f t="shared" ref="AD329:BC329" si="46">SUM(AD177:AD183)</f>
        <v>0</v>
      </c>
      <c r="AE329" s="449">
        <f t="shared" si="46"/>
        <v>0</v>
      </c>
      <c r="AF329" s="450">
        <f t="shared" si="46"/>
        <v>0</v>
      </c>
      <c r="AG329" s="449">
        <f t="shared" si="46"/>
        <v>0</v>
      </c>
      <c r="AH329" s="450">
        <f t="shared" si="46"/>
        <v>0</v>
      </c>
      <c r="AI329" s="449">
        <f t="shared" si="46"/>
        <v>0</v>
      </c>
      <c r="AJ329" s="450">
        <f t="shared" si="46"/>
        <v>0</v>
      </c>
      <c r="AK329" s="449">
        <f t="shared" si="46"/>
        <v>0</v>
      </c>
      <c r="AL329" s="450">
        <f t="shared" si="46"/>
        <v>0</v>
      </c>
      <c r="AM329" s="449">
        <f t="shared" si="46"/>
        <v>0</v>
      </c>
      <c r="AN329" s="450">
        <f t="shared" si="46"/>
        <v>0</v>
      </c>
      <c r="AO329" s="449">
        <f t="shared" si="46"/>
        <v>0</v>
      </c>
      <c r="AP329" s="450">
        <f t="shared" si="46"/>
        <v>0</v>
      </c>
      <c r="AQ329" s="449">
        <f t="shared" si="46"/>
        <v>0</v>
      </c>
      <c r="AR329" s="450">
        <f t="shared" si="46"/>
        <v>0</v>
      </c>
      <c r="AS329" s="449">
        <f t="shared" si="46"/>
        <v>0</v>
      </c>
      <c r="AT329" s="450">
        <f t="shared" si="46"/>
        <v>0</v>
      </c>
      <c r="AU329" s="449">
        <f t="shared" si="46"/>
        <v>0</v>
      </c>
      <c r="AV329" s="450">
        <f t="shared" si="46"/>
        <v>0</v>
      </c>
      <c r="AW329" s="449">
        <f t="shared" si="46"/>
        <v>0</v>
      </c>
      <c r="AX329" s="450">
        <f t="shared" si="46"/>
        <v>0</v>
      </c>
      <c r="AY329" s="449">
        <f t="shared" si="46"/>
        <v>0</v>
      </c>
      <c r="AZ329" s="450">
        <f t="shared" si="46"/>
        <v>0</v>
      </c>
      <c r="BA329" s="449">
        <f t="shared" si="46"/>
        <v>0</v>
      </c>
      <c r="BB329" s="450">
        <f t="shared" si="46"/>
        <v>0</v>
      </c>
      <c r="BC329" s="449">
        <f t="shared" si="46"/>
        <v>0</v>
      </c>
      <c r="BD329" s="411"/>
      <c r="BE329" s="451">
        <f t="shared" ref="BE329:CD329" si="47">SUM(BE177:BE183)</f>
        <v>0</v>
      </c>
      <c r="BF329" s="449">
        <f t="shared" si="47"/>
        <v>0</v>
      </c>
      <c r="BG329" s="451">
        <f t="shared" si="47"/>
        <v>0</v>
      </c>
      <c r="BH329" s="449">
        <f t="shared" si="47"/>
        <v>0</v>
      </c>
      <c r="BI329" s="451">
        <f t="shared" si="47"/>
        <v>0</v>
      </c>
      <c r="BJ329" s="449">
        <f t="shared" si="47"/>
        <v>0</v>
      </c>
      <c r="BK329" s="451">
        <f t="shared" si="47"/>
        <v>0</v>
      </c>
      <c r="BL329" s="449">
        <f t="shared" si="47"/>
        <v>0</v>
      </c>
      <c r="BM329" s="451">
        <f t="shared" si="47"/>
        <v>0</v>
      </c>
      <c r="BN329" s="449">
        <f t="shared" si="47"/>
        <v>0</v>
      </c>
      <c r="BO329" s="451">
        <f t="shared" si="47"/>
        <v>0</v>
      </c>
      <c r="BP329" s="449">
        <f t="shared" si="47"/>
        <v>0</v>
      </c>
      <c r="BQ329" s="451">
        <f t="shared" si="47"/>
        <v>0</v>
      </c>
      <c r="BR329" s="449">
        <f t="shared" si="47"/>
        <v>0</v>
      </c>
      <c r="BS329" s="451">
        <f t="shared" si="47"/>
        <v>0</v>
      </c>
      <c r="BT329" s="449">
        <f t="shared" si="47"/>
        <v>0</v>
      </c>
      <c r="BU329" s="451">
        <f t="shared" si="47"/>
        <v>0</v>
      </c>
      <c r="BV329" s="449">
        <f t="shared" si="47"/>
        <v>0</v>
      </c>
      <c r="BW329" s="451">
        <f t="shared" si="47"/>
        <v>0</v>
      </c>
      <c r="BX329" s="449">
        <f t="shared" si="47"/>
        <v>0</v>
      </c>
      <c r="BY329" s="451">
        <f t="shared" si="47"/>
        <v>0</v>
      </c>
      <c r="BZ329" s="449">
        <f t="shared" si="47"/>
        <v>0</v>
      </c>
      <c r="CA329" s="451">
        <f t="shared" si="47"/>
        <v>0</v>
      </c>
      <c r="CB329" s="449">
        <f t="shared" si="47"/>
        <v>0</v>
      </c>
      <c r="CC329" s="451">
        <f t="shared" si="47"/>
        <v>0</v>
      </c>
      <c r="CD329" s="449">
        <f t="shared" si="47"/>
        <v>0</v>
      </c>
      <c r="CE329" s="412"/>
      <c r="CF329" s="452">
        <f t="shared" ref="CF329:DE329" si="48">SUM(CF177:CF183)</f>
        <v>0</v>
      </c>
      <c r="CG329" s="449">
        <f t="shared" si="48"/>
        <v>0</v>
      </c>
      <c r="CH329" s="452">
        <f t="shared" si="48"/>
        <v>0</v>
      </c>
      <c r="CI329" s="449">
        <f t="shared" si="48"/>
        <v>0</v>
      </c>
      <c r="CJ329" s="452">
        <f t="shared" si="48"/>
        <v>0</v>
      </c>
      <c r="CK329" s="449">
        <f t="shared" si="48"/>
        <v>0</v>
      </c>
      <c r="CL329" s="452">
        <f t="shared" si="48"/>
        <v>0</v>
      </c>
      <c r="CM329" s="449">
        <f t="shared" si="48"/>
        <v>0</v>
      </c>
      <c r="CN329" s="452">
        <f t="shared" si="48"/>
        <v>0</v>
      </c>
      <c r="CO329" s="449">
        <f t="shared" si="48"/>
        <v>0</v>
      </c>
      <c r="CP329" s="452">
        <f t="shared" si="48"/>
        <v>0</v>
      </c>
      <c r="CQ329" s="449">
        <f t="shared" si="48"/>
        <v>0</v>
      </c>
      <c r="CR329" s="452">
        <f t="shared" si="48"/>
        <v>0</v>
      </c>
      <c r="CS329" s="449">
        <f t="shared" si="48"/>
        <v>0</v>
      </c>
      <c r="CT329" s="452">
        <f t="shared" si="48"/>
        <v>0</v>
      </c>
      <c r="CU329" s="449">
        <f t="shared" si="48"/>
        <v>0</v>
      </c>
      <c r="CV329" s="452">
        <f t="shared" si="48"/>
        <v>0</v>
      </c>
      <c r="CW329" s="449">
        <f t="shared" si="48"/>
        <v>0</v>
      </c>
      <c r="CX329" s="452">
        <f t="shared" si="48"/>
        <v>0</v>
      </c>
      <c r="CY329" s="449">
        <f t="shared" si="48"/>
        <v>0</v>
      </c>
      <c r="CZ329" s="452">
        <f t="shared" si="48"/>
        <v>0</v>
      </c>
      <c r="DA329" s="449">
        <f t="shared" si="48"/>
        <v>0</v>
      </c>
      <c r="DB329" s="452">
        <f t="shared" si="48"/>
        <v>0</v>
      </c>
      <c r="DC329" s="449">
        <f t="shared" si="48"/>
        <v>0</v>
      </c>
      <c r="DD329" s="452">
        <f t="shared" si="48"/>
        <v>0</v>
      </c>
      <c r="DE329" s="449">
        <f t="shared" si="48"/>
        <v>0</v>
      </c>
      <c r="DF329" s="3192" t="s">
        <v>1086</v>
      </c>
      <c r="DG329" s="3193"/>
      <c r="DH329" s="3193"/>
      <c r="DI329" s="3193"/>
      <c r="DJ329" s="3193"/>
      <c r="DK329" s="3193"/>
      <c r="DL329" s="3193"/>
      <c r="DM329" s="657"/>
      <c r="DN329" s="657"/>
      <c r="DO329" s="1122"/>
      <c r="DP329" s="564">
        <v>0</v>
      </c>
      <c r="DQ329" s="200">
        <v>0</v>
      </c>
      <c r="DR329" s="200">
        <v>0</v>
      </c>
      <c r="DS329" s="200">
        <v>0</v>
      </c>
      <c r="DT329" s="200">
        <v>0</v>
      </c>
      <c r="DU329" s="200">
        <v>0</v>
      </c>
      <c r="DV329" s="200">
        <v>0</v>
      </c>
      <c r="DW329" s="1217"/>
    </row>
    <row r="330" spans="1:127" s="240" customFormat="1" ht="15.95" customHeight="1">
      <c r="B330" s="3191"/>
      <c r="C330" s="1133">
        <f>SUM(C329:D329)</f>
        <v>0</v>
      </c>
      <c r="D330" s="454" t="str">
        <f>IF(C330&gt;0,"fois","")</f>
        <v/>
      </c>
      <c r="E330" s="1133">
        <f>SUM(E329:F329)</f>
        <v>0</v>
      </c>
      <c r="F330" s="454" t="str">
        <f>IF(E330&gt;0,"fois","")</f>
        <v/>
      </c>
      <c r="G330" s="1133">
        <f>SUM(G329:H329)</f>
        <v>0</v>
      </c>
      <c r="H330" s="454" t="str">
        <f>IF(G330&gt;0,"fois","")</f>
        <v/>
      </c>
      <c r="I330" s="1133">
        <f>SUM(I329:J329)</f>
        <v>0</v>
      </c>
      <c r="J330" s="454" t="str">
        <f>IF(I330&gt;0,"fois","")</f>
        <v/>
      </c>
      <c r="K330" s="1133">
        <f>SUM(K329:L329)</f>
        <v>0</v>
      </c>
      <c r="L330" s="454" t="str">
        <f>IF(K330&gt;0,"fois","")</f>
        <v/>
      </c>
      <c r="M330" s="1133">
        <f>SUM(M329:N329)</f>
        <v>0</v>
      </c>
      <c r="N330" s="454" t="str">
        <f>IF(M330&gt;0,"fois","")</f>
        <v/>
      </c>
      <c r="O330" s="1133">
        <f>SUM(O329:P329)</f>
        <v>0</v>
      </c>
      <c r="P330" s="454" t="str">
        <f>IF(O330&gt;0,"fois","")</f>
        <v/>
      </c>
      <c r="Q330" s="1133">
        <f>SUM(Q329:R329)</f>
        <v>0</v>
      </c>
      <c r="R330" s="454" t="str">
        <f>IF(Q330&gt;0,"fois","")</f>
        <v/>
      </c>
      <c r="S330" s="1133">
        <f>SUM(S329:T329)</f>
        <v>0</v>
      </c>
      <c r="T330" s="454" t="str">
        <f>IF(S330&gt;0,"fois","")</f>
        <v/>
      </c>
      <c r="U330" s="1133">
        <f>SUM(U329:V329)</f>
        <v>0</v>
      </c>
      <c r="V330" s="454" t="str">
        <f>IF(U330&gt;0,"fois","")</f>
        <v/>
      </c>
      <c r="W330" s="1133">
        <f>SUM(W329:X329)</f>
        <v>0</v>
      </c>
      <c r="X330" s="454" t="str">
        <f>IF(W330&gt;0,"fois","")</f>
        <v/>
      </c>
      <c r="Y330" s="1133">
        <f>SUM(Y329:Z329)</f>
        <v>0</v>
      </c>
      <c r="Z330" s="454" t="str">
        <f>IF(Y330&gt;0,"fois","")</f>
        <v/>
      </c>
      <c r="AA330" s="1133">
        <f>SUM(AA329:AB329)</f>
        <v>0</v>
      </c>
      <c r="AB330" s="454" t="str">
        <f>IF(AA330&gt;0,"fois","")</f>
        <v/>
      </c>
      <c r="AC330" s="410"/>
      <c r="AD330" s="1133">
        <f>SUM(AD329:AE329)</f>
        <v>0</v>
      </c>
      <c r="AE330" s="454" t="str">
        <f>IF(AD330&gt;0,"fois","")</f>
        <v/>
      </c>
      <c r="AF330" s="1133">
        <f>SUM(AF329:AG329)</f>
        <v>0</v>
      </c>
      <c r="AG330" s="454" t="str">
        <f>IF(AF330&gt;0,"fois","")</f>
        <v/>
      </c>
      <c r="AH330" s="1133">
        <f>SUM(AH329:AI329)</f>
        <v>0</v>
      </c>
      <c r="AI330" s="454" t="str">
        <f>IF(AH330&gt;0,"fois","")</f>
        <v/>
      </c>
      <c r="AJ330" s="1133">
        <f>SUM(AJ329:AK329)</f>
        <v>0</v>
      </c>
      <c r="AK330" s="454" t="str">
        <f>IF(AJ330&gt;0,"fois","")</f>
        <v/>
      </c>
      <c r="AL330" s="1133">
        <f>SUM(AL329:AM329)</f>
        <v>0</v>
      </c>
      <c r="AM330" s="454" t="str">
        <f>IF(AL330&gt;0,"fois","")</f>
        <v/>
      </c>
      <c r="AN330" s="1133">
        <f>SUM(AN329:AO329)</f>
        <v>0</v>
      </c>
      <c r="AO330" s="454" t="str">
        <f>IF(AN330&gt;0,"fois","")</f>
        <v/>
      </c>
      <c r="AP330" s="1133">
        <f>SUM(AP329:AQ329)</f>
        <v>0</v>
      </c>
      <c r="AQ330" s="454" t="str">
        <f>IF(AP330&gt;0,"fois","")</f>
        <v/>
      </c>
      <c r="AR330" s="1133">
        <f>SUM(AR329:AS329)</f>
        <v>0</v>
      </c>
      <c r="AS330" s="454" t="str">
        <f>IF(AR330&gt;0,"fois","")</f>
        <v/>
      </c>
      <c r="AT330" s="1133">
        <f>SUM(AT329:AU329)</f>
        <v>0</v>
      </c>
      <c r="AU330" s="454" t="str">
        <f>IF(AT330&gt;0,"fois","")</f>
        <v/>
      </c>
      <c r="AV330" s="1133">
        <f>SUM(AV329:AW329)</f>
        <v>0</v>
      </c>
      <c r="AW330" s="454" t="str">
        <f>IF(AV330&gt;0,"fois","")</f>
        <v/>
      </c>
      <c r="AX330" s="1133">
        <f>SUM(AX329:AY329)</f>
        <v>0</v>
      </c>
      <c r="AY330" s="454" t="str">
        <f>IF(AX330&gt;0,"fois","")</f>
        <v/>
      </c>
      <c r="AZ330" s="1133">
        <f>SUM(AZ329:BA329)</f>
        <v>0</v>
      </c>
      <c r="BA330" s="454" t="str">
        <f>IF(AZ330&gt;0,"fois","")</f>
        <v/>
      </c>
      <c r="BB330" s="1133">
        <f>SUM(BB329:BC329)</f>
        <v>0</v>
      </c>
      <c r="BC330" s="454" t="str">
        <f>IF(BB330&gt;0,"fois","")</f>
        <v/>
      </c>
      <c r="BD330" s="411"/>
      <c r="BE330" s="1133">
        <f>SUM(BE329:BF329)</f>
        <v>0</v>
      </c>
      <c r="BF330" s="454" t="str">
        <f>IF(BE330&gt;0,"fois","")</f>
        <v/>
      </c>
      <c r="BG330" s="1133">
        <f>SUM(BG329:BH329)</f>
        <v>0</v>
      </c>
      <c r="BH330" s="454" t="str">
        <f>IF(BG330&gt;0,"fois","")</f>
        <v/>
      </c>
      <c r="BI330" s="1133">
        <f>SUM(BI329:BJ329)</f>
        <v>0</v>
      </c>
      <c r="BJ330" s="454" t="str">
        <f>IF(BI330&gt;0,"fois","")</f>
        <v/>
      </c>
      <c r="BK330" s="1133">
        <f>SUM(BK329:BL329)</f>
        <v>0</v>
      </c>
      <c r="BL330" s="454" t="str">
        <f>IF(BK330&gt;0,"fois","")</f>
        <v/>
      </c>
      <c r="BM330" s="1133">
        <f>SUM(BM329:BN329)</f>
        <v>0</v>
      </c>
      <c r="BN330" s="454" t="str">
        <f>IF(BM330&gt;0,"fois","")</f>
        <v/>
      </c>
      <c r="BO330" s="1133">
        <f>SUM(BO329:BP329)</f>
        <v>0</v>
      </c>
      <c r="BP330" s="454" t="str">
        <f>IF(BO330&gt;0,"fois","")</f>
        <v/>
      </c>
      <c r="BQ330" s="1133">
        <f>SUM(BQ329:BR329)</f>
        <v>0</v>
      </c>
      <c r="BR330" s="454" t="str">
        <f>IF(BQ330&gt;0,"fois","")</f>
        <v/>
      </c>
      <c r="BS330" s="1133">
        <f>SUM(BS329:BT329)</f>
        <v>0</v>
      </c>
      <c r="BT330" s="454" t="str">
        <f>IF(BS330&gt;0,"fois","")</f>
        <v/>
      </c>
      <c r="BU330" s="1133">
        <f>SUM(BU329:BV329)</f>
        <v>0</v>
      </c>
      <c r="BV330" s="454" t="str">
        <f>IF(BU330&gt;0,"fois","")</f>
        <v/>
      </c>
      <c r="BW330" s="1133">
        <f>SUM(BW329:BX329)</f>
        <v>0</v>
      </c>
      <c r="BX330" s="454" t="str">
        <f>IF(BW330&gt;0,"fois","")</f>
        <v/>
      </c>
      <c r="BY330" s="1133">
        <f>SUM(BY329:BZ329)</f>
        <v>0</v>
      </c>
      <c r="BZ330" s="454" t="str">
        <f>IF(BY330&gt;0,"fois","")</f>
        <v/>
      </c>
      <c r="CA330" s="1133">
        <f>SUM(CA329:CB329)</f>
        <v>0</v>
      </c>
      <c r="CB330" s="454" t="str">
        <f>IF(CA330&gt;0,"fois","")</f>
        <v/>
      </c>
      <c r="CC330" s="1133">
        <f>SUM(CC329:CD329)</f>
        <v>0</v>
      </c>
      <c r="CD330" s="454" t="str">
        <f>IF(CC330&gt;0,"fois","")</f>
        <v/>
      </c>
      <c r="CE330" s="412"/>
      <c r="CF330" s="1133">
        <f>SUM(CF329:CG329)</f>
        <v>0</v>
      </c>
      <c r="CG330" s="454" t="str">
        <f>IF(CF330&gt;0,"fois","")</f>
        <v/>
      </c>
      <c r="CH330" s="1133">
        <f>SUM(CH329:CI329)</f>
        <v>0</v>
      </c>
      <c r="CI330" s="454" t="str">
        <f>IF(CH330&gt;0,"fois","")</f>
        <v/>
      </c>
      <c r="CJ330" s="1133">
        <f>SUM(CJ329:CK329)</f>
        <v>0</v>
      </c>
      <c r="CK330" s="454" t="str">
        <f>IF(CJ330&gt;0,"fois","")</f>
        <v/>
      </c>
      <c r="CL330" s="1133">
        <f>SUM(CL329:CM329)</f>
        <v>0</v>
      </c>
      <c r="CM330" s="454" t="str">
        <f>IF(CL330&gt;0,"fois","")</f>
        <v/>
      </c>
      <c r="CN330" s="1133">
        <f>SUM(CN329:CO329)</f>
        <v>0</v>
      </c>
      <c r="CO330" s="454" t="str">
        <f>IF(CN330&gt;0,"fois","")</f>
        <v/>
      </c>
      <c r="CP330" s="1133">
        <f>SUM(CP329:CQ329)</f>
        <v>0</v>
      </c>
      <c r="CQ330" s="454" t="str">
        <f>IF(CP330&gt;0,"fois","")</f>
        <v/>
      </c>
      <c r="CR330" s="1133">
        <f>SUM(CR329:CS329)</f>
        <v>0</v>
      </c>
      <c r="CS330" s="454" t="str">
        <f>IF(CR330&gt;0,"fois","")</f>
        <v/>
      </c>
      <c r="CT330" s="1133">
        <f>SUM(CT329:CU329)</f>
        <v>0</v>
      </c>
      <c r="CU330" s="454" t="str">
        <f>IF(CT330&gt;0,"fois","")</f>
        <v/>
      </c>
      <c r="CV330" s="1133">
        <f>SUM(CV329:CW329)</f>
        <v>0</v>
      </c>
      <c r="CW330" s="454" t="str">
        <f>IF(CV330&gt;0,"fois","")</f>
        <v/>
      </c>
      <c r="CX330" s="1133">
        <f>SUM(CX329:CY329)</f>
        <v>0</v>
      </c>
      <c r="CY330" s="454" t="str">
        <f>IF(CX330&gt;0,"fois","")</f>
        <v/>
      </c>
      <c r="CZ330" s="1133">
        <f>SUM(CZ329:DA329)</f>
        <v>0</v>
      </c>
      <c r="DA330" s="454" t="str">
        <f>IF(CZ330&gt;0,"fois","")</f>
        <v/>
      </c>
      <c r="DB330" s="1133">
        <f>SUM(DB329:DC329)</f>
        <v>0</v>
      </c>
      <c r="DC330" s="454" t="str">
        <f>IF(DB330&gt;0,"fois","")</f>
        <v/>
      </c>
      <c r="DD330" s="1133">
        <f>SUM(DD329:DE329)</f>
        <v>0</v>
      </c>
      <c r="DE330" s="454" t="str">
        <f>IF(DD330&gt;0,"fois","")</f>
        <v/>
      </c>
      <c r="DF330" s="3194"/>
      <c r="DG330" s="3195"/>
      <c r="DH330" s="3195"/>
      <c r="DI330" s="3195"/>
      <c r="DJ330" s="3195"/>
      <c r="DK330" s="3195"/>
      <c r="DL330" s="3195"/>
      <c r="DM330" s="658"/>
      <c r="DN330" s="658"/>
      <c r="DO330" s="1123"/>
      <c r="DP330" s="564">
        <v>0</v>
      </c>
      <c r="DQ330" s="200">
        <v>0</v>
      </c>
      <c r="DR330" s="200">
        <v>0</v>
      </c>
      <c r="DS330" s="200">
        <v>0</v>
      </c>
      <c r="DT330" s="200">
        <v>0</v>
      </c>
      <c r="DU330" s="200">
        <v>0</v>
      </c>
      <c r="DV330" s="200">
        <v>0</v>
      </c>
      <c r="DW330" s="1217"/>
    </row>
    <row r="331" spans="1:127" s="240" customFormat="1" ht="15.95" customHeight="1">
      <c r="B331" s="456" t="s">
        <v>1087</v>
      </c>
      <c r="C331" s="3238" t="str">
        <f>IF(SUM(C329:D329)&lt;=I334,"OK","Trop")</f>
        <v>OK</v>
      </c>
      <c r="D331" s="3239"/>
      <c r="E331" s="3238" t="str">
        <f>IF(SUM(E329:F329)&lt;=I334,"OK","Trop")</f>
        <v>OK</v>
      </c>
      <c r="F331" s="3239"/>
      <c r="G331" s="3238" t="str">
        <f>IF(SUM(G329:H329)&lt;=I334,"OK","Trop")</f>
        <v>OK</v>
      </c>
      <c r="H331" s="3239"/>
      <c r="I331" s="3238" t="str">
        <f>IF(SUM(I329:J329)&lt;=I334,"OK","Trop")</f>
        <v>OK</v>
      </c>
      <c r="J331" s="3239"/>
      <c r="K331" s="3238" t="str">
        <f>IF(SUM(K329:L329)&lt;=I334,"OK","Trop")</f>
        <v>OK</v>
      </c>
      <c r="L331" s="3239"/>
      <c r="M331" s="3238" t="str">
        <f>IF(SUM(M329:N329)&lt;=I334,"OK","Trop")</f>
        <v>OK</v>
      </c>
      <c r="N331" s="3239"/>
      <c r="O331" s="3238" t="str">
        <f>IF(SUM(O329:P329)&lt;=I334,"OK","Trop")</f>
        <v>OK</v>
      </c>
      <c r="P331" s="3239"/>
      <c r="Q331" s="3238" t="str">
        <f>IF(SUM(Q329:R329)&lt;=I334,"OK","Trop")</f>
        <v>OK</v>
      </c>
      <c r="R331" s="3239"/>
      <c r="S331" s="3238" t="str">
        <f>IF(SUM(S329:T329)&lt;=I334,"OK","Trop")</f>
        <v>OK</v>
      </c>
      <c r="T331" s="3239"/>
      <c r="U331" s="3238" t="str">
        <f>IF(SUM(U329:V329)&lt;=I334,"OK","Trop")</f>
        <v>OK</v>
      </c>
      <c r="V331" s="3239"/>
      <c r="W331" s="3238" t="str">
        <f>IF(SUM(W329:X329)&lt;=I334,"OK","Trop")</f>
        <v>OK</v>
      </c>
      <c r="X331" s="3239"/>
      <c r="Y331" s="3238" t="str">
        <f>IF(SUM(Y329:Z329)&lt;=I334,"OK","Trop")</f>
        <v>OK</v>
      </c>
      <c r="Z331" s="3239"/>
      <c r="AA331" s="3238" t="str">
        <f>IF(SUM(AA329:AB329)&lt;=I334,"OK","Trop")</f>
        <v>OK</v>
      </c>
      <c r="AB331" s="3239"/>
      <c r="AC331" s="410"/>
      <c r="AD331" s="3238" t="str">
        <f>IF(SUM(AD329:AE329)&lt;=AJ334,"OK","Trop")</f>
        <v>OK</v>
      </c>
      <c r="AE331" s="3239"/>
      <c r="AF331" s="3238" t="str">
        <f>IF(SUM(AF329:AG329)&lt;=AJ334,"OK","Trop")</f>
        <v>OK</v>
      </c>
      <c r="AG331" s="3239"/>
      <c r="AH331" s="3238" t="str">
        <f>IF(SUM(AH329:AI329)&lt;=AJ334,"OK","Trop")</f>
        <v>OK</v>
      </c>
      <c r="AI331" s="3239"/>
      <c r="AJ331" s="3238" t="str">
        <f>IF(SUM(AJ329:AK329)&lt;=AJ334,"OK","Trop")</f>
        <v>OK</v>
      </c>
      <c r="AK331" s="3239"/>
      <c r="AL331" s="3238" t="str">
        <f>IF(SUM(AL329:AM329)&lt;=AJ334,"OK","Trop")</f>
        <v>OK</v>
      </c>
      <c r="AM331" s="3239"/>
      <c r="AN331" s="3238" t="str">
        <f>IF(SUM(AN329:AO329)&lt;=AJ334,"OK","Trop")</f>
        <v>OK</v>
      </c>
      <c r="AO331" s="3239"/>
      <c r="AP331" s="3238" t="str">
        <f>IF(SUM(AP329:AQ329)&lt;=AJ334,"OK","Trop")</f>
        <v>OK</v>
      </c>
      <c r="AQ331" s="3239"/>
      <c r="AR331" s="3238" t="str">
        <f>IF(SUM(AR329:AS329)&lt;=AJ334,"OK","Trop")</f>
        <v>OK</v>
      </c>
      <c r="AS331" s="3239"/>
      <c r="AT331" s="3238" t="str">
        <f>IF(SUM(AT329:AU329)&lt;=AJ334,"OK","Trop")</f>
        <v>OK</v>
      </c>
      <c r="AU331" s="3239"/>
      <c r="AV331" s="3238" t="str">
        <f>IF(SUM(AV329:AW329)&lt;=AJ334,"OK","Trop")</f>
        <v>OK</v>
      </c>
      <c r="AW331" s="3239"/>
      <c r="AX331" s="3238" t="str">
        <f>IF(SUM(AX329:AY329)&lt;=AJ334,"OK","Trop")</f>
        <v>OK</v>
      </c>
      <c r="AY331" s="3239"/>
      <c r="AZ331" s="3238" t="str">
        <f>IF(SUM(AZ329:BA329)&lt;=AJ334,"OK","Trop")</f>
        <v>OK</v>
      </c>
      <c r="BA331" s="3239"/>
      <c r="BB331" s="3238" t="str">
        <f>IF(SUM(BB329:BC329)&lt;=AJ334,"OK","Trop")</f>
        <v>OK</v>
      </c>
      <c r="BC331" s="3239"/>
      <c r="BD331" s="411"/>
      <c r="BE331" s="3238" t="str">
        <f>IF(SUM(BE329:BF329)&lt;=BK334,"OK","Trop")</f>
        <v>OK</v>
      </c>
      <c r="BF331" s="3239"/>
      <c r="BG331" s="3238" t="str">
        <f>IF(SUM(BG329:BH329)&lt;=BK334,"OK","Trop")</f>
        <v>OK</v>
      </c>
      <c r="BH331" s="3239"/>
      <c r="BI331" s="3238" t="str">
        <f>IF(SUM(BI329:BJ329)&lt;=BK334,"OK","Trop")</f>
        <v>OK</v>
      </c>
      <c r="BJ331" s="3239"/>
      <c r="BK331" s="3238" t="str">
        <f>IF(SUM(BK329:BL329)&lt;=BK334,"OK","Trop")</f>
        <v>OK</v>
      </c>
      <c r="BL331" s="3239"/>
      <c r="BM331" s="3238" t="str">
        <f>IF(SUM(BM329:BN329)&lt;=BK334,"OK","Trop")</f>
        <v>OK</v>
      </c>
      <c r="BN331" s="3239"/>
      <c r="BO331" s="3238" t="str">
        <f>IF(SUM(BO329:BP329)&lt;=BK334,"OK","Trop")</f>
        <v>OK</v>
      </c>
      <c r="BP331" s="3239"/>
      <c r="BQ331" s="3238" t="str">
        <f>IF(SUM(BQ329:BR329)&lt;=BK334,"OK","Trop")</f>
        <v>OK</v>
      </c>
      <c r="BR331" s="3239"/>
      <c r="BS331" s="3238" t="str">
        <f>IF(SUM(BS329:BT329)&lt;=BK334,"OK","Trop")</f>
        <v>OK</v>
      </c>
      <c r="BT331" s="3239"/>
      <c r="BU331" s="3238" t="str">
        <f>IF(SUM(BU329:BV329)&lt;=BK334,"OK","Trop")</f>
        <v>OK</v>
      </c>
      <c r="BV331" s="3239"/>
      <c r="BW331" s="3238" t="str">
        <f>IF(SUM(BW329:BX329)&lt;=BK334,"OK","Trop")</f>
        <v>OK</v>
      </c>
      <c r="BX331" s="3239"/>
      <c r="BY331" s="3238" t="str">
        <f>IF(SUM(BY329:BZ329)&lt;=BK334,"OK","Trop")</f>
        <v>OK</v>
      </c>
      <c r="BZ331" s="3239"/>
      <c r="CA331" s="3238" t="str">
        <f>IF(SUM(CA329:CB329)&lt;=BK334,"OK","Trop")</f>
        <v>OK</v>
      </c>
      <c r="CB331" s="3239"/>
      <c r="CC331" s="3238" t="str">
        <f>IF(SUM(CC329:CD329)&lt;=BK334,"OK","Trop")</f>
        <v>OK</v>
      </c>
      <c r="CD331" s="3239"/>
      <c r="CE331" s="412"/>
      <c r="CF331" s="3238" t="str">
        <f>IF(SUM(CF329:CG329)&lt;=CL334,"OK","Trop")</f>
        <v>OK</v>
      </c>
      <c r="CG331" s="3239"/>
      <c r="CH331" s="3238" t="str">
        <f>IF(SUM(CH329:CI329)&lt;=CL334,"OK","Trop")</f>
        <v>OK</v>
      </c>
      <c r="CI331" s="3239"/>
      <c r="CJ331" s="3238" t="str">
        <f>IF(SUM(CJ329:CK329)&lt;=CL334,"OK","Trop")</f>
        <v>OK</v>
      </c>
      <c r="CK331" s="3239"/>
      <c r="CL331" s="3238" t="str">
        <f>IF(SUM(CL329:CM329)&lt;=CL334,"OK","Trop")</f>
        <v>OK</v>
      </c>
      <c r="CM331" s="3239"/>
      <c r="CN331" s="3238" t="str">
        <f>IF(SUM(CN329:CO329)&lt;=CL334,"OK","Trop")</f>
        <v>OK</v>
      </c>
      <c r="CO331" s="3239"/>
      <c r="CP331" s="3238" t="str">
        <f>IF(SUM(CP329:CQ329)&lt;=CL334,"OK","Trop")</f>
        <v>OK</v>
      </c>
      <c r="CQ331" s="3239"/>
      <c r="CR331" s="3238" t="str">
        <f>IF(SUM(CR329:CS329)&lt;=CL334,"OK","Trop")</f>
        <v>OK</v>
      </c>
      <c r="CS331" s="3239"/>
      <c r="CT331" s="3238" t="str">
        <f>IF(SUM(CT329:CU329)&lt;=CL334,"OK","Trop")</f>
        <v>OK</v>
      </c>
      <c r="CU331" s="3239"/>
      <c r="CV331" s="3238" t="str">
        <f>IF(SUM(CV329:CW329)&lt;=CL334,"OK","Trop")</f>
        <v>OK</v>
      </c>
      <c r="CW331" s="3239"/>
      <c r="CX331" s="3238" t="str">
        <f>IF(SUM(CX329:CY329)&lt;=CL334,"OK","Trop")</f>
        <v>OK</v>
      </c>
      <c r="CY331" s="3239"/>
      <c r="CZ331" s="3238" t="str">
        <f>IF(SUM(CZ329:DA329)&lt;=CL334,"OK","Trop")</f>
        <v>OK</v>
      </c>
      <c r="DA331" s="3239"/>
      <c r="DB331" s="3238" t="str">
        <f>IF(SUM(DB329:DC329)&lt;=CL334,"OK","Trop")</f>
        <v>OK</v>
      </c>
      <c r="DC331" s="3239"/>
      <c r="DD331" s="3238" t="str">
        <f>IF(SUM(DD329:DE329)&lt;=CL334,"OK","Trop")</f>
        <v>OK</v>
      </c>
      <c r="DE331" s="3239"/>
      <c r="DF331" s="457" t="s">
        <v>1088</v>
      </c>
      <c r="DG331" s="408"/>
      <c r="DH331" s="408"/>
      <c r="DI331" s="408"/>
      <c r="DJ331" s="270"/>
      <c r="DK331" s="270"/>
      <c r="DL331" s="270"/>
      <c r="DM331" s="270"/>
      <c r="DN331" s="270"/>
      <c r="DO331" s="1122"/>
      <c r="DP331" s="564">
        <v>0</v>
      </c>
      <c r="DQ331" s="200">
        <v>0</v>
      </c>
      <c r="DR331" s="200">
        <v>0</v>
      </c>
      <c r="DS331" s="200">
        <v>0</v>
      </c>
      <c r="DT331" s="200">
        <v>0</v>
      </c>
      <c r="DU331" s="200">
        <v>0</v>
      </c>
      <c r="DV331" s="200">
        <v>0</v>
      </c>
      <c r="DW331" s="1217"/>
    </row>
    <row r="332" spans="1:127" s="240" customFormat="1" ht="15.95" customHeight="1">
      <c r="B332" s="456" t="s">
        <v>1089</v>
      </c>
      <c r="C332" s="3242" t="str">
        <f>IF(C331="OK","",SUM(C329:D329)-I334)</f>
        <v/>
      </c>
      <c r="D332" s="3243"/>
      <c r="E332" s="3242" t="str">
        <f>IF(E331="OK","",SUM(E329:F329)-I334)</f>
        <v/>
      </c>
      <c r="F332" s="3243"/>
      <c r="G332" s="3242" t="str">
        <f>IF(G331="OK","",SUM(G329:H329)-I334)</f>
        <v/>
      </c>
      <c r="H332" s="3243"/>
      <c r="I332" s="3242" t="str">
        <f>IF(I331="OK","",SUM(I329:J329)-I334)</f>
        <v/>
      </c>
      <c r="J332" s="3243"/>
      <c r="K332" s="3242" t="str">
        <f>IF(K331="OK","",SUM(K329:L329)-I334)</f>
        <v/>
      </c>
      <c r="L332" s="3243"/>
      <c r="M332" s="3242" t="str">
        <f>IF(M331="OK","",SUM(M329:N329)-I334)</f>
        <v/>
      </c>
      <c r="N332" s="3243"/>
      <c r="O332" s="3242" t="str">
        <f>IF(O331="OK","",SUM(O329:P329)-I334)</f>
        <v/>
      </c>
      <c r="P332" s="3243"/>
      <c r="Q332" s="3242" t="str">
        <f>IF(Q331="OK","",SUM(Q329:R329)-I334)</f>
        <v/>
      </c>
      <c r="R332" s="3243"/>
      <c r="S332" s="3242" t="str">
        <f>IF(S331="OK","",SUM(S329:T329)-I334)</f>
        <v/>
      </c>
      <c r="T332" s="3243"/>
      <c r="U332" s="3242" t="str">
        <f>IF(U331="OK","",SUM(U329:V329)-I334)</f>
        <v/>
      </c>
      <c r="V332" s="3243"/>
      <c r="W332" s="3242" t="str">
        <f>IF(W331="OK","",SUM(W329:X329)-I334)</f>
        <v/>
      </c>
      <c r="X332" s="3243"/>
      <c r="Y332" s="3242" t="str">
        <f>IF(Y331="OK","",SUM(Y329:Z329)-I334)</f>
        <v/>
      </c>
      <c r="Z332" s="3243"/>
      <c r="AA332" s="3242" t="str">
        <f>IF(AA331="OK","",SUM(AA329:AB329)-I334)</f>
        <v/>
      </c>
      <c r="AB332" s="3243"/>
      <c r="AC332" s="410"/>
      <c r="AD332" s="3242" t="str">
        <f>IF(AD331="OK","",SUM(AD329:AE329)-AJ334)</f>
        <v/>
      </c>
      <c r="AE332" s="3243"/>
      <c r="AF332" s="3242" t="str">
        <f>IF(AF331="OK","",SUM(AF329:AG329)-AJ334)</f>
        <v/>
      </c>
      <c r="AG332" s="3243"/>
      <c r="AH332" s="3242" t="str">
        <f>IF(AH331="OK","",SUM(AH329:AI329)-AJ334)</f>
        <v/>
      </c>
      <c r="AI332" s="3243"/>
      <c r="AJ332" s="3242" t="str">
        <f>IF(AJ331="OK","",SUM(AJ329:AK329)-AJ334)</f>
        <v/>
      </c>
      <c r="AK332" s="3243"/>
      <c r="AL332" s="3242" t="str">
        <f>IF(AL331="OK","",SUM(AL329:AM329)-AJ334)</f>
        <v/>
      </c>
      <c r="AM332" s="3243"/>
      <c r="AN332" s="3242" t="str">
        <f>IF(AN331="OK","",SUM(AN329:AO329)-AJ334)</f>
        <v/>
      </c>
      <c r="AO332" s="3243"/>
      <c r="AP332" s="3242" t="str">
        <f>IF(AP331="OK","",SUM(AP329:AQ329)-AJ334)</f>
        <v/>
      </c>
      <c r="AQ332" s="3243"/>
      <c r="AR332" s="3242" t="str">
        <f>IF(AR331="OK","",SUM(AR329:AS329)-AJ334)</f>
        <v/>
      </c>
      <c r="AS332" s="3243"/>
      <c r="AT332" s="3242" t="str">
        <f>IF(AT331="OK","",SUM(AT329:AU329)-AJ334)</f>
        <v/>
      </c>
      <c r="AU332" s="3243"/>
      <c r="AV332" s="3242" t="str">
        <f>IF(AV331="OK","",SUM(AV329:AW329)-AJ334)</f>
        <v/>
      </c>
      <c r="AW332" s="3243"/>
      <c r="AX332" s="3242" t="str">
        <f>IF(AX331="OK","",SUM(AX329:AY329)-AJ334)</f>
        <v/>
      </c>
      <c r="AY332" s="3243"/>
      <c r="AZ332" s="3242" t="str">
        <f>IF(AZ331="OK","",SUM(AZ329:BA329)-AJ334)</f>
        <v/>
      </c>
      <c r="BA332" s="3243"/>
      <c r="BB332" s="3242" t="str">
        <f>IF(BB331="OK","",SUM(BB329:BC329)-AJ334)</f>
        <v/>
      </c>
      <c r="BC332" s="3243"/>
      <c r="BD332" s="411"/>
      <c r="BE332" s="3242" t="str">
        <f>IF(BE331="OK","",SUM(BE329:BF329)-BK334)</f>
        <v/>
      </c>
      <c r="BF332" s="3243"/>
      <c r="BG332" s="3242" t="str">
        <f>IF(BG331="OK","",SUM(BG329:BH329)-BK334)</f>
        <v/>
      </c>
      <c r="BH332" s="3243"/>
      <c r="BI332" s="3242" t="str">
        <f>IF(BI331="OK","",SUM(BI329:BJ329)-BK334)</f>
        <v/>
      </c>
      <c r="BJ332" s="3243"/>
      <c r="BK332" s="3242" t="str">
        <f>IF(BK331="OK","",SUM(BK329:BL329)-BK334)</f>
        <v/>
      </c>
      <c r="BL332" s="3243"/>
      <c r="BM332" s="3242" t="str">
        <f>IF(BM331="OK","",SUM(BM329:BN329)-BK334)</f>
        <v/>
      </c>
      <c r="BN332" s="3243"/>
      <c r="BO332" s="3242" t="str">
        <f>IF(BO331="OK","",SUM(BO329:BP329)-BK334)</f>
        <v/>
      </c>
      <c r="BP332" s="3243"/>
      <c r="BQ332" s="3242" t="str">
        <f>IF(BQ331="OK","",SUM(BQ329:BR329)-BK334)</f>
        <v/>
      </c>
      <c r="BR332" s="3243"/>
      <c r="BS332" s="3242" t="str">
        <f>IF(BS331="OK","",SUM(BS329:BT329)-BK334)</f>
        <v/>
      </c>
      <c r="BT332" s="3243"/>
      <c r="BU332" s="3242" t="str">
        <f>IF(BU331="OK","",SUM(BU329:BV329)-BK334)</f>
        <v/>
      </c>
      <c r="BV332" s="3243"/>
      <c r="BW332" s="3242" t="str">
        <f>IF(BW331="OK","",SUM(BW329:BX329)-BK334)</f>
        <v/>
      </c>
      <c r="BX332" s="3243"/>
      <c r="BY332" s="3242" t="str">
        <f>IF(BY331="OK","",SUM(BY329:BZ329)-BK334)</f>
        <v/>
      </c>
      <c r="BZ332" s="3243"/>
      <c r="CA332" s="3242" t="str">
        <f>IF(CA331="OK","",SUM(CA329:CB329)-BK334)</f>
        <v/>
      </c>
      <c r="CB332" s="3243"/>
      <c r="CC332" s="3242" t="str">
        <f>IF(CC331="OK","",SUM(CC329:CD329)-BK334)</f>
        <v/>
      </c>
      <c r="CD332" s="3243"/>
      <c r="CE332" s="412"/>
      <c r="CF332" s="3242" t="str">
        <f>IF(CF331="OK","",SUM(CF329:CG329)-CL334)</f>
        <v/>
      </c>
      <c r="CG332" s="3243"/>
      <c r="CH332" s="3242" t="str">
        <f>IF(CH331="OK","",SUM(CH329:CI329)-CL334)</f>
        <v/>
      </c>
      <c r="CI332" s="3243"/>
      <c r="CJ332" s="3242" t="str">
        <f>IF(CJ331="OK","",SUM(CJ329:CK329)-CL334)</f>
        <v/>
      </c>
      <c r="CK332" s="3243"/>
      <c r="CL332" s="3242" t="str">
        <f>IF(CL331="OK","",SUM(CL329:CM329)-CL334)</f>
        <v/>
      </c>
      <c r="CM332" s="3243"/>
      <c r="CN332" s="3242" t="str">
        <f>IF(CN331="OK","",SUM(CN329:CO329)-CL334)</f>
        <v/>
      </c>
      <c r="CO332" s="3243"/>
      <c r="CP332" s="3242" t="str">
        <f>IF(CP331="OK","",SUM(CP329:CQ329)-CL334)</f>
        <v/>
      </c>
      <c r="CQ332" s="3243"/>
      <c r="CR332" s="3242" t="str">
        <f>IF(CR331="OK","",SUM(CR329:CS329)-CL334)</f>
        <v/>
      </c>
      <c r="CS332" s="3243"/>
      <c r="CT332" s="3242" t="str">
        <f>IF(CT331="OK","",SUM(CT329:CU329)-CL334)</f>
        <v/>
      </c>
      <c r="CU332" s="3243"/>
      <c r="CV332" s="3242" t="str">
        <f>IF(CV331="OK","",SUM(CV329:CW329)-CL334)</f>
        <v/>
      </c>
      <c r="CW332" s="3243"/>
      <c r="CX332" s="3242" t="str">
        <f>IF(CX331="OK","",SUM(CX329:CY329)-CL334)</f>
        <v/>
      </c>
      <c r="CY332" s="3243"/>
      <c r="CZ332" s="3242" t="str">
        <f>IF(CZ331="OK","",SUM(CZ329:DA329)-CL334)</f>
        <v/>
      </c>
      <c r="DA332" s="3243"/>
      <c r="DB332" s="3242" t="str">
        <f>IF(DB331="OK","",SUM(DB329:DC329)-CL334)</f>
        <v/>
      </c>
      <c r="DC332" s="3243"/>
      <c r="DD332" s="3242" t="str">
        <f>IF(DD331="OK","",SUM(DD329:DE329)-CL334)</f>
        <v/>
      </c>
      <c r="DE332" s="3243"/>
      <c r="DF332" s="457" t="s">
        <v>1090</v>
      </c>
      <c r="DG332" s="408"/>
      <c r="DH332" s="408"/>
      <c r="DI332" s="408"/>
      <c r="DJ332" s="270"/>
      <c r="DK332" s="270"/>
      <c r="DL332" s="270"/>
      <c r="DM332" s="270"/>
      <c r="DN332" s="270"/>
      <c r="DO332" s="1122"/>
      <c r="DP332" s="564">
        <v>0</v>
      </c>
      <c r="DQ332" s="200">
        <v>0</v>
      </c>
      <c r="DR332" s="200">
        <v>0</v>
      </c>
      <c r="DS332" s="200">
        <v>0</v>
      </c>
      <c r="DT332" s="200">
        <v>0</v>
      </c>
      <c r="DU332" s="200">
        <v>0</v>
      </c>
      <c r="DV332" s="200">
        <v>0</v>
      </c>
      <c r="DW332" s="1217"/>
    </row>
    <row r="333" spans="1:127" s="240" customFormat="1" ht="15.95" customHeight="1">
      <c r="B333" s="630">
        <f>COUNTA(B209:B226)</f>
        <v>5</v>
      </c>
      <c r="C333" s="1124" t="s">
        <v>1091</v>
      </c>
      <c r="D333" s="460"/>
      <c r="E333" s="461"/>
      <c r="F333" s="461"/>
      <c r="G333" s="461"/>
      <c r="H333" s="462"/>
      <c r="I333" s="459" t="s">
        <v>1092</v>
      </c>
      <c r="J333" s="460"/>
      <c r="K333" s="461"/>
      <c r="L333" s="461"/>
      <c r="M333" s="461"/>
      <c r="N333" s="463"/>
      <c r="O333" s="459" t="s">
        <v>1093</v>
      </c>
      <c r="P333" s="461"/>
      <c r="Q333" s="461"/>
      <c r="R333" s="461"/>
      <c r="S333" s="463"/>
      <c r="T333" s="459" t="s">
        <v>1094</v>
      </c>
      <c r="U333" s="464"/>
      <c r="V333" s="461"/>
      <c r="W333" s="461"/>
      <c r="X333" s="461"/>
      <c r="Y333" s="461"/>
      <c r="Z333" s="461"/>
      <c r="AA333" s="461"/>
      <c r="AB333" s="463"/>
      <c r="AC333" s="410"/>
      <c r="AD333" s="1124" t="s">
        <v>1091</v>
      </c>
      <c r="AE333" s="460"/>
      <c r="AF333" s="461"/>
      <c r="AG333" s="461"/>
      <c r="AH333" s="461"/>
      <c r="AI333" s="462"/>
      <c r="AJ333" s="459" t="s">
        <v>1092</v>
      </c>
      <c r="AK333" s="460"/>
      <c r="AL333" s="461"/>
      <c r="AM333" s="461"/>
      <c r="AN333" s="461"/>
      <c r="AO333" s="463"/>
      <c r="AP333" s="459" t="s">
        <v>1093</v>
      </c>
      <c r="AQ333" s="461"/>
      <c r="AR333" s="461"/>
      <c r="AS333" s="461"/>
      <c r="AT333" s="463"/>
      <c r="AU333" s="459" t="s">
        <v>1094</v>
      </c>
      <c r="AV333" s="464"/>
      <c r="AW333" s="461"/>
      <c r="AX333" s="461"/>
      <c r="AY333" s="461"/>
      <c r="AZ333" s="461"/>
      <c r="BA333" s="461"/>
      <c r="BB333" s="461"/>
      <c r="BC333" s="463"/>
      <c r="BD333" s="411"/>
      <c r="BE333" s="1124" t="s">
        <v>1091</v>
      </c>
      <c r="BF333" s="460"/>
      <c r="BG333" s="461"/>
      <c r="BH333" s="461"/>
      <c r="BI333" s="461"/>
      <c r="BJ333" s="462"/>
      <c r="BK333" s="459" t="s">
        <v>1092</v>
      </c>
      <c r="BL333" s="460"/>
      <c r="BM333" s="461"/>
      <c r="BN333" s="461"/>
      <c r="BO333" s="461"/>
      <c r="BP333" s="463"/>
      <c r="BQ333" s="459" t="s">
        <v>1093</v>
      </c>
      <c r="BR333" s="461"/>
      <c r="BS333" s="461"/>
      <c r="BT333" s="461"/>
      <c r="BU333" s="463"/>
      <c r="BV333" s="459" t="s">
        <v>1094</v>
      </c>
      <c r="BW333" s="464"/>
      <c r="BX333" s="461"/>
      <c r="BY333" s="461"/>
      <c r="BZ333" s="461"/>
      <c r="CA333" s="461"/>
      <c r="CB333" s="461"/>
      <c r="CC333" s="461"/>
      <c r="CD333" s="463"/>
      <c r="CE333" s="412"/>
      <c r="CF333" s="1124" t="s">
        <v>1091</v>
      </c>
      <c r="CG333" s="460"/>
      <c r="CH333" s="461"/>
      <c r="CI333" s="461"/>
      <c r="CJ333" s="461"/>
      <c r="CK333" s="462"/>
      <c r="CL333" s="459" t="s">
        <v>1092</v>
      </c>
      <c r="CM333" s="460"/>
      <c r="CN333" s="461"/>
      <c r="CO333" s="461"/>
      <c r="CP333" s="461"/>
      <c r="CQ333" s="463"/>
      <c r="CR333" s="459" t="s">
        <v>1093</v>
      </c>
      <c r="CS333" s="461"/>
      <c r="CT333" s="461"/>
      <c r="CU333" s="461"/>
      <c r="CV333" s="463"/>
      <c r="CW333" s="459" t="s">
        <v>1094</v>
      </c>
      <c r="CX333" s="464"/>
      <c r="CY333" s="461"/>
      <c r="CZ333" s="461"/>
      <c r="DA333" s="461"/>
      <c r="DB333" s="461"/>
      <c r="DC333" s="461"/>
      <c r="DD333" s="461"/>
      <c r="DE333" s="463"/>
      <c r="DF333" s="3244">
        <f>B333</f>
        <v>5</v>
      </c>
      <c r="DG333" s="3245"/>
      <c r="DH333" s="3245"/>
      <c r="DI333" s="631" t="s">
        <v>1095</v>
      </c>
      <c r="DJ333" s="631"/>
      <c r="DK333" s="270"/>
      <c r="DL333" s="270"/>
      <c r="DM333" s="270"/>
      <c r="DN333" s="270"/>
      <c r="DO333" s="1122"/>
      <c r="DP333" s="564">
        <v>0</v>
      </c>
      <c r="DQ333" s="200">
        <v>0</v>
      </c>
      <c r="DR333" s="200">
        <v>0</v>
      </c>
      <c r="DS333" s="200">
        <v>0</v>
      </c>
      <c r="DT333" s="200">
        <v>0</v>
      </c>
      <c r="DU333" s="200">
        <v>0</v>
      </c>
      <c r="DV333" s="200">
        <v>0</v>
      </c>
      <c r="DW333" s="1217"/>
    </row>
    <row r="334" spans="1:127" s="240" customFormat="1" ht="15.95" customHeight="1" thickBot="1">
      <c r="B334" s="466" t="s">
        <v>1096</v>
      </c>
      <c r="C334" s="3198">
        <v>20</v>
      </c>
      <c r="D334" s="3199"/>
      <c r="E334" s="3199"/>
      <c r="F334" s="3199"/>
      <c r="G334" s="3199"/>
      <c r="H334" s="3200"/>
      <c r="I334" s="3201">
        <f>(J327/P327)*C334</f>
        <v>4</v>
      </c>
      <c r="J334" s="3202"/>
      <c r="K334" s="3202"/>
      <c r="L334" s="3202"/>
      <c r="M334" s="3202"/>
      <c r="N334" s="3203"/>
      <c r="O334" s="3201">
        <f>SUM(C329:AB329)</f>
        <v>0</v>
      </c>
      <c r="P334" s="3202"/>
      <c r="Q334" s="3202"/>
      <c r="R334" s="3202"/>
      <c r="S334" s="3203"/>
      <c r="T334" s="3201" t="str">
        <f>IF(O334&lt;=I334,"OK","Trop")</f>
        <v>OK</v>
      </c>
      <c r="U334" s="3202"/>
      <c r="V334" s="3202"/>
      <c r="W334" s="3202"/>
      <c r="X334" s="3202"/>
      <c r="Y334" s="3196" t="str">
        <f>IF(O334&lt;=I334,"",IF(O334&gt;I334,O334-I334))</f>
        <v/>
      </c>
      <c r="Z334" s="3196"/>
      <c r="AA334" s="3196"/>
      <c r="AB334" s="3197"/>
      <c r="AC334" s="410"/>
      <c r="AD334" s="3198">
        <v>20</v>
      </c>
      <c r="AE334" s="3199"/>
      <c r="AF334" s="3199"/>
      <c r="AG334" s="3199"/>
      <c r="AH334" s="3199"/>
      <c r="AI334" s="3200"/>
      <c r="AJ334" s="3201">
        <f>(AK327/AQ327)*AD334</f>
        <v>6</v>
      </c>
      <c r="AK334" s="3202"/>
      <c r="AL334" s="3202"/>
      <c r="AM334" s="3202"/>
      <c r="AN334" s="3202"/>
      <c r="AO334" s="3203"/>
      <c r="AP334" s="3201">
        <f>SUM(AD329:BC329)</f>
        <v>0</v>
      </c>
      <c r="AQ334" s="3202"/>
      <c r="AR334" s="3202"/>
      <c r="AS334" s="3202"/>
      <c r="AT334" s="3203"/>
      <c r="AU334" s="3201" t="str">
        <f>IF(AP334&lt;=AJ334,"OK","Trop")</f>
        <v>OK</v>
      </c>
      <c r="AV334" s="3202"/>
      <c r="AW334" s="3202"/>
      <c r="AX334" s="3202"/>
      <c r="AY334" s="3202"/>
      <c r="AZ334" s="3196" t="str">
        <f>IF(AP334&lt;=AJ334,"",IF(AP334&gt;AJ334,AP334-AJ334))</f>
        <v/>
      </c>
      <c r="BA334" s="3196"/>
      <c r="BB334" s="3196"/>
      <c r="BC334" s="3197"/>
      <c r="BD334" s="411"/>
      <c r="BE334" s="3198">
        <v>20</v>
      </c>
      <c r="BF334" s="3199"/>
      <c r="BG334" s="3199"/>
      <c r="BH334" s="3199"/>
      <c r="BI334" s="3199"/>
      <c r="BJ334" s="3200"/>
      <c r="BK334" s="3201">
        <f>(BL327/BR327)*BE334</f>
        <v>6</v>
      </c>
      <c r="BL334" s="3202"/>
      <c r="BM334" s="3202"/>
      <c r="BN334" s="3202"/>
      <c r="BO334" s="3202"/>
      <c r="BP334" s="3203"/>
      <c r="BQ334" s="3201">
        <f>SUM(BE329:CD329)</f>
        <v>0</v>
      </c>
      <c r="BR334" s="3202"/>
      <c r="BS334" s="3202"/>
      <c r="BT334" s="3202"/>
      <c r="BU334" s="3203"/>
      <c r="BV334" s="3201" t="str">
        <f>IF(BQ334&lt;=BK334,"OK","Trop")</f>
        <v>OK</v>
      </c>
      <c r="BW334" s="3202"/>
      <c r="BX334" s="3202"/>
      <c r="BY334" s="3202"/>
      <c r="BZ334" s="3202"/>
      <c r="CA334" s="3196" t="str">
        <f>IF(BQ334&lt;=BK334,"",IF(BQ334&gt;BK334,BQ334-BK334))</f>
        <v/>
      </c>
      <c r="CB334" s="3196"/>
      <c r="CC334" s="3196"/>
      <c r="CD334" s="3197"/>
      <c r="CE334" s="412"/>
      <c r="CF334" s="3198">
        <v>40</v>
      </c>
      <c r="CG334" s="3199"/>
      <c r="CH334" s="3199"/>
      <c r="CI334" s="3199"/>
      <c r="CJ334" s="3199"/>
      <c r="CK334" s="3200"/>
      <c r="CL334" s="3201">
        <f>(CM327/CS327)*CF334</f>
        <v>8</v>
      </c>
      <c r="CM334" s="3202"/>
      <c r="CN334" s="3202"/>
      <c r="CO334" s="3202"/>
      <c r="CP334" s="3202"/>
      <c r="CQ334" s="3203"/>
      <c r="CR334" s="3201">
        <f>SUM(CF329:DE329)</f>
        <v>0</v>
      </c>
      <c r="CS334" s="3202"/>
      <c r="CT334" s="3202"/>
      <c r="CU334" s="3202"/>
      <c r="CV334" s="3203"/>
      <c r="CW334" s="3201" t="str">
        <f>IF(CR334&lt;=CL334,"OK","Trop")</f>
        <v>OK</v>
      </c>
      <c r="CX334" s="3202"/>
      <c r="CY334" s="3202"/>
      <c r="CZ334" s="3202"/>
      <c r="DA334" s="3202"/>
      <c r="DB334" s="3196" t="str">
        <f>IF(CR334&lt;=CL334,"",IF(CR334&gt;CL334,CR334-CL334))</f>
        <v/>
      </c>
      <c r="DC334" s="3196"/>
      <c r="DD334" s="3196"/>
      <c r="DE334" s="3197"/>
      <c r="DF334" s="1125" t="s">
        <v>1164</v>
      </c>
      <c r="DG334" s="1126"/>
      <c r="DH334" s="1126"/>
      <c r="DI334" s="1126"/>
      <c r="DJ334" s="1126"/>
      <c r="DK334" s="1126"/>
      <c r="DL334" s="1126"/>
      <c r="DM334" s="1126"/>
      <c r="DN334" s="1126"/>
      <c r="DO334" s="1127"/>
      <c r="DP334" s="564">
        <v>0</v>
      </c>
      <c r="DQ334" s="200">
        <v>0</v>
      </c>
      <c r="DR334" s="200">
        <v>0</v>
      </c>
      <c r="DS334" s="200">
        <v>0</v>
      </c>
      <c r="DT334" s="200">
        <v>0</v>
      </c>
      <c r="DU334" s="200">
        <v>0</v>
      </c>
      <c r="DV334" s="200">
        <v>0</v>
      </c>
      <c r="DW334" s="1217"/>
    </row>
    <row r="335" spans="1:127" s="240" customFormat="1" ht="15.95" customHeight="1">
      <c r="A335" s="621"/>
      <c r="B335" s="1248"/>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c r="CG335" s="129"/>
      <c r="CH335" s="129"/>
      <c r="CI335" s="129"/>
      <c r="CJ335" s="129"/>
      <c r="CK335" s="129"/>
      <c r="CL335" s="129"/>
      <c r="CM335" s="129"/>
      <c r="CN335" s="129"/>
      <c r="CO335" s="129"/>
      <c r="CP335" s="129"/>
      <c r="CQ335" s="129"/>
      <c r="CR335" s="129"/>
      <c r="CS335" s="129"/>
      <c r="CT335" s="129"/>
      <c r="CU335" s="129"/>
      <c r="CV335" s="129"/>
      <c r="CW335" s="129"/>
      <c r="CX335" s="129"/>
      <c r="CY335" s="129"/>
      <c r="CZ335" s="129"/>
      <c r="DA335" s="129"/>
      <c r="DB335" s="129"/>
      <c r="DC335" s="129"/>
      <c r="DD335" s="129"/>
      <c r="DE335" s="129"/>
      <c r="DF335" s="129"/>
      <c r="DG335" s="129"/>
      <c r="DI335" s="564">
        <v>0</v>
      </c>
      <c r="DJ335" s="564">
        <v>0</v>
      </c>
      <c r="DK335" s="564">
        <v>0</v>
      </c>
      <c r="DL335" s="564">
        <v>0</v>
      </c>
      <c r="DM335" s="564">
        <v>0</v>
      </c>
      <c r="DN335" s="564">
        <v>0</v>
      </c>
      <c r="DO335" s="564">
        <v>0</v>
      </c>
      <c r="DP335" s="564">
        <v>0</v>
      </c>
      <c r="DQ335" s="200">
        <v>0</v>
      </c>
      <c r="DR335" s="200">
        <v>0</v>
      </c>
      <c r="DS335" s="200">
        <v>0</v>
      </c>
      <c r="DT335" s="200">
        <v>0</v>
      </c>
      <c r="DU335" s="200">
        <v>0</v>
      </c>
      <c r="DV335" s="200">
        <v>0</v>
      </c>
      <c r="DW335" s="1217"/>
    </row>
    <row r="336" spans="1:127" s="240" customFormat="1" ht="21" customHeight="1">
      <c r="B336" s="3246" t="str">
        <f>B185</f>
        <v>DIVERS</v>
      </c>
      <c r="C336" s="3246"/>
      <c r="D336" s="3246"/>
      <c r="E336" s="3246"/>
      <c r="F336" s="3246"/>
      <c r="G336" s="3246"/>
      <c r="H336" s="3246"/>
      <c r="I336" s="3246"/>
      <c r="J336" s="3246"/>
      <c r="K336" s="3246"/>
      <c r="L336" s="3246"/>
      <c r="M336" s="3246"/>
      <c r="N336" s="3246"/>
      <c r="O336" s="3246"/>
      <c r="P336" s="3246"/>
      <c r="Q336" s="3246"/>
      <c r="R336" s="3246"/>
      <c r="S336" s="3246"/>
      <c r="T336" s="3246"/>
      <c r="U336" s="3246"/>
      <c r="V336" s="3246"/>
      <c r="W336" s="3246"/>
      <c r="X336" s="3246"/>
      <c r="Y336" s="3246"/>
      <c r="Z336" s="3246"/>
      <c r="AA336" s="3246"/>
      <c r="AB336" s="3246"/>
      <c r="AC336" s="3246"/>
      <c r="AD336" s="3246"/>
      <c r="AE336" s="3246"/>
      <c r="AF336" s="3246"/>
      <c r="AG336" s="3246"/>
      <c r="AH336" s="3246"/>
      <c r="AI336" s="3246"/>
      <c r="AJ336" s="3246"/>
      <c r="AK336" s="3246"/>
      <c r="AL336" s="3246"/>
      <c r="AM336" s="3246"/>
      <c r="AN336" s="3246"/>
      <c r="AO336" s="3246"/>
      <c r="AP336" s="3246"/>
      <c r="AQ336" s="3246"/>
      <c r="AR336" s="3246"/>
      <c r="AS336" s="3246"/>
      <c r="AT336" s="3246"/>
      <c r="AU336" s="3246"/>
      <c r="AV336" s="3246"/>
      <c r="AW336" s="3246"/>
      <c r="AX336" s="3246"/>
      <c r="AY336" s="3246"/>
      <c r="AZ336" s="3246"/>
      <c r="BA336" s="3246"/>
      <c r="BB336" s="3246"/>
      <c r="BC336" s="3246"/>
      <c r="BD336" s="3246"/>
      <c r="BE336" s="3246"/>
      <c r="BF336" s="3246"/>
      <c r="BG336" s="3246"/>
      <c r="BH336" s="3246"/>
      <c r="BI336" s="3246"/>
      <c r="BJ336" s="3246"/>
      <c r="BK336" s="3246"/>
      <c r="BL336" s="3246"/>
      <c r="BM336" s="3246"/>
      <c r="BN336" s="3246"/>
      <c r="BO336" s="3246"/>
      <c r="BP336" s="3246"/>
      <c r="BQ336" s="3246"/>
      <c r="BR336" s="3246"/>
      <c r="BS336" s="3246"/>
      <c r="BT336" s="3246"/>
      <c r="BU336" s="3246"/>
      <c r="BV336" s="3246"/>
      <c r="BW336" s="3246"/>
      <c r="BX336" s="3246"/>
      <c r="BY336" s="3246"/>
      <c r="BZ336" s="3246"/>
      <c r="CA336" s="3246"/>
      <c r="CB336" s="3246"/>
      <c r="CC336" s="3246"/>
      <c r="CD336" s="3246"/>
      <c r="CE336" s="3246"/>
      <c r="CF336" s="3246"/>
      <c r="CG336" s="3246"/>
      <c r="CH336" s="3246"/>
      <c r="CI336" s="3246"/>
      <c r="CJ336" s="3246"/>
      <c r="CK336" s="3246"/>
      <c r="CL336" s="3246"/>
      <c r="CM336" s="3246"/>
      <c r="CN336" s="3246"/>
      <c r="CO336" s="3246"/>
      <c r="CP336" s="3246"/>
      <c r="CQ336" s="3246"/>
      <c r="CR336" s="3248" t="s">
        <v>1163</v>
      </c>
      <c r="CS336" s="3248"/>
      <c r="CT336" s="3248"/>
      <c r="CU336" s="3248"/>
      <c r="CV336" s="3248"/>
      <c r="CW336" s="3248"/>
      <c r="CX336" s="3248"/>
      <c r="CY336" s="3248"/>
      <c r="CZ336" s="3248"/>
      <c r="DA336" s="3248"/>
      <c r="DB336" s="3248"/>
      <c r="DC336" s="3248"/>
      <c r="DD336" s="3248"/>
      <c r="DE336" s="3248"/>
      <c r="DF336" s="3248">
        <f>ROW(DE198)</f>
        <v>198</v>
      </c>
      <c r="DG336" s="3248" t="s">
        <v>1124</v>
      </c>
      <c r="DH336" s="3248">
        <f>ROW(DE206)</f>
        <v>206</v>
      </c>
      <c r="DI336" s="3250" t="str">
        <f>B336</f>
        <v>DIVERS</v>
      </c>
      <c r="DJ336" s="3250"/>
      <c r="DK336" s="3250"/>
      <c r="DL336" s="3250"/>
      <c r="DM336" s="3250"/>
      <c r="DN336" s="3250"/>
      <c r="DO336" s="3251"/>
      <c r="DP336" s="564">
        <v>0</v>
      </c>
      <c r="DQ336" s="200">
        <v>0</v>
      </c>
      <c r="DR336" s="200">
        <v>0</v>
      </c>
      <c r="DS336" s="200">
        <v>0</v>
      </c>
      <c r="DT336" s="200">
        <v>0</v>
      </c>
      <c r="DU336" s="200">
        <v>0</v>
      </c>
      <c r="DV336" s="200">
        <v>0</v>
      </c>
      <c r="DW336" s="1217"/>
    </row>
    <row r="337" spans="1:127" s="240" customFormat="1" ht="21" customHeight="1">
      <c r="B337" s="3247"/>
      <c r="C337" s="3247"/>
      <c r="D337" s="3247"/>
      <c r="E337" s="3247"/>
      <c r="F337" s="3247"/>
      <c r="G337" s="3247"/>
      <c r="H337" s="3247"/>
      <c r="I337" s="3247"/>
      <c r="J337" s="3247"/>
      <c r="K337" s="3247"/>
      <c r="L337" s="3247"/>
      <c r="M337" s="3247"/>
      <c r="N337" s="3247"/>
      <c r="O337" s="3247"/>
      <c r="P337" s="3247"/>
      <c r="Q337" s="3247"/>
      <c r="R337" s="3247"/>
      <c r="S337" s="3247"/>
      <c r="T337" s="3247"/>
      <c r="U337" s="3247"/>
      <c r="V337" s="3247"/>
      <c r="W337" s="3247"/>
      <c r="X337" s="3247"/>
      <c r="Y337" s="3247"/>
      <c r="Z337" s="3247"/>
      <c r="AA337" s="3247"/>
      <c r="AB337" s="3247"/>
      <c r="AC337" s="3247"/>
      <c r="AD337" s="3247"/>
      <c r="AE337" s="3247"/>
      <c r="AF337" s="3247"/>
      <c r="AG337" s="3247"/>
      <c r="AH337" s="3247"/>
      <c r="AI337" s="3247"/>
      <c r="AJ337" s="3247"/>
      <c r="AK337" s="3247"/>
      <c r="AL337" s="3247"/>
      <c r="AM337" s="3247"/>
      <c r="AN337" s="3247"/>
      <c r="AO337" s="3247"/>
      <c r="AP337" s="3247"/>
      <c r="AQ337" s="3247"/>
      <c r="AR337" s="3247"/>
      <c r="AS337" s="3247"/>
      <c r="AT337" s="3247"/>
      <c r="AU337" s="3247"/>
      <c r="AV337" s="3247"/>
      <c r="AW337" s="3247"/>
      <c r="AX337" s="3247"/>
      <c r="AY337" s="3247"/>
      <c r="AZ337" s="3247"/>
      <c r="BA337" s="3247"/>
      <c r="BB337" s="3247"/>
      <c r="BC337" s="3247"/>
      <c r="BD337" s="3247"/>
      <c r="BE337" s="3247"/>
      <c r="BF337" s="3247"/>
      <c r="BG337" s="3247"/>
      <c r="BH337" s="3247"/>
      <c r="BI337" s="3247"/>
      <c r="BJ337" s="3247"/>
      <c r="BK337" s="3247"/>
      <c r="BL337" s="3247"/>
      <c r="BM337" s="3247"/>
      <c r="BN337" s="3247"/>
      <c r="BO337" s="3247"/>
      <c r="BP337" s="3247"/>
      <c r="BQ337" s="3247"/>
      <c r="BR337" s="3247"/>
      <c r="BS337" s="3247"/>
      <c r="BT337" s="3247"/>
      <c r="BU337" s="3247"/>
      <c r="BV337" s="3247"/>
      <c r="BW337" s="3247"/>
      <c r="BX337" s="3247"/>
      <c r="BY337" s="3247"/>
      <c r="BZ337" s="3247"/>
      <c r="CA337" s="3247"/>
      <c r="CB337" s="3247"/>
      <c r="CC337" s="3247"/>
      <c r="CD337" s="3247"/>
      <c r="CE337" s="3247"/>
      <c r="CF337" s="3247"/>
      <c r="CG337" s="3247"/>
      <c r="CH337" s="3247"/>
      <c r="CI337" s="3247"/>
      <c r="CJ337" s="3247"/>
      <c r="CK337" s="3247"/>
      <c r="CL337" s="3247"/>
      <c r="CM337" s="3247"/>
      <c r="CN337" s="3247"/>
      <c r="CO337" s="3247"/>
      <c r="CP337" s="3247"/>
      <c r="CQ337" s="3247"/>
      <c r="CR337" s="3249"/>
      <c r="CS337" s="3249"/>
      <c r="CT337" s="3249"/>
      <c r="CU337" s="3249"/>
      <c r="CV337" s="3249"/>
      <c r="CW337" s="3249"/>
      <c r="CX337" s="3249"/>
      <c r="CY337" s="3249"/>
      <c r="CZ337" s="3249"/>
      <c r="DA337" s="3249"/>
      <c r="DB337" s="3249"/>
      <c r="DC337" s="3249"/>
      <c r="DD337" s="3249"/>
      <c r="DE337" s="3249"/>
      <c r="DF337" s="3249"/>
      <c r="DG337" s="3249"/>
      <c r="DH337" s="3249"/>
      <c r="DI337" s="3252"/>
      <c r="DJ337" s="3252"/>
      <c r="DK337" s="3252"/>
      <c r="DL337" s="3252"/>
      <c r="DM337" s="3252"/>
      <c r="DN337" s="3252"/>
      <c r="DO337" s="3253"/>
      <c r="DP337" s="564">
        <v>0</v>
      </c>
      <c r="DQ337" s="200">
        <v>0</v>
      </c>
      <c r="DR337" s="200">
        <v>0</v>
      </c>
      <c r="DS337" s="200">
        <v>0</v>
      </c>
      <c r="DT337" s="200">
        <v>0</v>
      </c>
      <c r="DU337" s="200">
        <v>0</v>
      </c>
      <c r="DV337" s="200">
        <v>0</v>
      </c>
      <c r="DW337" s="1217"/>
    </row>
    <row r="338" spans="1:127" s="240" customFormat="1" ht="15.95" customHeight="1">
      <c r="B338" s="444" t="s">
        <v>1080</v>
      </c>
      <c r="C338" s="1108" t="s">
        <v>1076</v>
      </c>
      <c r="D338" s="1109"/>
      <c r="E338" s="1109"/>
      <c r="F338" s="1109"/>
      <c r="G338" s="1109"/>
      <c r="H338" s="1109"/>
      <c r="I338" s="1110" t="s">
        <v>1081</v>
      </c>
      <c r="J338" s="3185">
        <v>4</v>
      </c>
      <c r="K338" s="3185"/>
      <c r="L338" s="1109" t="s">
        <v>1082</v>
      </c>
      <c r="M338" s="1109"/>
      <c r="N338" s="1111"/>
      <c r="O338" s="1111"/>
      <c r="P338" s="3186">
        <v>20</v>
      </c>
      <c r="Q338" s="3186"/>
      <c r="R338" s="1109" t="s">
        <v>1083</v>
      </c>
      <c r="S338" s="1112"/>
      <c r="T338" s="1109"/>
      <c r="U338" s="1109"/>
      <c r="V338" s="1109"/>
      <c r="W338" s="1109"/>
      <c r="X338" s="1109"/>
      <c r="Y338" s="1109"/>
      <c r="Z338" s="1109"/>
      <c r="AA338" s="1109"/>
      <c r="AB338" s="1113"/>
      <c r="AC338" s="410"/>
      <c r="AD338" s="1108"/>
      <c r="AE338" s="1109"/>
      <c r="AF338" s="1109"/>
      <c r="AG338" s="1109"/>
      <c r="AH338" s="1109"/>
      <c r="AI338" s="1109"/>
      <c r="AJ338" s="1110" t="s">
        <v>1081</v>
      </c>
      <c r="AK338" s="3185">
        <v>6</v>
      </c>
      <c r="AL338" s="3185"/>
      <c r="AM338" s="1109" t="s">
        <v>1082</v>
      </c>
      <c r="AN338" s="1109"/>
      <c r="AO338" s="1111"/>
      <c r="AP338" s="1111"/>
      <c r="AQ338" s="3186">
        <v>20</v>
      </c>
      <c r="AR338" s="3186"/>
      <c r="AS338" s="1109" t="s">
        <v>1083</v>
      </c>
      <c r="AT338" s="1112"/>
      <c r="AU338" s="1109"/>
      <c r="AV338" s="1109"/>
      <c r="AW338" s="1109"/>
      <c r="AX338" s="1109"/>
      <c r="AY338" s="1109"/>
      <c r="AZ338" s="1109"/>
      <c r="BA338" s="1109"/>
      <c r="BB338" s="1109"/>
      <c r="BC338" s="1113"/>
      <c r="BD338" s="411"/>
      <c r="BE338" s="1108"/>
      <c r="BF338" s="1109"/>
      <c r="BG338" s="1109"/>
      <c r="BH338" s="1109"/>
      <c r="BI338" s="1109"/>
      <c r="BJ338" s="1109"/>
      <c r="BK338" s="1110" t="s">
        <v>1081</v>
      </c>
      <c r="BL338" s="3185">
        <v>6</v>
      </c>
      <c r="BM338" s="3185"/>
      <c r="BN338" s="1109" t="s">
        <v>1082</v>
      </c>
      <c r="BO338" s="1109"/>
      <c r="BP338" s="1111"/>
      <c r="BQ338" s="1111"/>
      <c r="BR338" s="3186">
        <v>20</v>
      </c>
      <c r="BS338" s="3186"/>
      <c r="BT338" s="1109" t="s">
        <v>1083</v>
      </c>
      <c r="BU338" s="1112"/>
      <c r="BV338" s="1109"/>
      <c r="BW338" s="1109"/>
      <c r="BX338" s="1109"/>
      <c r="BY338" s="1109"/>
      <c r="BZ338" s="1109"/>
      <c r="CA338" s="1109"/>
      <c r="CB338" s="1109"/>
      <c r="CC338" s="1109"/>
      <c r="CD338" s="1113"/>
      <c r="CE338" s="412"/>
      <c r="CF338" s="1108"/>
      <c r="CG338" s="1109"/>
      <c r="CH338" s="1109"/>
      <c r="CI338" s="1109"/>
      <c r="CJ338" s="1109"/>
      <c r="CK338" s="1109"/>
      <c r="CL338" s="1110" t="s">
        <v>1081</v>
      </c>
      <c r="CM338" s="3185">
        <v>4</v>
      </c>
      <c r="CN338" s="3185"/>
      <c r="CO338" s="1109" t="s">
        <v>1082</v>
      </c>
      <c r="CP338" s="1109"/>
      <c r="CQ338" s="1111"/>
      <c r="CR338" s="1111"/>
      <c r="CS338" s="3186">
        <v>20</v>
      </c>
      <c r="CT338" s="3186"/>
      <c r="CU338" s="1109" t="s">
        <v>1083</v>
      </c>
      <c r="CV338" s="1112"/>
      <c r="CW338" s="1109"/>
      <c r="CX338" s="1109"/>
      <c r="CY338" s="1109"/>
      <c r="CZ338" s="1109"/>
      <c r="DA338" s="1109"/>
      <c r="DB338" s="1109"/>
      <c r="DC338" s="1109"/>
      <c r="DD338" s="1109"/>
      <c r="DE338" s="1113"/>
      <c r="DF338" s="1114" t="s">
        <v>1084</v>
      </c>
      <c r="DG338" s="1115"/>
      <c r="DH338" s="1116"/>
      <c r="DI338" s="1116"/>
      <c r="DJ338" s="1117"/>
      <c r="DK338" s="1117"/>
      <c r="DL338" s="1117"/>
      <c r="DM338" s="1117"/>
      <c r="DN338" s="1117"/>
      <c r="DO338" s="1118"/>
      <c r="DP338" s="564">
        <v>0</v>
      </c>
      <c r="DQ338" s="200">
        <v>0</v>
      </c>
      <c r="DR338" s="200">
        <v>0</v>
      </c>
      <c r="DS338" s="200">
        <v>0</v>
      </c>
      <c r="DT338" s="200">
        <v>0</v>
      </c>
      <c r="DU338" s="200">
        <v>0</v>
      </c>
      <c r="DV338" s="200">
        <v>0</v>
      </c>
      <c r="DW338" s="1217"/>
    </row>
    <row r="339" spans="1:127" s="240" customFormat="1" ht="13.5" customHeight="1">
      <c r="B339" s="413" t="s">
        <v>205</v>
      </c>
      <c r="C339" s="414" t="s">
        <v>66</v>
      </c>
      <c r="D339" s="415" t="s">
        <v>77</v>
      </c>
      <c r="E339" s="414" t="s">
        <v>66</v>
      </c>
      <c r="F339" s="415" t="s">
        <v>77</v>
      </c>
      <c r="G339" s="414" t="s">
        <v>66</v>
      </c>
      <c r="H339" s="415" t="s">
        <v>77</v>
      </c>
      <c r="I339" s="414" t="s">
        <v>66</v>
      </c>
      <c r="J339" s="415" t="s">
        <v>77</v>
      </c>
      <c r="K339" s="414" t="s">
        <v>66</v>
      </c>
      <c r="L339" s="415" t="s">
        <v>77</v>
      </c>
      <c r="M339" s="414" t="s">
        <v>66</v>
      </c>
      <c r="N339" s="415" t="s">
        <v>77</v>
      </c>
      <c r="O339" s="414" t="s">
        <v>66</v>
      </c>
      <c r="P339" s="415" t="s">
        <v>77</v>
      </c>
      <c r="Q339" s="414" t="s">
        <v>66</v>
      </c>
      <c r="R339" s="415" t="s">
        <v>77</v>
      </c>
      <c r="S339" s="414" t="s">
        <v>66</v>
      </c>
      <c r="T339" s="415" t="s">
        <v>77</v>
      </c>
      <c r="U339" s="414" t="s">
        <v>66</v>
      </c>
      <c r="V339" s="415" t="s">
        <v>77</v>
      </c>
      <c r="W339" s="414" t="s">
        <v>66</v>
      </c>
      <c r="X339" s="415" t="s">
        <v>77</v>
      </c>
      <c r="Y339" s="414" t="s">
        <v>66</v>
      </c>
      <c r="Z339" s="415" t="s">
        <v>77</v>
      </c>
      <c r="AA339" s="414" t="s">
        <v>66</v>
      </c>
      <c r="AB339" s="416" t="s">
        <v>77</v>
      </c>
      <c r="AC339" s="410"/>
      <c r="AD339" s="417" t="s">
        <v>66</v>
      </c>
      <c r="AE339" s="415" t="s">
        <v>77</v>
      </c>
      <c r="AF339" s="418" t="s">
        <v>66</v>
      </c>
      <c r="AG339" s="415" t="s">
        <v>77</v>
      </c>
      <c r="AH339" s="418" t="s">
        <v>66</v>
      </c>
      <c r="AI339" s="415" t="s">
        <v>77</v>
      </c>
      <c r="AJ339" s="418" t="s">
        <v>66</v>
      </c>
      <c r="AK339" s="415" t="s">
        <v>77</v>
      </c>
      <c r="AL339" s="418" t="s">
        <v>66</v>
      </c>
      <c r="AM339" s="415" t="s">
        <v>77</v>
      </c>
      <c r="AN339" s="418" t="s">
        <v>66</v>
      </c>
      <c r="AO339" s="415" t="s">
        <v>77</v>
      </c>
      <c r="AP339" s="418" t="s">
        <v>66</v>
      </c>
      <c r="AQ339" s="415" t="s">
        <v>77</v>
      </c>
      <c r="AR339" s="418" t="s">
        <v>66</v>
      </c>
      <c r="AS339" s="415" t="s">
        <v>77</v>
      </c>
      <c r="AT339" s="418" t="s">
        <v>66</v>
      </c>
      <c r="AU339" s="415" t="s">
        <v>77</v>
      </c>
      <c r="AV339" s="418" t="s">
        <v>66</v>
      </c>
      <c r="AW339" s="415" t="s">
        <v>77</v>
      </c>
      <c r="AX339" s="418" t="s">
        <v>66</v>
      </c>
      <c r="AY339" s="415" t="s">
        <v>77</v>
      </c>
      <c r="AZ339" s="418" t="s">
        <v>66</v>
      </c>
      <c r="BA339" s="415" t="s">
        <v>77</v>
      </c>
      <c r="BB339" s="418" t="s">
        <v>66</v>
      </c>
      <c r="BC339" s="416" t="s">
        <v>77</v>
      </c>
      <c r="BD339" s="411"/>
      <c r="BE339" s="419" t="s">
        <v>66</v>
      </c>
      <c r="BF339" s="415" t="s">
        <v>77</v>
      </c>
      <c r="BG339" s="420" t="s">
        <v>66</v>
      </c>
      <c r="BH339" s="415" t="s">
        <v>77</v>
      </c>
      <c r="BI339" s="420" t="s">
        <v>66</v>
      </c>
      <c r="BJ339" s="415" t="s">
        <v>77</v>
      </c>
      <c r="BK339" s="420" t="s">
        <v>66</v>
      </c>
      <c r="BL339" s="415" t="s">
        <v>77</v>
      </c>
      <c r="BM339" s="420" t="s">
        <v>66</v>
      </c>
      <c r="BN339" s="415" t="s">
        <v>77</v>
      </c>
      <c r="BO339" s="420" t="s">
        <v>66</v>
      </c>
      <c r="BP339" s="415" t="s">
        <v>77</v>
      </c>
      <c r="BQ339" s="420" t="s">
        <v>66</v>
      </c>
      <c r="BR339" s="415" t="s">
        <v>77</v>
      </c>
      <c r="BS339" s="420" t="s">
        <v>66</v>
      </c>
      <c r="BT339" s="415" t="s">
        <v>77</v>
      </c>
      <c r="BU339" s="420" t="s">
        <v>66</v>
      </c>
      <c r="BV339" s="415" t="s">
        <v>77</v>
      </c>
      <c r="BW339" s="420" t="s">
        <v>66</v>
      </c>
      <c r="BX339" s="415" t="s">
        <v>77</v>
      </c>
      <c r="BY339" s="420" t="s">
        <v>66</v>
      </c>
      <c r="BZ339" s="415" t="s">
        <v>77</v>
      </c>
      <c r="CA339" s="420" t="s">
        <v>66</v>
      </c>
      <c r="CB339" s="415" t="s">
        <v>77</v>
      </c>
      <c r="CC339" s="420" t="s">
        <v>66</v>
      </c>
      <c r="CD339" s="416" t="s">
        <v>77</v>
      </c>
      <c r="CE339" s="412"/>
      <c r="CF339" s="421" t="s">
        <v>66</v>
      </c>
      <c r="CG339" s="415" t="s">
        <v>77</v>
      </c>
      <c r="CH339" s="422" t="s">
        <v>66</v>
      </c>
      <c r="CI339" s="415" t="s">
        <v>77</v>
      </c>
      <c r="CJ339" s="422" t="s">
        <v>66</v>
      </c>
      <c r="CK339" s="415" t="s">
        <v>77</v>
      </c>
      <c r="CL339" s="422" t="s">
        <v>66</v>
      </c>
      <c r="CM339" s="415" t="s">
        <v>77</v>
      </c>
      <c r="CN339" s="422" t="s">
        <v>66</v>
      </c>
      <c r="CO339" s="415" t="s">
        <v>77</v>
      </c>
      <c r="CP339" s="422" t="s">
        <v>66</v>
      </c>
      <c r="CQ339" s="415" t="s">
        <v>77</v>
      </c>
      <c r="CR339" s="422" t="s">
        <v>66</v>
      </c>
      <c r="CS339" s="415" t="s">
        <v>77</v>
      </c>
      <c r="CT339" s="422" t="s">
        <v>66</v>
      </c>
      <c r="CU339" s="415" t="s">
        <v>77</v>
      </c>
      <c r="CV339" s="422" t="s">
        <v>66</v>
      </c>
      <c r="CW339" s="415" t="s">
        <v>77</v>
      </c>
      <c r="CX339" s="422" t="s">
        <v>66</v>
      </c>
      <c r="CY339" s="415" t="s">
        <v>77</v>
      </c>
      <c r="CZ339" s="422" t="s">
        <v>66</v>
      </c>
      <c r="DA339" s="415" t="s">
        <v>77</v>
      </c>
      <c r="DB339" s="422" t="s">
        <v>66</v>
      </c>
      <c r="DC339" s="415" t="s">
        <v>77</v>
      </c>
      <c r="DD339" s="422" t="s">
        <v>66</v>
      </c>
      <c r="DE339" s="416" t="s">
        <v>77</v>
      </c>
      <c r="DF339" s="1119" t="s">
        <v>922</v>
      </c>
      <c r="DG339" s="1120"/>
      <c r="DH339" s="1120"/>
      <c r="DI339" s="1120"/>
      <c r="DJ339" s="1120"/>
      <c r="DK339" s="1120"/>
      <c r="DL339" s="1120"/>
      <c r="DM339" s="1120"/>
      <c r="DN339" s="1120"/>
      <c r="DO339" s="1121"/>
      <c r="DP339" s="564">
        <v>0</v>
      </c>
      <c r="DQ339" s="200">
        <v>0</v>
      </c>
      <c r="DR339" s="200">
        <v>0</v>
      </c>
      <c r="DS339" s="200">
        <v>0</v>
      </c>
      <c r="DT339" s="200">
        <v>0</v>
      </c>
      <c r="DU339" s="200">
        <v>0</v>
      </c>
      <c r="DV339" s="200">
        <v>0</v>
      </c>
      <c r="DW339" s="1217"/>
    </row>
    <row r="340" spans="1:127" s="240" customFormat="1" ht="15.95" customHeight="1">
      <c r="B340" s="3190" t="s">
        <v>1085</v>
      </c>
      <c r="C340" s="448">
        <f t="shared" ref="C340:AB340" si="49">SUM(C189:C206)</f>
        <v>0</v>
      </c>
      <c r="D340" s="449">
        <f t="shared" si="49"/>
        <v>0</v>
      </c>
      <c r="E340" s="448">
        <f t="shared" si="49"/>
        <v>0</v>
      </c>
      <c r="F340" s="449">
        <f t="shared" si="49"/>
        <v>0</v>
      </c>
      <c r="G340" s="448">
        <f t="shared" si="49"/>
        <v>0</v>
      </c>
      <c r="H340" s="449">
        <f t="shared" si="49"/>
        <v>0</v>
      </c>
      <c r="I340" s="448">
        <f t="shared" si="49"/>
        <v>0</v>
      </c>
      <c r="J340" s="449">
        <f t="shared" si="49"/>
        <v>0</v>
      </c>
      <c r="K340" s="448">
        <f t="shared" si="49"/>
        <v>0</v>
      </c>
      <c r="L340" s="449">
        <f t="shared" si="49"/>
        <v>0</v>
      </c>
      <c r="M340" s="448">
        <f t="shared" si="49"/>
        <v>0</v>
      </c>
      <c r="N340" s="449">
        <f t="shared" si="49"/>
        <v>0</v>
      </c>
      <c r="O340" s="448">
        <f t="shared" si="49"/>
        <v>0</v>
      </c>
      <c r="P340" s="449">
        <f t="shared" si="49"/>
        <v>0</v>
      </c>
      <c r="Q340" s="448">
        <f t="shared" si="49"/>
        <v>0</v>
      </c>
      <c r="R340" s="449">
        <f t="shared" si="49"/>
        <v>0</v>
      </c>
      <c r="S340" s="448">
        <f t="shared" si="49"/>
        <v>0</v>
      </c>
      <c r="T340" s="449">
        <f t="shared" si="49"/>
        <v>0</v>
      </c>
      <c r="U340" s="448">
        <f t="shared" si="49"/>
        <v>0</v>
      </c>
      <c r="V340" s="449">
        <f t="shared" si="49"/>
        <v>0</v>
      </c>
      <c r="W340" s="448">
        <f t="shared" si="49"/>
        <v>0</v>
      </c>
      <c r="X340" s="449">
        <f t="shared" si="49"/>
        <v>0</v>
      </c>
      <c r="Y340" s="448">
        <f t="shared" si="49"/>
        <v>0</v>
      </c>
      <c r="Z340" s="449">
        <f t="shared" si="49"/>
        <v>0</v>
      </c>
      <c r="AA340" s="448">
        <f t="shared" si="49"/>
        <v>0</v>
      </c>
      <c r="AB340" s="449">
        <f t="shared" si="49"/>
        <v>0</v>
      </c>
      <c r="AC340" s="410"/>
      <c r="AD340" s="450">
        <f t="shared" ref="AD340:BC340" si="50">SUM(AD189:AD206)</f>
        <v>0</v>
      </c>
      <c r="AE340" s="449">
        <f t="shared" si="50"/>
        <v>0</v>
      </c>
      <c r="AF340" s="450">
        <f t="shared" si="50"/>
        <v>0</v>
      </c>
      <c r="AG340" s="449">
        <f t="shared" si="50"/>
        <v>0</v>
      </c>
      <c r="AH340" s="450">
        <f t="shared" si="50"/>
        <v>0</v>
      </c>
      <c r="AI340" s="449">
        <f t="shared" si="50"/>
        <v>0</v>
      </c>
      <c r="AJ340" s="450">
        <f t="shared" si="50"/>
        <v>0</v>
      </c>
      <c r="AK340" s="449">
        <f t="shared" si="50"/>
        <v>0</v>
      </c>
      <c r="AL340" s="450">
        <f t="shared" si="50"/>
        <v>0</v>
      </c>
      <c r="AM340" s="449">
        <f t="shared" si="50"/>
        <v>0</v>
      </c>
      <c r="AN340" s="450">
        <f t="shared" si="50"/>
        <v>0</v>
      </c>
      <c r="AO340" s="449">
        <f t="shared" si="50"/>
        <v>0</v>
      </c>
      <c r="AP340" s="450">
        <f t="shared" si="50"/>
        <v>0</v>
      </c>
      <c r="AQ340" s="449">
        <f t="shared" si="50"/>
        <v>0</v>
      </c>
      <c r="AR340" s="450">
        <f t="shared" si="50"/>
        <v>0</v>
      </c>
      <c r="AS340" s="449">
        <f t="shared" si="50"/>
        <v>0</v>
      </c>
      <c r="AT340" s="450">
        <f t="shared" si="50"/>
        <v>0</v>
      </c>
      <c r="AU340" s="449">
        <f t="shared" si="50"/>
        <v>0</v>
      </c>
      <c r="AV340" s="450">
        <f t="shared" si="50"/>
        <v>0</v>
      </c>
      <c r="AW340" s="449">
        <f t="shared" si="50"/>
        <v>0</v>
      </c>
      <c r="AX340" s="450">
        <f t="shared" si="50"/>
        <v>0</v>
      </c>
      <c r="AY340" s="449">
        <f t="shared" si="50"/>
        <v>0</v>
      </c>
      <c r="AZ340" s="450">
        <f t="shared" si="50"/>
        <v>0</v>
      </c>
      <c r="BA340" s="449">
        <f t="shared" si="50"/>
        <v>0</v>
      </c>
      <c r="BB340" s="450">
        <f t="shared" si="50"/>
        <v>0</v>
      </c>
      <c r="BC340" s="449">
        <f t="shared" si="50"/>
        <v>0</v>
      </c>
      <c r="BD340" s="411"/>
      <c r="BE340" s="451">
        <f t="shared" ref="BE340:CJ340" si="51">SUM(BE189:BE206)</f>
        <v>0</v>
      </c>
      <c r="BF340" s="449">
        <f t="shared" si="51"/>
        <v>0</v>
      </c>
      <c r="BG340" s="451">
        <f t="shared" si="51"/>
        <v>0</v>
      </c>
      <c r="BH340" s="449">
        <f t="shared" si="51"/>
        <v>0</v>
      </c>
      <c r="BI340" s="451">
        <f t="shared" si="51"/>
        <v>0</v>
      </c>
      <c r="BJ340" s="449">
        <f t="shared" si="51"/>
        <v>0</v>
      </c>
      <c r="BK340" s="451">
        <f t="shared" si="51"/>
        <v>0</v>
      </c>
      <c r="BL340" s="449">
        <f t="shared" si="51"/>
        <v>0</v>
      </c>
      <c r="BM340" s="451">
        <f t="shared" si="51"/>
        <v>0</v>
      </c>
      <c r="BN340" s="449">
        <f t="shared" si="51"/>
        <v>0</v>
      </c>
      <c r="BO340" s="451">
        <f t="shared" si="51"/>
        <v>0</v>
      </c>
      <c r="BP340" s="449">
        <f t="shared" si="51"/>
        <v>0</v>
      </c>
      <c r="BQ340" s="451">
        <f t="shared" si="51"/>
        <v>0</v>
      </c>
      <c r="BR340" s="449">
        <f t="shared" si="51"/>
        <v>0</v>
      </c>
      <c r="BS340" s="451">
        <f t="shared" si="51"/>
        <v>0</v>
      </c>
      <c r="BT340" s="449">
        <f t="shared" si="51"/>
        <v>0</v>
      </c>
      <c r="BU340" s="451">
        <f t="shared" si="51"/>
        <v>0</v>
      </c>
      <c r="BV340" s="449">
        <f t="shared" si="51"/>
        <v>0</v>
      </c>
      <c r="BW340" s="451">
        <f t="shared" si="51"/>
        <v>0</v>
      </c>
      <c r="BX340" s="449">
        <f t="shared" si="51"/>
        <v>0</v>
      </c>
      <c r="BY340" s="451">
        <f t="shared" si="51"/>
        <v>0</v>
      </c>
      <c r="BZ340" s="449">
        <f t="shared" si="51"/>
        <v>0</v>
      </c>
      <c r="CA340" s="451">
        <f t="shared" si="51"/>
        <v>0</v>
      </c>
      <c r="CB340" s="449">
        <f t="shared" si="51"/>
        <v>0</v>
      </c>
      <c r="CC340" s="451">
        <f t="shared" si="51"/>
        <v>0</v>
      </c>
      <c r="CD340" s="449">
        <f t="shared" si="51"/>
        <v>0</v>
      </c>
      <c r="CE340" s="412">
        <f t="shared" si="51"/>
        <v>0</v>
      </c>
      <c r="CF340" s="452">
        <f t="shared" si="51"/>
        <v>0</v>
      </c>
      <c r="CG340" s="449">
        <f t="shared" si="51"/>
        <v>0</v>
      </c>
      <c r="CH340" s="452">
        <f t="shared" si="51"/>
        <v>0</v>
      </c>
      <c r="CI340" s="449">
        <f t="shared" si="51"/>
        <v>0</v>
      </c>
      <c r="CJ340" s="452">
        <f t="shared" si="51"/>
        <v>0</v>
      </c>
      <c r="CK340" s="449">
        <f t="shared" ref="CK340:DE340" si="52">SUM(CK189:CK206)</f>
        <v>0</v>
      </c>
      <c r="CL340" s="452">
        <f t="shared" si="52"/>
        <v>0</v>
      </c>
      <c r="CM340" s="449">
        <f t="shared" si="52"/>
        <v>0</v>
      </c>
      <c r="CN340" s="452">
        <f t="shared" si="52"/>
        <v>0</v>
      </c>
      <c r="CO340" s="449">
        <f t="shared" si="52"/>
        <v>0</v>
      </c>
      <c r="CP340" s="452">
        <f t="shared" si="52"/>
        <v>0</v>
      </c>
      <c r="CQ340" s="449">
        <f t="shared" si="52"/>
        <v>0</v>
      </c>
      <c r="CR340" s="452">
        <f t="shared" si="52"/>
        <v>0</v>
      </c>
      <c r="CS340" s="449">
        <f t="shared" si="52"/>
        <v>0</v>
      </c>
      <c r="CT340" s="452">
        <f t="shared" si="52"/>
        <v>0</v>
      </c>
      <c r="CU340" s="449">
        <f t="shared" si="52"/>
        <v>0</v>
      </c>
      <c r="CV340" s="452">
        <f t="shared" si="52"/>
        <v>0</v>
      </c>
      <c r="CW340" s="449">
        <f t="shared" si="52"/>
        <v>0</v>
      </c>
      <c r="CX340" s="452">
        <f t="shared" si="52"/>
        <v>0</v>
      </c>
      <c r="CY340" s="449">
        <f t="shared" si="52"/>
        <v>0</v>
      </c>
      <c r="CZ340" s="452">
        <f t="shared" si="52"/>
        <v>0</v>
      </c>
      <c r="DA340" s="449">
        <f t="shared" si="52"/>
        <v>0</v>
      </c>
      <c r="DB340" s="452">
        <f t="shared" si="52"/>
        <v>0</v>
      </c>
      <c r="DC340" s="449">
        <f t="shared" si="52"/>
        <v>0</v>
      </c>
      <c r="DD340" s="452">
        <f t="shared" si="52"/>
        <v>0</v>
      </c>
      <c r="DE340" s="449">
        <f t="shared" si="52"/>
        <v>0</v>
      </c>
      <c r="DF340" s="3192" t="s">
        <v>1086</v>
      </c>
      <c r="DG340" s="3193"/>
      <c r="DH340" s="3193"/>
      <c r="DI340" s="3193"/>
      <c r="DJ340" s="3193"/>
      <c r="DK340" s="3193"/>
      <c r="DL340" s="3193"/>
      <c r="DM340" s="657"/>
      <c r="DN340" s="657"/>
      <c r="DO340" s="1122"/>
      <c r="DP340" s="564">
        <v>0</v>
      </c>
      <c r="DQ340" s="200">
        <v>0</v>
      </c>
      <c r="DR340" s="200">
        <v>0</v>
      </c>
      <c r="DS340" s="200">
        <v>0</v>
      </c>
      <c r="DT340" s="200">
        <v>0</v>
      </c>
      <c r="DU340" s="200">
        <v>0</v>
      </c>
      <c r="DV340" s="200">
        <v>0</v>
      </c>
      <c r="DW340" s="1217"/>
    </row>
    <row r="341" spans="1:127" s="240" customFormat="1" ht="15.95" customHeight="1">
      <c r="B341" s="3191"/>
      <c r="C341" s="1133">
        <f>SUM(C340:D340)</f>
        <v>0</v>
      </c>
      <c r="D341" s="454" t="str">
        <f>IF(C341&gt;0,"fois","")</f>
        <v/>
      </c>
      <c r="E341" s="1133">
        <f>SUM(E340:F340)</f>
        <v>0</v>
      </c>
      <c r="F341" s="454" t="str">
        <f>IF(E341&gt;0,"fois","")</f>
        <v/>
      </c>
      <c r="G341" s="1133">
        <f>SUM(G340:H340)</f>
        <v>0</v>
      </c>
      <c r="H341" s="454" t="str">
        <f>IF(G341&gt;0,"fois","")</f>
        <v/>
      </c>
      <c r="I341" s="1133">
        <f>SUM(I340:J340)</f>
        <v>0</v>
      </c>
      <c r="J341" s="454" t="str">
        <f>IF(I341&gt;0,"fois","")</f>
        <v/>
      </c>
      <c r="K341" s="1133">
        <f>SUM(K340:L340)</f>
        <v>0</v>
      </c>
      <c r="L341" s="454" t="str">
        <f>IF(K341&gt;0,"fois","")</f>
        <v/>
      </c>
      <c r="M341" s="1133">
        <f>SUM(M340:N340)</f>
        <v>0</v>
      </c>
      <c r="N341" s="454" t="str">
        <f>IF(M341&gt;0,"fois","")</f>
        <v/>
      </c>
      <c r="O341" s="1133">
        <f>SUM(O340:P340)</f>
        <v>0</v>
      </c>
      <c r="P341" s="454" t="str">
        <f>IF(O341&gt;0,"fois","")</f>
        <v/>
      </c>
      <c r="Q341" s="1133">
        <f>SUM(Q340:R340)</f>
        <v>0</v>
      </c>
      <c r="R341" s="454" t="str">
        <f>IF(Q341&gt;0,"fois","")</f>
        <v/>
      </c>
      <c r="S341" s="1133">
        <f>SUM(S340:T340)</f>
        <v>0</v>
      </c>
      <c r="T341" s="454" t="str">
        <f>IF(S341&gt;0,"fois","")</f>
        <v/>
      </c>
      <c r="U341" s="1133">
        <f>SUM(U340:V340)</f>
        <v>0</v>
      </c>
      <c r="V341" s="454" t="str">
        <f>IF(U341&gt;0,"fois","")</f>
        <v/>
      </c>
      <c r="W341" s="1133">
        <f>SUM(W340:X340)</f>
        <v>0</v>
      </c>
      <c r="X341" s="454" t="str">
        <f>IF(W341&gt;0,"fois","")</f>
        <v/>
      </c>
      <c r="Y341" s="1133">
        <f>SUM(Y340:Z340)</f>
        <v>0</v>
      </c>
      <c r="Z341" s="454" t="str">
        <f>IF(Y341&gt;0,"fois","")</f>
        <v/>
      </c>
      <c r="AA341" s="1133">
        <f>SUM(AA340:AB340)</f>
        <v>0</v>
      </c>
      <c r="AB341" s="454" t="str">
        <f>IF(AA341&gt;0,"fois","")</f>
        <v/>
      </c>
      <c r="AC341" s="410"/>
      <c r="AD341" s="1133">
        <f>SUM(AD340:AE340)</f>
        <v>0</v>
      </c>
      <c r="AE341" s="454" t="str">
        <f>IF(AD341&gt;0,"fois","")</f>
        <v/>
      </c>
      <c r="AF341" s="1133">
        <f>SUM(AF340:AG340)</f>
        <v>0</v>
      </c>
      <c r="AG341" s="454" t="str">
        <f>IF(AF341&gt;0,"fois","")</f>
        <v/>
      </c>
      <c r="AH341" s="1133">
        <f>SUM(AH340:AI340)</f>
        <v>0</v>
      </c>
      <c r="AI341" s="454" t="str">
        <f>IF(AH341&gt;0,"fois","")</f>
        <v/>
      </c>
      <c r="AJ341" s="1133">
        <f>SUM(AJ340:AK340)</f>
        <v>0</v>
      </c>
      <c r="AK341" s="454" t="str">
        <f>IF(AJ341&gt;0,"fois","")</f>
        <v/>
      </c>
      <c r="AL341" s="1133">
        <f>SUM(AL340:AM340)</f>
        <v>0</v>
      </c>
      <c r="AM341" s="454" t="str">
        <f>IF(AL341&gt;0,"fois","")</f>
        <v/>
      </c>
      <c r="AN341" s="1133">
        <f>SUM(AN340:AO340)</f>
        <v>0</v>
      </c>
      <c r="AO341" s="454" t="str">
        <f>IF(AN341&gt;0,"fois","")</f>
        <v/>
      </c>
      <c r="AP341" s="1133">
        <f>SUM(AP340:AQ340)</f>
        <v>0</v>
      </c>
      <c r="AQ341" s="454" t="str">
        <f>IF(AP341&gt;0,"fois","")</f>
        <v/>
      </c>
      <c r="AR341" s="1133">
        <f>SUM(AR340:AS340)</f>
        <v>0</v>
      </c>
      <c r="AS341" s="454" t="str">
        <f>IF(AR341&gt;0,"fois","")</f>
        <v/>
      </c>
      <c r="AT341" s="1133">
        <f>SUM(AT340:AU340)</f>
        <v>0</v>
      </c>
      <c r="AU341" s="454" t="str">
        <f>IF(AT341&gt;0,"fois","")</f>
        <v/>
      </c>
      <c r="AV341" s="1133">
        <f>SUM(AV340:AW340)</f>
        <v>0</v>
      </c>
      <c r="AW341" s="454" t="str">
        <f>IF(AV341&gt;0,"fois","")</f>
        <v/>
      </c>
      <c r="AX341" s="1133">
        <f>SUM(AX340:AY340)</f>
        <v>0</v>
      </c>
      <c r="AY341" s="454" t="str">
        <f>IF(AX341&gt;0,"fois","")</f>
        <v/>
      </c>
      <c r="AZ341" s="1133">
        <f>SUM(AZ340:BA340)</f>
        <v>0</v>
      </c>
      <c r="BA341" s="454" t="str">
        <f>IF(AZ341&gt;0,"fois","")</f>
        <v/>
      </c>
      <c r="BB341" s="1133">
        <f>SUM(BB340:BC340)</f>
        <v>0</v>
      </c>
      <c r="BC341" s="454" t="str">
        <f>IF(BB341&gt;0,"fois","")</f>
        <v/>
      </c>
      <c r="BD341" s="411"/>
      <c r="BE341" s="1133">
        <f>SUM(BE340:BF340)</f>
        <v>0</v>
      </c>
      <c r="BF341" s="454" t="str">
        <f>IF(BE341&gt;0,"fois","")</f>
        <v/>
      </c>
      <c r="BG341" s="1133">
        <f>SUM(BG340:BH340)</f>
        <v>0</v>
      </c>
      <c r="BH341" s="454" t="str">
        <f>IF(BG341&gt;0,"fois","")</f>
        <v/>
      </c>
      <c r="BI341" s="1133">
        <f>SUM(BI340:BJ340)</f>
        <v>0</v>
      </c>
      <c r="BJ341" s="454" t="str">
        <f>IF(BI341&gt;0,"fois","")</f>
        <v/>
      </c>
      <c r="BK341" s="1133">
        <f>SUM(BK340:BL340)</f>
        <v>0</v>
      </c>
      <c r="BL341" s="454" t="str">
        <f>IF(BK341&gt;0,"fois","")</f>
        <v/>
      </c>
      <c r="BM341" s="1133">
        <f>SUM(BM340:BN340)</f>
        <v>0</v>
      </c>
      <c r="BN341" s="454" t="str">
        <f>IF(BM341&gt;0,"fois","")</f>
        <v/>
      </c>
      <c r="BO341" s="1133">
        <f>SUM(BO340:BP340)</f>
        <v>0</v>
      </c>
      <c r="BP341" s="454" t="str">
        <f>IF(BO341&gt;0,"fois","")</f>
        <v/>
      </c>
      <c r="BQ341" s="1133">
        <f>SUM(BQ340:BR340)</f>
        <v>0</v>
      </c>
      <c r="BR341" s="454" t="str">
        <f>IF(BQ341&gt;0,"fois","")</f>
        <v/>
      </c>
      <c r="BS341" s="1133">
        <f>SUM(BS340:BT340)</f>
        <v>0</v>
      </c>
      <c r="BT341" s="454" t="str">
        <f>IF(BS341&gt;0,"fois","")</f>
        <v/>
      </c>
      <c r="BU341" s="1133">
        <f>SUM(BU340:BV340)</f>
        <v>0</v>
      </c>
      <c r="BV341" s="454" t="str">
        <f>IF(BU341&gt;0,"fois","")</f>
        <v/>
      </c>
      <c r="BW341" s="1133">
        <f>SUM(BW340:BX340)</f>
        <v>0</v>
      </c>
      <c r="BX341" s="454" t="str">
        <f>IF(BW341&gt;0,"fois","")</f>
        <v/>
      </c>
      <c r="BY341" s="1133">
        <f>SUM(BY340:BZ340)</f>
        <v>0</v>
      </c>
      <c r="BZ341" s="454" t="str">
        <f>IF(BY341&gt;0,"fois","")</f>
        <v/>
      </c>
      <c r="CA341" s="1133">
        <f>SUM(CA340:CB340)</f>
        <v>0</v>
      </c>
      <c r="CB341" s="454" t="str">
        <f>IF(CA341&gt;0,"fois","")</f>
        <v/>
      </c>
      <c r="CC341" s="1133">
        <f>SUM(CC340:CD340)</f>
        <v>0</v>
      </c>
      <c r="CD341" s="454" t="str">
        <f>IF(CC341&gt;0,"fois","")</f>
        <v/>
      </c>
      <c r="CE341" s="412"/>
      <c r="CF341" s="1133">
        <f>SUM(CF340:CG340)</f>
        <v>0</v>
      </c>
      <c r="CG341" s="454" t="str">
        <f>IF(CF341&gt;0,"fois","")</f>
        <v/>
      </c>
      <c r="CH341" s="1133">
        <f>SUM(CH340:CI340)</f>
        <v>0</v>
      </c>
      <c r="CI341" s="454" t="str">
        <f>IF(CH341&gt;0,"fois","")</f>
        <v/>
      </c>
      <c r="CJ341" s="1133">
        <f>SUM(CJ340:CK340)</f>
        <v>0</v>
      </c>
      <c r="CK341" s="454" t="str">
        <f>IF(CJ341&gt;0,"fois","")</f>
        <v/>
      </c>
      <c r="CL341" s="1133">
        <f>SUM(CL340:CM340)</f>
        <v>0</v>
      </c>
      <c r="CM341" s="454" t="str">
        <f>IF(CL341&gt;0,"fois","")</f>
        <v/>
      </c>
      <c r="CN341" s="1133">
        <f>SUM(CN340:CO340)</f>
        <v>0</v>
      </c>
      <c r="CO341" s="454" t="str">
        <f>IF(CN341&gt;0,"fois","")</f>
        <v/>
      </c>
      <c r="CP341" s="1133">
        <f>SUM(CP340:CQ340)</f>
        <v>0</v>
      </c>
      <c r="CQ341" s="454" t="str">
        <f>IF(CP341&gt;0,"fois","")</f>
        <v/>
      </c>
      <c r="CR341" s="1133">
        <f>SUM(CR340:CS340)</f>
        <v>0</v>
      </c>
      <c r="CS341" s="454" t="str">
        <f>IF(CR341&gt;0,"fois","")</f>
        <v/>
      </c>
      <c r="CT341" s="1133">
        <f>SUM(CT340:CU340)</f>
        <v>0</v>
      </c>
      <c r="CU341" s="454" t="str">
        <f>IF(CT341&gt;0,"fois","")</f>
        <v/>
      </c>
      <c r="CV341" s="1133">
        <f>SUM(CV340:CW340)</f>
        <v>0</v>
      </c>
      <c r="CW341" s="454" t="str">
        <f>IF(CV341&gt;0,"fois","")</f>
        <v/>
      </c>
      <c r="CX341" s="1133">
        <f>SUM(CX340:CY340)</f>
        <v>0</v>
      </c>
      <c r="CY341" s="454" t="str">
        <f>IF(CX341&gt;0,"fois","")</f>
        <v/>
      </c>
      <c r="CZ341" s="1133">
        <f>SUM(CZ340:DA340)</f>
        <v>0</v>
      </c>
      <c r="DA341" s="454" t="str">
        <f>IF(CZ341&gt;0,"fois","")</f>
        <v/>
      </c>
      <c r="DB341" s="1133">
        <f>SUM(DB340:DC340)</f>
        <v>0</v>
      </c>
      <c r="DC341" s="454" t="str">
        <f>IF(DB341&gt;0,"fois","")</f>
        <v/>
      </c>
      <c r="DD341" s="1133">
        <f>SUM(DD340:DE340)</f>
        <v>0</v>
      </c>
      <c r="DE341" s="454" t="str">
        <f>IF(DD341&gt;0,"fois","")</f>
        <v/>
      </c>
      <c r="DF341" s="3194"/>
      <c r="DG341" s="3195"/>
      <c r="DH341" s="3195"/>
      <c r="DI341" s="3195"/>
      <c r="DJ341" s="3195"/>
      <c r="DK341" s="3195"/>
      <c r="DL341" s="3195"/>
      <c r="DM341" s="658"/>
      <c r="DN341" s="658"/>
      <c r="DO341" s="1123"/>
      <c r="DP341" s="564">
        <v>0</v>
      </c>
      <c r="DQ341" s="200">
        <v>0</v>
      </c>
      <c r="DR341" s="200">
        <v>0</v>
      </c>
      <c r="DS341" s="200">
        <v>0</v>
      </c>
      <c r="DT341" s="200">
        <v>0</v>
      </c>
      <c r="DU341" s="200">
        <v>0</v>
      </c>
      <c r="DV341" s="200">
        <v>0</v>
      </c>
      <c r="DW341" s="1217"/>
    </row>
    <row r="342" spans="1:127" s="240" customFormat="1" ht="15.95" customHeight="1">
      <c r="B342" s="456" t="s">
        <v>1087</v>
      </c>
      <c r="C342" s="3238" t="str">
        <f>IF(SUM(C340:D340)&lt;=I345,"OK","Trop")</f>
        <v>OK</v>
      </c>
      <c r="D342" s="3239"/>
      <c r="E342" s="3238" t="str">
        <f>IF(SUM(E340:F340)&lt;=I345,"OK","Trop")</f>
        <v>OK</v>
      </c>
      <c r="F342" s="3239"/>
      <c r="G342" s="3238" t="str">
        <f>IF(SUM(G340:H340)&lt;=I345,"OK","Trop")</f>
        <v>OK</v>
      </c>
      <c r="H342" s="3239"/>
      <c r="I342" s="3238" t="str">
        <f>IF(SUM(I340:J340)&lt;=I345,"OK","Trop")</f>
        <v>OK</v>
      </c>
      <c r="J342" s="3239"/>
      <c r="K342" s="3238" t="str">
        <f>IF(SUM(K340:L340)&lt;=I345,"OK","Trop")</f>
        <v>OK</v>
      </c>
      <c r="L342" s="3239"/>
      <c r="M342" s="3238" t="str">
        <f>IF(SUM(M340:N340)&lt;=I345,"OK","Trop")</f>
        <v>OK</v>
      </c>
      <c r="N342" s="3239"/>
      <c r="O342" s="3238" t="str">
        <f>IF(SUM(O340:P340)&lt;=I345,"OK","Trop")</f>
        <v>OK</v>
      </c>
      <c r="P342" s="3239"/>
      <c r="Q342" s="3238" t="str">
        <f>IF(SUM(Q340:R340)&lt;=I345,"OK","Trop")</f>
        <v>OK</v>
      </c>
      <c r="R342" s="3239"/>
      <c r="S342" s="3238" t="str">
        <f>IF(SUM(S340:T340)&lt;=I345,"OK","Trop")</f>
        <v>OK</v>
      </c>
      <c r="T342" s="3239"/>
      <c r="U342" s="3238" t="str">
        <f>IF(SUM(U340:V340)&lt;=I345,"OK","Trop")</f>
        <v>OK</v>
      </c>
      <c r="V342" s="3239"/>
      <c r="W342" s="3238" t="str">
        <f>IF(SUM(W340:X340)&lt;=I345,"OK","Trop")</f>
        <v>OK</v>
      </c>
      <c r="X342" s="3239"/>
      <c r="Y342" s="3238" t="str">
        <f>IF(SUM(Y340:Z340)&lt;=I345,"OK","Trop")</f>
        <v>OK</v>
      </c>
      <c r="Z342" s="3239"/>
      <c r="AA342" s="3238" t="str">
        <f>IF(SUM(AA340:AB340)&lt;=I345,"OK","Trop")</f>
        <v>OK</v>
      </c>
      <c r="AB342" s="3239"/>
      <c r="AC342" s="410"/>
      <c r="AD342" s="3238" t="str">
        <f>IF(SUM(AD340:AE340)&lt;=AJ345,"OK","Trop")</f>
        <v>OK</v>
      </c>
      <c r="AE342" s="3239"/>
      <c r="AF342" s="3238" t="str">
        <f>IF(SUM(AF340:AG340)&lt;=AJ345,"OK","Trop")</f>
        <v>OK</v>
      </c>
      <c r="AG342" s="3239"/>
      <c r="AH342" s="3238" t="str">
        <f>IF(SUM(AH340:AI340)&lt;=AJ345,"OK","Trop")</f>
        <v>OK</v>
      </c>
      <c r="AI342" s="3239"/>
      <c r="AJ342" s="3238" t="str">
        <f>IF(SUM(AJ340:AK340)&lt;=AJ345,"OK","Trop")</f>
        <v>OK</v>
      </c>
      <c r="AK342" s="3239"/>
      <c r="AL342" s="3238" t="str">
        <f>IF(SUM(AL340:AM340)&lt;=AJ345,"OK","Trop")</f>
        <v>OK</v>
      </c>
      <c r="AM342" s="3239"/>
      <c r="AN342" s="3238" t="str">
        <f>IF(SUM(AN340:AO340)&lt;=AJ345,"OK","Trop")</f>
        <v>OK</v>
      </c>
      <c r="AO342" s="3239"/>
      <c r="AP342" s="3238" t="str">
        <f>IF(SUM(AP340:AQ340)&lt;=AJ345,"OK","Trop")</f>
        <v>OK</v>
      </c>
      <c r="AQ342" s="3239"/>
      <c r="AR342" s="3238" t="str">
        <f>IF(SUM(AR340:AS340)&lt;=AJ345,"OK","Trop")</f>
        <v>OK</v>
      </c>
      <c r="AS342" s="3239"/>
      <c r="AT342" s="3238" t="str">
        <f>IF(SUM(AT340:AU340)&lt;=AJ345,"OK","Trop")</f>
        <v>OK</v>
      </c>
      <c r="AU342" s="3239"/>
      <c r="AV342" s="3238" t="str">
        <f>IF(SUM(AV340:AW340)&lt;=AJ345,"OK","Trop")</f>
        <v>OK</v>
      </c>
      <c r="AW342" s="3239"/>
      <c r="AX342" s="3238" t="str">
        <f>IF(SUM(AX340:AY340)&lt;=AJ345,"OK","Trop")</f>
        <v>OK</v>
      </c>
      <c r="AY342" s="3239"/>
      <c r="AZ342" s="3238" t="str">
        <f>IF(SUM(AZ340:BA340)&lt;=AJ345,"OK","Trop")</f>
        <v>OK</v>
      </c>
      <c r="BA342" s="3239"/>
      <c r="BB342" s="3238" t="str">
        <f>IF(SUM(BB340:BC340)&lt;=AJ345,"OK","Trop")</f>
        <v>OK</v>
      </c>
      <c r="BC342" s="3239"/>
      <c r="BD342" s="411"/>
      <c r="BE342" s="3238" t="str">
        <f>IF(SUM(BE340:BF340)&lt;=BK345,"OK","Trop")</f>
        <v>OK</v>
      </c>
      <c r="BF342" s="3239"/>
      <c r="BG342" s="3238" t="str">
        <f>IF(SUM(BG340:BH340)&lt;=BK345,"OK","Trop")</f>
        <v>OK</v>
      </c>
      <c r="BH342" s="3239"/>
      <c r="BI342" s="3238" t="str">
        <f>IF(SUM(BI340:BJ340)&lt;=BK345,"OK","Trop")</f>
        <v>OK</v>
      </c>
      <c r="BJ342" s="3239"/>
      <c r="BK342" s="3238" t="str">
        <f>IF(SUM(BK340:BL340)&lt;=BK345,"OK","Trop")</f>
        <v>OK</v>
      </c>
      <c r="BL342" s="3239"/>
      <c r="BM342" s="3238" t="str">
        <f>IF(SUM(BM340:BN340)&lt;=BK345,"OK","Trop")</f>
        <v>OK</v>
      </c>
      <c r="BN342" s="3239"/>
      <c r="BO342" s="3238" t="str">
        <f>IF(SUM(BO340:BP340)&lt;=BK345,"OK","Trop")</f>
        <v>OK</v>
      </c>
      <c r="BP342" s="3239"/>
      <c r="BQ342" s="3238" t="str">
        <f>IF(SUM(BQ340:BR340)&lt;=BK345,"OK","Trop")</f>
        <v>OK</v>
      </c>
      <c r="BR342" s="3239"/>
      <c r="BS342" s="3238" t="str">
        <f>IF(SUM(BS340:BT340)&lt;=BK345,"OK","Trop")</f>
        <v>OK</v>
      </c>
      <c r="BT342" s="3239"/>
      <c r="BU342" s="3238" t="str">
        <f>IF(SUM(BU340:BV340)&lt;=BK345,"OK","Trop")</f>
        <v>OK</v>
      </c>
      <c r="BV342" s="3239"/>
      <c r="BW342" s="3238" t="str">
        <f>IF(SUM(BW340:BX340)&lt;=BK345,"OK","Trop")</f>
        <v>OK</v>
      </c>
      <c r="BX342" s="3239"/>
      <c r="BY342" s="3238" t="str">
        <f>IF(SUM(BY340:BZ340)&lt;=BK345,"OK","Trop")</f>
        <v>OK</v>
      </c>
      <c r="BZ342" s="3239"/>
      <c r="CA342" s="3238" t="str">
        <f>IF(SUM(CA340:CB340)&lt;=BK345,"OK","Trop")</f>
        <v>OK</v>
      </c>
      <c r="CB342" s="3239"/>
      <c r="CC342" s="3238" t="str">
        <f>IF(SUM(CC340:CD340)&lt;=BK345,"OK","Trop")</f>
        <v>OK</v>
      </c>
      <c r="CD342" s="3239"/>
      <c r="CE342" s="412"/>
      <c r="CF342" s="3238" t="str">
        <f>IF(SUM(CF340:CG340)&lt;=CL345,"OK","Trop")</f>
        <v>OK</v>
      </c>
      <c r="CG342" s="3239"/>
      <c r="CH342" s="3238" t="str">
        <f>IF(SUM(CH340:CI340)&lt;=CL345,"OK","Trop")</f>
        <v>OK</v>
      </c>
      <c r="CI342" s="3239"/>
      <c r="CJ342" s="3238" t="str">
        <f>IF(SUM(CJ340:CK340)&lt;=CL345,"OK","Trop")</f>
        <v>OK</v>
      </c>
      <c r="CK342" s="3239"/>
      <c r="CL342" s="3238" t="str">
        <f>IF(SUM(CL340:CM340)&lt;=CL345,"OK","Trop")</f>
        <v>OK</v>
      </c>
      <c r="CM342" s="3239"/>
      <c r="CN342" s="3238" t="str">
        <f>IF(SUM(CN340:CO340)&lt;=CL345,"OK","Trop")</f>
        <v>OK</v>
      </c>
      <c r="CO342" s="3239"/>
      <c r="CP342" s="3238" t="str">
        <f>IF(SUM(CP340:CQ340)&lt;=CL345,"OK","Trop")</f>
        <v>OK</v>
      </c>
      <c r="CQ342" s="3239"/>
      <c r="CR342" s="3238" t="str">
        <f>IF(SUM(CR340:CS340)&lt;=CL345,"OK","Trop")</f>
        <v>OK</v>
      </c>
      <c r="CS342" s="3239"/>
      <c r="CT342" s="3238" t="str">
        <f>IF(SUM(CT340:CU340)&lt;=CL345,"OK","Trop")</f>
        <v>OK</v>
      </c>
      <c r="CU342" s="3239"/>
      <c r="CV342" s="3238" t="str">
        <f>IF(SUM(CV340:CW340)&lt;=CL345,"OK","Trop")</f>
        <v>OK</v>
      </c>
      <c r="CW342" s="3239"/>
      <c r="CX342" s="3238" t="str">
        <f>IF(SUM(CX340:CY340)&lt;=CL345,"OK","Trop")</f>
        <v>OK</v>
      </c>
      <c r="CY342" s="3239"/>
      <c r="CZ342" s="3238" t="str">
        <f>IF(SUM(CZ340:DA340)&lt;=CL345,"OK","Trop")</f>
        <v>OK</v>
      </c>
      <c r="DA342" s="3239"/>
      <c r="DB342" s="3238" t="str">
        <f>IF(SUM(DB340:DC340)&lt;=CL345,"OK","Trop")</f>
        <v>OK</v>
      </c>
      <c r="DC342" s="3239"/>
      <c r="DD342" s="3238" t="str">
        <f>IF(SUM(DD340:DE340)&lt;=CL345,"OK","Trop")</f>
        <v>OK</v>
      </c>
      <c r="DE342" s="3239"/>
      <c r="DF342" s="457" t="s">
        <v>1088</v>
      </c>
      <c r="DG342" s="408"/>
      <c r="DH342" s="408"/>
      <c r="DI342" s="408"/>
      <c r="DJ342" s="270"/>
      <c r="DK342" s="270"/>
      <c r="DL342" s="270"/>
      <c r="DM342" s="270"/>
      <c r="DN342" s="270"/>
      <c r="DO342" s="1122"/>
      <c r="DP342" s="564">
        <v>0</v>
      </c>
      <c r="DQ342" s="200">
        <v>0</v>
      </c>
      <c r="DR342" s="200">
        <v>0</v>
      </c>
      <c r="DS342" s="200">
        <v>0</v>
      </c>
      <c r="DT342" s="200">
        <v>0</v>
      </c>
      <c r="DU342" s="200">
        <v>0</v>
      </c>
      <c r="DV342" s="200">
        <v>0</v>
      </c>
      <c r="DW342" s="1217"/>
    </row>
    <row r="343" spans="1:127" s="240" customFormat="1" ht="15.95" customHeight="1">
      <c r="B343" s="456" t="s">
        <v>1089</v>
      </c>
      <c r="C343" s="3242" t="str">
        <f>IF(C342="OK","",SUM(C340:D340)-I345)</f>
        <v/>
      </c>
      <c r="D343" s="3243"/>
      <c r="E343" s="3242" t="str">
        <f>IF(E342="OK","",SUM(E340:F340)-I345)</f>
        <v/>
      </c>
      <c r="F343" s="3243"/>
      <c r="G343" s="3242" t="str">
        <f>IF(G342="OK","",SUM(G340:H340)-I345)</f>
        <v/>
      </c>
      <c r="H343" s="3243"/>
      <c r="I343" s="3242" t="str">
        <f>IF(I342="OK","",SUM(I340:J340)-I345)</f>
        <v/>
      </c>
      <c r="J343" s="3243"/>
      <c r="K343" s="3242" t="str">
        <f>IF(K342="OK","",SUM(K340:L340)-I345)</f>
        <v/>
      </c>
      <c r="L343" s="3243"/>
      <c r="M343" s="3242" t="str">
        <f>IF(M342="OK","",SUM(M340:N340)-I345)</f>
        <v/>
      </c>
      <c r="N343" s="3243"/>
      <c r="O343" s="3242" t="str">
        <f>IF(O342="OK","",SUM(O340:P340)-I345)</f>
        <v/>
      </c>
      <c r="P343" s="3243"/>
      <c r="Q343" s="3242" t="str">
        <f>IF(Q342="OK","",SUM(Q340:R340)-I345)</f>
        <v/>
      </c>
      <c r="R343" s="3243"/>
      <c r="S343" s="3242" t="str">
        <f>IF(S342="OK","",SUM(S340:T340)-I345)</f>
        <v/>
      </c>
      <c r="T343" s="3243"/>
      <c r="U343" s="3242" t="str">
        <f>IF(U342="OK","",SUM(U340:V340)-I345)</f>
        <v/>
      </c>
      <c r="V343" s="3243"/>
      <c r="W343" s="3242" t="str">
        <f>IF(W342="OK","",SUM(W340:X340)-I345)</f>
        <v/>
      </c>
      <c r="X343" s="3243"/>
      <c r="Y343" s="3242" t="str">
        <f>IF(Y342="OK","",SUM(Y340:Z340)-I345)</f>
        <v/>
      </c>
      <c r="Z343" s="3243"/>
      <c r="AA343" s="3242" t="str">
        <f>IF(AA342="OK","",SUM(AA340:AB340)-I345)</f>
        <v/>
      </c>
      <c r="AB343" s="3243"/>
      <c r="AC343" s="410"/>
      <c r="AD343" s="3242" t="str">
        <f>IF(AD342="OK","",SUM(AD340:AE340)-AJ345)</f>
        <v/>
      </c>
      <c r="AE343" s="3243"/>
      <c r="AF343" s="3242" t="str">
        <f>IF(AF342="OK","",SUM(AF340:AG340)-AJ345)</f>
        <v/>
      </c>
      <c r="AG343" s="3243"/>
      <c r="AH343" s="3242" t="str">
        <f>IF(AH342="OK","",SUM(AH340:AI340)-AJ345)</f>
        <v/>
      </c>
      <c r="AI343" s="3243"/>
      <c r="AJ343" s="3242" t="str">
        <f>IF(AJ342="OK","",SUM(AJ340:AK340)-AJ345)</f>
        <v/>
      </c>
      <c r="AK343" s="3243"/>
      <c r="AL343" s="3242" t="str">
        <f>IF(AL342="OK","",SUM(AL340:AM340)-AJ345)</f>
        <v/>
      </c>
      <c r="AM343" s="3243"/>
      <c r="AN343" s="3242" t="str">
        <f>IF(AN342="OK","",SUM(AN340:AO340)-AJ345)</f>
        <v/>
      </c>
      <c r="AO343" s="3243"/>
      <c r="AP343" s="3242" t="str">
        <f>IF(AP342="OK","",SUM(AP340:AQ340)-AJ345)</f>
        <v/>
      </c>
      <c r="AQ343" s="3243"/>
      <c r="AR343" s="3242" t="str">
        <f>IF(AR342="OK","",SUM(AR340:AS340)-AJ345)</f>
        <v/>
      </c>
      <c r="AS343" s="3243"/>
      <c r="AT343" s="3242" t="str">
        <f>IF(AT342="OK","",SUM(AT340:AU340)-AJ345)</f>
        <v/>
      </c>
      <c r="AU343" s="3243"/>
      <c r="AV343" s="3242" t="str">
        <f>IF(AV342="OK","",SUM(AV340:AW340)-AJ345)</f>
        <v/>
      </c>
      <c r="AW343" s="3243"/>
      <c r="AX343" s="3242" t="str">
        <f>IF(AX342="OK","",SUM(AX340:AY340)-AJ345)</f>
        <v/>
      </c>
      <c r="AY343" s="3243"/>
      <c r="AZ343" s="3242" t="str">
        <f>IF(AZ342="OK","",SUM(AZ340:BA340)-AJ345)</f>
        <v/>
      </c>
      <c r="BA343" s="3243"/>
      <c r="BB343" s="3242" t="str">
        <f>IF(BB342="OK","",SUM(BB340:BC340)-AJ345)</f>
        <v/>
      </c>
      <c r="BC343" s="3243"/>
      <c r="BD343" s="411"/>
      <c r="BE343" s="3242" t="str">
        <f>IF(BE342="OK","",SUM(BE340:BF340)-BK345)</f>
        <v/>
      </c>
      <c r="BF343" s="3243"/>
      <c r="BG343" s="3242" t="str">
        <f>IF(BG342="OK","",SUM(BG340:BH340)-BK345)</f>
        <v/>
      </c>
      <c r="BH343" s="3243"/>
      <c r="BI343" s="3242" t="str">
        <f>IF(BI342="OK","",SUM(BI340:BJ340)-BK345)</f>
        <v/>
      </c>
      <c r="BJ343" s="3243"/>
      <c r="BK343" s="3242" t="str">
        <f>IF(BK342="OK","",SUM(BK340:BL340)-BK345)</f>
        <v/>
      </c>
      <c r="BL343" s="3243"/>
      <c r="BM343" s="3242" t="str">
        <f>IF(BM342="OK","",SUM(BM340:BN340)-BK345)</f>
        <v/>
      </c>
      <c r="BN343" s="3243"/>
      <c r="BO343" s="3242" t="str">
        <f>IF(BO342="OK","",SUM(BO340:BP340)-BK345)</f>
        <v/>
      </c>
      <c r="BP343" s="3243"/>
      <c r="BQ343" s="3242" t="str">
        <f>IF(BQ342="OK","",SUM(BQ340:BR340)-BK345)</f>
        <v/>
      </c>
      <c r="BR343" s="3243"/>
      <c r="BS343" s="3242" t="str">
        <f>IF(BS342="OK","",SUM(BS340:BT340)-BK345)</f>
        <v/>
      </c>
      <c r="BT343" s="3243"/>
      <c r="BU343" s="3242" t="str">
        <f>IF(BU342="OK","",SUM(BU340:BV340)-BK345)</f>
        <v/>
      </c>
      <c r="BV343" s="3243"/>
      <c r="BW343" s="3242" t="str">
        <f>IF(BW342="OK","",SUM(BW340:BX340)-BK345)</f>
        <v/>
      </c>
      <c r="BX343" s="3243"/>
      <c r="BY343" s="3242" t="str">
        <f>IF(BY342="OK","",SUM(BY340:BZ340)-BK345)</f>
        <v/>
      </c>
      <c r="BZ343" s="3243"/>
      <c r="CA343" s="3242" t="str">
        <f>IF(CA342="OK","",SUM(CA340:CB340)-BK345)</f>
        <v/>
      </c>
      <c r="CB343" s="3243"/>
      <c r="CC343" s="3242" t="str">
        <f>IF(CC342="OK","",SUM(CC340:CD340)-BK345)</f>
        <v/>
      </c>
      <c r="CD343" s="3243"/>
      <c r="CE343" s="412"/>
      <c r="CF343" s="3242" t="str">
        <f>IF(CF342="OK","",SUM(CF340:CG340)-CL345)</f>
        <v/>
      </c>
      <c r="CG343" s="3243"/>
      <c r="CH343" s="3242" t="str">
        <f>IF(CH342="OK","",SUM(CH340:CI340)-CL345)</f>
        <v/>
      </c>
      <c r="CI343" s="3243"/>
      <c r="CJ343" s="3242" t="str">
        <f>IF(CJ342="OK","",SUM(CJ340:CK340)-CL345)</f>
        <v/>
      </c>
      <c r="CK343" s="3243"/>
      <c r="CL343" s="3242" t="str">
        <f>IF(CL342="OK","",SUM(CL340:CM340)-CL345)</f>
        <v/>
      </c>
      <c r="CM343" s="3243"/>
      <c r="CN343" s="3242" t="str">
        <f>IF(CN342="OK","",SUM(CN340:CO340)-CL345)</f>
        <v/>
      </c>
      <c r="CO343" s="3243"/>
      <c r="CP343" s="3242" t="str">
        <f>IF(CP342="OK","",SUM(CP340:CQ340)-CL345)</f>
        <v/>
      </c>
      <c r="CQ343" s="3243"/>
      <c r="CR343" s="3242" t="str">
        <f>IF(CR342="OK","",SUM(CR340:CS340)-CL345)</f>
        <v/>
      </c>
      <c r="CS343" s="3243"/>
      <c r="CT343" s="3242" t="str">
        <f>IF(CT342="OK","",SUM(CT340:CU340)-CL345)</f>
        <v/>
      </c>
      <c r="CU343" s="3243"/>
      <c r="CV343" s="3242" t="str">
        <f>IF(CV342="OK","",SUM(CV340:CW340)-CL345)</f>
        <v/>
      </c>
      <c r="CW343" s="3243"/>
      <c r="CX343" s="3242" t="str">
        <f>IF(CX342="OK","",SUM(CX340:CY340)-CL345)</f>
        <v/>
      </c>
      <c r="CY343" s="3243"/>
      <c r="CZ343" s="3242" t="str">
        <f>IF(CZ342="OK","",SUM(CZ340:DA340)-CL345)</f>
        <v/>
      </c>
      <c r="DA343" s="3243"/>
      <c r="DB343" s="3242" t="str">
        <f>IF(DB342="OK","",SUM(DB340:DC340)-CL345)</f>
        <v/>
      </c>
      <c r="DC343" s="3243"/>
      <c r="DD343" s="3242" t="str">
        <f>IF(DD342="OK","",SUM(DD340:DE340)-CL345)</f>
        <v/>
      </c>
      <c r="DE343" s="3243"/>
      <c r="DF343" s="457" t="s">
        <v>1090</v>
      </c>
      <c r="DG343" s="408"/>
      <c r="DH343" s="408"/>
      <c r="DI343" s="408"/>
      <c r="DJ343" s="270"/>
      <c r="DK343" s="270"/>
      <c r="DL343" s="270"/>
      <c r="DM343" s="270"/>
      <c r="DN343" s="270"/>
      <c r="DO343" s="1122"/>
      <c r="DP343" s="564">
        <v>0</v>
      </c>
      <c r="DQ343" s="200">
        <v>0</v>
      </c>
      <c r="DR343" s="200">
        <v>0</v>
      </c>
      <c r="DS343" s="200">
        <v>0</v>
      </c>
      <c r="DT343" s="200">
        <v>0</v>
      </c>
      <c r="DU343" s="200">
        <v>0</v>
      </c>
      <c r="DV343" s="200">
        <v>0</v>
      </c>
      <c r="DW343" s="1217"/>
    </row>
    <row r="344" spans="1:127" s="240" customFormat="1" ht="15.95" customHeight="1">
      <c r="B344" s="630">
        <f>COUNTA(B220:B238)</f>
        <v>8</v>
      </c>
      <c r="C344" s="1124" t="s">
        <v>1091</v>
      </c>
      <c r="D344" s="460"/>
      <c r="E344" s="461"/>
      <c r="F344" s="461"/>
      <c r="G344" s="461"/>
      <c r="H344" s="462"/>
      <c r="I344" s="459" t="s">
        <v>1092</v>
      </c>
      <c r="J344" s="460"/>
      <c r="K344" s="461"/>
      <c r="L344" s="461"/>
      <c r="M344" s="461"/>
      <c r="N344" s="463"/>
      <c r="O344" s="459" t="s">
        <v>1093</v>
      </c>
      <c r="P344" s="461"/>
      <c r="Q344" s="461"/>
      <c r="R344" s="461"/>
      <c r="S344" s="463"/>
      <c r="T344" s="459" t="s">
        <v>1094</v>
      </c>
      <c r="U344" s="464"/>
      <c r="V344" s="461"/>
      <c r="W344" s="461"/>
      <c r="X344" s="461"/>
      <c r="Y344" s="461"/>
      <c r="Z344" s="461"/>
      <c r="AA344" s="461"/>
      <c r="AB344" s="463"/>
      <c r="AC344" s="410"/>
      <c r="AD344" s="1124" t="s">
        <v>1091</v>
      </c>
      <c r="AE344" s="460"/>
      <c r="AF344" s="461"/>
      <c r="AG344" s="461"/>
      <c r="AH344" s="461"/>
      <c r="AI344" s="462"/>
      <c r="AJ344" s="459" t="s">
        <v>1092</v>
      </c>
      <c r="AK344" s="460"/>
      <c r="AL344" s="461"/>
      <c r="AM344" s="461"/>
      <c r="AN344" s="461"/>
      <c r="AO344" s="463"/>
      <c r="AP344" s="459" t="s">
        <v>1093</v>
      </c>
      <c r="AQ344" s="461"/>
      <c r="AR344" s="461"/>
      <c r="AS344" s="461"/>
      <c r="AT344" s="463"/>
      <c r="AU344" s="459" t="s">
        <v>1094</v>
      </c>
      <c r="AV344" s="464"/>
      <c r="AW344" s="461"/>
      <c r="AX344" s="461"/>
      <c r="AY344" s="461"/>
      <c r="AZ344" s="461"/>
      <c r="BA344" s="461"/>
      <c r="BB344" s="461"/>
      <c r="BC344" s="463"/>
      <c r="BD344" s="411"/>
      <c r="BE344" s="1124" t="s">
        <v>1091</v>
      </c>
      <c r="BF344" s="460"/>
      <c r="BG344" s="461"/>
      <c r="BH344" s="461"/>
      <c r="BI344" s="461"/>
      <c r="BJ344" s="462"/>
      <c r="BK344" s="459" t="s">
        <v>1092</v>
      </c>
      <c r="BL344" s="460"/>
      <c r="BM344" s="461"/>
      <c r="BN344" s="461"/>
      <c r="BO344" s="461"/>
      <c r="BP344" s="463"/>
      <c r="BQ344" s="459" t="s">
        <v>1093</v>
      </c>
      <c r="BR344" s="461"/>
      <c r="BS344" s="461"/>
      <c r="BT344" s="461"/>
      <c r="BU344" s="463"/>
      <c r="BV344" s="459" t="s">
        <v>1094</v>
      </c>
      <c r="BW344" s="464"/>
      <c r="BX344" s="461"/>
      <c r="BY344" s="461"/>
      <c r="BZ344" s="461"/>
      <c r="CA344" s="461"/>
      <c r="CB344" s="461"/>
      <c r="CC344" s="461"/>
      <c r="CD344" s="463"/>
      <c r="CE344" s="412"/>
      <c r="CF344" s="1124" t="s">
        <v>1091</v>
      </c>
      <c r="CG344" s="460"/>
      <c r="CH344" s="461"/>
      <c r="CI344" s="461"/>
      <c r="CJ344" s="461"/>
      <c r="CK344" s="462"/>
      <c r="CL344" s="459" t="s">
        <v>1092</v>
      </c>
      <c r="CM344" s="460"/>
      <c r="CN344" s="461"/>
      <c r="CO344" s="461"/>
      <c r="CP344" s="461"/>
      <c r="CQ344" s="463"/>
      <c r="CR344" s="459" t="s">
        <v>1093</v>
      </c>
      <c r="CS344" s="461"/>
      <c r="CT344" s="461"/>
      <c r="CU344" s="461"/>
      <c r="CV344" s="463"/>
      <c r="CW344" s="459" t="s">
        <v>1094</v>
      </c>
      <c r="CX344" s="464"/>
      <c r="CY344" s="461"/>
      <c r="CZ344" s="461"/>
      <c r="DA344" s="461"/>
      <c r="DB344" s="461"/>
      <c r="DC344" s="461"/>
      <c r="DD344" s="461"/>
      <c r="DE344" s="463"/>
      <c r="DF344" s="3244">
        <f>B344</f>
        <v>8</v>
      </c>
      <c r="DG344" s="3245"/>
      <c r="DH344" s="3245"/>
      <c r="DI344" s="631" t="s">
        <v>1095</v>
      </c>
      <c r="DJ344" s="631"/>
      <c r="DK344" s="270"/>
      <c r="DL344" s="270"/>
      <c r="DM344" s="270"/>
      <c r="DN344" s="270"/>
      <c r="DO344" s="1122"/>
      <c r="DP344" s="564">
        <v>0</v>
      </c>
      <c r="DQ344" s="200">
        <v>0</v>
      </c>
      <c r="DR344" s="200">
        <v>0</v>
      </c>
      <c r="DS344" s="200">
        <v>0</v>
      </c>
      <c r="DT344" s="200">
        <v>0</v>
      </c>
      <c r="DU344" s="200">
        <v>0</v>
      </c>
      <c r="DV344" s="200">
        <v>0</v>
      </c>
      <c r="DW344" s="1217"/>
    </row>
    <row r="345" spans="1:127" s="240" customFormat="1" ht="15.95" customHeight="1" thickBot="1">
      <c r="B345" s="466" t="s">
        <v>1096</v>
      </c>
      <c r="C345" s="3198">
        <v>20</v>
      </c>
      <c r="D345" s="3199"/>
      <c r="E345" s="3199"/>
      <c r="F345" s="3199"/>
      <c r="G345" s="3199"/>
      <c r="H345" s="3200"/>
      <c r="I345" s="3201">
        <f>(J338/P338)*C345</f>
        <v>4</v>
      </c>
      <c r="J345" s="3202"/>
      <c r="K345" s="3202"/>
      <c r="L345" s="3202"/>
      <c r="M345" s="3202"/>
      <c r="N345" s="3203"/>
      <c r="O345" s="3201">
        <f>SUM(C340:AB340)</f>
        <v>0</v>
      </c>
      <c r="P345" s="3202"/>
      <c r="Q345" s="3202"/>
      <c r="R345" s="3202"/>
      <c r="S345" s="3203"/>
      <c r="T345" s="3201" t="str">
        <f>IF(O345&lt;=I345,"OK","Trop")</f>
        <v>OK</v>
      </c>
      <c r="U345" s="3202"/>
      <c r="V345" s="3202"/>
      <c r="W345" s="3202"/>
      <c r="X345" s="3202"/>
      <c r="Y345" s="3196" t="str">
        <f>IF(O345&lt;=I345,"",IF(O345&gt;I345,O345-I345))</f>
        <v/>
      </c>
      <c r="Z345" s="3196"/>
      <c r="AA345" s="3196"/>
      <c r="AB345" s="3197"/>
      <c r="AC345" s="410"/>
      <c r="AD345" s="3198">
        <v>20</v>
      </c>
      <c r="AE345" s="3199"/>
      <c r="AF345" s="3199"/>
      <c r="AG345" s="3199"/>
      <c r="AH345" s="3199"/>
      <c r="AI345" s="3200"/>
      <c r="AJ345" s="3201">
        <f>(AK338/AQ338)*AD345</f>
        <v>6</v>
      </c>
      <c r="AK345" s="3202"/>
      <c r="AL345" s="3202"/>
      <c r="AM345" s="3202"/>
      <c r="AN345" s="3202"/>
      <c r="AO345" s="3203"/>
      <c r="AP345" s="3201">
        <f>SUM(AD340:BC340)</f>
        <v>0</v>
      </c>
      <c r="AQ345" s="3202"/>
      <c r="AR345" s="3202"/>
      <c r="AS345" s="3202"/>
      <c r="AT345" s="3203"/>
      <c r="AU345" s="3201" t="str">
        <f>IF(AP345&lt;=AJ345,"OK","Trop")</f>
        <v>OK</v>
      </c>
      <c r="AV345" s="3202"/>
      <c r="AW345" s="3202"/>
      <c r="AX345" s="3202"/>
      <c r="AY345" s="3202"/>
      <c r="AZ345" s="3196" t="str">
        <f>IF(AP345&lt;=AJ345,"",IF(AP345&gt;AJ345,AP345-AJ345))</f>
        <v/>
      </c>
      <c r="BA345" s="3196"/>
      <c r="BB345" s="3196"/>
      <c r="BC345" s="3197"/>
      <c r="BD345" s="411"/>
      <c r="BE345" s="3198">
        <v>20</v>
      </c>
      <c r="BF345" s="3199"/>
      <c r="BG345" s="3199"/>
      <c r="BH345" s="3199"/>
      <c r="BI345" s="3199"/>
      <c r="BJ345" s="3200"/>
      <c r="BK345" s="3201">
        <f>(BL338/BR338)*BE345</f>
        <v>6</v>
      </c>
      <c r="BL345" s="3202"/>
      <c r="BM345" s="3202"/>
      <c r="BN345" s="3202"/>
      <c r="BO345" s="3202"/>
      <c r="BP345" s="3203"/>
      <c r="BQ345" s="3201">
        <f>SUM(BE340:CD340)</f>
        <v>0</v>
      </c>
      <c r="BR345" s="3202"/>
      <c r="BS345" s="3202"/>
      <c r="BT345" s="3202"/>
      <c r="BU345" s="3203"/>
      <c r="BV345" s="3201" t="str">
        <f>IF(BQ345&lt;=BK345,"OK","Trop")</f>
        <v>OK</v>
      </c>
      <c r="BW345" s="3202"/>
      <c r="BX345" s="3202"/>
      <c r="BY345" s="3202"/>
      <c r="BZ345" s="3202"/>
      <c r="CA345" s="3196" t="str">
        <f>IF(BQ345&lt;=BK345,"",IF(BQ345&gt;BK345,BQ345-BK345))</f>
        <v/>
      </c>
      <c r="CB345" s="3196"/>
      <c r="CC345" s="3196"/>
      <c r="CD345" s="3197"/>
      <c r="CE345" s="412"/>
      <c r="CF345" s="3198">
        <v>40</v>
      </c>
      <c r="CG345" s="3199"/>
      <c r="CH345" s="3199"/>
      <c r="CI345" s="3199"/>
      <c r="CJ345" s="3199"/>
      <c r="CK345" s="3200"/>
      <c r="CL345" s="3201">
        <f>(CM338/CS338)*CF345</f>
        <v>8</v>
      </c>
      <c r="CM345" s="3202"/>
      <c r="CN345" s="3202"/>
      <c r="CO345" s="3202"/>
      <c r="CP345" s="3202"/>
      <c r="CQ345" s="3203"/>
      <c r="CR345" s="3201">
        <f>SUM(CF340:DE340)</f>
        <v>0</v>
      </c>
      <c r="CS345" s="3202"/>
      <c r="CT345" s="3202"/>
      <c r="CU345" s="3202"/>
      <c r="CV345" s="3203"/>
      <c r="CW345" s="3201" t="str">
        <f>IF(CR345&lt;=CL345,"OK","Trop")</f>
        <v>OK</v>
      </c>
      <c r="CX345" s="3202"/>
      <c r="CY345" s="3202"/>
      <c r="CZ345" s="3202"/>
      <c r="DA345" s="3202"/>
      <c r="DB345" s="3196" t="str">
        <f>IF(CR345&lt;=CL345,"",IF(CR345&gt;CL345,CR345-CL345))</f>
        <v/>
      </c>
      <c r="DC345" s="3196"/>
      <c r="DD345" s="3196"/>
      <c r="DE345" s="3197"/>
      <c r="DF345" s="1125" t="s">
        <v>1164</v>
      </c>
      <c r="DG345" s="1126"/>
      <c r="DH345" s="1126"/>
      <c r="DI345" s="1126"/>
      <c r="DJ345" s="1126"/>
      <c r="DK345" s="1126"/>
      <c r="DL345" s="1126"/>
      <c r="DM345" s="1126"/>
      <c r="DN345" s="1126"/>
      <c r="DO345" s="1127"/>
      <c r="DP345" s="564">
        <v>0</v>
      </c>
      <c r="DQ345" s="200">
        <v>0</v>
      </c>
      <c r="DR345" s="200">
        <v>0</v>
      </c>
      <c r="DS345" s="200">
        <v>0</v>
      </c>
      <c r="DT345" s="200">
        <v>0</v>
      </c>
      <c r="DU345" s="200">
        <v>0</v>
      </c>
      <c r="DV345" s="200">
        <v>0</v>
      </c>
      <c r="DW345" s="1217"/>
    </row>
    <row r="346" spans="1:127" s="240" customFormat="1" ht="15.95" customHeight="1">
      <c r="A346" s="621"/>
      <c r="B346" s="1248"/>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129"/>
      <c r="BC346" s="129"/>
      <c r="BD346" s="129"/>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c r="CG346" s="129"/>
      <c r="CH346" s="129"/>
      <c r="CI346" s="129"/>
      <c r="CJ346" s="129"/>
      <c r="CK346" s="129"/>
      <c r="CL346" s="129"/>
      <c r="CM346" s="129"/>
      <c r="CN346" s="129"/>
      <c r="CO346" s="129"/>
      <c r="CP346" s="129"/>
      <c r="CQ346" s="129"/>
      <c r="CR346" s="129"/>
      <c r="CS346" s="129"/>
      <c r="CT346" s="129"/>
      <c r="CU346" s="129"/>
      <c r="CV346" s="129"/>
      <c r="CW346" s="129"/>
      <c r="CX346" s="129"/>
      <c r="CY346" s="129"/>
      <c r="CZ346" s="129"/>
      <c r="DA346" s="129"/>
      <c r="DB346" s="129"/>
      <c r="DC346" s="129"/>
      <c r="DD346" s="129"/>
      <c r="DE346" s="129"/>
      <c r="DF346" s="129"/>
      <c r="DG346" s="129"/>
      <c r="DI346" s="564">
        <v>0</v>
      </c>
      <c r="DJ346" s="564">
        <v>0</v>
      </c>
      <c r="DK346" s="564">
        <v>0</v>
      </c>
      <c r="DL346" s="564">
        <v>0</v>
      </c>
      <c r="DM346" s="564">
        <v>0</v>
      </c>
      <c r="DN346" s="564">
        <v>0</v>
      </c>
      <c r="DO346" s="564">
        <v>0</v>
      </c>
      <c r="DP346" s="564">
        <v>0</v>
      </c>
      <c r="DQ346" s="200">
        <v>0</v>
      </c>
      <c r="DR346" s="200">
        <v>0</v>
      </c>
      <c r="DS346" s="200">
        <v>0</v>
      </c>
      <c r="DT346" s="200">
        <v>0</v>
      </c>
      <c r="DU346" s="200">
        <v>0</v>
      </c>
      <c r="DV346" s="200">
        <v>0</v>
      </c>
      <c r="DW346" s="1217"/>
    </row>
    <row r="347" spans="1:127" s="240" customFormat="1" ht="15" customHeight="1" thickBot="1">
      <c r="B347" s="1134" t="s">
        <v>73</v>
      </c>
      <c r="C347" s="1135" t="s">
        <v>17</v>
      </c>
      <c r="D347" s="1136"/>
      <c r="E347" s="1137"/>
      <c r="F347" s="1137"/>
      <c r="G347" s="1137"/>
      <c r="H347" s="1137"/>
      <c r="I347" s="1137"/>
      <c r="J347" s="1137"/>
      <c r="K347" s="1137"/>
      <c r="L347" s="1137"/>
      <c r="M347" s="1137"/>
      <c r="N347" s="1137"/>
      <c r="O347" s="1137"/>
      <c r="P347" s="1137"/>
      <c r="Q347" s="1137"/>
      <c r="R347" s="1137"/>
      <c r="S347" s="1137"/>
      <c r="T347" s="1137"/>
      <c r="U347" s="1138"/>
      <c r="V347" s="1138"/>
      <c r="W347" s="1138"/>
      <c r="X347" s="1138"/>
      <c r="Y347" s="1137"/>
      <c r="Z347" s="1137"/>
      <c r="AA347" s="1139"/>
      <c r="AB347" s="1137"/>
      <c r="AC347" s="1140">
        <v>0</v>
      </c>
      <c r="AD347" s="1141" t="s">
        <v>18</v>
      </c>
      <c r="AE347" s="1142"/>
      <c r="AF347" s="1143"/>
      <c r="AG347" s="1143"/>
      <c r="AH347" s="1144"/>
      <c r="AI347" s="1144"/>
      <c r="AJ347" s="1143"/>
      <c r="AK347" s="1143"/>
      <c r="AL347" s="1144"/>
      <c r="AM347" s="1144"/>
      <c r="AN347" s="1144"/>
      <c r="AO347" s="1144"/>
      <c r="AP347" s="1144"/>
      <c r="AQ347" s="1144"/>
      <c r="AR347" s="1144"/>
      <c r="AS347" s="1144"/>
      <c r="AT347" s="1144"/>
      <c r="AU347" s="1144"/>
      <c r="AV347" s="1144"/>
      <c r="AW347" s="1144"/>
      <c r="AX347" s="1144"/>
      <c r="AY347" s="1144"/>
      <c r="AZ347" s="1144"/>
      <c r="BA347" s="1144"/>
      <c r="BB347" s="1145"/>
      <c r="BC347" s="1144"/>
      <c r="BD347" s="1146">
        <v>0</v>
      </c>
      <c r="BE347" s="1147" t="s">
        <v>19</v>
      </c>
      <c r="BF347" s="1147"/>
      <c r="BG347" s="1148"/>
      <c r="BH347" s="1148"/>
      <c r="BI347" s="1149"/>
      <c r="BJ347" s="1149"/>
      <c r="BK347" s="1149"/>
      <c r="BL347" s="1149"/>
      <c r="BM347" s="1148"/>
      <c r="BN347" s="1148"/>
      <c r="BO347" s="1148"/>
      <c r="BP347" s="1148"/>
      <c r="BQ347" s="1148"/>
      <c r="BR347" s="1148"/>
      <c r="BS347" s="1148"/>
      <c r="BT347" s="1148"/>
      <c r="BU347" s="1148"/>
      <c r="BV347" s="1148"/>
      <c r="BW347" s="1148"/>
      <c r="BX347" s="1148"/>
      <c r="BY347" s="1148"/>
      <c r="BZ347" s="1148"/>
      <c r="CA347" s="1148"/>
      <c r="CB347" s="1148"/>
      <c r="CC347" s="1150"/>
      <c r="CD347" s="1148"/>
      <c r="CE347" s="1151"/>
      <c r="CF347" s="1152" t="s">
        <v>20</v>
      </c>
      <c r="CG347" s="1152"/>
      <c r="CH347" s="1153"/>
      <c r="CI347" s="1153"/>
      <c r="CJ347" s="1153"/>
      <c r="CK347" s="1153"/>
      <c r="CL347" s="1154"/>
      <c r="CM347" s="1154"/>
      <c r="CN347" s="1153"/>
      <c r="CO347" s="1153"/>
      <c r="CP347" s="1154"/>
      <c r="CQ347" s="1154"/>
      <c r="CR347" s="1154"/>
      <c r="CS347" s="1154"/>
      <c r="CT347" s="1154"/>
      <c r="CU347" s="1154"/>
      <c r="CV347" s="1154"/>
      <c r="CW347" s="1154"/>
      <c r="CX347" s="1154"/>
      <c r="CY347" s="1154"/>
      <c r="CZ347" s="1154"/>
      <c r="DA347" s="1154"/>
      <c r="DB347" s="1154"/>
      <c r="DC347" s="1154"/>
      <c r="DD347" s="1154"/>
      <c r="DE347" s="1155"/>
      <c r="DF347" s="200">
        <v>0</v>
      </c>
      <c r="DG347" s="200">
        <v>0</v>
      </c>
      <c r="DH347" s="200">
        <v>0</v>
      </c>
      <c r="DI347" s="200">
        <v>0</v>
      </c>
      <c r="DJ347" s="200">
        <v>0</v>
      </c>
      <c r="DK347" s="200">
        <v>0</v>
      </c>
      <c r="DL347" s="200">
        <v>0</v>
      </c>
      <c r="DM347" s="200">
        <v>0</v>
      </c>
      <c r="DN347" s="200">
        <v>0</v>
      </c>
      <c r="DO347" s="200">
        <v>0</v>
      </c>
      <c r="DP347" s="200">
        <v>0</v>
      </c>
      <c r="DQ347" s="200">
        <v>0</v>
      </c>
      <c r="DR347" s="200">
        <v>0</v>
      </c>
      <c r="DS347" s="200">
        <v>0</v>
      </c>
      <c r="DT347" s="200">
        <v>0</v>
      </c>
      <c r="DU347" s="200">
        <v>0</v>
      </c>
      <c r="DV347" s="200">
        <v>0</v>
      </c>
      <c r="DW347" s="1217"/>
    </row>
    <row r="348" spans="1:127" s="240" customFormat="1" ht="15.95" customHeight="1">
      <c r="A348" s="621"/>
      <c r="B348" s="1247"/>
      <c r="C348" s="621"/>
      <c r="D348" s="621"/>
      <c r="E348" s="621"/>
      <c r="F348" s="621"/>
      <c r="G348" s="621"/>
      <c r="H348" s="621"/>
      <c r="I348" s="621"/>
      <c r="J348" s="621"/>
      <c r="K348" s="621"/>
      <c r="L348" s="621"/>
      <c r="M348" s="621"/>
      <c r="N348" s="621"/>
      <c r="O348" s="621"/>
      <c r="P348" s="621"/>
      <c r="Q348" s="621"/>
      <c r="R348" s="621"/>
      <c r="S348" s="621"/>
      <c r="T348" s="621"/>
      <c r="U348" s="621"/>
      <c r="V348" s="621"/>
      <c r="W348" s="621"/>
      <c r="X348" s="621"/>
      <c r="Y348" s="621"/>
      <c r="Z348" s="621"/>
      <c r="AA348" s="621"/>
      <c r="AB348" s="621"/>
      <c r="AC348" s="621"/>
      <c r="AD348" s="621"/>
      <c r="AE348" s="621"/>
      <c r="AF348" s="621"/>
      <c r="AG348" s="621"/>
      <c r="AH348" s="621"/>
      <c r="AI348" s="621"/>
      <c r="AJ348" s="621"/>
      <c r="AK348" s="621"/>
      <c r="AL348" s="621"/>
      <c r="AM348" s="621"/>
      <c r="AN348" s="621"/>
      <c r="AO348" s="621"/>
      <c r="AP348" s="621"/>
      <c r="AQ348" s="621"/>
      <c r="AR348" s="621"/>
      <c r="AS348" s="621"/>
      <c r="AT348" s="621"/>
      <c r="AU348" s="621"/>
      <c r="AV348" s="621"/>
      <c r="AW348" s="621"/>
      <c r="AX348" s="621"/>
      <c r="AY348" s="621"/>
      <c r="AZ348" s="621"/>
      <c r="BA348" s="621"/>
      <c r="BB348" s="621"/>
      <c r="BC348" s="621"/>
      <c r="BD348" s="621"/>
      <c r="BE348" s="621"/>
      <c r="BF348" s="621"/>
      <c r="BG348" s="621"/>
      <c r="BH348" s="621"/>
      <c r="BI348" s="621"/>
      <c r="BJ348" s="621"/>
      <c r="BK348" s="621"/>
      <c r="BL348" s="621"/>
      <c r="BM348" s="621"/>
      <c r="BN348" s="621"/>
      <c r="BO348" s="621"/>
      <c r="BP348" s="621"/>
      <c r="BQ348" s="621"/>
      <c r="BR348" s="621"/>
      <c r="BS348" s="621"/>
      <c r="BT348" s="621"/>
      <c r="BU348" s="621"/>
      <c r="BV348" s="621"/>
      <c r="BW348" s="621"/>
      <c r="BX348" s="621"/>
      <c r="BY348" s="621"/>
      <c r="BZ348" s="621"/>
      <c r="CA348" s="621"/>
      <c r="CB348" s="621"/>
      <c r="CC348" s="621"/>
      <c r="CD348" s="621"/>
      <c r="CE348" s="621"/>
      <c r="CF348" s="621"/>
      <c r="CG348" s="621"/>
      <c r="CH348" s="621"/>
      <c r="CI348" s="621"/>
      <c r="CJ348" s="621"/>
      <c r="CK348" s="621"/>
      <c r="CL348" s="621"/>
      <c r="CM348" s="621"/>
      <c r="CN348" s="621"/>
      <c r="CO348" s="621"/>
      <c r="CP348" s="621"/>
      <c r="CQ348" s="621"/>
      <c r="CR348" s="621"/>
      <c r="CS348" s="621"/>
      <c r="CT348" s="621"/>
      <c r="CU348" s="621"/>
      <c r="CV348" s="621"/>
      <c r="CW348" s="621"/>
      <c r="CX348" s="621"/>
      <c r="CY348" s="621"/>
      <c r="CZ348" s="621"/>
      <c r="DA348" s="621"/>
      <c r="DB348" s="621"/>
      <c r="DC348" s="621"/>
      <c r="DD348" s="621"/>
      <c r="DE348" s="621"/>
      <c r="DF348" s="621"/>
      <c r="DG348" s="621"/>
      <c r="DI348" s="564">
        <v>0</v>
      </c>
      <c r="DJ348" s="564">
        <v>0</v>
      </c>
      <c r="DK348" s="564">
        <v>0</v>
      </c>
      <c r="DL348" s="564">
        <v>0</v>
      </c>
      <c r="DM348" s="564">
        <v>0</v>
      </c>
      <c r="DN348" s="564">
        <v>0</v>
      </c>
      <c r="DO348" s="564">
        <v>0</v>
      </c>
      <c r="DP348" s="564">
        <v>0</v>
      </c>
      <c r="DQ348" s="200">
        <v>0</v>
      </c>
      <c r="DR348" s="200">
        <v>0</v>
      </c>
      <c r="DS348" s="200">
        <v>0</v>
      </c>
      <c r="DT348" s="200">
        <v>0</v>
      </c>
      <c r="DU348" s="200">
        <v>0</v>
      </c>
      <c r="DV348" s="200">
        <v>0</v>
      </c>
      <c r="DW348" s="1217"/>
    </row>
    <row r="349" spans="1:127" s="240" customFormat="1" ht="15.95" customHeight="1">
      <c r="A349" s="129"/>
      <c r="B349" s="1246"/>
      <c r="C349" s="1246"/>
      <c r="D349" s="1246"/>
      <c r="E349" s="1246"/>
      <c r="F349" s="1246"/>
      <c r="G349" s="1246"/>
      <c r="H349" s="1246"/>
      <c r="I349" s="1246"/>
      <c r="J349" s="1246"/>
      <c r="K349" s="1246"/>
      <c r="L349" s="1246"/>
      <c r="M349" s="1246"/>
      <c r="N349" s="1246"/>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c r="CB349" s="1246"/>
      <c r="CC349" s="1246"/>
      <c r="CD349" s="1246"/>
      <c r="CE349" s="1246"/>
      <c r="CF349" s="1246"/>
      <c r="CG349" s="1246"/>
      <c r="CH349" s="1246"/>
      <c r="CI349" s="1246"/>
      <c r="CJ349" s="1246"/>
      <c r="CK349" s="1246"/>
      <c r="CL349" s="1246"/>
      <c r="CM349" s="1246"/>
      <c r="CN349" s="1246"/>
      <c r="CO349" s="1246"/>
      <c r="CP349" s="1246"/>
      <c r="CQ349" s="1246"/>
      <c r="CR349" s="1246"/>
      <c r="CS349" s="1246"/>
      <c r="CT349" s="1246"/>
      <c r="CU349" s="1246"/>
      <c r="CV349" s="1246"/>
      <c r="CW349" s="1246"/>
      <c r="CX349" s="1246"/>
      <c r="CY349" s="1246"/>
      <c r="CZ349" s="1246"/>
      <c r="DA349" s="1246"/>
      <c r="DB349" s="1246"/>
      <c r="DC349" s="1246"/>
      <c r="DD349" s="1246"/>
      <c r="DE349" s="1246"/>
      <c r="DF349" s="1246"/>
      <c r="DG349" s="1246"/>
      <c r="DH349" s="1157"/>
      <c r="DI349" s="1158"/>
      <c r="DJ349" s="1158"/>
      <c r="DK349" s="1158"/>
      <c r="DL349" s="1158"/>
      <c r="DM349" s="1158"/>
      <c r="DN349" s="1158"/>
      <c r="DO349" s="1158"/>
      <c r="DP349" s="1158"/>
      <c r="DQ349" s="1158"/>
      <c r="DR349" s="1158"/>
      <c r="DS349" s="1158"/>
      <c r="DT349" s="1158"/>
      <c r="DU349" s="1158"/>
      <c r="DV349" s="1158"/>
      <c r="DW349" s="1217"/>
    </row>
    <row r="350" spans="1:127" s="1238" customFormat="1" ht="35.25" customHeight="1">
      <c r="B350" s="1063">
        <f>ROW()</f>
        <v>350</v>
      </c>
      <c r="C350" s="1159" t="s">
        <v>1166</v>
      </c>
      <c r="D350" s="1159"/>
      <c r="E350" s="1159"/>
      <c r="F350" s="1159"/>
      <c r="G350" s="1159"/>
      <c r="H350" s="1159"/>
      <c r="I350" s="1159"/>
      <c r="J350" s="1159"/>
      <c r="K350" s="1159"/>
      <c r="L350" s="1159"/>
      <c r="M350" s="1159"/>
      <c r="N350" s="1159"/>
      <c r="O350" s="1159"/>
      <c r="P350" s="1159"/>
      <c r="Q350" s="1159"/>
      <c r="R350" s="1159"/>
      <c r="S350" s="1159"/>
      <c r="T350" s="1159"/>
      <c r="U350" s="1159"/>
      <c r="V350" s="1159"/>
      <c r="W350" s="1159"/>
      <c r="X350" s="1159"/>
      <c r="Y350" s="1159"/>
      <c r="Z350" s="1159"/>
      <c r="AA350" s="1159"/>
      <c r="AB350" s="1159"/>
      <c r="AC350" s="1159"/>
      <c r="AD350" s="1159"/>
      <c r="AE350" s="1159"/>
      <c r="AF350" s="1159"/>
      <c r="AG350" s="1159"/>
      <c r="AH350" s="1159"/>
      <c r="AI350" s="1159"/>
      <c r="AJ350" s="1159"/>
      <c r="AK350" s="1159"/>
      <c r="AL350" s="1159"/>
      <c r="AM350" s="1159"/>
      <c r="AN350" s="1159"/>
      <c r="AO350" s="1159"/>
      <c r="AP350" s="1159"/>
      <c r="AQ350" s="1159"/>
      <c r="AR350" s="1159"/>
      <c r="AS350" s="1159"/>
      <c r="AT350" s="1159"/>
      <c r="AU350" s="1159"/>
      <c r="AV350" s="1159"/>
      <c r="AW350" s="1159"/>
      <c r="AX350" s="1159"/>
      <c r="AY350" s="1159"/>
      <c r="AZ350" s="1159"/>
      <c r="BA350" s="1159"/>
      <c r="BB350" s="1159"/>
      <c r="BC350" s="1159"/>
      <c r="BD350" s="1159"/>
      <c r="BE350" s="1159"/>
      <c r="BF350" s="1159"/>
      <c r="BG350" s="1159"/>
      <c r="BH350" s="1159"/>
      <c r="BI350" s="1159"/>
      <c r="BJ350" s="1159"/>
      <c r="BK350" s="1159"/>
      <c r="BL350" s="1159"/>
      <c r="BM350" s="1159"/>
      <c r="BN350" s="1159"/>
      <c r="BO350" s="1159"/>
      <c r="BP350" s="1159"/>
      <c r="BQ350" s="1159"/>
      <c r="BR350" s="1159"/>
      <c r="BS350" s="1159"/>
      <c r="BT350" s="1159"/>
      <c r="BU350" s="1159"/>
      <c r="BV350" s="1159"/>
      <c r="BW350" s="1159"/>
      <c r="BX350" s="1159"/>
      <c r="BY350" s="1159"/>
      <c r="BZ350" s="1159"/>
      <c r="CA350" s="1159"/>
      <c r="CB350" s="1159"/>
      <c r="CC350" s="1159"/>
      <c r="CD350" s="1159"/>
      <c r="CE350" s="1159"/>
      <c r="CF350" s="1159"/>
      <c r="CG350" s="1159"/>
      <c r="CH350" s="1159"/>
      <c r="CI350" s="1159"/>
      <c r="CJ350" s="1159"/>
      <c r="CK350" s="1159"/>
      <c r="CL350" s="1159"/>
      <c r="CM350" s="1159"/>
      <c r="CN350" s="1159"/>
      <c r="CO350" s="1159"/>
      <c r="CP350" s="1159"/>
      <c r="CQ350" s="1159"/>
      <c r="CR350" s="1159"/>
      <c r="CS350" s="1159"/>
      <c r="CT350" s="1159"/>
      <c r="CU350" s="1159"/>
      <c r="CV350" s="1159"/>
      <c r="CW350" s="1159"/>
      <c r="CX350" s="1159"/>
      <c r="CY350" s="1159"/>
      <c r="CZ350" s="1159"/>
      <c r="DA350" s="1160" t="s">
        <v>1166</v>
      </c>
      <c r="DB350" s="1064"/>
      <c r="DC350" s="1064"/>
      <c r="DD350" s="1161" t="s">
        <v>1127</v>
      </c>
      <c r="DE350" s="3163">
        <f>ROW()</f>
        <v>350</v>
      </c>
      <c r="DF350" s="3163"/>
      <c r="DG350" s="3163"/>
      <c r="DH350" s="1162"/>
      <c r="DI350" s="1162"/>
      <c r="DJ350" s="1163"/>
      <c r="DK350" s="1162"/>
      <c r="DL350" s="1162"/>
      <c r="DM350" s="1162"/>
      <c r="DN350" s="1162"/>
      <c r="DO350" s="1162"/>
      <c r="DP350" s="1162"/>
      <c r="DQ350" s="1162"/>
      <c r="DR350" s="1162"/>
      <c r="DS350" s="1162"/>
      <c r="DT350" s="1162"/>
      <c r="DU350" s="1162"/>
      <c r="DV350" s="1162"/>
      <c r="DW350" s="1217"/>
    </row>
    <row r="351" spans="1:127" s="240" customFormat="1" ht="16.5" customHeight="1" thickBot="1">
      <c r="B351" s="200">
        <v>0</v>
      </c>
      <c r="C351" s="200">
        <v>0</v>
      </c>
      <c r="D351" s="200">
        <v>0</v>
      </c>
      <c r="E351" s="200">
        <v>0</v>
      </c>
      <c r="F351" s="200">
        <v>0</v>
      </c>
      <c r="G351" s="200">
        <v>0</v>
      </c>
      <c r="H351" s="200">
        <v>0</v>
      </c>
      <c r="I351" s="200">
        <v>0</v>
      </c>
      <c r="J351" s="200">
        <v>0</v>
      </c>
      <c r="K351" s="200">
        <v>0</v>
      </c>
      <c r="L351" s="200">
        <v>0</v>
      </c>
      <c r="M351" s="200">
        <v>0</v>
      </c>
      <c r="N351" s="200">
        <v>0</v>
      </c>
      <c r="O351" s="200">
        <v>0</v>
      </c>
      <c r="P351" s="200">
        <v>0</v>
      </c>
      <c r="Q351" s="200">
        <v>0</v>
      </c>
      <c r="R351" s="200">
        <v>0</v>
      </c>
      <c r="S351" s="200">
        <v>0</v>
      </c>
      <c r="T351" s="200">
        <v>0</v>
      </c>
      <c r="U351" s="200">
        <v>0</v>
      </c>
      <c r="V351" s="200">
        <v>0</v>
      </c>
      <c r="W351" s="200">
        <v>0</v>
      </c>
      <c r="X351" s="200">
        <v>0</v>
      </c>
      <c r="Y351" s="200">
        <v>0</v>
      </c>
      <c r="Z351" s="200">
        <v>0</v>
      </c>
      <c r="AA351" s="200">
        <v>0</v>
      </c>
      <c r="AB351" s="200">
        <v>0</v>
      </c>
      <c r="AC351" s="200">
        <v>0</v>
      </c>
      <c r="AD351" s="200">
        <v>0</v>
      </c>
      <c r="AE351" s="200">
        <v>0</v>
      </c>
      <c r="AF351" s="200">
        <v>0</v>
      </c>
      <c r="AG351" s="200">
        <v>0</v>
      </c>
      <c r="AH351" s="200">
        <v>0</v>
      </c>
      <c r="AI351" s="200">
        <v>0</v>
      </c>
      <c r="AJ351" s="200">
        <v>0</v>
      </c>
      <c r="AK351" s="200">
        <v>0</v>
      </c>
      <c r="AL351" s="200">
        <v>0</v>
      </c>
      <c r="AM351" s="200">
        <v>0</v>
      </c>
      <c r="AN351" s="200">
        <v>0</v>
      </c>
      <c r="AO351" s="200">
        <v>0</v>
      </c>
      <c r="AP351" s="200">
        <v>0</v>
      </c>
      <c r="AQ351" s="200">
        <v>0</v>
      </c>
      <c r="AR351" s="200">
        <v>0</v>
      </c>
      <c r="AS351" s="200">
        <v>0</v>
      </c>
      <c r="AT351" s="200">
        <v>0</v>
      </c>
      <c r="AU351" s="200">
        <v>0</v>
      </c>
      <c r="AV351" s="200">
        <v>0</v>
      </c>
      <c r="AW351" s="200">
        <v>0</v>
      </c>
      <c r="AX351" s="200">
        <v>0</v>
      </c>
      <c r="AY351" s="200">
        <v>0</v>
      </c>
      <c r="AZ351" s="200">
        <v>0</v>
      </c>
      <c r="BA351" s="200">
        <v>0</v>
      </c>
      <c r="BB351" s="200">
        <v>0</v>
      </c>
      <c r="BC351" s="200">
        <v>0</v>
      </c>
      <c r="BD351" s="200">
        <v>0</v>
      </c>
      <c r="BE351" s="200">
        <v>0</v>
      </c>
      <c r="BF351" s="200">
        <v>0</v>
      </c>
      <c r="BG351" s="200">
        <v>0</v>
      </c>
      <c r="BH351" s="200">
        <v>0</v>
      </c>
      <c r="BI351" s="200">
        <v>0</v>
      </c>
      <c r="BJ351" s="200">
        <v>0</v>
      </c>
      <c r="BK351" s="200">
        <v>0</v>
      </c>
      <c r="BL351" s="200">
        <v>0</v>
      </c>
      <c r="BM351" s="200">
        <v>0</v>
      </c>
      <c r="BN351" s="200">
        <v>0</v>
      </c>
      <c r="BO351" s="200">
        <v>0</v>
      </c>
      <c r="BP351" s="200">
        <v>0</v>
      </c>
      <c r="BQ351" s="200">
        <v>0</v>
      </c>
      <c r="BR351" s="200">
        <v>0</v>
      </c>
      <c r="BS351" s="200">
        <v>0</v>
      </c>
      <c r="BT351" s="200">
        <v>0</v>
      </c>
      <c r="BU351" s="200">
        <v>0</v>
      </c>
      <c r="BV351" s="200">
        <v>0</v>
      </c>
      <c r="BW351" s="200">
        <v>0</v>
      </c>
      <c r="BX351" s="200">
        <v>0</v>
      </c>
      <c r="BY351" s="200">
        <v>0</v>
      </c>
      <c r="BZ351" s="200">
        <v>0</v>
      </c>
      <c r="CA351" s="200">
        <v>0</v>
      </c>
      <c r="CB351" s="200">
        <v>0</v>
      </c>
      <c r="CC351" s="200">
        <v>0</v>
      </c>
      <c r="CD351" s="200">
        <v>0</v>
      </c>
      <c r="CE351" s="200">
        <v>0</v>
      </c>
      <c r="CF351" s="200">
        <v>0</v>
      </c>
      <c r="CG351" s="200">
        <v>0</v>
      </c>
      <c r="CH351" s="200">
        <v>0</v>
      </c>
      <c r="CI351" s="200">
        <v>0</v>
      </c>
      <c r="CJ351" s="200">
        <v>0</v>
      </c>
      <c r="CK351" s="200">
        <v>0</v>
      </c>
      <c r="CL351" s="200">
        <v>0</v>
      </c>
      <c r="CM351" s="200">
        <v>0</v>
      </c>
      <c r="CN351" s="200">
        <v>0</v>
      </c>
      <c r="CO351" s="200">
        <v>0</v>
      </c>
      <c r="CP351" s="200">
        <v>0</v>
      </c>
      <c r="CQ351" s="200">
        <v>0</v>
      </c>
      <c r="CR351" s="200">
        <v>0</v>
      </c>
      <c r="CS351" s="200">
        <v>0</v>
      </c>
      <c r="CT351" s="200">
        <v>0</v>
      </c>
      <c r="CU351" s="200">
        <v>0</v>
      </c>
      <c r="CV351" s="200">
        <v>0</v>
      </c>
      <c r="CW351" s="200">
        <v>0</v>
      </c>
      <c r="CX351" s="200">
        <v>0</v>
      </c>
      <c r="CY351" s="200">
        <v>0</v>
      </c>
      <c r="CZ351" s="200">
        <v>0</v>
      </c>
      <c r="DA351" s="200">
        <v>0</v>
      </c>
      <c r="DB351" s="200">
        <v>0</v>
      </c>
      <c r="DC351" s="200">
        <v>0</v>
      </c>
      <c r="DD351" s="200">
        <v>0</v>
      </c>
      <c r="DE351" s="200">
        <v>0</v>
      </c>
      <c r="DF351" s="200">
        <v>0</v>
      </c>
      <c r="DG351" s="200">
        <v>0</v>
      </c>
      <c r="DH351" s="200">
        <v>0</v>
      </c>
      <c r="DI351" s="200">
        <v>0</v>
      </c>
      <c r="DJ351" s="200">
        <v>0</v>
      </c>
      <c r="DK351" s="200">
        <v>0</v>
      </c>
      <c r="DL351" s="200">
        <v>0</v>
      </c>
      <c r="DM351" s="200">
        <v>0</v>
      </c>
      <c r="DN351" s="200">
        <v>0</v>
      </c>
      <c r="DO351" s="200">
        <v>0</v>
      </c>
      <c r="DP351" s="200">
        <v>0</v>
      </c>
      <c r="DQ351" s="200">
        <v>0</v>
      </c>
      <c r="DR351" s="200">
        <v>0</v>
      </c>
      <c r="DS351" s="200">
        <v>0</v>
      </c>
      <c r="DT351" s="200">
        <v>0</v>
      </c>
      <c r="DU351" s="200">
        <v>0</v>
      </c>
      <c r="DV351" s="200">
        <v>0</v>
      </c>
      <c r="DW351" s="1217"/>
    </row>
    <row r="352" spans="1:127" s="240" customFormat="1" ht="18" customHeight="1">
      <c r="A352" s="200">
        <v>0</v>
      </c>
      <c r="B352" s="3005" t="s">
        <v>277</v>
      </c>
      <c r="C352" s="3006"/>
      <c r="D352" s="3006"/>
      <c r="E352" s="3006"/>
      <c r="F352" s="3006"/>
      <c r="G352" s="3007"/>
      <c r="H352" s="3014" t="s">
        <v>923</v>
      </c>
      <c r="I352" s="3015"/>
      <c r="J352" s="3015"/>
      <c r="K352" s="3015"/>
      <c r="L352" s="3015"/>
      <c r="M352" s="3015"/>
      <c r="N352" s="3015"/>
      <c r="O352" s="3015"/>
      <c r="P352" s="3015"/>
      <c r="Q352" s="3015"/>
      <c r="R352" s="3015"/>
      <c r="S352" s="3015"/>
      <c r="T352" s="3015"/>
      <c r="U352" s="3015"/>
      <c r="V352" s="3015"/>
      <c r="W352" s="3015"/>
      <c r="X352" s="3015"/>
      <c r="Y352" s="3015"/>
      <c r="Z352" s="3015"/>
      <c r="AA352" s="3015"/>
      <c r="AB352" s="3015"/>
      <c r="AC352" s="3015"/>
      <c r="AD352" s="3015"/>
      <c r="AE352" s="3015"/>
      <c r="AF352" s="3015"/>
      <c r="AG352" s="3015"/>
      <c r="AH352" s="3015"/>
      <c r="AI352" s="3015"/>
      <c r="AJ352" s="3015"/>
      <c r="AK352" s="3015"/>
      <c r="AL352" s="3015"/>
      <c r="AM352" s="3015"/>
      <c r="AN352" s="3015"/>
      <c r="AO352" s="3015"/>
      <c r="AP352" s="3015"/>
      <c r="AQ352" s="3015"/>
      <c r="AR352" s="3015"/>
      <c r="AS352" s="3015"/>
      <c r="AT352" s="3015"/>
      <c r="AU352" s="3015"/>
      <c r="AV352" s="3015"/>
      <c r="AW352" s="3015"/>
      <c r="AX352" s="3015"/>
      <c r="AY352" s="3015"/>
      <c r="AZ352" s="3015"/>
      <c r="BA352" s="3015"/>
      <c r="BB352" s="3015"/>
      <c r="BC352" s="3015"/>
      <c r="BD352" s="3015"/>
      <c r="BE352" s="3015"/>
      <c r="BF352" s="3015"/>
      <c r="BG352" s="3048" t="s">
        <v>278</v>
      </c>
      <c r="BH352" s="3049"/>
      <c r="BI352" s="3049"/>
      <c r="BJ352" s="3049"/>
      <c r="BK352" s="3049"/>
      <c r="BL352" s="3049"/>
      <c r="BM352" s="3049"/>
      <c r="BN352" s="3049"/>
      <c r="BO352" s="3049"/>
      <c r="BP352" s="3049"/>
      <c r="BQ352" s="3049"/>
      <c r="BR352" s="3049"/>
      <c r="BS352" s="3050"/>
      <c r="BT352" s="200">
        <v>0</v>
      </c>
      <c r="BU352" s="200">
        <v>0</v>
      </c>
      <c r="BV352" s="200">
        <v>0</v>
      </c>
      <c r="BW352" s="200">
        <v>0</v>
      </c>
      <c r="BX352" s="239" t="s">
        <v>934</v>
      </c>
      <c r="BY352" s="200"/>
      <c r="BZ352" s="200"/>
      <c r="CA352" s="200"/>
      <c r="CB352" s="200"/>
      <c r="CC352" s="200"/>
      <c r="CD352" s="200"/>
      <c r="CE352" s="200"/>
      <c r="CF352" s="200"/>
      <c r="CG352" s="200"/>
      <c r="CH352" s="200"/>
      <c r="CI352" s="200"/>
      <c r="CJ352" s="200"/>
      <c r="CK352" s="200"/>
      <c r="CL352" s="200"/>
      <c r="CM352" s="200"/>
      <c r="CN352" s="200"/>
      <c r="CO352" s="200"/>
      <c r="CP352" s="200"/>
      <c r="CQ352" s="200"/>
      <c r="CR352" s="200"/>
      <c r="CS352" s="200"/>
      <c r="CT352" s="200"/>
      <c r="CU352" s="200"/>
      <c r="CV352" s="200"/>
      <c r="CW352" s="200"/>
      <c r="CX352" s="200"/>
      <c r="CY352" s="200"/>
      <c r="CZ352" s="200"/>
      <c r="DA352" s="200"/>
      <c r="DB352" s="200"/>
      <c r="DC352" s="200"/>
      <c r="DD352" s="200"/>
      <c r="DE352" s="200"/>
      <c r="DF352" s="200">
        <v>0</v>
      </c>
      <c r="DG352" s="200">
        <v>0</v>
      </c>
      <c r="DH352" s="200">
        <v>0</v>
      </c>
      <c r="DI352" s="200">
        <v>0</v>
      </c>
      <c r="DJ352" s="200">
        <v>0</v>
      </c>
      <c r="DK352" s="200">
        <v>0</v>
      </c>
      <c r="DL352" s="200">
        <v>0</v>
      </c>
      <c r="DM352" s="200">
        <v>0</v>
      </c>
      <c r="DN352" s="200">
        <v>0</v>
      </c>
      <c r="DO352" s="200">
        <v>0</v>
      </c>
      <c r="DP352" s="200">
        <v>0</v>
      </c>
      <c r="DQ352" s="200">
        <v>0</v>
      </c>
      <c r="DR352" s="200">
        <v>0</v>
      </c>
      <c r="DS352" s="200">
        <v>0</v>
      </c>
      <c r="DT352" s="200">
        <v>0</v>
      </c>
      <c r="DU352" s="200">
        <v>0</v>
      </c>
      <c r="DV352" s="200">
        <v>0</v>
      </c>
      <c r="DW352" s="1217"/>
    </row>
    <row r="353" spans="1:127" s="240" customFormat="1" ht="18" customHeight="1">
      <c r="A353" s="200">
        <v>0</v>
      </c>
      <c r="B353" s="3008"/>
      <c r="C353" s="3009"/>
      <c r="D353" s="3009"/>
      <c r="E353" s="3009"/>
      <c r="F353" s="3009"/>
      <c r="G353" s="3010"/>
      <c r="H353" s="3016"/>
      <c r="I353" s="3017"/>
      <c r="J353" s="3017"/>
      <c r="K353" s="3017"/>
      <c r="L353" s="3017"/>
      <c r="M353" s="3017"/>
      <c r="N353" s="3017"/>
      <c r="O353" s="3017"/>
      <c r="P353" s="3017"/>
      <c r="Q353" s="3017"/>
      <c r="R353" s="3017"/>
      <c r="S353" s="3017"/>
      <c r="T353" s="3017"/>
      <c r="U353" s="3017"/>
      <c r="V353" s="3017"/>
      <c r="W353" s="3017"/>
      <c r="X353" s="3017"/>
      <c r="Y353" s="3017"/>
      <c r="Z353" s="3017"/>
      <c r="AA353" s="3017"/>
      <c r="AB353" s="3017"/>
      <c r="AC353" s="3017"/>
      <c r="AD353" s="3017"/>
      <c r="AE353" s="3017"/>
      <c r="AF353" s="3017"/>
      <c r="AG353" s="3017"/>
      <c r="AH353" s="3017"/>
      <c r="AI353" s="3017"/>
      <c r="AJ353" s="3017"/>
      <c r="AK353" s="3017"/>
      <c r="AL353" s="3017"/>
      <c r="AM353" s="3017"/>
      <c r="AN353" s="3017"/>
      <c r="AO353" s="3017"/>
      <c r="AP353" s="3017"/>
      <c r="AQ353" s="3017"/>
      <c r="AR353" s="3017"/>
      <c r="AS353" s="3017"/>
      <c r="AT353" s="3017"/>
      <c r="AU353" s="3017"/>
      <c r="AV353" s="3017"/>
      <c r="AW353" s="3017"/>
      <c r="AX353" s="3017"/>
      <c r="AY353" s="3017"/>
      <c r="AZ353" s="3017"/>
      <c r="BA353" s="3017"/>
      <c r="BB353" s="3017"/>
      <c r="BC353" s="3017"/>
      <c r="BD353" s="3017"/>
      <c r="BE353" s="3017"/>
      <c r="BF353" s="3017"/>
      <c r="BG353" s="2987" t="s">
        <v>279</v>
      </c>
      <c r="BH353" s="2988"/>
      <c r="BI353" s="2988"/>
      <c r="BJ353" s="2988"/>
      <c r="BK353" s="2988"/>
      <c r="BL353" s="2988"/>
      <c r="BM353" s="2988"/>
      <c r="BN353" s="2988"/>
      <c r="BO353" s="2988"/>
      <c r="BP353" s="2988"/>
      <c r="BQ353" s="2988"/>
      <c r="BR353" s="2988"/>
      <c r="BS353" s="2989"/>
      <c r="BT353" s="200">
        <v>0</v>
      </c>
      <c r="BU353" s="200">
        <v>0</v>
      </c>
      <c r="BV353" s="200">
        <v>0</v>
      </c>
      <c r="BW353" s="200">
        <v>0</v>
      </c>
      <c r="BX353" s="239" t="s">
        <v>935</v>
      </c>
      <c r="BY353" s="200"/>
      <c r="BZ353" s="200"/>
      <c r="CA353" s="200"/>
      <c r="CB353" s="200"/>
      <c r="CC353" s="200"/>
      <c r="CD353" s="200"/>
      <c r="CE353" s="200"/>
      <c r="CF353" s="200"/>
      <c r="CG353" s="200"/>
      <c r="CH353" s="200"/>
      <c r="CI353" s="200"/>
      <c r="CJ353" s="200"/>
      <c r="CK353" s="200"/>
      <c r="CL353" s="200"/>
      <c r="CM353" s="200"/>
      <c r="CN353" s="200"/>
      <c r="CO353" s="200"/>
      <c r="CP353" s="200"/>
      <c r="CQ353" s="200"/>
      <c r="CR353" s="200"/>
      <c r="CS353" s="200"/>
      <c r="CT353" s="200"/>
      <c r="CU353" s="200"/>
      <c r="CV353" s="200"/>
      <c r="CW353" s="200"/>
      <c r="CX353" s="200"/>
      <c r="CY353" s="200"/>
      <c r="CZ353" s="200"/>
      <c r="DA353" s="200"/>
      <c r="DB353" s="200"/>
      <c r="DC353" s="200"/>
      <c r="DD353" s="200"/>
      <c r="DE353" s="200"/>
      <c r="DF353" s="200"/>
      <c r="DG353" s="200"/>
      <c r="DH353" s="200">
        <v>0</v>
      </c>
      <c r="DI353" s="200">
        <v>0</v>
      </c>
      <c r="DJ353" s="200">
        <v>0</v>
      </c>
      <c r="DK353" s="200">
        <v>0</v>
      </c>
      <c r="DL353" s="200">
        <v>0</v>
      </c>
      <c r="DM353" s="200">
        <v>0</v>
      </c>
      <c r="DN353" s="200">
        <v>0</v>
      </c>
      <c r="DO353" s="200">
        <v>0</v>
      </c>
      <c r="DP353" s="200">
        <v>0</v>
      </c>
      <c r="DQ353" s="200">
        <v>0</v>
      </c>
      <c r="DR353" s="200">
        <v>0</v>
      </c>
      <c r="DS353" s="200">
        <v>0</v>
      </c>
      <c r="DT353" s="200">
        <v>0</v>
      </c>
      <c r="DU353" s="200">
        <v>0</v>
      </c>
      <c r="DV353" s="200">
        <v>0</v>
      </c>
      <c r="DW353" s="1217"/>
    </row>
    <row r="354" spans="1:127" s="240" customFormat="1" ht="18" customHeight="1">
      <c r="A354" s="200">
        <v>0</v>
      </c>
      <c r="B354" s="3008"/>
      <c r="C354" s="3009"/>
      <c r="D354" s="3009"/>
      <c r="E354" s="3009"/>
      <c r="F354" s="3009"/>
      <c r="G354" s="3010"/>
      <c r="H354" s="3018"/>
      <c r="I354" s="3019"/>
      <c r="J354" s="3019"/>
      <c r="K354" s="3019"/>
      <c r="L354" s="3019"/>
      <c r="M354" s="3019"/>
      <c r="N354" s="3019"/>
      <c r="O354" s="3019"/>
      <c r="P354" s="3019"/>
      <c r="Q354" s="3019"/>
      <c r="R354" s="3019"/>
      <c r="S354" s="3019"/>
      <c r="T354" s="3019"/>
      <c r="U354" s="3019"/>
      <c r="V354" s="3019"/>
      <c r="W354" s="3019"/>
      <c r="X354" s="3019"/>
      <c r="Y354" s="3019"/>
      <c r="Z354" s="3019"/>
      <c r="AA354" s="3019"/>
      <c r="AB354" s="3019"/>
      <c r="AC354" s="3019"/>
      <c r="AD354" s="3019"/>
      <c r="AE354" s="3019"/>
      <c r="AF354" s="3019"/>
      <c r="AG354" s="3019"/>
      <c r="AH354" s="3019"/>
      <c r="AI354" s="3019"/>
      <c r="AJ354" s="3019"/>
      <c r="AK354" s="3019"/>
      <c r="AL354" s="3019"/>
      <c r="AM354" s="3019"/>
      <c r="AN354" s="3019"/>
      <c r="AO354" s="3019"/>
      <c r="AP354" s="3019"/>
      <c r="AQ354" s="3019"/>
      <c r="AR354" s="3019"/>
      <c r="AS354" s="3019"/>
      <c r="AT354" s="3019"/>
      <c r="AU354" s="3019"/>
      <c r="AV354" s="3019"/>
      <c r="AW354" s="3019"/>
      <c r="AX354" s="3019"/>
      <c r="AY354" s="3019"/>
      <c r="AZ354" s="3019"/>
      <c r="BA354" s="3019"/>
      <c r="BB354" s="3019"/>
      <c r="BC354" s="3019"/>
      <c r="BD354" s="3019"/>
      <c r="BE354" s="3019"/>
      <c r="BF354" s="3019"/>
      <c r="BG354" s="2990" t="s">
        <v>111</v>
      </c>
      <c r="BH354" s="2991"/>
      <c r="BI354" s="2991"/>
      <c r="BJ354" s="2991"/>
      <c r="BK354" s="2991"/>
      <c r="BL354" s="2991"/>
      <c r="BM354" s="2991"/>
      <c r="BN354" s="2991"/>
      <c r="BO354" s="2991"/>
      <c r="BP354" s="2991"/>
      <c r="BQ354" s="2991"/>
      <c r="BR354" s="2991"/>
      <c r="BS354" s="2992"/>
      <c r="BT354" s="200">
        <v>0</v>
      </c>
      <c r="BU354" s="200">
        <v>0</v>
      </c>
      <c r="BV354" s="200">
        <v>0</v>
      </c>
      <c r="BW354" s="200">
        <v>0</v>
      </c>
      <c r="BX354" s="239" t="s">
        <v>989</v>
      </c>
      <c r="BY354" s="200"/>
      <c r="BZ354" s="200"/>
      <c r="CA354" s="200"/>
      <c r="CB354" s="200"/>
      <c r="CC354" s="200"/>
      <c r="CD354" s="200"/>
      <c r="CE354" s="200"/>
      <c r="CF354" s="200"/>
      <c r="CG354" s="200"/>
      <c r="CH354" s="200"/>
      <c r="CI354" s="200"/>
      <c r="CJ354" s="200"/>
      <c r="CK354" s="200"/>
      <c r="CL354" s="200"/>
      <c r="CM354" s="200"/>
      <c r="CN354" s="200"/>
      <c r="CO354" s="200"/>
      <c r="CP354" s="200"/>
      <c r="CQ354" s="200"/>
      <c r="CR354" s="200"/>
      <c r="CS354" s="200"/>
      <c r="CT354" s="200"/>
      <c r="CU354" s="200"/>
      <c r="CV354" s="200"/>
      <c r="CW354" s="200"/>
      <c r="CX354" s="200"/>
      <c r="CY354" s="200"/>
      <c r="CZ354" s="200"/>
      <c r="DA354" s="200"/>
      <c r="DB354" s="200"/>
      <c r="DC354" s="200"/>
      <c r="DD354" s="200"/>
      <c r="DE354" s="200"/>
      <c r="DF354" s="200"/>
      <c r="DG354" s="200"/>
      <c r="DH354" s="200"/>
      <c r="DI354" s="200"/>
      <c r="DJ354" s="200"/>
      <c r="DK354" s="200">
        <v>0</v>
      </c>
      <c r="DL354" s="200">
        <v>0</v>
      </c>
      <c r="DM354" s="200">
        <v>0</v>
      </c>
      <c r="DN354" s="200">
        <v>0</v>
      </c>
      <c r="DO354" s="200">
        <v>0</v>
      </c>
      <c r="DP354" s="200">
        <v>0</v>
      </c>
      <c r="DQ354" s="200">
        <v>0</v>
      </c>
      <c r="DR354" s="200">
        <v>0</v>
      </c>
      <c r="DS354" s="200">
        <v>0</v>
      </c>
      <c r="DT354" s="200">
        <v>0</v>
      </c>
      <c r="DU354" s="200">
        <v>0</v>
      </c>
      <c r="DV354" s="200">
        <v>0</v>
      </c>
      <c r="DW354" s="1217"/>
    </row>
    <row r="355" spans="1:127" s="240" customFormat="1" ht="18" customHeight="1">
      <c r="A355" s="200">
        <v>0</v>
      </c>
      <c r="B355" s="3008"/>
      <c r="C355" s="3009"/>
      <c r="D355" s="3009"/>
      <c r="E355" s="3009"/>
      <c r="F355" s="3009"/>
      <c r="G355" s="3010"/>
      <c r="H355" s="2993" t="s">
        <v>928</v>
      </c>
      <c r="I355" s="2994"/>
      <c r="J355" s="2994"/>
      <c r="K355" s="2994"/>
      <c r="L355" s="2994"/>
      <c r="M355" s="2994"/>
      <c r="N355" s="2994"/>
      <c r="O355" s="2994"/>
      <c r="P355" s="2994"/>
      <c r="Q355" s="2994"/>
      <c r="R355" s="2994"/>
      <c r="S355" s="2994"/>
      <c r="T355" s="2994"/>
      <c r="U355" s="2994"/>
      <c r="V355" s="2994"/>
      <c r="W355" s="2994"/>
      <c r="X355" s="2994"/>
      <c r="Y355" s="2994"/>
      <c r="Z355" s="2994"/>
      <c r="AA355" s="2994"/>
      <c r="AB355" s="2994"/>
      <c r="AC355" s="2994"/>
      <c r="AD355" s="2994"/>
      <c r="AE355" s="2994"/>
      <c r="AF355" s="2994"/>
      <c r="AG355" s="2994"/>
      <c r="AH355" s="2994"/>
      <c r="AI355" s="2994"/>
      <c r="AJ355" s="2994"/>
      <c r="AK355" s="2994"/>
      <c r="AL355" s="2994"/>
      <c r="AM355" s="2994"/>
      <c r="AN355" s="2994"/>
      <c r="AO355" s="2994"/>
      <c r="AP355" s="2994"/>
      <c r="AQ355" s="2994"/>
      <c r="AR355" s="2994"/>
      <c r="AS355" s="2994"/>
      <c r="AT355" s="2994"/>
      <c r="AU355" s="2994"/>
      <c r="AV355" s="2994"/>
      <c r="AW355" s="2994"/>
      <c r="AX355" s="2994"/>
      <c r="AY355" s="2994"/>
      <c r="AZ355" s="2994"/>
      <c r="BA355" s="2994"/>
      <c r="BB355" s="2994"/>
      <c r="BC355" s="2994"/>
      <c r="BD355" s="2994"/>
      <c r="BE355" s="2994"/>
      <c r="BF355" s="2994"/>
      <c r="BG355" s="2990" t="s">
        <v>280</v>
      </c>
      <c r="BH355" s="2991"/>
      <c r="BI355" s="2991"/>
      <c r="BJ355" s="2991"/>
      <c r="BK355" s="2991"/>
      <c r="BL355" s="2991"/>
      <c r="BM355" s="2991"/>
      <c r="BN355" s="2991"/>
      <c r="BO355" s="2991"/>
      <c r="BP355" s="2991"/>
      <c r="BQ355" s="2991"/>
      <c r="BR355" s="2991"/>
      <c r="BS355" s="2992"/>
      <c r="BT355" s="200">
        <v>0</v>
      </c>
      <c r="BU355" s="200">
        <v>0</v>
      </c>
      <c r="BV355" s="200">
        <v>0</v>
      </c>
      <c r="BW355" s="200">
        <v>0</v>
      </c>
      <c r="BX355" s="200">
        <v>0</v>
      </c>
      <c r="BY355" s="200">
        <v>0</v>
      </c>
      <c r="BZ355" s="200">
        <v>0</v>
      </c>
      <c r="CA355" s="200">
        <v>0</v>
      </c>
      <c r="CB355" s="200">
        <v>0</v>
      </c>
      <c r="CC355" s="200">
        <v>0</v>
      </c>
      <c r="CD355" s="200">
        <v>0</v>
      </c>
      <c r="CE355" s="200">
        <v>0</v>
      </c>
      <c r="CF355" s="200">
        <v>0</v>
      </c>
      <c r="CG355" s="200">
        <v>0</v>
      </c>
      <c r="CH355" s="200">
        <v>0</v>
      </c>
      <c r="CI355" s="200">
        <v>0</v>
      </c>
      <c r="CJ355" s="200">
        <v>0</v>
      </c>
      <c r="CK355" s="200">
        <v>0</v>
      </c>
      <c r="CL355" s="200">
        <v>0</v>
      </c>
      <c r="CM355" s="200">
        <v>0</v>
      </c>
      <c r="CN355" s="200">
        <v>0</v>
      </c>
      <c r="CO355" s="200">
        <v>0</v>
      </c>
      <c r="CP355" s="200">
        <v>0</v>
      </c>
      <c r="CQ355" s="200">
        <v>0</v>
      </c>
      <c r="CR355" s="200">
        <v>0</v>
      </c>
      <c r="CS355" s="200">
        <v>0</v>
      </c>
      <c r="CT355" s="200">
        <v>0</v>
      </c>
      <c r="CU355" s="200">
        <v>0</v>
      </c>
      <c r="CV355" s="200">
        <v>0</v>
      </c>
      <c r="CW355" s="200">
        <v>0</v>
      </c>
      <c r="CX355" s="200">
        <v>0</v>
      </c>
      <c r="CY355" s="200">
        <v>0</v>
      </c>
      <c r="CZ355" s="200">
        <v>0</v>
      </c>
      <c r="DA355" s="200">
        <v>0</v>
      </c>
      <c r="DB355" s="200">
        <v>0</v>
      </c>
      <c r="DC355" s="200">
        <v>0</v>
      </c>
      <c r="DD355" s="200">
        <v>0</v>
      </c>
      <c r="DE355" s="200">
        <v>0</v>
      </c>
      <c r="DF355" s="200">
        <v>0</v>
      </c>
      <c r="DG355" s="200">
        <v>0</v>
      </c>
      <c r="DH355" s="200">
        <v>0</v>
      </c>
      <c r="DI355" s="200">
        <v>0</v>
      </c>
      <c r="DJ355" s="200">
        <v>0</v>
      </c>
      <c r="DK355" s="200">
        <v>0</v>
      </c>
      <c r="DL355" s="200">
        <v>0</v>
      </c>
      <c r="DM355" s="200">
        <v>0</v>
      </c>
      <c r="DN355" s="200">
        <v>0</v>
      </c>
      <c r="DO355" s="200">
        <v>0</v>
      </c>
      <c r="DP355" s="200">
        <v>0</v>
      </c>
      <c r="DQ355" s="200">
        <v>0</v>
      </c>
      <c r="DR355" s="200">
        <v>0</v>
      </c>
      <c r="DS355" s="200">
        <v>0</v>
      </c>
      <c r="DT355" s="200">
        <v>0</v>
      </c>
      <c r="DU355" s="200">
        <v>0</v>
      </c>
      <c r="DV355" s="200">
        <v>0</v>
      </c>
      <c r="DW355" s="1217"/>
    </row>
    <row r="356" spans="1:127" s="240" customFormat="1" ht="18" customHeight="1">
      <c r="A356" s="200">
        <v>0</v>
      </c>
      <c r="B356" s="3011"/>
      <c r="C356" s="3012"/>
      <c r="D356" s="3012"/>
      <c r="E356" s="3012"/>
      <c r="F356" s="3012"/>
      <c r="G356" s="3013"/>
      <c r="H356" s="2995"/>
      <c r="I356" s="2996"/>
      <c r="J356" s="2996"/>
      <c r="K356" s="2996"/>
      <c r="L356" s="2996"/>
      <c r="M356" s="2996"/>
      <c r="N356" s="2996"/>
      <c r="O356" s="2996"/>
      <c r="P356" s="2996"/>
      <c r="Q356" s="2996"/>
      <c r="R356" s="2996"/>
      <c r="S356" s="2996"/>
      <c r="T356" s="2996"/>
      <c r="U356" s="2996"/>
      <c r="V356" s="2996"/>
      <c r="W356" s="2996"/>
      <c r="X356" s="2996"/>
      <c r="Y356" s="2996"/>
      <c r="Z356" s="2996"/>
      <c r="AA356" s="2996"/>
      <c r="AB356" s="2996"/>
      <c r="AC356" s="2996"/>
      <c r="AD356" s="2996"/>
      <c r="AE356" s="2996"/>
      <c r="AF356" s="2996"/>
      <c r="AG356" s="2996"/>
      <c r="AH356" s="2996"/>
      <c r="AI356" s="2996"/>
      <c r="AJ356" s="2996"/>
      <c r="AK356" s="2996"/>
      <c r="AL356" s="2996"/>
      <c r="AM356" s="2996"/>
      <c r="AN356" s="2996"/>
      <c r="AO356" s="2996"/>
      <c r="AP356" s="2996"/>
      <c r="AQ356" s="2996"/>
      <c r="AR356" s="2996"/>
      <c r="AS356" s="2996"/>
      <c r="AT356" s="2996"/>
      <c r="AU356" s="2996"/>
      <c r="AV356" s="2996"/>
      <c r="AW356" s="2996"/>
      <c r="AX356" s="2996"/>
      <c r="AY356" s="2996"/>
      <c r="AZ356" s="2996"/>
      <c r="BA356" s="2996"/>
      <c r="BB356" s="2996"/>
      <c r="BC356" s="2996"/>
      <c r="BD356" s="2996"/>
      <c r="BE356" s="2996"/>
      <c r="BF356" s="2996"/>
      <c r="BG356" s="2990" t="s">
        <v>109</v>
      </c>
      <c r="BH356" s="2991"/>
      <c r="BI356" s="2991"/>
      <c r="BJ356" s="2991"/>
      <c r="BK356" s="2991"/>
      <c r="BL356" s="2991"/>
      <c r="BM356" s="2991"/>
      <c r="BN356" s="2991"/>
      <c r="BO356" s="2991"/>
      <c r="BP356" s="2991"/>
      <c r="BQ356" s="2991"/>
      <c r="BR356" s="2991"/>
      <c r="BS356" s="2992"/>
      <c r="BT356" s="200">
        <v>0</v>
      </c>
      <c r="BU356" s="200">
        <v>0</v>
      </c>
      <c r="BV356" s="200">
        <v>0</v>
      </c>
      <c r="BW356" s="200">
        <v>0</v>
      </c>
      <c r="BX356" s="200">
        <v>0</v>
      </c>
      <c r="BY356" s="200">
        <v>0</v>
      </c>
      <c r="BZ356" s="200">
        <v>0</v>
      </c>
      <c r="CA356" s="200">
        <v>0</v>
      </c>
      <c r="CB356" s="200">
        <v>0</v>
      </c>
      <c r="CC356" s="200">
        <v>0</v>
      </c>
      <c r="CD356" s="200">
        <v>0</v>
      </c>
      <c r="CE356" s="200">
        <v>0</v>
      </c>
      <c r="CF356" s="200">
        <v>0</v>
      </c>
      <c r="CG356" s="200">
        <v>0</v>
      </c>
      <c r="CH356" s="200">
        <v>0</v>
      </c>
      <c r="CI356" s="200">
        <v>0</v>
      </c>
      <c r="CJ356" s="200">
        <v>0</v>
      </c>
      <c r="CK356" s="200">
        <v>0</v>
      </c>
      <c r="CL356" s="200">
        <v>0</v>
      </c>
      <c r="CM356" s="200">
        <v>0</v>
      </c>
      <c r="CN356" s="200">
        <v>0</v>
      </c>
      <c r="CO356" s="200">
        <v>0</v>
      </c>
      <c r="CP356" s="200">
        <v>0</v>
      </c>
      <c r="CQ356" s="200">
        <v>0</v>
      </c>
      <c r="CR356" s="200">
        <v>0</v>
      </c>
      <c r="CS356" s="200">
        <v>0</v>
      </c>
      <c r="CT356" s="200">
        <v>0</v>
      </c>
      <c r="CU356" s="200">
        <v>0</v>
      </c>
      <c r="CV356" s="200">
        <v>0</v>
      </c>
      <c r="CW356" s="200">
        <v>0</v>
      </c>
      <c r="CX356" s="200">
        <v>0</v>
      </c>
      <c r="CY356" s="200">
        <v>0</v>
      </c>
      <c r="CZ356" s="200">
        <v>0</v>
      </c>
      <c r="DA356" s="200">
        <v>0</v>
      </c>
      <c r="DB356" s="200">
        <v>0</v>
      </c>
      <c r="DC356" s="200">
        <v>0</v>
      </c>
      <c r="DD356" s="200">
        <v>0</v>
      </c>
      <c r="DE356" s="200">
        <v>0</v>
      </c>
      <c r="DF356" s="200">
        <v>0</v>
      </c>
      <c r="DG356" s="200">
        <v>0</v>
      </c>
      <c r="DH356" s="200">
        <v>0</v>
      </c>
      <c r="DI356" s="200">
        <v>0</v>
      </c>
      <c r="DJ356" s="200">
        <v>0</v>
      </c>
      <c r="DK356" s="200">
        <v>0</v>
      </c>
      <c r="DL356" s="200">
        <v>0</v>
      </c>
      <c r="DM356" s="200">
        <v>0</v>
      </c>
      <c r="DN356" s="200">
        <v>0</v>
      </c>
      <c r="DO356" s="200">
        <v>0</v>
      </c>
      <c r="DP356" s="200">
        <v>0</v>
      </c>
      <c r="DQ356" s="200">
        <v>0</v>
      </c>
      <c r="DR356" s="200">
        <v>0</v>
      </c>
      <c r="DS356" s="200">
        <v>0</v>
      </c>
      <c r="DT356" s="200">
        <v>0</v>
      </c>
      <c r="DU356" s="200">
        <v>0</v>
      </c>
      <c r="DV356" s="200">
        <v>0</v>
      </c>
      <c r="DW356" s="1217"/>
    </row>
    <row r="357" spans="1:127" s="240" customFormat="1" ht="15" customHeight="1" thickBot="1">
      <c r="A357" s="200">
        <v>0</v>
      </c>
      <c r="B357" s="241" t="s">
        <v>110</v>
      </c>
      <c r="C357" s="1" t="str">
        <f ca="1">CELL("nomfichier")</f>
        <v>C:\Users\serge\Downloads\[me-menus.cadenciers.annuels.xlsx]Cadencier.Annuel.Hors.d.Oeuvres</v>
      </c>
      <c r="D357" s="242"/>
      <c r="E357" s="242"/>
      <c r="F357" s="242"/>
      <c r="G357" s="242"/>
      <c r="H357" s="242"/>
      <c r="I357" s="242"/>
      <c r="J357" s="242"/>
      <c r="K357" s="242"/>
      <c r="L357" s="242"/>
      <c r="M357" s="242"/>
      <c r="N357" s="242"/>
      <c r="O357" s="242"/>
      <c r="P357" s="243"/>
      <c r="Q357" s="243"/>
      <c r="R357" s="565"/>
      <c r="S357" s="243"/>
      <c r="T357" s="565"/>
      <c r="U357" s="244"/>
      <c r="V357" s="244"/>
      <c r="W357" s="244"/>
      <c r="X357" s="244"/>
      <c r="Y357" s="242"/>
      <c r="Z357" s="242"/>
      <c r="AA357" s="245" t="s">
        <v>281</v>
      </c>
      <c r="AB357" s="47" t="s">
        <v>282</v>
      </c>
      <c r="AC357" s="242"/>
      <c r="AD357" s="242"/>
      <c r="AE357" s="242"/>
      <c r="AF357" s="242"/>
      <c r="AG357" s="242"/>
      <c r="AH357" s="242"/>
      <c r="AI357" s="242"/>
      <c r="AJ357" s="565"/>
      <c r="AK357" s="246"/>
      <c r="AL357" s="246"/>
      <c r="AM357" s="246"/>
      <c r="AN357" s="246"/>
      <c r="AO357" s="565"/>
      <c r="AP357" s="566"/>
      <c r="AQ357" s="567"/>
      <c r="AR357" s="568"/>
      <c r="AS357" s="568"/>
      <c r="AT357" s="568"/>
      <c r="AU357" s="568"/>
      <c r="AV357" s="568"/>
      <c r="AW357" s="568"/>
      <c r="AX357" s="568"/>
      <c r="AY357" s="568"/>
      <c r="AZ357" s="568"/>
      <c r="BA357" s="568"/>
      <c r="BB357" s="568"/>
      <c r="BC357" s="568"/>
      <c r="BD357" s="568"/>
      <c r="BE357" s="568"/>
      <c r="BF357" s="568"/>
      <c r="BG357" s="3041">
        <f ca="1">NOW()</f>
        <v>44340.247896875</v>
      </c>
      <c r="BH357" s="3042"/>
      <c r="BI357" s="3042"/>
      <c r="BJ357" s="3042"/>
      <c r="BK357" s="3042"/>
      <c r="BL357" s="3042"/>
      <c r="BM357" s="3042"/>
      <c r="BN357" s="3042"/>
      <c r="BO357" s="3042"/>
      <c r="BP357" s="3042"/>
      <c r="BQ357" s="3042"/>
      <c r="BR357" s="3042"/>
      <c r="BS357" s="3043"/>
      <c r="BT357" s="200">
        <v>0</v>
      </c>
      <c r="BU357" s="200">
        <v>0</v>
      </c>
      <c r="BV357" s="200">
        <v>0</v>
      </c>
      <c r="BW357" s="200">
        <v>0</v>
      </c>
      <c r="BX357" s="200">
        <v>0</v>
      </c>
      <c r="BY357" s="200">
        <v>0</v>
      </c>
      <c r="BZ357" s="200">
        <v>0</v>
      </c>
      <c r="CA357" s="200">
        <v>0</v>
      </c>
      <c r="CB357" s="200">
        <v>0</v>
      </c>
      <c r="CC357" s="200">
        <v>0</v>
      </c>
      <c r="CD357" s="200">
        <v>0</v>
      </c>
      <c r="CE357" s="200">
        <v>0</v>
      </c>
      <c r="CF357" s="200">
        <v>0</v>
      </c>
      <c r="CG357" s="200">
        <v>0</v>
      </c>
      <c r="CH357" s="200">
        <v>0</v>
      </c>
      <c r="CI357" s="200">
        <v>0</v>
      </c>
      <c r="CJ357" s="200">
        <v>0</v>
      </c>
      <c r="CK357" s="200">
        <v>0</v>
      </c>
      <c r="CL357" s="200">
        <v>0</v>
      </c>
      <c r="CM357" s="200">
        <v>0</v>
      </c>
      <c r="CN357" s="200">
        <v>0</v>
      </c>
      <c r="CO357" s="200">
        <v>0</v>
      </c>
      <c r="CP357" s="200">
        <v>0</v>
      </c>
      <c r="CQ357" s="200">
        <v>0</v>
      </c>
      <c r="CR357" s="200">
        <v>0</v>
      </c>
      <c r="CS357" s="200">
        <v>0</v>
      </c>
      <c r="CT357" s="200">
        <v>0</v>
      </c>
      <c r="CU357" s="200">
        <v>0</v>
      </c>
      <c r="CV357" s="200">
        <v>0</v>
      </c>
      <c r="CW357" s="200">
        <v>0</v>
      </c>
      <c r="CX357" s="200">
        <v>0</v>
      </c>
      <c r="CY357" s="200">
        <v>0</v>
      </c>
      <c r="CZ357" s="200">
        <v>0</v>
      </c>
      <c r="DA357" s="200">
        <v>0</v>
      </c>
      <c r="DB357" s="200">
        <v>0</v>
      </c>
      <c r="DC357" s="200">
        <v>0</v>
      </c>
      <c r="DD357" s="200">
        <v>0</v>
      </c>
      <c r="DE357" s="200">
        <v>0</v>
      </c>
      <c r="DF357" s="200">
        <v>0</v>
      </c>
      <c r="DG357" s="200">
        <v>0</v>
      </c>
      <c r="DH357" s="200">
        <v>0</v>
      </c>
      <c r="DI357" s="200">
        <v>0</v>
      </c>
      <c r="DJ357" s="200">
        <v>0</v>
      </c>
      <c r="DK357" s="200">
        <v>0</v>
      </c>
      <c r="DL357" s="200">
        <v>0</v>
      </c>
      <c r="DM357" s="200">
        <v>0</v>
      </c>
      <c r="DN357" s="200">
        <v>0</v>
      </c>
      <c r="DO357" s="200">
        <v>0</v>
      </c>
      <c r="DP357" s="200">
        <v>0</v>
      </c>
      <c r="DQ357" s="200">
        <v>0</v>
      </c>
      <c r="DR357" s="200">
        <v>0</v>
      </c>
      <c r="DS357" s="200">
        <v>0</v>
      </c>
      <c r="DT357" s="200">
        <v>0</v>
      </c>
      <c r="DU357" s="200">
        <v>0</v>
      </c>
      <c r="DV357" s="200">
        <v>0</v>
      </c>
      <c r="DW357" s="1217"/>
    </row>
    <row r="358" spans="1:127" s="248" customFormat="1" ht="15.75">
      <c r="A358" s="200">
        <v>0</v>
      </c>
      <c r="B358" s="200">
        <v>0</v>
      </c>
      <c r="C358" s="200">
        <v>0</v>
      </c>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c r="AT358" s="247"/>
      <c r="AU358" s="247"/>
      <c r="AV358" s="200"/>
      <c r="AW358" s="200"/>
      <c r="AX358" s="200"/>
      <c r="AY358" s="200"/>
      <c r="AZ358" s="200"/>
      <c r="BA358" s="200"/>
      <c r="BB358" s="200"/>
      <c r="BC358" s="200"/>
      <c r="BD358" s="200"/>
      <c r="BE358" s="200"/>
      <c r="BF358" s="200"/>
      <c r="BG358" s="200"/>
      <c r="BH358" s="200"/>
      <c r="BI358" s="200"/>
      <c r="BJ358" s="200"/>
      <c r="BK358" s="200">
        <v>0</v>
      </c>
      <c r="BL358" s="200">
        <v>0</v>
      </c>
      <c r="BM358" s="200">
        <v>0</v>
      </c>
      <c r="BN358" s="200">
        <v>0</v>
      </c>
      <c r="BO358" s="200">
        <v>0</v>
      </c>
      <c r="BP358" s="200">
        <v>0</v>
      </c>
      <c r="BQ358" s="200">
        <v>0</v>
      </c>
      <c r="BR358" s="200">
        <v>0</v>
      </c>
      <c r="BS358" s="200">
        <v>0</v>
      </c>
      <c r="BT358" s="200">
        <v>0</v>
      </c>
      <c r="BU358" s="200">
        <v>0</v>
      </c>
      <c r="BV358" s="200">
        <v>0</v>
      </c>
      <c r="BW358" s="200">
        <v>0</v>
      </c>
      <c r="BX358" s="200">
        <v>0</v>
      </c>
      <c r="BY358" s="200">
        <v>0</v>
      </c>
      <c r="BZ358" s="200">
        <v>0</v>
      </c>
      <c r="CA358" s="200">
        <v>0</v>
      </c>
      <c r="CB358" s="200">
        <v>0</v>
      </c>
      <c r="CC358" s="200">
        <v>0</v>
      </c>
      <c r="CD358" s="200">
        <v>0</v>
      </c>
      <c r="CE358" s="200">
        <v>0</v>
      </c>
      <c r="CF358" s="200">
        <v>0</v>
      </c>
      <c r="CG358" s="200">
        <v>0</v>
      </c>
      <c r="CH358" s="200">
        <v>0</v>
      </c>
      <c r="CI358" s="200">
        <v>0</v>
      </c>
      <c r="CJ358" s="200">
        <v>0</v>
      </c>
      <c r="CK358" s="200">
        <v>0</v>
      </c>
      <c r="CL358" s="200">
        <v>0</v>
      </c>
      <c r="CM358" s="200">
        <v>0</v>
      </c>
      <c r="CN358" s="200">
        <v>0</v>
      </c>
      <c r="CO358" s="200">
        <v>0</v>
      </c>
      <c r="CP358" s="200">
        <v>0</v>
      </c>
      <c r="CQ358" s="200">
        <v>0</v>
      </c>
      <c r="CR358" s="200">
        <v>0</v>
      </c>
      <c r="CS358" s="200">
        <v>0</v>
      </c>
      <c r="CT358" s="200">
        <v>0</v>
      </c>
      <c r="CU358" s="200">
        <v>0</v>
      </c>
      <c r="CV358" s="200">
        <v>0</v>
      </c>
      <c r="CW358" s="200">
        <v>0</v>
      </c>
      <c r="CX358" s="200">
        <v>0</v>
      </c>
      <c r="CY358" s="200">
        <v>0</v>
      </c>
      <c r="CZ358" s="200">
        <v>0</v>
      </c>
      <c r="DA358" s="200">
        <v>0</v>
      </c>
      <c r="DB358" s="200">
        <v>0</v>
      </c>
      <c r="DC358" s="200">
        <v>0</v>
      </c>
      <c r="DD358" s="200">
        <v>0</v>
      </c>
      <c r="DE358" s="200">
        <v>0</v>
      </c>
      <c r="DF358" s="200">
        <v>0</v>
      </c>
      <c r="DG358" s="200">
        <v>0</v>
      </c>
      <c r="DH358" s="200">
        <v>0</v>
      </c>
      <c r="DI358" s="200">
        <v>0</v>
      </c>
      <c r="DJ358" s="200">
        <v>0</v>
      </c>
      <c r="DK358" s="200">
        <v>0</v>
      </c>
      <c r="DL358" s="200">
        <v>0</v>
      </c>
      <c r="DM358" s="200">
        <v>0</v>
      </c>
      <c r="DN358" s="200">
        <v>0</v>
      </c>
      <c r="DO358" s="200">
        <v>0</v>
      </c>
      <c r="DP358" s="200">
        <v>0</v>
      </c>
      <c r="DQ358" s="200">
        <v>0</v>
      </c>
      <c r="DR358" s="200">
        <v>0</v>
      </c>
      <c r="DS358" s="200">
        <v>0</v>
      </c>
      <c r="DT358" s="200">
        <v>0</v>
      </c>
      <c r="DU358" s="200">
        <v>0</v>
      </c>
      <c r="DV358" s="200">
        <v>0</v>
      </c>
      <c r="DW358" s="1217"/>
    </row>
    <row r="359" spans="1:127" s="248" customFormat="1" ht="15.75">
      <c r="A359" s="200"/>
      <c r="B359" s="200"/>
      <c r="C359" s="200"/>
      <c r="D359" s="247"/>
      <c r="E359" s="247"/>
      <c r="F359" s="247"/>
      <c r="G359" s="247"/>
      <c r="H359" s="247"/>
      <c r="I359" s="247"/>
      <c r="J359" s="247"/>
      <c r="K359" s="247"/>
      <c r="L359" s="247"/>
      <c r="M359" s="247"/>
      <c r="N359" s="247"/>
      <c r="O359" s="247"/>
      <c r="P359" s="247"/>
      <c r="Q359" s="51" t="s">
        <v>283</v>
      </c>
      <c r="R359" s="247"/>
      <c r="S359" s="52" t="s">
        <v>284</v>
      </c>
      <c r="T359" s="247"/>
      <c r="U359" s="247"/>
      <c r="V359" s="247"/>
      <c r="W359" s="247"/>
      <c r="X359" s="247"/>
      <c r="Y359" s="247"/>
      <c r="Z359" s="52"/>
      <c r="AA359" s="52"/>
      <c r="AB359" s="247"/>
      <c r="AC359" s="247"/>
      <c r="AD359" s="247"/>
      <c r="AE359" s="247"/>
      <c r="AF359" s="247"/>
      <c r="AG359" s="247"/>
      <c r="AH359" s="247"/>
      <c r="AI359" s="247"/>
      <c r="AJ359" s="247"/>
      <c r="AK359" s="247"/>
      <c r="AL359" s="247"/>
      <c r="AM359" s="247"/>
      <c r="AN359" s="247"/>
      <c r="AO359" s="247"/>
      <c r="AP359" s="247"/>
      <c r="AQ359" s="247"/>
      <c r="AR359" s="247"/>
      <c r="AS359" s="247"/>
      <c r="AT359" s="247"/>
      <c r="AU359" s="247"/>
      <c r="AV359" s="200"/>
      <c r="AW359" s="200"/>
      <c r="AX359" s="200"/>
      <c r="AY359" s="200"/>
      <c r="AZ359" s="200"/>
      <c r="BA359" s="200"/>
      <c r="BB359" s="200"/>
      <c r="BC359" s="200"/>
      <c r="BD359" s="200"/>
      <c r="BE359" s="200"/>
      <c r="BF359" s="200"/>
      <c r="BG359" s="200"/>
      <c r="BH359" s="200"/>
      <c r="BI359" s="200"/>
      <c r="BJ359" s="200"/>
      <c r="BK359" s="200">
        <v>0</v>
      </c>
      <c r="BL359" s="200">
        <v>0</v>
      </c>
      <c r="BM359" s="200">
        <v>0</v>
      </c>
      <c r="BN359" s="200">
        <v>0</v>
      </c>
      <c r="BO359" s="200">
        <v>0</v>
      </c>
      <c r="BP359" s="200">
        <v>0</v>
      </c>
      <c r="BQ359" s="200">
        <v>0</v>
      </c>
      <c r="BR359" s="200">
        <v>0</v>
      </c>
      <c r="BS359" s="200">
        <v>0</v>
      </c>
      <c r="BT359" s="200">
        <v>0</v>
      </c>
      <c r="BU359" s="200">
        <v>0</v>
      </c>
      <c r="BV359" s="200">
        <v>0</v>
      </c>
      <c r="BW359" s="200">
        <v>0</v>
      </c>
      <c r="BX359" s="200">
        <v>0</v>
      </c>
      <c r="BY359" s="200">
        <v>0</v>
      </c>
      <c r="BZ359" s="200">
        <v>0</v>
      </c>
      <c r="CA359" s="200">
        <v>0</v>
      </c>
      <c r="CB359" s="200">
        <v>0</v>
      </c>
      <c r="CC359" s="200">
        <v>0</v>
      </c>
      <c r="CD359" s="200">
        <v>0</v>
      </c>
      <c r="CE359" s="200">
        <v>0</v>
      </c>
      <c r="CF359" s="200">
        <v>0</v>
      </c>
      <c r="CG359" s="200">
        <v>0</v>
      </c>
      <c r="CH359" s="200">
        <v>0</v>
      </c>
      <c r="CI359" s="200">
        <v>0</v>
      </c>
      <c r="CJ359" s="200">
        <v>0</v>
      </c>
      <c r="CK359" s="200">
        <v>0</v>
      </c>
      <c r="CL359" s="200">
        <v>0</v>
      </c>
      <c r="CM359" s="200">
        <v>0</v>
      </c>
      <c r="CN359" s="200">
        <v>0</v>
      </c>
      <c r="CO359" s="200">
        <v>0</v>
      </c>
      <c r="CP359" s="200">
        <v>0</v>
      </c>
      <c r="CQ359" s="200">
        <v>0</v>
      </c>
      <c r="CR359" s="200">
        <v>0</v>
      </c>
      <c r="CS359" s="200">
        <v>0</v>
      </c>
      <c r="CT359" s="200">
        <v>0</v>
      </c>
      <c r="CU359" s="200">
        <v>0</v>
      </c>
      <c r="CV359" s="200">
        <v>0</v>
      </c>
      <c r="CW359" s="200">
        <v>0</v>
      </c>
      <c r="CX359" s="200">
        <v>0</v>
      </c>
      <c r="CY359" s="200">
        <v>0</v>
      </c>
      <c r="CZ359" s="200">
        <v>0</v>
      </c>
      <c r="DA359" s="200">
        <v>0</v>
      </c>
      <c r="DB359" s="200">
        <v>0</v>
      </c>
      <c r="DC359" s="200">
        <v>0</v>
      </c>
      <c r="DD359" s="200">
        <v>0</v>
      </c>
      <c r="DE359" s="200">
        <v>0</v>
      </c>
      <c r="DF359" s="200">
        <v>0</v>
      </c>
      <c r="DG359" s="200">
        <v>0</v>
      </c>
      <c r="DH359" s="200">
        <v>0</v>
      </c>
      <c r="DI359" s="200">
        <v>0</v>
      </c>
      <c r="DJ359" s="200">
        <v>0</v>
      </c>
      <c r="DK359" s="200">
        <v>0</v>
      </c>
      <c r="DL359" s="200">
        <v>0</v>
      </c>
      <c r="DM359" s="200">
        <v>0</v>
      </c>
      <c r="DN359" s="200">
        <v>0</v>
      </c>
      <c r="DO359" s="200">
        <v>0</v>
      </c>
      <c r="DP359" s="200">
        <v>0</v>
      </c>
      <c r="DQ359" s="200">
        <v>0</v>
      </c>
      <c r="DR359" s="200">
        <v>0</v>
      </c>
      <c r="DS359" s="200">
        <v>0</v>
      </c>
      <c r="DT359" s="200">
        <v>0</v>
      </c>
      <c r="DU359" s="200">
        <v>0</v>
      </c>
      <c r="DV359" s="200">
        <v>0</v>
      </c>
      <c r="DW359" s="1217"/>
    </row>
    <row r="360" spans="1:127" s="248" customFormat="1" ht="15.75">
      <c r="A360" s="200"/>
      <c r="B360" s="200"/>
      <c r="C360" s="200"/>
      <c r="D360" s="247"/>
      <c r="E360" s="247"/>
      <c r="F360" s="247"/>
      <c r="G360" s="247"/>
      <c r="H360" s="247"/>
      <c r="I360" s="247"/>
      <c r="J360" s="247"/>
      <c r="K360" s="247"/>
      <c r="L360" s="247"/>
      <c r="M360" s="247"/>
      <c r="N360" s="247"/>
      <c r="O360" s="247"/>
      <c r="P360" s="247"/>
      <c r="Q360" s="51" t="s">
        <v>285</v>
      </c>
      <c r="R360" s="247"/>
      <c r="S360" s="52" t="s">
        <v>286</v>
      </c>
      <c r="T360" s="247"/>
      <c r="U360" s="247"/>
      <c r="V360" s="247"/>
      <c r="W360" s="247"/>
      <c r="X360" s="247"/>
      <c r="Y360" s="247"/>
      <c r="Z360" s="52"/>
      <c r="AA360" s="52"/>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00"/>
      <c r="AW360" s="200"/>
      <c r="AX360" s="200"/>
      <c r="AY360" s="200"/>
      <c r="AZ360" s="200"/>
      <c r="BA360" s="200"/>
      <c r="BB360" s="200"/>
      <c r="BC360" s="200"/>
      <c r="BD360" s="200"/>
      <c r="BE360" s="200"/>
      <c r="BF360" s="200"/>
      <c r="BG360" s="200"/>
      <c r="BH360" s="200"/>
      <c r="BI360" s="200"/>
      <c r="BJ360" s="200"/>
      <c r="BK360" s="200">
        <v>0</v>
      </c>
      <c r="BL360" s="200">
        <v>0</v>
      </c>
      <c r="BM360" s="200">
        <v>0</v>
      </c>
      <c r="BN360" s="200">
        <v>0</v>
      </c>
      <c r="BO360" s="200">
        <v>0</v>
      </c>
      <c r="BP360" s="200">
        <v>0</v>
      </c>
      <c r="BQ360" s="200">
        <v>0</v>
      </c>
      <c r="BR360" s="200">
        <v>0</v>
      </c>
      <c r="BS360" s="200">
        <v>0</v>
      </c>
      <c r="BT360" s="200">
        <v>0</v>
      </c>
      <c r="BU360" s="200">
        <v>0</v>
      </c>
      <c r="BV360" s="200">
        <v>0</v>
      </c>
      <c r="BW360" s="200">
        <v>0</v>
      </c>
      <c r="BX360" s="200">
        <v>0</v>
      </c>
      <c r="BY360" s="200">
        <v>0</v>
      </c>
      <c r="BZ360" s="200">
        <v>0</v>
      </c>
      <c r="CA360" s="200">
        <v>0</v>
      </c>
      <c r="CB360" s="200">
        <v>0</v>
      </c>
      <c r="CC360" s="200">
        <v>0</v>
      </c>
      <c r="CD360" s="200">
        <v>0</v>
      </c>
      <c r="CE360" s="200">
        <v>0</v>
      </c>
      <c r="CF360" s="200">
        <v>0</v>
      </c>
      <c r="CG360" s="200">
        <v>0</v>
      </c>
      <c r="CH360" s="200">
        <v>0</v>
      </c>
      <c r="CI360" s="200">
        <v>0</v>
      </c>
      <c r="CJ360" s="200">
        <v>0</v>
      </c>
      <c r="CK360" s="200">
        <v>0</v>
      </c>
      <c r="CL360" s="200">
        <v>0</v>
      </c>
      <c r="CM360" s="200">
        <v>0</v>
      </c>
      <c r="CN360" s="200">
        <v>0</v>
      </c>
      <c r="CO360" s="200">
        <v>0</v>
      </c>
      <c r="CP360" s="200">
        <v>0</v>
      </c>
      <c r="CQ360" s="200">
        <v>0</v>
      </c>
      <c r="CR360" s="200">
        <v>0</v>
      </c>
      <c r="CS360" s="200">
        <v>0</v>
      </c>
      <c r="CT360" s="200">
        <v>0</v>
      </c>
      <c r="CU360" s="200">
        <v>0</v>
      </c>
      <c r="CV360" s="200">
        <v>0</v>
      </c>
      <c r="CW360" s="200">
        <v>0</v>
      </c>
      <c r="CX360" s="200">
        <v>0</v>
      </c>
      <c r="CY360" s="200">
        <v>0</v>
      </c>
      <c r="CZ360" s="200">
        <v>0</v>
      </c>
      <c r="DA360" s="200">
        <v>0</v>
      </c>
      <c r="DB360" s="200">
        <v>0</v>
      </c>
      <c r="DC360" s="200">
        <v>0</v>
      </c>
      <c r="DD360" s="200">
        <v>0</v>
      </c>
      <c r="DE360" s="200">
        <v>0</v>
      </c>
      <c r="DF360" s="200">
        <v>0</v>
      </c>
      <c r="DG360" s="200">
        <v>0</v>
      </c>
      <c r="DH360" s="200">
        <v>0</v>
      </c>
      <c r="DI360" s="200">
        <v>0</v>
      </c>
      <c r="DJ360" s="200">
        <v>0</v>
      </c>
      <c r="DK360" s="200">
        <v>0</v>
      </c>
      <c r="DL360" s="200">
        <v>0</v>
      </c>
      <c r="DM360" s="200">
        <v>0</v>
      </c>
      <c r="DN360" s="200">
        <v>0</v>
      </c>
      <c r="DO360" s="200">
        <v>0</v>
      </c>
      <c r="DP360" s="200">
        <v>0</v>
      </c>
      <c r="DQ360" s="200">
        <v>0</v>
      </c>
      <c r="DR360" s="200">
        <v>0</v>
      </c>
      <c r="DS360" s="200">
        <v>0</v>
      </c>
      <c r="DT360" s="200">
        <v>0</v>
      </c>
      <c r="DU360" s="200">
        <v>0</v>
      </c>
      <c r="DV360" s="200">
        <v>0</v>
      </c>
      <c r="DW360" s="1217"/>
    </row>
    <row r="361" spans="1:127" s="248" customFormat="1" ht="15.75">
      <c r="A361" s="200"/>
      <c r="B361" s="200"/>
      <c r="C361" s="200"/>
      <c r="D361" s="247"/>
      <c r="E361" s="247"/>
      <c r="F361" s="247"/>
      <c r="G361" s="247"/>
      <c r="H361" s="247"/>
      <c r="I361" s="247"/>
      <c r="J361" s="247"/>
      <c r="K361" s="247"/>
      <c r="L361" s="247"/>
      <c r="M361" s="247"/>
      <c r="N361" s="247"/>
      <c r="O361" s="247"/>
      <c r="P361" s="247"/>
      <c r="Q361" s="51" t="s">
        <v>287</v>
      </c>
      <c r="R361" s="247"/>
      <c r="S361" s="52" t="s">
        <v>288</v>
      </c>
      <c r="T361" s="247"/>
      <c r="U361" s="247"/>
      <c r="V361" s="247"/>
      <c r="W361" s="247"/>
      <c r="X361" s="247"/>
      <c r="Y361" s="247"/>
      <c r="Z361" s="52"/>
      <c r="AA361" s="52"/>
      <c r="AB361" s="247"/>
      <c r="AC361" s="247"/>
      <c r="AD361" s="247"/>
      <c r="AE361" s="247"/>
      <c r="AF361" s="247"/>
      <c r="AG361" s="247"/>
      <c r="AH361" s="247"/>
      <c r="AI361" s="247"/>
      <c r="AJ361" s="247"/>
      <c r="AK361" s="247"/>
      <c r="AL361" s="247"/>
      <c r="AM361" s="247"/>
      <c r="AN361" s="247"/>
      <c r="AO361" s="247"/>
      <c r="AP361" s="247"/>
      <c r="AQ361" s="247"/>
      <c r="AR361" s="247"/>
      <c r="AS361" s="247"/>
      <c r="AT361" s="247"/>
      <c r="AU361" s="247"/>
      <c r="AV361" s="200"/>
      <c r="AW361" s="200"/>
      <c r="AX361" s="200"/>
      <c r="AY361" s="200"/>
      <c r="AZ361" s="200"/>
      <c r="BA361" s="200"/>
      <c r="BB361" s="200"/>
      <c r="BC361" s="200"/>
      <c r="BD361" s="200"/>
      <c r="BE361" s="200"/>
      <c r="BF361" s="200"/>
      <c r="BG361" s="200"/>
      <c r="BH361" s="200"/>
      <c r="BI361" s="200"/>
      <c r="BJ361" s="200"/>
      <c r="BK361" s="200">
        <v>0</v>
      </c>
      <c r="BL361" s="200">
        <v>0</v>
      </c>
      <c r="BM361" s="200">
        <v>0</v>
      </c>
      <c r="BN361" s="200">
        <v>0</v>
      </c>
      <c r="BO361" s="200">
        <v>0</v>
      </c>
      <c r="BP361" s="200">
        <v>0</v>
      </c>
      <c r="BQ361" s="200">
        <v>0</v>
      </c>
      <c r="BR361" s="200">
        <v>0</v>
      </c>
      <c r="BS361" s="200">
        <v>0</v>
      </c>
      <c r="BT361" s="200">
        <v>0</v>
      </c>
      <c r="BU361" s="200">
        <v>0</v>
      </c>
      <c r="BV361" s="200">
        <v>0</v>
      </c>
      <c r="BW361" s="200">
        <v>0</v>
      </c>
      <c r="BX361" s="200">
        <v>0</v>
      </c>
      <c r="BY361" s="200">
        <v>0</v>
      </c>
      <c r="BZ361" s="200">
        <v>0</v>
      </c>
      <c r="CA361" s="200">
        <v>0</v>
      </c>
      <c r="CB361" s="200">
        <v>0</v>
      </c>
      <c r="CC361" s="200">
        <v>0</v>
      </c>
      <c r="CD361" s="200">
        <v>0</v>
      </c>
      <c r="CE361" s="200">
        <v>0</v>
      </c>
      <c r="CF361" s="200">
        <v>0</v>
      </c>
      <c r="CG361" s="200">
        <v>0</v>
      </c>
      <c r="CH361" s="200">
        <v>0</v>
      </c>
      <c r="CI361" s="200">
        <v>0</v>
      </c>
      <c r="CJ361" s="200">
        <v>0</v>
      </c>
      <c r="CK361" s="200">
        <v>0</v>
      </c>
      <c r="CL361" s="200">
        <v>0</v>
      </c>
      <c r="CM361" s="200">
        <v>0</v>
      </c>
      <c r="CN361" s="200">
        <v>0</v>
      </c>
      <c r="CO361" s="200">
        <v>0</v>
      </c>
      <c r="CP361" s="200">
        <v>0</v>
      </c>
      <c r="CQ361" s="200">
        <v>0</v>
      </c>
      <c r="CR361" s="200">
        <v>0</v>
      </c>
      <c r="CS361" s="200">
        <v>0</v>
      </c>
      <c r="CT361" s="200">
        <v>0</v>
      </c>
      <c r="CU361" s="200">
        <v>0</v>
      </c>
      <c r="CV361" s="200">
        <v>0</v>
      </c>
      <c r="CW361" s="200">
        <v>0</v>
      </c>
      <c r="CX361" s="200">
        <v>0</v>
      </c>
      <c r="CY361" s="200">
        <v>0</v>
      </c>
      <c r="CZ361" s="200">
        <v>0</v>
      </c>
      <c r="DA361" s="200">
        <v>0</v>
      </c>
      <c r="DB361" s="200">
        <v>0</v>
      </c>
      <c r="DC361" s="200">
        <v>0</v>
      </c>
      <c r="DD361" s="200">
        <v>0</v>
      </c>
      <c r="DE361" s="200">
        <v>0</v>
      </c>
      <c r="DF361" s="200">
        <v>0</v>
      </c>
      <c r="DG361" s="200">
        <v>0</v>
      </c>
      <c r="DH361" s="200">
        <v>0</v>
      </c>
      <c r="DI361" s="200">
        <v>0</v>
      </c>
      <c r="DJ361" s="200">
        <v>0</v>
      </c>
      <c r="DK361" s="200">
        <v>0</v>
      </c>
      <c r="DL361" s="200">
        <v>0</v>
      </c>
      <c r="DM361" s="200">
        <v>0</v>
      </c>
      <c r="DN361" s="200">
        <v>0</v>
      </c>
      <c r="DO361" s="200">
        <v>0</v>
      </c>
      <c r="DP361" s="200">
        <v>0</v>
      </c>
      <c r="DQ361" s="200">
        <v>0</v>
      </c>
      <c r="DR361" s="200">
        <v>0</v>
      </c>
      <c r="DS361" s="200">
        <v>0</v>
      </c>
      <c r="DT361" s="200">
        <v>0</v>
      </c>
      <c r="DU361" s="200">
        <v>0</v>
      </c>
      <c r="DV361" s="200">
        <v>0</v>
      </c>
      <c r="DW361" s="1217"/>
    </row>
    <row r="362" spans="1:127" s="248" customFormat="1" ht="15.75">
      <c r="A362" s="200"/>
      <c r="B362" s="200"/>
      <c r="C362" s="200"/>
      <c r="D362" s="247"/>
      <c r="E362" s="247"/>
      <c r="F362" s="247"/>
      <c r="G362" s="247"/>
      <c r="H362" s="247"/>
      <c r="I362" s="247"/>
      <c r="J362" s="247"/>
      <c r="K362" s="247"/>
      <c r="L362" s="247"/>
      <c r="M362" s="247"/>
      <c r="N362" s="247"/>
      <c r="O362" s="247"/>
      <c r="P362" s="247"/>
      <c r="Q362" s="51" t="s">
        <v>289</v>
      </c>
      <c r="R362" s="247"/>
      <c r="S362" s="53" t="s">
        <v>290</v>
      </c>
      <c r="T362" s="247"/>
      <c r="U362" s="247"/>
      <c r="V362" s="247"/>
      <c r="W362" s="247"/>
      <c r="X362" s="247"/>
      <c r="Y362" s="247"/>
      <c r="Z362" s="50"/>
      <c r="AA362" s="50"/>
      <c r="AB362" s="247"/>
      <c r="AC362" s="247"/>
      <c r="AD362" s="247"/>
      <c r="AE362" s="247"/>
      <c r="AF362" s="247"/>
      <c r="AG362" s="247"/>
      <c r="AH362" s="247"/>
      <c r="AI362" s="247"/>
      <c r="AJ362" s="247"/>
      <c r="AK362" s="247"/>
      <c r="AL362" s="247"/>
      <c r="AM362" s="247"/>
      <c r="AN362" s="247"/>
      <c r="AO362" s="247"/>
      <c r="AP362" s="247"/>
      <c r="AQ362" s="247"/>
      <c r="AR362" s="247"/>
      <c r="AS362" s="247"/>
      <c r="AT362" s="247"/>
      <c r="AU362" s="247"/>
      <c r="AV362" s="200"/>
      <c r="AW362" s="200"/>
      <c r="AX362" s="200"/>
      <c r="AY362" s="200"/>
      <c r="AZ362" s="200"/>
      <c r="BA362" s="200"/>
      <c r="BB362" s="200"/>
      <c r="BC362" s="200"/>
      <c r="BD362" s="200"/>
      <c r="BE362" s="200"/>
      <c r="BF362" s="200"/>
      <c r="BG362" s="200"/>
      <c r="BH362" s="200"/>
      <c r="BI362" s="200"/>
      <c r="BJ362" s="200"/>
      <c r="BK362" s="200">
        <v>0</v>
      </c>
      <c r="BL362" s="200">
        <v>0</v>
      </c>
      <c r="BM362" s="200">
        <v>0</v>
      </c>
      <c r="BN362" s="200">
        <v>0</v>
      </c>
      <c r="BO362" s="200">
        <v>0</v>
      </c>
      <c r="BP362" s="200">
        <v>0</v>
      </c>
      <c r="BQ362" s="200">
        <v>0</v>
      </c>
      <c r="BR362" s="200">
        <v>0</v>
      </c>
      <c r="BS362" s="200">
        <v>0</v>
      </c>
      <c r="BT362" s="200">
        <v>0</v>
      </c>
      <c r="BU362" s="200">
        <v>0</v>
      </c>
      <c r="BV362" s="200">
        <v>0</v>
      </c>
      <c r="BW362" s="200">
        <v>0</v>
      </c>
      <c r="BX362" s="200">
        <v>0</v>
      </c>
      <c r="BY362" s="200">
        <v>0</v>
      </c>
      <c r="BZ362" s="200">
        <v>0</v>
      </c>
      <c r="CA362" s="200">
        <v>0</v>
      </c>
      <c r="CB362" s="200">
        <v>0</v>
      </c>
      <c r="CC362" s="200">
        <v>0</v>
      </c>
      <c r="CD362" s="200">
        <v>0</v>
      </c>
      <c r="CE362" s="200">
        <v>0</v>
      </c>
      <c r="CF362" s="200">
        <v>0</v>
      </c>
      <c r="CG362" s="200">
        <v>0</v>
      </c>
      <c r="CH362" s="200">
        <v>0</v>
      </c>
      <c r="CI362" s="200">
        <v>0</v>
      </c>
      <c r="CJ362" s="200">
        <v>0</v>
      </c>
      <c r="CK362" s="200">
        <v>0</v>
      </c>
      <c r="CL362" s="200">
        <v>0</v>
      </c>
      <c r="CM362" s="200">
        <v>0</v>
      </c>
      <c r="CN362" s="200">
        <v>0</v>
      </c>
      <c r="CO362" s="200">
        <v>0</v>
      </c>
      <c r="CP362" s="200">
        <v>0</v>
      </c>
      <c r="CQ362" s="200">
        <v>0</v>
      </c>
      <c r="CR362" s="200">
        <v>0</v>
      </c>
      <c r="CS362" s="200">
        <v>0</v>
      </c>
      <c r="CT362" s="200">
        <v>0</v>
      </c>
      <c r="CU362" s="200">
        <v>0</v>
      </c>
      <c r="CV362" s="200">
        <v>0</v>
      </c>
      <c r="CW362" s="200">
        <v>0</v>
      </c>
      <c r="CX362" s="200">
        <v>0</v>
      </c>
      <c r="CY362" s="200">
        <v>0</v>
      </c>
      <c r="CZ362" s="200">
        <v>0</v>
      </c>
      <c r="DA362" s="200">
        <v>0</v>
      </c>
      <c r="DB362" s="200">
        <v>0</v>
      </c>
      <c r="DC362" s="200">
        <v>0</v>
      </c>
      <c r="DD362" s="200">
        <v>0</v>
      </c>
      <c r="DE362" s="200">
        <v>0</v>
      </c>
      <c r="DF362" s="200">
        <v>0</v>
      </c>
      <c r="DG362" s="200">
        <v>0</v>
      </c>
      <c r="DH362" s="200">
        <v>0</v>
      </c>
      <c r="DI362" s="200">
        <v>0</v>
      </c>
      <c r="DJ362" s="200">
        <v>0</v>
      </c>
      <c r="DK362" s="200">
        <v>0</v>
      </c>
      <c r="DL362" s="200">
        <v>0</v>
      </c>
      <c r="DM362" s="200">
        <v>0</v>
      </c>
      <c r="DN362" s="200">
        <v>0</v>
      </c>
      <c r="DO362" s="200">
        <v>0</v>
      </c>
      <c r="DP362" s="200">
        <v>0</v>
      </c>
      <c r="DQ362" s="200">
        <v>0</v>
      </c>
      <c r="DR362" s="200">
        <v>0</v>
      </c>
      <c r="DS362" s="200">
        <v>0</v>
      </c>
      <c r="DT362" s="200">
        <v>0</v>
      </c>
      <c r="DU362" s="200">
        <v>0</v>
      </c>
      <c r="DV362" s="200">
        <v>0</v>
      </c>
      <c r="DW362" s="1217"/>
    </row>
    <row r="363" spans="1:127" s="248" customFormat="1" ht="15.75">
      <c r="A363" s="200"/>
      <c r="B363" s="200"/>
      <c r="C363" s="200"/>
      <c r="D363" s="247"/>
      <c r="E363" s="247"/>
      <c r="F363" s="247"/>
      <c r="G363" s="247"/>
      <c r="H363" s="247"/>
      <c r="I363" s="247"/>
      <c r="J363" s="247"/>
      <c r="K363" s="247"/>
      <c r="L363" s="247"/>
      <c r="M363" s="247"/>
      <c r="N363" s="247"/>
      <c r="O363" s="247"/>
      <c r="P363" s="247"/>
      <c r="Q363" s="51" t="s">
        <v>291</v>
      </c>
      <c r="R363" s="247"/>
      <c r="S363" s="56" t="s">
        <v>292</v>
      </c>
      <c r="T363" s="247"/>
      <c r="U363" s="247"/>
      <c r="V363" s="247"/>
      <c r="W363" s="247"/>
      <c r="X363" s="247"/>
      <c r="Y363" s="247"/>
      <c r="Z363" s="50"/>
      <c r="AA363" s="50"/>
      <c r="AB363" s="247"/>
      <c r="AC363" s="247"/>
      <c r="AD363" s="247"/>
      <c r="AE363" s="247"/>
      <c r="AF363" s="247"/>
      <c r="AG363" s="247"/>
      <c r="AH363" s="247"/>
      <c r="AI363" s="247"/>
      <c r="AJ363" s="247"/>
      <c r="AK363" s="247"/>
      <c r="AL363" s="247"/>
      <c r="AM363" s="247"/>
      <c r="AN363" s="247"/>
      <c r="AO363" s="247"/>
      <c r="AP363" s="247"/>
      <c r="AQ363" s="247"/>
      <c r="AR363" s="247"/>
      <c r="AS363" s="247"/>
      <c r="AT363" s="247"/>
      <c r="AU363" s="247"/>
      <c r="AV363" s="200"/>
      <c r="AW363" s="200"/>
      <c r="AX363" s="200"/>
      <c r="AY363" s="200"/>
      <c r="AZ363" s="200"/>
      <c r="BA363" s="200"/>
      <c r="BB363" s="200"/>
      <c r="BC363" s="200"/>
      <c r="BD363" s="200"/>
      <c r="BE363" s="200"/>
      <c r="BF363" s="200"/>
      <c r="BG363" s="200"/>
      <c r="BH363" s="200"/>
      <c r="BI363" s="200"/>
      <c r="BJ363" s="200"/>
      <c r="BK363" s="200"/>
      <c r="BL363" s="200"/>
      <c r="BM363" s="200"/>
      <c r="BN363" s="200"/>
      <c r="BO363" s="200"/>
      <c r="BP363" s="200"/>
      <c r="BQ363" s="200"/>
      <c r="BR363" s="200"/>
      <c r="BS363" s="200"/>
      <c r="BT363" s="200"/>
      <c r="BU363" s="200"/>
      <c r="BV363" s="200"/>
      <c r="BW363" s="200"/>
      <c r="BX363" s="200"/>
      <c r="BY363" s="200"/>
      <c r="BZ363" s="200"/>
      <c r="CA363" s="200"/>
      <c r="CB363" s="200"/>
      <c r="CC363" s="200"/>
      <c r="CD363" s="200"/>
      <c r="CE363" s="200"/>
      <c r="CF363" s="247"/>
      <c r="CG363" s="247"/>
      <c r="CH363" s="247"/>
      <c r="CI363" s="247"/>
      <c r="CJ363" s="247"/>
      <c r="CK363" s="247"/>
      <c r="CL363" s="247"/>
      <c r="CM363" s="247"/>
      <c r="CN363" s="247"/>
      <c r="CO363" s="247"/>
      <c r="CP363" s="247"/>
      <c r="CQ363" s="247"/>
      <c r="CR363" s="247"/>
      <c r="CS363" s="247"/>
      <c r="CT363" s="247"/>
      <c r="CU363" s="247"/>
      <c r="CV363" s="247"/>
      <c r="CW363" s="247"/>
      <c r="CX363" s="247"/>
      <c r="CY363" s="247"/>
      <c r="CZ363" s="247"/>
      <c r="DA363" s="247"/>
      <c r="DB363" s="247"/>
      <c r="DC363" s="247"/>
      <c r="DD363" s="247"/>
      <c r="DE363" s="247"/>
      <c r="DF363" s="247"/>
      <c r="DG363" s="247"/>
      <c r="DH363" s="247"/>
      <c r="DI363" s="200">
        <v>0</v>
      </c>
      <c r="DJ363" s="200">
        <v>0</v>
      </c>
      <c r="DK363" s="200">
        <v>0</v>
      </c>
      <c r="DL363" s="200">
        <v>0</v>
      </c>
      <c r="DM363" s="200">
        <v>0</v>
      </c>
      <c r="DN363" s="200">
        <v>0</v>
      </c>
      <c r="DO363" s="200">
        <v>0</v>
      </c>
      <c r="DP363" s="200">
        <v>0</v>
      </c>
      <c r="DQ363" s="200">
        <v>0</v>
      </c>
      <c r="DR363" s="200">
        <v>0</v>
      </c>
      <c r="DS363" s="200">
        <v>0</v>
      </c>
      <c r="DT363" s="200">
        <v>0</v>
      </c>
      <c r="DU363" s="200">
        <v>0</v>
      </c>
      <c r="DV363" s="200">
        <v>0</v>
      </c>
      <c r="DW363" s="1217"/>
    </row>
    <row r="364" spans="1:127" s="248" customFormat="1" ht="15.75">
      <c r="A364" s="200"/>
      <c r="B364" s="200"/>
      <c r="C364" s="200"/>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247"/>
      <c r="AF364" s="247"/>
      <c r="AG364" s="247"/>
      <c r="AH364" s="247"/>
      <c r="AI364" s="247"/>
      <c r="AJ364" s="247"/>
      <c r="AK364" s="247"/>
      <c r="AL364" s="247"/>
      <c r="AM364" s="247"/>
      <c r="AN364" s="247"/>
      <c r="AO364" s="247"/>
      <c r="AP364" s="247"/>
      <c r="AQ364" s="247"/>
      <c r="AR364" s="247"/>
      <c r="AS364" s="247"/>
      <c r="AT364" s="247"/>
      <c r="AU364" s="247"/>
      <c r="AV364" s="200"/>
      <c r="AW364" s="200"/>
      <c r="AX364" s="200"/>
      <c r="AY364" s="200"/>
      <c r="AZ364" s="200"/>
      <c r="BA364" s="200"/>
      <c r="BB364" s="200"/>
      <c r="BC364" s="200"/>
      <c r="BD364" s="200"/>
      <c r="BE364" s="200"/>
      <c r="BF364" s="200"/>
      <c r="BG364" s="200"/>
      <c r="BH364" s="200"/>
      <c r="BI364" s="200"/>
      <c r="BJ364" s="200"/>
      <c r="BK364" s="200"/>
      <c r="BL364" s="200"/>
      <c r="BM364" s="200"/>
      <c r="BN364" s="200"/>
      <c r="BO364" s="200"/>
      <c r="BP364" s="200"/>
      <c r="BQ364" s="200"/>
      <c r="BR364" s="200"/>
      <c r="BS364" s="200"/>
      <c r="BT364" s="200"/>
      <c r="BU364" s="200"/>
      <c r="BV364" s="200"/>
      <c r="BW364" s="200"/>
      <c r="BX364" s="200"/>
      <c r="BY364" s="200"/>
      <c r="BZ364" s="200"/>
      <c r="CA364" s="200"/>
      <c r="CB364" s="200"/>
      <c r="CC364" s="200"/>
      <c r="CD364" s="200"/>
      <c r="CE364" s="200"/>
      <c r="CF364" s="247"/>
      <c r="CG364" s="247"/>
      <c r="CH364" s="247"/>
      <c r="CI364" s="247"/>
      <c r="CJ364" s="247"/>
      <c r="CK364" s="247"/>
      <c r="CL364" s="247"/>
      <c r="CM364" s="247"/>
      <c r="CN364" s="247"/>
      <c r="CO364" s="247"/>
      <c r="CP364" s="247"/>
      <c r="CQ364" s="247"/>
      <c r="CR364" s="247"/>
      <c r="CS364" s="247"/>
      <c r="CT364" s="247"/>
      <c r="CU364" s="247"/>
      <c r="CV364" s="247"/>
      <c r="CW364" s="247"/>
      <c r="CX364" s="247"/>
      <c r="CY364" s="247"/>
      <c r="CZ364" s="247"/>
      <c r="DA364" s="247"/>
      <c r="DB364" s="247"/>
      <c r="DC364" s="247"/>
      <c r="DD364" s="247"/>
      <c r="DE364" s="247"/>
      <c r="DF364" s="247"/>
      <c r="DG364" s="247"/>
      <c r="DH364" s="247"/>
      <c r="DI364" s="200">
        <v>0</v>
      </c>
      <c r="DJ364" s="200">
        <v>0</v>
      </c>
      <c r="DK364" s="200">
        <v>0</v>
      </c>
      <c r="DL364" s="200">
        <v>0</v>
      </c>
      <c r="DM364" s="200">
        <v>0</v>
      </c>
      <c r="DN364" s="200">
        <v>0</v>
      </c>
      <c r="DO364" s="200">
        <v>0</v>
      </c>
      <c r="DP364" s="200">
        <v>0</v>
      </c>
      <c r="DQ364" s="200">
        <v>0</v>
      </c>
      <c r="DR364" s="200">
        <v>0</v>
      </c>
      <c r="DS364" s="200">
        <v>0</v>
      </c>
      <c r="DT364" s="200">
        <v>0</v>
      </c>
      <c r="DU364" s="200">
        <v>0</v>
      </c>
      <c r="DV364" s="200">
        <v>0</v>
      </c>
      <c r="DW364" s="1217"/>
    </row>
    <row r="365" spans="1:127" s="248" customFormat="1" ht="15.75">
      <c r="A365" s="200"/>
      <c r="B365" s="200"/>
      <c r="C365" s="200"/>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c r="AN365" s="247"/>
      <c r="AO365" s="247"/>
      <c r="AP365" s="247"/>
      <c r="AQ365" s="247"/>
      <c r="AR365" s="247"/>
      <c r="AS365" s="247"/>
      <c r="AT365" s="247"/>
      <c r="AU365" s="247"/>
      <c r="AV365" s="200"/>
      <c r="AW365" s="200"/>
      <c r="AX365" s="200"/>
      <c r="AY365" s="200"/>
      <c r="AZ365" s="200"/>
      <c r="BA365" s="200"/>
      <c r="BB365" s="200"/>
      <c r="BC365" s="200"/>
      <c r="BD365" s="200"/>
      <c r="BE365" s="200">
        <v>0</v>
      </c>
      <c r="BF365" s="200">
        <v>0</v>
      </c>
      <c r="BG365" s="200">
        <v>0</v>
      </c>
      <c r="BH365" s="200">
        <v>0</v>
      </c>
      <c r="BI365" s="200">
        <v>0</v>
      </c>
      <c r="BJ365" s="200">
        <v>0</v>
      </c>
      <c r="BK365" s="200">
        <v>0</v>
      </c>
      <c r="BL365" s="200">
        <v>0</v>
      </c>
      <c r="BM365" s="200">
        <v>0</v>
      </c>
      <c r="BN365" s="200">
        <v>0</v>
      </c>
      <c r="BO365" s="200">
        <v>0</v>
      </c>
      <c r="BP365" s="200">
        <v>0</v>
      </c>
      <c r="BQ365" s="200">
        <v>0</v>
      </c>
      <c r="BR365" s="200">
        <v>0</v>
      </c>
      <c r="BS365" s="200">
        <v>0</v>
      </c>
      <c r="BT365" s="200">
        <v>0</v>
      </c>
      <c r="BU365" s="200">
        <v>0</v>
      </c>
      <c r="BV365" s="200">
        <v>0</v>
      </c>
      <c r="BW365" s="200">
        <v>0</v>
      </c>
      <c r="BX365" s="200">
        <v>0</v>
      </c>
      <c r="BY365" s="200">
        <v>0</v>
      </c>
      <c r="BZ365" s="200">
        <v>0</v>
      </c>
      <c r="CA365" s="200">
        <v>0</v>
      </c>
      <c r="CB365" s="200">
        <v>0</v>
      </c>
      <c r="CC365" s="200">
        <v>0</v>
      </c>
      <c r="CD365" s="200">
        <v>0</v>
      </c>
      <c r="CE365" s="200">
        <v>0</v>
      </c>
      <c r="CF365" s="200">
        <v>0</v>
      </c>
      <c r="CG365" s="200">
        <v>0</v>
      </c>
      <c r="CH365" s="200">
        <v>0</v>
      </c>
      <c r="CI365" s="200">
        <v>0</v>
      </c>
      <c r="CJ365" s="200">
        <v>0</v>
      </c>
      <c r="CK365" s="200">
        <v>0</v>
      </c>
      <c r="CL365" s="200">
        <v>0</v>
      </c>
      <c r="CM365" s="200">
        <v>0</v>
      </c>
      <c r="CN365" s="200">
        <v>0</v>
      </c>
      <c r="CO365" s="200">
        <v>0</v>
      </c>
      <c r="CP365" s="200">
        <v>0</v>
      </c>
      <c r="CQ365" s="200">
        <v>0</v>
      </c>
      <c r="CR365" s="200">
        <v>0</v>
      </c>
      <c r="CS365" s="200">
        <v>0</v>
      </c>
      <c r="CT365" s="200">
        <v>0</v>
      </c>
      <c r="CU365" s="200">
        <v>0</v>
      </c>
      <c r="CV365" s="200">
        <v>0</v>
      </c>
      <c r="CW365" s="200">
        <v>0</v>
      </c>
      <c r="CX365" s="200">
        <v>0</v>
      </c>
      <c r="CY365" s="200">
        <v>0</v>
      </c>
      <c r="CZ365" s="200">
        <v>0</v>
      </c>
      <c r="DA365" s="200">
        <v>0</v>
      </c>
      <c r="DB365" s="200">
        <v>0</v>
      </c>
      <c r="DC365" s="200">
        <v>0</v>
      </c>
      <c r="DD365" s="200">
        <v>0</v>
      </c>
      <c r="DE365" s="200">
        <v>0</v>
      </c>
      <c r="DF365" s="200">
        <v>0</v>
      </c>
      <c r="DG365" s="200">
        <v>0</v>
      </c>
      <c r="DH365" s="200">
        <v>0</v>
      </c>
      <c r="DI365" s="200">
        <v>0</v>
      </c>
      <c r="DJ365" s="200">
        <v>0</v>
      </c>
      <c r="DK365" s="200">
        <v>0</v>
      </c>
      <c r="DL365" s="200">
        <v>0</v>
      </c>
      <c r="DM365" s="200">
        <v>0</v>
      </c>
      <c r="DN365" s="200">
        <v>0</v>
      </c>
      <c r="DO365" s="200">
        <v>0</v>
      </c>
      <c r="DP365" s="200">
        <v>0</v>
      </c>
      <c r="DQ365" s="200">
        <v>0</v>
      </c>
      <c r="DR365" s="200">
        <v>0</v>
      </c>
      <c r="DS365" s="200">
        <v>0</v>
      </c>
      <c r="DT365" s="200">
        <v>0</v>
      </c>
      <c r="DU365" s="200">
        <v>0</v>
      </c>
      <c r="DV365" s="200">
        <v>0</v>
      </c>
      <c r="DW365" s="1217"/>
    </row>
    <row r="366" spans="1:127" s="248" customFormat="1" ht="18.75">
      <c r="A366" s="200"/>
      <c r="B366" s="200"/>
      <c r="C366" s="200"/>
      <c r="D366" s="247"/>
      <c r="E366" s="247"/>
      <c r="F366" s="2997" t="s">
        <v>931</v>
      </c>
      <c r="G366" s="2998"/>
      <c r="H366" s="2998"/>
      <c r="I366" s="2998"/>
      <c r="J366" s="2998"/>
      <c r="K366" s="2998"/>
      <c r="L366" s="2998"/>
      <c r="M366" s="2998"/>
      <c r="N366" s="2998"/>
      <c r="O366" s="2998"/>
      <c r="P366" s="2998"/>
      <c r="Q366" s="2998"/>
      <c r="R366" s="2998"/>
      <c r="S366" s="2998"/>
      <c r="T366" s="2998"/>
      <c r="U366" s="2998"/>
      <c r="V366" s="2998"/>
      <c r="W366" s="2998"/>
      <c r="X366" s="2998"/>
      <c r="Y366" s="2998"/>
      <c r="Z366" s="2998"/>
      <c r="AA366" s="2998"/>
      <c r="AB366" s="2998"/>
      <c r="AC366" s="2998"/>
      <c r="AD366" s="2998"/>
      <c r="AE366" s="2998"/>
      <c r="AF366" s="2998"/>
      <c r="AG366" s="2998"/>
      <c r="AH366" s="2998"/>
      <c r="AI366" s="2998"/>
      <c r="AJ366" s="2998"/>
      <c r="AK366" s="2998"/>
      <c r="AL366" s="2998"/>
      <c r="AM366" s="2998"/>
      <c r="AN366" s="2998"/>
      <c r="AO366" s="2998"/>
      <c r="AP366" s="2998"/>
      <c r="AQ366" s="2998"/>
      <c r="AR366" s="2998"/>
      <c r="AS366" s="2998"/>
      <c r="AT366" s="2998"/>
      <c r="AU366" s="2998"/>
      <c r="AV366" s="2998"/>
      <c r="AW366" s="2998"/>
      <c r="AX366" s="2998"/>
      <c r="AY366" s="2998"/>
      <c r="AZ366" s="2998"/>
      <c r="BA366" s="2998"/>
      <c r="BB366" s="2998"/>
      <c r="BC366" s="2998"/>
      <c r="BD366" s="2998"/>
      <c r="BE366" s="2998"/>
      <c r="BF366" s="2998"/>
      <c r="BG366" s="2998"/>
      <c r="BH366" s="2998"/>
      <c r="BI366" s="2998"/>
      <c r="BJ366" s="2998"/>
      <c r="BK366" s="2998"/>
      <c r="BL366" s="2998"/>
      <c r="BM366" s="2998"/>
      <c r="BN366" s="2998"/>
      <c r="BO366" s="2998"/>
      <c r="BP366" s="2998"/>
      <c r="BQ366" s="2998"/>
      <c r="BR366" s="2998"/>
      <c r="BS366" s="2998"/>
      <c r="BT366" s="2998"/>
      <c r="BU366" s="2998"/>
      <c r="BV366" s="2998"/>
      <c r="BW366" s="2998"/>
      <c r="BX366" s="2998"/>
      <c r="BY366" s="2999"/>
      <c r="BZ366" s="200"/>
      <c r="CA366" s="200"/>
      <c r="CB366" s="200"/>
      <c r="CC366" s="200">
        <v>0</v>
      </c>
      <c r="CD366" s="200">
        <v>0</v>
      </c>
      <c r="CE366" s="200">
        <v>0</v>
      </c>
      <c r="CF366" s="200">
        <v>0</v>
      </c>
      <c r="CG366" s="200">
        <v>0</v>
      </c>
      <c r="CH366" s="200">
        <v>0</v>
      </c>
      <c r="CI366" s="200">
        <v>0</v>
      </c>
      <c r="CJ366" s="200">
        <v>0</v>
      </c>
      <c r="CK366" s="200">
        <v>0</v>
      </c>
      <c r="CL366" s="200">
        <v>0</v>
      </c>
      <c r="CM366" s="200">
        <v>0</v>
      </c>
      <c r="CN366" s="200">
        <v>0</v>
      </c>
      <c r="CO366" s="200">
        <v>0</v>
      </c>
      <c r="CP366" s="200">
        <v>0</v>
      </c>
      <c r="CQ366" s="200">
        <v>0</v>
      </c>
      <c r="CR366" s="200">
        <v>0</v>
      </c>
      <c r="CS366" s="200">
        <v>0</v>
      </c>
      <c r="CT366" s="200">
        <v>0</v>
      </c>
      <c r="CU366" s="200">
        <v>0</v>
      </c>
      <c r="CV366" s="200">
        <v>0</v>
      </c>
      <c r="CW366" s="200">
        <v>0</v>
      </c>
      <c r="CX366" s="200">
        <v>0</v>
      </c>
      <c r="CY366" s="200">
        <v>0</v>
      </c>
      <c r="CZ366" s="200">
        <v>0</v>
      </c>
      <c r="DA366" s="200">
        <v>0</v>
      </c>
      <c r="DB366" s="200">
        <v>0</v>
      </c>
      <c r="DC366" s="200">
        <v>0</v>
      </c>
      <c r="DD366" s="200">
        <v>0</v>
      </c>
      <c r="DE366" s="200">
        <v>0</v>
      </c>
      <c r="DF366" s="200">
        <v>0</v>
      </c>
      <c r="DG366" s="200">
        <v>0</v>
      </c>
      <c r="DH366" s="200">
        <v>0</v>
      </c>
      <c r="DI366" s="200">
        <v>0</v>
      </c>
      <c r="DJ366" s="200">
        <v>0</v>
      </c>
      <c r="DK366" s="200">
        <v>0</v>
      </c>
      <c r="DL366" s="200">
        <v>0</v>
      </c>
      <c r="DM366" s="200">
        <v>0</v>
      </c>
      <c r="DN366" s="200">
        <v>0</v>
      </c>
      <c r="DO366" s="200">
        <v>0</v>
      </c>
      <c r="DP366" s="200">
        <v>0</v>
      </c>
      <c r="DQ366" s="200">
        <v>0</v>
      </c>
      <c r="DR366" s="200">
        <v>0</v>
      </c>
      <c r="DS366" s="200">
        <v>0</v>
      </c>
      <c r="DT366" s="200">
        <v>0</v>
      </c>
      <c r="DU366" s="200">
        <v>0</v>
      </c>
      <c r="DV366" s="200">
        <v>0</v>
      </c>
      <c r="DW366" s="1217"/>
    </row>
    <row r="367" spans="1:127" s="248" customFormat="1" ht="15.75">
      <c r="A367" s="200"/>
      <c r="B367" s="200"/>
      <c r="C367" s="200"/>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c r="AT367" s="247"/>
      <c r="AU367" s="247"/>
      <c r="AV367" s="200"/>
      <c r="AW367" s="200"/>
      <c r="AX367" s="200"/>
      <c r="AY367" s="200"/>
      <c r="AZ367" s="200"/>
      <c r="BA367" s="200"/>
      <c r="BB367" s="200"/>
      <c r="BC367" s="200"/>
      <c r="BD367" s="200"/>
      <c r="BE367" s="200"/>
      <c r="BF367" s="200"/>
      <c r="BG367" s="200"/>
      <c r="BH367" s="200"/>
      <c r="BI367" s="200"/>
      <c r="BJ367" s="200"/>
      <c r="BK367" s="200"/>
      <c r="BL367" s="200"/>
      <c r="BM367" s="200"/>
      <c r="BN367" s="200"/>
      <c r="BO367" s="200"/>
      <c r="BP367" s="200"/>
      <c r="BQ367" s="200"/>
      <c r="BR367" s="200"/>
      <c r="BS367" s="200"/>
      <c r="BT367" s="200"/>
      <c r="BU367" s="200"/>
      <c r="BV367" s="200"/>
      <c r="BW367" s="200"/>
      <c r="BX367" s="200"/>
      <c r="BY367" s="200"/>
      <c r="BZ367" s="200"/>
      <c r="CA367" s="200"/>
      <c r="CB367" s="200">
        <v>0</v>
      </c>
      <c r="CC367" s="200">
        <v>0</v>
      </c>
      <c r="CD367" s="200">
        <v>0</v>
      </c>
      <c r="CE367" s="200">
        <v>0</v>
      </c>
      <c r="CF367" s="200">
        <v>0</v>
      </c>
      <c r="CG367" s="200">
        <v>0</v>
      </c>
      <c r="CH367" s="200">
        <v>0</v>
      </c>
      <c r="CI367" s="200">
        <v>0</v>
      </c>
      <c r="CJ367" s="200">
        <v>0</v>
      </c>
      <c r="CK367" s="200">
        <v>0</v>
      </c>
      <c r="CL367" s="200">
        <v>0</v>
      </c>
      <c r="CM367" s="200">
        <v>0</v>
      </c>
      <c r="CN367" s="200">
        <v>0</v>
      </c>
      <c r="CO367" s="200">
        <v>0</v>
      </c>
      <c r="CP367" s="200">
        <v>0</v>
      </c>
      <c r="CQ367" s="200">
        <v>0</v>
      </c>
      <c r="CR367" s="200">
        <v>0</v>
      </c>
      <c r="CS367" s="200">
        <v>0</v>
      </c>
      <c r="CT367" s="200">
        <v>0</v>
      </c>
      <c r="CU367" s="200">
        <v>0</v>
      </c>
      <c r="CV367" s="200">
        <v>0</v>
      </c>
      <c r="CW367" s="200">
        <v>0</v>
      </c>
      <c r="CX367" s="200">
        <v>0</v>
      </c>
      <c r="CY367" s="200">
        <v>0</v>
      </c>
      <c r="CZ367" s="200">
        <v>0</v>
      </c>
      <c r="DA367" s="200">
        <v>0</v>
      </c>
      <c r="DB367" s="200">
        <v>0</v>
      </c>
      <c r="DC367" s="200">
        <v>0</v>
      </c>
      <c r="DD367" s="200">
        <v>0</v>
      </c>
      <c r="DE367" s="200">
        <v>0</v>
      </c>
      <c r="DF367" s="200">
        <v>0</v>
      </c>
      <c r="DG367" s="200">
        <v>0</v>
      </c>
      <c r="DH367" s="200">
        <v>0</v>
      </c>
      <c r="DI367" s="200">
        <v>0</v>
      </c>
      <c r="DJ367" s="200">
        <v>0</v>
      </c>
      <c r="DK367" s="200">
        <v>0</v>
      </c>
      <c r="DL367" s="200">
        <v>0</v>
      </c>
      <c r="DM367" s="200">
        <v>0</v>
      </c>
      <c r="DN367" s="200">
        <v>0</v>
      </c>
      <c r="DO367" s="200">
        <v>0</v>
      </c>
      <c r="DP367" s="200">
        <v>0</v>
      </c>
      <c r="DQ367" s="200">
        <v>0</v>
      </c>
      <c r="DR367" s="200">
        <v>0</v>
      </c>
      <c r="DS367" s="200">
        <v>0</v>
      </c>
      <c r="DT367" s="200">
        <v>0</v>
      </c>
      <c r="DU367" s="200">
        <v>0</v>
      </c>
      <c r="DV367" s="200">
        <v>0</v>
      </c>
      <c r="DW367" s="1217"/>
    </row>
    <row r="368" spans="1:127" s="248" customFormat="1" ht="18.75">
      <c r="A368" s="200"/>
      <c r="B368" s="200"/>
      <c r="C368" s="200"/>
      <c r="D368" s="247"/>
      <c r="E368" s="247"/>
      <c r="F368" s="249" t="s">
        <v>115</v>
      </c>
      <c r="G368" s="249"/>
      <c r="H368" s="249"/>
      <c r="I368" s="249"/>
      <c r="J368" s="249"/>
      <c r="K368" s="247"/>
      <c r="L368" s="247"/>
      <c r="M368" s="250" t="s">
        <v>114</v>
      </c>
      <c r="N368" s="250"/>
      <c r="O368" s="250"/>
      <c r="P368" s="250"/>
      <c r="Q368" s="250"/>
      <c r="R368" s="250"/>
      <c r="S368" s="250"/>
      <c r="T368" s="250"/>
      <c r="U368" s="250"/>
      <c r="V368" s="250"/>
      <c r="W368" s="250"/>
      <c r="X368" s="250"/>
      <c r="Y368" s="250"/>
      <c r="Z368" s="247"/>
      <c r="AA368" s="247"/>
      <c r="AB368" s="251" t="s">
        <v>116</v>
      </c>
      <c r="AC368" s="251"/>
      <c r="AD368" s="251"/>
      <c r="AE368" s="251"/>
      <c r="AF368" s="251"/>
      <c r="AG368" s="251"/>
      <c r="AH368" s="251"/>
      <c r="AI368" s="251"/>
      <c r="AJ368" s="251"/>
      <c r="AK368" s="251"/>
      <c r="AL368" s="251"/>
      <c r="AM368" s="251"/>
      <c r="AN368" s="251"/>
      <c r="AO368" s="247"/>
      <c r="AP368" s="247"/>
      <c r="AQ368" s="252" t="s">
        <v>113</v>
      </c>
      <c r="AR368" s="252"/>
      <c r="AS368" s="252"/>
      <c r="AT368" s="252"/>
      <c r="AU368" s="252"/>
      <c r="AV368" s="200"/>
      <c r="AW368" s="200"/>
      <c r="AX368" s="252" t="s">
        <v>113</v>
      </c>
      <c r="AY368" s="252"/>
      <c r="AZ368" s="252"/>
      <c r="BA368" s="252"/>
      <c r="BB368" s="252"/>
      <c r="BC368" s="200"/>
      <c r="BD368" s="200"/>
      <c r="BE368" s="253" t="s">
        <v>113</v>
      </c>
      <c r="BF368" s="253"/>
      <c r="BG368" s="253"/>
      <c r="BH368" s="253"/>
      <c r="BI368" s="253"/>
      <c r="BJ368" s="253"/>
      <c r="BK368" s="200"/>
      <c r="BL368" s="200"/>
      <c r="BM368" s="253" t="s">
        <v>113</v>
      </c>
      <c r="BN368" s="253"/>
      <c r="BO368" s="253"/>
      <c r="BP368" s="253"/>
      <c r="BQ368" s="253"/>
      <c r="BR368" s="253"/>
      <c r="BS368" s="200"/>
      <c r="BT368" s="200"/>
      <c r="BU368" s="253" t="s">
        <v>113</v>
      </c>
      <c r="BV368" s="253"/>
      <c r="BW368" s="253"/>
      <c r="BX368" s="253"/>
      <c r="BY368" s="253"/>
      <c r="BZ368" s="200"/>
      <c r="CA368" s="200"/>
      <c r="CB368" s="200">
        <v>0</v>
      </c>
      <c r="CC368" s="200">
        <v>0</v>
      </c>
      <c r="CD368" s="200">
        <v>0</v>
      </c>
      <c r="CE368" s="200">
        <v>0</v>
      </c>
      <c r="CF368" s="200">
        <v>0</v>
      </c>
      <c r="CG368" s="200">
        <v>0</v>
      </c>
      <c r="CH368" s="200">
        <v>0</v>
      </c>
      <c r="CI368" s="200">
        <v>0</v>
      </c>
      <c r="CJ368" s="200">
        <v>0</v>
      </c>
      <c r="CK368" s="200">
        <v>0</v>
      </c>
      <c r="CL368" s="200">
        <v>0</v>
      </c>
      <c r="CM368" s="200">
        <v>0</v>
      </c>
      <c r="CN368" s="200">
        <v>0</v>
      </c>
      <c r="CO368" s="200">
        <v>0</v>
      </c>
      <c r="CP368" s="200">
        <v>0</v>
      </c>
      <c r="CQ368" s="200">
        <v>0</v>
      </c>
      <c r="CR368" s="200">
        <v>0</v>
      </c>
      <c r="CS368" s="200">
        <v>0</v>
      </c>
      <c r="CT368" s="200">
        <v>0</v>
      </c>
      <c r="CU368" s="200">
        <v>0</v>
      </c>
      <c r="CV368" s="200">
        <v>0</v>
      </c>
      <c r="CW368" s="200">
        <v>0</v>
      </c>
      <c r="CX368" s="200">
        <v>0</v>
      </c>
      <c r="CY368" s="200">
        <v>0</v>
      </c>
      <c r="CZ368" s="200">
        <v>0</v>
      </c>
      <c r="DA368" s="200">
        <v>0</v>
      </c>
      <c r="DB368" s="200">
        <v>0</v>
      </c>
      <c r="DC368" s="200">
        <v>0</v>
      </c>
      <c r="DD368" s="200">
        <v>0</v>
      </c>
      <c r="DE368" s="200">
        <v>0</v>
      </c>
      <c r="DF368" s="200">
        <v>0</v>
      </c>
      <c r="DG368" s="200">
        <v>0</v>
      </c>
      <c r="DH368" s="200">
        <v>0</v>
      </c>
      <c r="DI368" s="200">
        <v>0</v>
      </c>
      <c r="DJ368" s="200">
        <v>0</v>
      </c>
      <c r="DK368" s="200">
        <v>0</v>
      </c>
      <c r="DL368" s="200">
        <v>0</v>
      </c>
      <c r="DM368" s="200">
        <v>0</v>
      </c>
      <c r="DN368" s="200">
        <v>0</v>
      </c>
      <c r="DO368" s="200">
        <v>0</v>
      </c>
      <c r="DP368" s="200">
        <v>0</v>
      </c>
      <c r="DQ368" s="200">
        <v>0</v>
      </c>
      <c r="DR368" s="200">
        <v>0</v>
      </c>
      <c r="DS368" s="200">
        <v>0</v>
      </c>
      <c r="DT368" s="200">
        <v>0</v>
      </c>
      <c r="DU368" s="200">
        <v>0</v>
      </c>
      <c r="DV368" s="200">
        <v>0</v>
      </c>
      <c r="DW368" s="1217"/>
    </row>
    <row r="369" spans="1:127" s="248" customFormat="1" ht="15.75">
      <c r="A369" s="200"/>
      <c r="B369" s="200"/>
      <c r="C369" s="200"/>
      <c r="D369" s="247"/>
      <c r="E369" s="247"/>
      <c r="F369" s="247"/>
      <c r="G369" s="247"/>
      <c r="H369" s="247"/>
      <c r="I369" s="247"/>
      <c r="J369" s="247"/>
      <c r="K369" s="247"/>
      <c r="L369" s="247"/>
      <c r="M369" s="254" t="s">
        <v>336</v>
      </c>
      <c r="N369" s="254"/>
      <c r="O369" s="254"/>
      <c r="P369" s="254"/>
      <c r="Q369" s="254"/>
      <c r="R369" s="254"/>
      <c r="S369" s="254"/>
      <c r="T369" s="254"/>
      <c r="U369" s="254"/>
      <c r="V369" s="254"/>
      <c r="W369" s="254"/>
      <c r="X369" s="254"/>
      <c r="Y369" s="254"/>
      <c r="Z369" s="247"/>
      <c r="AA369" s="247"/>
      <c r="AB369" s="255" t="s">
        <v>337</v>
      </c>
      <c r="AC369" s="255"/>
      <c r="AD369" s="255"/>
      <c r="AE369" s="255"/>
      <c r="AF369" s="255"/>
      <c r="AG369" s="255"/>
      <c r="AH369" s="255"/>
      <c r="AI369" s="255"/>
      <c r="AJ369" s="255"/>
      <c r="AK369" s="255"/>
      <c r="AL369" s="255"/>
      <c r="AM369" s="255"/>
      <c r="AN369" s="255"/>
      <c r="AO369" s="247"/>
      <c r="AP369" s="247"/>
      <c r="AQ369" s="256" t="s">
        <v>331</v>
      </c>
      <c r="AR369" s="256"/>
      <c r="AS369" s="256"/>
      <c r="AT369" s="256"/>
      <c r="AU369" s="256"/>
      <c r="AV369" s="200"/>
      <c r="AW369" s="200"/>
      <c r="AX369" s="257" t="s">
        <v>332</v>
      </c>
      <c r="AY369" s="257"/>
      <c r="AZ369" s="257"/>
      <c r="BA369" s="257"/>
      <c r="BB369" s="257"/>
      <c r="BC369" s="200"/>
      <c r="BD369" s="200"/>
      <c r="BE369" s="257" t="s">
        <v>333</v>
      </c>
      <c r="BF369" s="257"/>
      <c r="BG369" s="257"/>
      <c r="BH369" s="257"/>
      <c r="BI369" s="257"/>
      <c r="BJ369" s="257"/>
      <c r="BK369" s="200"/>
      <c r="BL369" s="200"/>
      <c r="BM369" s="257" t="s">
        <v>334</v>
      </c>
      <c r="BN369" s="257"/>
      <c r="BO369" s="257"/>
      <c r="BP369" s="257"/>
      <c r="BQ369" s="257"/>
      <c r="BR369" s="257"/>
      <c r="BS369" s="200"/>
      <c r="BT369" s="200"/>
      <c r="BU369" s="257" t="s">
        <v>335</v>
      </c>
      <c r="BV369" s="257"/>
      <c r="BW369" s="257"/>
      <c r="BX369" s="257"/>
      <c r="BY369" s="257"/>
      <c r="BZ369" s="200"/>
      <c r="CA369" s="200"/>
      <c r="CB369" s="200">
        <v>0</v>
      </c>
      <c r="CC369" s="200">
        <v>0</v>
      </c>
      <c r="CD369" s="200">
        <v>0</v>
      </c>
      <c r="CE369" s="200">
        <v>0</v>
      </c>
      <c r="CF369" s="200">
        <v>0</v>
      </c>
      <c r="CG369" s="200">
        <v>0</v>
      </c>
      <c r="CH369" s="200">
        <v>0</v>
      </c>
      <c r="CI369" s="200">
        <v>0</v>
      </c>
      <c r="CJ369" s="200">
        <v>0</v>
      </c>
      <c r="CK369" s="200">
        <v>0</v>
      </c>
      <c r="CL369" s="200">
        <v>0</v>
      </c>
      <c r="CM369" s="200">
        <v>0</v>
      </c>
      <c r="CN369" s="200">
        <v>0</v>
      </c>
      <c r="CO369" s="200">
        <v>0</v>
      </c>
      <c r="CP369" s="200">
        <v>0</v>
      </c>
      <c r="CQ369" s="200">
        <v>0</v>
      </c>
      <c r="CR369" s="200">
        <v>0</v>
      </c>
      <c r="CS369" s="200">
        <v>0</v>
      </c>
      <c r="CT369" s="200">
        <v>0</v>
      </c>
      <c r="CU369" s="200">
        <v>0</v>
      </c>
      <c r="CV369" s="200">
        <v>0</v>
      </c>
      <c r="CW369" s="200">
        <v>0</v>
      </c>
      <c r="CX369" s="200">
        <v>0</v>
      </c>
      <c r="CY369" s="200">
        <v>0</v>
      </c>
      <c r="CZ369" s="200">
        <v>0</v>
      </c>
      <c r="DA369" s="200">
        <v>0</v>
      </c>
      <c r="DB369" s="200">
        <v>0</v>
      </c>
      <c r="DC369" s="200">
        <v>0</v>
      </c>
      <c r="DD369" s="200">
        <v>0</v>
      </c>
      <c r="DE369" s="200">
        <v>0</v>
      </c>
      <c r="DF369" s="200">
        <v>0</v>
      </c>
      <c r="DG369" s="200">
        <v>0</v>
      </c>
      <c r="DH369" s="200">
        <v>0</v>
      </c>
      <c r="DI369" s="200">
        <v>0</v>
      </c>
      <c r="DJ369" s="200">
        <v>0</v>
      </c>
      <c r="DK369" s="200">
        <v>0</v>
      </c>
      <c r="DL369" s="200">
        <v>0</v>
      </c>
      <c r="DM369" s="200">
        <v>0</v>
      </c>
      <c r="DN369" s="200">
        <v>0</v>
      </c>
      <c r="DO369" s="200">
        <v>0</v>
      </c>
      <c r="DP369" s="200">
        <v>0</v>
      </c>
      <c r="DQ369" s="200">
        <v>0</v>
      </c>
      <c r="DR369" s="200">
        <v>0</v>
      </c>
      <c r="DS369" s="200">
        <v>0</v>
      </c>
      <c r="DT369" s="200">
        <v>0</v>
      </c>
      <c r="DU369" s="200">
        <v>0</v>
      </c>
      <c r="DV369" s="200">
        <v>0</v>
      </c>
      <c r="DW369" s="1217"/>
    </row>
    <row r="370" spans="1:127" s="248" customFormat="1" ht="16.5" thickBot="1">
      <c r="A370" s="200"/>
      <c r="B370" s="200"/>
      <c r="C370" s="200"/>
      <c r="D370" s="247"/>
      <c r="E370" s="247"/>
      <c r="F370" s="258" t="s">
        <v>933</v>
      </c>
      <c r="G370" s="247"/>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c r="AL370" s="247"/>
      <c r="AM370" s="247"/>
      <c r="AN370" s="247"/>
      <c r="AO370" s="247"/>
      <c r="AP370" s="247"/>
      <c r="AQ370" s="247"/>
      <c r="AR370" s="247"/>
      <c r="AS370" s="247"/>
      <c r="AT370" s="247"/>
      <c r="AU370" s="247"/>
      <c r="AV370" s="200"/>
      <c r="AW370" s="200"/>
      <c r="AX370" s="200"/>
      <c r="AY370" s="200"/>
      <c r="AZ370" s="200"/>
      <c r="BA370" s="200"/>
      <c r="BB370" s="200"/>
      <c r="BC370" s="200"/>
      <c r="BD370" s="200"/>
      <c r="BE370" s="200"/>
      <c r="BF370" s="200"/>
      <c r="BG370" s="200"/>
      <c r="BH370" s="200"/>
      <c r="BI370" s="200"/>
      <c r="BJ370" s="200"/>
      <c r="BK370" s="200"/>
      <c r="BL370" s="200"/>
      <c r="BM370" s="200"/>
      <c r="BN370" s="200"/>
      <c r="BO370" s="200"/>
      <c r="BP370" s="200"/>
      <c r="BQ370" s="200"/>
      <c r="BR370" s="200"/>
      <c r="BS370" s="200"/>
      <c r="BT370" s="200"/>
      <c r="BU370" s="200"/>
      <c r="BV370" s="200"/>
      <c r="BW370" s="200"/>
      <c r="BX370" s="200"/>
      <c r="BY370" s="200"/>
      <c r="BZ370" s="200"/>
      <c r="CA370" s="200"/>
      <c r="CB370" s="200">
        <v>0</v>
      </c>
      <c r="CC370" s="200">
        <v>0</v>
      </c>
      <c r="CD370" s="200">
        <v>0</v>
      </c>
      <c r="CE370" s="200">
        <v>0</v>
      </c>
      <c r="CF370" s="200">
        <v>0</v>
      </c>
      <c r="CG370" s="200">
        <v>0</v>
      </c>
      <c r="CH370" s="200">
        <v>0</v>
      </c>
      <c r="CI370" s="200">
        <v>0</v>
      </c>
      <c r="CJ370" s="200">
        <v>0</v>
      </c>
      <c r="CK370" s="200">
        <v>0</v>
      </c>
      <c r="CL370" s="200">
        <v>0</v>
      </c>
      <c r="CM370" s="200">
        <v>0</v>
      </c>
      <c r="CN370" s="200">
        <v>0</v>
      </c>
      <c r="CO370" s="200">
        <v>0</v>
      </c>
      <c r="CP370" s="200">
        <v>0</v>
      </c>
      <c r="CQ370" s="200">
        <v>0</v>
      </c>
      <c r="CR370" s="200">
        <v>0</v>
      </c>
      <c r="CS370" s="200">
        <v>0</v>
      </c>
      <c r="CT370" s="200">
        <v>0</v>
      </c>
      <c r="CU370" s="200">
        <v>0</v>
      </c>
      <c r="CV370" s="200">
        <v>0</v>
      </c>
      <c r="CW370" s="200">
        <v>0</v>
      </c>
      <c r="CX370" s="200">
        <v>0</v>
      </c>
      <c r="CY370" s="200">
        <v>0</v>
      </c>
      <c r="CZ370" s="200">
        <v>0</v>
      </c>
      <c r="DA370" s="200">
        <v>0</v>
      </c>
      <c r="DB370" s="200">
        <v>0</v>
      </c>
      <c r="DC370" s="200">
        <v>0</v>
      </c>
      <c r="DD370" s="200">
        <v>0</v>
      </c>
      <c r="DE370" s="200">
        <v>0</v>
      </c>
      <c r="DF370" s="200">
        <v>0</v>
      </c>
      <c r="DG370" s="200">
        <v>0</v>
      </c>
      <c r="DH370" s="200">
        <v>0</v>
      </c>
      <c r="DI370" s="200">
        <v>0</v>
      </c>
      <c r="DJ370" s="200">
        <v>0</v>
      </c>
      <c r="DK370" s="200">
        <v>0</v>
      </c>
      <c r="DL370" s="200">
        <v>0</v>
      </c>
      <c r="DM370" s="200">
        <v>0</v>
      </c>
      <c r="DN370" s="200">
        <v>0</v>
      </c>
      <c r="DO370" s="200">
        <v>0</v>
      </c>
      <c r="DP370" s="200">
        <v>0</v>
      </c>
      <c r="DQ370" s="200">
        <v>0</v>
      </c>
      <c r="DR370" s="200">
        <v>0</v>
      </c>
      <c r="DS370" s="200">
        <v>0</v>
      </c>
      <c r="DT370" s="200">
        <v>0</v>
      </c>
      <c r="DU370" s="200">
        <v>0</v>
      </c>
      <c r="DV370" s="200">
        <v>0</v>
      </c>
      <c r="DW370" s="1217"/>
    </row>
    <row r="371" spans="1:127" s="248" customFormat="1" ht="15.75">
      <c r="A371" s="200">
        <v>0</v>
      </c>
      <c r="B371" s="259" t="s">
        <v>299</v>
      </c>
      <c r="C371" s="20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c r="AI371" s="260"/>
      <c r="AJ371" s="260"/>
      <c r="AK371" s="260"/>
      <c r="AL371" s="260"/>
      <c r="AM371" s="260"/>
      <c r="AN371" s="261"/>
      <c r="AO371" s="247"/>
      <c r="AP371" s="247"/>
      <c r="AQ371" s="247"/>
      <c r="AR371" s="247"/>
      <c r="AS371" s="247"/>
      <c r="AT371" s="247"/>
      <c r="AU371" s="247"/>
      <c r="AV371" s="200"/>
      <c r="AW371" s="200"/>
      <c r="AX371" s="200"/>
      <c r="AY371" s="200"/>
      <c r="AZ371" s="200"/>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v>0</v>
      </c>
      <c r="CE371" s="200">
        <v>0</v>
      </c>
      <c r="CF371" s="2980" t="s">
        <v>25</v>
      </c>
      <c r="CG371" s="2981"/>
      <c r="CH371" s="2981"/>
      <c r="CI371" s="2981"/>
      <c r="CJ371" s="2981"/>
      <c r="CK371" s="2981"/>
      <c r="CL371" s="2981"/>
      <c r="CM371" s="2981"/>
      <c r="CN371" s="2981"/>
      <c r="CO371" s="2981"/>
      <c r="CP371" s="2981"/>
      <c r="CQ371" s="2981"/>
      <c r="CR371" s="2981"/>
      <c r="CS371" s="2982"/>
      <c r="CT371" s="200">
        <v>0</v>
      </c>
      <c r="CU371" s="200">
        <v>0</v>
      </c>
      <c r="CV371" s="200">
        <v>0</v>
      </c>
      <c r="CW371" s="200">
        <v>0</v>
      </c>
      <c r="CX371" s="200">
        <v>0</v>
      </c>
      <c r="CY371" s="200">
        <v>0</v>
      </c>
      <c r="CZ371" s="200">
        <v>0</v>
      </c>
      <c r="DA371" s="200">
        <v>0</v>
      </c>
      <c r="DB371" s="200">
        <v>0</v>
      </c>
      <c r="DC371" s="200">
        <v>0</v>
      </c>
      <c r="DD371" s="200">
        <v>0</v>
      </c>
      <c r="DE371" s="200">
        <v>0</v>
      </c>
      <c r="DF371" s="200">
        <v>0</v>
      </c>
      <c r="DG371" s="200">
        <v>0</v>
      </c>
      <c r="DH371" s="200">
        <v>0</v>
      </c>
      <c r="DI371" s="200">
        <v>0</v>
      </c>
      <c r="DJ371" s="200">
        <v>0</v>
      </c>
      <c r="DK371" s="200">
        <v>0</v>
      </c>
      <c r="DL371" s="200">
        <v>0</v>
      </c>
      <c r="DM371" s="200">
        <v>0</v>
      </c>
      <c r="DN371" s="200">
        <v>0</v>
      </c>
      <c r="DO371" s="200">
        <v>0</v>
      </c>
      <c r="DP371" s="200">
        <v>0</v>
      </c>
      <c r="DQ371" s="200">
        <v>0</v>
      </c>
      <c r="DR371" s="200">
        <v>0</v>
      </c>
      <c r="DS371" s="200">
        <v>0</v>
      </c>
      <c r="DT371" s="200">
        <v>0</v>
      </c>
      <c r="DU371" s="200">
        <v>0</v>
      </c>
      <c r="DV371" s="200">
        <v>0</v>
      </c>
      <c r="DW371" s="1217"/>
    </row>
    <row r="372" spans="1:127" ht="15.75">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200">
        <v>0</v>
      </c>
      <c r="BA372" s="200">
        <v>0</v>
      </c>
      <c r="BB372" s="200">
        <v>0</v>
      </c>
      <c r="BC372" s="200">
        <v>0</v>
      </c>
      <c r="BD372" s="200">
        <v>0</v>
      </c>
      <c r="BE372" s="200">
        <v>0</v>
      </c>
      <c r="BF372" s="262"/>
      <c r="BG372" s="262"/>
      <c r="BH372" s="262"/>
      <c r="BI372" s="49"/>
      <c r="BJ372" s="49"/>
      <c r="BK372" s="49"/>
      <c r="BL372" s="49"/>
      <c r="BM372" s="49"/>
      <c r="BN372" s="49"/>
      <c r="BO372" s="49"/>
      <c r="BP372" s="49"/>
      <c r="BQ372" s="49"/>
      <c r="BR372" s="49"/>
      <c r="BS372" s="49"/>
      <c r="BT372" s="49"/>
      <c r="BU372" s="49"/>
      <c r="BV372" s="200"/>
      <c r="BW372" s="200"/>
      <c r="BX372" s="200">
        <v>0</v>
      </c>
      <c r="BY372" s="200">
        <v>0</v>
      </c>
      <c r="BZ372" s="200">
        <v>0</v>
      </c>
      <c r="CA372" s="200">
        <v>0</v>
      </c>
      <c r="CB372" s="200">
        <v>0</v>
      </c>
      <c r="CC372" s="200">
        <v>0</v>
      </c>
      <c r="CD372" s="200">
        <v>0</v>
      </c>
      <c r="CE372" s="200">
        <v>0</v>
      </c>
      <c r="CF372" s="86" t="s">
        <v>26</v>
      </c>
      <c r="CG372" s="49"/>
      <c r="CH372" s="147"/>
      <c r="CI372" s="147"/>
      <c r="CJ372" s="158"/>
      <c r="CK372" s="158"/>
      <c r="CL372" s="159" t="s">
        <v>27</v>
      </c>
      <c r="CM372" s="49"/>
      <c r="CN372" s="49"/>
      <c r="CO372" s="49"/>
      <c r="CP372" s="49"/>
      <c r="CQ372" s="49"/>
      <c r="CR372" s="49"/>
      <c r="CS372" s="141"/>
      <c r="CT372" s="200">
        <v>0</v>
      </c>
      <c r="CU372" s="200">
        <v>0</v>
      </c>
      <c r="CV372" s="200">
        <v>0</v>
      </c>
      <c r="CW372" s="200">
        <v>0</v>
      </c>
      <c r="CX372" s="200">
        <v>0</v>
      </c>
      <c r="CY372" s="200">
        <v>0</v>
      </c>
      <c r="CZ372" s="200">
        <v>0</v>
      </c>
      <c r="DA372" s="200">
        <v>0</v>
      </c>
      <c r="DB372" s="200">
        <v>0</v>
      </c>
      <c r="DC372" s="200">
        <v>0</v>
      </c>
      <c r="DD372" s="200">
        <v>0</v>
      </c>
      <c r="DE372" s="200">
        <v>0</v>
      </c>
      <c r="DF372" s="200">
        <v>0</v>
      </c>
      <c r="DG372" s="200">
        <v>0</v>
      </c>
      <c r="DH372" s="200">
        <v>0</v>
      </c>
      <c r="DI372" s="200">
        <v>0</v>
      </c>
      <c r="DJ372" s="200">
        <v>0</v>
      </c>
      <c r="DK372" s="200">
        <v>0</v>
      </c>
      <c r="DL372" s="200">
        <v>0</v>
      </c>
      <c r="DM372" s="200">
        <v>0</v>
      </c>
      <c r="DN372" s="200">
        <v>0</v>
      </c>
      <c r="DO372" s="200">
        <v>0</v>
      </c>
      <c r="DP372" s="200">
        <v>0</v>
      </c>
      <c r="DQ372" s="200">
        <v>0</v>
      </c>
      <c r="DR372" s="200">
        <v>0</v>
      </c>
      <c r="DS372" s="200">
        <v>0</v>
      </c>
      <c r="DT372" s="200">
        <v>0</v>
      </c>
      <c r="DU372" s="200">
        <v>0</v>
      </c>
      <c r="DV372" s="200">
        <v>0</v>
      </c>
      <c r="DW372" s="1217"/>
    </row>
    <row r="373" spans="1:127" s="248" customFormat="1" ht="15.75" customHeight="1">
      <c r="A373" s="200"/>
      <c r="B373" s="3002" t="s">
        <v>293</v>
      </c>
      <c r="C373" s="50"/>
      <c r="D373" s="50"/>
      <c r="E373" s="50"/>
      <c r="F373" s="263" t="s">
        <v>294</v>
      </c>
      <c r="G373" s="50"/>
      <c r="H373" s="50"/>
      <c r="I373" s="50"/>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c r="AL373" s="247"/>
      <c r="AM373" s="247"/>
      <c r="AN373" s="247"/>
      <c r="AO373" s="247"/>
      <c r="AP373" s="247"/>
      <c r="AQ373" s="247"/>
      <c r="AR373" s="247"/>
      <c r="AS373" s="247"/>
      <c r="AT373" s="247"/>
      <c r="AU373" s="247"/>
      <c r="AV373" s="200"/>
      <c r="AW373" s="200"/>
      <c r="AX373" s="200"/>
      <c r="AY373" s="200"/>
      <c r="AZ373" s="200"/>
      <c r="BA373" s="200"/>
      <c r="BB373" s="200"/>
      <c r="BC373" s="200"/>
      <c r="BD373" s="200"/>
      <c r="BE373" s="200">
        <v>0</v>
      </c>
      <c r="BF373" s="200">
        <v>0</v>
      </c>
      <c r="BG373" s="200">
        <v>0</v>
      </c>
      <c r="BH373" s="200">
        <v>0</v>
      </c>
      <c r="BI373" s="200">
        <v>0</v>
      </c>
      <c r="BJ373" s="200">
        <v>0</v>
      </c>
      <c r="BK373" s="200">
        <v>0</v>
      </c>
      <c r="BL373" s="200">
        <v>0</v>
      </c>
      <c r="BM373" s="200">
        <v>0</v>
      </c>
      <c r="BN373" s="200">
        <v>0</v>
      </c>
      <c r="BO373" s="200">
        <v>0</v>
      </c>
      <c r="BP373" s="200">
        <v>0</v>
      </c>
      <c r="BQ373" s="200">
        <v>0</v>
      </c>
      <c r="BR373" s="200">
        <v>0</v>
      </c>
      <c r="BS373" s="200">
        <v>0</v>
      </c>
      <c r="BT373" s="200">
        <v>0</v>
      </c>
      <c r="BU373" s="200">
        <v>0</v>
      </c>
      <c r="BV373" s="200">
        <v>0</v>
      </c>
      <c r="BW373" s="200">
        <v>0</v>
      </c>
      <c r="BX373" s="200">
        <v>0</v>
      </c>
      <c r="BY373" s="200">
        <v>0</v>
      </c>
      <c r="BZ373" s="200">
        <v>0</v>
      </c>
      <c r="CA373" s="200">
        <v>0</v>
      </c>
      <c r="CB373" s="200">
        <v>0</v>
      </c>
      <c r="CC373" s="200">
        <v>0</v>
      </c>
      <c r="CD373" s="200">
        <v>0</v>
      </c>
      <c r="CE373" s="200"/>
      <c r="CF373" s="54" t="s">
        <v>28</v>
      </c>
      <c r="CG373" s="2"/>
      <c r="CH373" s="147"/>
      <c r="CI373" s="147"/>
      <c r="CJ373" s="55"/>
      <c r="CK373" s="55"/>
      <c r="CL373" s="160" t="s">
        <v>29</v>
      </c>
      <c r="CM373" s="49"/>
      <c r="CN373" s="49"/>
      <c r="CO373" s="49"/>
      <c r="CP373" s="49"/>
      <c r="CQ373" s="49"/>
      <c r="CR373" s="49"/>
      <c r="CS373" s="141"/>
      <c r="CT373" s="247"/>
      <c r="CU373" s="247"/>
      <c r="CV373" s="247"/>
      <c r="CW373" s="247"/>
      <c r="CX373" s="247"/>
      <c r="CY373" s="247"/>
      <c r="CZ373" s="247"/>
      <c r="DA373" s="247"/>
      <c r="DB373" s="247"/>
      <c r="DC373" s="247"/>
      <c r="DD373" s="247"/>
      <c r="DE373" s="247"/>
      <c r="DF373" s="247"/>
      <c r="DG373" s="247"/>
      <c r="DH373" s="247"/>
      <c r="DI373" s="200">
        <v>0</v>
      </c>
      <c r="DJ373" s="200">
        <v>0</v>
      </c>
      <c r="DK373" s="200">
        <v>0</v>
      </c>
      <c r="DL373" s="200">
        <v>0</v>
      </c>
      <c r="DM373" s="200">
        <v>0</v>
      </c>
      <c r="DN373" s="200">
        <v>0</v>
      </c>
      <c r="DO373" s="200">
        <v>0</v>
      </c>
      <c r="DP373" s="200">
        <v>0</v>
      </c>
      <c r="DQ373" s="200">
        <v>0</v>
      </c>
      <c r="DR373" s="200">
        <v>0</v>
      </c>
      <c r="DS373" s="200">
        <v>0</v>
      </c>
      <c r="DT373" s="200">
        <v>0</v>
      </c>
      <c r="DU373" s="200">
        <v>0</v>
      </c>
      <c r="DV373" s="200">
        <v>0</v>
      </c>
      <c r="DW373" s="1217"/>
    </row>
    <row r="374" spans="1:127" s="248" customFormat="1" ht="15.75">
      <c r="A374" s="200"/>
      <c r="B374" s="3003"/>
      <c r="C374" s="50"/>
      <c r="D374" s="50"/>
      <c r="E374" s="50"/>
      <c r="F374" s="263" t="s">
        <v>295</v>
      </c>
      <c r="G374" s="50"/>
      <c r="H374" s="50"/>
      <c r="I374" s="50"/>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c r="AT374" s="247"/>
      <c r="AU374" s="247"/>
      <c r="AV374" s="200"/>
      <c r="AW374" s="200"/>
      <c r="AX374" s="200"/>
      <c r="AY374" s="200"/>
      <c r="AZ374" s="200"/>
      <c r="BA374" s="200"/>
      <c r="BB374" s="200"/>
      <c r="BC374" s="200"/>
      <c r="BD374" s="200"/>
      <c r="BE374" s="200">
        <v>0</v>
      </c>
      <c r="BF374" s="200">
        <v>0</v>
      </c>
      <c r="BG374" s="200">
        <v>0</v>
      </c>
      <c r="BH374" s="200">
        <v>0</v>
      </c>
      <c r="BI374" s="200">
        <v>0</v>
      </c>
      <c r="BJ374" s="200">
        <v>0</v>
      </c>
      <c r="BK374" s="200">
        <v>0</v>
      </c>
      <c r="BL374" s="200">
        <v>0</v>
      </c>
      <c r="BM374" s="200">
        <v>0</v>
      </c>
      <c r="BN374" s="200">
        <v>0</v>
      </c>
      <c r="BO374" s="200">
        <v>0</v>
      </c>
      <c r="BP374" s="200">
        <v>0</v>
      </c>
      <c r="BQ374" s="200">
        <v>0</v>
      </c>
      <c r="BR374" s="200">
        <v>0</v>
      </c>
      <c r="BS374" s="200">
        <v>0</v>
      </c>
      <c r="BT374" s="200">
        <v>0</v>
      </c>
      <c r="BU374" s="200">
        <v>0</v>
      </c>
      <c r="BV374" s="200">
        <v>0</v>
      </c>
      <c r="BW374" s="200">
        <v>0</v>
      </c>
      <c r="BX374" s="200">
        <v>0</v>
      </c>
      <c r="BY374" s="200">
        <v>0</v>
      </c>
      <c r="BZ374" s="200">
        <v>0</v>
      </c>
      <c r="CA374" s="200">
        <v>0</v>
      </c>
      <c r="CB374" s="200">
        <v>0</v>
      </c>
      <c r="CC374" s="200">
        <v>0</v>
      </c>
      <c r="CD374" s="200">
        <v>0</v>
      </c>
      <c r="CE374" s="200"/>
      <c r="CF374" s="57" t="s">
        <v>30</v>
      </c>
      <c r="CG374" s="2"/>
      <c r="CH374" s="147"/>
      <c r="CI374" s="147"/>
      <c r="CJ374" s="58"/>
      <c r="CK374" s="58"/>
      <c r="CL374" s="160" t="s">
        <v>31</v>
      </c>
      <c r="CM374" s="49"/>
      <c r="CN374" s="49"/>
      <c r="CO374" s="49"/>
      <c r="CP374" s="49"/>
      <c r="CQ374" s="49"/>
      <c r="CR374" s="49"/>
      <c r="CS374" s="141"/>
      <c r="CT374" s="247"/>
      <c r="CU374" s="247"/>
      <c r="CV374" s="247"/>
      <c r="CW374" s="247"/>
      <c r="CX374" s="247"/>
      <c r="CY374" s="247"/>
      <c r="CZ374" s="247"/>
      <c r="DA374" s="247"/>
      <c r="DB374" s="247"/>
      <c r="DC374" s="247"/>
      <c r="DD374" s="247"/>
      <c r="DE374" s="247"/>
      <c r="DF374" s="247"/>
      <c r="DG374" s="247"/>
      <c r="DH374" s="247"/>
      <c r="DI374" s="200">
        <v>0</v>
      </c>
      <c r="DJ374" s="200">
        <v>0</v>
      </c>
      <c r="DK374" s="200">
        <v>0</v>
      </c>
      <c r="DL374" s="200">
        <v>0</v>
      </c>
      <c r="DM374" s="200">
        <v>0</v>
      </c>
      <c r="DN374" s="200">
        <v>0</v>
      </c>
      <c r="DO374" s="200">
        <v>0</v>
      </c>
      <c r="DP374" s="200">
        <v>0</v>
      </c>
      <c r="DQ374" s="200">
        <v>0</v>
      </c>
      <c r="DR374" s="200">
        <v>0</v>
      </c>
      <c r="DS374" s="200">
        <v>0</v>
      </c>
      <c r="DT374" s="200">
        <v>0</v>
      </c>
      <c r="DU374" s="200">
        <v>0</v>
      </c>
      <c r="DV374" s="200">
        <v>0</v>
      </c>
      <c r="DW374" s="1217"/>
    </row>
    <row r="375" spans="1:127" s="248" customFormat="1" ht="15.75">
      <c r="A375" s="200"/>
      <c r="B375" s="3003"/>
      <c r="C375" s="50"/>
      <c r="D375" s="50"/>
      <c r="E375" s="50"/>
      <c r="F375" s="263" t="s">
        <v>296</v>
      </c>
      <c r="G375" s="50"/>
      <c r="H375" s="50"/>
      <c r="I375" s="50"/>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00"/>
      <c r="AW375" s="200"/>
      <c r="AX375" s="200"/>
      <c r="AY375" s="200"/>
      <c r="AZ375" s="200"/>
      <c r="BA375" s="200"/>
      <c r="BB375" s="200"/>
      <c r="BC375" s="200"/>
      <c r="BD375" s="200"/>
      <c r="BE375" s="200">
        <v>0</v>
      </c>
      <c r="BF375" s="200">
        <v>0</v>
      </c>
      <c r="BG375" s="200">
        <v>0</v>
      </c>
      <c r="BH375" s="200">
        <v>0</v>
      </c>
      <c r="BI375" s="200">
        <v>0</v>
      </c>
      <c r="BJ375" s="200">
        <v>0</v>
      </c>
      <c r="BK375" s="200">
        <v>0</v>
      </c>
      <c r="BL375" s="200">
        <v>0</v>
      </c>
      <c r="BM375" s="200">
        <v>0</v>
      </c>
      <c r="BN375" s="200">
        <v>0</v>
      </c>
      <c r="BO375" s="200">
        <v>0</v>
      </c>
      <c r="BP375" s="200">
        <v>0</v>
      </c>
      <c r="BQ375" s="200">
        <v>0</v>
      </c>
      <c r="BR375" s="200">
        <v>0</v>
      </c>
      <c r="BS375" s="200">
        <v>0</v>
      </c>
      <c r="BT375" s="200">
        <v>0</v>
      </c>
      <c r="BU375" s="200">
        <v>0</v>
      </c>
      <c r="BV375" s="200">
        <v>0</v>
      </c>
      <c r="BW375" s="200">
        <v>0</v>
      </c>
      <c r="BX375" s="200">
        <v>0</v>
      </c>
      <c r="BY375" s="200">
        <v>0</v>
      </c>
      <c r="BZ375" s="200">
        <v>0</v>
      </c>
      <c r="CA375" s="200">
        <v>0</v>
      </c>
      <c r="CB375" s="200">
        <v>0</v>
      </c>
      <c r="CC375" s="200">
        <v>0</v>
      </c>
      <c r="CD375" s="200">
        <v>0</v>
      </c>
      <c r="CE375" s="200"/>
      <c r="CF375" s="87" t="s">
        <v>34</v>
      </c>
      <c r="CG375" s="2"/>
      <c r="CH375" s="147"/>
      <c r="CI375" s="147"/>
      <c r="CJ375" s="59"/>
      <c r="CK375" s="59"/>
      <c r="CL375" s="160" t="s">
        <v>35</v>
      </c>
      <c r="CM375" s="49"/>
      <c r="CN375" s="49"/>
      <c r="CO375" s="49"/>
      <c r="CP375" s="49"/>
      <c r="CQ375" s="49"/>
      <c r="CR375" s="49"/>
      <c r="CS375" s="141"/>
      <c r="CT375" s="247"/>
      <c r="CU375" s="247"/>
      <c r="CV375" s="247"/>
      <c r="CW375" s="247"/>
      <c r="CX375" s="247"/>
      <c r="CY375" s="247"/>
      <c r="CZ375" s="247"/>
      <c r="DA375" s="247"/>
      <c r="DB375" s="247"/>
      <c r="DC375" s="247"/>
      <c r="DD375" s="247"/>
      <c r="DE375" s="247"/>
      <c r="DF375" s="247"/>
      <c r="DG375" s="247"/>
      <c r="DH375" s="247"/>
      <c r="DI375" s="200">
        <v>0</v>
      </c>
      <c r="DJ375" s="200">
        <v>0</v>
      </c>
      <c r="DK375" s="200">
        <v>0</v>
      </c>
      <c r="DL375" s="200">
        <v>0</v>
      </c>
      <c r="DM375" s="200">
        <v>0</v>
      </c>
      <c r="DN375" s="200">
        <v>0</v>
      </c>
      <c r="DO375" s="200">
        <v>0</v>
      </c>
      <c r="DP375" s="200">
        <v>0</v>
      </c>
      <c r="DQ375" s="200">
        <v>0</v>
      </c>
      <c r="DR375" s="200">
        <v>0</v>
      </c>
      <c r="DS375" s="200">
        <v>0</v>
      </c>
      <c r="DT375" s="200">
        <v>0</v>
      </c>
      <c r="DU375" s="200">
        <v>0</v>
      </c>
      <c r="DV375" s="200">
        <v>0</v>
      </c>
      <c r="DW375" s="1217"/>
    </row>
    <row r="376" spans="1:127" s="248" customFormat="1" ht="15.75">
      <c r="A376" s="200"/>
      <c r="B376" s="3003"/>
      <c r="C376" s="50"/>
      <c r="D376" s="50"/>
      <c r="E376" s="50"/>
      <c r="F376" s="263" t="s">
        <v>297</v>
      </c>
      <c r="G376" s="50"/>
      <c r="H376" s="50"/>
      <c r="I376" s="50"/>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c r="AT376" s="247"/>
      <c r="AU376" s="247"/>
      <c r="AV376" s="200"/>
      <c r="AW376" s="200"/>
      <c r="AX376" s="200"/>
      <c r="AY376" s="200"/>
      <c r="AZ376" s="200"/>
      <c r="BA376" s="200"/>
      <c r="BB376" s="200"/>
      <c r="BC376" s="200"/>
      <c r="BD376" s="200"/>
      <c r="BE376" s="200">
        <v>0</v>
      </c>
      <c r="BF376" s="200">
        <v>0</v>
      </c>
      <c r="BG376" s="200">
        <v>0</v>
      </c>
      <c r="BH376" s="200">
        <v>0</v>
      </c>
      <c r="BI376" s="200">
        <v>0</v>
      </c>
      <c r="BJ376" s="200">
        <v>0</v>
      </c>
      <c r="BK376" s="200">
        <v>0</v>
      </c>
      <c r="BL376" s="200">
        <v>0</v>
      </c>
      <c r="BM376" s="200">
        <v>0</v>
      </c>
      <c r="BN376" s="200">
        <v>0</v>
      </c>
      <c r="BO376" s="200">
        <v>0</v>
      </c>
      <c r="BP376" s="200">
        <v>0</v>
      </c>
      <c r="BQ376" s="200">
        <v>0</v>
      </c>
      <c r="BR376" s="200">
        <v>0</v>
      </c>
      <c r="BS376" s="200">
        <v>0</v>
      </c>
      <c r="BT376" s="200">
        <v>0</v>
      </c>
      <c r="BU376" s="200">
        <v>0</v>
      </c>
      <c r="BV376" s="200">
        <v>0</v>
      </c>
      <c r="BW376" s="200">
        <v>0</v>
      </c>
      <c r="BX376" s="200">
        <v>0</v>
      </c>
      <c r="BY376" s="200">
        <v>0</v>
      </c>
      <c r="BZ376" s="200">
        <v>0</v>
      </c>
      <c r="CA376" s="200">
        <v>0</v>
      </c>
      <c r="CB376" s="200">
        <v>0</v>
      </c>
      <c r="CC376" s="200">
        <v>0</v>
      </c>
      <c r="CD376" s="200">
        <v>0</v>
      </c>
      <c r="CE376" s="200">
        <v>0</v>
      </c>
      <c r="CF376" s="60" t="s">
        <v>38</v>
      </c>
      <c r="CG376" s="2"/>
      <c r="CH376" s="147"/>
      <c r="CI376" s="147"/>
      <c r="CJ376" s="61"/>
      <c r="CK376" s="61"/>
      <c r="CL376" s="160" t="s">
        <v>39</v>
      </c>
      <c r="CM376" s="49"/>
      <c r="CN376" s="49"/>
      <c r="CO376" s="49"/>
      <c r="CP376" s="49"/>
      <c r="CQ376" s="49"/>
      <c r="CR376" s="49"/>
      <c r="CS376" s="141"/>
      <c r="CT376" s="200">
        <v>0</v>
      </c>
      <c r="CU376" s="200">
        <v>0</v>
      </c>
      <c r="CV376" s="200">
        <v>0</v>
      </c>
      <c r="CW376" s="200">
        <v>0</v>
      </c>
      <c r="CX376" s="200">
        <v>0</v>
      </c>
      <c r="CY376" s="200">
        <v>0</v>
      </c>
      <c r="CZ376" s="200">
        <v>0</v>
      </c>
      <c r="DA376" s="200">
        <v>0</v>
      </c>
      <c r="DB376" s="200">
        <v>0</v>
      </c>
      <c r="DC376" s="200">
        <v>0</v>
      </c>
      <c r="DD376" s="200">
        <v>0</v>
      </c>
      <c r="DE376" s="200">
        <v>0</v>
      </c>
      <c r="DF376" s="200">
        <v>0</v>
      </c>
      <c r="DG376" s="200">
        <v>0</v>
      </c>
      <c r="DH376" s="200">
        <v>0</v>
      </c>
      <c r="DI376" s="200">
        <v>0</v>
      </c>
      <c r="DJ376" s="200">
        <v>0</v>
      </c>
      <c r="DK376" s="200">
        <v>0</v>
      </c>
      <c r="DL376" s="200">
        <v>0</v>
      </c>
      <c r="DM376" s="200">
        <v>0</v>
      </c>
      <c r="DN376" s="200">
        <v>0</v>
      </c>
      <c r="DO376" s="200">
        <v>0</v>
      </c>
      <c r="DP376" s="200">
        <v>0</v>
      </c>
      <c r="DQ376" s="200">
        <v>0</v>
      </c>
      <c r="DR376" s="200">
        <v>0</v>
      </c>
      <c r="DS376" s="200">
        <v>0</v>
      </c>
      <c r="DT376" s="200">
        <v>0</v>
      </c>
      <c r="DU376" s="200">
        <v>0</v>
      </c>
      <c r="DV376" s="200">
        <v>0</v>
      </c>
      <c r="DW376" s="1217"/>
    </row>
    <row r="377" spans="1:127" s="248" customFormat="1" ht="16.5" thickBot="1">
      <c r="A377" s="200"/>
      <c r="B377" s="3004"/>
      <c r="C377" s="50"/>
      <c r="D377" s="50"/>
      <c r="E377" s="50"/>
      <c r="F377" s="263" t="s">
        <v>298</v>
      </c>
      <c r="G377" s="50"/>
      <c r="H377" s="50"/>
      <c r="I377" s="50"/>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c r="AT377" s="247"/>
      <c r="AU377" s="247"/>
      <c r="AV377" s="200"/>
      <c r="AW377" s="200"/>
      <c r="AX377" s="200"/>
      <c r="AY377" s="200"/>
      <c r="AZ377" s="200"/>
      <c r="BA377" s="200"/>
      <c r="BB377" s="200"/>
      <c r="BC377" s="200"/>
      <c r="BD377" s="200"/>
      <c r="BE377" s="200">
        <v>0</v>
      </c>
      <c r="BF377" s="200">
        <v>0</v>
      </c>
      <c r="BG377" s="200">
        <v>0</v>
      </c>
      <c r="BH377" s="200">
        <v>0</v>
      </c>
      <c r="BI377" s="200">
        <v>0</v>
      </c>
      <c r="BJ377" s="200">
        <v>0</v>
      </c>
      <c r="BK377" s="200">
        <v>0</v>
      </c>
      <c r="BL377" s="200">
        <v>0</v>
      </c>
      <c r="BM377" s="200">
        <v>0</v>
      </c>
      <c r="BN377" s="200">
        <v>0</v>
      </c>
      <c r="BO377" s="200">
        <v>0</v>
      </c>
      <c r="BP377" s="200">
        <v>0</v>
      </c>
      <c r="BQ377" s="200">
        <v>0</v>
      </c>
      <c r="BR377" s="200">
        <v>0</v>
      </c>
      <c r="BS377" s="200">
        <v>0</v>
      </c>
      <c r="BT377" s="200">
        <v>0</v>
      </c>
      <c r="BU377" s="200">
        <v>0</v>
      </c>
      <c r="BV377" s="200">
        <v>0</v>
      </c>
      <c r="BW377" s="200">
        <v>0</v>
      </c>
      <c r="BX377" s="200">
        <v>0</v>
      </c>
      <c r="BY377" s="200">
        <v>0</v>
      </c>
      <c r="BZ377" s="200">
        <v>0</v>
      </c>
      <c r="CA377" s="200">
        <v>0</v>
      </c>
      <c r="CB377" s="200">
        <v>0</v>
      </c>
      <c r="CC377" s="200">
        <v>0</v>
      </c>
      <c r="CD377" s="200">
        <v>0</v>
      </c>
      <c r="CE377" s="200">
        <v>0</v>
      </c>
      <c r="CF377" s="578" t="s">
        <v>42</v>
      </c>
      <c r="CG377" s="634"/>
      <c r="CH377" s="635"/>
      <c r="CI377" s="635"/>
      <c r="CJ377" s="580"/>
      <c r="CK377" s="580"/>
      <c r="CL377" s="581" t="s">
        <v>43</v>
      </c>
      <c r="CM377" s="636"/>
      <c r="CN377" s="636"/>
      <c r="CO377" s="636"/>
      <c r="CP377" s="636"/>
      <c r="CQ377" s="636"/>
      <c r="CR377" s="636"/>
      <c r="CS377" s="637"/>
      <c r="CT377" s="200">
        <v>0</v>
      </c>
      <c r="CU377" s="200">
        <v>0</v>
      </c>
      <c r="CV377" s="200">
        <v>0</v>
      </c>
      <c r="CW377" s="200">
        <v>0</v>
      </c>
      <c r="CX377" s="200">
        <v>0</v>
      </c>
      <c r="CY377" s="200">
        <v>0</v>
      </c>
      <c r="CZ377" s="200">
        <v>0</v>
      </c>
      <c r="DA377" s="200">
        <v>0</v>
      </c>
      <c r="DB377" s="200">
        <v>0</v>
      </c>
      <c r="DC377" s="200">
        <v>0</v>
      </c>
      <c r="DD377" s="200">
        <v>0</v>
      </c>
      <c r="DE377" s="200">
        <v>0</v>
      </c>
      <c r="DF377" s="200">
        <v>0</v>
      </c>
      <c r="DG377" s="200">
        <v>0</v>
      </c>
      <c r="DH377" s="200">
        <v>0</v>
      </c>
      <c r="DI377" s="200">
        <v>0</v>
      </c>
      <c r="DJ377" s="200">
        <v>0</v>
      </c>
      <c r="DK377" s="200">
        <v>0</v>
      </c>
      <c r="DL377" s="200">
        <v>0</v>
      </c>
      <c r="DM377" s="200">
        <v>0</v>
      </c>
      <c r="DN377" s="200">
        <v>0</v>
      </c>
      <c r="DO377" s="200">
        <v>0</v>
      </c>
      <c r="DP377" s="200">
        <v>0</v>
      </c>
      <c r="DQ377" s="200">
        <v>0</v>
      </c>
      <c r="DR377" s="200">
        <v>0</v>
      </c>
      <c r="DS377" s="200">
        <v>0</v>
      </c>
      <c r="DT377" s="200">
        <v>0</v>
      </c>
      <c r="DU377" s="200">
        <v>0</v>
      </c>
      <c r="DV377" s="200">
        <v>0</v>
      </c>
      <c r="DW377" s="1217"/>
    </row>
    <row r="378" spans="1:127" ht="16.5" thickBo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200"/>
      <c r="BA378" s="200"/>
      <c r="BB378" s="200"/>
      <c r="BC378" s="200"/>
      <c r="BD378" s="200"/>
      <c r="BE378" s="200"/>
      <c r="BF378" s="262"/>
      <c r="BG378" s="262"/>
      <c r="BH378" s="262"/>
      <c r="BI378" s="49"/>
      <c r="BJ378" s="49"/>
      <c r="BK378" s="49"/>
      <c r="BL378" s="49"/>
      <c r="BM378" s="49"/>
      <c r="BN378" s="49"/>
      <c r="BO378" s="49"/>
      <c r="BP378" s="49"/>
      <c r="BQ378" s="49"/>
      <c r="BR378" s="49"/>
      <c r="BS378" s="49"/>
      <c r="BT378" s="49"/>
      <c r="BU378" s="49"/>
      <c r="BV378" s="200"/>
      <c r="BW378" s="200"/>
      <c r="BX378" s="200"/>
      <c r="BY378" s="200"/>
      <c r="BZ378" s="200"/>
      <c r="CA378" s="200"/>
      <c r="CB378" s="200"/>
      <c r="CC378" s="200"/>
      <c r="CD378" s="200"/>
      <c r="CE378" s="200"/>
      <c r="CF378" s="200"/>
      <c r="CG378" s="200"/>
      <c r="CH378" s="200"/>
      <c r="CI378" s="200"/>
      <c r="CJ378" s="200"/>
      <c r="CK378" s="200"/>
      <c r="CL378" s="200"/>
      <c r="CM378" s="200"/>
      <c r="CN378" s="200"/>
      <c r="CO378" s="200"/>
      <c r="CP378" s="200"/>
      <c r="CQ378" s="200"/>
      <c r="CR378" s="200"/>
      <c r="CS378" s="200"/>
      <c r="CT378" s="200"/>
      <c r="CU378" s="200"/>
      <c r="CV378" s="200"/>
      <c r="CW378" s="200"/>
      <c r="CX378" s="200"/>
      <c r="CY378" s="200"/>
      <c r="CZ378" s="200"/>
      <c r="DA378" s="200"/>
      <c r="DB378" s="200"/>
      <c r="DC378" s="200"/>
      <c r="DD378" s="200"/>
      <c r="DE378" s="200"/>
      <c r="DF378" s="200">
        <v>0</v>
      </c>
      <c r="DG378" s="200">
        <v>0</v>
      </c>
      <c r="DH378" s="200">
        <v>0</v>
      </c>
      <c r="DI378" s="200">
        <v>0</v>
      </c>
      <c r="DJ378" s="200"/>
      <c r="DK378" s="200"/>
      <c r="DL378" s="200"/>
      <c r="DM378" s="200"/>
      <c r="DN378" s="200"/>
      <c r="DO378" s="200"/>
      <c r="DP378" s="200"/>
      <c r="DQ378" s="200">
        <v>0</v>
      </c>
      <c r="DR378" s="200">
        <v>0</v>
      </c>
      <c r="DS378" s="200">
        <v>0</v>
      </c>
      <c r="DT378" s="200">
        <v>0</v>
      </c>
      <c r="DU378" s="200">
        <v>0</v>
      </c>
      <c r="DV378" s="200">
        <v>0</v>
      </c>
      <c r="DW378" s="1217"/>
    </row>
    <row r="379" spans="1:127" ht="12.75" customHeight="1">
      <c r="B379" s="2964" t="s">
        <v>932</v>
      </c>
      <c r="C379" s="2964"/>
      <c r="D379" s="2964"/>
      <c r="E379" s="2964"/>
      <c r="F379" s="2964"/>
      <c r="G379" s="3029"/>
      <c r="H379" s="3030" t="s">
        <v>293</v>
      </c>
      <c r="I379" s="2953"/>
      <c r="J379" s="2953"/>
      <c r="K379" s="2953"/>
      <c r="L379" s="2953"/>
      <c r="M379" s="2953"/>
      <c r="N379" s="2953"/>
      <c r="O379" s="2953"/>
      <c r="P379" s="2953"/>
      <c r="Q379" s="2953"/>
      <c r="R379" s="2953"/>
      <c r="S379" s="2953"/>
      <c r="T379" s="2953"/>
      <c r="U379" s="2953"/>
      <c r="V379" s="2953"/>
      <c r="W379" s="2953"/>
      <c r="X379" s="2953"/>
      <c r="Y379" s="2953"/>
      <c r="Z379" s="2953"/>
      <c r="AA379" s="49"/>
      <c r="AB379" s="49"/>
      <c r="AC379" s="49"/>
      <c r="AE379" s="49"/>
      <c r="AF379" s="49"/>
      <c r="AG379" s="49"/>
      <c r="AH379" s="49"/>
      <c r="AI379" s="49"/>
      <c r="AJ379" s="49"/>
      <c r="AK379" s="49"/>
      <c r="AL379" s="49"/>
      <c r="AM379" s="49"/>
      <c r="AN379" s="49"/>
      <c r="AO379" s="49"/>
      <c r="AP379" s="49"/>
      <c r="AQ379" s="49"/>
      <c r="AR379" s="49"/>
      <c r="AS379" s="49"/>
      <c r="AT379" s="49"/>
      <c r="AU379" s="49"/>
      <c r="AV379" s="49"/>
      <c r="AW379" s="49"/>
      <c r="AX379" s="49"/>
      <c r="AY379" s="3031" t="s">
        <v>982</v>
      </c>
      <c r="AZ379" s="3032"/>
      <c r="BA379" s="3032"/>
      <c r="BB379" s="3032"/>
      <c r="BC379" s="3032"/>
      <c r="BD379" s="3032"/>
      <c r="BE379" s="3032"/>
      <c r="BF379" s="3032"/>
      <c r="BG379" s="3032"/>
      <c r="BH379" s="3032"/>
      <c r="BI379" s="3032"/>
      <c r="BJ379" s="3032"/>
      <c r="BK379" s="3032"/>
      <c r="BL379" s="3032"/>
      <c r="BM379" s="3032"/>
      <c r="BN379" s="3032"/>
      <c r="BO379" s="3032"/>
      <c r="BP379" s="3032"/>
      <c r="BQ379" s="3032"/>
      <c r="BR379" s="3032"/>
      <c r="BS379" s="3032"/>
      <c r="BT379" s="3032"/>
      <c r="BU379" s="3032"/>
      <c r="BV379" s="3032"/>
      <c r="BW379" s="3032"/>
      <c r="BX379" s="3032"/>
      <c r="BY379" s="3032"/>
      <c r="BZ379" s="3032"/>
      <c r="CA379" s="3032"/>
      <c r="CB379" s="3032"/>
      <c r="CC379" s="3032"/>
      <c r="CD379" s="3032"/>
      <c r="CE379" s="3032"/>
      <c r="CF379" s="3032"/>
      <c r="CG379" s="3032"/>
      <c r="CH379" s="3032"/>
      <c r="CI379" s="3032"/>
      <c r="CJ379" s="3032"/>
      <c r="CK379" s="3032"/>
      <c r="CL379" s="3032"/>
      <c r="CM379" s="3032"/>
      <c r="CN379" s="3032"/>
      <c r="CO379" s="3033"/>
      <c r="CP379" s="3037" t="s">
        <v>983</v>
      </c>
      <c r="CQ379" s="3037"/>
      <c r="CR379" s="3037"/>
      <c r="CS379" s="3037"/>
      <c r="CT379" s="3037"/>
      <c r="CU379" s="3037"/>
      <c r="CV379" s="3037"/>
      <c r="CW379" s="3037"/>
      <c r="CX379" s="3037"/>
      <c r="CY379" s="3037"/>
      <c r="CZ379" s="3037"/>
      <c r="DA379" s="3037"/>
      <c r="DB379" s="3038"/>
      <c r="DC379" s="200">
        <v>0</v>
      </c>
      <c r="DD379" s="200">
        <v>0</v>
      </c>
      <c r="DE379" s="200">
        <v>0</v>
      </c>
      <c r="DF379" s="200">
        <v>0</v>
      </c>
      <c r="DG379" s="200">
        <v>0</v>
      </c>
      <c r="DH379" s="200">
        <v>0</v>
      </c>
      <c r="DI379" s="200">
        <v>0</v>
      </c>
      <c r="DJ379" s="200">
        <v>0</v>
      </c>
      <c r="DK379" s="200">
        <v>0</v>
      </c>
      <c r="DL379" s="200">
        <v>0</v>
      </c>
      <c r="DM379" s="200">
        <v>0</v>
      </c>
      <c r="DN379" s="200">
        <v>0</v>
      </c>
      <c r="DO379" s="200">
        <v>0</v>
      </c>
      <c r="DP379" s="200">
        <v>0</v>
      </c>
      <c r="DQ379" s="200">
        <v>0</v>
      </c>
      <c r="DR379" s="200">
        <v>0</v>
      </c>
      <c r="DS379" s="200">
        <v>0</v>
      </c>
      <c r="DT379" s="200">
        <v>0</v>
      </c>
      <c r="DU379" s="200">
        <v>0</v>
      </c>
      <c r="DV379" s="200">
        <v>0</v>
      </c>
      <c r="DW379" s="1217"/>
    </row>
    <row r="380" spans="1:127" ht="16.5" customHeight="1">
      <c r="B380" s="2964"/>
      <c r="C380" s="2964"/>
      <c r="D380" s="2964"/>
      <c r="E380" s="2964"/>
      <c r="F380" s="2964"/>
      <c r="G380" s="3029"/>
      <c r="H380" s="3020" t="s">
        <v>301</v>
      </c>
      <c r="I380" s="3021"/>
      <c r="J380" s="3022"/>
      <c r="K380" s="157"/>
      <c r="L380" s="3020" t="s">
        <v>302</v>
      </c>
      <c r="M380" s="3021"/>
      <c r="N380" s="3022"/>
      <c r="O380" s="157"/>
      <c r="P380" s="3020" t="s">
        <v>303</v>
      </c>
      <c r="Q380" s="3021"/>
      <c r="R380" s="3022"/>
      <c r="S380" s="157"/>
      <c r="T380" s="3020" t="s">
        <v>304</v>
      </c>
      <c r="U380" s="3021"/>
      <c r="V380" s="3022"/>
      <c r="W380" s="157"/>
      <c r="X380" s="3020" t="s">
        <v>305</v>
      </c>
      <c r="Y380" s="3021"/>
      <c r="Z380" s="3022"/>
      <c r="AA380" s="264" t="s">
        <v>990</v>
      </c>
      <c r="AB380" s="49"/>
      <c r="AC380" s="49"/>
      <c r="AE380" s="49"/>
      <c r="AF380" s="49"/>
      <c r="AG380" s="49"/>
      <c r="AH380" s="49"/>
      <c r="AI380" s="49"/>
      <c r="AJ380" s="49"/>
      <c r="AK380" s="49"/>
      <c r="AL380" s="49"/>
      <c r="AM380" s="49"/>
      <c r="AN380" s="49"/>
      <c r="AO380" s="49"/>
      <c r="AP380" s="49"/>
      <c r="AQ380" s="49"/>
      <c r="AR380" s="49"/>
      <c r="AS380" s="49"/>
      <c r="AT380" s="49"/>
      <c r="AU380" s="49"/>
      <c r="AV380" s="49"/>
      <c r="AW380" s="49"/>
      <c r="AX380" s="49"/>
      <c r="AY380" s="3034"/>
      <c r="AZ380" s="3035"/>
      <c r="BA380" s="3035"/>
      <c r="BB380" s="3035"/>
      <c r="BC380" s="3035"/>
      <c r="BD380" s="3035"/>
      <c r="BE380" s="3035"/>
      <c r="BF380" s="3035"/>
      <c r="BG380" s="3035"/>
      <c r="BH380" s="3035"/>
      <c r="BI380" s="3035"/>
      <c r="BJ380" s="3035"/>
      <c r="BK380" s="3035"/>
      <c r="BL380" s="3035"/>
      <c r="BM380" s="3035"/>
      <c r="BN380" s="3035"/>
      <c r="BO380" s="3035"/>
      <c r="BP380" s="3035"/>
      <c r="BQ380" s="3035"/>
      <c r="BR380" s="3035"/>
      <c r="BS380" s="3035"/>
      <c r="BT380" s="3035"/>
      <c r="BU380" s="3035"/>
      <c r="BV380" s="3035"/>
      <c r="BW380" s="3035"/>
      <c r="BX380" s="3035"/>
      <c r="BY380" s="3035"/>
      <c r="BZ380" s="3035"/>
      <c r="CA380" s="3035"/>
      <c r="CB380" s="3035"/>
      <c r="CC380" s="3035"/>
      <c r="CD380" s="3035"/>
      <c r="CE380" s="3035"/>
      <c r="CF380" s="3035"/>
      <c r="CG380" s="3035"/>
      <c r="CH380" s="3035"/>
      <c r="CI380" s="3035"/>
      <c r="CJ380" s="3035"/>
      <c r="CK380" s="3035"/>
      <c r="CL380" s="3035"/>
      <c r="CM380" s="3035"/>
      <c r="CN380" s="3035"/>
      <c r="CO380" s="3036"/>
      <c r="CP380" s="3039"/>
      <c r="CQ380" s="3039"/>
      <c r="CR380" s="3039"/>
      <c r="CS380" s="3039"/>
      <c r="CT380" s="3039"/>
      <c r="CU380" s="3039"/>
      <c r="CV380" s="3039"/>
      <c r="CW380" s="3039"/>
      <c r="CX380" s="3039"/>
      <c r="CY380" s="3039"/>
      <c r="CZ380" s="3039"/>
      <c r="DA380" s="3039"/>
      <c r="DB380" s="3040"/>
      <c r="DC380" s="200">
        <v>0</v>
      </c>
      <c r="DD380" s="200">
        <v>0</v>
      </c>
      <c r="DE380" s="200">
        <v>0</v>
      </c>
      <c r="DF380" s="200">
        <v>0</v>
      </c>
      <c r="DG380" s="200">
        <v>0</v>
      </c>
      <c r="DH380" s="200">
        <v>0</v>
      </c>
      <c r="DI380" s="200">
        <v>0</v>
      </c>
      <c r="DJ380" s="200">
        <v>0</v>
      </c>
      <c r="DK380" s="200">
        <v>0</v>
      </c>
      <c r="DL380" s="200">
        <v>0</v>
      </c>
      <c r="DM380" s="200">
        <v>0</v>
      </c>
      <c r="DN380" s="200">
        <v>0</v>
      </c>
      <c r="DO380" s="200">
        <v>0</v>
      </c>
      <c r="DP380" s="200">
        <v>0</v>
      </c>
      <c r="DQ380" s="200">
        <v>0</v>
      </c>
      <c r="DR380" s="200">
        <v>0</v>
      </c>
      <c r="DS380" s="200">
        <v>0</v>
      </c>
      <c r="DT380" s="200">
        <v>0</v>
      </c>
      <c r="DU380" s="200">
        <v>0</v>
      </c>
      <c r="DV380" s="200">
        <v>0</v>
      </c>
      <c r="DW380" s="1217"/>
    </row>
    <row r="381" spans="1:127" ht="15.75" customHeight="1">
      <c r="B381" s="265" t="s">
        <v>314</v>
      </c>
      <c r="C381" s="265"/>
      <c r="D381" s="265"/>
      <c r="E381" s="265"/>
      <c r="F381" s="265"/>
      <c r="G381" s="265"/>
      <c r="H381" s="2933" t="s">
        <v>315</v>
      </c>
      <c r="I381" s="2934"/>
      <c r="J381" s="2935"/>
      <c r="K381" s="265"/>
      <c r="L381" s="2933" t="s">
        <v>310</v>
      </c>
      <c r="M381" s="2934"/>
      <c r="N381" s="2935"/>
      <c r="O381" s="265"/>
      <c r="P381" s="2933" t="s">
        <v>310</v>
      </c>
      <c r="Q381" s="2934"/>
      <c r="R381" s="2935"/>
      <c r="S381" s="265"/>
      <c r="T381" s="2933" t="s">
        <v>316</v>
      </c>
      <c r="U381" s="2934"/>
      <c r="V381" s="2935"/>
      <c r="W381" s="265"/>
      <c r="X381" s="2933" t="s">
        <v>317</v>
      </c>
      <c r="Y381" s="2934"/>
      <c r="Z381" s="2935"/>
      <c r="AA381" s="62" t="s">
        <v>318</v>
      </c>
      <c r="AB381" s="266"/>
      <c r="AC381" s="266"/>
      <c r="AE381" s="49"/>
      <c r="AF381" s="49"/>
      <c r="AG381" s="49"/>
      <c r="AH381" s="49"/>
      <c r="AI381" s="49"/>
      <c r="AJ381" s="49"/>
      <c r="AK381" s="49"/>
      <c r="AL381" s="49"/>
      <c r="AM381" s="49"/>
      <c r="AN381" s="49"/>
      <c r="AO381" s="49"/>
      <c r="AP381" s="49"/>
      <c r="AQ381" s="49"/>
      <c r="AR381" s="49"/>
      <c r="AS381" s="49"/>
      <c r="AT381" s="49"/>
      <c r="AU381" s="49"/>
      <c r="AV381" s="49"/>
      <c r="AW381" s="49"/>
      <c r="AX381" s="49"/>
      <c r="AY381" s="2975" t="s">
        <v>984</v>
      </c>
      <c r="AZ381" s="2976"/>
      <c r="BA381" s="2976"/>
      <c r="BB381" s="2976"/>
      <c r="BC381" s="2976"/>
      <c r="BD381" s="2976"/>
      <c r="BE381" s="2976"/>
      <c r="BF381" s="2976"/>
      <c r="BG381" s="2977" t="s">
        <v>1069</v>
      </c>
      <c r="BH381" s="2977"/>
      <c r="BI381" s="2977"/>
      <c r="BJ381" s="2977"/>
      <c r="BK381" s="2977"/>
      <c r="BL381" s="2977"/>
      <c r="BM381" s="2977"/>
      <c r="BN381" s="2977"/>
      <c r="BO381" s="2977"/>
      <c r="BP381" s="2977"/>
      <c r="BQ381" s="2977"/>
      <c r="BR381" s="2977"/>
      <c r="BS381" s="2977"/>
      <c r="BT381" s="2978">
        <f>BZ389</f>
        <v>64</v>
      </c>
      <c r="BU381" s="2978"/>
      <c r="BV381" s="2978"/>
      <c r="BW381" s="2978"/>
      <c r="BX381" s="2978"/>
      <c r="BY381" s="2978"/>
      <c r="BZ381" s="2979" t="s">
        <v>992</v>
      </c>
      <c r="CA381" s="2979"/>
      <c r="CB381" s="2979"/>
      <c r="CC381" s="2979"/>
      <c r="CD381" s="2979"/>
      <c r="CE381" s="2979"/>
      <c r="CF381" s="2979"/>
      <c r="CG381" s="2979"/>
      <c r="CH381" s="267" t="s">
        <v>993</v>
      </c>
      <c r="CI381" s="268"/>
      <c r="CJ381" s="268"/>
      <c r="CK381" s="268"/>
      <c r="CL381" s="268"/>
      <c r="CM381" s="268"/>
      <c r="CN381" s="268"/>
      <c r="CO381" s="269"/>
      <c r="CP381" s="1245" t="s">
        <v>984</v>
      </c>
      <c r="CQ381" s="1241"/>
      <c r="CR381" s="1241"/>
      <c r="CS381" s="270"/>
      <c r="CT381" s="270"/>
      <c r="CU381" s="270"/>
      <c r="CV381" s="270"/>
      <c r="CW381" s="270"/>
      <c r="CX381" s="270"/>
      <c r="CY381" s="270"/>
      <c r="CZ381" s="270"/>
      <c r="DA381" s="270"/>
      <c r="DB381" s="271"/>
      <c r="DC381" s="200">
        <v>0</v>
      </c>
      <c r="DD381" s="200">
        <v>0</v>
      </c>
      <c r="DE381" s="200">
        <v>0</v>
      </c>
      <c r="DF381" s="200">
        <v>0</v>
      </c>
      <c r="DG381" s="200">
        <v>0</v>
      </c>
      <c r="DH381" s="200">
        <v>0</v>
      </c>
      <c r="DI381" s="200">
        <v>0</v>
      </c>
      <c r="DJ381" s="200">
        <v>0</v>
      </c>
      <c r="DK381" s="200">
        <v>0</v>
      </c>
      <c r="DL381" s="200">
        <v>0</v>
      </c>
      <c r="DM381" s="200">
        <v>0</v>
      </c>
      <c r="DN381" s="200">
        <v>0</v>
      </c>
      <c r="DO381" s="200">
        <v>0</v>
      </c>
      <c r="DP381" s="200">
        <v>0</v>
      </c>
      <c r="DQ381" s="200">
        <v>0</v>
      </c>
      <c r="DR381" s="200">
        <v>0</v>
      </c>
      <c r="DS381" s="200">
        <v>0</v>
      </c>
      <c r="DT381" s="200">
        <v>0</v>
      </c>
      <c r="DU381" s="200">
        <v>0</v>
      </c>
      <c r="DV381" s="200">
        <v>0</v>
      </c>
      <c r="DW381" s="1217"/>
    </row>
    <row r="382" spans="1:127" ht="17.25" customHeight="1">
      <c r="B382" s="272" t="s">
        <v>320</v>
      </c>
      <c r="C382" s="272"/>
      <c r="D382" s="272"/>
      <c r="E382" s="272"/>
      <c r="F382" s="272"/>
      <c r="G382" s="272"/>
      <c r="H382" s="2936"/>
      <c r="I382" s="2937"/>
      <c r="J382" s="2938"/>
      <c r="K382" s="272"/>
      <c r="L382" s="2936"/>
      <c r="M382" s="2937"/>
      <c r="N382" s="2938"/>
      <c r="O382" s="272"/>
      <c r="P382" s="2936"/>
      <c r="Q382" s="2937"/>
      <c r="R382" s="2938"/>
      <c r="S382" s="272"/>
      <c r="T382" s="2936"/>
      <c r="U382" s="2937"/>
      <c r="V382" s="2938"/>
      <c r="W382" s="272"/>
      <c r="X382" s="2936"/>
      <c r="Y382" s="2937"/>
      <c r="Z382" s="2938"/>
      <c r="AA382" s="63" t="s">
        <v>321</v>
      </c>
      <c r="AB382" s="262"/>
      <c r="AC382" s="262"/>
      <c r="AE382" s="49"/>
      <c r="AF382" s="49"/>
      <c r="AG382" s="49"/>
      <c r="AH382" s="49"/>
      <c r="AI382" s="49"/>
      <c r="AJ382" s="49"/>
      <c r="AK382" s="49"/>
      <c r="AL382" s="49"/>
      <c r="AM382" s="49"/>
      <c r="AN382" s="49"/>
      <c r="AO382" s="49"/>
      <c r="AP382" s="49"/>
      <c r="AQ382" s="49"/>
      <c r="AR382" s="49"/>
      <c r="AS382" s="49"/>
      <c r="AT382" s="49"/>
      <c r="AU382" s="49"/>
      <c r="AV382" s="49"/>
      <c r="AW382" s="49"/>
      <c r="AX382" s="49"/>
      <c r="AY382" s="2970">
        <v>20</v>
      </c>
      <c r="AZ382" s="2971"/>
      <c r="BA382" s="2971"/>
      <c r="BB382" s="2971"/>
      <c r="BC382" s="2971"/>
      <c r="BD382" s="2971"/>
      <c r="BE382" s="2971"/>
      <c r="BF382" s="2971"/>
      <c r="BG382" s="2972" t="s">
        <v>994</v>
      </c>
      <c r="BH382" s="2972"/>
      <c r="BI382" s="2972"/>
      <c r="BJ382" s="2972"/>
      <c r="BK382" s="2972"/>
      <c r="BL382" s="2972"/>
      <c r="BM382" s="2972"/>
      <c r="BN382" s="2972"/>
      <c r="BO382" s="2972"/>
      <c r="BP382" s="2972"/>
      <c r="BQ382" s="2972"/>
      <c r="BR382" s="2972"/>
      <c r="BS382" s="2972"/>
      <c r="BT382" s="2973">
        <f>BZ382</f>
        <v>32</v>
      </c>
      <c r="BU382" s="2973"/>
      <c r="BV382" s="2973"/>
      <c r="BW382" s="2973"/>
      <c r="BX382" s="2973"/>
      <c r="BY382" s="2973"/>
      <c r="BZ382" s="2974">
        <v>32</v>
      </c>
      <c r="CA382" s="2974"/>
      <c r="CB382" s="2974"/>
      <c r="CC382" s="2974"/>
      <c r="CD382" s="2974"/>
      <c r="CE382" s="2974"/>
      <c r="CF382" s="2974"/>
      <c r="CG382" s="2974"/>
      <c r="CH382" s="2954">
        <v>2</v>
      </c>
      <c r="CI382" s="2954"/>
      <c r="CJ382" s="2954"/>
      <c r="CK382" s="2954"/>
      <c r="CL382" s="2954"/>
      <c r="CM382" s="2954"/>
      <c r="CN382" s="2954"/>
      <c r="CO382" s="2955"/>
      <c r="CP382" s="1244" t="s">
        <v>985</v>
      </c>
      <c r="CQ382" s="1241"/>
      <c r="CR382" s="1241"/>
      <c r="CS382" s="270"/>
      <c r="CT382" s="270"/>
      <c r="CU382" s="270"/>
      <c r="CV382" s="270"/>
      <c r="CW382" s="270"/>
      <c r="CX382" s="270"/>
      <c r="CY382" s="270"/>
      <c r="CZ382" s="270"/>
      <c r="DA382" s="270"/>
      <c r="DB382" s="271"/>
      <c r="DC382" s="200">
        <v>0</v>
      </c>
      <c r="DD382" s="200">
        <v>0</v>
      </c>
      <c r="DE382" s="200">
        <v>0</v>
      </c>
      <c r="DF382" s="200">
        <v>0</v>
      </c>
      <c r="DG382" s="200">
        <v>0</v>
      </c>
      <c r="DH382" s="200">
        <v>0</v>
      </c>
      <c r="DI382" s="200">
        <v>0</v>
      </c>
      <c r="DJ382" s="200">
        <v>0</v>
      </c>
      <c r="DK382" s="200">
        <v>0</v>
      </c>
      <c r="DL382" s="200">
        <v>0</v>
      </c>
      <c r="DM382" s="200">
        <v>0</v>
      </c>
      <c r="DN382" s="200">
        <v>0</v>
      </c>
      <c r="DO382" s="200">
        <v>0</v>
      </c>
      <c r="DP382" s="200">
        <v>0</v>
      </c>
      <c r="DQ382" s="200">
        <v>0</v>
      </c>
      <c r="DR382" s="200">
        <v>0</v>
      </c>
      <c r="DS382" s="200">
        <v>0</v>
      </c>
      <c r="DT382" s="200">
        <v>0</v>
      </c>
      <c r="DU382" s="200">
        <v>0</v>
      </c>
      <c r="DV382" s="200">
        <v>0</v>
      </c>
      <c r="DW382" s="1217"/>
    </row>
    <row r="383" spans="1:127" ht="15.75" customHeight="1">
      <c r="B383" s="64" t="s">
        <v>322</v>
      </c>
      <c r="C383" s="64"/>
      <c r="D383" s="64"/>
      <c r="E383" s="64"/>
      <c r="F383" s="64"/>
      <c r="G383" s="64"/>
      <c r="H383" s="2956" t="s">
        <v>323</v>
      </c>
      <c r="I383" s="2957"/>
      <c r="J383" s="2958"/>
      <c r="K383" s="64"/>
      <c r="L383" s="2956" t="s">
        <v>276</v>
      </c>
      <c r="M383" s="2957"/>
      <c r="N383" s="2958"/>
      <c r="O383" s="64"/>
      <c r="P383" s="2956" t="s">
        <v>316</v>
      </c>
      <c r="Q383" s="2957"/>
      <c r="R383" s="2958"/>
      <c r="S383" s="64"/>
      <c r="T383" s="2956" t="s">
        <v>323</v>
      </c>
      <c r="U383" s="2957"/>
      <c r="V383" s="2958"/>
      <c r="W383" s="64"/>
      <c r="X383" s="2956" t="s">
        <v>324</v>
      </c>
      <c r="Y383" s="2957"/>
      <c r="Z383" s="2958"/>
      <c r="AA383" s="62" t="s">
        <v>325</v>
      </c>
      <c r="AB383" s="262"/>
      <c r="AC383" s="262"/>
      <c r="AE383" s="49"/>
      <c r="AF383" s="49"/>
      <c r="AG383" s="49"/>
      <c r="AH383" s="49"/>
      <c r="AI383" s="49"/>
      <c r="AJ383" s="49"/>
      <c r="AK383" s="49"/>
      <c r="AL383" s="49"/>
      <c r="AM383" s="49"/>
      <c r="AN383" s="49"/>
      <c r="AO383" s="49"/>
      <c r="AP383" s="49"/>
      <c r="AQ383" s="49"/>
      <c r="AR383" s="49"/>
      <c r="AS383" s="49"/>
      <c r="AT383" s="49"/>
      <c r="AU383" s="49"/>
      <c r="AV383" s="49"/>
      <c r="AW383" s="49"/>
      <c r="AX383" s="49"/>
      <c r="AY383" s="2962" t="s">
        <v>988</v>
      </c>
      <c r="AZ383" s="2963"/>
      <c r="BA383" s="2963"/>
      <c r="BB383" s="2963"/>
      <c r="BC383" s="2963"/>
      <c r="BD383" s="2963"/>
      <c r="BE383" s="2963"/>
      <c r="BF383" s="2963"/>
      <c r="BG383" s="2964" t="s">
        <v>1111</v>
      </c>
      <c r="BH383" s="2964"/>
      <c r="BI383" s="2964"/>
      <c r="BJ383" s="2964"/>
      <c r="BK383" s="2964"/>
      <c r="BL383" s="2964"/>
      <c r="BM383" s="2964"/>
      <c r="BN383" s="2964"/>
      <c r="BO383" s="2964"/>
      <c r="BP383" s="2964"/>
      <c r="BQ383" s="2964"/>
      <c r="BR383" s="2964"/>
      <c r="BS383" s="2964"/>
      <c r="BT383" s="2964"/>
      <c r="BU383" s="2964"/>
      <c r="BV383" s="2964"/>
      <c r="BW383" s="2964"/>
      <c r="BX383" s="2964"/>
      <c r="BY383" s="2964"/>
      <c r="BZ383" s="2965" t="s">
        <v>976</v>
      </c>
      <c r="CA383" s="2965"/>
      <c r="CB383" s="2965"/>
      <c r="CC383" s="2965" t="s">
        <v>977</v>
      </c>
      <c r="CD383" s="2965"/>
      <c r="CE383" s="2965"/>
      <c r="CF383" s="2965"/>
      <c r="CG383" s="2965"/>
      <c r="CH383" s="2966" t="s">
        <v>981</v>
      </c>
      <c r="CI383" s="2966"/>
      <c r="CJ383" s="2966"/>
      <c r="CK383" s="2966"/>
      <c r="CL383" s="2966"/>
      <c r="CM383" s="2966"/>
      <c r="CN383" s="2966"/>
      <c r="CO383" s="2967"/>
      <c r="CP383" s="1243" t="s">
        <v>995</v>
      </c>
      <c r="CQ383" s="1241"/>
      <c r="CR383" s="1241"/>
      <c r="CS383" s="270"/>
      <c r="CT383" s="270"/>
      <c r="CU383" s="270"/>
      <c r="CV383" s="270"/>
      <c r="CW383" s="270"/>
      <c r="CX383" s="270"/>
      <c r="CY383" s="270"/>
      <c r="CZ383" s="270"/>
      <c r="DA383" s="270"/>
      <c r="DB383" s="271"/>
      <c r="DC383" s="200">
        <v>0</v>
      </c>
      <c r="DD383" s="200">
        <v>0</v>
      </c>
      <c r="DE383" s="200">
        <v>0</v>
      </c>
      <c r="DF383" s="200">
        <v>0</v>
      </c>
      <c r="DG383" s="200">
        <v>0</v>
      </c>
      <c r="DH383" s="200">
        <v>0</v>
      </c>
      <c r="DI383" s="200">
        <v>0</v>
      </c>
      <c r="DJ383" s="200">
        <v>0</v>
      </c>
      <c r="DK383" s="200">
        <v>0</v>
      </c>
      <c r="DL383" s="200">
        <v>0</v>
      </c>
      <c r="DM383" s="200">
        <v>0</v>
      </c>
      <c r="DN383" s="200">
        <v>0</v>
      </c>
      <c r="DO383" s="200">
        <v>0</v>
      </c>
      <c r="DP383" s="200">
        <v>0</v>
      </c>
      <c r="DQ383" s="200">
        <v>0</v>
      </c>
      <c r="DR383" s="200">
        <v>0</v>
      </c>
      <c r="DS383" s="200">
        <v>0</v>
      </c>
      <c r="DT383" s="200">
        <v>0</v>
      </c>
      <c r="DU383" s="200">
        <v>0</v>
      </c>
      <c r="DV383" s="200">
        <v>0</v>
      </c>
      <c r="DW383" s="1217"/>
    </row>
    <row r="384" spans="1:127" ht="15.75" customHeight="1">
      <c r="B384" s="273" t="s">
        <v>326</v>
      </c>
      <c r="C384" s="273"/>
      <c r="D384" s="273"/>
      <c r="E384" s="273"/>
      <c r="F384" s="273"/>
      <c r="G384" s="273"/>
      <c r="H384" s="2959"/>
      <c r="I384" s="2960"/>
      <c r="J384" s="2961"/>
      <c r="K384" s="273"/>
      <c r="L384" s="2959"/>
      <c r="M384" s="2960"/>
      <c r="N384" s="2961"/>
      <c r="O384" s="273"/>
      <c r="P384" s="2959"/>
      <c r="Q384" s="2960"/>
      <c r="R384" s="2961"/>
      <c r="S384" s="273"/>
      <c r="T384" s="2959"/>
      <c r="U384" s="2960"/>
      <c r="V384" s="2961"/>
      <c r="W384" s="273"/>
      <c r="X384" s="2959"/>
      <c r="Y384" s="2960"/>
      <c r="Z384" s="2961"/>
      <c r="AA384" s="65" t="s">
        <v>327</v>
      </c>
      <c r="AB384" s="262"/>
      <c r="AC384" s="262"/>
      <c r="AE384" s="49"/>
      <c r="AF384" s="49"/>
      <c r="AG384" s="49"/>
      <c r="AH384" s="49"/>
      <c r="AI384" s="49"/>
      <c r="AJ384" s="49"/>
      <c r="AK384" s="49"/>
      <c r="AL384" s="49"/>
      <c r="AM384" s="49"/>
      <c r="AN384" s="49"/>
      <c r="AO384" s="49"/>
      <c r="AP384" s="49"/>
      <c r="AQ384" s="49"/>
      <c r="AR384" s="49"/>
      <c r="AS384" s="49"/>
      <c r="AT384" s="49"/>
      <c r="AU384" s="49"/>
      <c r="AV384" s="49"/>
      <c r="AW384" s="49"/>
      <c r="AX384" s="49"/>
      <c r="AY384" s="2939">
        <v>4</v>
      </c>
      <c r="AZ384" s="2940"/>
      <c r="BA384" s="2940"/>
      <c r="BB384" s="2940"/>
      <c r="BC384" s="2940"/>
      <c r="BD384" s="2941">
        <f>AY384/AY382</f>
        <v>0.2</v>
      </c>
      <c r="BE384" s="2941"/>
      <c r="BF384" s="2941"/>
      <c r="BG384" s="265" t="s">
        <v>314</v>
      </c>
      <c r="BH384" s="265"/>
      <c r="BI384" s="265"/>
      <c r="BJ384" s="265"/>
      <c r="BK384" s="265"/>
      <c r="BL384" s="265"/>
      <c r="BM384" s="265"/>
      <c r="BN384" s="265"/>
      <c r="BO384" s="265"/>
      <c r="BP384" s="265"/>
      <c r="BQ384" s="265"/>
      <c r="BR384" s="265"/>
      <c r="BS384" s="265"/>
      <c r="BT384" s="265"/>
      <c r="BU384" s="265"/>
      <c r="BV384" s="265"/>
      <c r="BW384" s="265"/>
      <c r="BX384" s="265"/>
      <c r="BY384" s="265"/>
      <c r="BZ384" s="2942">
        <f>(AY384/AY382)*BZ389</f>
        <v>12.8</v>
      </c>
      <c r="CA384" s="2942"/>
      <c r="CB384" s="2942"/>
      <c r="CC384" s="2943">
        <f>IF(BZ384=BZ389,"chaque repas",IF(BZ384=0,0,BZ389/BZ384))</f>
        <v>5</v>
      </c>
      <c r="CD384" s="2943"/>
      <c r="CE384" s="2943"/>
      <c r="CF384" s="2943"/>
      <c r="CG384" s="2943"/>
      <c r="CH384" s="2968" t="s">
        <v>979</v>
      </c>
      <c r="CI384" s="2968"/>
      <c r="CJ384" s="2968"/>
      <c r="CK384" s="2968"/>
      <c r="CL384" s="2968"/>
      <c r="CM384" s="2968"/>
      <c r="CN384" s="2968"/>
      <c r="CO384" s="2969"/>
      <c r="CP384" s="1242" t="s">
        <v>996</v>
      </c>
      <c r="CQ384" s="1242"/>
      <c r="CR384" s="1241"/>
      <c r="CS384" s="270"/>
      <c r="CT384" s="270"/>
      <c r="CU384" s="270"/>
      <c r="CV384" s="270"/>
      <c r="CW384" s="270"/>
      <c r="CX384" s="270"/>
      <c r="CY384" s="270"/>
      <c r="CZ384" s="270"/>
      <c r="DA384" s="270"/>
      <c r="DB384" s="271"/>
      <c r="DC384" s="200">
        <v>0</v>
      </c>
      <c r="DD384" s="200">
        <v>0</v>
      </c>
      <c r="DE384" s="200">
        <v>0</v>
      </c>
      <c r="DF384" s="200">
        <v>0</v>
      </c>
      <c r="DG384" s="200">
        <v>0</v>
      </c>
      <c r="DH384" s="200">
        <v>0</v>
      </c>
      <c r="DI384" s="200">
        <v>0</v>
      </c>
      <c r="DJ384" s="200">
        <v>0</v>
      </c>
      <c r="DK384" s="200">
        <v>0</v>
      </c>
      <c r="DL384" s="200">
        <v>0</v>
      </c>
      <c r="DM384" s="200">
        <v>0</v>
      </c>
      <c r="DN384" s="200">
        <v>0</v>
      </c>
      <c r="DO384" s="200">
        <v>0</v>
      </c>
      <c r="DP384" s="200">
        <v>0</v>
      </c>
      <c r="DQ384" s="200">
        <v>0</v>
      </c>
      <c r="DR384" s="200">
        <v>0</v>
      </c>
      <c r="DS384" s="200">
        <v>0</v>
      </c>
      <c r="DT384" s="200">
        <v>0</v>
      </c>
      <c r="DU384" s="200">
        <v>0</v>
      </c>
      <c r="DV384" s="200">
        <v>0</v>
      </c>
      <c r="DW384" s="1217"/>
    </row>
    <row r="385" spans="1:127" ht="15.75">
      <c r="B385" s="274" t="s">
        <v>306</v>
      </c>
      <c r="C385" s="274"/>
      <c r="D385" s="274"/>
      <c r="E385" s="274"/>
      <c r="F385" s="274"/>
      <c r="G385" s="274"/>
      <c r="H385" s="2933" t="s">
        <v>307</v>
      </c>
      <c r="I385" s="2934"/>
      <c r="J385" s="2935"/>
      <c r="K385" s="274"/>
      <c r="L385" s="2933" t="s">
        <v>308</v>
      </c>
      <c r="M385" s="2934"/>
      <c r="N385" s="2935"/>
      <c r="O385" s="274"/>
      <c r="P385" s="2933" t="s">
        <v>309</v>
      </c>
      <c r="Q385" s="2934"/>
      <c r="R385" s="2935"/>
      <c r="S385" s="274"/>
      <c r="T385" s="2933" t="s">
        <v>310</v>
      </c>
      <c r="U385" s="2934"/>
      <c r="V385" s="2935"/>
      <c r="W385" s="274"/>
      <c r="X385" s="2933" t="s">
        <v>311</v>
      </c>
      <c r="Y385" s="2934"/>
      <c r="Z385" s="2935"/>
      <c r="AA385" s="62" t="s">
        <v>312</v>
      </c>
      <c r="AB385" s="262"/>
      <c r="AC385" s="262"/>
      <c r="AE385" s="49"/>
      <c r="AF385" s="49"/>
      <c r="AG385" s="49"/>
      <c r="AH385" s="49"/>
      <c r="AI385" s="49"/>
      <c r="AJ385" s="49"/>
      <c r="AK385" s="49"/>
      <c r="AL385" s="49"/>
      <c r="AM385" s="49"/>
      <c r="AN385" s="49"/>
      <c r="AO385" s="49"/>
      <c r="AP385" s="49"/>
      <c r="AQ385" s="49"/>
      <c r="AR385" s="49"/>
      <c r="AS385" s="49"/>
      <c r="AT385" s="49"/>
      <c r="AU385" s="49"/>
      <c r="AV385" s="49"/>
      <c r="AW385" s="49"/>
      <c r="AX385" s="49"/>
      <c r="AY385" s="2939">
        <v>2</v>
      </c>
      <c r="AZ385" s="2940"/>
      <c r="BA385" s="2940"/>
      <c r="BB385" s="2940"/>
      <c r="BC385" s="2940"/>
      <c r="BD385" s="2941">
        <f>AY385/AY382</f>
        <v>0.1</v>
      </c>
      <c r="BE385" s="2941"/>
      <c r="BF385" s="2941"/>
      <c r="BG385" s="64" t="s">
        <v>322</v>
      </c>
      <c r="BH385" s="64"/>
      <c r="BI385" s="64"/>
      <c r="BJ385" s="64"/>
      <c r="BK385" s="64"/>
      <c r="BL385" s="64"/>
      <c r="BM385" s="64"/>
      <c r="BN385" s="64"/>
      <c r="BO385" s="64"/>
      <c r="BP385" s="64"/>
      <c r="BQ385" s="64"/>
      <c r="BR385" s="64"/>
      <c r="BS385" s="64"/>
      <c r="BT385" s="64"/>
      <c r="BU385" s="64"/>
      <c r="BV385" s="64"/>
      <c r="BW385" s="64"/>
      <c r="BX385" s="64"/>
      <c r="BY385" s="64"/>
      <c r="BZ385" s="2942">
        <f>(AY385/AY382)*BZ389</f>
        <v>6.4</v>
      </c>
      <c r="CA385" s="2942"/>
      <c r="CB385" s="2942"/>
      <c r="CC385" s="2943">
        <f>IF(BZ385=BZ389,"chaque repas",IF(BZ385=0,0,BZ389/BZ385))</f>
        <v>10</v>
      </c>
      <c r="CD385" s="2943"/>
      <c r="CE385" s="2943"/>
      <c r="CF385" s="2943"/>
      <c r="CG385" s="2943"/>
      <c r="CH385" s="2968"/>
      <c r="CI385" s="2968"/>
      <c r="CJ385" s="2968"/>
      <c r="CK385" s="2968"/>
      <c r="CL385" s="2968"/>
      <c r="CM385" s="2968"/>
      <c r="CN385" s="2968"/>
      <c r="CO385" s="2969"/>
      <c r="CP385" s="1241" t="s">
        <v>997</v>
      </c>
      <c r="CQ385" s="1241"/>
      <c r="CR385" s="1241"/>
      <c r="CS385" s="270"/>
      <c r="CT385" s="270"/>
      <c r="CU385" s="270"/>
      <c r="CV385" s="270"/>
      <c r="CW385" s="270"/>
      <c r="CX385" s="270"/>
      <c r="CY385" s="270"/>
      <c r="CZ385" s="270"/>
      <c r="DA385" s="270"/>
      <c r="DB385" s="271"/>
      <c r="DC385" s="200">
        <v>0</v>
      </c>
      <c r="DD385" s="200">
        <v>0</v>
      </c>
      <c r="DE385" s="200">
        <v>0</v>
      </c>
      <c r="DF385" s="200">
        <v>0</v>
      </c>
      <c r="DG385" s="200">
        <v>0</v>
      </c>
      <c r="DH385" s="200">
        <v>0</v>
      </c>
      <c r="DI385" s="200">
        <v>0</v>
      </c>
      <c r="DJ385" s="200">
        <v>0</v>
      </c>
      <c r="DK385" s="200">
        <v>0</v>
      </c>
      <c r="DL385" s="200">
        <v>0</v>
      </c>
      <c r="DM385" s="200">
        <v>0</v>
      </c>
      <c r="DN385" s="200">
        <v>0</v>
      </c>
      <c r="DO385" s="200">
        <v>0</v>
      </c>
      <c r="DP385" s="200">
        <v>0</v>
      </c>
      <c r="DQ385" s="200">
        <v>0</v>
      </c>
      <c r="DR385" s="200">
        <v>0</v>
      </c>
      <c r="DS385" s="200">
        <v>0</v>
      </c>
      <c r="DT385" s="200">
        <v>0</v>
      </c>
      <c r="DU385" s="200">
        <v>0</v>
      </c>
      <c r="DV385" s="200">
        <v>0</v>
      </c>
      <c r="DW385" s="1217"/>
    </row>
    <row r="386" spans="1:127" ht="15.75" customHeight="1">
      <c r="B386" s="275" t="s">
        <v>306</v>
      </c>
      <c r="C386" s="275"/>
      <c r="D386" s="275"/>
      <c r="E386" s="275"/>
      <c r="F386" s="275"/>
      <c r="G386" s="275"/>
      <c r="H386" s="2936"/>
      <c r="I386" s="2937"/>
      <c r="J386" s="2938"/>
      <c r="K386" s="275"/>
      <c r="L386" s="2936"/>
      <c r="M386" s="2937"/>
      <c r="N386" s="2938"/>
      <c r="O386" s="275"/>
      <c r="P386" s="2936"/>
      <c r="Q386" s="2937"/>
      <c r="R386" s="2938"/>
      <c r="S386" s="275"/>
      <c r="T386" s="2936"/>
      <c r="U386" s="2937"/>
      <c r="V386" s="2938"/>
      <c r="W386" s="275"/>
      <c r="X386" s="2936"/>
      <c r="Y386" s="2937"/>
      <c r="Z386" s="2938"/>
      <c r="AA386" s="62" t="s">
        <v>313</v>
      </c>
      <c r="AB386" s="262"/>
      <c r="AC386" s="262"/>
      <c r="AE386" s="49"/>
      <c r="AF386" s="49"/>
      <c r="AG386" s="49"/>
      <c r="AH386" s="49"/>
      <c r="AI386" s="49"/>
      <c r="AJ386" s="49"/>
      <c r="AK386" s="49"/>
      <c r="AL386" s="49"/>
      <c r="AM386" s="49"/>
      <c r="AN386" s="49"/>
      <c r="AO386" s="49"/>
      <c r="AP386" s="49"/>
      <c r="AQ386" s="49"/>
      <c r="AR386" s="49"/>
      <c r="AS386" s="49"/>
      <c r="AT386" s="49"/>
      <c r="AU386" s="49"/>
      <c r="AV386" s="49"/>
      <c r="AW386" s="49"/>
      <c r="AX386" s="49"/>
      <c r="AY386" s="2939">
        <v>4</v>
      </c>
      <c r="AZ386" s="2940"/>
      <c r="BA386" s="2940"/>
      <c r="BB386" s="2940"/>
      <c r="BC386" s="2940"/>
      <c r="BD386" s="2941">
        <f>AY386/AY382</f>
        <v>0.2</v>
      </c>
      <c r="BE386" s="2941"/>
      <c r="BF386" s="2941"/>
      <c r="BG386" s="274" t="s">
        <v>306</v>
      </c>
      <c r="BH386" s="274"/>
      <c r="BI386" s="274"/>
      <c r="BJ386" s="274"/>
      <c r="BK386" s="274"/>
      <c r="BL386" s="274"/>
      <c r="BM386" s="274"/>
      <c r="BN386" s="274"/>
      <c r="BO386" s="274"/>
      <c r="BP386" s="274"/>
      <c r="BQ386" s="274"/>
      <c r="BR386" s="274"/>
      <c r="BS386" s="274"/>
      <c r="BT386" s="274"/>
      <c r="BU386" s="274"/>
      <c r="BV386" s="274"/>
      <c r="BW386" s="274"/>
      <c r="BX386" s="274"/>
      <c r="BY386" s="274"/>
      <c r="BZ386" s="2942">
        <f>(AY386/AY382)*BZ389</f>
        <v>12.8</v>
      </c>
      <c r="CA386" s="2942"/>
      <c r="CB386" s="2942"/>
      <c r="CC386" s="2943">
        <f>IF(BZ386=BZ389,"chaque repas",IF(BZ386=0,0,BZ389/BZ386))</f>
        <v>5</v>
      </c>
      <c r="CD386" s="2943"/>
      <c r="CE386" s="2943"/>
      <c r="CF386" s="2943"/>
      <c r="CG386" s="2943"/>
      <c r="CH386" s="2944" t="s">
        <v>978</v>
      </c>
      <c r="CI386" s="2944"/>
      <c r="CJ386" s="2944"/>
      <c r="CK386" s="2944"/>
      <c r="CL386" s="2944"/>
      <c r="CM386" s="2944"/>
      <c r="CN386" s="2944"/>
      <c r="CO386" s="2945"/>
      <c r="CP386" s="1241" t="s">
        <v>998</v>
      </c>
      <c r="CQ386" s="1241"/>
      <c r="CR386" s="1241"/>
      <c r="CS386" s="270"/>
      <c r="CT386" s="270"/>
      <c r="CU386" s="270"/>
      <c r="CV386" s="270"/>
      <c r="CW386" s="270"/>
      <c r="CX386" s="270"/>
      <c r="CY386" s="270"/>
      <c r="CZ386" s="270"/>
      <c r="DA386" s="270"/>
      <c r="DB386" s="271"/>
      <c r="DC386" s="200">
        <v>0</v>
      </c>
      <c r="DD386" s="200">
        <v>0</v>
      </c>
      <c r="DE386" s="200">
        <v>0</v>
      </c>
      <c r="DF386" s="200">
        <v>0</v>
      </c>
      <c r="DG386" s="200">
        <v>0</v>
      </c>
      <c r="DH386" s="200">
        <v>0</v>
      </c>
      <c r="DI386" s="200">
        <v>0</v>
      </c>
      <c r="DJ386" s="200">
        <v>0</v>
      </c>
      <c r="DK386" s="200">
        <v>0</v>
      </c>
      <c r="DL386" s="200">
        <v>0</v>
      </c>
      <c r="DM386" s="200">
        <v>0</v>
      </c>
      <c r="DN386" s="200">
        <v>0</v>
      </c>
      <c r="DO386" s="200">
        <v>0</v>
      </c>
      <c r="DP386" s="200">
        <v>0</v>
      </c>
      <c r="DQ386" s="200">
        <v>0</v>
      </c>
      <c r="DR386" s="200">
        <v>0</v>
      </c>
      <c r="DS386" s="200">
        <v>0</v>
      </c>
      <c r="DT386" s="200">
        <v>0</v>
      </c>
      <c r="DU386" s="200">
        <v>0</v>
      </c>
      <c r="DV386" s="200">
        <v>0</v>
      </c>
      <c r="DW386" s="1217"/>
    </row>
    <row r="387" spans="1:127" ht="15.75">
      <c r="B387" s="276" t="s">
        <v>328</v>
      </c>
      <c r="C387" s="277"/>
      <c r="D387" s="277"/>
      <c r="E387" s="277"/>
      <c r="F387" s="277"/>
      <c r="G387" s="277"/>
      <c r="H387" s="2946" t="s">
        <v>329</v>
      </c>
      <c r="I387" s="2947"/>
      <c r="J387" s="2948"/>
      <c r="K387" s="278"/>
      <c r="L387" s="2946" t="s">
        <v>308</v>
      </c>
      <c r="M387" s="2947"/>
      <c r="N387" s="2948"/>
      <c r="O387" s="278"/>
      <c r="P387" s="2946" t="s">
        <v>311</v>
      </c>
      <c r="Q387" s="2947"/>
      <c r="R387" s="2948"/>
      <c r="S387" s="278"/>
      <c r="T387" s="2946" t="s">
        <v>329</v>
      </c>
      <c r="U387" s="2947"/>
      <c r="V387" s="2948"/>
      <c r="W387" s="278"/>
      <c r="X387" s="2946" t="s">
        <v>311</v>
      </c>
      <c r="Y387" s="2947"/>
      <c r="Z387" s="2948"/>
      <c r="AA387" s="62" t="s">
        <v>330</v>
      </c>
      <c r="AB387" s="262"/>
      <c r="AC387" s="262"/>
      <c r="AE387" s="49"/>
      <c r="AF387" s="49"/>
      <c r="AG387" s="49"/>
      <c r="AH387" s="49"/>
      <c r="AI387" s="49"/>
      <c r="AJ387" s="49"/>
      <c r="AK387" s="49"/>
      <c r="AL387" s="49"/>
      <c r="AM387" s="49"/>
      <c r="AN387" s="49"/>
      <c r="AO387" s="49"/>
      <c r="AP387" s="49"/>
      <c r="AQ387" s="49"/>
      <c r="AR387" s="49"/>
      <c r="AS387" s="49"/>
      <c r="AT387" s="49"/>
      <c r="AU387" s="49"/>
      <c r="AV387" s="49"/>
      <c r="AW387" s="49"/>
      <c r="AX387" s="49"/>
      <c r="AY387" s="2939">
        <v>4</v>
      </c>
      <c r="AZ387" s="2940"/>
      <c r="BA387" s="2940"/>
      <c r="BB387" s="2940"/>
      <c r="BC387" s="2940"/>
      <c r="BD387" s="2941">
        <f>AY387/AY382</f>
        <v>0.2</v>
      </c>
      <c r="BE387" s="2941"/>
      <c r="BF387" s="2941"/>
      <c r="BG387" s="276" t="s">
        <v>328</v>
      </c>
      <c r="BH387" s="276"/>
      <c r="BI387" s="276"/>
      <c r="BJ387" s="276"/>
      <c r="BK387" s="276"/>
      <c r="BL387" s="276"/>
      <c r="BM387" s="276"/>
      <c r="BN387" s="276"/>
      <c r="BO387" s="276"/>
      <c r="BP387" s="276"/>
      <c r="BQ387" s="276"/>
      <c r="BR387" s="276"/>
      <c r="BS387" s="276"/>
      <c r="BT387" s="276"/>
      <c r="BU387" s="276"/>
      <c r="BV387" s="276"/>
      <c r="BW387" s="276"/>
      <c r="BX387" s="276"/>
      <c r="BY387" s="276"/>
      <c r="BZ387" s="2942">
        <f>(AY387/AY382)*BZ389</f>
        <v>12.8</v>
      </c>
      <c r="CA387" s="2942"/>
      <c r="CB387" s="2942"/>
      <c r="CC387" s="2943">
        <f>IF(BZ387=BZ389,"chaque repas",IF(BZ387=0,0,BZ389/BZ387))</f>
        <v>5</v>
      </c>
      <c r="CD387" s="2943"/>
      <c r="CE387" s="2943"/>
      <c r="CF387" s="2943"/>
      <c r="CG387" s="2943"/>
      <c r="CH387" s="2944"/>
      <c r="CI387" s="2944"/>
      <c r="CJ387" s="2944"/>
      <c r="CK387" s="2944"/>
      <c r="CL387" s="2944"/>
      <c r="CM387" s="2944"/>
      <c r="CN387" s="2944"/>
      <c r="CO387" s="2945"/>
      <c r="CP387" s="1241" t="s">
        <v>986</v>
      </c>
      <c r="CQ387" s="270"/>
      <c r="CR387" s="270"/>
      <c r="CS387" s="270"/>
      <c r="CT387" s="270"/>
      <c r="CU387" s="270"/>
      <c r="CV387" s="270"/>
      <c r="CW387" s="270"/>
      <c r="CX387" s="270"/>
      <c r="CY387" s="270"/>
      <c r="CZ387" s="270"/>
      <c r="DA387" s="270"/>
      <c r="DB387" s="271"/>
      <c r="DC387" s="200">
        <v>0</v>
      </c>
      <c r="DD387" s="200">
        <v>0</v>
      </c>
      <c r="DE387" s="200">
        <v>0</v>
      </c>
      <c r="DF387" s="200">
        <v>0</v>
      </c>
      <c r="DG387" s="200">
        <v>0</v>
      </c>
      <c r="DH387" s="200">
        <v>0</v>
      </c>
      <c r="DI387" s="200">
        <v>0</v>
      </c>
      <c r="DJ387" s="200">
        <v>0</v>
      </c>
      <c r="DK387" s="200">
        <v>0</v>
      </c>
      <c r="DL387" s="200">
        <v>0</v>
      </c>
      <c r="DM387" s="200">
        <v>0</v>
      </c>
      <c r="DN387" s="200">
        <v>0</v>
      </c>
      <c r="DO387" s="200">
        <v>0</v>
      </c>
      <c r="DP387" s="200">
        <v>0</v>
      </c>
      <c r="DQ387" s="200">
        <v>0</v>
      </c>
      <c r="DR387" s="200">
        <v>0</v>
      </c>
      <c r="DS387" s="200">
        <v>0</v>
      </c>
      <c r="DT387" s="200">
        <v>0</v>
      </c>
      <c r="DU387" s="200">
        <v>0</v>
      </c>
      <c r="DV387" s="200">
        <v>0</v>
      </c>
      <c r="DW387" s="1217"/>
    </row>
    <row r="388" spans="1:127" ht="15.75">
      <c r="B388" s="279" t="s">
        <v>999</v>
      </c>
      <c r="C388" s="279"/>
      <c r="D388" s="279"/>
      <c r="E388" s="279"/>
      <c r="F388" s="279"/>
      <c r="G388" s="279"/>
      <c r="H388" s="2946"/>
      <c r="I388" s="2947"/>
      <c r="J388" s="2948"/>
      <c r="K388" s="280"/>
      <c r="L388" s="2946"/>
      <c r="M388" s="2947"/>
      <c r="N388" s="2948"/>
      <c r="O388" s="280"/>
      <c r="P388" s="2946"/>
      <c r="Q388" s="2947"/>
      <c r="R388" s="2948"/>
      <c r="S388" s="280"/>
      <c r="T388" s="2946"/>
      <c r="U388" s="2947"/>
      <c r="V388" s="2948"/>
      <c r="W388" s="280"/>
      <c r="X388" s="2946"/>
      <c r="Y388" s="2947"/>
      <c r="Z388" s="2948"/>
      <c r="AA388" s="62" t="s">
        <v>1000</v>
      </c>
      <c r="AF388" s="49"/>
      <c r="AG388" s="49"/>
      <c r="AH388" s="49"/>
      <c r="AI388" s="49"/>
      <c r="AJ388" s="49"/>
      <c r="AK388" s="49"/>
      <c r="AL388" s="49"/>
      <c r="AM388" s="49"/>
      <c r="AN388" s="49"/>
      <c r="AO388" s="49"/>
      <c r="AP388" s="49"/>
      <c r="AQ388" s="49"/>
      <c r="AR388" s="49"/>
      <c r="AS388" s="49"/>
      <c r="AT388" s="49"/>
      <c r="AU388" s="49"/>
      <c r="AV388" s="49"/>
      <c r="AW388" s="49"/>
      <c r="AX388" s="49"/>
      <c r="AY388" s="2939"/>
      <c r="AZ388" s="2940"/>
      <c r="BA388" s="2940"/>
      <c r="BB388" s="2940"/>
      <c r="BC388" s="2940"/>
      <c r="BD388" s="2941">
        <f>AY388/AY382</f>
        <v>0</v>
      </c>
      <c r="BE388" s="2941"/>
      <c r="BF388" s="2941"/>
      <c r="BG388" s="281" t="s">
        <v>999</v>
      </c>
      <c r="BH388" s="281"/>
      <c r="BI388" s="281"/>
      <c r="BJ388" s="281"/>
      <c r="BK388" s="281"/>
      <c r="BL388" s="281"/>
      <c r="BM388" s="281"/>
      <c r="BN388" s="281"/>
      <c r="BO388" s="281"/>
      <c r="BP388" s="281"/>
      <c r="BQ388" s="281"/>
      <c r="BR388" s="281"/>
      <c r="BS388" s="281"/>
      <c r="BT388" s="281"/>
      <c r="BU388" s="281"/>
      <c r="BV388" s="281"/>
      <c r="BW388" s="281"/>
      <c r="BX388" s="281"/>
      <c r="BY388" s="281"/>
      <c r="BZ388" s="2942">
        <f>(AY388/AY382)*BZ389</f>
        <v>0</v>
      </c>
      <c r="CA388" s="2942"/>
      <c r="CB388" s="2942"/>
      <c r="CC388" s="2943">
        <f>IF(BZ388=BZ389,"chaque repas",IF(BZ388=0,0,BZ389/BZ388))</f>
        <v>0</v>
      </c>
      <c r="CD388" s="2943"/>
      <c r="CE388" s="2943"/>
      <c r="CF388" s="2943"/>
      <c r="CG388" s="2943"/>
      <c r="CH388" s="2949" t="s">
        <v>1001</v>
      </c>
      <c r="CI388" s="2949"/>
      <c r="CJ388" s="2949"/>
      <c r="CK388" s="2949"/>
      <c r="CL388" s="2949"/>
      <c r="CM388" s="2949"/>
      <c r="CN388" s="2949"/>
      <c r="CO388" s="2950"/>
      <c r="CP388" s="1241" t="s">
        <v>987</v>
      </c>
      <c r="CQ388" s="270"/>
      <c r="CR388" s="270"/>
      <c r="CS388" s="270"/>
      <c r="CT388" s="270"/>
      <c r="CU388" s="270"/>
      <c r="CV388" s="270"/>
      <c r="CW388" s="270"/>
      <c r="CX388" s="270"/>
      <c r="CY388" s="270"/>
      <c r="CZ388" s="270"/>
      <c r="DA388" s="270"/>
      <c r="DB388" s="271"/>
      <c r="DC388" s="200">
        <v>0</v>
      </c>
      <c r="DD388" s="200">
        <v>0</v>
      </c>
      <c r="DE388" s="200">
        <v>0</v>
      </c>
      <c r="DF388" s="200">
        <v>0</v>
      </c>
      <c r="DG388" s="200">
        <v>0</v>
      </c>
      <c r="DH388" s="200">
        <v>0</v>
      </c>
      <c r="DI388" s="200">
        <v>0</v>
      </c>
      <c r="DJ388" s="200">
        <v>0</v>
      </c>
      <c r="DK388" s="200">
        <v>0</v>
      </c>
      <c r="DL388" s="200">
        <v>0</v>
      </c>
      <c r="DM388" s="200">
        <v>0</v>
      </c>
      <c r="DN388" s="200">
        <v>0</v>
      </c>
      <c r="DO388" s="200">
        <v>0</v>
      </c>
      <c r="DP388" s="200">
        <v>0</v>
      </c>
      <c r="DQ388" s="200">
        <v>0</v>
      </c>
      <c r="DR388" s="200">
        <v>0</v>
      </c>
      <c r="DS388" s="200">
        <v>0</v>
      </c>
      <c r="DT388" s="200">
        <v>0</v>
      </c>
      <c r="DU388" s="200">
        <v>0</v>
      </c>
      <c r="DV388" s="200">
        <v>0</v>
      </c>
      <c r="DW388" s="1217"/>
    </row>
    <row r="389" spans="1:127" ht="16.5" thickBot="1">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200">
        <v>0</v>
      </c>
      <c r="AW389" s="200">
        <v>0</v>
      </c>
      <c r="AX389" s="200">
        <v>0</v>
      </c>
      <c r="AY389" s="376"/>
      <c r="AZ389" s="377"/>
      <c r="BA389" s="377"/>
      <c r="BB389" s="377"/>
      <c r="BC389" s="377"/>
      <c r="BD389" s="2951">
        <f>SUM(BD384:BF388)</f>
        <v>0.7</v>
      </c>
      <c r="BE389" s="2951"/>
      <c r="BF389" s="2951"/>
      <c r="BG389" s="378"/>
      <c r="BH389" s="377"/>
      <c r="BI389" s="377"/>
      <c r="BJ389" s="377"/>
      <c r="BK389" s="377"/>
      <c r="BL389" s="377"/>
      <c r="BM389" s="377"/>
      <c r="BN389" s="377"/>
      <c r="BO389" s="377"/>
      <c r="BP389" s="377"/>
      <c r="BQ389" s="377"/>
      <c r="BR389" s="377"/>
      <c r="BS389" s="377"/>
      <c r="BT389" s="377"/>
      <c r="BU389" s="377"/>
      <c r="BV389" s="377"/>
      <c r="BW389" s="377"/>
      <c r="BX389" s="377"/>
      <c r="BY389" s="1240" t="s">
        <v>998</v>
      </c>
      <c r="BZ389" s="2952">
        <f>BZ382*CH382</f>
        <v>64</v>
      </c>
      <c r="CA389" s="2952"/>
      <c r="CB389" s="2952"/>
      <c r="CC389" s="379" t="s">
        <v>1002</v>
      </c>
      <c r="CD389" s="377"/>
      <c r="CE389" s="377"/>
      <c r="CF389" s="377"/>
      <c r="CG389" s="377"/>
      <c r="CH389" s="378"/>
      <c r="CI389" s="377"/>
      <c r="CJ389" s="377"/>
      <c r="CK389" s="377"/>
      <c r="CL389" s="377"/>
      <c r="CM389" s="377"/>
      <c r="CN389" s="377"/>
      <c r="CO389" s="377"/>
      <c r="CP389" s="1239"/>
      <c r="CQ389" s="594"/>
      <c r="CR389" s="594"/>
      <c r="CS389" s="594"/>
      <c r="CT389" s="594"/>
      <c r="CU389" s="594"/>
      <c r="CV389" s="594"/>
      <c r="CW389" s="594"/>
      <c r="CX389" s="594"/>
      <c r="CY389" s="594"/>
      <c r="CZ389" s="594"/>
      <c r="DA389" s="594"/>
      <c r="DB389" s="595" t="s">
        <v>1003</v>
      </c>
      <c r="DC389" s="200">
        <v>0</v>
      </c>
      <c r="DD389" s="200">
        <v>0</v>
      </c>
      <c r="DE389" s="200">
        <v>0</v>
      </c>
      <c r="DF389" s="200">
        <v>0</v>
      </c>
      <c r="DG389" s="200">
        <v>0</v>
      </c>
      <c r="DH389" s="200">
        <v>0</v>
      </c>
      <c r="DI389" s="200">
        <v>0</v>
      </c>
      <c r="DJ389" s="200">
        <v>0</v>
      </c>
      <c r="DK389" s="200">
        <v>0</v>
      </c>
      <c r="DL389" s="200">
        <v>0</v>
      </c>
      <c r="DM389" s="200">
        <v>0</v>
      </c>
      <c r="DN389" s="200">
        <v>0</v>
      </c>
      <c r="DO389" s="200">
        <v>0</v>
      </c>
      <c r="DP389" s="200">
        <v>0</v>
      </c>
      <c r="DQ389" s="200">
        <v>0</v>
      </c>
      <c r="DR389" s="200">
        <v>0</v>
      </c>
      <c r="DS389" s="200">
        <v>0</v>
      </c>
      <c r="DT389" s="200">
        <v>0</v>
      </c>
      <c r="DU389" s="200">
        <v>0</v>
      </c>
      <c r="DV389" s="200">
        <v>0</v>
      </c>
      <c r="DW389" s="1217"/>
    </row>
    <row r="390" spans="1:127" ht="15.75">
      <c r="B390" s="2953" t="s">
        <v>300</v>
      </c>
      <c r="C390" s="2953"/>
      <c r="D390" s="2953"/>
      <c r="E390" s="2953"/>
      <c r="F390" s="2953"/>
      <c r="G390" s="2953"/>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200">
        <v>0</v>
      </c>
      <c r="AW390" s="200">
        <v>0</v>
      </c>
      <c r="AX390" s="200">
        <v>0</v>
      </c>
      <c r="AY390" s="200">
        <v>0</v>
      </c>
      <c r="AZ390" s="200">
        <v>0</v>
      </c>
      <c r="BA390" s="200">
        <v>0</v>
      </c>
      <c r="BB390" s="200">
        <v>0</v>
      </c>
      <c r="BC390" s="200">
        <v>0</v>
      </c>
      <c r="BD390" s="200">
        <v>0</v>
      </c>
      <c r="BE390" s="200">
        <v>0</v>
      </c>
      <c r="BF390" s="200">
        <v>0</v>
      </c>
      <c r="BG390" s="200">
        <v>0</v>
      </c>
      <c r="BH390" s="200">
        <v>0</v>
      </c>
      <c r="BI390" s="200">
        <v>0</v>
      </c>
      <c r="BJ390" s="200">
        <v>0</v>
      </c>
      <c r="BK390" s="200">
        <v>0</v>
      </c>
      <c r="BL390" s="200">
        <v>0</v>
      </c>
      <c r="BM390" s="200">
        <v>0</v>
      </c>
      <c r="BN390" s="200">
        <v>0</v>
      </c>
      <c r="BO390" s="200">
        <v>0</v>
      </c>
      <c r="BP390" s="200">
        <v>0</v>
      </c>
      <c r="BQ390" s="200">
        <v>0</v>
      </c>
      <c r="BR390" s="200">
        <v>0</v>
      </c>
      <c r="BS390" s="200">
        <v>0</v>
      </c>
      <c r="BT390" s="200">
        <v>0</v>
      </c>
      <c r="BU390" s="200">
        <v>0</v>
      </c>
      <c r="BV390" s="200">
        <v>0</v>
      </c>
      <c r="BW390" s="200">
        <v>0</v>
      </c>
      <c r="BX390" s="200">
        <v>0</v>
      </c>
      <c r="BY390" s="200">
        <v>0</v>
      </c>
      <c r="BZ390" s="200">
        <v>0</v>
      </c>
      <c r="CA390" s="200">
        <v>0</v>
      </c>
      <c r="CB390" s="200">
        <v>0</v>
      </c>
      <c r="CC390" s="200">
        <v>0</v>
      </c>
      <c r="CD390" s="200">
        <v>0</v>
      </c>
      <c r="CE390" s="200">
        <v>0</v>
      </c>
      <c r="CF390" s="200">
        <v>0</v>
      </c>
      <c r="CG390" s="200">
        <v>0</v>
      </c>
      <c r="CH390" s="200">
        <v>0</v>
      </c>
      <c r="CI390" s="200">
        <v>0</v>
      </c>
      <c r="CJ390" s="200">
        <v>0</v>
      </c>
      <c r="CK390" s="200">
        <v>0</v>
      </c>
      <c r="CL390" s="200">
        <v>0</v>
      </c>
      <c r="CM390" s="200">
        <v>0</v>
      </c>
      <c r="CN390" s="200">
        <v>0</v>
      </c>
      <c r="CO390" s="200">
        <v>0</v>
      </c>
      <c r="CP390" s="200">
        <v>0</v>
      </c>
      <c r="CQ390" s="200">
        <v>0</v>
      </c>
      <c r="CR390" s="200">
        <v>0</v>
      </c>
      <c r="CS390" s="200">
        <v>0</v>
      </c>
      <c r="CT390" s="200">
        <v>0</v>
      </c>
      <c r="CU390" s="200">
        <v>0</v>
      </c>
      <c r="CV390" s="200">
        <v>0</v>
      </c>
      <c r="CW390" s="200">
        <v>0</v>
      </c>
      <c r="CX390" s="200">
        <v>0</v>
      </c>
      <c r="CY390" s="200">
        <v>0</v>
      </c>
      <c r="CZ390" s="200">
        <v>0</v>
      </c>
      <c r="DA390" s="200">
        <v>0</v>
      </c>
      <c r="DB390" s="200">
        <v>0</v>
      </c>
      <c r="DC390" s="200">
        <v>0</v>
      </c>
      <c r="DD390" s="200">
        <v>0</v>
      </c>
      <c r="DE390" s="200">
        <v>0</v>
      </c>
      <c r="DF390" s="200">
        <v>0</v>
      </c>
      <c r="DG390" s="200">
        <v>0</v>
      </c>
      <c r="DH390" s="200">
        <v>0</v>
      </c>
      <c r="DI390" s="200">
        <v>0</v>
      </c>
      <c r="DJ390" s="200">
        <v>0</v>
      </c>
      <c r="DK390" s="200">
        <v>0</v>
      </c>
      <c r="DL390" s="200">
        <v>0</v>
      </c>
      <c r="DM390" s="200">
        <v>0</v>
      </c>
      <c r="DN390" s="200">
        <v>0</v>
      </c>
      <c r="DO390" s="200">
        <v>0</v>
      </c>
      <c r="DP390" s="200">
        <v>0</v>
      </c>
      <c r="DQ390" s="200">
        <v>0</v>
      </c>
      <c r="DR390" s="200">
        <v>0</v>
      </c>
      <c r="DS390" s="200">
        <v>0</v>
      </c>
      <c r="DT390" s="200">
        <v>0</v>
      </c>
      <c r="DU390" s="200">
        <v>0</v>
      </c>
      <c r="DV390" s="200">
        <v>0</v>
      </c>
      <c r="DW390" s="1217"/>
    </row>
    <row r="391" spans="1:127" ht="15.75">
      <c r="B391" s="282"/>
      <c r="C391" s="283" t="s">
        <v>929</v>
      </c>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200">
        <v>0</v>
      </c>
      <c r="CE391" s="200">
        <v>0</v>
      </c>
      <c r="CF391" s="200">
        <v>0</v>
      </c>
      <c r="CG391" s="200">
        <v>0</v>
      </c>
      <c r="CH391" s="200">
        <v>0</v>
      </c>
      <c r="CI391" s="200">
        <v>0</v>
      </c>
      <c r="CJ391" s="200">
        <v>0</v>
      </c>
      <c r="CK391" s="200">
        <v>0</v>
      </c>
      <c r="CL391" s="200">
        <v>0</v>
      </c>
      <c r="CM391" s="200">
        <v>0</v>
      </c>
      <c r="CN391" s="200">
        <v>0</v>
      </c>
      <c r="CO391" s="200">
        <v>0</v>
      </c>
      <c r="CP391" s="200">
        <v>0</v>
      </c>
      <c r="CQ391" s="200">
        <v>0</v>
      </c>
      <c r="CR391" s="200">
        <v>0</v>
      </c>
      <c r="CS391" s="200">
        <v>0</v>
      </c>
      <c r="CT391" s="200">
        <v>0</v>
      </c>
      <c r="CU391" s="200">
        <v>0</v>
      </c>
      <c r="CV391" s="200">
        <v>0</v>
      </c>
      <c r="CW391" s="200">
        <v>0</v>
      </c>
      <c r="CX391" s="200">
        <v>0</v>
      </c>
      <c r="CY391" s="200">
        <v>0</v>
      </c>
      <c r="CZ391" s="200">
        <v>0</v>
      </c>
      <c r="DA391" s="200">
        <v>0</v>
      </c>
      <c r="DB391" s="200">
        <v>0</v>
      </c>
      <c r="DC391" s="200">
        <v>0</v>
      </c>
      <c r="DD391" s="200">
        <v>0</v>
      </c>
      <c r="DE391" s="200">
        <v>0</v>
      </c>
      <c r="DF391" s="200">
        <v>0</v>
      </c>
      <c r="DG391" s="200">
        <v>0</v>
      </c>
      <c r="DH391" s="200">
        <v>0</v>
      </c>
      <c r="DI391" s="200">
        <v>0</v>
      </c>
      <c r="DJ391" s="200">
        <v>0</v>
      </c>
      <c r="DK391" s="200">
        <v>0</v>
      </c>
      <c r="DL391" s="200">
        <v>0</v>
      </c>
      <c r="DM391" s="200">
        <v>0</v>
      </c>
      <c r="DN391" s="200">
        <v>0</v>
      </c>
      <c r="DO391" s="200">
        <v>0</v>
      </c>
      <c r="DP391" s="200">
        <v>0</v>
      </c>
      <c r="DQ391" s="200">
        <v>0</v>
      </c>
      <c r="DR391" s="200">
        <v>0</v>
      </c>
      <c r="DS391" s="200">
        <v>0</v>
      </c>
      <c r="DT391" s="200">
        <v>0</v>
      </c>
      <c r="DU391" s="200">
        <v>0</v>
      </c>
      <c r="DV391" s="200">
        <v>0</v>
      </c>
      <c r="DW391" s="1217"/>
    </row>
    <row r="392" spans="1:127" ht="15.75">
      <c r="B392" s="284"/>
      <c r="C392" s="285" t="s">
        <v>930</v>
      </c>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200">
        <v>0</v>
      </c>
      <c r="CE392" s="200">
        <v>0</v>
      </c>
      <c r="CF392" s="200">
        <v>0</v>
      </c>
      <c r="CG392" s="200">
        <v>0</v>
      </c>
      <c r="CH392" s="200">
        <v>0</v>
      </c>
      <c r="CI392" s="200">
        <v>0</v>
      </c>
      <c r="CJ392" s="200">
        <v>0</v>
      </c>
      <c r="CK392" s="200">
        <v>0</v>
      </c>
      <c r="CL392" s="200">
        <v>0</v>
      </c>
      <c r="CM392" s="200">
        <v>0</v>
      </c>
      <c r="CN392" s="200">
        <v>0</v>
      </c>
      <c r="CO392" s="200">
        <v>0</v>
      </c>
      <c r="CP392" s="200">
        <v>0</v>
      </c>
      <c r="CQ392" s="200">
        <v>0</v>
      </c>
      <c r="CR392" s="200">
        <v>0</v>
      </c>
      <c r="CS392" s="200">
        <v>0</v>
      </c>
      <c r="CT392" s="200">
        <v>0</v>
      </c>
      <c r="CU392" s="200">
        <v>0</v>
      </c>
      <c r="CV392" s="200">
        <v>0</v>
      </c>
      <c r="CW392" s="200">
        <v>0</v>
      </c>
      <c r="CX392" s="200">
        <v>0</v>
      </c>
      <c r="CY392" s="200">
        <v>0</v>
      </c>
      <c r="CZ392" s="200">
        <v>0</v>
      </c>
      <c r="DA392" s="200">
        <v>0</v>
      </c>
      <c r="DB392" s="200">
        <v>0</v>
      </c>
      <c r="DC392" s="200">
        <v>0</v>
      </c>
      <c r="DD392" s="200">
        <v>0</v>
      </c>
      <c r="DE392" s="200">
        <v>0</v>
      </c>
      <c r="DF392" s="200">
        <v>0</v>
      </c>
      <c r="DG392" s="200">
        <v>0</v>
      </c>
      <c r="DH392" s="200">
        <v>0</v>
      </c>
      <c r="DI392" s="200">
        <v>0</v>
      </c>
      <c r="DJ392" s="200">
        <v>0</v>
      </c>
      <c r="DK392" s="200">
        <v>0</v>
      </c>
      <c r="DL392" s="200">
        <v>0</v>
      </c>
      <c r="DM392" s="200">
        <v>0</v>
      </c>
      <c r="DN392" s="200">
        <v>0</v>
      </c>
      <c r="DO392" s="200">
        <v>0</v>
      </c>
      <c r="DP392" s="200">
        <v>0</v>
      </c>
      <c r="DQ392" s="200">
        <v>0</v>
      </c>
      <c r="DR392" s="200">
        <v>0</v>
      </c>
      <c r="DS392" s="200">
        <v>0</v>
      </c>
      <c r="DT392" s="200">
        <v>0</v>
      </c>
      <c r="DU392" s="200">
        <v>0</v>
      </c>
      <c r="DV392" s="200">
        <v>0</v>
      </c>
      <c r="DW392" s="1217"/>
    </row>
    <row r="393" spans="1:127" ht="15.75">
      <c r="B393" s="286"/>
      <c r="C393" s="287" t="s">
        <v>319</v>
      </c>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200">
        <v>0</v>
      </c>
      <c r="CE393" s="200">
        <v>0</v>
      </c>
      <c r="CF393" s="200">
        <v>0</v>
      </c>
      <c r="CG393" s="200">
        <v>0</v>
      </c>
      <c r="CH393" s="200">
        <v>0</v>
      </c>
      <c r="CI393" s="200">
        <v>0</v>
      </c>
      <c r="CJ393" s="200">
        <v>0</v>
      </c>
      <c r="CK393" s="200">
        <v>0</v>
      </c>
      <c r="CL393" s="200">
        <v>0</v>
      </c>
      <c r="CM393" s="200">
        <v>0</v>
      </c>
      <c r="CN393" s="200">
        <v>0</v>
      </c>
      <c r="CO393" s="200">
        <v>0</v>
      </c>
      <c r="CP393" s="200">
        <v>0</v>
      </c>
      <c r="CQ393" s="200">
        <v>0</v>
      </c>
      <c r="CR393" s="200">
        <v>0</v>
      </c>
      <c r="CS393" s="200">
        <v>0</v>
      </c>
      <c r="CT393" s="200">
        <v>0</v>
      </c>
      <c r="CU393" s="200">
        <v>0</v>
      </c>
      <c r="CV393" s="200">
        <v>0</v>
      </c>
      <c r="CW393" s="200">
        <v>0</v>
      </c>
      <c r="CX393" s="200">
        <v>0</v>
      </c>
      <c r="CY393" s="200">
        <v>0</v>
      </c>
      <c r="CZ393" s="200">
        <v>0</v>
      </c>
      <c r="DA393" s="200">
        <v>0</v>
      </c>
      <c r="DB393" s="200">
        <v>0</v>
      </c>
      <c r="DC393" s="200">
        <v>0</v>
      </c>
      <c r="DD393" s="200">
        <v>0</v>
      </c>
      <c r="DE393" s="200">
        <v>0</v>
      </c>
      <c r="DF393" s="200">
        <v>0</v>
      </c>
      <c r="DG393" s="200">
        <v>0</v>
      </c>
      <c r="DH393" s="200">
        <v>0</v>
      </c>
      <c r="DI393" s="200">
        <v>0</v>
      </c>
      <c r="DJ393" s="200">
        <v>0</v>
      </c>
      <c r="DK393" s="200">
        <v>0</v>
      </c>
      <c r="DL393" s="200">
        <v>0</v>
      </c>
      <c r="DM393" s="200">
        <v>0</v>
      </c>
      <c r="DN393" s="200">
        <v>0</v>
      </c>
      <c r="DO393" s="200">
        <v>0</v>
      </c>
      <c r="DP393" s="200">
        <v>0</v>
      </c>
      <c r="DQ393" s="200">
        <v>0</v>
      </c>
      <c r="DR393" s="200">
        <v>0</v>
      </c>
      <c r="DS393" s="200">
        <v>0</v>
      </c>
      <c r="DT393" s="200">
        <v>0</v>
      </c>
      <c r="DU393" s="200">
        <v>0</v>
      </c>
      <c r="DV393" s="200">
        <v>0</v>
      </c>
      <c r="DW393" s="1217"/>
    </row>
    <row r="394" spans="1:127" ht="15.75">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200">
        <v>0</v>
      </c>
      <c r="CE394" s="200">
        <v>0</v>
      </c>
      <c r="CF394" s="200">
        <v>0</v>
      </c>
      <c r="CG394" s="200">
        <v>0</v>
      </c>
      <c r="CH394" s="200">
        <v>0</v>
      </c>
      <c r="CI394" s="200">
        <v>0</v>
      </c>
      <c r="CJ394" s="200">
        <v>0</v>
      </c>
      <c r="CK394" s="200">
        <v>0</v>
      </c>
      <c r="CL394" s="200">
        <v>0</v>
      </c>
      <c r="CM394" s="200">
        <v>0</v>
      </c>
      <c r="CN394" s="200">
        <v>0</v>
      </c>
      <c r="CO394" s="200">
        <v>0</v>
      </c>
      <c r="CP394" s="200">
        <v>0</v>
      </c>
      <c r="CQ394" s="200">
        <v>0</v>
      </c>
      <c r="CR394" s="200">
        <v>0</v>
      </c>
      <c r="CS394" s="200">
        <v>0</v>
      </c>
      <c r="CT394" s="200">
        <v>0</v>
      </c>
      <c r="CU394" s="200">
        <v>0</v>
      </c>
      <c r="CV394" s="200">
        <v>0</v>
      </c>
      <c r="CW394" s="200">
        <v>0</v>
      </c>
      <c r="CX394" s="200">
        <v>0</v>
      </c>
      <c r="CY394" s="200">
        <v>0</v>
      </c>
      <c r="CZ394" s="200">
        <v>0</v>
      </c>
      <c r="DA394" s="200">
        <v>0</v>
      </c>
      <c r="DB394" s="200">
        <v>0</v>
      </c>
      <c r="DC394" s="200">
        <v>0</v>
      </c>
      <c r="DD394" s="200">
        <v>0</v>
      </c>
      <c r="DE394" s="200">
        <v>0</v>
      </c>
      <c r="DF394" s="200">
        <v>0</v>
      </c>
      <c r="DG394" s="200">
        <v>0</v>
      </c>
      <c r="DH394" s="200">
        <v>0</v>
      </c>
      <c r="DI394" s="200">
        <v>0</v>
      </c>
      <c r="DJ394" s="200">
        <v>0</v>
      </c>
      <c r="DK394" s="200">
        <v>0</v>
      </c>
      <c r="DL394" s="200">
        <v>0</v>
      </c>
      <c r="DM394" s="200">
        <v>0</v>
      </c>
      <c r="DN394" s="200">
        <v>0</v>
      </c>
      <c r="DO394" s="200">
        <v>0</v>
      </c>
      <c r="DP394" s="200">
        <v>0</v>
      </c>
      <c r="DQ394" s="200">
        <v>0</v>
      </c>
      <c r="DR394" s="200">
        <v>0</v>
      </c>
      <c r="DS394" s="200">
        <v>0</v>
      </c>
      <c r="DT394" s="200">
        <v>0</v>
      </c>
      <c r="DU394" s="200">
        <v>0</v>
      </c>
      <c r="DV394" s="200">
        <v>0</v>
      </c>
      <c r="DW394" s="1217"/>
    </row>
    <row r="395" spans="1:127" ht="15.75">
      <c r="B395" s="200">
        <v>0</v>
      </c>
      <c r="C395" s="200">
        <v>0</v>
      </c>
      <c r="D395" s="200">
        <v>0</v>
      </c>
      <c r="E395" s="200">
        <v>0</v>
      </c>
      <c r="F395" s="200">
        <v>0</v>
      </c>
      <c r="G395" s="200">
        <v>0</v>
      </c>
      <c r="H395" s="200">
        <v>0</v>
      </c>
      <c r="I395" s="200">
        <v>0</v>
      </c>
      <c r="J395" s="200">
        <v>0</v>
      </c>
      <c r="K395" s="200">
        <v>0</v>
      </c>
      <c r="L395" s="200">
        <v>0</v>
      </c>
      <c r="M395" s="200">
        <v>0</v>
      </c>
      <c r="N395" s="200">
        <v>0</v>
      </c>
      <c r="O395" s="200">
        <v>0</v>
      </c>
      <c r="P395" s="200">
        <v>0</v>
      </c>
      <c r="Q395" s="200">
        <v>0</v>
      </c>
      <c r="R395" s="200">
        <v>0</v>
      </c>
      <c r="S395" s="200">
        <v>0</v>
      </c>
      <c r="T395" s="200">
        <v>0</v>
      </c>
      <c r="U395" s="200">
        <v>0</v>
      </c>
      <c r="V395" s="200">
        <v>0</v>
      </c>
      <c r="W395" s="200">
        <v>0</v>
      </c>
      <c r="X395" s="200">
        <v>0</v>
      </c>
      <c r="Y395" s="200">
        <v>0</v>
      </c>
      <c r="Z395" s="200">
        <v>0</v>
      </c>
      <c r="AA395" s="200">
        <v>0</v>
      </c>
      <c r="AB395" s="200">
        <v>0</v>
      </c>
      <c r="AC395" s="200">
        <v>0</v>
      </c>
      <c r="AD395" s="200">
        <v>0</v>
      </c>
      <c r="AE395" s="200">
        <v>0</v>
      </c>
      <c r="AF395" s="200">
        <v>0</v>
      </c>
      <c r="AG395" s="200">
        <v>0</v>
      </c>
      <c r="AH395" s="200">
        <v>0</v>
      </c>
      <c r="AI395" s="200">
        <v>0</v>
      </c>
      <c r="AJ395" s="200">
        <v>0</v>
      </c>
      <c r="AK395" s="200">
        <v>0</v>
      </c>
      <c r="AL395" s="200">
        <v>0</v>
      </c>
      <c r="AM395" s="200">
        <v>0</v>
      </c>
      <c r="AN395" s="200">
        <v>0</v>
      </c>
      <c r="AO395" s="200">
        <v>0</v>
      </c>
      <c r="AP395" s="200">
        <v>0</v>
      </c>
      <c r="AQ395" s="200">
        <v>0</v>
      </c>
      <c r="AR395" s="200">
        <v>0</v>
      </c>
      <c r="AS395" s="200">
        <v>0</v>
      </c>
      <c r="AT395" s="200">
        <v>0</v>
      </c>
      <c r="AU395" s="200">
        <v>0</v>
      </c>
      <c r="AV395" s="200">
        <v>0</v>
      </c>
      <c r="AW395" s="200">
        <v>0</v>
      </c>
      <c r="AX395" s="200">
        <v>0</v>
      </c>
      <c r="AY395" s="200">
        <v>0</v>
      </c>
      <c r="AZ395" s="200">
        <v>0</v>
      </c>
      <c r="BA395" s="200">
        <v>0</v>
      </c>
      <c r="BB395" s="200">
        <v>0</v>
      </c>
      <c r="BC395" s="200">
        <v>0</v>
      </c>
      <c r="BD395" s="200">
        <v>0</v>
      </c>
      <c r="BE395" s="200">
        <v>0</v>
      </c>
      <c r="BF395" s="200">
        <v>0</v>
      </c>
      <c r="BG395" s="200">
        <v>0</v>
      </c>
      <c r="BH395" s="200">
        <v>0</v>
      </c>
      <c r="BI395" s="200">
        <v>0</v>
      </c>
      <c r="BJ395" s="200">
        <v>0</v>
      </c>
      <c r="BK395" s="200">
        <v>0</v>
      </c>
      <c r="BL395" s="200">
        <v>0</v>
      </c>
      <c r="BM395" s="200">
        <v>0</v>
      </c>
      <c r="BN395" s="200">
        <v>0</v>
      </c>
      <c r="BO395" s="200">
        <v>0</v>
      </c>
      <c r="BP395" s="200">
        <v>0</v>
      </c>
      <c r="BQ395" s="200">
        <v>0</v>
      </c>
      <c r="BR395" s="200">
        <v>0</v>
      </c>
      <c r="BS395" s="200">
        <v>0</v>
      </c>
      <c r="BT395" s="200">
        <v>0</v>
      </c>
      <c r="BU395" s="200">
        <v>0</v>
      </c>
      <c r="BV395" s="200">
        <v>0</v>
      </c>
      <c r="BW395" s="200">
        <v>0</v>
      </c>
      <c r="BX395" s="200">
        <v>0</v>
      </c>
      <c r="BY395" s="200">
        <v>0</v>
      </c>
      <c r="BZ395" s="200">
        <v>0</v>
      </c>
      <c r="CA395" s="200">
        <v>0</v>
      </c>
      <c r="CB395" s="200">
        <v>0</v>
      </c>
      <c r="CC395" s="200">
        <v>0</v>
      </c>
      <c r="CD395" s="200">
        <v>0</v>
      </c>
      <c r="CE395" s="200">
        <v>0</v>
      </c>
      <c r="CF395" s="200">
        <v>0</v>
      </c>
      <c r="CG395" s="200">
        <v>0</v>
      </c>
      <c r="CH395" s="200">
        <v>0</v>
      </c>
      <c r="CI395" s="200">
        <v>0</v>
      </c>
      <c r="CJ395" s="200">
        <v>0</v>
      </c>
      <c r="CK395" s="200">
        <v>0</v>
      </c>
      <c r="CL395" s="200">
        <v>0</v>
      </c>
      <c r="CM395" s="200">
        <v>0</v>
      </c>
      <c r="CN395" s="200">
        <v>0</v>
      </c>
      <c r="CO395" s="200">
        <v>0</v>
      </c>
      <c r="CP395" s="200">
        <v>0</v>
      </c>
      <c r="CQ395" s="200">
        <v>0</v>
      </c>
      <c r="CR395" s="200">
        <v>0</v>
      </c>
      <c r="CS395" s="200">
        <v>0</v>
      </c>
      <c r="CT395" s="200">
        <v>0</v>
      </c>
      <c r="CU395" s="200">
        <v>0</v>
      </c>
      <c r="CV395" s="200">
        <v>0</v>
      </c>
      <c r="CW395" s="200">
        <v>0</v>
      </c>
      <c r="CX395" s="200">
        <v>0</v>
      </c>
      <c r="CY395" s="200">
        <v>0</v>
      </c>
      <c r="CZ395" s="200">
        <v>0</v>
      </c>
      <c r="DA395" s="200">
        <v>0</v>
      </c>
      <c r="DB395" s="200">
        <v>0</v>
      </c>
      <c r="DC395" s="200">
        <v>0</v>
      </c>
      <c r="DD395" s="200">
        <v>0</v>
      </c>
      <c r="DE395" s="200">
        <v>0</v>
      </c>
      <c r="DF395" s="200">
        <v>0</v>
      </c>
      <c r="DG395" s="200">
        <v>0</v>
      </c>
      <c r="DH395" s="200">
        <v>0</v>
      </c>
      <c r="DI395" s="200">
        <v>0</v>
      </c>
      <c r="DJ395" s="200">
        <v>0</v>
      </c>
      <c r="DK395" s="200">
        <v>0</v>
      </c>
      <c r="DL395" s="200">
        <v>0</v>
      </c>
      <c r="DM395" s="200">
        <v>0</v>
      </c>
      <c r="DN395" s="200">
        <v>0</v>
      </c>
      <c r="DO395" s="200">
        <v>0</v>
      </c>
      <c r="DP395" s="200">
        <v>0</v>
      </c>
      <c r="DQ395" s="200">
        <v>0</v>
      </c>
      <c r="DR395" s="200">
        <v>0</v>
      </c>
      <c r="DS395" s="200">
        <v>0</v>
      </c>
      <c r="DT395" s="200">
        <v>0</v>
      </c>
      <c r="DU395" s="200">
        <v>0</v>
      </c>
      <c r="DV395" s="200">
        <v>0</v>
      </c>
      <c r="DW395" s="1217"/>
    </row>
    <row r="396" spans="1:127" s="1238" customFormat="1" ht="35.25" customHeight="1">
      <c r="B396" s="1063">
        <f>ROW()</f>
        <v>396</v>
      </c>
      <c r="C396" s="1159" t="s">
        <v>1004</v>
      </c>
      <c r="D396" s="1159"/>
      <c r="E396" s="1159"/>
      <c r="F396" s="1159"/>
      <c r="G396" s="1159"/>
      <c r="H396" s="1159"/>
      <c r="I396" s="1159"/>
      <c r="J396" s="1159"/>
      <c r="K396" s="1159"/>
      <c r="L396" s="1159"/>
      <c r="M396" s="1159"/>
      <c r="N396" s="1159"/>
      <c r="O396" s="1159"/>
      <c r="P396" s="1159"/>
      <c r="Q396" s="1159"/>
      <c r="R396" s="1159"/>
      <c r="S396" s="1159"/>
      <c r="T396" s="1159"/>
      <c r="U396" s="1159"/>
      <c r="V396" s="1159"/>
      <c r="W396" s="1159"/>
      <c r="X396" s="1159"/>
      <c r="Y396" s="1159"/>
      <c r="Z396" s="1159"/>
      <c r="AA396" s="1159"/>
      <c r="AB396" s="1159"/>
      <c r="AC396" s="1159"/>
      <c r="AD396" s="1159"/>
      <c r="AE396" s="1159"/>
      <c r="AF396" s="1159"/>
      <c r="AG396" s="1159"/>
      <c r="AH396" s="1159"/>
      <c r="AI396" s="1159"/>
      <c r="AJ396" s="1159"/>
      <c r="AK396" s="1159"/>
      <c r="AL396" s="1159"/>
      <c r="AM396" s="1159"/>
      <c r="AN396" s="1159"/>
      <c r="AO396" s="1159"/>
      <c r="AP396" s="1159"/>
      <c r="AQ396" s="1159"/>
      <c r="AR396" s="1159"/>
      <c r="AS396" s="1159"/>
      <c r="AT396" s="1159"/>
      <c r="AU396" s="1159"/>
      <c r="AV396" s="1159"/>
      <c r="AW396" s="1159"/>
      <c r="AX396" s="1159"/>
      <c r="AY396" s="1159"/>
      <c r="AZ396" s="1159"/>
      <c r="BA396" s="1159"/>
      <c r="BB396" s="1159"/>
      <c r="BC396" s="1159"/>
      <c r="BD396" s="1159"/>
      <c r="BE396" s="1159"/>
      <c r="BF396" s="1159"/>
      <c r="BG396" s="1159"/>
      <c r="BH396" s="1159"/>
      <c r="BI396" s="1159"/>
      <c r="BJ396" s="1159"/>
      <c r="BK396" s="1159"/>
      <c r="BL396" s="1159"/>
      <c r="BM396" s="1159"/>
      <c r="BN396" s="1159"/>
      <c r="BO396" s="1159"/>
      <c r="BP396" s="1159"/>
      <c r="BQ396" s="1159"/>
      <c r="BR396" s="1159"/>
      <c r="BS396" s="1159"/>
      <c r="BT396" s="1159"/>
      <c r="BU396" s="1159"/>
      <c r="BV396" s="1159"/>
      <c r="BW396" s="1159"/>
      <c r="BX396" s="1159"/>
      <c r="BY396" s="1159"/>
      <c r="BZ396" s="1159"/>
      <c r="CA396" s="1159"/>
      <c r="CB396" s="1159"/>
      <c r="CC396" s="1159"/>
      <c r="CD396" s="1159"/>
      <c r="CE396" s="1159"/>
      <c r="CF396" s="1159"/>
      <c r="CG396" s="1159"/>
      <c r="CH396" s="1159"/>
      <c r="CI396" s="1159"/>
      <c r="CJ396" s="1159"/>
      <c r="CK396" s="1159"/>
      <c r="CL396" s="1159"/>
      <c r="CM396" s="1159"/>
      <c r="CN396" s="1159"/>
      <c r="CO396" s="1159"/>
      <c r="CP396" s="1159"/>
      <c r="CQ396" s="1159"/>
      <c r="CR396" s="1159"/>
      <c r="CS396" s="1159"/>
      <c r="CT396" s="1159"/>
      <c r="CU396" s="1159"/>
      <c r="CV396" s="1159"/>
      <c r="CW396" s="1159"/>
      <c r="CX396" s="1159"/>
      <c r="CY396" s="1159"/>
      <c r="CZ396" s="1159"/>
      <c r="DA396" s="1160" t="s">
        <v>1004</v>
      </c>
      <c r="DB396" s="1064"/>
      <c r="DC396" s="1064"/>
      <c r="DD396" s="1161" t="s">
        <v>1127</v>
      </c>
      <c r="DE396" s="3163">
        <f>ROW()</f>
        <v>396</v>
      </c>
      <c r="DF396" s="3163"/>
      <c r="DG396" s="3163"/>
      <c r="DH396" s="1162"/>
      <c r="DI396" s="1162"/>
      <c r="DJ396" s="1162"/>
      <c r="DK396" s="1162"/>
      <c r="DL396" s="1162"/>
      <c r="DM396" s="1162"/>
      <c r="DN396" s="1162"/>
      <c r="DO396" s="1162"/>
      <c r="DP396" s="1162"/>
      <c r="DQ396" s="1162"/>
      <c r="DR396" s="1162"/>
      <c r="DS396" s="1162"/>
      <c r="DT396" s="1162"/>
      <c r="DU396" s="1162"/>
      <c r="DV396" s="1162"/>
      <c r="DW396" s="1217"/>
    </row>
    <row r="397" spans="1:127" ht="15.75">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200">
        <v>0</v>
      </c>
      <c r="AU397" s="200">
        <v>0</v>
      </c>
      <c r="AV397" s="200">
        <v>0</v>
      </c>
      <c r="AW397" s="200">
        <v>0</v>
      </c>
      <c r="AX397" s="200">
        <v>0</v>
      </c>
      <c r="AY397" s="200">
        <v>0</v>
      </c>
      <c r="AZ397" s="200">
        <v>0</v>
      </c>
      <c r="BA397" s="200">
        <v>0</v>
      </c>
      <c r="BB397" s="200">
        <v>0</v>
      </c>
      <c r="BC397" s="200">
        <v>0</v>
      </c>
      <c r="BD397" s="200">
        <v>0</v>
      </c>
      <c r="BE397" s="200">
        <v>0</v>
      </c>
      <c r="BF397" s="200">
        <v>0</v>
      </c>
      <c r="BG397" s="200">
        <v>0</v>
      </c>
      <c r="BH397" s="200">
        <v>0</v>
      </c>
      <c r="BI397" s="200">
        <v>0</v>
      </c>
      <c r="BJ397" s="200">
        <v>0</v>
      </c>
      <c r="BK397" s="200">
        <v>0</v>
      </c>
      <c r="BL397" s="200">
        <v>0</v>
      </c>
      <c r="BM397" s="200">
        <v>0</v>
      </c>
      <c r="BN397" s="200">
        <v>0</v>
      </c>
      <c r="BO397" s="200">
        <v>0</v>
      </c>
      <c r="BP397" s="200">
        <v>0</v>
      </c>
      <c r="BQ397" s="200">
        <v>0</v>
      </c>
      <c r="BR397" s="200">
        <v>0</v>
      </c>
      <c r="BS397" s="200">
        <v>0</v>
      </c>
      <c r="BT397" s="200">
        <v>0</v>
      </c>
      <c r="BU397" s="200">
        <v>0</v>
      </c>
      <c r="BV397" s="200">
        <v>0</v>
      </c>
      <c r="BW397" s="200">
        <v>0</v>
      </c>
      <c r="BX397" s="200">
        <v>0</v>
      </c>
      <c r="BY397" s="200">
        <v>0</v>
      </c>
      <c r="BZ397" s="200">
        <v>0</v>
      </c>
      <c r="CA397" s="200">
        <v>0</v>
      </c>
      <c r="CB397" s="200">
        <v>0</v>
      </c>
      <c r="CC397" s="200">
        <v>0</v>
      </c>
      <c r="CD397" s="200">
        <v>0</v>
      </c>
      <c r="CE397" s="200">
        <v>0</v>
      </c>
      <c r="CF397" s="200">
        <v>0</v>
      </c>
      <c r="CG397" s="200">
        <v>0</v>
      </c>
      <c r="CH397" s="200">
        <v>0</v>
      </c>
      <c r="CI397" s="200">
        <v>0</v>
      </c>
      <c r="CJ397" s="200">
        <v>0</v>
      </c>
      <c r="CK397" s="200">
        <v>0</v>
      </c>
      <c r="CL397" s="200">
        <v>0</v>
      </c>
      <c r="CM397" s="200">
        <v>0</v>
      </c>
      <c r="CN397" s="200">
        <v>0</v>
      </c>
      <c r="CO397" s="200">
        <v>0</v>
      </c>
      <c r="CP397" s="200">
        <v>0</v>
      </c>
      <c r="CQ397" s="200">
        <v>0</v>
      </c>
      <c r="CR397" s="200">
        <v>0</v>
      </c>
      <c r="CS397" s="200">
        <v>0</v>
      </c>
      <c r="CT397" s="200">
        <v>0</v>
      </c>
      <c r="CU397" s="200">
        <v>0</v>
      </c>
      <c r="CV397" s="200">
        <v>0</v>
      </c>
      <c r="CW397" s="200">
        <v>0</v>
      </c>
      <c r="CX397" s="200">
        <v>0</v>
      </c>
      <c r="CY397" s="200">
        <v>0</v>
      </c>
      <c r="CZ397" s="200">
        <v>0</v>
      </c>
      <c r="DA397" s="200">
        <v>0</v>
      </c>
      <c r="DB397" s="200">
        <v>0</v>
      </c>
      <c r="DC397" s="200">
        <v>0</v>
      </c>
      <c r="DD397" s="200">
        <v>0</v>
      </c>
      <c r="DE397" s="200">
        <v>0</v>
      </c>
      <c r="DF397" s="200">
        <v>0</v>
      </c>
      <c r="DG397" s="200">
        <v>0</v>
      </c>
      <c r="DH397" s="200">
        <v>0</v>
      </c>
      <c r="DI397" s="200">
        <v>0</v>
      </c>
      <c r="DJ397" s="200">
        <v>0</v>
      </c>
      <c r="DK397" s="200">
        <v>0</v>
      </c>
      <c r="DL397" s="200">
        <v>0</v>
      </c>
      <c r="DM397" s="200">
        <v>0</v>
      </c>
      <c r="DN397" s="200">
        <v>0</v>
      </c>
      <c r="DO397" s="200">
        <v>0</v>
      </c>
      <c r="DP397" s="200">
        <v>0</v>
      </c>
      <c r="DQ397" s="200">
        <v>0</v>
      </c>
      <c r="DR397" s="200">
        <v>0</v>
      </c>
      <c r="DS397" s="200">
        <v>0</v>
      </c>
      <c r="DT397" s="200">
        <v>0</v>
      </c>
      <c r="DU397" s="200">
        <v>0</v>
      </c>
      <c r="DV397" s="200">
        <v>0</v>
      </c>
      <c r="DW397" s="1217"/>
    </row>
    <row r="398" spans="1:127" ht="23.25">
      <c r="B398" s="290" t="s">
        <v>1005</v>
      </c>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1235" t="s">
        <v>983</v>
      </c>
      <c r="AY398" s="1234"/>
      <c r="AZ398" s="1234"/>
      <c r="BA398" s="1234"/>
      <c r="BB398" s="1234"/>
      <c r="BC398" s="1234"/>
      <c r="BD398" s="1234"/>
      <c r="BE398" s="1234"/>
      <c r="BF398" s="1234"/>
      <c r="BG398" s="1234"/>
      <c r="BH398" s="1234"/>
      <c r="BI398" s="1234"/>
      <c r="BJ398" s="1234"/>
      <c r="BK398" s="1234"/>
      <c r="BL398" s="1234"/>
      <c r="BM398" s="1234"/>
      <c r="BN398" s="1234"/>
      <c r="BO398" s="1234"/>
      <c r="BP398" s="1234"/>
      <c r="BQ398" s="1233"/>
      <c r="BR398" s="200">
        <v>0</v>
      </c>
      <c r="BS398" s="200">
        <v>0</v>
      </c>
      <c r="BT398" s="200">
        <v>0</v>
      </c>
      <c r="BU398" s="200">
        <v>0</v>
      </c>
      <c r="BV398" s="200">
        <v>0</v>
      </c>
      <c r="BW398" s="200">
        <v>0</v>
      </c>
      <c r="BX398" s="200">
        <v>0</v>
      </c>
      <c r="BY398" s="200">
        <v>0</v>
      </c>
      <c r="BZ398" s="200">
        <v>0</v>
      </c>
      <c r="CA398" s="200">
        <v>0</v>
      </c>
      <c r="CB398" s="200">
        <v>0</v>
      </c>
      <c r="CC398" s="200">
        <v>0</v>
      </c>
      <c r="CD398" s="200">
        <v>0</v>
      </c>
      <c r="CE398" s="200">
        <v>0</v>
      </c>
      <c r="CF398" s="200">
        <v>0</v>
      </c>
      <c r="CG398" s="200">
        <v>0</v>
      </c>
      <c r="CH398" s="200">
        <v>0</v>
      </c>
      <c r="CI398" s="200">
        <v>0</v>
      </c>
      <c r="CJ398" s="200">
        <v>0</v>
      </c>
      <c r="CK398" s="200">
        <v>0</v>
      </c>
      <c r="CL398" s="200">
        <v>0</v>
      </c>
      <c r="CM398" s="200">
        <v>0</v>
      </c>
      <c r="CN398" s="200">
        <v>0</v>
      </c>
      <c r="CO398" s="200">
        <v>0</v>
      </c>
      <c r="CP398" s="200">
        <v>0</v>
      </c>
      <c r="CQ398" s="200">
        <v>0</v>
      </c>
      <c r="CR398" s="200">
        <v>0</v>
      </c>
      <c r="CS398" s="200">
        <v>0</v>
      </c>
      <c r="CT398" s="200">
        <v>0</v>
      </c>
      <c r="CU398" s="200">
        <v>0</v>
      </c>
      <c r="CV398" s="200">
        <v>0</v>
      </c>
      <c r="CW398" s="200">
        <v>0</v>
      </c>
      <c r="CX398" s="200">
        <v>0</v>
      </c>
      <c r="CY398" s="200">
        <v>0</v>
      </c>
      <c r="CZ398" s="200">
        <v>0</v>
      </c>
      <c r="DA398" s="200">
        <v>0</v>
      </c>
      <c r="DB398" s="200">
        <v>0</v>
      </c>
      <c r="DC398" s="200">
        <v>0</v>
      </c>
      <c r="DD398" s="200">
        <v>0</v>
      </c>
      <c r="DE398" s="200">
        <v>0</v>
      </c>
      <c r="DF398" s="200">
        <v>0</v>
      </c>
      <c r="DG398" s="200">
        <v>0</v>
      </c>
      <c r="DH398" s="200">
        <v>0</v>
      </c>
      <c r="DI398" s="200">
        <v>0</v>
      </c>
      <c r="DJ398" s="200">
        <v>0</v>
      </c>
      <c r="DK398" s="200">
        <v>0</v>
      </c>
      <c r="DL398" s="200">
        <v>0</v>
      </c>
      <c r="DM398" s="200">
        <v>0</v>
      </c>
      <c r="DN398" s="200">
        <v>0</v>
      </c>
      <c r="DO398" s="200">
        <v>0</v>
      </c>
      <c r="DP398" s="200">
        <v>0</v>
      </c>
      <c r="DQ398" s="200">
        <v>0</v>
      </c>
      <c r="DR398" s="200">
        <v>0</v>
      </c>
      <c r="DS398" s="200">
        <v>0</v>
      </c>
      <c r="DT398" s="200">
        <v>0</v>
      </c>
      <c r="DU398" s="200">
        <v>0</v>
      </c>
      <c r="DV398" s="200">
        <v>0</v>
      </c>
      <c r="DW398" s="1217"/>
    </row>
    <row r="399" spans="1:127" ht="15.75">
      <c r="B399" s="290" t="s">
        <v>295</v>
      </c>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1229" t="s">
        <v>1006</v>
      </c>
      <c r="AY399" s="1227"/>
      <c r="AZ399" s="1227"/>
      <c r="BA399" s="1227"/>
      <c r="BB399" s="1227"/>
      <c r="BC399" s="1227"/>
      <c r="BD399" s="1227"/>
      <c r="BE399" s="1227"/>
      <c r="BF399" s="1227"/>
      <c r="BG399" s="1227"/>
      <c r="BH399" s="1227"/>
      <c r="BI399" s="1227"/>
      <c r="BJ399" s="1227"/>
      <c r="BK399" s="1227"/>
      <c r="BL399" s="1227"/>
      <c r="BM399" s="1227"/>
      <c r="BN399" s="1227"/>
      <c r="BO399" s="1227"/>
      <c r="BP399" s="1227"/>
      <c r="BQ399" s="1226"/>
      <c r="BR399" s="200">
        <v>0</v>
      </c>
      <c r="BS399" s="200">
        <v>0</v>
      </c>
      <c r="BT399" s="200">
        <v>0</v>
      </c>
      <c r="BU399" s="200">
        <v>0</v>
      </c>
      <c r="BV399" s="200">
        <v>0</v>
      </c>
      <c r="BW399" s="200">
        <v>0</v>
      </c>
      <c r="BX399" s="200">
        <v>0</v>
      </c>
      <c r="BY399" s="200">
        <v>0</v>
      </c>
      <c r="BZ399" s="200">
        <v>0</v>
      </c>
      <c r="CA399" s="200">
        <v>0</v>
      </c>
      <c r="CB399" s="200">
        <v>0</v>
      </c>
      <c r="CC399" s="200">
        <v>0</v>
      </c>
      <c r="CD399" s="200">
        <v>0</v>
      </c>
      <c r="CE399" s="200">
        <v>0</v>
      </c>
      <c r="CF399" s="200">
        <v>0</v>
      </c>
      <c r="CG399" s="200">
        <v>0</v>
      </c>
      <c r="CH399" s="200">
        <v>0</v>
      </c>
      <c r="CI399" s="200">
        <v>0</v>
      </c>
      <c r="CJ399" s="200">
        <v>0</v>
      </c>
      <c r="CK399" s="200">
        <v>0</v>
      </c>
      <c r="CL399" s="200">
        <v>0</v>
      </c>
      <c r="CM399" s="200">
        <v>0</v>
      </c>
      <c r="CN399" s="200">
        <v>0</v>
      </c>
      <c r="CO399" s="200">
        <v>0</v>
      </c>
      <c r="CP399" s="200">
        <v>0</v>
      </c>
      <c r="CQ399" s="200">
        <v>0</v>
      </c>
      <c r="CR399" s="200">
        <v>0</v>
      </c>
      <c r="CS399" s="200">
        <v>0</v>
      </c>
      <c r="CT399" s="200">
        <v>0</v>
      </c>
      <c r="CU399" s="200">
        <v>0</v>
      </c>
      <c r="CV399" s="200">
        <v>0</v>
      </c>
      <c r="CW399" s="200">
        <v>0</v>
      </c>
      <c r="CX399" s="200">
        <v>0</v>
      </c>
      <c r="CY399" s="200">
        <v>0</v>
      </c>
      <c r="CZ399" s="200">
        <v>0</v>
      </c>
      <c r="DA399" s="200">
        <v>0</v>
      </c>
      <c r="DB399" s="200">
        <v>0</v>
      </c>
      <c r="DC399" s="200">
        <v>0</v>
      </c>
      <c r="DD399" s="200">
        <v>0</v>
      </c>
      <c r="DE399" s="200">
        <v>0</v>
      </c>
      <c r="DF399" s="200">
        <v>0</v>
      </c>
      <c r="DG399" s="200">
        <v>0</v>
      </c>
      <c r="DH399" s="200">
        <v>0</v>
      </c>
      <c r="DI399" s="200">
        <v>0</v>
      </c>
      <c r="DJ399" s="200">
        <v>0</v>
      </c>
      <c r="DK399" s="200">
        <v>0</v>
      </c>
      <c r="DL399" s="200">
        <v>0</v>
      </c>
      <c r="DM399" s="200">
        <v>0</v>
      </c>
      <c r="DN399" s="200">
        <v>0</v>
      </c>
      <c r="DO399" s="200">
        <v>0</v>
      </c>
      <c r="DP399" s="200">
        <v>0</v>
      </c>
      <c r="DQ399" s="200">
        <v>0</v>
      </c>
      <c r="DR399" s="200">
        <v>0</v>
      </c>
      <c r="DS399" s="200">
        <v>0</v>
      </c>
      <c r="DT399" s="200">
        <v>0</v>
      </c>
      <c r="DU399" s="200">
        <v>0</v>
      </c>
      <c r="DV399" s="200">
        <v>0</v>
      </c>
      <c r="DW399" s="1217"/>
    </row>
    <row r="400" spans="1:127" ht="15.75">
      <c r="B400" s="290" t="s">
        <v>296</v>
      </c>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1229" t="s">
        <v>1007</v>
      </c>
      <c r="AY400" s="1227"/>
      <c r="AZ400" s="1227"/>
      <c r="BA400" s="1227"/>
      <c r="BB400" s="1227"/>
      <c r="BC400" s="1227"/>
      <c r="BD400" s="1227"/>
      <c r="BE400" s="1227"/>
      <c r="BF400" s="1227"/>
      <c r="BG400" s="1227"/>
      <c r="BH400" s="1227"/>
      <c r="BI400" s="1227"/>
      <c r="BJ400" s="1227"/>
      <c r="BK400" s="1227"/>
      <c r="BL400" s="1227"/>
      <c r="BM400" s="1227"/>
      <c r="BN400" s="1227"/>
      <c r="BO400" s="1227"/>
      <c r="BP400" s="1227"/>
      <c r="BQ400" s="1226"/>
      <c r="BR400" s="200">
        <v>0</v>
      </c>
      <c r="BS400" s="200">
        <v>0</v>
      </c>
      <c r="BT400" s="200">
        <v>0</v>
      </c>
      <c r="BU400" s="200">
        <v>0</v>
      </c>
      <c r="BV400" s="200">
        <v>0</v>
      </c>
      <c r="BW400" s="200">
        <v>0</v>
      </c>
      <c r="BX400" s="200">
        <v>0</v>
      </c>
      <c r="BY400" s="200">
        <v>0</v>
      </c>
      <c r="BZ400" s="200">
        <v>0</v>
      </c>
      <c r="CA400" s="200">
        <v>0</v>
      </c>
      <c r="CB400" s="200">
        <v>0</v>
      </c>
      <c r="CC400" s="200">
        <v>0</v>
      </c>
      <c r="CD400" s="200">
        <v>0</v>
      </c>
      <c r="CE400" s="200">
        <v>0</v>
      </c>
      <c r="CF400" s="200">
        <v>0</v>
      </c>
      <c r="CG400" s="200">
        <v>0</v>
      </c>
      <c r="CH400" s="200">
        <v>0</v>
      </c>
      <c r="CI400" s="200">
        <v>0</v>
      </c>
      <c r="CJ400" s="200">
        <v>0</v>
      </c>
      <c r="CK400" s="200">
        <v>0</v>
      </c>
      <c r="CL400" s="200">
        <v>0</v>
      </c>
      <c r="CM400" s="200">
        <v>0</v>
      </c>
      <c r="CN400" s="200">
        <v>0</v>
      </c>
      <c r="CO400" s="200">
        <v>0</v>
      </c>
      <c r="CP400" s="200">
        <v>0</v>
      </c>
      <c r="CQ400" s="200">
        <v>0</v>
      </c>
      <c r="CR400" s="200">
        <v>0</v>
      </c>
      <c r="CS400" s="200">
        <v>0</v>
      </c>
      <c r="CT400" s="200">
        <v>0</v>
      </c>
      <c r="CU400" s="200">
        <v>0</v>
      </c>
      <c r="CV400" s="200">
        <v>0</v>
      </c>
      <c r="CW400" s="200">
        <v>0</v>
      </c>
      <c r="CX400" s="200">
        <v>0</v>
      </c>
      <c r="CY400" s="200">
        <v>0</v>
      </c>
      <c r="CZ400" s="200">
        <v>0</v>
      </c>
      <c r="DA400" s="200">
        <v>0</v>
      </c>
      <c r="DB400" s="200">
        <v>0</v>
      </c>
      <c r="DC400" s="200">
        <v>0</v>
      </c>
      <c r="DD400" s="200">
        <v>0</v>
      </c>
      <c r="DE400" s="200">
        <v>0</v>
      </c>
      <c r="DF400" s="200">
        <v>0</v>
      </c>
      <c r="DG400" s="200">
        <v>0</v>
      </c>
      <c r="DH400" s="200">
        <v>0</v>
      </c>
      <c r="DI400" s="200">
        <v>0</v>
      </c>
      <c r="DJ400" s="200">
        <v>0</v>
      </c>
      <c r="DK400" s="200">
        <v>0</v>
      </c>
      <c r="DL400" s="200">
        <v>0</v>
      </c>
      <c r="DM400" s="200">
        <v>0</v>
      </c>
      <c r="DN400" s="200">
        <v>0</v>
      </c>
      <c r="DO400" s="200">
        <v>0</v>
      </c>
      <c r="DP400" s="200">
        <v>0</v>
      </c>
      <c r="DQ400" s="200">
        <v>0</v>
      </c>
      <c r="DR400" s="200">
        <v>0</v>
      </c>
      <c r="DS400" s="200">
        <v>0</v>
      </c>
      <c r="DT400" s="200">
        <v>0</v>
      </c>
      <c r="DU400" s="200">
        <v>0</v>
      </c>
      <c r="DV400" s="200">
        <v>0</v>
      </c>
      <c r="DW400" s="1217"/>
    </row>
    <row r="401" spans="1:127" ht="15.75">
      <c r="B401" s="290" t="s">
        <v>297</v>
      </c>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1232" t="s">
        <v>1008</v>
      </c>
      <c r="AY401" s="1227"/>
      <c r="AZ401" s="1227"/>
      <c r="BA401" s="1227"/>
      <c r="BB401" s="1227"/>
      <c r="BC401" s="1227"/>
      <c r="BD401" s="1227"/>
      <c r="BE401" s="1227"/>
      <c r="BF401" s="1227"/>
      <c r="BG401" s="1227"/>
      <c r="BH401" s="1227"/>
      <c r="BI401" s="1227"/>
      <c r="BJ401" s="1227"/>
      <c r="BK401" s="1227"/>
      <c r="BL401" s="1227"/>
      <c r="BM401" s="1227"/>
      <c r="BN401" s="1227"/>
      <c r="BO401" s="1227"/>
      <c r="BP401" s="1227"/>
      <c r="BQ401" s="1226"/>
      <c r="BR401" s="200">
        <v>0</v>
      </c>
      <c r="BS401" s="200">
        <v>0</v>
      </c>
      <c r="BT401" s="200">
        <v>0</v>
      </c>
      <c r="BU401" s="200">
        <v>0</v>
      </c>
      <c r="BV401" s="200">
        <v>0</v>
      </c>
      <c r="BW401" s="200">
        <v>0</v>
      </c>
      <c r="BX401" s="200">
        <v>0</v>
      </c>
      <c r="BY401" s="200">
        <v>0</v>
      </c>
      <c r="BZ401" s="200">
        <v>0</v>
      </c>
      <c r="CA401" s="200">
        <v>0</v>
      </c>
      <c r="CB401" s="200">
        <v>0</v>
      </c>
      <c r="CC401" s="200">
        <v>0</v>
      </c>
      <c r="CD401" s="200">
        <v>0</v>
      </c>
      <c r="CE401" s="200">
        <v>0</v>
      </c>
      <c r="CF401" s="200">
        <v>0</v>
      </c>
      <c r="CG401" s="200">
        <v>0</v>
      </c>
      <c r="CH401" s="200">
        <v>0</v>
      </c>
      <c r="CI401" s="200">
        <v>0</v>
      </c>
      <c r="CJ401" s="200">
        <v>0</v>
      </c>
      <c r="CK401" s="200">
        <v>0</v>
      </c>
      <c r="CL401" s="200">
        <v>0</v>
      </c>
      <c r="CM401" s="200">
        <v>0</v>
      </c>
      <c r="CN401" s="200">
        <v>0</v>
      </c>
      <c r="CO401" s="200">
        <v>0</v>
      </c>
      <c r="CP401" s="200">
        <v>0</v>
      </c>
      <c r="CQ401" s="200">
        <v>0</v>
      </c>
      <c r="CR401" s="200">
        <v>0</v>
      </c>
      <c r="CS401" s="200">
        <v>0</v>
      </c>
      <c r="CT401" s="200">
        <v>0</v>
      </c>
      <c r="CU401" s="200">
        <v>0</v>
      </c>
      <c r="CV401" s="200">
        <v>0</v>
      </c>
      <c r="CW401" s="200">
        <v>0</v>
      </c>
      <c r="CX401" s="200">
        <v>0</v>
      </c>
      <c r="CY401" s="200">
        <v>0</v>
      </c>
      <c r="CZ401" s="200">
        <v>0</v>
      </c>
      <c r="DA401" s="200">
        <v>0</v>
      </c>
      <c r="DB401" s="200">
        <v>0</v>
      </c>
      <c r="DC401" s="200">
        <v>0</v>
      </c>
      <c r="DD401" s="200">
        <v>0</v>
      </c>
      <c r="DE401" s="200">
        <v>0</v>
      </c>
      <c r="DF401" s="200">
        <v>0</v>
      </c>
      <c r="DG401" s="200">
        <v>0</v>
      </c>
      <c r="DH401" s="200">
        <v>0</v>
      </c>
      <c r="DI401" s="200">
        <v>0</v>
      </c>
      <c r="DJ401" s="200">
        <v>0</v>
      </c>
      <c r="DK401" s="200">
        <v>0</v>
      </c>
      <c r="DL401" s="200">
        <v>0</v>
      </c>
      <c r="DM401" s="200">
        <v>0</v>
      </c>
      <c r="DN401" s="200">
        <v>0</v>
      </c>
      <c r="DO401" s="200">
        <v>0</v>
      </c>
      <c r="DP401" s="200">
        <v>0</v>
      </c>
      <c r="DQ401" s="200">
        <v>0</v>
      </c>
      <c r="DR401" s="200">
        <v>0</v>
      </c>
      <c r="DS401" s="200">
        <v>0</v>
      </c>
      <c r="DT401" s="200">
        <v>0</v>
      </c>
      <c r="DU401" s="200">
        <v>0</v>
      </c>
      <c r="DV401" s="200">
        <v>0</v>
      </c>
      <c r="DW401" s="1217"/>
    </row>
    <row r="402" spans="1:127" ht="15.75">
      <c r="B402" s="290" t="s">
        <v>1009</v>
      </c>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1231" t="s">
        <v>1010</v>
      </c>
      <c r="AY402" s="1227"/>
      <c r="AZ402" s="1227"/>
      <c r="BA402" s="1227"/>
      <c r="BB402" s="1227"/>
      <c r="BC402" s="1227"/>
      <c r="BD402" s="1227"/>
      <c r="BE402" s="1227"/>
      <c r="BF402" s="1227"/>
      <c r="BG402" s="1227"/>
      <c r="BH402" s="1227"/>
      <c r="BI402" s="1227"/>
      <c r="BJ402" s="1227"/>
      <c r="BK402" s="1227"/>
      <c r="BL402" s="1227"/>
      <c r="BM402" s="1227"/>
      <c r="BN402" s="1227"/>
      <c r="BO402" s="1227"/>
      <c r="BP402" s="1227"/>
      <c r="BQ402" s="1226"/>
      <c r="BR402" s="200">
        <v>0</v>
      </c>
      <c r="BS402" s="200">
        <v>0</v>
      </c>
      <c r="BT402" s="200">
        <v>0</v>
      </c>
      <c r="BU402" s="200">
        <v>0</v>
      </c>
      <c r="BV402" s="200">
        <v>0</v>
      </c>
      <c r="BW402" s="200">
        <v>0</v>
      </c>
      <c r="BX402" s="200">
        <v>0</v>
      </c>
      <c r="BY402" s="200">
        <v>0</v>
      </c>
      <c r="BZ402" s="200">
        <v>0</v>
      </c>
      <c r="CA402" s="200">
        <v>0</v>
      </c>
      <c r="CB402" s="200">
        <v>0</v>
      </c>
      <c r="CC402" s="200">
        <v>0</v>
      </c>
      <c r="CD402" s="200">
        <v>0</v>
      </c>
      <c r="CE402" s="200">
        <v>0</v>
      </c>
      <c r="CF402" s="200">
        <v>0</v>
      </c>
      <c r="CG402" s="200">
        <v>0</v>
      </c>
      <c r="CH402" s="200">
        <v>0</v>
      </c>
      <c r="CI402" s="200">
        <v>0</v>
      </c>
      <c r="CJ402" s="200">
        <v>0</v>
      </c>
      <c r="CK402" s="200">
        <v>0</v>
      </c>
      <c r="CL402" s="200">
        <v>0</v>
      </c>
      <c r="CM402" s="200">
        <v>0</v>
      </c>
      <c r="CN402" s="200">
        <v>0</v>
      </c>
      <c r="CO402" s="200">
        <v>0</v>
      </c>
      <c r="CP402" s="200">
        <v>0</v>
      </c>
      <c r="CQ402" s="200">
        <v>0</v>
      </c>
      <c r="CR402" s="200">
        <v>0</v>
      </c>
      <c r="CS402" s="200">
        <v>0</v>
      </c>
      <c r="CT402" s="200">
        <v>0</v>
      </c>
      <c r="CU402" s="200">
        <v>0</v>
      </c>
      <c r="CV402" s="200">
        <v>0</v>
      </c>
      <c r="CW402" s="200">
        <v>0</v>
      </c>
      <c r="CX402" s="200">
        <v>0</v>
      </c>
      <c r="CY402" s="200">
        <v>0</v>
      </c>
      <c r="CZ402" s="200">
        <v>0</v>
      </c>
      <c r="DA402" s="200">
        <v>0</v>
      </c>
      <c r="DB402" s="200">
        <v>0</v>
      </c>
      <c r="DC402" s="200">
        <v>0</v>
      </c>
      <c r="DD402" s="200">
        <v>0</v>
      </c>
      <c r="DE402" s="200">
        <v>0</v>
      </c>
      <c r="DF402" s="200">
        <v>0</v>
      </c>
      <c r="DG402" s="200">
        <v>0</v>
      </c>
      <c r="DH402" s="200">
        <v>0</v>
      </c>
      <c r="DI402" s="200">
        <v>0</v>
      </c>
      <c r="DJ402" s="200">
        <v>0</v>
      </c>
      <c r="DK402" s="200">
        <v>0</v>
      </c>
      <c r="DL402" s="200">
        <v>0</v>
      </c>
      <c r="DM402" s="200">
        <v>0</v>
      </c>
      <c r="DN402" s="200">
        <v>0</v>
      </c>
      <c r="DO402" s="200">
        <v>0</v>
      </c>
      <c r="DP402" s="200">
        <v>0</v>
      </c>
      <c r="DQ402" s="200">
        <v>0</v>
      </c>
      <c r="DR402" s="200">
        <v>0</v>
      </c>
      <c r="DS402" s="200">
        <v>0</v>
      </c>
      <c r="DT402" s="200">
        <v>0</v>
      </c>
      <c r="DU402" s="200">
        <v>0</v>
      </c>
      <c r="DV402" s="200">
        <v>0</v>
      </c>
      <c r="DW402" s="1217"/>
    </row>
    <row r="403" spans="1:127" ht="15.75">
      <c r="B403" s="200">
        <v>0</v>
      </c>
      <c r="C403" s="200">
        <v>0</v>
      </c>
      <c r="D403" s="200">
        <v>0</v>
      </c>
      <c r="E403" s="200">
        <v>0</v>
      </c>
      <c r="F403" s="200">
        <v>0</v>
      </c>
      <c r="G403" s="200">
        <v>0</v>
      </c>
      <c r="H403" s="200">
        <v>0</v>
      </c>
      <c r="I403" s="200">
        <v>0</v>
      </c>
      <c r="J403" s="200">
        <v>0</v>
      </c>
      <c r="K403" s="200">
        <v>0</v>
      </c>
      <c r="L403" s="200">
        <v>0</v>
      </c>
      <c r="M403" s="200">
        <v>0</v>
      </c>
      <c r="N403" s="200">
        <v>0</v>
      </c>
      <c r="O403" s="200">
        <v>0</v>
      </c>
      <c r="P403" s="200">
        <v>0</v>
      </c>
      <c r="Q403" s="200">
        <v>0</v>
      </c>
      <c r="R403" s="200">
        <v>0</v>
      </c>
      <c r="S403" s="200">
        <v>0</v>
      </c>
      <c r="T403" s="200">
        <v>0</v>
      </c>
      <c r="U403" s="200">
        <v>0</v>
      </c>
      <c r="V403" s="200">
        <v>0</v>
      </c>
      <c r="W403" s="200">
        <v>0</v>
      </c>
      <c r="X403" s="200">
        <v>0</v>
      </c>
      <c r="Y403" s="200">
        <v>0</v>
      </c>
      <c r="Z403" s="200">
        <v>0</v>
      </c>
      <c r="AA403" s="200">
        <v>0</v>
      </c>
      <c r="AB403" s="200">
        <v>0</v>
      </c>
      <c r="AC403" s="200">
        <v>0</v>
      </c>
      <c r="AD403" s="200">
        <v>0</v>
      </c>
      <c r="AE403" s="200">
        <v>0</v>
      </c>
      <c r="AF403" s="200">
        <v>0</v>
      </c>
      <c r="AG403" s="200">
        <v>0</v>
      </c>
      <c r="AH403" s="200">
        <v>0</v>
      </c>
      <c r="AI403" s="200">
        <v>0</v>
      </c>
      <c r="AJ403" s="200">
        <v>0</v>
      </c>
      <c r="AK403" s="200">
        <v>0</v>
      </c>
      <c r="AL403" s="200">
        <v>0</v>
      </c>
      <c r="AM403" s="200">
        <v>0</v>
      </c>
      <c r="AN403" s="200">
        <v>0</v>
      </c>
      <c r="AO403" s="200">
        <v>0</v>
      </c>
      <c r="AP403" s="200">
        <v>0</v>
      </c>
      <c r="AQ403" s="200">
        <v>0</v>
      </c>
      <c r="AR403" s="200">
        <v>0</v>
      </c>
      <c r="AS403" s="200">
        <v>0</v>
      </c>
      <c r="AT403" s="200">
        <v>0</v>
      </c>
      <c r="AU403" s="200">
        <v>0</v>
      </c>
      <c r="AV403" s="200">
        <v>0</v>
      </c>
      <c r="AW403" s="299">
        <v>0</v>
      </c>
      <c r="AX403" s="1237" t="s">
        <v>1011</v>
      </c>
      <c r="AY403" s="1224"/>
      <c r="AZ403" s="1224"/>
      <c r="BA403" s="1224"/>
      <c r="BB403" s="1224"/>
      <c r="BC403" s="1224"/>
      <c r="BD403" s="1224"/>
      <c r="BE403" s="1224"/>
      <c r="BF403" s="1224"/>
      <c r="BG403" s="1224"/>
      <c r="BH403" s="1224"/>
      <c r="BI403" s="1224"/>
      <c r="BJ403" s="1224"/>
      <c r="BK403" s="1224"/>
      <c r="BL403" s="1224"/>
      <c r="BM403" s="1224"/>
      <c r="BN403" s="1224"/>
      <c r="BO403" s="1224"/>
      <c r="BP403" s="1224"/>
      <c r="BQ403" s="1223"/>
      <c r="BR403" s="200">
        <v>0</v>
      </c>
      <c r="BS403" s="200">
        <v>0</v>
      </c>
      <c r="BT403" s="200">
        <v>0</v>
      </c>
      <c r="BU403" s="200">
        <v>0</v>
      </c>
      <c r="BV403" s="200">
        <v>0</v>
      </c>
      <c r="BW403" s="200">
        <v>0</v>
      </c>
      <c r="BX403" s="200">
        <v>0</v>
      </c>
      <c r="BY403" s="200">
        <v>0</v>
      </c>
      <c r="BZ403" s="200">
        <v>0</v>
      </c>
      <c r="CA403" s="200">
        <v>0</v>
      </c>
      <c r="CB403" s="200">
        <v>0</v>
      </c>
      <c r="CC403" s="200">
        <v>0</v>
      </c>
      <c r="CD403" s="200">
        <v>0</v>
      </c>
      <c r="CE403" s="200">
        <v>0</v>
      </c>
      <c r="CF403" s="200">
        <v>0</v>
      </c>
      <c r="CG403" s="200">
        <v>0</v>
      </c>
      <c r="CH403" s="200">
        <v>0</v>
      </c>
      <c r="CI403" s="200">
        <v>0</v>
      </c>
      <c r="CJ403" s="200">
        <v>0</v>
      </c>
      <c r="CK403" s="200">
        <v>0</v>
      </c>
      <c r="CL403" s="200">
        <v>0</v>
      </c>
      <c r="CM403" s="200">
        <v>0</v>
      </c>
      <c r="CN403" s="200">
        <v>0</v>
      </c>
      <c r="CO403" s="200">
        <v>0</v>
      </c>
      <c r="CP403" s="200">
        <v>0</v>
      </c>
      <c r="CQ403" s="200">
        <v>0</v>
      </c>
      <c r="CR403" s="200">
        <v>0</v>
      </c>
      <c r="CS403" s="200">
        <v>0</v>
      </c>
      <c r="CT403" s="200">
        <v>0</v>
      </c>
      <c r="CU403" s="200">
        <v>0</v>
      </c>
      <c r="CV403" s="200">
        <v>0</v>
      </c>
      <c r="CW403" s="200">
        <v>0</v>
      </c>
      <c r="CX403" s="200">
        <v>0</v>
      </c>
      <c r="CY403" s="1236" t="s">
        <v>1006</v>
      </c>
      <c r="CZ403" s="200"/>
      <c r="DA403" s="200"/>
      <c r="DB403" s="200"/>
      <c r="DC403" s="200"/>
      <c r="DD403" s="200"/>
      <c r="DE403" s="200"/>
      <c r="DF403" s="200"/>
      <c r="DG403" s="200"/>
      <c r="DH403" s="200"/>
      <c r="DI403" s="200"/>
      <c r="DJ403" s="200"/>
      <c r="DK403" s="200"/>
      <c r="DL403" s="200"/>
      <c r="DM403" s="200">
        <v>0</v>
      </c>
      <c r="DN403" s="200">
        <v>0</v>
      </c>
      <c r="DO403" s="200">
        <v>0</v>
      </c>
      <c r="DP403" s="200">
        <v>0</v>
      </c>
      <c r="DQ403" s="200">
        <v>0</v>
      </c>
      <c r="DR403" s="200">
        <v>0</v>
      </c>
      <c r="DS403" s="200">
        <v>0</v>
      </c>
      <c r="DT403" s="200">
        <v>0</v>
      </c>
      <c r="DU403" s="200">
        <v>0</v>
      </c>
      <c r="DV403" s="200">
        <v>0</v>
      </c>
      <c r="DW403" s="1217"/>
    </row>
    <row r="404" spans="1:127" ht="15.75">
      <c r="A404" s="200">
        <v>0</v>
      </c>
      <c r="B404" s="200">
        <v>0</v>
      </c>
      <c r="C404" s="200">
        <v>0</v>
      </c>
      <c r="D404" s="200">
        <v>0</v>
      </c>
      <c r="E404" s="200">
        <v>0</v>
      </c>
      <c r="F404" s="200">
        <v>0</v>
      </c>
      <c r="G404" s="200">
        <v>0</v>
      </c>
      <c r="H404" s="200">
        <v>0</v>
      </c>
      <c r="I404" s="200">
        <v>0</v>
      </c>
      <c r="J404" s="200">
        <v>0</v>
      </c>
      <c r="K404" s="200">
        <v>0</v>
      </c>
      <c r="L404" s="200">
        <v>0</v>
      </c>
      <c r="M404" s="200">
        <v>0</v>
      </c>
      <c r="N404" s="200">
        <v>0</v>
      </c>
      <c r="O404" s="200">
        <v>0</v>
      </c>
      <c r="P404" s="200">
        <v>0</v>
      </c>
      <c r="Q404" s="200">
        <v>0</v>
      </c>
      <c r="R404" s="200">
        <v>0</v>
      </c>
      <c r="S404" s="200">
        <v>0</v>
      </c>
      <c r="T404" s="200">
        <v>0</v>
      </c>
      <c r="U404" s="200">
        <v>0</v>
      </c>
      <c r="V404" s="200">
        <v>0</v>
      </c>
      <c r="W404" s="200">
        <v>0</v>
      </c>
      <c r="X404" s="200">
        <v>0</v>
      </c>
      <c r="Y404" s="200">
        <v>0</v>
      </c>
      <c r="Z404" s="200">
        <v>0</v>
      </c>
      <c r="AA404" s="200">
        <v>0</v>
      </c>
      <c r="AB404" s="200">
        <v>0</v>
      </c>
      <c r="AC404" s="200">
        <v>0</v>
      </c>
      <c r="AD404" s="200">
        <v>0</v>
      </c>
      <c r="AE404" s="200">
        <v>0</v>
      </c>
      <c r="AF404" s="200">
        <v>0</v>
      </c>
      <c r="AG404" s="200">
        <v>0</v>
      </c>
      <c r="AH404" s="200">
        <v>0</v>
      </c>
      <c r="AI404" s="200">
        <v>0</v>
      </c>
      <c r="AJ404" s="200">
        <v>0</v>
      </c>
      <c r="AK404" s="200">
        <v>0</v>
      </c>
      <c r="AL404" s="200">
        <v>0</v>
      </c>
      <c r="AM404" s="200">
        <v>0</v>
      </c>
      <c r="AN404" s="200">
        <v>0</v>
      </c>
      <c r="AO404" s="200">
        <v>0</v>
      </c>
      <c r="AP404" s="200">
        <v>0</v>
      </c>
      <c r="AQ404" s="200">
        <v>0</v>
      </c>
      <c r="AR404" s="200">
        <v>0</v>
      </c>
      <c r="AS404" s="200">
        <v>0</v>
      </c>
      <c r="AT404" s="200">
        <v>0</v>
      </c>
      <c r="AU404" s="200">
        <v>0</v>
      </c>
      <c r="AV404" s="200">
        <v>0</v>
      </c>
      <c r="AW404" s="200">
        <v>0</v>
      </c>
      <c r="AX404" s="200">
        <v>0</v>
      </c>
      <c r="AY404" s="200">
        <v>0</v>
      </c>
      <c r="AZ404" s="200">
        <v>0</v>
      </c>
      <c r="BA404" s="200">
        <v>0</v>
      </c>
      <c r="BB404" s="200">
        <v>0</v>
      </c>
      <c r="BC404" s="200">
        <v>0</v>
      </c>
      <c r="BD404" s="200">
        <v>0</v>
      </c>
      <c r="BE404" s="200">
        <v>0</v>
      </c>
      <c r="BF404" s="200">
        <v>0</v>
      </c>
      <c r="BG404" s="200">
        <v>0</v>
      </c>
      <c r="BH404" s="200">
        <v>0</v>
      </c>
      <c r="BI404" s="200">
        <v>0</v>
      </c>
      <c r="BJ404" s="200">
        <v>0</v>
      </c>
      <c r="BK404" s="200">
        <v>0</v>
      </c>
      <c r="BL404" s="200">
        <v>0</v>
      </c>
      <c r="BM404" s="200">
        <v>0</v>
      </c>
      <c r="BN404" s="200">
        <v>0</v>
      </c>
      <c r="BO404" s="200">
        <v>0</v>
      </c>
      <c r="BP404" s="200">
        <v>0</v>
      </c>
      <c r="BQ404" s="200">
        <v>0</v>
      </c>
      <c r="BR404" s="200">
        <v>0</v>
      </c>
      <c r="BS404" s="200">
        <v>0</v>
      </c>
      <c r="BT404" s="200">
        <v>0</v>
      </c>
      <c r="BU404" s="200">
        <v>0</v>
      </c>
      <c r="BV404" s="200">
        <v>0</v>
      </c>
      <c r="BW404" s="200">
        <v>0</v>
      </c>
      <c r="BX404" s="200">
        <v>0</v>
      </c>
      <c r="BY404" s="200">
        <v>0</v>
      </c>
      <c r="BZ404" s="200">
        <v>0</v>
      </c>
      <c r="CA404" s="200">
        <v>0</v>
      </c>
      <c r="CB404" s="200">
        <v>0</v>
      </c>
      <c r="CC404" s="200">
        <v>0</v>
      </c>
      <c r="CD404" s="200">
        <v>0</v>
      </c>
      <c r="CE404" s="200">
        <v>0</v>
      </c>
      <c r="CF404" s="200">
        <v>0</v>
      </c>
      <c r="CG404" s="200">
        <v>0</v>
      </c>
      <c r="CH404" s="200">
        <v>0</v>
      </c>
      <c r="CI404" s="200">
        <v>0</v>
      </c>
      <c r="CJ404" s="200">
        <v>0</v>
      </c>
      <c r="CK404" s="200">
        <v>0</v>
      </c>
      <c r="CL404" s="200">
        <v>0</v>
      </c>
      <c r="CM404" s="200">
        <v>0</v>
      </c>
      <c r="CN404" s="200">
        <v>0</v>
      </c>
      <c r="CO404" s="200">
        <v>0</v>
      </c>
      <c r="CP404" s="200">
        <v>0</v>
      </c>
      <c r="CQ404" s="200">
        <v>0</v>
      </c>
      <c r="CR404" s="200">
        <v>0</v>
      </c>
      <c r="CS404" s="200">
        <v>0</v>
      </c>
      <c r="CT404" s="200">
        <v>0</v>
      </c>
      <c r="CU404" s="200">
        <v>0</v>
      </c>
      <c r="CV404" s="200">
        <v>0</v>
      </c>
      <c r="CW404" s="200">
        <v>0</v>
      </c>
      <c r="CX404" s="200">
        <v>0</v>
      </c>
      <c r="CY404" s="2613" t="str">
        <f>SUBSTITUTE(ADDRESS(1,COLUMN(),4),"1","")</f>
        <v>CY</v>
      </c>
      <c r="CZ404" s="2614"/>
      <c r="DA404" s="2615"/>
      <c r="DB404" s="2616" t="str">
        <f>LEFT(ADDRESS(1,COLUMN(),4),LEN(ADDRESS(1,COLUMN(),4))-1)</f>
        <v>DB</v>
      </c>
      <c r="DC404" s="2617"/>
      <c r="DD404" s="2618"/>
      <c r="DE404" s="2619" t="str">
        <f>SUBSTITUTE(ADDRESS(1,COLUMN(),4),"1","")</f>
        <v>DE</v>
      </c>
      <c r="DF404" s="2619"/>
      <c r="DG404" s="2619"/>
      <c r="DH404" s="2616" t="str">
        <f>LEFT(ADDRESS(1,COLUMN(),4),LEN(ADDRESS(1,COLUMN(),4))-1)</f>
        <v>DH</v>
      </c>
      <c r="DI404" s="2618"/>
      <c r="DJ404" s="1884" t="str">
        <f>LEFT(ADDRESS(1,COLUMN(),4),LEN(ADDRESS(1,COLUMN(),4))-1)</f>
        <v>DJ</v>
      </c>
      <c r="DK404" s="1883" t="str">
        <f>SUBSTITUTE(ADDRESS(1,COLUMN(),4),"1","")</f>
        <v>DK</v>
      </c>
      <c r="DL404" s="1884" t="str">
        <f>LEFT(ADDRESS(1,COLUMN(),4),LEN(ADDRESS(1,COLUMN(),4))-1)</f>
        <v>DL</v>
      </c>
      <c r="DM404" s="1885" t="str">
        <f>SUBSTITUTE(ADDRESS(1,COLUMN(),4),"1","")</f>
        <v>DM</v>
      </c>
      <c r="DN404" s="1885" t="str">
        <f>SUBSTITUTE(ADDRESS(1,COLUMN(),4),"1","")</f>
        <v>DN</v>
      </c>
      <c r="DO404" s="200">
        <v>0</v>
      </c>
      <c r="DP404" s="200"/>
      <c r="DQ404" s="200"/>
      <c r="DR404" s="200"/>
      <c r="DS404" s="200">
        <v>0</v>
      </c>
      <c r="DT404" s="200">
        <v>0</v>
      </c>
      <c r="DU404" s="200">
        <v>0</v>
      </c>
      <c r="DV404" s="200">
        <v>0</v>
      </c>
      <c r="DW404" s="1217"/>
    </row>
    <row r="405" spans="1:127" s="1219" customFormat="1" ht="15.95" customHeight="1">
      <c r="A405" s="1218">
        <v>0</v>
      </c>
      <c r="B405" s="2918" t="s">
        <v>1013</v>
      </c>
      <c r="C405" s="2919"/>
      <c r="D405" s="2919"/>
      <c r="E405" s="2919"/>
      <c r="F405" s="2919"/>
      <c r="G405" s="2919"/>
      <c r="H405" s="2919"/>
      <c r="I405" s="2919"/>
      <c r="J405" s="2919"/>
      <c r="K405" s="2919"/>
      <c r="L405" s="2919"/>
      <c r="M405" s="2919"/>
      <c r="N405" s="2919"/>
      <c r="O405" s="2919"/>
      <c r="P405" s="2919"/>
      <c r="Q405" s="2919"/>
      <c r="R405" s="2919"/>
      <c r="S405" s="2919"/>
      <c r="T405" s="2919"/>
      <c r="U405" s="2919"/>
      <c r="V405" s="2919"/>
      <c r="W405" s="2919"/>
      <c r="X405" s="2919"/>
      <c r="Y405" s="2919"/>
      <c r="Z405" s="2919"/>
      <c r="AA405" s="2919"/>
      <c r="AB405" s="2919"/>
      <c r="AC405" s="2919"/>
      <c r="AD405" s="892"/>
      <c r="AE405" s="306"/>
      <c r="AF405" s="306"/>
      <c r="AG405" s="306"/>
      <c r="AH405" s="306"/>
      <c r="AI405" s="306"/>
      <c r="AJ405" s="306"/>
      <c r="AK405" s="306"/>
      <c r="AL405" s="892"/>
      <c r="AM405" s="306"/>
      <c r="AN405" s="306"/>
      <c r="AO405" s="306"/>
      <c r="AP405" s="306"/>
      <c r="AQ405" s="306"/>
      <c r="AR405" s="306"/>
      <c r="AS405" s="306"/>
      <c r="AT405" s="306"/>
      <c r="AU405" s="306"/>
      <c r="AV405" s="306"/>
      <c r="AW405" s="306"/>
      <c r="AX405" s="306"/>
      <c r="AY405" s="306"/>
      <c r="AZ405" s="306"/>
      <c r="BA405" s="306"/>
      <c r="BB405" s="306"/>
      <c r="BC405" s="306"/>
      <c r="BD405" s="306"/>
      <c r="BE405" s="306"/>
      <c r="BF405" s="306"/>
      <c r="BG405" s="306"/>
      <c r="BH405" s="306"/>
      <c r="BI405" s="306"/>
      <c r="BJ405" s="306"/>
      <c r="BK405" s="306"/>
      <c r="BL405" s="306"/>
      <c r="BM405" s="306"/>
      <c r="BN405" s="306"/>
      <c r="BO405" s="306"/>
      <c r="BP405" s="306"/>
      <c r="BQ405" s="306"/>
      <c r="BR405" s="306"/>
      <c r="BS405" s="306"/>
      <c r="BT405" s="306"/>
      <c r="BU405" s="306"/>
      <c r="BV405" s="306"/>
      <c r="BW405" s="306"/>
      <c r="BX405" s="306"/>
      <c r="BY405" s="306"/>
      <c r="BZ405" s="306"/>
      <c r="CA405" s="306"/>
      <c r="CB405" s="306"/>
      <c r="CC405" s="306"/>
      <c r="CD405" s="306"/>
      <c r="CE405" s="306"/>
      <c r="CF405" s="306"/>
      <c r="CG405" s="306"/>
      <c r="CH405" s="306"/>
      <c r="CI405" s="306"/>
      <c r="CJ405" s="306"/>
      <c r="CK405" s="306"/>
      <c r="CL405" s="306"/>
      <c r="CM405" s="306"/>
      <c r="CN405" s="306"/>
      <c r="CO405" s="306"/>
      <c r="CP405" s="306"/>
      <c r="CQ405" s="891"/>
      <c r="CR405" s="891"/>
      <c r="CS405" s="891"/>
      <c r="CT405" s="891"/>
      <c r="CU405" s="891"/>
      <c r="CV405" s="891"/>
      <c r="CW405" s="891"/>
      <c r="CX405" s="891"/>
      <c r="CY405" s="891"/>
      <c r="CZ405" s="891"/>
      <c r="DA405" s="891"/>
      <c r="DB405" s="891"/>
      <c r="DC405" s="891"/>
      <c r="DD405" s="891"/>
      <c r="DE405" s="891"/>
      <c r="DF405" s="891"/>
      <c r="DG405" s="891"/>
      <c r="DH405" s="891"/>
      <c r="DI405" s="891"/>
      <c r="DJ405" s="891"/>
      <c r="DK405" s="891"/>
      <c r="DL405" s="891"/>
      <c r="DM405" s="891"/>
      <c r="DN405" s="891"/>
      <c r="DO405" s="2896" t="s">
        <v>981</v>
      </c>
      <c r="DP405" s="2897"/>
      <c r="DQ405" s="1220"/>
      <c r="DR405" s="1235" t="s">
        <v>983</v>
      </c>
      <c r="DS405" s="1234"/>
      <c r="DT405" s="1234"/>
      <c r="DU405" s="1233"/>
      <c r="DV405" s="200">
        <v>0</v>
      </c>
      <c r="DW405" s="1217"/>
    </row>
    <row r="406" spans="1:127" s="1219" customFormat="1" ht="15.95" customHeight="1">
      <c r="A406" s="1218">
        <v>0</v>
      </c>
      <c r="B406" s="2918"/>
      <c r="C406" s="2919"/>
      <c r="D406" s="2919"/>
      <c r="E406" s="2919"/>
      <c r="F406" s="2919"/>
      <c r="G406" s="2919"/>
      <c r="H406" s="2919"/>
      <c r="I406" s="2919"/>
      <c r="J406" s="2919"/>
      <c r="K406" s="2919"/>
      <c r="L406" s="2919"/>
      <c r="M406" s="2919"/>
      <c r="N406" s="2919"/>
      <c r="O406" s="2919"/>
      <c r="P406" s="2919"/>
      <c r="Q406" s="2919"/>
      <c r="R406" s="2919"/>
      <c r="S406" s="2919"/>
      <c r="T406" s="2919"/>
      <c r="U406" s="2919"/>
      <c r="V406" s="2919"/>
      <c r="W406" s="2919"/>
      <c r="X406" s="2919"/>
      <c r="Y406" s="2919"/>
      <c r="Z406" s="2919"/>
      <c r="AA406" s="2919"/>
      <c r="AB406" s="2919"/>
      <c r="AC406" s="2919"/>
      <c r="AD406" s="892"/>
      <c r="AE406" s="2920" t="s">
        <v>1008</v>
      </c>
      <c r="AF406" s="2920"/>
      <c r="AG406" s="2920"/>
      <c r="AH406" s="2920"/>
      <c r="AI406" s="2920"/>
      <c r="AJ406" s="2920"/>
      <c r="AK406" s="2920"/>
      <c r="AL406" s="2920"/>
      <c r="AM406" s="2920"/>
      <c r="AN406" s="2920"/>
      <c r="AO406" s="2920"/>
      <c r="AP406" s="2920"/>
      <c r="AQ406" s="2920"/>
      <c r="AR406" s="2920"/>
      <c r="AS406" s="2920"/>
      <c r="AT406" s="2920"/>
      <c r="AU406" s="2921">
        <v>2</v>
      </c>
      <c r="AV406" s="2921"/>
      <c r="AW406" s="2921"/>
      <c r="AX406" s="2921"/>
      <c r="AY406" s="893"/>
      <c r="AZ406" s="893"/>
      <c r="BA406" s="893"/>
      <c r="BB406" s="893"/>
      <c r="BC406" s="2922" t="s">
        <v>1010</v>
      </c>
      <c r="BD406" s="2922"/>
      <c r="BE406" s="2922"/>
      <c r="BF406" s="2922"/>
      <c r="BG406" s="2922"/>
      <c r="BH406" s="2922"/>
      <c r="BI406" s="2922"/>
      <c r="BJ406" s="2922"/>
      <c r="BK406" s="2922"/>
      <c r="BL406" s="2922"/>
      <c r="BM406" s="2922"/>
      <c r="BN406" s="2922"/>
      <c r="BO406" s="2922"/>
      <c r="BP406" s="2922"/>
      <c r="BQ406" s="2922"/>
      <c r="BR406" s="2922"/>
      <c r="BS406" s="2923">
        <v>125</v>
      </c>
      <c r="BT406" s="2923"/>
      <c r="BU406" s="2923"/>
      <c r="BV406" s="2923"/>
      <c r="BW406" s="2923"/>
      <c r="BX406" s="2923"/>
      <c r="BY406" s="2923"/>
      <c r="BZ406" s="2923"/>
      <c r="CA406" s="2924" t="s">
        <v>1014</v>
      </c>
      <c r="CB406" s="2924"/>
      <c r="CC406" s="2924"/>
      <c r="CD406" s="2924"/>
      <c r="CE406" s="2924"/>
      <c r="CF406" s="2924"/>
      <c r="CG406" s="2924"/>
      <c r="CH406" s="2924"/>
      <c r="CI406" s="2924"/>
      <c r="CJ406" s="2924"/>
      <c r="CK406" s="2924"/>
      <c r="CL406" s="2924"/>
      <c r="CM406" s="2924"/>
      <c r="CN406" s="2924"/>
      <c r="CO406" s="2924"/>
      <c r="CP406" s="2924"/>
      <c r="CQ406" s="2925">
        <f>AU406*BS406</f>
        <v>250</v>
      </c>
      <c r="CR406" s="2925"/>
      <c r="CS406" s="2925"/>
      <c r="CT406" s="2925"/>
      <c r="CU406" s="2925"/>
      <c r="CV406" s="2925"/>
      <c r="CW406" s="2925"/>
      <c r="CX406" s="2925"/>
      <c r="CY406" s="2926" t="s">
        <v>1015</v>
      </c>
      <c r="CZ406" s="2926"/>
      <c r="DA406" s="2926"/>
      <c r="DB406" s="2926"/>
      <c r="DC406" s="2926"/>
      <c r="DD406" s="2926"/>
      <c r="DE406" s="2926"/>
      <c r="DF406" s="2926"/>
      <c r="DG406" s="2926"/>
      <c r="DH406" s="2926"/>
      <c r="DI406" s="2926"/>
      <c r="DJ406" s="2926"/>
      <c r="DK406" s="2926"/>
      <c r="DL406" s="2927"/>
      <c r="DM406" s="2930" t="s">
        <v>1016</v>
      </c>
      <c r="DN406" s="2931"/>
      <c r="DO406" s="2896"/>
      <c r="DP406" s="2897"/>
      <c r="DQ406" s="1220"/>
      <c r="DR406" s="1229" t="s">
        <v>1017</v>
      </c>
      <c r="DS406" s="1227"/>
      <c r="DT406" s="1227"/>
      <c r="DU406" s="1226"/>
      <c r="DV406" s="200">
        <v>0</v>
      </c>
      <c r="DW406" s="1217"/>
    </row>
    <row r="407" spans="1:127" s="1219" customFormat="1" ht="15.95" customHeight="1">
      <c r="A407" s="1218">
        <v>0</v>
      </c>
      <c r="B407" s="2918"/>
      <c r="C407" s="2919"/>
      <c r="D407" s="2919"/>
      <c r="E407" s="2919"/>
      <c r="F407" s="2919"/>
      <c r="G407" s="2919"/>
      <c r="H407" s="2919"/>
      <c r="I407" s="2919"/>
      <c r="J407" s="2919"/>
      <c r="K407" s="2919"/>
      <c r="L407" s="2919"/>
      <c r="M407" s="2919"/>
      <c r="N407" s="2919"/>
      <c r="O407" s="2919"/>
      <c r="P407" s="2919"/>
      <c r="Q407" s="2919"/>
      <c r="R407" s="2919"/>
      <c r="S407" s="2919"/>
      <c r="T407" s="2919"/>
      <c r="U407" s="2919"/>
      <c r="V407" s="2919"/>
      <c r="W407" s="2919"/>
      <c r="X407" s="2919"/>
      <c r="Y407" s="2919"/>
      <c r="Z407" s="2919"/>
      <c r="AA407" s="2919"/>
      <c r="AB407" s="2919"/>
      <c r="AC407" s="2919"/>
      <c r="AD407" s="892"/>
      <c r="AE407" s="2920"/>
      <c r="AF407" s="2920"/>
      <c r="AG407" s="2920"/>
      <c r="AH407" s="2920"/>
      <c r="AI407" s="2920"/>
      <c r="AJ407" s="2920"/>
      <c r="AK407" s="2920"/>
      <c r="AL407" s="2920"/>
      <c r="AM407" s="2920"/>
      <c r="AN407" s="2920"/>
      <c r="AO407" s="2920"/>
      <c r="AP407" s="2920"/>
      <c r="AQ407" s="2920"/>
      <c r="AR407" s="2920"/>
      <c r="AS407" s="2920"/>
      <c r="AT407" s="2920"/>
      <c r="AU407" s="2921"/>
      <c r="AV407" s="2921"/>
      <c r="AW407" s="2921"/>
      <c r="AX407" s="2921"/>
      <c r="AY407" s="893"/>
      <c r="AZ407" s="893"/>
      <c r="BA407" s="893"/>
      <c r="BB407" s="893"/>
      <c r="BC407" s="2922"/>
      <c r="BD407" s="2922"/>
      <c r="BE407" s="2922"/>
      <c r="BF407" s="2922"/>
      <c r="BG407" s="2922"/>
      <c r="BH407" s="2922"/>
      <c r="BI407" s="2922"/>
      <c r="BJ407" s="2922"/>
      <c r="BK407" s="2922"/>
      <c r="BL407" s="2922"/>
      <c r="BM407" s="2922"/>
      <c r="BN407" s="2922"/>
      <c r="BO407" s="2922"/>
      <c r="BP407" s="2922"/>
      <c r="BQ407" s="2922"/>
      <c r="BR407" s="2922"/>
      <c r="BS407" s="2923"/>
      <c r="BT407" s="2923"/>
      <c r="BU407" s="2923"/>
      <c r="BV407" s="2923"/>
      <c r="BW407" s="2923"/>
      <c r="BX407" s="2923"/>
      <c r="BY407" s="2923"/>
      <c r="BZ407" s="2923"/>
      <c r="CA407" s="2924"/>
      <c r="CB407" s="2924"/>
      <c r="CC407" s="2924"/>
      <c r="CD407" s="2924"/>
      <c r="CE407" s="2924"/>
      <c r="CF407" s="2924"/>
      <c r="CG407" s="2924"/>
      <c r="CH407" s="2924"/>
      <c r="CI407" s="2924"/>
      <c r="CJ407" s="2924"/>
      <c r="CK407" s="2924"/>
      <c r="CL407" s="2924"/>
      <c r="CM407" s="2924"/>
      <c r="CN407" s="2924"/>
      <c r="CO407" s="2924"/>
      <c r="CP407" s="2924"/>
      <c r="CQ407" s="2925"/>
      <c r="CR407" s="2925"/>
      <c r="CS407" s="2925"/>
      <c r="CT407" s="2925"/>
      <c r="CU407" s="2925"/>
      <c r="CV407" s="2925"/>
      <c r="CW407" s="2925"/>
      <c r="CX407" s="2925"/>
      <c r="CY407" s="2926"/>
      <c r="CZ407" s="2926"/>
      <c r="DA407" s="2926"/>
      <c r="DB407" s="2926"/>
      <c r="DC407" s="2926"/>
      <c r="DD407" s="2926"/>
      <c r="DE407" s="2926"/>
      <c r="DF407" s="2926"/>
      <c r="DG407" s="2926"/>
      <c r="DH407" s="2926"/>
      <c r="DI407" s="2926"/>
      <c r="DJ407" s="2926"/>
      <c r="DK407" s="2926"/>
      <c r="DL407" s="2927"/>
      <c r="DM407" s="2930"/>
      <c r="DN407" s="2931"/>
      <c r="DO407" s="2896"/>
      <c r="DP407" s="2897"/>
      <c r="DQ407" s="1220"/>
      <c r="DR407" s="1229" t="s">
        <v>1007</v>
      </c>
      <c r="DS407" s="1227"/>
      <c r="DT407" s="1227"/>
      <c r="DU407" s="1226"/>
      <c r="DV407" s="200">
        <v>0</v>
      </c>
      <c r="DW407" s="1217"/>
    </row>
    <row r="408" spans="1:127" s="1219" customFormat="1" ht="15.95" customHeight="1">
      <c r="A408" s="1218">
        <v>0</v>
      </c>
      <c r="B408" s="2918"/>
      <c r="C408" s="2919"/>
      <c r="D408" s="2919"/>
      <c r="E408" s="2919"/>
      <c r="F408" s="2919"/>
      <c r="G408" s="2919"/>
      <c r="H408" s="2919"/>
      <c r="I408" s="2919"/>
      <c r="J408" s="2919"/>
      <c r="K408" s="2919"/>
      <c r="L408" s="2919"/>
      <c r="M408" s="2919"/>
      <c r="N408" s="2919"/>
      <c r="O408" s="2919"/>
      <c r="P408" s="2919"/>
      <c r="Q408" s="2919"/>
      <c r="R408" s="2919"/>
      <c r="S408" s="2919"/>
      <c r="T408" s="2919"/>
      <c r="U408" s="2919"/>
      <c r="V408" s="2919"/>
      <c r="W408" s="2919"/>
      <c r="X408" s="2919"/>
      <c r="Y408" s="2919"/>
      <c r="Z408" s="2919"/>
      <c r="AA408" s="2919"/>
      <c r="AB408" s="2919"/>
      <c r="AC408" s="2919"/>
      <c r="AD408" s="892"/>
      <c r="AE408" s="2920"/>
      <c r="AF408" s="2920"/>
      <c r="AG408" s="2920"/>
      <c r="AH408" s="2920"/>
      <c r="AI408" s="2920"/>
      <c r="AJ408" s="2920"/>
      <c r="AK408" s="2920"/>
      <c r="AL408" s="2920"/>
      <c r="AM408" s="2920"/>
      <c r="AN408" s="2920"/>
      <c r="AO408" s="2920"/>
      <c r="AP408" s="2920"/>
      <c r="AQ408" s="2920"/>
      <c r="AR408" s="2920"/>
      <c r="AS408" s="2920"/>
      <c r="AT408" s="2920"/>
      <c r="AU408" s="2921"/>
      <c r="AV408" s="2921"/>
      <c r="AW408" s="2921"/>
      <c r="AX408" s="2921"/>
      <c r="AY408" s="893"/>
      <c r="AZ408" s="893"/>
      <c r="BA408" s="893"/>
      <c r="BB408" s="893"/>
      <c r="BC408" s="2922"/>
      <c r="BD408" s="2922"/>
      <c r="BE408" s="2922"/>
      <c r="BF408" s="2922"/>
      <c r="BG408" s="2922"/>
      <c r="BH408" s="2922"/>
      <c r="BI408" s="2922"/>
      <c r="BJ408" s="2922"/>
      <c r="BK408" s="2922"/>
      <c r="BL408" s="2922"/>
      <c r="BM408" s="2922"/>
      <c r="BN408" s="2922"/>
      <c r="BO408" s="2922"/>
      <c r="BP408" s="2922"/>
      <c r="BQ408" s="2922"/>
      <c r="BR408" s="2922"/>
      <c r="BS408" s="2923"/>
      <c r="BT408" s="2923"/>
      <c r="BU408" s="2923"/>
      <c r="BV408" s="2923"/>
      <c r="BW408" s="2923"/>
      <c r="BX408" s="2923"/>
      <c r="BY408" s="2923"/>
      <c r="BZ408" s="2923"/>
      <c r="CA408" s="2924"/>
      <c r="CB408" s="2924"/>
      <c r="CC408" s="2924"/>
      <c r="CD408" s="2924"/>
      <c r="CE408" s="2924"/>
      <c r="CF408" s="2924"/>
      <c r="CG408" s="2924"/>
      <c r="CH408" s="2924"/>
      <c r="CI408" s="2924"/>
      <c r="CJ408" s="2924"/>
      <c r="CK408" s="2924"/>
      <c r="CL408" s="2924"/>
      <c r="CM408" s="2924"/>
      <c r="CN408" s="2924"/>
      <c r="CO408" s="2924"/>
      <c r="CP408" s="2924"/>
      <c r="CQ408" s="2925"/>
      <c r="CR408" s="2925"/>
      <c r="CS408" s="2925"/>
      <c r="CT408" s="2925"/>
      <c r="CU408" s="2925"/>
      <c r="CV408" s="2925"/>
      <c r="CW408" s="2925"/>
      <c r="CX408" s="2925"/>
      <c r="CY408" s="2900">
        <v>20</v>
      </c>
      <c r="CZ408" s="2900"/>
      <c r="DA408" s="2900"/>
      <c r="DB408" s="2900"/>
      <c r="DC408" s="2900"/>
      <c r="DD408" s="2900"/>
      <c r="DE408" s="2900"/>
      <c r="DF408" s="2900"/>
      <c r="DG408" s="2900"/>
      <c r="DH408" s="2900"/>
      <c r="DI408" s="2900"/>
      <c r="DJ408" s="2900"/>
      <c r="DK408" s="2900"/>
      <c r="DL408" s="2901"/>
      <c r="DM408" s="2902">
        <v>28</v>
      </c>
      <c r="DN408" s="2903"/>
      <c r="DO408" s="2896"/>
      <c r="DP408" s="2897"/>
      <c r="DQ408" s="1220"/>
      <c r="DR408" s="1229" t="s">
        <v>1018</v>
      </c>
      <c r="DS408" s="1227"/>
      <c r="DT408" s="1227"/>
      <c r="DU408" s="1226"/>
      <c r="DV408" s="200">
        <v>0</v>
      </c>
      <c r="DW408" s="1217"/>
    </row>
    <row r="409" spans="1:127" s="1219" customFormat="1" ht="15.95" customHeight="1">
      <c r="A409" s="1218">
        <v>0</v>
      </c>
      <c r="B409" s="2918"/>
      <c r="C409" s="2919"/>
      <c r="D409" s="2919"/>
      <c r="E409" s="2919"/>
      <c r="F409" s="2919"/>
      <c r="G409" s="2919"/>
      <c r="H409" s="2919"/>
      <c r="I409" s="2919"/>
      <c r="J409" s="2919"/>
      <c r="K409" s="2919"/>
      <c r="L409" s="2919"/>
      <c r="M409" s="2919"/>
      <c r="N409" s="2919"/>
      <c r="O409" s="2919"/>
      <c r="P409" s="2919"/>
      <c r="Q409" s="2919"/>
      <c r="R409" s="2919"/>
      <c r="S409" s="2919"/>
      <c r="T409" s="2919"/>
      <c r="U409" s="2919"/>
      <c r="V409" s="2919"/>
      <c r="W409" s="2919"/>
      <c r="X409" s="2919"/>
      <c r="Y409" s="2919"/>
      <c r="Z409" s="2919"/>
      <c r="AA409" s="2919"/>
      <c r="AB409" s="2919"/>
      <c r="AC409" s="2919"/>
      <c r="AD409" s="892"/>
      <c r="AE409" s="2932" t="s">
        <v>301</v>
      </c>
      <c r="AF409" s="2932"/>
      <c r="AG409" s="2932"/>
      <c r="AH409" s="2932"/>
      <c r="AI409" s="2932"/>
      <c r="AJ409" s="2932"/>
      <c r="AK409" s="2932"/>
      <c r="AL409" s="892"/>
      <c r="AM409" s="2932" t="s">
        <v>302</v>
      </c>
      <c r="AN409" s="2932"/>
      <c r="AO409" s="2932"/>
      <c r="AP409" s="2932"/>
      <c r="AQ409" s="2932"/>
      <c r="AR409" s="2932"/>
      <c r="AS409" s="2932"/>
      <c r="AT409" s="897"/>
      <c r="AU409" s="2932" t="s">
        <v>303</v>
      </c>
      <c r="AV409" s="2932"/>
      <c r="AW409" s="2932"/>
      <c r="AX409" s="2932"/>
      <c r="AY409" s="2932"/>
      <c r="AZ409" s="2932"/>
      <c r="BA409" s="2932"/>
      <c r="BB409" s="897"/>
      <c r="BC409" s="2932" t="s">
        <v>304</v>
      </c>
      <c r="BD409" s="2932"/>
      <c r="BE409" s="2932"/>
      <c r="BF409" s="2932"/>
      <c r="BG409" s="2932"/>
      <c r="BH409" s="2932"/>
      <c r="BI409" s="2932"/>
      <c r="BJ409" s="897"/>
      <c r="BK409" s="2932" t="s">
        <v>305</v>
      </c>
      <c r="BL409" s="2932"/>
      <c r="BM409" s="2932"/>
      <c r="BN409" s="2932"/>
      <c r="BO409" s="2932"/>
      <c r="BP409" s="2932"/>
      <c r="BQ409" s="2932"/>
      <c r="BR409" s="897"/>
      <c r="BS409" s="2932" t="s">
        <v>1019</v>
      </c>
      <c r="BT409" s="2932"/>
      <c r="BU409" s="2932"/>
      <c r="BV409" s="2932"/>
      <c r="BW409" s="2932"/>
      <c r="BX409" s="2932"/>
      <c r="BY409" s="2932"/>
      <c r="BZ409" s="897"/>
      <c r="CA409" s="2932" t="s">
        <v>1020</v>
      </c>
      <c r="CB409" s="2932"/>
      <c r="CC409" s="2932"/>
      <c r="CD409" s="2932"/>
      <c r="CE409" s="2932"/>
      <c r="CF409" s="2932"/>
      <c r="CG409" s="2932"/>
      <c r="CH409" s="897"/>
      <c r="CI409" s="2917" t="s">
        <v>1019</v>
      </c>
      <c r="CJ409" s="2905"/>
      <c r="CK409" s="2905"/>
      <c r="CL409" s="2905"/>
      <c r="CM409" s="2905"/>
      <c r="CN409" s="2905"/>
      <c r="CO409" s="2905"/>
      <c r="CP409" s="312"/>
      <c r="CQ409" s="2904" t="s">
        <v>1020</v>
      </c>
      <c r="CR409" s="2905"/>
      <c r="CS409" s="2905"/>
      <c r="CT409" s="2905"/>
      <c r="CU409" s="2905"/>
      <c r="CV409" s="2905"/>
      <c r="CW409" s="2905"/>
      <c r="CX409" s="312"/>
      <c r="CY409" s="2620" t="s">
        <v>301</v>
      </c>
      <c r="CZ409" s="2620"/>
      <c r="DA409" s="2620"/>
      <c r="DB409" s="2907" t="s">
        <v>302</v>
      </c>
      <c r="DC409" s="2907"/>
      <c r="DD409" s="2907"/>
      <c r="DE409" s="2620" t="s">
        <v>303</v>
      </c>
      <c r="DF409" s="2620"/>
      <c r="DG409" s="2620"/>
      <c r="DH409" s="2620" t="s">
        <v>304</v>
      </c>
      <c r="DI409" s="2620"/>
      <c r="DJ409" s="2928" t="s">
        <v>305</v>
      </c>
      <c r="DK409" s="2909" t="s">
        <v>1019</v>
      </c>
      <c r="DL409" s="2911" t="s">
        <v>1020</v>
      </c>
      <c r="DM409" s="2913" t="s">
        <v>1019</v>
      </c>
      <c r="DN409" s="2915" t="s">
        <v>1020</v>
      </c>
      <c r="DO409" s="2896"/>
      <c r="DP409" s="2897"/>
      <c r="DQ409" s="1220"/>
      <c r="DR409" s="313">
        <v>10</v>
      </c>
      <c r="DS409" s="314">
        <v>8</v>
      </c>
      <c r="DT409" s="315">
        <v>8</v>
      </c>
      <c r="DU409" s="1226"/>
      <c r="DV409" s="200">
        <v>0</v>
      </c>
      <c r="DW409" s="1217"/>
    </row>
    <row r="410" spans="1:127" s="1219" customFormat="1" ht="15.95" customHeight="1">
      <c r="A410" s="1218">
        <v>0</v>
      </c>
      <c r="B410" s="2918"/>
      <c r="C410" s="2919"/>
      <c r="D410" s="2919"/>
      <c r="E410" s="2919"/>
      <c r="F410" s="2919"/>
      <c r="G410" s="2919"/>
      <c r="H410" s="2919"/>
      <c r="I410" s="2919"/>
      <c r="J410" s="2919"/>
      <c r="K410" s="2919"/>
      <c r="L410" s="2919"/>
      <c r="M410" s="2919"/>
      <c r="N410" s="2919"/>
      <c r="O410" s="2919"/>
      <c r="P410" s="2919"/>
      <c r="Q410" s="2919"/>
      <c r="R410" s="2919"/>
      <c r="S410" s="2919"/>
      <c r="T410" s="2919"/>
      <c r="U410" s="2919"/>
      <c r="V410" s="2919"/>
      <c r="W410" s="2919"/>
      <c r="X410" s="2919"/>
      <c r="Y410" s="2919"/>
      <c r="Z410" s="2919"/>
      <c r="AA410" s="2919"/>
      <c r="AB410" s="2919"/>
      <c r="AC410" s="2919"/>
      <c r="AD410" s="891"/>
      <c r="AE410" s="2894" t="s">
        <v>976</v>
      </c>
      <c r="AF410" s="2895"/>
      <c r="AG410" s="2895"/>
      <c r="AH410" s="2893" t="s">
        <v>977</v>
      </c>
      <c r="AI410" s="2893"/>
      <c r="AJ410" s="2893"/>
      <c r="AK410" s="2893"/>
      <c r="AL410" s="891"/>
      <c r="AM410" s="2894" t="s">
        <v>976</v>
      </c>
      <c r="AN410" s="2895"/>
      <c r="AO410" s="2895"/>
      <c r="AP410" s="2893" t="s">
        <v>977</v>
      </c>
      <c r="AQ410" s="2893"/>
      <c r="AR410" s="2893"/>
      <c r="AS410" s="2893"/>
      <c r="AT410" s="891"/>
      <c r="AU410" s="2894" t="s">
        <v>976</v>
      </c>
      <c r="AV410" s="2895"/>
      <c r="AW410" s="2895"/>
      <c r="AX410" s="2893" t="s">
        <v>977</v>
      </c>
      <c r="AY410" s="2893"/>
      <c r="AZ410" s="2893"/>
      <c r="BA410" s="2893"/>
      <c r="BB410" s="891"/>
      <c r="BC410" s="2894" t="s">
        <v>976</v>
      </c>
      <c r="BD410" s="2895"/>
      <c r="BE410" s="2895"/>
      <c r="BF410" s="2893" t="s">
        <v>977</v>
      </c>
      <c r="BG410" s="2893"/>
      <c r="BH410" s="2893"/>
      <c r="BI410" s="2893"/>
      <c r="BJ410" s="891"/>
      <c r="BK410" s="2894" t="s">
        <v>976</v>
      </c>
      <c r="BL410" s="2895"/>
      <c r="BM410" s="2895"/>
      <c r="BN410" s="2893" t="s">
        <v>977</v>
      </c>
      <c r="BO410" s="2893"/>
      <c r="BP410" s="2893"/>
      <c r="BQ410" s="2893"/>
      <c r="BR410" s="891"/>
      <c r="BS410" s="2894" t="s">
        <v>976</v>
      </c>
      <c r="BT410" s="2895"/>
      <c r="BU410" s="2895"/>
      <c r="BV410" s="2893" t="s">
        <v>977</v>
      </c>
      <c r="BW410" s="2893"/>
      <c r="BX410" s="2893"/>
      <c r="BY410" s="2893"/>
      <c r="BZ410" s="891"/>
      <c r="CA410" s="2894" t="s">
        <v>976</v>
      </c>
      <c r="CB410" s="2895"/>
      <c r="CC410" s="2895"/>
      <c r="CD410" s="2893" t="s">
        <v>977</v>
      </c>
      <c r="CE410" s="2893"/>
      <c r="CF410" s="2893"/>
      <c r="CG410" s="2893"/>
      <c r="CH410" s="891"/>
      <c r="CI410" s="2894" t="s">
        <v>976</v>
      </c>
      <c r="CJ410" s="2895"/>
      <c r="CK410" s="2895"/>
      <c r="CL410" s="2893" t="s">
        <v>977</v>
      </c>
      <c r="CM410" s="2893"/>
      <c r="CN410" s="2893"/>
      <c r="CO410" s="2893"/>
      <c r="CP410" s="312"/>
      <c r="CQ410" s="2895" t="s">
        <v>976</v>
      </c>
      <c r="CR410" s="2895"/>
      <c r="CS410" s="2895"/>
      <c r="CT410" s="2893" t="s">
        <v>977</v>
      </c>
      <c r="CU410" s="2893"/>
      <c r="CV410" s="2893"/>
      <c r="CW410" s="2893"/>
      <c r="CX410" s="312"/>
      <c r="CY410" s="2906"/>
      <c r="CZ410" s="2906"/>
      <c r="DA410" s="2906"/>
      <c r="DB410" s="2908"/>
      <c r="DC410" s="2908"/>
      <c r="DD410" s="2908"/>
      <c r="DE410" s="2906"/>
      <c r="DF410" s="2906"/>
      <c r="DG410" s="2906"/>
      <c r="DH410" s="2906"/>
      <c r="DI410" s="2906"/>
      <c r="DJ410" s="2929"/>
      <c r="DK410" s="2910"/>
      <c r="DL410" s="2912"/>
      <c r="DM410" s="2914"/>
      <c r="DN410" s="2916"/>
      <c r="DO410" s="2898"/>
      <c r="DP410" s="2899"/>
      <c r="DQ410" s="1220"/>
      <c r="DR410" s="1232" t="s">
        <v>1008</v>
      </c>
      <c r="DS410" s="1227"/>
      <c r="DT410" s="1227"/>
      <c r="DU410" s="1226"/>
      <c r="DV410" s="200">
        <v>0</v>
      </c>
      <c r="DW410" s="1217"/>
    </row>
    <row r="411" spans="1:127" s="1219" customFormat="1" ht="18" customHeight="1">
      <c r="A411" s="1218">
        <v>0</v>
      </c>
      <c r="B411" s="2875" t="s">
        <v>1021</v>
      </c>
      <c r="C411" s="2876"/>
      <c r="D411" s="2876"/>
      <c r="E411" s="2876"/>
      <c r="F411" s="2876"/>
      <c r="G411" s="2876"/>
      <c r="H411" s="2876"/>
      <c r="I411" s="2876"/>
      <c r="J411" s="2876"/>
      <c r="K411" s="2876"/>
      <c r="L411" s="2876"/>
      <c r="M411" s="2876"/>
      <c r="N411" s="2876"/>
      <c r="O411" s="2876"/>
      <c r="P411" s="2876"/>
      <c r="Q411" s="2876"/>
      <c r="R411" s="2876"/>
      <c r="S411" s="2876"/>
      <c r="T411" s="2876"/>
      <c r="U411" s="2876"/>
      <c r="V411" s="2876"/>
      <c r="W411" s="2876"/>
      <c r="X411" s="2876"/>
      <c r="Y411" s="2876"/>
      <c r="Z411" s="2876"/>
      <c r="AA411" s="2876"/>
      <c r="AB411" s="2876"/>
      <c r="AC411" s="2876"/>
      <c r="AD411" s="316"/>
      <c r="AE411" s="2885">
        <f>IF(ISTEXT(CY411),0,(CY411/CY408)*CQ406)</f>
        <v>125</v>
      </c>
      <c r="AF411" s="2886"/>
      <c r="AG411" s="2886"/>
      <c r="AH411" s="2883">
        <f>IF(ISTEXT(CY411),CY411,IF(AE411=CQ406,"chaque repas",IF(AE411=0,0,CQ406/AE411)))</f>
        <v>2</v>
      </c>
      <c r="AI411" s="2883"/>
      <c r="AJ411" s="2883"/>
      <c r="AK411" s="2884"/>
      <c r="AL411" s="316"/>
      <c r="AM411" s="2885">
        <f>IF(ISTEXT(DB411),0,(DB411/CY408)*CQ406)</f>
        <v>100</v>
      </c>
      <c r="AN411" s="2886"/>
      <c r="AO411" s="2886"/>
      <c r="AP411" s="2883">
        <f>IF(ISTEXT(DB411),DB411,IF(AM411=CQ406,"chaque repas",IF(AM411=0,0,CQ406/AM411)))</f>
        <v>2.5</v>
      </c>
      <c r="AQ411" s="2883"/>
      <c r="AR411" s="2883"/>
      <c r="AS411" s="2884"/>
      <c r="AT411" s="316"/>
      <c r="AU411" s="2885">
        <f>IF(ISTEXT(DE411),0,(DE411/CY408)*CQ406)</f>
        <v>100</v>
      </c>
      <c r="AV411" s="2886"/>
      <c r="AW411" s="2886"/>
      <c r="AX411" s="2883">
        <f>IF(ISTEXT(DE411),DE411,IF(AU411=CQ406,"chaque repas",IF(AU411=0,0,CQ406/AU411)))</f>
        <v>2.5</v>
      </c>
      <c r="AY411" s="2883"/>
      <c r="AZ411" s="2883"/>
      <c r="BA411" s="2884"/>
      <c r="BB411" s="316"/>
      <c r="BC411" s="2885">
        <f>IF(ISTEXT(DH411),0,(DH411/CY408)*CQ406)</f>
        <v>125</v>
      </c>
      <c r="BD411" s="2886"/>
      <c r="BE411" s="2886"/>
      <c r="BF411" s="2883">
        <f>IF(ISTEXT(DH411),DH411,IF(BC411=CQ406,"chaque repas",IF(BC411=0,0,CQ406/BC411)))</f>
        <v>2</v>
      </c>
      <c r="BG411" s="2883"/>
      <c r="BH411" s="2883"/>
      <c r="BI411" s="2884"/>
      <c r="BJ411" s="316"/>
      <c r="BK411" s="2885">
        <f>IF(ISTEXT(DJ411),0,(DJ411/CY408)*CQ406)</f>
        <v>187.5</v>
      </c>
      <c r="BL411" s="2886"/>
      <c r="BM411" s="2886"/>
      <c r="BN411" s="2883">
        <f>IF(ISTEXT(DJ411),DJ411,IF(BK411=CQ406,"chaque repas",IF(BK411=0,0,CQ406/BK411)))</f>
        <v>1.3333333333333333</v>
      </c>
      <c r="BO411" s="2883"/>
      <c r="BP411" s="2883"/>
      <c r="BQ411" s="2884"/>
      <c r="BR411" s="316"/>
      <c r="BS411" s="2885">
        <f>IF(ISTEXT(DK411),0,(DK411/CY408)*CQ406)</f>
        <v>75</v>
      </c>
      <c r="BT411" s="2886"/>
      <c r="BU411" s="2886"/>
      <c r="BV411" s="2883">
        <f>IF(ISTEXT(DK411),DK411,IF(BS411=CQ406,"chaque repas",IF(BS411=0,0,CQ406/BS411)))</f>
        <v>3.3333333333333335</v>
      </c>
      <c r="BW411" s="2883"/>
      <c r="BX411" s="2883"/>
      <c r="BY411" s="2884"/>
      <c r="BZ411" s="316"/>
      <c r="CA411" s="2885">
        <f>IF(ISTEXT(DL411),0,(DL411/CY408)*CQ406)</f>
        <v>0</v>
      </c>
      <c r="CB411" s="2886"/>
      <c r="CC411" s="2886"/>
      <c r="CD411" s="2883" t="str">
        <f>IF(ISTEXT(DL411),DL411,IF(CA411=CQ406,"chaque repas",IF(CA411=0,0,CQ406/CA411)))</f>
        <v>libre</v>
      </c>
      <c r="CE411" s="2883"/>
      <c r="CF411" s="2883"/>
      <c r="CG411" s="2884"/>
      <c r="CH411" s="316"/>
      <c r="CI411" s="2885">
        <f>IF(ISTEXT(DM411),0,(DM411/DM408)*CQ406)</f>
        <v>71.428571428571431</v>
      </c>
      <c r="CJ411" s="2886"/>
      <c r="CK411" s="2886"/>
      <c r="CL411" s="2883">
        <f>IF(ISTEXT(DM411),DM411,IF(CI411=CQ406,"chaque repas",IF(CI411=0,0,CQ406/CI411)))</f>
        <v>3.5</v>
      </c>
      <c r="CM411" s="2883"/>
      <c r="CN411" s="2883"/>
      <c r="CO411" s="2883"/>
      <c r="CP411" s="316"/>
      <c r="CQ411" s="2886">
        <f>IF(ISTEXT(DN411),0,(DN411/DM408)*CQ406)</f>
        <v>0</v>
      </c>
      <c r="CR411" s="2886"/>
      <c r="CS411" s="2886"/>
      <c r="CT411" s="2883" t="str">
        <f>IF(ISTEXT(DN411),DN411,IF(CQ411=CQ406,"chaque repas",IF(CQ411=0,0,CQ406/CQ411)))</f>
        <v>libre</v>
      </c>
      <c r="CU411" s="2883"/>
      <c r="CV411" s="2883"/>
      <c r="CW411" s="2884"/>
      <c r="CX411" s="316"/>
      <c r="CY411" s="2808">
        <v>10</v>
      </c>
      <c r="CZ411" s="2809"/>
      <c r="DA411" s="2810"/>
      <c r="DB411" s="2808">
        <v>8</v>
      </c>
      <c r="DC411" s="2809"/>
      <c r="DD411" s="2810"/>
      <c r="DE411" s="2808">
        <v>8</v>
      </c>
      <c r="DF411" s="2809"/>
      <c r="DG411" s="2810"/>
      <c r="DH411" s="2746">
        <v>10</v>
      </c>
      <c r="DI411" s="2748"/>
      <c r="DJ411" s="902">
        <v>15</v>
      </c>
      <c r="DK411" s="318">
        <v>6</v>
      </c>
      <c r="DL411" s="901" t="s">
        <v>1022</v>
      </c>
      <c r="DM411" s="318">
        <v>8</v>
      </c>
      <c r="DN411" s="901" t="s">
        <v>1022</v>
      </c>
      <c r="DO411" s="2887" t="s">
        <v>979</v>
      </c>
      <c r="DP411" s="2888"/>
      <c r="DQ411" s="1220"/>
      <c r="DR411" s="1231" t="s">
        <v>1010</v>
      </c>
      <c r="DS411" s="1227"/>
      <c r="DT411" s="1227"/>
      <c r="DU411" s="1226"/>
      <c r="DV411" s="200">
        <v>0</v>
      </c>
      <c r="DW411" s="1217"/>
    </row>
    <row r="412" spans="1:127" s="1219" customFormat="1" ht="18" customHeight="1">
      <c r="A412" s="1218">
        <v>0</v>
      </c>
      <c r="B412" s="2875" t="s">
        <v>1023</v>
      </c>
      <c r="C412" s="2876"/>
      <c r="D412" s="2876"/>
      <c r="E412" s="2876"/>
      <c r="F412" s="2876"/>
      <c r="G412" s="2876"/>
      <c r="H412" s="2876"/>
      <c r="I412" s="2876"/>
      <c r="J412" s="2876"/>
      <c r="K412" s="2876"/>
      <c r="L412" s="2876"/>
      <c r="M412" s="2876"/>
      <c r="N412" s="2876"/>
      <c r="O412" s="2876"/>
      <c r="P412" s="2876"/>
      <c r="Q412" s="2876"/>
      <c r="R412" s="2876"/>
      <c r="S412" s="2876"/>
      <c r="T412" s="2876"/>
      <c r="U412" s="2876"/>
      <c r="V412" s="2876"/>
      <c r="W412" s="2876"/>
      <c r="X412" s="2876"/>
      <c r="Y412" s="2876"/>
      <c r="Z412" s="2876"/>
      <c r="AA412" s="2876"/>
      <c r="AB412" s="2876"/>
      <c r="AC412" s="2876"/>
      <c r="AD412" s="320"/>
      <c r="AE412" s="2877">
        <f>IF(ISTEXT(CY412),0,(CY412/CY408)*CQ406)</f>
        <v>100</v>
      </c>
      <c r="AF412" s="2878"/>
      <c r="AG412" s="2878"/>
      <c r="AH412" s="2864">
        <f>IF(ISTEXT(CY412),CY412,IF(AE412=CQ406,"chaque repas",IF(AE412=0,0,CQ406/AE412)))</f>
        <v>2.5</v>
      </c>
      <c r="AI412" s="2864"/>
      <c r="AJ412" s="2864"/>
      <c r="AK412" s="2865"/>
      <c r="AL412" s="320"/>
      <c r="AM412" s="2877">
        <f>IF(ISTEXT(DB412),0,(DB412/CY408)*CQ406)</f>
        <v>237.5</v>
      </c>
      <c r="AN412" s="2878"/>
      <c r="AO412" s="2878"/>
      <c r="AP412" s="2864">
        <f>IF(ISTEXT(DB412),DB412,IF(AM412=CQ406,"chaque repas",IF(AM412=0,0,CQ406/AM412)))</f>
        <v>1.0526315789473684</v>
      </c>
      <c r="AQ412" s="2864"/>
      <c r="AR412" s="2864"/>
      <c r="AS412" s="2865"/>
      <c r="AT412" s="320"/>
      <c r="AU412" s="2877">
        <f>IF(ISTEXT(DE412),0,(DE412/CY408)*CQ406)</f>
        <v>100</v>
      </c>
      <c r="AV412" s="2878"/>
      <c r="AW412" s="2878"/>
      <c r="AX412" s="2864">
        <f>IF(ISTEXT(DE412),DE412,IF(AU412=CQ406,"chaque repas",IF(AU412=0,0,CQ406/AU412)))</f>
        <v>2.5</v>
      </c>
      <c r="AY412" s="2864"/>
      <c r="AZ412" s="2864"/>
      <c r="BA412" s="2865"/>
      <c r="BB412" s="320"/>
      <c r="BC412" s="2877">
        <f>IF(ISTEXT(DH412),0,(DH412/CY408)*CQ406)</f>
        <v>100</v>
      </c>
      <c r="BD412" s="2878"/>
      <c r="BE412" s="2878"/>
      <c r="BF412" s="2864">
        <f>IF(ISTEXT(DH412),DH412,IF(BC412=CQ406,"chaque repas",IF(BC412=0,0,CQ406/BC412)))</f>
        <v>2.5</v>
      </c>
      <c r="BG412" s="2864"/>
      <c r="BH412" s="2864"/>
      <c r="BI412" s="2865"/>
      <c r="BJ412" s="320"/>
      <c r="BK412" s="2877">
        <f>IF(ISTEXT(DJ412),0,(DJ412/CY408)*CQ406)</f>
        <v>100</v>
      </c>
      <c r="BL412" s="2878"/>
      <c r="BM412" s="2878"/>
      <c r="BN412" s="2864">
        <f>IF(ISTEXT(DJ412),DJ412,IF(BK412=CQ406,"chaque repas",IF(BK412=0,0,CQ406/BK412)))</f>
        <v>2.5</v>
      </c>
      <c r="BO412" s="2864"/>
      <c r="BP412" s="2864"/>
      <c r="BQ412" s="2865"/>
      <c r="BR412" s="320"/>
      <c r="BS412" s="2877">
        <f>IF(ISTEXT(DK412),0,(DK412/CY408)*CQ406)</f>
        <v>100</v>
      </c>
      <c r="BT412" s="2878"/>
      <c r="BU412" s="2878"/>
      <c r="BV412" s="2864">
        <f>IF(ISTEXT(DK412),DK412,IF(BS412=CQ406,"chaque repas",IF(BS412=0,0,CQ406/BS412)))</f>
        <v>2.5</v>
      </c>
      <c r="BW412" s="2864"/>
      <c r="BX412" s="2864"/>
      <c r="BY412" s="2865"/>
      <c r="BZ412" s="320"/>
      <c r="CA412" s="2877">
        <f>IF(ISTEXT(DL412),0,(DL412/CY408)*CQ406)</f>
        <v>62.5</v>
      </c>
      <c r="CB412" s="2878"/>
      <c r="CC412" s="2878"/>
      <c r="CD412" s="2864">
        <f>IF(ISTEXT(DL412),DL412,IF(CA412=CQ406,"chaque repas",IF(CA412=0,0,CQ406/CA412)))</f>
        <v>4</v>
      </c>
      <c r="CE412" s="2864"/>
      <c r="CF412" s="2864"/>
      <c r="CG412" s="2865"/>
      <c r="CH412" s="320"/>
      <c r="CI412" s="2877">
        <f>IF(ISTEXT(DM412),0,(DM412/DM408)*CQ406)</f>
        <v>107.14285714285714</v>
      </c>
      <c r="CJ412" s="2878"/>
      <c r="CK412" s="2878"/>
      <c r="CL412" s="2864">
        <f>IF(ISTEXT(DM412),DM412,IF(CI412=CQ406,"chaque repas",IF(CI412=0,0,CQ406/CI412)))</f>
        <v>2.3333333333333335</v>
      </c>
      <c r="CM412" s="2864"/>
      <c r="CN412" s="2864"/>
      <c r="CO412" s="2864"/>
      <c r="CP412" s="320"/>
      <c r="CQ412" s="2878">
        <f>IF(ISTEXT(DN412),0,(DN412/DM408)*CQ406)</f>
        <v>71.428571428571431</v>
      </c>
      <c r="CR412" s="2878"/>
      <c r="CS412" s="2878"/>
      <c r="CT412" s="2864">
        <f>IF(ISTEXT(DN412),DN412,IF(CQ412=CQ406,"chaque repas",IF(CQ412=0,0,CQ406/CQ412)))</f>
        <v>3.5</v>
      </c>
      <c r="CU412" s="2864"/>
      <c r="CV412" s="2864"/>
      <c r="CW412" s="2865"/>
      <c r="CX412" s="320"/>
      <c r="CY412" s="2746">
        <v>8</v>
      </c>
      <c r="CZ412" s="2747"/>
      <c r="DA412" s="2748"/>
      <c r="DB412" s="2746">
        <v>19</v>
      </c>
      <c r="DC412" s="2747"/>
      <c r="DD412" s="2748"/>
      <c r="DE412" s="2746">
        <v>8</v>
      </c>
      <c r="DF412" s="2747"/>
      <c r="DG412" s="2748"/>
      <c r="DH412" s="2746">
        <v>8</v>
      </c>
      <c r="DI412" s="2748"/>
      <c r="DJ412" s="321">
        <v>8</v>
      </c>
      <c r="DK412" s="322">
        <v>8</v>
      </c>
      <c r="DL412" s="322">
        <v>5</v>
      </c>
      <c r="DM412" s="322">
        <v>12</v>
      </c>
      <c r="DN412" s="322">
        <v>8</v>
      </c>
      <c r="DO412" s="2889"/>
      <c r="DP412" s="2890"/>
      <c r="DQ412" s="1220"/>
      <c r="DR412" s="1230" t="s">
        <v>1011</v>
      </c>
      <c r="DS412" s="1227"/>
      <c r="DT412" s="1227"/>
      <c r="DU412" s="1226"/>
      <c r="DV412" s="200">
        <v>0</v>
      </c>
      <c r="DW412" s="1217"/>
    </row>
    <row r="413" spans="1:127" s="1219" customFormat="1" ht="18" customHeight="1">
      <c r="A413" s="1218">
        <v>0</v>
      </c>
      <c r="B413" s="2875" t="s">
        <v>1024</v>
      </c>
      <c r="C413" s="2876"/>
      <c r="D413" s="2876"/>
      <c r="E413" s="2876"/>
      <c r="F413" s="2876"/>
      <c r="G413" s="2876"/>
      <c r="H413" s="2876"/>
      <c r="I413" s="2876"/>
      <c r="J413" s="2876"/>
      <c r="K413" s="2876"/>
      <c r="L413" s="2876"/>
      <c r="M413" s="2876"/>
      <c r="N413" s="2876"/>
      <c r="O413" s="2876"/>
      <c r="P413" s="2876"/>
      <c r="Q413" s="2876"/>
      <c r="R413" s="2876"/>
      <c r="S413" s="2876"/>
      <c r="T413" s="2876"/>
      <c r="U413" s="2876"/>
      <c r="V413" s="2876"/>
      <c r="W413" s="2876"/>
      <c r="X413" s="2876"/>
      <c r="Y413" s="2876"/>
      <c r="Z413" s="2876"/>
      <c r="AA413" s="2876"/>
      <c r="AB413" s="2876"/>
      <c r="AC413" s="2876"/>
      <c r="AD413" s="320"/>
      <c r="AE413" s="2877">
        <f>IF(ISTEXT(CY413),0,(CY413/CY408)*CQ406)</f>
        <v>0</v>
      </c>
      <c r="AF413" s="2878"/>
      <c r="AG413" s="2878"/>
      <c r="AH413" s="2864">
        <f>IF(ISTEXT(CY413),CY413,IF(AE413=CQ406,"chaque repas",IF(AE413=0,0,CQ406/AE413)))</f>
        <v>0</v>
      </c>
      <c r="AI413" s="2864"/>
      <c r="AJ413" s="2864"/>
      <c r="AK413" s="2865"/>
      <c r="AL413" s="320"/>
      <c r="AM413" s="2877">
        <f>IF(ISTEXT(DB413),0,(DB413/CY408)*CQ406)</f>
        <v>0</v>
      </c>
      <c r="AN413" s="2878"/>
      <c r="AO413" s="2878"/>
      <c r="AP413" s="2864">
        <f>IF(ISTEXT(DB413),DB413,IF(AM413=CQ406,"chaque repas",IF(AM413=0,0,CQ406/AM413)))</f>
        <v>0</v>
      </c>
      <c r="AQ413" s="2864"/>
      <c r="AR413" s="2864"/>
      <c r="AS413" s="2865"/>
      <c r="AT413" s="320"/>
      <c r="AU413" s="2877">
        <f>IF(ISTEXT(DE413),0,(DE413/CY408)*CQ406)</f>
        <v>0</v>
      </c>
      <c r="AV413" s="2878"/>
      <c r="AW413" s="2878"/>
      <c r="AX413" s="2864">
        <f>IF(ISTEXT(DE413),DE413,IF(AU413=CQ406,"chaque repas",IF(AU413=0,0,CQ406/AU413)))</f>
        <v>0</v>
      </c>
      <c r="AY413" s="2864"/>
      <c r="AZ413" s="2864"/>
      <c r="BA413" s="2865"/>
      <c r="BB413" s="320"/>
      <c r="BC413" s="2877">
        <f>IF(ISTEXT(DH413),0,(DH413/CY408)*CQ406)</f>
        <v>0</v>
      </c>
      <c r="BD413" s="2878"/>
      <c r="BE413" s="2878"/>
      <c r="BF413" s="2864">
        <f>IF(ISTEXT(DH413),DH413,IF(BC413=CQ406,"chaque repas",IF(BC413=0,0,CQ406/BC413)))</f>
        <v>0</v>
      </c>
      <c r="BG413" s="2864"/>
      <c r="BH413" s="2864"/>
      <c r="BI413" s="2865"/>
      <c r="BJ413" s="320"/>
      <c r="BK413" s="2877">
        <f>IF(ISTEXT(DJ413),0,(DJ413/CY408)*CQ406)</f>
        <v>0</v>
      </c>
      <c r="BL413" s="2878"/>
      <c r="BM413" s="2878"/>
      <c r="BN413" s="2864">
        <f>IF(ISTEXT(DJ413),DJ413,IF(BK413=CQ406,"chaque repas",IF(BK413=0,0,CQ406/BK413)))</f>
        <v>0</v>
      </c>
      <c r="BO413" s="2864"/>
      <c r="BP413" s="2864"/>
      <c r="BQ413" s="2865"/>
      <c r="BR413" s="320"/>
      <c r="BS413" s="2877">
        <f>IF(ISTEXT(DK413),0,(DK413/CY408)*CQ406)</f>
        <v>0</v>
      </c>
      <c r="BT413" s="2878"/>
      <c r="BU413" s="2878"/>
      <c r="BV413" s="2864" t="str">
        <f>IF(ISTEXT(DK413),DK413,IF(BS413=CQ406,"chaque repas",IF(BS413=0,0,CQ406/BS413)))</f>
        <v>Chaque jour</v>
      </c>
      <c r="BW413" s="2864"/>
      <c r="BX413" s="2864"/>
      <c r="BY413" s="2865"/>
      <c r="BZ413" s="320"/>
      <c r="CA413" s="2877">
        <f>IF(ISTEXT(DL413),0,(DL413/CY408)*CQ406)</f>
        <v>0</v>
      </c>
      <c r="CB413" s="2878"/>
      <c r="CC413" s="2878"/>
      <c r="CD413" s="2864" t="str">
        <f>IF(ISTEXT(DL413),DL413,IF(CA413=CQ406,"chaque repas",IF(CA413=0,0,CQ406/CA413)))</f>
        <v>Chaque jour</v>
      </c>
      <c r="CE413" s="2864"/>
      <c r="CF413" s="2864"/>
      <c r="CG413" s="2865"/>
      <c r="CH413" s="320"/>
      <c r="CI413" s="2877">
        <f>IF(ISTEXT(DM413),0,(DM413/DM408)*CQ406)</f>
        <v>0</v>
      </c>
      <c r="CJ413" s="2878"/>
      <c r="CK413" s="2878"/>
      <c r="CL413" s="2864" t="str">
        <f>IF(ISTEXT(DM413),DM413,IF(CI413=CQ406,"chaque repas",IF(CI413=0,0,CQ406/CI413)))</f>
        <v>Chaque jour</v>
      </c>
      <c r="CM413" s="2864"/>
      <c r="CN413" s="2864"/>
      <c r="CO413" s="2864"/>
      <c r="CP413" s="320"/>
      <c r="CQ413" s="2878">
        <f>IF(ISTEXT(DN413),0,(DN413/DM408)*CQ406)</f>
        <v>0</v>
      </c>
      <c r="CR413" s="2878"/>
      <c r="CS413" s="2878"/>
      <c r="CT413" s="2864" t="str">
        <f>IF(ISTEXT(DN413),DN413,IF(CQ413=CQ406,"chaque repas",IF(CQ413=0,0,CQ406/CQ413)))</f>
        <v>Chaque jour</v>
      </c>
      <c r="CU413" s="2864"/>
      <c r="CV413" s="2864"/>
      <c r="CW413" s="2865"/>
      <c r="CX413" s="320"/>
      <c r="CY413" s="2879"/>
      <c r="CZ413" s="2880"/>
      <c r="DA413" s="2881"/>
      <c r="DB413" s="2879"/>
      <c r="DC413" s="2880"/>
      <c r="DD413" s="2881"/>
      <c r="DE413" s="2879"/>
      <c r="DF413" s="2880"/>
      <c r="DG413" s="2881"/>
      <c r="DH413" s="2879"/>
      <c r="DI413" s="2881"/>
      <c r="DJ413" s="324"/>
      <c r="DK413" s="324" t="s">
        <v>1025</v>
      </c>
      <c r="DL413" s="324" t="s">
        <v>1025</v>
      </c>
      <c r="DM413" s="324" t="s">
        <v>1025</v>
      </c>
      <c r="DN413" s="324" t="s">
        <v>1025</v>
      </c>
      <c r="DO413" s="2889"/>
      <c r="DP413" s="2890"/>
      <c r="DQ413" s="1220"/>
      <c r="DR413" s="1230" t="s">
        <v>1026</v>
      </c>
      <c r="DS413" s="1227"/>
      <c r="DT413" s="1227"/>
      <c r="DU413" s="1226"/>
      <c r="DV413" s="200">
        <v>0</v>
      </c>
      <c r="DW413" s="1217"/>
    </row>
    <row r="414" spans="1:127" s="1219" customFormat="1" ht="18" customHeight="1">
      <c r="A414" s="1218">
        <v>0</v>
      </c>
      <c r="B414" s="2849" t="s">
        <v>1027</v>
      </c>
      <c r="C414" s="2850"/>
      <c r="D414" s="2850"/>
      <c r="E414" s="2850"/>
      <c r="F414" s="2850"/>
      <c r="G414" s="2850"/>
      <c r="H414" s="2850"/>
      <c r="I414" s="2850"/>
      <c r="J414" s="2850"/>
      <c r="K414" s="2850"/>
      <c r="L414" s="2850"/>
      <c r="M414" s="2850"/>
      <c r="N414" s="2850"/>
      <c r="O414" s="2850"/>
      <c r="P414" s="2850"/>
      <c r="Q414" s="2850"/>
      <c r="R414" s="2850"/>
      <c r="S414" s="2850"/>
      <c r="T414" s="2850"/>
      <c r="U414" s="2850"/>
      <c r="V414" s="2850"/>
      <c r="W414" s="2850"/>
      <c r="X414" s="2850"/>
      <c r="Y414" s="2850"/>
      <c r="Z414" s="2850"/>
      <c r="AA414" s="2850"/>
      <c r="AB414" s="2850"/>
      <c r="AC414" s="2850"/>
      <c r="AD414" s="325"/>
      <c r="AE414" s="2851">
        <f>IF(ISTEXT(CY414),0,(CY414/CY408)*CQ406)</f>
        <v>0</v>
      </c>
      <c r="AF414" s="2852"/>
      <c r="AG414" s="2852"/>
      <c r="AH414" s="2853">
        <f>IF(ISTEXT(CY414),CY414,IF(AE414=CQ406,"chaque repas",IF(AE414=0,0,CQ406/AE414)))</f>
        <v>0</v>
      </c>
      <c r="AI414" s="2853"/>
      <c r="AJ414" s="2853"/>
      <c r="AK414" s="2853"/>
      <c r="AL414" s="325"/>
      <c r="AM414" s="2851">
        <f>IF(ISTEXT(DB414),0,(DB414/CY408)*CQ406)</f>
        <v>0</v>
      </c>
      <c r="AN414" s="2852"/>
      <c r="AO414" s="2852"/>
      <c r="AP414" s="2853">
        <f>IF(ISTEXT(DB414),DB414,IF(AM414=CQ406,"chaque repas",IF(AM414=0,0,CQ406/AM414)))</f>
        <v>0</v>
      </c>
      <c r="AQ414" s="2853"/>
      <c r="AR414" s="2853"/>
      <c r="AS414" s="2853"/>
      <c r="AT414" s="325"/>
      <c r="AU414" s="2851">
        <f>IF(ISTEXT(DE414),0,(DE414/CY408)*CQ406)</f>
        <v>0</v>
      </c>
      <c r="AV414" s="2852"/>
      <c r="AW414" s="2852"/>
      <c r="AX414" s="2853">
        <f>IF(ISTEXT(DE414),DE414,IF(AU414=CQ406,"chaque repas",IF(AU414=0,0,CQ406/AU414)))</f>
        <v>0</v>
      </c>
      <c r="AY414" s="2853"/>
      <c r="AZ414" s="2853"/>
      <c r="BA414" s="2853"/>
      <c r="BB414" s="325"/>
      <c r="BC414" s="2851">
        <f>IF(ISTEXT(DH414),0,(DH414/CY408)*CQ406)</f>
        <v>0</v>
      </c>
      <c r="BD414" s="2852"/>
      <c r="BE414" s="2852"/>
      <c r="BF414" s="2853">
        <f>IF(ISTEXT(DH414),DH414,IF(BC414=CQ406,"chaque repas",IF(BC414=0,0,CQ406/BC414)))</f>
        <v>0</v>
      </c>
      <c r="BG414" s="2853"/>
      <c r="BH414" s="2853"/>
      <c r="BI414" s="2853"/>
      <c r="BJ414" s="325"/>
      <c r="BK414" s="2851">
        <f>IF(ISTEXT(DJ414),0,(DJ414/CY408)*CQ406)</f>
        <v>0</v>
      </c>
      <c r="BL414" s="2852"/>
      <c r="BM414" s="2852"/>
      <c r="BN414" s="2853">
        <f>IF(ISTEXT(DJ414),DJ414,IF(BK414=CQ406,"chaque repas",IF(BK414=0,0,CQ406/BK414)))</f>
        <v>0</v>
      </c>
      <c r="BO414" s="2853"/>
      <c r="BP414" s="2853"/>
      <c r="BQ414" s="2853"/>
      <c r="BR414" s="325"/>
      <c r="BS414" s="2851">
        <f>IF(ISTEXT(DK414),0,(DK414/CY408)*CQ406)</f>
        <v>0</v>
      </c>
      <c r="BT414" s="2852"/>
      <c r="BU414" s="2852"/>
      <c r="BV414" s="2853" t="str">
        <f>IF(ISTEXT(DK414),DK414,IF(BS414=CQ406,"chaque repas",IF(BS414=0,0,CQ406/BS414)))</f>
        <v>libre</v>
      </c>
      <c r="BW414" s="2853"/>
      <c r="BX414" s="2853"/>
      <c r="BY414" s="2853"/>
      <c r="BZ414" s="325"/>
      <c r="CA414" s="2851">
        <f>IF(ISTEXT(DL414),0,(DL414/CY408)*CQ406)</f>
        <v>125</v>
      </c>
      <c r="CB414" s="2852"/>
      <c r="CC414" s="2852"/>
      <c r="CD414" s="2853">
        <f>IF(ISTEXT(DL414),DL414,IF(CA414=CQ406,"chaque repas",IF(CA414=0,0,CQ406/CA414)))</f>
        <v>2</v>
      </c>
      <c r="CE414" s="2853"/>
      <c r="CF414" s="2853"/>
      <c r="CG414" s="2853"/>
      <c r="CH414" s="325"/>
      <c r="CI414" s="2851">
        <f>IF(ISTEXT(DM414),0,(DM414/DM408)*CQ406)</f>
        <v>0</v>
      </c>
      <c r="CJ414" s="2852"/>
      <c r="CK414" s="2852"/>
      <c r="CL414" s="2853" t="str">
        <f>IF(ISTEXT(DM414),DM414,IF(CI414=CQ406,"chaque repas",IF(CI414=0,0,CQ406/CI414)))</f>
        <v>libre</v>
      </c>
      <c r="CM414" s="2853"/>
      <c r="CN414" s="2853"/>
      <c r="CO414" s="2854"/>
      <c r="CP414" s="325"/>
      <c r="CQ414" s="2852">
        <f>IF(ISTEXT(DN414),0,(DN414/DM408)*CQ406)</f>
        <v>125</v>
      </c>
      <c r="CR414" s="2852"/>
      <c r="CS414" s="2852"/>
      <c r="CT414" s="2853">
        <f>IF(ISTEXT(DN414),DN414,IF(CQ414=CQ406,"chaque repas",IF(CQ414=0,0,CQ406/CQ414)))</f>
        <v>2</v>
      </c>
      <c r="CU414" s="2853"/>
      <c r="CV414" s="2853"/>
      <c r="CW414" s="2853"/>
      <c r="CX414" s="325"/>
      <c r="CY414" s="2872"/>
      <c r="CZ414" s="2873"/>
      <c r="DA414" s="2874"/>
      <c r="DB414" s="2872"/>
      <c r="DC414" s="2873"/>
      <c r="DD414" s="2874"/>
      <c r="DE414" s="2872"/>
      <c r="DF414" s="2873"/>
      <c r="DG414" s="2874"/>
      <c r="DH414" s="2872"/>
      <c r="DI414" s="2874"/>
      <c r="DJ414" s="326"/>
      <c r="DK414" s="899" t="s">
        <v>1022</v>
      </c>
      <c r="DL414" s="898">
        <v>10</v>
      </c>
      <c r="DM414" s="899" t="s">
        <v>1022</v>
      </c>
      <c r="DN414" s="900">
        <v>14</v>
      </c>
      <c r="DO414" s="2889"/>
      <c r="DP414" s="2890"/>
      <c r="DQ414" s="1220"/>
      <c r="DR414" s="1230" t="s">
        <v>1028</v>
      </c>
      <c r="DS414" s="1227"/>
      <c r="DT414" s="1227"/>
      <c r="DU414" s="1226"/>
      <c r="DV414" s="200">
        <v>0</v>
      </c>
      <c r="DW414" s="1217"/>
    </row>
    <row r="415" spans="1:127" s="1219" customFormat="1" ht="18" customHeight="1">
      <c r="A415" s="1218">
        <v>0</v>
      </c>
      <c r="B415" s="2849" t="s">
        <v>1029</v>
      </c>
      <c r="C415" s="2850"/>
      <c r="D415" s="2850"/>
      <c r="E415" s="2850"/>
      <c r="F415" s="2850"/>
      <c r="G415" s="2850"/>
      <c r="H415" s="2850"/>
      <c r="I415" s="2850"/>
      <c r="J415" s="2850"/>
      <c r="K415" s="2850"/>
      <c r="L415" s="2850"/>
      <c r="M415" s="2850"/>
      <c r="N415" s="2850"/>
      <c r="O415" s="2850"/>
      <c r="P415" s="2850"/>
      <c r="Q415" s="2850"/>
      <c r="R415" s="2850"/>
      <c r="S415" s="2850"/>
      <c r="T415" s="2850"/>
      <c r="U415" s="2850"/>
      <c r="V415" s="2850"/>
      <c r="W415" s="2850"/>
      <c r="X415" s="2850"/>
      <c r="Y415" s="2850"/>
      <c r="Z415" s="2850"/>
      <c r="AA415" s="2850"/>
      <c r="AB415" s="2850"/>
      <c r="AC415" s="2850"/>
      <c r="AD415" s="325"/>
      <c r="AE415" s="2851">
        <f>IF(ISTEXT(CY415),0,(CY415/CY408)*CQ406)</f>
        <v>0</v>
      </c>
      <c r="AF415" s="2852"/>
      <c r="AG415" s="2852"/>
      <c r="AH415" s="2853" t="str">
        <f>IF(ISTEXT(CY415),CY415,IF(AE415=CQ406,"chaque repas",IF(AE415=0,0,CQ406/AE415)))</f>
        <v>10</v>
      </c>
      <c r="AI415" s="2853"/>
      <c r="AJ415" s="2853"/>
      <c r="AK415" s="2853"/>
      <c r="AL415" s="325"/>
      <c r="AM415" s="2851">
        <f>IF(ISTEXT(DB415),0,(DB415/CY408)*CQ406)</f>
        <v>0</v>
      </c>
      <c r="AN415" s="2852"/>
      <c r="AO415" s="2852"/>
      <c r="AP415" s="2853" t="str">
        <f>IF(ISTEXT(DB415),DB415,IF(AM415=CQ406,"chaque repas",IF(AM415=0,0,CQ406/AM415)))</f>
        <v>20</v>
      </c>
      <c r="AQ415" s="2853"/>
      <c r="AR415" s="2853"/>
      <c r="AS415" s="2853"/>
      <c r="AT415" s="325"/>
      <c r="AU415" s="2851">
        <f>IF(ISTEXT(DE415),0,(DE415/CY408)*CQ406)</f>
        <v>125</v>
      </c>
      <c r="AV415" s="2852"/>
      <c r="AW415" s="2852"/>
      <c r="AX415" s="2853">
        <f>IF(ISTEXT(DE415),DE415,IF(AU415=CQ406,"chaque repas",IF(AU415=0,0,CQ406/AU415)))</f>
        <v>2</v>
      </c>
      <c r="AY415" s="2853"/>
      <c r="AZ415" s="2853"/>
      <c r="BA415" s="2853"/>
      <c r="BB415" s="325"/>
      <c r="BC415" s="2851">
        <f>IF(ISTEXT(DH415),0,(DH415/CY408)*CQ406)</f>
        <v>0</v>
      </c>
      <c r="BD415" s="2852"/>
      <c r="BE415" s="2852"/>
      <c r="BF415" s="2853" t="str">
        <f>IF(ISTEXT(DH415),DH415,IF(BC415=CQ406,"chaque repas",IF(BC415=0,0,CQ406/BC415)))</f>
        <v>10</v>
      </c>
      <c r="BG415" s="2853"/>
      <c r="BH415" s="2853"/>
      <c r="BI415" s="2853"/>
      <c r="BJ415" s="325"/>
      <c r="BK415" s="2851">
        <f>IF(ISTEXT(DJ415),0,(DJ415/CY408)*CQ406)</f>
        <v>87.5</v>
      </c>
      <c r="BL415" s="2852"/>
      <c r="BM415" s="2852"/>
      <c r="BN415" s="2853">
        <f>IF(ISTEXT(DJ415),DJ415,IF(BK415=CQ406,"chaque repas",IF(BK415=0,0,CQ406/BK415)))</f>
        <v>2.8571428571428572</v>
      </c>
      <c r="BO415" s="2853"/>
      <c r="BP415" s="2853"/>
      <c r="BQ415" s="2853"/>
      <c r="BR415" s="325"/>
      <c r="BS415" s="2851">
        <f>IF(ISTEXT(DK415),0,(DK415/CY408)*CQ406)</f>
        <v>125</v>
      </c>
      <c r="BT415" s="2852"/>
      <c r="BU415" s="2852"/>
      <c r="BV415" s="2853">
        <f>IF(ISTEXT(DK415),DK415,IF(BS415=CQ406,"chaque repas",IF(BS415=0,0,CQ406/BS415)))</f>
        <v>2</v>
      </c>
      <c r="BW415" s="2853"/>
      <c r="BX415" s="2853"/>
      <c r="BY415" s="2853"/>
      <c r="BZ415" s="325"/>
      <c r="CA415" s="2851">
        <f>IF(ISTEXT(DL415),0,(DL415/CY408)*CQ406)</f>
        <v>100</v>
      </c>
      <c r="CB415" s="2852"/>
      <c r="CC415" s="2852"/>
      <c r="CD415" s="2853">
        <f>IF(ISTEXT(DL415),DL415,IF(CA415=CQ406,"chaque repas",IF(CA415=0,0,CQ406/CA415)))</f>
        <v>2.5</v>
      </c>
      <c r="CE415" s="2853"/>
      <c r="CF415" s="2853"/>
      <c r="CG415" s="2853"/>
      <c r="CH415" s="325"/>
      <c r="CI415" s="2851">
        <f>IF(ISTEXT(DM415),0,(DM415/DM408)*CQ406)</f>
        <v>125</v>
      </c>
      <c r="CJ415" s="2852"/>
      <c r="CK415" s="2852"/>
      <c r="CL415" s="2853">
        <f>IF(ISTEXT(DM415),DM415,IF(CI415=CQ406,"chaque repas",IF(CI415=0,0,CQ406/CI415)))</f>
        <v>2</v>
      </c>
      <c r="CM415" s="2853"/>
      <c r="CN415" s="2853"/>
      <c r="CO415" s="2854"/>
      <c r="CP415" s="325"/>
      <c r="CQ415" s="2852">
        <f>IF(ISTEXT(DN415),0,(DN415/DM408)*CQ406)</f>
        <v>107.14285714285714</v>
      </c>
      <c r="CR415" s="2852"/>
      <c r="CS415" s="2852"/>
      <c r="CT415" s="2853">
        <f>IF(ISTEXT(DN415),DN415,IF(CQ415=CQ406,"chaque repas",IF(CQ415=0,0,CQ406/CQ415)))</f>
        <v>2.3333333333333335</v>
      </c>
      <c r="CU415" s="2853"/>
      <c r="CV415" s="2853"/>
      <c r="CW415" s="2853"/>
      <c r="CX415" s="325"/>
      <c r="CY415" s="2780" t="s">
        <v>323</v>
      </c>
      <c r="CZ415" s="2781"/>
      <c r="DA415" s="2782"/>
      <c r="DB415" s="2780" t="s">
        <v>276</v>
      </c>
      <c r="DC415" s="2781"/>
      <c r="DD415" s="2782"/>
      <c r="DE415" s="2706">
        <v>10</v>
      </c>
      <c r="DF415" s="2707"/>
      <c r="DG415" s="2708"/>
      <c r="DH415" s="2780" t="s">
        <v>323</v>
      </c>
      <c r="DI415" s="2782"/>
      <c r="DJ415" s="2882">
        <v>7</v>
      </c>
      <c r="DK415" s="2882">
        <v>10</v>
      </c>
      <c r="DL415" s="2882">
        <v>8</v>
      </c>
      <c r="DM415" s="2882">
        <v>14</v>
      </c>
      <c r="DN415" s="2882">
        <v>12</v>
      </c>
      <c r="DO415" s="2889"/>
      <c r="DP415" s="2890"/>
      <c r="DQ415" s="1220"/>
      <c r="DR415" s="330">
        <v>3.5</v>
      </c>
      <c r="DS415" s="1229" t="s">
        <v>1030</v>
      </c>
      <c r="DT415" s="1227"/>
      <c r="DU415" s="1226"/>
      <c r="DV415" s="200">
        <v>0</v>
      </c>
      <c r="DW415" s="1217"/>
    </row>
    <row r="416" spans="1:127" s="1219" customFormat="1" ht="18" customHeight="1">
      <c r="A416" s="1218">
        <v>0</v>
      </c>
      <c r="B416" s="2849" t="s">
        <v>51</v>
      </c>
      <c r="C416" s="2850"/>
      <c r="D416" s="2850"/>
      <c r="E416" s="2850"/>
      <c r="F416" s="2850"/>
      <c r="G416" s="2850"/>
      <c r="H416" s="2850"/>
      <c r="I416" s="2850"/>
      <c r="J416" s="2850"/>
      <c r="K416" s="2850"/>
      <c r="L416" s="2850"/>
      <c r="M416" s="2850"/>
      <c r="N416" s="2850"/>
      <c r="O416" s="2850"/>
      <c r="P416" s="2850"/>
      <c r="Q416" s="2850"/>
      <c r="R416" s="2850"/>
      <c r="S416" s="2850"/>
      <c r="T416" s="2850"/>
      <c r="U416" s="2850"/>
      <c r="V416" s="2850"/>
      <c r="W416" s="2850"/>
      <c r="X416" s="2850"/>
      <c r="Y416" s="2850"/>
      <c r="Z416" s="2850"/>
      <c r="AA416" s="2850"/>
      <c r="AB416" s="2850"/>
      <c r="AC416" s="2850"/>
      <c r="AD416" s="332"/>
      <c r="AE416" s="2851"/>
      <c r="AF416" s="2852"/>
      <c r="AG416" s="2852"/>
      <c r="AH416" s="2853"/>
      <c r="AI416" s="2853"/>
      <c r="AJ416" s="2853"/>
      <c r="AK416" s="2853"/>
      <c r="AL416" s="332"/>
      <c r="AM416" s="2851"/>
      <c r="AN416" s="2852"/>
      <c r="AO416" s="2852"/>
      <c r="AP416" s="2853"/>
      <c r="AQ416" s="2853"/>
      <c r="AR416" s="2853"/>
      <c r="AS416" s="2853"/>
      <c r="AT416" s="332"/>
      <c r="AU416" s="2851"/>
      <c r="AV416" s="2852"/>
      <c r="AW416" s="2852"/>
      <c r="AX416" s="2853"/>
      <c r="AY416" s="2853"/>
      <c r="AZ416" s="2853"/>
      <c r="BA416" s="2853"/>
      <c r="BB416" s="332"/>
      <c r="BC416" s="2851"/>
      <c r="BD416" s="2852"/>
      <c r="BE416" s="2852"/>
      <c r="BF416" s="2853"/>
      <c r="BG416" s="2853"/>
      <c r="BH416" s="2853"/>
      <c r="BI416" s="2853"/>
      <c r="BJ416" s="332"/>
      <c r="BK416" s="2851"/>
      <c r="BL416" s="2852"/>
      <c r="BM416" s="2852"/>
      <c r="BN416" s="2853"/>
      <c r="BO416" s="2853"/>
      <c r="BP416" s="2853"/>
      <c r="BQ416" s="2853"/>
      <c r="BR416" s="332"/>
      <c r="BS416" s="2851"/>
      <c r="BT416" s="2852"/>
      <c r="BU416" s="2852"/>
      <c r="BV416" s="2853"/>
      <c r="BW416" s="2853"/>
      <c r="BX416" s="2853"/>
      <c r="BY416" s="2853"/>
      <c r="BZ416" s="332"/>
      <c r="CA416" s="2851"/>
      <c r="CB416" s="2852"/>
      <c r="CC416" s="2852"/>
      <c r="CD416" s="2853"/>
      <c r="CE416" s="2853"/>
      <c r="CF416" s="2853"/>
      <c r="CG416" s="2853"/>
      <c r="CH416" s="332"/>
      <c r="CI416" s="2851"/>
      <c r="CJ416" s="2852"/>
      <c r="CK416" s="2852"/>
      <c r="CL416" s="2853"/>
      <c r="CM416" s="2853"/>
      <c r="CN416" s="2853"/>
      <c r="CO416" s="2854"/>
      <c r="CP416" s="332"/>
      <c r="CQ416" s="2852">
        <f>IF(ISTEXT(DN416),0,(DN416/$DM$408)*$CQ$406)</f>
        <v>0</v>
      </c>
      <c r="CR416" s="2852"/>
      <c r="CS416" s="2852"/>
      <c r="CT416" s="2853">
        <f>IF(ISTEXT(DN416),DN416,IF(CQ416=$CQ$406,"chaque repas",IF(CQ416=0,0,$CQ$406/CQ416)))</f>
        <v>0</v>
      </c>
      <c r="CU416" s="2853"/>
      <c r="CV416" s="2853"/>
      <c r="CW416" s="2853"/>
      <c r="CX416" s="332"/>
      <c r="CY416" s="2861"/>
      <c r="CZ416" s="2862"/>
      <c r="DA416" s="2863"/>
      <c r="DB416" s="2861"/>
      <c r="DC416" s="2862"/>
      <c r="DD416" s="2863"/>
      <c r="DE416" s="2709"/>
      <c r="DF416" s="2710"/>
      <c r="DG416" s="2711"/>
      <c r="DH416" s="2861"/>
      <c r="DI416" s="2863"/>
      <c r="DJ416" s="2713"/>
      <c r="DK416" s="2713"/>
      <c r="DL416" s="2713"/>
      <c r="DM416" s="2713"/>
      <c r="DN416" s="2713"/>
      <c r="DO416" s="2889"/>
      <c r="DP416" s="2890"/>
      <c r="DQ416" s="1220"/>
      <c r="DR416" s="1228" t="s">
        <v>986</v>
      </c>
      <c r="DS416" s="1227"/>
      <c r="DT416" s="1227"/>
      <c r="DU416" s="1226"/>
      <c r="DV416" s="200">
        <v>0</v>
      </c>
      <c r="DW416" s="1217"/>
    </row>
    <row r="417" spans="1:127" s="1219" customFormat="1" ht="18" customHeight="1">
      <c r="A417" s="1218">
        <v>0</v>
      </c>
      <c r="B417" s="2849" t="s">
        <v>1031</v>
      </c>
      <c r="C417" s="2850"/>
      <c r="D417" s="2850"/>
      <c r="E417" s="2850"/>
      <c r="F417" s="2850"/>
      <c r="G417" s="2850"/>
      <c r="H417" s="2850"/>
      <c r="I417" s="2850"/>
      <c r="J417" s="2850"/>
      <c r="K417" s="2850"/>
      <c r="L417" s="2850"/>
      <c r="M417" s="2850"/>
      <c r="N417" s="2850"/>
      <c r="O417" s="2850"/>
      <c r="P417" s="2850"/>
      <c r="Q417" s="2850"/>
      <c r="R417" s="2850"/>
      <c r="S417" s="2850"/>
      <c r="T417" s="2850"/>
      <c r="U417" s="2850"/>
      <c r="V417" s="2850"/>
      <c r="W417" s="2850"/>
      <c r="X417" s="2850"/>
      <c r="Y417" s="2850"/>
      <c r="Z417" s="2850"/>
      <c r="AA417" s="2850"/>
      <c r="AB417" s="2850"/>
      <c r="AC417" s="2850"/>
      <c r="AD417" s="325"/>
      <c r="AE417" s="2851">
        <f>IF(ISTEXT(CY417),0,(CY417/CY408)*CQ406)</f>
        <v>0</v>
      </c>
      <c r="AF417" s="2852"/>
      <c r="AG417" s="2852"/>
      <c r="AH417" s="2853" t="str">
        <f>IF(ISTEXT(CY417),CY417,IF(AE417=CQ406,"chaque repas",IF(AE417=0,0,CQ406/AE417)))</f>
        <v>10</v>
      </c>
      <c r="AI417" s="2853"/>
      <c r="AJ417" s="2853"/>
      <c r="AK417" s="2853"/>
      <c r="AL417" s="325"/>
      <c r="AM417" s="2851">
        <f>IF(ISTEXT(DB417),0,(DB417/CY408)*CQ406)</f>
        <v>0</v>
      </c>
      <c r="AN417" s="2852"/>
      <c r="AO417" s="2852"/>
      <c r="AP417" s="2853" t="str">
        <f>IF(ISTEXT(DB417),DB417,IF(AM417=CQ406,"chaque repas",IF(AM417=0,0,CQ406/AM417)))</f>
        <v>20</v>
      </c>
      <c r="AQ417" s="2853"/>
      <c r="AR417" s="2853"/>
      <c r="AS417" s="2853"/>
      <c r="AT417" s="325"/>
      <c r="AU417" s="2851">
        <f>IF(ISTEXT(DE417),0,(DE417/CY408)*CQ406)</f>
        <v>125</v>
      </c>
      <c r="AV417" s="2852"/>
      <c r="AW417" s="2852"/>
      <c r="AX417" s="2853">
        <f>IF(ISTEXT(DE417),DE417,IF(AU417=CQ406,"chaque repas",IF(AU417=0,0,CQ406/AU417)))</f>
        <v>2</v>
      </c>
      <c r="AY417" s="2853"/>
      <c r="AZ417" s="2853"/>
      <c r="BA417" s="2853"/>
      <c r="BB417" s="325"/>
      <c r="BC417" s="2851">
        <f>IF(ISTEXT(DH417),0,(DH417/CY408)*CQ406)</f>
        <v>0</v>
      </c>
      <c r="BD417" s="2852"/>
      <c r="BE417" s="2852"/>
      <c r="BF417" s="2853" t="str">
        <f>IF(ISTEXT(DH417),DH417,IF(BC417=CQ406,"chaque repas",IF(BC417=0,0,CQ406/BC417)))</f>
        <v>10</v>
      </c>
      <c r="BG417" s="2853"/>
      <c r="BH417" s="2853"/>
      <c r="BI417" s="2853"/>
      <c r="BJ417" s="325"/>
      <c r="BK417" s="2851">
        <f>IF(ISTEXT(DJ417),0,(DJ417/CY408)*CQ406)</f>
        <v>87.5</v>
      </c>
      <c r="BL417" s="2852"/>
      <c r="BM417" s="2852"/>
      <c r="BN417" s="2853">
        <f>IF(ISTEXT(DJ417),DJ417,IF(BK417=CQ406,"chaque repas",IF(BK417=0,0,CQ406/BK417)))</f>
        <v>2.8571428571428572</v>
      </c>
      <c r="BO417" s="2853"/>
      <c r="BP417" s="2853"/>
      <c r="BQ417" s="2853"/>
      <c r="BR417" s="325"/>
      <c r="BS417" s="2851">
        <f>IF(ISTEXT(DK417),0,(DK417/CY408)*CQ406)</f>
        <v>62.5</v>
      </c>
      <c r="BT417" s="2852"/>
      <c r="BU417" s="2852"/>
      <c r="BV417" s="2853">
        <f>IF(ISTEXT(DK417),DK417,IF(BS417=CQ406,"chaque repas",IF(BS417=0,0,CQ406/BS417)))</f>
        <v>4</v>
      </c>
      <c r="BW417" s="2853"/>
      <c r="BX417" s="2853"/>
      <c r="BY417" s="2853"/>
      <c r="BZ417" s="325"/>
      <c r="CA417" s="2851">
        <f>IF(ISTEXT(DL417),0,(DL417/CY408)*CQ406)</f>
        <v>62.5</v>
      </c>
      <c r="CB417" s="2852"/>
      <c r="CC417" s="2852"/>
      <c r="CD417" s="2853">
        <f>IF(ISTEXT(DL417),DL417,IF(CA417=CQ406,"chaque repas",IF(CA417=0,0,CQ406/CA417)))</f>
        <v>4</v>
      </c>
      <c r="CE417" s="2853"/>
      <c r="CF417" s="2853"/>
      <c r="CG417" s="2853"/>
      <c r="CH417" s="325"/>
      <c r="CI417" s="2851">
        <f>IF(ISTEXT(DM417),0,(DM417/DM408)*CQ406)</f>
        <v>62.5</v>
      </c>
      <c r="CJ417" s="2852"/>
      <c r="CK417" s="2852"/>
      <c r="CL417" s="2853">
        <f>IF(ISTEXT(DM417),DM417,IF(CI417=CQ406,"chaque repas",IF(CI417=0,0,CQ406/CI417)))</f>
        <v>4</v>
      </c>
      <c r="CM417" s="2853"/>
      <c r="CN417" s="2853"/>
      <c r="CO417" s="2854"/>
      <c r="CP417" s="325"/>
      <c r="CQ417" s="2852">
        <f>IF(ISTEXT(DN417),0,(DN417/DM408)*CQ406)</f>
        <v>62.5</v>
      </c>
      <c r="CR417" s="2852"/>
      <c r="CS417" s="2852"/>
      <c r="CT417" s="2853">
        <f>IF(ISTEXT(DN417),DN417,IF(CQ417=CQ406,"chaque repas",IF(CQ417=0,0,CQ406/CQ417)))</f>
        <v>4</v>
      </c>
      <c r="CU417" s="2853"/>
      <c r="CV417" s="2853"/>
      <c r="CW417" s="2853"/>
      <c r="CX417" s="325"/>
      <c r="CY417" s="2866" t="s">
        <v>323</v>
      </c>
      <c r="CZ417" s="2867"/>
      <c r="DA417" s="2868"/>
      <c r="DB417" s="2866" t="s">
        <v>276</v>
      </c>
      <c r="DC417" s="2867"/>
      <c r="DD417" s="2868"/>
      <c r="DE417" s="2869">
        <v>10</v>
      </c>
      <c r="DF417" s="2870"/>
      <c r="DG417" s="2871"/>
      <c r="DH417" s="2866" t="s">
        <v>323</v>
      </c>
      <c r="DI417" s="2868"/>
      <c r="DJ417" s="334">
        <v>7</v>
      </c>
      <c r="DK417" s="334">
        <v>5</v>
      </c>
      <c r="DL417" s="334">
        <v>5</v>
      </c>
      <c r="DM417" s="334">
        <v>7</v>
      </c>
      <c r="DN417" s="334">
        <v>7</v>
      </c>
      <c r="DO417" s="2891"/>
      <c r="DP417" s="2892"/>
      <c r="DQ417" s="1220"/>
      <c r="DR417" s="1225" t="s">
        <v>987</v>
      </c>
      <c r="DS417" s="1224"/>
      <c r="DT417" s="1224"/>
      <c r="DU417" s="1223"/>
      <c r="DV417" s="200">
        <v>0</v>
      </c>
      <c r="DW417" s="1217"/>
    </row>
    <row r="418" spans="1:127" s="1219" customFormat="1" ht="18" customHeight="1">
      <c r="A418" s="1218">
        <v>0</v>
      </c>
      <c r="B418" s="2857" t="s">
        <v>1032</v>
      </c>
      <c r="C418" s="2858"/>
      <c r="D418" s="2858"/>
      <c r="E418" s="2858"/>
      <c r="F418" s="2858"/>
      <c r="G418" s="2858"/>
      <c r="H418" s="2858"/>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58"/>
      <c r="AD418" s="336"/>
      <c r="AE418" s="2826">
        <f>IF(ISTEXT(CY418),0,(CY418/CY408)*CQ406)</f>
        <v>125</v>
      </c>
      <c r="AF418" s="2827"/>
      <c r="AG418" s="2827"/>
      <c r="AH418" s="2830">
        <f>IF(ISTEXT(CY418),CY418,IF(AE418=CQ406,"chaque repas",IF(AE418=0,0,CQ406/AE418)))</f>
        <v>2</v>
      </c>
      <c r="AI418" s="2830"/>
      <c r="AJ418" s="2830"/>
      <c r="AK418" s="2830"/>
      <c r="AL418" s="336"/>
      <c r="AM418" s="2826">
        <f>IF(ISTEXT(DB418),0,(DB418/CY408)*CQ406)</f>
        <v>0</v>
      </c>
      <c r="AN418" s="2827"/>
      <c r="AO418" s="2827"/>
      <c r="AP418" s="2830" t="str">
        <f>IF(ISTEXT(DB418),DB418,IF(AM418=CQ406,"chaque repas",IF(AM418=0,0,CQ406/AM418)))</f>
        <v>20</v>
      </c>
      <c r="AQ418" s="2830"/>
      <c r="AR418" s="2830"/>
      <c r="AS418" s="2830"/>
      <c r="AT418" s="336"/>
      <c r="AU418" s="2826">
        <f>IF(ISTEXT(DE418),0,(DE418/CY408)*CQ406)</f>
        <v>125</v>
      </c>
      <c r="AV418" s="2827"/>
      <c r="AW418" s="2827"/>
      <c r="AX418" s="2830">
        <f>IF(ISTEXT(DE418),DE418,IF(AU418=CQ406,"chaque repas",IF(AU418=0,0,CQ406/AU418)))</f>
        <v>2</v>
      </c>
      <c r="AY418" s="2830"/>
      <c r="AZ418" s="2830"/>
      <c r="BA418" s="2830"/>
      <c r="BB418" s="336"/>
      <c r="BC418" s="2826">
        <f>IF(ISTEXT(DH418),0,(DH418/CY408)*CQ406)</f>
        <v>0</v>
      </c>
      <c r="BD418" s="2827"/>
      <c r="BE418" s="2827"/>
      <c r="BF418" s="2830" t="str">
        <f>IF(ISTEXT(DH418),DH418,IF(BC418=CQ406,"chaque repas",IF(BC418=0,0,CQ406/BC418)))</f>
        <v>10</v>
      </c>
      <c r="BG418" s="2830"/>
      <c r="BH418" s="2830"/>
      <c r="BI418" s="2830"/>
      <c r="BJ418" s="336"/>
      <c r="BK418" s="2826">
        <f>IF(ISTEXT(DJ418),0,(DJ418/CY408)*CQ406)</f>
        <v>87.5</v>
      </c>
      <c r="BL418" s="2827"/>
      <c r="BM418" s="2827"/>
      <c r="BN418" s="2830">
        <f>IF(ISTEXT(DJ418),DJ418,IF(BK418=CQ406,"chaque repas",IF(BK418=0,0,CQ406/BK418)))</f>
        <v>2.8571428571428572</v>
      </c>
      <c r="BO418" s="2830"/>
      <c r="BP418" s="2830"/>
      <c r="BQ418" s="2830"/>
      <c r="BR418" s="336"/>
      <c r="BS418" s="2826">
        <f>IF(ISTEXT(DK418),0,(DK418/CY408)*CQ406)</f>
        <v>62.5</v>
      </c>
      <c r="BT418" s="2827"/>
      <c r="BU418" s="2827"/>
      <c r="BV418" s="2830">
        <f>IF(ISTEXT(DK418),DK418,IF(BS418=CQ406,"chaque repas",IF(BS418=0,0,CQ406/BS418)))</f>
        <v>4</v>
      </c>
      <c r="BW418" s="2830"/>
      <c r="BX418" s="2830"/>
      <c r="BY418" s="2830"/>
      <c r="BZ418" s="336"/>
      <c r="CA418" s="2826">
        <f>IF(ISTEXT(DL418),0,(DL418/CY408)*CQ406)</f>
        <v>62.5</v>
      </c>
      <c r="CB418" s="2827"/>
      <c r="CC418" s="2827"/>
      <c r="CD418" s="2830">
        <f>IF(ISTEXT(DL418),DL418,IF(CA418=CQ406,"chaque repas",IF(CA418=0,0,CQ406/CA418)))</f>
        <v>4</v>
      </c>
      <c r="CE418" s="2830"/>
      <c r="CF418" s="2830"/>
      <c r="CG418" s="2830"/>
      <c r="CH418" s="336"/>
      <c r="CI418" s="2826">
        <f>IF(ISTEXT(DM418),0,(DM418/DM408)*CQ406)</f>
        <v>62.5</v>
      </c>
      <c r="CJ418" s="2827"/>
      <c r="CK418" s="2827"/>
      <c r="CL418" s="2830">
        <f>IF(ISTEXT(DM418),DM418,IF(CI418=CQ406,"chaque repas",IF(CI418=0,0,CQ406/CI418)))</f>
        <v>4</v>
      </c>
      <c r="CM418" s="2830"/>
      <c r="CN418" s="2830"/>
      <c r="CO418" s="2830"/>
      <c r="CP418" s="336"/>
      <c r="CQ418" s="2827">
        <f>IF(ISTEXT(DN418),0,(DN418/DM408)*CQ406)</f>
        <v>62.5</v>
      </c>
      <c r="CR418" s="2827"/>
      <c r="CS418" s="2827"/>
      <c r="CT418" s="2830">
        <f>IF(ISTEXT(DN418),DN418,IF(CQ418=CQ406,"chaque repas",IF(CQ418=0,0,CQ406/CQ418)))</f>
        <v>4</v>
      </c>
      <c r="CU418" s="2830"/>
      <c r="CV418" s="2830"/>
      <c r="CW418" s="2830"/>
      <c r="CX418" s="336"/>
      <c r="CY418" s="2832">
        <v>10</v>
      </c>
      <c r="CZ418" s="2833"/>
      <c r="DA418" s="2834"/>
      <c r="DB418" s="2832" t="s">
        <v>276</v>
      </c>
      <c r="DC418" s="2833"/>
      <c r="DD418" s="2834"/>
      <c r="DE418" s="2695">
        <v>10</v>
      </c>
      <c r="DF418" s="2696"/>
      <c r="DG418" s="2697"/>
      <c r="DH418" s="2832" t="s">
        <v>323</v>
      </c>
      <c r="DI418" s="2834"/>
      <c r="DJ418" s="2712">
        <v>7</v>
      </c>
      <c r="DK418" s="2712">
        <v>5</v>
      </c>
      <c r="DL418" s="2712">
        <v>5</v>
      </c>
      <c r="DM418" s="2712">
        <v>7</v>
      </c>
      <c r="DN418" s="2712">
        <v>7</v>
      </c>
      <c r="DO418" s="2843" t="s">
        <v>1033</v>
      </c>
      <c r="DP418" s="2844"/>
      <c r="DQ418" s="1220"/>
      <c r="DR418" s="200">
        <v>0</v>
      </c>
      <c r="DS418" s="200">
        <v>0</v>
      </c>
      <c r="DT418" s="200">
        <v>0</v>
      </c>
      <c r="DU418" s="200">
        <v>0</v>
      </c>
      <c r="DV418" s="200">
        <v>0</v>
      </c>
      <c r="DW418" s="1217"/>
    </row>
    <row r="419" spans="1:127" s="1219" customFormat="1" ht="18" customHeight="1">
      <c r="A419" s="1218">
        <v>0</v>
      </c>
      <c r="B419" s="2859" t="s">
        <v>56</v>
      </c>
      <c r="C419" s="2860"/>
      <c r="D419" s="2860"/>
      <c r="E419" s="2860"/>
      <c r="F419" s="2860"/>
      <c r="G419" s="2860"/>
      <c r="H419" s="2860"/>
      <c r="I419" s="2860"/>
      <c r="J419" s="2860"/>
      <c r="K419" s="2860"/>
      <c r="L419" s="2860"/>
      <c r="M419" s="2860"/>
      <c r="N419" s="2860"/>
      <c r="O419" s="2860"/>
      <c r="P419" s="2860"/>
      <c r="Q419" s="2860"/>
      <c r="R419" s="2860"/>
      <c r="S419" s="2860"/>
      <c r="T419" s="2860"/>
      <c r="U419" s="2860"/>
      <c r="V419" s="2860"/>
      <c r="W419" s="2860"/>
      <c r="X419" s="2860"/>
      <c r="Y419" s="2860"/>
      <c r="Z419" s="2860"/>
      <c r="AA419" s="2860"/>
      <c r="AB419" s="2860"/>
      <c r="AC419" s="2860"/>
      <c r="AD419" s="332"/>
      <c r="AE419" s="2828"/>
      <c r="AF419" s="2829"/>
      <c r="AG419" s="2829"/>
      <c r="AH419" s="2831"/>
      <c r="AI419" s="2831"/>
      <c r="AJ419" s="2831"/>
      <c r="AK419" s="2831"/>
      <c r="AL419" s="332"/>
      <c r="AM419" s="2828"/>
      <c r="AN419" s="2829"/>
      <c r="AO419" s="2829"/>
      <c r="AP419" s="2831"/>
      <c r="AQ419" s="2831"/>
      <c r="AR419" s="2831"/>
      <c r="AS419" s="2831"/>
      <c r="AT419" s="332"/>
      <c r="AU419" s="2828"/>
      <c r="AV419" s="2829"/>
      <c r="AW419" s="2829"/>
      <c r="AX419" s="2831"/>
      <c r="AY419" s="2831"/>
      <c r="AZ419" s="2831"/>
      <c r="BA419" s="2831"/>
      <c r="BB419" s="332"/>
      <c r="BC419" s="2828"/>
      <c r="BD419" s="2829"/>
      <c r="BE419" s="2829"/>
      <c r="BF419" s="2831"/>
      <c r="BG419" s="2831"/>
      <c r="BH419" s="2831"/>
      <c r="BI419" s="2831"/>
      <c r="BJ419" s="332"/>
      <c r="BK419" s="2828"/>
      <c r="BL419" s="2829"/>
      <c r="BM419" s="2829"/>
      <c r="BN419" s="2831"/>
      <c r="BO419" s="2831"/>
      <c r="BP419" s="2831"/>
      <c r="BQ419" s="2831"/>
      <c r="BR419" s="332"/>
      <c r="BS419" s="2828"/>
      <c r="BT419" s="2829"/>
      <c r="BU419" s="2829"/>
      <c r="BV419" s="2831"/>
      <c r="BW419" s="2831"/>
      <c r="BX419" s="2831"/>
      <c r="BY419" s="2831"/>
      <c r="BZ419" s="332"/>
      <c r="CA419" s="2828"/>
      <c r="CB419" s="2829"/>
      <c r="CC419" s="2829"/>
      <c r="CD419" s="2831"/>
      <c r="CE419" s="2831"/>
      <c r="CF419" s="2831"/>
      <c r="CG419" s="2831"/>
      <c r="CH419" s="332"/>
      <c r="CI419" s="2828"/>
      <c r="CJ419" s="2829"/>
      <c r="CK419" s="2829"/>
      <c r="CL419" s="2831"/>
      <c r="CM419" s="2831"/>
      <c r="CN419" s="2831"/>
      <c r="CO419" s="2831"/>
      <c r="CP419" s="332"/>
      <c r="CQ419" s="2829"/>
      <c r="CR419" s="2829"/>
      <c r="CS419" s="2829"/>
      <c r="CT419" s="2831"/>
      <c r="CU419" s="2831"/>
      <c r="CV419" s="2831"/>
      <c r="CW419" s="2831"/>
      <c r="CX419" s="332"/>
      <c r="CY419" s="2835"/>
      <c r="CZ419" s="2836"/>
      <c r="DA419" s="2837"/>
      <c r="DB419" s="2835"/>
      <c r="DC419" s="2836"/>
      <c r="DD419" s="2837"/>
      <c r="DE419" s="2838"/>
      <c r="DF419" s="2839"/>
      <c r="DG419" s="2840"/>
      <c r="DH419" s="2841"/>
      <c r="DI419" s="2842"/>
      <c r="DJ419" s="2713"/>
      <c r="DK419" s="2713"/>
      <c r="DL419" s="2713"/>
      <c r="DM419" s="2713"/>
      <c r="DN419" s="2713"/>
      <c r="DO419" s="2845"/>
      <c r="DP419" s="2846"/>
      <c r="DQ419" s="1220"/>
      <c r="DR419" s="200">
        <v>0</v>
      </c>
      <c r="DS419" s="200">
        <v>0</v>
      </c>
      <c r="DT419" s="200">
        <v>0</v>
      </c>
      <c r="DU419" s="200">
        <v>0</v>
      </c>
      <c r="DV419" s="200">
        <v>0</v>
      </c>
      <c r="DW419" s="1217"/>
    </row>
    <row r="420" spans="1:127" s="1219" customFormat="1" ht="18" customHeight="1">
      <c r="A420" s="1218">
        <v>0</v>
      </c>
      <c r="B420" s="2847" t="s">
        <v>1034</v>
      </c>
      <c r="C420" s="2848"/>
      <c r="D420" s="2848"/>
      <c r="E420" s="2848"/>
      <c r="F420" s="2848"/>
      <c r="G420" s="2848"/>
      <c r="H420" s="2848"/>
      <c r="I420" s="2848"/>
      <c r="J420" s="2848"/>
      <c r="K420" s="2848"/>
      <c r="L420" s="2848"/>
      <c r="M420" s="2848"/>
      <c r="N420" s="2848"/>
      <c r="O420" s="2848"/>
      <c r="P420" s="2848"/>
      <c r="Q420" s="2848"/>
      <c r="R420" s="2848"/>
      <c r="S420" s="2848"/>
      <c r="T420" s="2848"/>
      <c r="U420" s="2848"/>
      <c r="V420" s="2848"/>
      <c r="W420" s="2848"/>
      <c r="X420" s="2848"/>
      <c r="Y420" s="2848"/>
      <c r="Z420" s="2848"/>
      <c r="AA420" s="2848"/>
      <c r="AB420" s="2848"/>
      <c r="AC420" s="2848"/>
      <c r="AD420" s="337"/>
      <c r="AE420" s="2811">
        <f>IF(ISTEXT(CY420),0,(CY420/CY408)*CQ406)</f>
        <v>50</v>
      </c>
      <c r="AF420" s="2812"/>
      <c r="AG420" s="2812"/>
      <c r="AH420" s="2813">
        <f>IF(ISTEXT(CY420),CY420,IF(AE420=CQ406,"chaque repas",IF(AE420=0,0,CQ406/AE420)))</f>
        <v>5</v>
      </c>
      <c r="AI420" s="2813"/>
      <c r="AJ420" s="2813"/>
      <c r="AK420" s="2813"/>
      <c r="AL420" s="337"/>
      <c r="AM420" s="2811">
        <f>IF(ISTEXT(DB420),0,(DB420/CY408)*CQ406)</f>
        <v>25</v>
      </c>
      <c r="AN420" s="2812"/>
      <c r="AO420" s="2812"/>
      <c r="AP420" s="2813">
        <f>IF(ISTEXT(DB420),DB420,IF(AM420=CQ406,"chaque repas",IF(AM420=0,0,CQ406/AM420)))</f>
        <v>10</v>
      </c>
      <c r="AQ420" s="2813"/>
      <c r="AR420" s="2813"/>
      <c r="AS420" s="2813"/>
      <c r="AT420" s="337"/>
      <c r="AU420" s="2811">
        <f>IF(ISTEXT(DE420),0,(DE420/CY408)*CQ406)</f>
        <v>12.5</v>
      </c>
      <c r="AV420" s="2812"/>
      <c r="AW420" s="2812"/>
      <c r="AX420" s="2813">
        <f>IF(ISTEXT(DE420),DE420,IF(AU420=CQ406,"chaque repas",IF(AU420=0,0,CQ406/AU420)))</f>
        <v>20</v>
      </c>
      <c r="AY420" s="2813"/>
      <c r="AZ420" s="2813"/>
      <c r="BA420" s="2813"/>
      <c r="BB420" s="337"/>
      <c r="BC420" s="2811">
        <f>IF(ISTEXT(DH420),0,(DH420/CY408)*CQ406)</f>
        <v>100</v>
      </c>
      <c r="BD420" s="2812"/>
      <c r="BE420" s="2812"/>
      <c r="BF420" s="2813">
        <f>IF(ISTEXT(DH420),DH420,IF(BC420=CQ406,"chaque repas",IF(BC420=0,0,CQ406/BC420)))</f>
        <v>2.5</v>
      </c>
      <c r="BG420" s="2813"/>
      <c r="BH420" s="2813"/>
      <c r="BI420" s="2813"/>
      <c r="BJ420" s="337"/>
      <c r="BK420" s="2811">
        <f>IF(ISTEXT(DJ420),0,(DJ420/CY408)*CQ406)</f>
        <v>25</v>
      </c>
      <c r="BL420" s="2812"/>
      <c r="BM420" s="2812"/>
      <c r="BN420" s="2813">
        <f>IF(ISTEXT(DJ420),DJ420,IF(BK420=CQ406,"chaque repas",IF(BK420=0,0,CQ406/BK420)))</f>
        <v>10</v>
      </c>
      <c r="BO420" s="2813"/>
      <c r="BP420" s="2813"/>
      <c r="BQ420" s="2813"/>
      <c r="BR420" s="337"/>
      <c r="BS420" s="2811">
        <f>IF(ISTEXT(DK420),0,(DK420/CY408)*CQ406)</f>
        <v>100</v>
      </c>
      <c r="BT420" s="2812"/>
      <c r="BU420" s="2812"/>
      <c r="BV420" s="2813">
        <f>IF(ISTEXT(DK420),DK420,IF(BS420=CQ406,"chaque repas",IF(BS420=0,0,CQ406/BS420)))</f>
        <v>2.5</v>
      </c>
      <c r="BW420" s="2813"/>
      <c r="BX420" s="2813"/>
      <c r="BY420" s="2813"/>
      <c r="BZ420" s="337"/>
      <c r="CA420" s="2811">
        <f>IF(ISTEXT(DL420),0,(DL420/CY408)*CQ406)</f>
        <v>12.5</v>
      </c>
      <c r="CB420" s="2812"/>
      <c r="CC420" s="2812"/>
      <c r="CD420" s="2813">
        <f>IF(ISTEXT(DL420),DL420,IF(CA420=CQ406,"chaque repas",IF(CA420=0,0,CQ406/CA420)))</f>
        <v>20</v>
      </c>
      <c r="CE420" s="2813"/>
      <c r="CF420" s="2813"/>
      <c r="CG420" s="2813"/>
      <c r="CH420" s="337"/>
      <c r="CI420" s="2811">
        <f>IF(ISTEXT(DM420),0,(DM420/DM408)*CQ406)</f>
        <v>107.14285714285714</v>
      </c>
      <c r="CJ420" s="2812"/>
      <c r="CK420" s="2812"/>
      <c r="CL420" s="2813">
        <f>IF(ISTEXT(DM420),DM420,IF(CI420=CQ406,"chaque repas",IF(CI420=0,0,CQ406/CI420)))</f>
        <v>2.3333333333333335</v>
      </c>
      <c r="CM420" s="2813"/>
      <c r="CN420" s="2813"/>
      <c r="CO420" s="2813"/>
      <c r="CP420" s="337"/>
      <c r="CQ420" s="2812">
        <f>IF(ISTEXT(DN420),0,(DN420/DM408)*CQ406)</f>
        <v>17.857142857142858</v>
      </c>
      <c r="CR420" s="2812"/>
      <c r="CS420" s="2812"/>
      <c r="CT420" s="2813">
        <f>IF(ISTEXT(DN420),DN420,IF(CQ420=CQ406,"chaque repas",IF(CQ420=0,0,CQ406/CQ420)))</f>
        <v>14</v>
      </c>
      <c r="CU420" s="2813"/>
      <c r="CV420" s="2813"/>
      <c r="CW420" s="2813"/>
      <c r="CX420" s="337"/>
      <c r="CY420" s="2820">
        <v>4</v>
      </c>
      <c r="CZ420" s="2821"/>
      <c r="DA420" s="2822"/>
      <c r="DB420" s="2820">
        <v>2</v>
      </c>
      <c r="DC420" s="2821"/>
      <c r="DD420" s="2822"/>
      <c r="DE420" s="2823">
        <v>1</v>
      </c>
      <c r="DF420" s="2824"/>
      <c r="DG420" s="2825"/>
      <c r="DH420" s="2823">
        <v>8</v>
      </c>
      <c r="DI420" s="2825"/>
      <c r="DJ420" s="338">
        <v>2</v>
      </c>
      <c r="DK420" s="338">
        <v>8</v>
      </c>
      <c r="DL420" s="338">
        <v>1</v>
      </c>
      <c r="DM420" s="338">
        <v>12</v>
      </c>
      <c r="DN420" s="338">
        <v>2</v>
      </c>
      <c r="DO420" s="2814" t="s">
        <v>978</v>
      </c>
      <c r="DP420" s="2815"/>
      <c r="DQ420" s="1220"/>
      <c r="DR420" s="200">
        <v>0</v>
      </c>
      <c r="DS420" s="200">
        <v>0</v>
      </c>
      <c r="DT420" s="200">
        <v>0</v>
      </c>
      <c r="DU420" s="200">
        <v>0</v>
      </c>
      <c r="DV420" s="200">
        <v>0</v>
      </c>
      <c r="DW420" s="1217"/>
    </row>
    <row r="421" spans="1:127" s="1219" customFormat="1" ht="18" customHeight="1">
      <c r="A421" s="1218">
        <v>0</v>
      </c>
      <c r="B421" s="2855" t="s">
        <v>1035</v>
      </c>
      <c r="C421" s="2856"/>
      <c r="D421" s="2856"/>
      <c r="E421" s="2856"/>
      <c r="F421" s="2856"/>
      <c r="G421" s="2856"/>
      <c r="H421" s="2856"/>
      <c r="I421" s="2856"/>
      <c r="J421" s="2856"/>
      <c r="K421" s="2856"/>
      <c r="L421" s="2856"/>
      <c r="M421" s="2856"/>
      <c r="N421" s="2856"/>
      <c r="O421" s="2856"/>
      <c r="P421" s="2856"/>
      <c r="Q421" s="2856"/>
      <c r="R421" s="2856"/>
      <c r="S421" s="2856"/>
      <c r="T421" s="2856"/>
      <c r="U421" s="2856"/>
      <c r="V421" s="2856"/>
      <c r="W421" s="2856"/>
      <c r="X421" s="2856"/>
      <c r="Y421" s="2856"/>
      <c r="Z421" s="2856"/>
      <c r="AA421" s="2856"/>
      <c r="AB421" s="2856"/>
      <c r="AC421" s="2856"/>
      <c r="AD421" s="339"/>
      <c r="AE421" s="2804">
        <f>IF(ISTEXT(CY421),0,(CY421/CY408)*CQ406)</f>
        <v>50</v>
      </c>
      <c r="AF421" s="2805"/>
      <c r="AG421" s="2805"/>
      <c r="AH421" s="2806">
        <f>IF(ISTEXT(CY421),CY421,IF(AE421=CQ406,"chaque repas",IF(AE421=0,0,CQ406/AE421)))</f>
        <v>5</v>
      </c>
      <c r="AI421" s="2806"/>
      <c r="AJ421" s="2806"/>
      <c r="AK421" s="2806"/>
      <c r="AL421" s="339"/>
      <c r="AM421" s="2804">
        <f>IF(ISTEXT(DB421),0,(DB421/CY408)*CQ406)</f>
        <v>25</v>
      </c>
      <c r="AN421" s="2805"/>
      <c r="AO421" s="2805"/>
      <c r="AP421" s="2806">
        <f>IF(ISTEXT(DB421),DB421,IF(AM421=CQ406,"chaque repas",IF(AM421=0,0,CQ406/AM421)))</f>
        <v>10</v>
      </c>
      <c r="AQ421" s="2806"/>
      <c r="AR421" s="2806"/>
      <c r="AS421" s="2806"/>
      <c r="AT421" s="339"/>
      <c r="AU421" s="2804">
        <f>IF(ISTEXT(DE421),0,(DE421/CY408)*CQ406)</f>
        <v>25</v>
      </c>
      <c r="AV421" s="2805"/>
      <c r="AW421" s="2805"/>
      <c r="AX421" s="2806">
        <f>IF(ISTEXT(DE421),DE421,IF(AU421=CQ406,"chaque repas",IF(AU421=0,0,CQ406/AU421)))</f>
        <v>10</v>
      </c>
      <c r="AY421" s="2806"/>
      <c r="AZ421" s="2806"/>
      <c r="BA421" s="2806"/>
      <c r="BB421" s="339"/>
      <c r="BC421" s="2804">
        <f>IF(ISTEXT(DH421),0,(DH421/CY408)*CQ406)</f>
        <v>50</v>
      </c>
      <c r="BD421" s="2805"/>
      <c r="BE421" s="2805"/>
      <c r="BF421" s="2806">
        <f>IF(ISTEXT(DH421),DH421,IF(BC421=CQ406,"chaque repas",IF(BC421=0,0,CQ406/BC421)))</f>
        <v>5</v>
      </c>
      <c r="BG421" s="2806"/>
      <c r="BH421" s="2806"/>
      <c r="BI421" s="2806"/>
      <c r="BJ421" s="339"/>
      <c r="BK421" s="2804">
        <f>IF(ISTEXT(DJ421),0,(DJ421/CY408)*CQ406)</f>
        <v>25</v>
      </c>
      <c r="BL421" s="2805"/>
      <c r="BM421" s="2805"/>
      <c r="BN421" s="2806">
        <f>IF(ISTEXT(DJ421),DJ421,IF(BK421=CQ406,"chaque repas",IF(BK421=0,0,CQ406/BK421)))</f>
        <v>10</v>
      </c>
      <c r="BO421" s="2806"/>
      <c r="BP421" s="2806"/>
      <c r="BQ421" s="2806"/>
      <c r="BR421" s="339"/>
      <c r="BS421" s="2804">
        <f>IF(ISTEXT(DK421),0,(DK421/CY408)*CQ406)</f>
        <v>50</v>
      </c>
      <c r="BT421" s="2805"/>
      <c r="BU421" s="2805"/>
      <c r="BV421" s="2806">
        <f>IF(ISTEXT(DK421),DK421,IF(BS421=CQ406,"chaque repas",IF(BS421=0,0,CQ406/BS421)))</f>
        <v>5</v>
      </c>
      <c r="BW421" s="2806"/>
      <c r="BX421" s="2806"/>
      <c r="BY421" s="2806"/>
      <c r="BZ421" s="339"/>
      <c r="CA421" s="2804">
        <f>IF(ISTEXT(DL421),0,(DL421/CY408)*CQ406)</f>
        <v>25</v>
      </c>
      <c r="CB421" s="2805"/>
      <c r="CC421" s="2805"/>
      <c r="CD421" s="2806">
        <f>IF(ISTEXT(DL421),DL421,IF(CA421=CQ406,"chaque repas",IF(CA421=0,0,CQ406/CA421)))</f>
        <v>10</v>
      </c>
      <c r="CE421" s="2806"/>
      <c r="CF421" s="2806"/>
      <c r="CG421" s="2806"/>
      <c r="CH421" s="339"/>
      <c r="CI421" s="2804">
        <f>IF(ISTEXT(DM421),0,(DM421/DM408)*CQ406)</f>
        <v>53.571428571428569</v>
      </c>
      <c r="CJ421" s="2805"/>
      <c r="CK421" s="2805"/>
      <c r="CL421" s="2806">
        <f>IF(ISTEXT(DM421),DM421,IF(CI421=CQ406,"chaque repas",IF(CI421=0,0,CQ406/CI421)))</f>
        <v>4.666666666666667</v>
      </c>
      <c r="CM421" s="2806"/>
      <c r="CN421" s="2806"/>
      <c r="CO421" s="2807"/>
      <c r="CP421" s="339"/>
      <c r="CQ421" s="2805">
        <f>IF(ISTEXT(DN421),0,(DN421/DM408)*CQ406)</f>
        <v>35.714285714285715</v>
      </c>
      <c r="CR421" s="2805"/>
      <c r="CS421" s="2805"/>
      <c r="CT421" s="2806">
        <f>IF(ISTEXT(DN421),DN421,IF(CQ421=CQ406,"chaque repas",IF(CQ421=0,0,CQ406/CQ421)))</f>
        <v>7</v>
      </c>
      <c r="CU421" s="2806"/>
      <c r="CV421" s="2806"/>
      <c r="CW421" s="2806"/>
      <c r="CX421" s="339"/>
      <c r="CY421" s="2808">
        <v>4</v>
      </c>
      <c r="CZ421" s="2809"/>
      <c r="DA421" s="2810"/>
      <c r="DB421" s="2808">
        <v>2</v>
      </c>
      <c r="DC421" s="2809"/>
      <c r="DD421" s="2810"/>
      <c r="DE421" s="2808">
        <v>2</v>
      </c>
      <c r="DF421" s="2809"/>
      <c r="DG421" s="2810"/>
      <c r="DH421" s="2808">
        <v>4</v>
      </c>
      <c r="DI421" s="2810"/>
      <c r="DJ421" s="340">
        <v>2</v>
      </c>
      <c r="DK421" s="340">
        <v>4</v>
      </c>
      <c r="DL421" s="340">
        <v>2</v>
      </c>
      <c r="DM421" s="340">
        <v>6</v>
      </c>
      <c r="DN421" s="340">
        <v>4</v>
      </c>
      <c r="DO421" s="2816"/>
      <c r="DP421" s="2817"/>
      <c r="DQ421" s="1220"/>
      <c r="DR421" s="200">
        <v>0</v>
      </c>
      <c r="DS421" s="200">
        <v>0</v>
      </c>
      <c r="DT421" s="200">
        <v>0</v>
      </c>
      <c r="DU421" s="200">
        <v>0</v>
      </c>
      <c r="DV421" s="200">
        <v>0</v>
      </c>
      <c r="DW421" s="1217"/>
    </row>
    <row r="422" spans="1:127" s="1219" customFormat="1" ht="18" customHeight="1">
      <c r="A422" s="1218">
        <v>0</v>
      </c>
      <c r="B422" s="2792" t="s">
        <v>1036</v>
      </c>
      <c r="C422" s="2793"/>
      <c r="D422" s="2793"/>
      <c r="E422" s="2793"/>
      <c r="F422" s="2793"/>
      <c r="G422" s="2793"/>
      <c r="H422" s="2793"/>
      <c r="I422" s="2793"/>
      <c r="J422" s="2793"/>
      <c r="K422" s="2793"/>
      <c r="L422" s="2793"/>
      <c r="M422" s="2793"/>
      <c r="N422" s="2793"/>
      <c r="O422" s="2793"/>
      <c r="P422" s="2793"/>
      <c r="Q422" s="2793"/>
      <c r="R422" s="2793"/>
      <c r="S422" s="2793"/>
      <c r="T422" s="2793"/>
      <c r="U422" s="2793"/>
      <c r="V422" s="2793"/>
      <c r="W422" s="2793"/>
      <c r="X422" s="2793"/>
      <c r="Y422" s="2793"/>
      <c r="Z422" s="2793"/>
      <c r="AA422" s="2793"/>
      <c r="AB422" s="2793"/>
      <c r="AC422" s="2793"/>
      <c r="AD422" s="341"/>
      <c r="AE422" s="2788">
        <f>IF(ISTEXT(CY422),0,(CY422/CY408)*CQ406)</f>
        <v>25</v>
      </c>
      <c r="AF422" s="2789"/>
      <c r="AG422" s="2789"/>
      <c r="AH422" s="2786">
        <f>IF(ISTEXT(CY422),CY422,IF(AE422=CQ406,"chaque repas",IF(AE422=0,0,CQ406/AE422)))</f>
        <v>10</v>
      </c>
      <c r="AI422" s="2786"/>
      <c r="AJ422" s="2786"/>
      <c r="AK422" s="2786"/>
      <c r="AL422" s="341"/>
      <c r="AM422" s="2788">
        <f>IF(ISTEXT(DB422),0,(DB422/CY408)*CQ406)</f>
        <v>25</v>
      </c>
      <c r="AN422" s="2789"/>
      <c r="AO422" s="2789"/>
      <c r="AP422" s="2786">
        <f>IF(ISTEXT(DB422),DB422,IF(AM422=CQ406,"chaque repas",IF(AM422=0,0,CQ406/AM422)))</f>
        <v>10</v>
      </c>
      <c r="AQ422" s="2786"/>
      <c r="AR422" s="2786"/>
      <c r="AS422" s="2786"/>
      <c r="AT422" s="341"/>
      <c r="AU422" s="2788">
        <f>IF(ISTEXT(DE422),0,(DE422/CY408)*CQ406)</f>
        <v>25</v>
      </c>
      <c r="AV422" s="2789"/>
      <c r="AW422" s="2789"/>
      <c r="AX422" s="2786">
        <f>IF(ISTEXT(DE422),DE422,IF(AU422=CQ406,"chaque repas",IF(AU422=0,0,CQ406/AU422)))</f>
        <v>10</v>
      </c>
      <c r="AY422" s="2786"/>
      <c r="AZ422" s="2786"/>
      <c r="BA422" s="2786"/>
      <c r="BB422" s="341"/>
      <c r="BC422" s="2788">
        <f>IF(ISTEXT(DH422),0,(DH422/CY408)*CQ406)</f>
        <v>25</v>
      </c>
      <c r="BD422" s="2789"/>
      <c r="BE422" s="2789"/>
      <c r="BF422" s="2786">
        <f>IF(ISTEXT(DH422),DH422,IF(BC422=CQ406,"chaque repas",IF(BC422=0,0,CQ406/BC422)))</f>
        <v>10</v>
      </c>
      <c r="BG422" s="2786"/>
      <c r="BH422" s="2786"/>
      <c r="BI422" s="2786"/>
      <c r="BJ422" s="341"/>
      <c r="BK422" s="2788">
        <f>IF(ISTEXT(DJ422),0,(DJ422/CY408)*CQ406)</f>
        <v>50</v>
      </c>
      <c r="BL422" s="2789"/>
      <c r="BM422" s="2789"/>
      <c r="BN422" s="2786">
        <f>IF(ISTEXT(DJ422),DJ422,IF(BK422=CQ406,"chaque repas",IF(BK422=0,0,CQ406/BK422)))</f>
        <v>5</v>
      </c>
      <c r="BO422" s="2786"/>
      <c r="BP422" s="2786"/>
      <c r="BQ422" s="2786"/>
      <c r="BR422" s="341"/>
      <c r="BS422" s="2788">
        <f>IF(ISTEXT(DK422),0,(DK422/CY408)*CQ406)</f>
        <v>25</v>
      </c>
      <c r="BT422" s="2789"/>
      <c r="BU422" s="2789"/>
      <c r="BV422" s="2786">
        <f>IF(ISTEXT(DK422),DK422,IF(BS422=CQ406,"chaque repas",IF(BS422=0,0,CQ406/BS422)))</f>
        <v>10</v>
      </c>
      <c r="BW422" s="2786"/>
      <c r="BX422" s="2786"/>
      <c r="BY422" s="2786"/>
      <c r="BZ422" s="341"/>
      <c r="CA422" s="2788">
        <f>IF(ISTEXT(DL422),0,(DL422/CY408)*CQ406)</f>
        <v>50</v>
      </c>
      <c r="CB422" s="2789"/>
      <c r="CC422" s="2789"/>
      <c r="CD422" s="2786">
        <f>IF(ISTEXT(DL422),DL422,IF(CA422=CQ406,"chaque repas",IF(CA422=0,0,CQ406/CA422)))</f>
        <v>5</v>
      </c>
      <c r="CE422" s="2786"/>
      <c r="CF422" s="2786"/>
      <c r="CG422" s="2786"/>
      <c r="CH422" s="341"/>
      <c r="CI422" s="2788">
        <f>IF(ISTEXT(DM422),0,(DM422/DM408)*CQ406)</f>
        <v>26.785714285714285</v>
      </c>
      <c r="CJ422" s="2789"/>
      <c r="CK422" s="2789"/>
      <c r="CL422" s="2786">
        <f>IF(ISTEXT(DM422),DM422,IF(CI422=CQ406,"chaque repas",IF(CI422=0,0,CQ406/CI422)))</f>
        <v>9.3333333333333339</v>
      </c>
      <c r="CM422" s="2786"/>
      <c r="CN422" s="2786"/>
      <c r="CO422" s="2786"/>
      <c r="CP422" s="341"/>
      <c r="CQ422" s="2789">
        <f>IF(ISTEXT(DN422),0,(DN422/DM408)*CQ406)</f>
        <v>53.571428571428569</v>
      </c>
      <c r="CR422" s="2789"/>
      <c r="CS422" s="2789"/>
      <c r="CT422" s="2786">
        <f>IF(ISTEXT(DN422),DN422,IF(CQ422=CQ406,"chaque repas",IF(CQ422=0,0,CQ406/CQ422)))</f>
        <v>4.666666666666667</v>
      </c>
      <c r="CU422" s="2786"/>
      <c r="CV422" s="2786"/>
      <c r="CW422" s="2786"/>
      <c r="CX422" s="341"/>
      <c r="CY422" s="2687">
        <v>2</v>
      </c>
      <c r="CZ422" s="2688"/>
      <c r="DA422" s="2689"/>
      <c r="DB422" s="2687">
        <v>2</v>
      </c>
      <c r="DC422" s="2688"/>
      <c r="DD422" s="2689"/>
      <c r="DE422" s="2687">
        <v>2</v>
      </c>
      <c r="DF422" s="2688"/>
      <c r="DG422" s="2689"/>
      <c r="DH422" s="2687">
        <v>2</v>
      </c>
      <c r="DI422" s="2689"/>
      <c r="DJ422" s="2673">
        <v>4</v>
      </c>
      <c r="DK422" s="2673">
        <v>2</v>
      </c>
      <c r="DL422" s="2673">
        <v>4</v>
      </c>
      <c r="DM422" s="2673">
        <v>3</v>
      </c>
      <c r="DN422" s="2673">
        <v>6</v>
      </c>
      <c r="DO422" s="2816"/>
      <c r="DP422" s="2817"/>
      <c r="DQ422" s="1220"/>
      <c r="DR422" s="200">
        <v>0</v>
      </c>
      <c r="DS422" s="200">
        <v>0</v>
      </c>
      <c r="DT422" s="200">
        <v>0</v>
      </c>
      <c r="DU422" s="200">
        <v>0</v>
      </c>
      <c r="DV422" s="200">
        <v>0</v>
      </c>
      <c r="DW422" s="1217"/>
    </row>
    <row r="423" spans="1:127" s="1219" customFormat="1" ht="18" customHeight="1">
      <c r="A423" s="1218">
        <v>0</v>
      </c>
      <c r="B423" s="2792"/>
      <c r="C423" s="2793"/>
      <c r="D423" s="2793"/>
      <c r="E423" s="2793"/>
      <c r="F423" s="2793"/>
      <c r="G423" s="2793"/>
      <c r="H423" s="2793"/>
      <c r="I423" s="2793"/>
      <c r="J423" s="2793"/>
      <c r="K423" s="2793"/>
      <c r="L423" s="2793"/>
      <c r="M423" s="2793"/>
      <c r="N423" s="2793"/>
      <c r="O423" s="2793"/>
      <c r="P423" s="2793"/>
      <c r="Q423" s="2793"/>
      <c r="R423" s="2793"/>
      <c r="S423" s="2793"/>
      <c r="T423" s="2793"/>
      <c r="U423" s="2793"/>
      <c r="V423" s="2793"/>
      <c r="W423" s="2793"/>
      <c r="X423" s="2793"/>
      <c r="Y423" s="2793"/>
      <c r="Z423" s="2793"/>
      <c r="AA423" s="2793"/>
      <c r="AB423" s="2793"/>
      <c r="AC423" s="2793"/>
      <c r="AD423" s="341"/>
      <c r="AE423" s="2788"/>
      <c r="AF423" s="2789"/>
      <c r="AG423" s="2789"/>
      <c r="AH423" s="2786"/>
      <c r="AI423" s="2786"/>
      <c r="AJ423" s="2786"/>
      <c r="AK423" s="2786"/>
      <c r="AL423" s="341"/>
      <c r="AM423" s="2788"/>
      <c r="AN423" s="2789"/>
      <c r="AO423" s="2789"/>
      <c r="AP423" s="2786"/>
      <c r="AQ423" s="2786"/>
      <c r="AR423" s="2786"/>
      <c r="AS423" s="2786"/>
      <c r="AT423" s="341"/>
      <c r="AU423" s="2788"/>
      <c r="AV423" s="2789"/>
      <c r="AW423" s="2789"/>
      <c r="AX423" s="2786"/>
      <c r="AY423" s="2786"/>
      <c r="AZ423" s="2786"/>
      <c r="BA423" s="2786"/>
      <c r="BB423" s="341"/>
      <c r="BC423" s="2788"/>
      <c r="BD423" s="2789"/>
      <c r="BE423" s="2789"/>
      <c r="BF423" s="2786"/>
      <c r="BG423" s="2786"/>
      <c r="BH423" s="2786"/>
      <c r="BI423" s="2786"/>
      <c r="BJ423" s="341"/>
      <c r="BK423" s="2788"/>
      <c r="BL423" s="2789"/>
      <c r="BM423" s="2789"/>
      <c r="BN423" s="2786"/>
      <c r="BO423" s="2786"/>
      <c r="BP423" s="2786"/>
      <c r="BQ423" s="2786"/>
      <c r="BR423" s="341"/>
      <c r="BS423" s="2788"/>
      <c r="BT423" s="2789"/>
      <c r="BU423" s="2789"/>
      <c r="BV423" s="2786"/>
      <c r="BW423" s="2786"/>
      <c r="BX423" s="2786"/>
      <c r="BY423" s="2786"/>
      <c r="BZ423" s="341"/>
      <c r="CA423" s="2788"/>
      <c r="CB423" s="2789"/>
      <c r="CC423" s="2789"/>
      <c r="CD423" s="2786"/>
      <c r="CE423" s="2786"/>
      <c r="CF423" s="2786"/>
      <c r="CG423" s="2786"/>
      <c r="CH423" s="341"/>
      <c r="CI423" s="2788"/>
      <c r="CJ423" s="2789"/>
      <c r="CK423" s="2789"/>
      <c r="CL423" s="2786"/>
      <c r="CM423" s="2786"/>
      <c r="CN423" s="2786"/>
      <c r="CO423" s="2786"/>
      <c r="CP423" s="341"/>
      <c r="CQ423" s="2789"/>
      <c r="CR423" s="2789"/>
      <c r="CS423" s="2789"/>
      <c r="CT423" s="2786"/>
      <c r="CU423" s="2786"/>
      <c r="CV423" s="2786"/>
      <c r="CW423" s="2786"/>
      <c r="CX423" s="341"/>
      <c r="CY423" s="2698"/>
      <c r="CZ423" s="2699"/>
      <c r="DA423" s="2700"/>
      <c r="DB423" s="2698"/>
      <c r="DC423" s="2699"/>
      <c r="DD423" s="2700"/>
      <c r="DE423" s="2698"/>
      <c r="DF423" s="2699"/>
      <c r="DG423" s="2700"/>
      <c r="DH423" s="2698"/>
      <c r="DI423" s="2700"/>
      <c r="DJ423" s="2673"/>
      <c r="DK423" s="2673"/>
      <c r="DL423" s="2673"/>
      <c r="DM423" s="2673"/>
      <c r="DN423" s="2673"/>
      <c r="DO423" s="2816"/>
      <c r="DP423" s="2817"/>
      <c r="DQ423" s="1220"/>
      <c r="DR423" s="200">
        <v>0</v>
      </c>
      <c r="DS423" s="200">
        <v>0</v>
      </c>
      <c r="DT423" s="200">
        <v>0</v>
      </c>
      <c r="DU423" s="200">
        <v>0</v>
      </c>
      <c r="DV423" s="200">
        <v>0</v>
      </c>
      <c r="DW423" s="1217"/>
    </row>
    <row r="424" spans="1:127" s="1219" customFormat="1" ht="18" customHeight="1">
      <c r="A424" s="1218">
        <v>0</v>
      </c>
      <c r="B424" s="2798" t="s">
        <v>411</v>
      </c>
      <c r="C424" s="2799"/>
      <c r="D424" s="2799"/>
      <c r="E424" s="2799"/>
      <c r="F424" s="2799"/>
      <c r="G424" s="2799"/>
      <c r="H424" s="2799"/>
      <c r="I424" s="2799"/>
      <c r="J424" s="2799"/>
      <c r="K424" s="2799"/>
      <c r="L424" s="2799"/>
      <c r="M424" s="2799"/>
      <c r="N424" s="2799"/>
      <c r="O424" s="2799"/>
      <c r="P424" s="2799"/>
      <c r="Q424" s="2799"/>
      <c r="R424" s="2799"/>
      <c r="S424" s="2799"/>
      <c r="T424" s="2799"/>
      <c r="U424" s="2799"/>
      <c r="V424" s="2799"/>
      <c r="W424" s="2799"/>
      <c r="X424" s="2799"/>
      <c r="Y424" s="2799"/>
      <c r="Z424" s="2799"/>
      <c r="AA424" s="2799"/>
      <c r="AB424" s="2799"/>
      <c r="AC424" s="2799"/>
      <c r="AD424" s="342"/>
      <c r="AE424" s="2790"/>
      <c r="AF424" s="2791"/>
      <c r="AG424" s="2791"/>
      <c r="AH424" s="2787"/>
      <c r="AI424" s="2787"/>
      <c r="AJ424" s="2787"/>
      <c r="AK424" s="2787"/>
      <c r="AL424" s="342"/>
      <c r="AM424" s="2790"/>
      <c r="AN424" s="2791"/>
      <c r="AO424" s="2791"/>
      <c r="AP424" s="2787"/>
      <c r="AQ424" s="2787"/>
      <c r="AR424" s="2787"/>
      <c r="AS424" s="2787"/>
      <c r="AT424" s="342"/>
      <c r="AU424" s="2790"/>
      <c r="AV424" s="2791"/>
      <c r="AW424" s="2791"/>
      <c r="AX424" s="2787"/>
      <c r="AY424" s="2787"/>
      <c r="AZ424" s="2787"/>
      <c r="BA424" s="2787"/>
      <c r="BB424" s="342"/>
      <c r="BC424" s="2790"/>
      <c r="BD424" s="2791"/>
      <c r="BE424" s="2791"/>
      <c r="BF424" s="2787"/>
      <c r="BG424" s="2787"/>
      <c r="BH424" s="2787"/>
      <c r="BI424" s="2787"/>
      <c r="BJ424" s="342"/>
      <c r="BK424" s="2790"/>
      <c r="BL424" s="2791"/>
      <c r="BM424" s="2791"/>
      <c r="BN424" s="2787"/>
      <c r="BO424" s="2787"/>
      <c r="BP424" s="2787"/>
      <c r="BQ424" s="2787"/>
      <c r="BR424" s="342"/>
      <c r="BS424" s="2790"/>
      <c r="BT424" s="2791"/>
      <c r="BU424" s="2791"/>
      <c r="BV424" s="2787"/>
      <c r="BW424" s="2787"/>
      <c r="BX424" s="2787"/>
      <c r="BY424" s="2787"/>
      <c r="BZ424" s="342"/>
      <c r="CA424" s="2790"/>
      <c r="CB424" s="2791"/>
      <c r="CC424" s="2791"/>
      <c r="CD424" s="2787"/>
      <c r="CE424" s="2787"/>
      <c r="CF424" s="2787"/>
      <c r="CG424" s="2787"/>
      <c r="CH424" s="342"/>
      <c r="CI424" s="2790"/>
      <c r="CJ424" s="2791"/>
      <c r="CK424" s="2791"/>
      <c r="CL424" s="2787"/>
      <c r="CM424" s="2787"/>
      <c r="CN424" s="2787"/>
      <c r="CO424" s="2787"/>
      <c r="CP424" s="342"/>
      <c r="CQ424" s="2791"/>
      <c r="CR424" s="2791"/>
      <c r="CS424" s="2791"/>
      <c r="CT424" s="2787"/>
      <c r="CU424" s="2787"/>
      <c r="CV424" s="2787"/>
      <c r="CW424" s="2787"/>
      <c r="CX424" s="342"/>
      <c r="CY424" s="2795"/>
      <c r="CZ424" s="2796"/>
      <c r="DA424" s="2797"/>
      <c r="DB424" s="2795"/>
      <c r="DC424" s="2796"/>
      <c r="DD424" s="2797"/>
      <c r="DE424" s="2795"/>
      <c r="DF424" s="2796"/>
      <c r="DG424" s="2797"/>
      <c r="DH424" s="2795"/>
      <c r="DI424" s="2797"/>
      <c r="DJ424" s="2794"/>
      <c r="DK424" s="2794"/>
      <c r="DL424" s="2794"/>
      <c r="DM424" s="2794"/>
      <c r="DN424" s="2794"/>
      <c r="DO424" s="2816"/>
      <c r="DP424" s="2817"/>
      <c r="DQ424" s="1220"/>
      <c r="DR424" s="200">
        <v>0</v>
      </c>
      <c r="DS424" s="200">
        <v>0</v>
      </c>
      <c r="DT424" s="200">
        <v>0</v>
      </c>
      <c r="DU424" s="200">
        <v>0</v>
      </c>
      <c r="DV424" s="200">
        <v>0</v>
      </c>
      <c r="DW424" s="1217"/>
    </row>
    <row r="425" spans="1:127" s="1219" customFormat="1" ht="18" customHeight="1">
      <c r="A425" s="1218">
        <v>0</v>
      </c>
      <c r="B425" s="2800" t="s">
        <v>1037</v>
      </c>
      <c r="C425" s="2801"/>
      <c r="D425" s="2801"/>
      <c r="E425" s="2801"/>
      <c r="F425" s="2801"/>
      <c r="G425" s="2801"/>
      <c r="H425" s="2801"/>
      <c r="I425" s="2801"/>
      <c r="J425" s="2801"/>
      <c r="K425" s="2801"/>
      <c r="L425" s="2801"/>
      <c r="M425" s="2801"/>
      <c r="N425" s="2801"/>
      <c r="O425" s="2801"/>
      <c r="P425" s="2801"/>
      <c r="Q425" s="2801"/>
      <c r="R425" s="2801"/>
      <c r="S425" s="2801"/>
      <c r="T425" s="2801"/>
      <c r="U425" s="2801"/>
      <c r="V425" s="2801"/>
      <c r="W425" s="2801"/>
      <c r="X425" s="2801"/>
      <c r="Y425" s="2801"/>
      <c r="Z425" s="2801"/>
      <c r="AA425" s="2801"/>
      <c r="AB425" s="2801"/>
      <c r="AC425" s="2801"/>
      <c r="AD425" s="343"/>
      <c r="AE425" s="2776">
        <f>IF(ISTEXT(CY425),0,(CY425/CY408)*CQ406)</f>
        <v>37.5</v>
      </c>
      <c r="AF425" s="2777"/>
      <c r="AG425" s="2777"/>
      <c r="AH425" s="2774">
        <f>IF(ISTEXT(CY425),CY425,IF(AE425=CQ406,"chaque repas",IF(AE425=0,0,CQ406/AE425)))</f>
        <v>6.666666666666667</v>
      </c>
      <c r="AI425" s="2774"/>
      <c r="AJ425" s="2774"/>
      <c r="AK425" s="2774"/>
      <c r="AL425" s="343"/>
      <c r="AM425" s="2776">
        <f>IF(ISTEXT(DB425),0,(DB425/CY408)*CQ406)</f>
        <v>0</v>
      </c>
      <c r="AN425" s="2777"/>
      <c r="AO425" s="2777"/>
      <c r="AP425" s="2774">
        <f>IF(ISTEXT(DB425),DB425,IF(AM425=CQ406,"chaque repas",IF(AM425=0,0,CQ406/AM425)))</f>
        <v>0</v>
      </c>
      <c r="AQ425" s="2774"/>
      <c r="AR425" s="2774"/>
      <c r="AS425" s="2774"/>
      <c r="AT425" s="343"/>
      <c r="AU425" s="2776">
        <f>IF(ISTEXT(DE425),0,(DE425/CY408)*CQ406)</f>
        <v>0</v>
      </c>
      <c r="AV425" s="2777"/>
      <c r="AW425" s="2777"/>
      <c r="AX425" s="2774">
        <f>IF(ISTEXT(DE425),DE425,IF(AU425=CQ406,"chaque repas",IF(AU425=0,0,CQ406/AU425)))</f>
        <v>0</v>
      </c>
      <c r="AY425" s="2774"/>
      <c r="AZ425" s="2774"/>
      <c r="BA425" s="2774"/>
      <c r="BB425" s="343"/>
      <c r="BC425" s="2776">
        <f>IF(ISTEXT(DH425),0,(DH425/CY408)*CQ406)</f>
        <v>0</v>
      </c>
      <c r="BD425" s="2777"/>
      <c r="BE425" s="2777"/>
      <c r="BF425" s="2774">
        <f>IF(ISTEXT(DH425),DH425,IF(BC425=CQ406,"chaque repas",IF(BC425=0,0,CQ406/BC425)))</f>
        <v>0</v>
      </c>
      <c r="BG425" s="2774"/>
      <c r="BH425" s="2774"/>
      <c r="BI425" s="2774"/>
      <c r="BJ425" s="343"/>
      <c r="BK425" s="2776">
        <f>IF(ISTEXT(DJ425),0,(DJ425/CY408)*CQ406)</f>
        <v>0</v>
      </c>
      <c r="BL425" s="2777"/>
      <c r="BM425" s="2777"/>
      <c r="BN425" s="2774">
        <f>IF(ISTEXT(DJ425),DJ425,IF(BK425=CQ406,"chaque repas",IF(BK425=0,0,CQ406/BK425)))</f>
        <v>0</v>
      </c>
      <c r="BO425" s="2774"/>
      <c r="BP425" s="2774"/>
      <c r="BQ425" s="2774"/>
      <c r="BR425" s="343"/>
      <c r="BS425" s="2776">
        <f>IF(ISTEXT(DK425),0,(DK425/CY408)*CQ406)</f>
        <v>0</v>
      </c>
      <c r="BT425" s="2777"/>
      <c r="BU425" s="2777"/>
      <c r="BV425" s="2774">
        <f>IF(ISTEXT(DK425),DK425,IF(BS425=CQ406,"chaque repas",IF(BS425=0,0,CQ406/BS425)))</f>
        <v>0</v>
      </c>
      <c r="BW425" s="2774"/>
      <c r="BX425" s="2774"/>
      <c r="BY425" s="2774"/>
      <c r="BZ425" s="343"/>
      <c r="CA425" s="2776">
        <f>IF(ISTEXT(DL425),0,(DL425/CY408)*CQ406)</f>
        <v>0</v>
      </c>
      <c r="CB425" s="2777"/>
      <c r="CC425" s="2777"/>
      <c r="CD425" s="2774">
        <f>IF(ISTEXT(DL425),DL425,IF(CA425=CQ406,"chaque repas",IF(CA425=0,0,CQ406/CA425)))</f>
        <v>0</v>
      </c>
      <c r="CE425" s="2774"/>
      <c r="CF425" s="2774"/>
      <c r="CG425" s="2774"/>
      <c r="CH425" s="343"/>
      <c r="CI425" s="2776">
        <f>IF(ISTEXT(DM425),0,(DM425/DM408)*CQ406)</f>
        <v>0</v>
      </c>
      <c r="CJ425" s="2777"/>
      <c r="CK425" s="2777"/>
      <c r="CL425" s="2774">
        <f>IF(ISTEXT(DM425),DM425,IF(CI425=CQ406,"chaque repas",IF(CI425=0,0,CQ406/CI425)))</f>
        <v>0</v>
      </c>
      <c r="CM425" s="2774"/>
      <c r="CN425" s="2774"/>
      <c r="CO425" s="2774"/>
      <c r="CP425" s="343"/>
      <c r="CQ425" s="2777">
        <f>IF(ISTEXT(DN425),0,(DN425/DM408)*CQ406)</f>
        <v>0</v>
      </c>
      <c r="CR425" s="2777"/>
      <c r="CS425" s="2777"/>
      <c r="CT425" s="2774">
        <f>IF(ISTEXT(DN425),DN425,IF(CQ425=CQ406,"chaque repas",IF(CQ425=0,0,CQ406/CQ425)))</f>
        <v>0</v>
      </c>
      <c r="CU425" s="2774"/>
      <c r="CV425" s="2774"/>
      <c r="CW425" s="2774"/>
      <c r="CX425" s="343"/>
      <c r="CY425" s="2687">
        <v>3</v>
      </c>
      <c r="CZ425" s="2688"/>
      <c r="DA425" s="2689"/>
      <c r="DB425" s="2780"/>
      <c r="DC425" s="2781"/>
      <c r="DD425" s="2782"/>
      <c r="DE425" s="2780"/>
      <c r="DF425" s="2781"/>
      <c r="DG425" s="2782"/>
      <c r="DH425" s="2780"/>
      <c r="DI425" s="2782"/>
      <c r="DJ425" s="2783"/>
      <c r="DK425" s="2783"/>
      <c r="DL425" s="2783"/>
      <c r="DM425" s="2783"/>
      <c r="DN425" s="2783"/>
      <c r="DO425" s="2816"/>
      <c r="DP425" s="2817"/>
      <c r="DQ425" s="1220"/>
      <c r="DR425" s="200">
        <v>0</v>
      </c>
      <c r="DS425" s="200">
        <v>0</v>
      </c>
      <c r="DT425" s="200">
        <v>0</v>
      </c>
      <c r="DU425" s="200">
        <v>0</v>
      </c>
      <c r="DV425" s="200">
        <v>0</v>
      </c>
      <c r="DW425" s="1217"/>
    </row>
    <row r="426" spans="1:127" s="1219" customFormat="1" ht="18" customHeight="1">
      <c r="A426" s="1218">
        <v>0</v>
      </c>
      <c r="B426" s="2802"/>
      <c r="C426" s="2803"/>
      <c r="D426" s="2803"/>
      <c r="E426" s="2803"/>
      <c r="F426" s="2803"/>
      <c r="G426" s="2803"/>
      <c r="H426" s="2803"/>
      <c r="I426" s="2803"/>
      <c r="J426" s="2803"/>
      <c r="K426" s="2803"/>
      <c r="L426" s="2803"/>
      <c r="M426" s="2803"/>
      <c r="N426" s="2803"/>
      <c r="O426" s="2803"/>
      <c r="P426" s="2803"/>
      <c r="Q426" s="2803"/>
      <c r="R426" s="2803"/>
      <c r="S426" s="2803"/>
      <c r="T426" s="2803"/>
      <c r="U426" s="2803"/>
      <c r="V426" s="2803"/>
      <c r="W426" s="2803"/>
      <c r="X426" s="2803"/>
      <c r="Y426" s="2803"/>
      <c r="Z426" s="2803"/>
      <c r="AA426" s="2803"/>
      <c r="AB426" s="2803"/>
      <c r="AC426" s="2803"/>
      <c r="AD426" s="343"/>
      <c r="AE426" s="2778"/>
      <c r="AF426" s="2779"/>
      <c r="AG426" s="2779"/>
      <c r="AH426" s="2775"/>
      <c r="AI426" s="2775"/>
      <c r="AJ426" s="2775"/>
      <c r="AK426" s="2775"/>
      <c r="AL426" s="343"/>
      <c r="AM426" s="2778"/>
      <c r="AN426" s="2779"/>
      <c r="AO426" s="2779"/>
      <c r="AP426" s="2775"/>
      <c r="AQ426" s="2775"/>
      <c r="AR426" s="2775"/>
      <c r="AS426" s="2775"/>
      <c r="AT426" s="343"/>
      <c r="AU426" s="2778"/>
      <c r="AV426" s="2779"/>
      <c r="AW426" s="2779"/>
      <c r="AX426" s="2775"/>
      <c r="AY426" s="2775"/>
      <c r="AZ426" s="2775"/>
      <c r="BA426" s="2775"/>
      <c r="BB426" s="343"/>
      <c r="BC426" s="2778"/>
      <c r="BD426" s="2779"/>
      <c r="BE426" s="2779"/>
      <c r="BF426" s="2775"/>
      <c r="BG426" s="2775"/>
      <c r="BH426" s="2775"/>
      <c r="BI426" s="2775"/>
      <c r="BJ426" s="343"/>
      <c r="BK426" s="2778"/>
      <c r="BL426" s="2779"/>
      <c r="BM426" s="2779"/>
      <c r="BN426" s="2775"/>
      <c r="BO426" s="2775"/>
      <c r="BP426" s="2775"/>
      <c r="BQ426" s="2775"/>
      <c r="BR426" s="343"/>
      <c r="BS426" s="2778"/>
      <c r="BT426" s="2779"/>
      <c r="BU426" s="2779"/>
      <c r="BV426" s="2775"/>
      <c r="BW426" s="2775"/>
      <c r="BX426" s="2775"/>
      <c r="BY426" s="2775"/>
      <c r="BZ426" s="343"/>
      <c r="CA426" s="2778"/>
      <c r="CB426" s="2779"/>
      <c r="CC426" s="2779"/>
      <c r="CD426" s="2775"/>
      <c r="CE426" s="2775"/>
      <c r="CF426" s="2775"/>
      <c r="CG426" s="2775"/>
      <c r="CH426" s="343"/>
      <c r="CI426" s="2778"/>
      <c r="CJ426" s="2779"/>
      <c r="CK426" s="2779"/>
      <c r="CL426" s="2775"/>
      <c r="CM426" s="2775"/>
      <c r="CN426" s="2775"/>
      <c r="CO426" s="2775"/>
      <c r="CP426" s="343"/>
      <c r="CQ426" s="2779"/>
      <c r="CR426" s="2779"/>
      <c r="CS426" s="2779"/>
      <c r="CT426" s="2775"/>
      <c r="CU426" s="2775"/>
      <c r="CV426" s="2775"/>
      <c r="CW426" s="2775"/>
      <c r="CX426" s="343"/>
      <c r="CY426" s="2690"/>
      <c r="CZ426" s="2691"/>
      <c r="DA426" s="2692"/>
      <c r="DB426" s="2632"/>
      <c r="DC426" s="2677"/>
      <c r="DD426" s="2633"/>
      <c r="DE426" s="2632"/>
      <c r="DF426" s="2677"/>
      <c r="DG426" s="2633"/>
      <c r="DH426" s="2632"/>
      <c r="DI426" s="2633"/>
      <c r="DJ426" s="2672"/>
      <c r="DK426" s="2672"/>
      <c r="DL426" s="2672"/>
      <c r="DM426" s="2672"/>
      <c r="DN426" s="2672"/>
      <c r="DO426" s="2818"/>
      <c r="DP426" s="2819"/>
      <c r="DQ426" s="1220"/>
      <c r="DR426" s="200">
        <v>0</v>
      </c>
      <c r="DS426" s="200">
        <v>0</v>
      </c>
      <c r="DT426" s="200">
        <v>0</v>
      </c>
      <c r="DU426" s="200">
        <v>0</v>
      </c>
      <c r="DV426" s="200">
        <v>0</v>
      </c>
      <c r="DW426" s="1217"/>
    </row>
    <row r="427" spans="1:127" s="1219" customFormat="1" ht="18" customHeight="1">
      <c r="A427" s="1218">
        <v>0</v>
      </c>
      <c r="B427" s="2784" t="s">
        <v>223</v>
      </c>
      <c r="C427" s="2785"/>
      <c r="D427" s="2785"/>
      <c r="E427" s="2785"/>
      <c r="F427" s="2785"/>
      <c r="G427" s="2785"/>
      <c r="H427" s="2785"/>
      <c r="I427" s="2785"/>
      <c r="J427" s="2785"/>
      <c r="K427" s="2785"/>
      <c r="L427" s="2785"/>
      <c r="M427" s="2785"/>
      <c r="N427" s="2785"/>
      <c r="O427" s="2785"/>
      <c r="P427" s="2785"/>
      <c r="Q427" s="2785"/>
      <c r="R427" s="2785"/>
      <c r="S427" s="2785"/>
      <c r="T427" s="2785"/>
      <c r="U427" s="2785"/>
      <c r="V427" s="2785"/>
      <c r="W427" s="2785"/>
      <c r="X427" s="2785"/>
      <c r="Y427" s="2785"/>
      <c r="Z427" s="2785"/>
      <c r="AA427" s="2785"/>
      <c r="AB427" s="2785"/>
      <c r="AC427" s="2785"/>
      <c r="AD427" s="344"/>
      <c r="AE427" s="2752">
        <f>IF(ISTEXT(CY427),0,(CY427/CY408)*CQ406)</f>
        <v>50</v>
      </c>
      <c r="AF427" s="2753"/>
      <c r="AG427" s="2753"/>
      <c r="AH427" s="2756">
        <f>IF(ISTEXT(CY427),CY427,IF(AE427=CQ406,"chaque repas",IF(AE427=0,0,CQ406/AE427)))</f>
        <v>5</v>
      </c>
      <c r="AI427" s="2756"/>
      <c r="AJ427" s="2756"/>
      <c r="AK427" s="2756"/>
      <c r="AL427" s="344"/>
      <c r="AM427" s="2752">
        <f>IF(ISTEXT(DB427),0,(DB427/CY408)*CQ406)</f>
        <v>50</v>
      </c>
      <c r="AN427" s="2753"/>
      <c r="AO427" s="2753"/>
      <c r="AP427" s="2756">
        <f>IF(ISTEXT(DB427),DB427,IF(AM427=CQ406,"chaque repas",IF(AM427=0,0,CQ406/AM427)))</f>
        <v>5</v>
      </c>
      <c r="AQ427" s="2756"/>
      <c r="AR427" s="2756"/>
      <c r="AS427" s="2756"/>
      <c r="AT427" s="344"/>
      <c r="AU427" s="2752">
        <f>IF(ISTEXT(DE427),0,(DE427/CY408)*CQ406)</f>
        <v>50</v>
      </c>
      <c r="AV427" s="2753"/>
      <c r="AW427" s="2753"/>
      <c r="AX427" s="2756">
        <f>IF(ISTEXT(DE427),DE427,IF(AU427=CQ406,"chaque repas",IF(AU427=0,0,CQ406/AU427)))</f>
        <v>5</v>
      </c>
      <c r="AY427" s="2756"/>
      <c r="AZ427" s="2756"/>
      <c r="BA427" s="2756"/>
      <c r="BB427" s="344"/>
      <c r="BC427" s="2752">
        <f>IF(ISTEXT(DH427),0,(DH427/CY408)*CQ406)</f>
        <v>50</v>
      </c>
      <c r="BD427" s="2753"/>
      <c r="BE427" s="2753"/>
      <c r="BF427" s="2756">
        <f>IF(ISTEXT(DH427),DH427,IF(BC427=CQ406,"chaque repas",IF(BC427=0,0,CQ406/BC427)))</f>
        <v>5</v>
      </c>
      <c r="BG427" s="2756"/>
      <c r="BH427" s="2756"/>
      <c r="BI427" s="2756"/>
      <c r="BJ427" s="344"/>
      <c r="BK427" s="2752">
        <f>IF(ISTEXT(DJ427),0,(DJ427/CY408)*CQ406)</f>
        <v>50</v>
      </c>
      <c r="BL427" s="2753"/>
      <c r="BM427" s="2753"/>
      <c r="BN427" s="2756">
        <f>IF(ISTEXT(DJ427),DJ427,IF(BK427=CQ406,"chaque repas",IF(BK427=0,0,CQ406/BK427)))</f>
        <v>5</v>
      </c>
      <c r="BO427" s="2756"/>
      <c r="BP427" s="2756"/>
      <c r="BQ427" s="2756"/>
      <c r="BR427" s="344"/>
      <c r="BS427" s="2752">
        <f>IF(ISTEXT(DK427),0,(DK427/CY408)*CQ406)</f>
        <v>37.5</v>
      </c>
      <c r="BT427" s="2753"/>
      <c r="BU427" s="2753"/>
      <c r="BV427" s="2756">
        <f>IF(ISTEXT(DK427),DK427,IF(BS427=CQ406,"chaque repas",IF(BS427=0,0,CQ406/BS427)))</f>
        <v>6.666666666666667</v>
      </c>
      <c r="BW427" s="2756"/>
      <c r="BX427" s="2756"/>
      <c r="BY427" s="2756"/>
      <c r="BZ427" s="344"/>
      <c r="CA427" s="2752">
        <f>IF(ISTEXT(DL427),0,(DL427/CY408)*CQ406)</f>
        <v>25</v>
      </c>
      <c r="CB427" s="2753"/>
      <c r="CC427" s="2753"/>
      <c r="CD427" s="2756">
        <f>IF(ISTEXT(DL427),DL427,IF(CA427=CQ406,"chaque repas",IF(CA427=0,0,CQ406/CA427)))</f>
        <v>10</v>
      </c>
      <c r="CE427" s="2756"/>
      <c r="CF427" s="2756"/>
      <c r="CG427" s="2756"/>
      <c r="CH427" s="344"/>
      <c r="CI427" s="2752">
        <f>IF(ISTEXT(DM427),0,(DM427/DM408)*CQ406)</f>
        <v>44.642857142857146</v>
      </c>
      <c r="CJ427" s="2753"/>
      <c r="CK427" s="2753"/>
      <c r="CL427" s="2756">
        <f>IF(ISTEXT(DM427),DM427,IF(CI427=CQ406,"chaque repas",IF(CI427=0,0,CQ406/CI427)))</f>
        <v>5.6</v>
      </c>
      <c r="CM427" s="2756"/>
      <c r="CN427" s="2756"/>
      <c r="CO427" s="2756"/>
      <c r="CP427" s="344"/>
      <c r="CQ427" s="2753">
        <f>IF(ISTEXT(DN427),0,(DN427/DM408)*CQ406)</f>
        <v>26.785714285714285</v>
      </c>
      <c r="CR427" s="2753"/>
      <c r="CS427" s="2753"/>
      <c r="CT427" s="2756">
        <f>IF(ISTEXT(DN427),DN427,IF(CQ427=CQ406,"chaque repas",IF(CQ427=0,0,CQ406/CQ427)))</f>
        <v>9.3333333333333339</v>
      </c>
      <c r="CU427" s="2756"/>
      <c r="CV427" s="2756"/>
      <c r="CW427" s="2756"/>
      <c r="CX427" s="344"/>
      <c r="CY427" s="2727">
        <v>4</v>
      </c>
      <c r="CZ427" s="2728"/>
      <c r="DA427" s="2729"/>
      <c r="DB427" s="2727">
        <v>4</v>
      </c>
      <c r="DC427" s="2728"/>
      <c r="DD427" s="2729"/>
      <c r="DE427" s="2727">
        <v>4</v>
      </c>
      <c r="DF427" s="2728"/>
      <c r="DG427" s="2729"/>
      <c r="DH427" s="2727">
        <v>4</v>
      </c>
      <c r="DI427" s="2729"/>
      <c r="DJ427" s="2758">
        <v>4</v>
      </c>
      <c r="DK427" s="2758">
        <v>3</v>
      </c>
      <c r="DL427" s="2758">
        <v>2</v>
      </c>
      <c r="DM427" s="2758">
        <v>5</v>
      </c>
      <c r="DN427" s="2758">
        <v>3</v>
      </c>
      <c r="DO427" s="2759" t="s">
        <v>980</v>
      </c>
      <c r="DP427" s="2760"/>
      <c r="DQ427" s="1220"/>
      <c r="DR427" s="200">
        <v>0</v>
      </c>
      <c r="DS427" s="200">
        <v>0</v>
      </c>
      <c r="DT427" s="200">
        <v>0</v>
      </c>
      <c r="DU427" s="200">
        <v>0</v>
      </c>
      <c r="DV427" s="200">
        <v>0</v>
      </c>
      <c r="DW427" s="1217"/>
    </row>
    <row r="428" spans="1:127" s="1219" customFormat="1" ht="18" customHeight="1">
      <c r="A428" s="1218">
        <v>0</v>
      </c>
      <c r="B428" s="2765" t="s">
        <v>1038</v>
      </c>
      <c r="C428" s="2766"/>
      <c r="D428" s="2766"/>
      <c r="E428" s="2766"/>
      <c r="F428" s="2766"/>
      <c r="G428" s="2766"/>
      <c r="H428" s="2766"/>
      <c r="I428" s="2766"/>
      <c r="J428" s="2766"/>
      <c r="K428" s="2766"/>
      <c r="L428" s="2766"/>
      <c r="M428" s="2766"/>
      <c r="N428" s="2766"/>
      <c r="O428" s="2766"/>
      <c r="P428" s="2766"/>
      <c r="Q428" s="2766"/>
      <c r="R428" s="2766"/>
      <c r="S428" s="2766"/>
      <c r="T428" s="2766"/>
      <c r="U428" s="2766"/>
      <c r="V428" s="2766"/>
      <c r="W428" s="2766"/>
      <c r="X428" s="2766"/>
      <c r="Y428" s="2766"/>
      <c r="Z428" s="2766"/>
      <c r="AA428" s="2766"/>
      <c r="AB428" s="2766"/>
      <c r="AC428" s="2766"/>
      <c r="AD428" s="345"/>
      <c r="AE428" s="2752"/>
      <c r="AF428" s="2753"/>
      <c r="AG428" s="2753"/>
      <c r="AH428" s="2756"/>
      <c r="AI428" s="2756"/>
      <c r="AJ428" s="2756"/>
      <c r="AK428" s="2756"/>
      <c r="AL428" s="345"/>
      <c r="AM428" s="2752"/>
      <c r="AN428" s="2753"/>
      <c r="AO428" s="2753"/>
      <c r="AP428" s="2756"/>
      <c r="AQ428" s="2756"/>
      <c r="AR428" s="2756"/>
      <c r="AS428" s="2756"/>
      <c r="AT428" s="345"/>
      <c r="AU428" s="2752"/>
      <c r="AV428" s="2753"/>
      <c r="AW428" s="2753"/>
      <c r="AX428" s="2756"/>
      <c r="AY428" s="2756"/>
      <c r="AZ428" s="2756"/>
      <c r="BA428" s="2756"/>
      <c r="BB428" s="345"/>
      <c r="BC428" s="2752"/>
      <c r="BD428" s="2753"/>
      <c r="BE428" s="2753"/>
      <c r="BF428" s="2756"/>
      <c r="BG428" s="2756"/>
      <c r="BH428" s="2756"/>
      <c r="BI428" s="2756"/>
      <c r="BJ428" s="345"/>
      <c r="BK428" s="2752"/>
      <c r="BL428" s="2753"/>
      <c r="BM428" s="2753"/>
      <c r="BN428" s="2756"/>
      <c r="BO428" s="2756"/>
      <c r="BP428" s="2756"/>
      <c r="BQ428" s="2756"/>
      <c r="BR428" s="345"/>
      <c r="BS428" s="2752"/>
      <c r="BT428" s="2753"/>
      <c r="BU428" s="2753"/>
      <c r="BV428" s="2756"/>
      <c r="BW428" s="2756"/>
      <c r="BX428" s="2756"/>
      <c r="BY428" s="2756"/>
      <c r="BZ428" s="345"/>
      <c r="CA428" s="2752"/>
      <c r="CB428" s="2753"/>
      <c r="CC428" s="2753"/>
      <c r="CD428" s="2756"/>
      <c r="CE428" s="2756"/>
      <c r="CF428" s="2756"/>
      <c r="CG428" s="2756"/>
      <c r="CH428" s="345"/>
      <c r="CI428" s="2752"/>
      <c r="CJ428" s="2753"/>
      <c r="CK428" s="2753"/>
      <c r="CL428" s="2756"/>
      <c r="CM428" s="2756"/>
      <c r="CN428" s="2756"/>
      <c r="CO428" s="2756"/>
      <c r="CP428" s="345"/>
      <c r="CQ428" s="2753"/>
      <c r="CR428" s="2753"/>
      <c r="CS428" s="2753"/>
      <c r="CT428" s="2756"/>
      <c r="CU428" s="2756"/>
      <c r="CV428" s="2756"/>
      <c r="CW428" s="2756"/>
      <c r="CX428" s="345"/>
      <c r="CY428" s="2771"/>
      <c r="CZ428" s="2772"/>
      <c r="DA428" s="2773"/>
      <c r="DB428" s="2771"/>
      <c r="DC428" s="2772"/>
      <c r="DD428" s="2773"/>
      <c r="DE428" s="2771"/>
      <c r="DF428" s="2772"/>
      <c r="DG428" s="2773"/>
      <c r="DH428" s="2771"/>
      <c r="DI428" s="2773"/>
      <c r="DJ428" s="2712"/>
      <c r="DK428" s="2712"/>
      <c r="DL428" s="2712"/>
      <c r="DM428" s="2712"/>
      <c r="DN428" s="2712"/>
      <c r="DO428" s="2761"/>
      <c r="DP428" s="2762"/>
      <c r="DQ428" s="1220"/>
      <c r="DR428" s="200">
        <v>0</v>
      </c>
      <c r="DS428" s="200">
        <v>0</v>
      </c>
      <c r="DT428" s="200">
        <v>0</v>
      </c>
      <c r="DU428" s="200">
        <v>0</v>
      </c>
      <c r="DV428" s="200">
        <v>0</v>
      </c>
      <c r="DW428" s="1217"/>
    </row>
    <row r="429" spans="1:127" s="1219" customFormat="1" ht="18" customHeight="1">
      <c r="A429" s="1218">
        <v>0</v>
      </c>
      <c r="B429" s="2767"/>
      <c r="C429" s="2768"/>
      <c r="D429" s="2768"/>
      <c r="E429" s="2768"/>
      <c r="F429" s="2768"/>
      <c r="G429" s="2768"/>
      <c r="H429" s="2768"/>
      <c r="I429" s="2768"/>
      <c r="J429" s="2768"/>
      <c r="K429" s="2768"/>
      <c r="L429" s="2768"/>
      <c r="M429" s="2768"/>
      <c r="N429" s="2768"/>
      <c r="O429" s="2768"/>
      <c r="P429" s="2768"/>
      <c r="Q429" s="2768"/>
      <c r="R429" s="2768"/>
      <c r="S429" s="2768"/>
      <c r="T429" s="2768"/>
      <c r="U429" s="2768"/>
      <c r="V429" s="2768"/>
      <c r="W429" s="2768"/>
      <c r="X429" s="2768"/>
      <c r="Y429" s="2768"/>
      <c r="Z429" s="2768"/>
      <c r="AA429" s="2768"/>
      <c r="AB429" s="2768"/>
      <c r="AC429" s="2768"/>
      <c r="AD429" s="345"/>
      <c r="AE429" s="2754"/>
      <c r="AF429" s="2755"/>
      <c r="AG429" s="2755"/>
      <c r="AH429" s="2757"/>
      <c r="AI429" s="2757"/>
      <c r="AJ429" s="2757"/>
      <c r="AK429" s="2757"/>
      <c r="AL429" s="345"/>
      <c r="AM429" s="2754"/>
      <c r="AN429" s="2755"/>
      <c r="AO429" s="2755"/>
      <c r="AP429" s="2757"/>
      <c r="AQ429" s="2757"/>
      <c r="AR429" s="2757"/>
      <c r="AS429" s="2757"/>
      <c r="AT429" s="345"/>
      <c r="AU429" s="2754"/>
      <c r="AV429" s="2755"/>
      <c r="AW429" s="2755"/>
      <c r="AX429" s="2757"/>
      <c r="AY429" s="2757"/>
      <c r="AZ429" s="2757"/>
      <c r="BA429" s="2757"/>
      <c r="BB429" s="345"/>
      <c r="BC429" s="2754"/>
      <c r="BD429" s="2755"/>
      <c r="BE429" s="2755"/>
      <c r="BF429" s="2757"/>
      <c r="BG429" s="2757"/>
      <c r="BH429" s="2757"/>
      <c r="BI429" s="2757"/>
      <c r="BJ429" s="345"/>
      <c r="BK429" s="2754"/>
      <c r="BL429" s="2755"/>
      <c r="BM429" s="2755"/>
      <c r="BN429" s="2757"/>
      <c r="BO429" s="2757"/>
      <c r="BP429" s="2757"/>
      <c r="BQ429" s="2757"/>
      <c r="BR429" s="345"/>
      <c r="BS429" s="2754"/>
      <c r="BT429" s="2755"/>
      <c r="BU429" s="2755"/>
      <c r="BV429" s="2757"/>
      <c r="BW429" s="2757"/>
      <c r="BX429" s="2757"/>
      <c r="BY429" s="2757"/>
      <c r="BZ429" s="345"/>
      <c r="CA429" s="2754"/>
      <c r="CB429" s="2755"/>
      <c r="CC429" s="2755"/>
      <c r="CD429" s="2757"/>
      <c r="CE429" s="2757"/>
      <c r="CF429" s="2757"/>
      <c r="CG429" s="2757"/>
      <c r="CH429" s="345"/>
      <c r="CI429" s="2754"/>
      <c r="CJ429" s="2755"/>
      <c r="CK429" s="2755"/>
      <c r="CL429" s="2757"/>
      <c r="CM429" s="2757"/>
      <c r="CN429" s="2757"/>
      <c r="CO429" s="2757"/>
      <c r="CP429" s="345"/>
      <c r="CQ429" s="2755"/>
      <c r="CR429" s="2755"/>
      <c r="CS429" s="2755"/>
      <c r="CT429" s="2757"/>
      <c r="CU429" s="2757"/>
      <c r="CV429" s="2757"/>
      <c r="CW429" s="2757"/>
      <c r="CX429" s="345"/>
      <c r="CY429" s="2709"/>
      <c r="CZ429" s="2710"/>
      <c r="DA429" s="2711"/>
      <c r="DB429" s="2709"/>
      <c r="DC429" s="2710"/>
      <c r="DD429" s="2711"/>
      <c r="DE429" s="2709"/>
      <c r="DF429" s="2710"/>
      <c r="DG429" s="2711"/>
      <c r="DH429" s="2709"/>
      <c r="DI429" s="2711"/>
      <c r="DJ429" s="2713"/>
      <c r="DK429" s="2713"/>
      <c r="DL429" s="2713"/>
      <c r="DM429" s="2713"/>
      <c r="DN429" s="2713"/>
      <c r="DO429" s="2761"/>
      <c r="DP429" s="2762"/>
      <c r="DQ429" s="1220"/>
      <c r="DR429" s="200">
        <v>0</v>
      </c>
      <c r="DS429" s="200">
        <v>0</v>
      </c>
      <c r="DT429" s="200">
        <v>0</v>
      </c>
      <c r="DU429" s="200">
        <v>0</v>
      </c>
      <c r="DV429" s="200">
        <v>0</v>
      </c>
      <c r="DW429" s="1217"/>
    </row>
    <row r="430" spans="1:127" s="1219" customFormat="1" ht="18" customHeight="1">
      <c r="A430" s="1218">
        <v>0</v>
      </c>
      <c r="B430" s="2769" t="s">
        <v>1039</v>
      </c>
      <c r="C430" s="2770"/>
      <c r="D430" s="2770"/>
      <c r="E430" s="2770"/>
      <c r="F430" s="2770"/>
      <c r="G430" s="2770"/>
      <c r="H430" s="2770"/>
      <c r="I430" s="2770"/>
      <c r="J430" s="2770"/>
      <c r="K430" s="2770"/>
      <c r="L430" s="2770"/>
      <c r="M430" s="2770"/>
      <c r="N430" s="2770"/>
      <c r="O430" s="2770"/>
      <c r="P430" s="2770"/>
      <c r="Q430" s="2770"/>
      <c r="R430" s="2770"/>
      <c r="S430" s="2770"/>
      <c r="T430" s="2770"/>
      <c r="U430" s="2770"/>
      <c r="V430" s="2770"/>
      <c r="W430" s="2770"/>
      <c r="X430" s="2770"/>
      <c r="Y430" s="2770"/>
      <c r="Z430" s="2770"/>
      <c r="AA430" s="2770"/>
      <c r="AB430" s="2770"/>
      <c r="AC430" s="2770"/>
      <c r="AD430" s="346"/>
      <c r="AE430" s="2749">
        <f>IF(ISTEXT(CY430),0,(CY430/CY408)*CQ406)</f>
        <v>50</v>
      </c>
      <c r="AF430" s="2750"/>
      <c r="AG430" s="2750"/>
      <c r="AH430" s="2751">
        <f>IF(ISTEXT(CY430),CY430,IF(AE430=CQ406,"chaque repas",IF(AE430=0,0,CQ406/AE430)))</f>
        <v>5</v>
      </c>
      <c r="AI430" s="2751"/>
      <c r="AJ430" s="2751"/>
      <c r="AK430" s="2751"/>
      <c r="AL430" s="346"/>
      <c r="AM430" s="2749">
        <f>IF(ISTEXT(DB430),0,(DB430/CY408)*CQ406)</f>
        <v>50</v>
      </c>
      <c r="AN430" s="2750"/>
      <c r="AO430" s="2750"/>
      <c r="AP430" s="2751">
        <f>IF(ISTEXT(DB430),DB430,IF(AM430=CQ406,"chaque repas",IF(AM430=0,0,CQ406/AM430)))</f>
        <v>5</v>
      </c>
      <c r="AQ430" s="2751"/>
      <c r="AR430" s="2751"/>
      <c r="AS430" s="2751"/>
      <c r="AT430" s="346"/>
      <c r="AU430" s="2749">
        <f>IF(ISTEXT(DE430),0,(DE430/CY408)*CQ406)</f>
        <v>50</v>
      </c>
      <c r="AV430" s="2750"/>
      <c r="AW430" s="2750"/>
      <c r="AX430" s="2751">
        <f>IF(ISTEXT(DE430),DE430,IF(AU430=CQ406,"chaque repas",IF(AU430=0,0,CQ406/AU430)))</f>
        <v>5</v>
      </c>
      <c r="AY430" s="2751"/>
      <c r="AZ430" s="2751"/>
      <c r="BA430" s="2751"/>
      <c r="BB430" s="346"/>
      <c r="BC430" s="2749">
        <f>IF(ISTEXT(DH430),0,(DH430/CY408)*CQ406)</f>
        <v>50</v>
      </c>
      <c r="BD430" s="2750"/>
      <c r="BE430" s="2750"/>
      <c r="BF430" s="2751">
        <f>IF(ISTEXT(DH430),DH430,IF(BC430=CQ406,"chaque repas",IF(BC430=0,0,CQ406/BC430)))</f>
        <v>5</v>
      </c>
      <c r="BG430" s="2751"/>
      <c r="BH430" s="2751"/>
      <c r="BI430" s="2751"/>
      <c r="BJ430" s="346"/>
      <c r="BK430" s="2749">
        <f>IF(ISTEXT(DJ430),0,(DJ430/CY408)*CQ406)</f>
        <v>25</v>
      </c>
      <c r="BL430" s="2750"/>
      <c r="BM430" s="2750"/>
      <c r="BN430" s="2751">
        <f>IF(ISTEXT(DJ430),DJ430,IF(BK430=CQ406,"chaque repas",IF(BK430=0,0,CQ406/BK430)))</f>
        <v>10</v>
      </c>
      <c r="BO430" s="2751"/>
      <c r="BP430" s="2751"/>
      <c r="BQ430" s="2751"/>
      <c r="BR430" s="346"/>
      <c r="BS430" s="2749">
        <f>IF(ISTEXT(DK430),0,(DK430/CY408)*CQ406)</f>
        <v>87.5</v>
      </c>
      <c r="BT430" s="2750"/>
      <c r="BU430" s="2750"/>
      <c r="BV430" s="2751">
        <f>IF(ISTEXT(DK430),DK430,IF(BS430=CQ406,"chaque repas",IF(BS430=0,0,CQ406/BS430)))</f>
        <v>2.8571428571428572</v>
      </c>
      <c r="BW430" s="2751"/>
      <c r="BX430" s="2751"/>
      <c r="BY430" s="2751"/>
      <c r="BZ430" s="346"/>
      <c r="CA430" s="2749">
        <f>IF(ISTEXT(DL430),0,(DL430/CY408)*CQ406)</f>
        <v>0</v>
      </c>
      <c r="CB430" s="2750"/>
      <c r="CC430" s="2750"/>
      <c r="CD430" s="2751" t="str">
        <f>IF(ISTEXT(DL430),DL430,IF(CA430=CQ406,"chaque repas",IF(CA430=0,0,CQ406/CA430)))</f>
        <v>libre</v>
      </c>
      <c r="CE430" s="2751"/>
      <c r="CF430" s="2751"/>
      <c r="CG430" s="2751"/>
      <c r="CH430" s="346"/>
      <c r="CI430" s="2749">
        <f>IF(ISTEXT(DM430),0,(DM430/DM408)*CQ406)</f>
        <v>71.428571428571431</v>
      </c>
      <c r="CJ430" s="2750"/>
      <c r="CK430" s="2750"/>
      <c r="CL430" s="2751">
        <f>IF(ISTEXT(DM430),DM430,IF(CI430=CQ406,"chaque repas",IF(CI430=0,0,CQ406/CI430)))</f>
        <v>3.5</v>
      </c>
      <c r="CM430" s="2751"/>
      <c r="CN430" s="2751"/>
      <c r="CO430" s="2751"/>
      <c r="CP430" s="346"/>
      <c r="CQ430" s="2750">
        <f>IF(ISTEXT(DN431),0,(DN431/DM408)*CQ406)</f>
        <v>71.428571428571431</v>
      </c>
      <c r="CR430" s="2750"/>
      <c r="CS430" s="2750"/>
      <c r="CT430" s="2751">
        <f>IF(ISTEXT(DN431),DN431,IF(CQ430=CQ406,"chaque repas",IF(CQ430=0,0,CQ406/CQ430)))</f>
        <v>3.5</v>
      </c>
      <c r="CU430" s="2751"/>
      <c r="CV430" s="2751"/>
      <c r="CW430" s="2751"/>
      <c r="CX430" s="346"/>
      <c r="CY430" s="2746">
        <v>4</v>
      </c>
      <c r="CZ430" s="2747"/>
      <c r="DA430" s="2748"/>
      <c r="DB430" s="2746">
        <v>4</v>
      </c>
      <c r="DC430" s="2747"/>
      <c r="DD430" s="2748"/>
      <c r="DE430" s="2746">
        <v>4</v>
      </c>
      <c r="DF430" s="2747"/>
      <c r="DG430" s="2748"/>
      <c r="DH430" s="2746">
        <v>4</v>
      </c>
      <c r="DI430" s="2748"/>
      <c r="DJ430" s="321">
        <v>2</v>
      </c>
      <c r="DK430" s="321">
        <v>7</v>
      </c>
      <c r="DL430" s="347" t="s">
        <v>1022</v>
      </c>
      <c r="DM430" s="321">
        <v>8</v>
      </c>
      <c r="DN430" s="347" t="s">
        <v>1022</v>
      </c>
      <c r="DO430" s="2761"/>
      <c r="DP430" s="2762"/>
      <c r="DQ430" s="1220"/>
      <c r="DR430" s="200">
        <v>0</v>
      </c>
      <c r="DS430" s="200">
        <v>0</v>
      </c>
      <c r="DT430" s="200">
        <v>0</v>
      </c>
      <c r="DU430" s="200">
        <v>0</v>
      </c>
      <c r="DV430" s="200">
        <v>0</v>
      </c>
      <c r="DW430" s="1217"/>
    </row>
    <row r="431" spans="1:127" s="1219" customFormat="1" ht="18" customHeight="1">
      <c r="A431" s="1218">
        <v>0</v>
      </c>
      <c r="B431" s="2733" t="s">
        <v>1040</v>
      </c>
      <c r="C431" s="2734"/>
      <c r="D431" s="2734"/>
      <c r="E431" s="2734"/>
      <c r="F431" s="2734"/>
      <c r="G431" s="2734"/>
      <c r="H431" s="2734"/>
      <c r="I431" s="2734"/>
      <c r="J431" s="2734"/>
      <c r="K431" s="2734"/>
      <c r="L431" s="2734"/>
      <c r="M431" s="2734"/>
      <c r="N431" s="2734"/>
      <c r="O431" s="2734"/>
      <c r="P431" s="2734"/>
      <c r="Q431" s="2734"/>
      <c r="R431" s="2734"/>
      <c r="S431" s="2734"/>
      <c r="T431" s="2734"/>
      <c r="U431" s="2734"/>
      <c r="V431" s="2734"/>
      <c r="W431" s="2734"/>
      <c r="X431" s="2734"/>
      <c r="Y431" s="2734"/>
      <c r="Z431" s="2734"/>
      <c r="AA431" s="2734"/>
      <c r="AB431" s="2734"/>
      <c r="AC431" s="2734"/>
      <c r="AD431" s="348"/>
      <c r="AE431" s="2735">
        <f>IF(ISTEXT(CY431),0,(CY431/CY408)*CQ406)</f>
        <v>50</v>
      </c>
      <c r="AF431" s="2736"/>
      <c r="AG431" s="2736"/>
      <c r="AH431" s="2737">
        <f>IF(ISTEXT(CY431),CY431,IF(AE431=CQ406,"chaque repas",IF(AE431=0,0,CQ406/AE431)))</f>
        <v>5</v>
      </c>
      <c r="AI431" s="2737"/>
      <c r="AJ431" s="2737"/>
      <c r="AK431" s="2737"/>
      <c r="AL431" s="348"/>
      <c r="AM431" s="2735">
        <f>IF(ISTEXT(DB431),0,(DB431/CY408)*CQ406)</f>
        <v>25</v>
      </c>
      <c r="AN431" s="2736"/>
      <c r="AO431" s="2736"/>
      <c r="AP431" s="2737">
        <f>IF(ISTEXT(DB431),DB431,IF(AM431=CQ406,"chaque repas",IF(AM431=0,0,CQ406/AM431)))</f>
        <v>10</v>
      </c>
      <c r="AQ431" s="2737"/>
      <c r="AR431" s="2737"/>
      <c r="AS431" s="2737"/>
      <c r="AT431" s="348"/>
      <c r="AU431" s="2735">
        <f>IF(ISTEXT(DE431),0,(DE431/CY408)*CQ406)</f>
        <v>25</v>
      </c>
      <c r="AV431" s="2736"/>
      <c r="AW431" s="2736"/>
      <c r="AX431" s="2737">
        <f>IF(ISTEXT(DE431),DE431,IF(AU431=CQ406,"chaque repas",IF(AU431=0,0,CQ406/AU431)))</f>
        <v>10</v>
      </c>
      <c r="AY431" s="2737"/>
      <c r="AZ431" s="2737"/>
      <c r="BA431" s="2737"/>
      <c r="BB431" s="348"/>
      <c r="BC431" s="2735">
        <f>IF(ISTEXT(DH431),0,(DH431/CY408)*CQ406)</f>
        <v>25</v>
      </c>
      <c r="BD431" s="2736"/>
      <c r="BE431" s="2736"/>
      <c r="BF431" s="2737">
        <f>IF(ISTEXT(DH431),DH431,IF(BC431=CQ406,"chaque repas",IF(BC431=0,0,CQ406/BC431)))</f>
        <v>10</v>
      </c>
      <c r="BG431" s="2737"/>
      <c r="BH431" s="2737"/>
      <c r="BI431" s="2737"/>
      <c r="BJ431" s="348"/>
      <c r="BK431" s="2735">
        <f>IF(ISTEXT(DJ431),0,(DJ431/CY408)*CQ406)</f>
        <v>75</v>
      </c>
      <c r="BL431" s="2736"/>
      <c r="BM431" s="2736"/>
      <c r="BN431" s="2737">
        <f>IF(ISTEXT(DJ431),DJ431,IF(BK431=CQ406,"chaque repas",IF(BK431=0,0,CQ406/BK431)))</f>
        <v>3.3333333333333335</v>
      </c>
      <c r="BO431" s="2737"/>
      <c r="BP431" s="2737"/>
      <c r="BQ431" s="2737"/>
      <c r="BR431" s="348"/>
      <c r="BS431" s="2735">
        <f>IF(ISTEXT(DK431),0,(DK431/CY408)*CQ406)</f>
        <v>25</v>
      </c>
      <c r="BT431" s="2736"/>
      <c r="BU431" s="2736"/>
      <c r="BV431" s="2737">
        <f>IF(ISTEXT(DK431),DK431,IF(BS431=CQ406,"chaque repas",IF(BS431=0,0,CQ406/BS431)))</f>
        <v>10</v>
      </c>
      <c r="BW431" s="2737"/>
      <c r="BX431" s="2737"/>
      <c r="BY431" s="2737"/>
      <c r="BZ431" s="348"/>
      <c r="CA431" s="2735">
        <f>IF(ISTEXT(DL431),0,(DL431/CY408)*CQ406)</f>
        <v>62.5</v>
      </c>
      <c r="CB431" s="2736"/>
      <c r="CC431" s="2736"/>
      <c r="CD431" s="2737">
        <f>IF(ISTEXT(DL431),DL431,IF(CA431=CQ406,"chaque repas",IF(CA431=0,0,CQ406/CA431)))</f>
        <v>4</v>
      </c>
      <c r="CE431" s="2737"/>
      <c r="CF431" s="2737"/>
      <c r="CG431" s="2737"/>
      <c r="CH431" s="348"/>
      <c r="CI431" s="2735">
        <f>IF(ISTEXT(DM431),0,(DM431/DM408)*CQ406)</f>
        <v>26.785714285714285</v>
      </c>
      <c r="CJ431" s="2736"/>
      <c r="CK431" s="2736"/>
      <c r="CL431" s="2737">
        <f>IF(ISTEXT(DM431),DM431,IF(CI431=CQ406,"chaque repas",IF(CI431=0,0,CQ406/CI431)))</f>
        <v>9.3333333333333339</v>
      </c>
      <c r="CM431" s="2737"/>
      <c r="CN431" s="2737"/>
      <c r="CO431" s="2742"/>
      <c r="CP431" s="348"/>
      <c r="CQ431" s="2736">
        <f>IF(ISTEXT(DN431),0,(DN431/DM408)*CQ406)</f>
        <v>71.428571428571431</v>
      </c>
      <c r="CR431" s="2736"/>
      <c r="CS431" s="2736"/>
      <c r="CT431" s="2737">
        <f>IF(ISTEXT(DN431),DN431,IF(CQ431=CQ406,"chaque repas",IF(CQ431=0,0,CQ406/CQ431)))</f>
        <v>3.5</v>
      </c>
      <c r="CU431" s="2737"/>
      <c r="CV431" s="2737"/>
      <c r="CW431" s="2737"/>
      <c r="CX431" s="348"/>
      <c r="CY431" s="2687">
        <v>4</v>
      </c>
      <c r="CZ431" s="2688"/>
      <c r="DA431" s="2689"/>
      <c r="DB431" s="2687">
        <v>2</v>
      </c>
      <c r="DC431" s="2688"/>
      <c r="DD431" s="2689"/>
      <c r="DE431" s="2687">
        <v>2</v>
      </c>
      <c r="DF431" s="2688"/>
      <c r="DG431" s="2689"/>
      <c r="DH431" s="2706">
        <v>2</v>
      </c>
      <c r="DI431" s="2708"/>
      <c r="DJ431" s="2712">
        <v>6</v>
      </c>
      <c r="DK431" s="2673">
        <v>2</v>
      </c>
      <c r="DL431" s="2673">
        <v>5</v>
      </c>
      <c r="DM431" s="2673">
        <v>3</v>
      </c>
      <c r="DN431" s="2673">
        <v>8</v>
      </c>
      <c r="DO431" s="2761"/>
      <c r="DP431" s="2762"/>
      <c r="DQ431" s="1220"/>
      <c r="DR431" s="200">
        <v>0</v>
      </c>
      <c r="DS431" s="200">
        <v>0</v>
      </c>
      <c r="DT431" s="200">
        <v>0</v>
      </c>
      <c r="DU431" s="200">
        <v>0</v>
      </c>
      <c r="DV431" s="200">
        <v>0</v>
      </c>
      <c r="DW431" s="1217"/>
    </row>
    <row r="432" spans="1:127" s="1219" customFormat="1" ht="18" customHeight="1">
      <c r="A432" s="1218">
        <v>0</v>
      </c>
      <c r="B432" s="2733"/>
      <c r="C432" s="2734"/>
      <c r="D432" s="2734"/>
      <c r="E432" s="2734"/>
      <c r="F432" s="2734"/>
      <c r="G432" s="2734"/>
      <c r="H432" s="2734"/>
      <c r="I432" s="2734"/>
      <c r="J432" s="2734"/>
      <c r="K432" s="2734"/>
      <c r="L432" s="2734"/>
      <c r="M432" s="2734"/>
      <c r="N432" s="2734"/>
      <c r="O432" s="2734"/>
      <c r="P432" s="2734"/>
      <c r="Q432" s="2734"/>
      <c r="R432" s="2734"/>
      <c r="S432" s="2734"/>
      <c r="T432" s="2734"/>
      <c r="U432" s="2734"/>
      <c r="V432" s="2734"/>
      <c r="W432" s="2734"/>
      <c r="X432" s="2734"/>
      <c r="Y432" s="2734"/>
      <c r="Z432" s="2734"/>
      <c r="AA432" s="2734"/>
      <c r="AB432" s="2734"/>
      <c r="AC432" s="2734"/>
      <c r="AD432" s="348"/>
      <c r="AE432" s="2735"/>
      <c r="AF432" s="2736"/>
      <c r="AG432" s="2736"/>
      <c r="AH432" s="2737"/>
      <c r="AI432" s="2737"/>
      <c r="AJ432" s="2737"/>
      <c r="AK432" s="2737"/>
      <c r="AL432" s="348"/>
      <c r="AM432" s="2735"/>
      <c r="AN432" s="2736"/>
      <c r="AO432" s="2736"/>
      <c r="AP432" s="2737"/>
      <c r="AQ432" s="2737"/>
      <c r="AR432" s="2737"/>
      <c r="AS432" s="2737"/>
      <c r="AT432" s="348"/>
      <c r="AU432" s="2735"/>
      <c r="AV432" s="2736"/>
      <c r="AW432" s="2736"/>
      <c r="AX432" s="2737"/>
      <c r="AY432" s="2737"/>
      <c r="AZ432" s="2737"/>
      <c r="BA432" s="2737"/>
      <c r="BB432" s="348"/>
      <c r="BC432" s="2735"/>
      <c r="BD432" s="2736"/>
      <c r="BE432" s="2736"/>
      <c r="BF432" s="2737"/>
      <c r="BG432" s="2737"/>
      <c r="BH432" s="2737"/>
      <c r="BI432" s="2737"/>
      <c r="BJ432" s="348"/>
      <c r="BK432" s="2735"/>
      <c r="BL432" s="2736"/>
      <c r="BM432" s="2736"/>
      <c r="BN432" s="2737"/>
      <c r="BO432" s="2737"/>
      <c r="BP432" s="2737"/>
      <c r="BQ432" s="2737"/>
      <c r="BR432" s="348"/>
      <c r="BS432" s="2735"/>
      <c r="BT432" s="2736"/>
      <c r="BU432" s="2736"/>
      <c r="BV432" s="2737"/>
      <c r="BW432" s="2737"/>
      <c r="BX432" s="2737"/>
      <c r="BY432" s="2737"/>
      <c r="BZ432" s="348"/>
      <c r="CA432" s="2735"/>
      <c r="CB432" s="2736"/>
      <c r="CC432" s="2736"/>
      <c r="CD432" s="2737"/>
      <c r="CE432" s="2737"/>
      <c r="CF432" s="2737"/>
      <c r="CG432" s="2737"/>
      <c r="CH432" s="348"/>
      <c r="CI432" s="2735"/>
      <c r="CJ432" s="2736"/>
      <c r="CK432" s="2736"/>
      <c r="CL432" s="2737"/>
      <c r="CM432" s="2737"/>
      <c r="CN432" s="2737"/>
      <c r="CO432" s="2742"/>
      <c r="CP432" s="348"/>
      <c r="CQ432" s="2736"/>
      <c r="CR432" s="2736"/>
      <c r="CS432" s="2736"/>
      <c r="CT432" s="2737"/>
      <c r="CU432" s="2737"/>
      <c r="CV432" s="2737"/>
      <c r="CW432" s="2737"/>
      <c r="CX432" s="348"/>
      <c r="CY432" s="2690"/>
      <c r="CZ432" s="2691"/>
      <c r="DA432" s="2692"/>
      <c r="DB432" s="2690"/>
      <c r="DC432" s="2691"/>
      <c r="DD432" s="2692"/>
      <c r="DE432" s="2690"/>
      <c r="DF432" s="2691"/>
      <c r="DG432" s="2692"/>
      <c r="DH432" s="2740"/>
      <c r="DI432" s="2741"/>
      <c r="DJ432" s="2712"/>
      <c r="DK432" s="2673"/>
      <c r="DL432" s="2673"/>
      <c r="DM432" s="2673"/>
      <c r="DN432" s="2673"/>
      <c r="DO432" s="2763"/>
      <c r="DP432" s="2764"/>
      <c r="DQ432" s="1220"/>
      <c r="DR432" s="200">
        <v>0</v>
      </c>
      <c r="DS432" s="200">
        <v>0</v>
      </c>
      <c r="DT432" s="200">
        <v>0</v>
      </c>
      <c r="DU432" s="200">
        <v>0</v>
      </c>
      <c r="DV432" s="200">
        <v>0</v>
      </c>
      <c r="DW432" s="1217"/>
    </row>
    <row r="433" spans="1:127" s="1219" customFormat="1" ht="18" customHeight="1">
      <c r="A433" s="1218">
        <v>0</v>
      </c>
      <c r="B433" s="2743" t="s">
        <v>1041</v>
      </c>
      <c r="C433" s="2744"/>
      <c r="D433" s="2744"/>
      <c r="E433" s="2744"/>
      <c r="F433" s="2744"/>
      <c r="G433" s="2744"/>
      <c r="H433" s="2744"/>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44"/>
      <c r="AD433" s="349"/>
      <c r="AE433" s="2717">
        <f>IF(ISTEXT(CY433),0,(CY433/CY408)*CQ406)</f>
        <v>100</v>
      </c>
      <c r="AF433" s="2718"/>
      <c r="AG433" s="2718"/>
      <c r="AH433" s="2716">
        <f>IF(ISTEXT(CY433),CY433,IF(AE433=CQ406,"chaque repas",IF(AE433=0,0,CQ406/AE433)))</f>
        <v>2.5</v>
      </c>
      <c r="AI433" s="2716"/>
      <c r="AJ433" s="2716"/>
      <c r="AK433" s="2716"/>
      <c r="AL433" s="349"/>
      <c r="AM433" s="2717">
        <f>IF(ISTEXT(DB433),0,(DB433/CY408)*CQ406)</f>
        <v>250</v>
      </c>
      <c r="AN433" s="2718"/>
      <c r="AO433" s="2718"/>
      <c r="AP433" s="2716" t="str">
        <f>IF(ISTEXT(DB433),DB433,IF(AM433=CQ406,"chaque repas",IF(AM433=0,0,CQ406/AM433)))</f>
        <v>chaque repas</v>
      </c>
      <c r="AQ433" s="2716"/>
      <c r="AR433" s="2716"/>
      <c r="AS433" s="2716"/>
      <c r="AT433" s="349"/>
      <c r="AU433" s="2717">
        <f>IF(ISTEXT(DE433),0,(DE433/CY408)*CQ406)</f>
        <v>250</v>
      </c>
      <c r="AV433" s="2718"/>
      <c r="AW433" s="2718"/>
      <c r="AX433" s="2716" t="str">
        <f>IF(ISTEXT(DE433),DE433,IF(AU433=CQ406,"chaque repas",IF(AU433=0,0,CQ406/AU433)))</f>
        <v>chaque repas</v>
      </c>
      <c r="AY433" s="2716"/>
      <c r="AZ433" s="2716"/>
      <c r="BA433" s="2716"/>
      <c r="BB433" s="349"/>
      <c r="BC433" s="2717">
        <f>IF(ISTEXT(DH433),0,(DH433/CY408)*CQ406)</f>
        <v>100</v>
      </c>
      <c r="BD433" s="2718"/>
      <c r="BE433" s="2718"/>
      <c r="BF433" s="2716">
        <f>IF(ISTEXT(DH433),DH433,IF(BC433=CQ406,"chaque repas",IF(BC433=0,0,CQ406/BC433)))</f>
        <v>2.5</v>
      </c>
      <c r="BG433" s="2716"/>
      <c r="BH433" s="2716"/>
      <c r="BI433" s="2716"/>
      <c r="BJ433" s="349"/>
      <c r="BK433" s="2717">
        <f>IF(ISTEXT(DJ433),0,(DJ433/CY408)*CQ406)</f>
        <v>100</v>
      </c>
      <c r="BL433" s="2718"/>
      <c r="BM433" s="2718"/>
      <c r="BN433" s="2716">
        <f>IF(ISTEXT(DJ433),DJ433,IF(BK433=CQ406,"chaque repas",IF(BK433=0,0,CQ406/BK433)))</f>
        <v>2.5</v>
      </c>
      <c r="BO433" s="2716"/>
      <c r="BP433" s="2716"/>
      <c r="BQ433" s="2716"/>
      <c r="BR433" s="349"/>
      <c r="BS433" s="2717">
        <f>IF(ISTEXT(DK433),0,(DK433/CY408)*CQ406)</f>
        <v>137.5</v>
      </c>
      <c r="BT433" s="2718"/>
      <c r="BU433" s="2718"/>
      <c r="BV433" s="2716">
        <f>IF(ISTEXT(DK433),DK433,IF(BS433=CQ406,"chaque repas",IF(BS433=0,0,CQ406/BS433)))</f>
        <v>1.8181818181818181</v>
      </c>
      <c r="BW433" s="2716"/>
      <c r="BX433" s="2716"/>
      <c r="BY433" s="2716"/>
      <c r="BZ433" s="349"/>
      <c r="CA433" s="2717">
        <f>IF(ISTEXT(DL433),0,(DL433/CY408)*CQ406)</f>
        <v>100</v>
      </c>
      <c r="CB433" s="2718"/>
      <c r="CC433" s="2718"/>
      <c r="CD433" s="2716">
        <f>IF(ISTEXT(DL433),DL433,IF(CA433=CQ406,"chaque repas",IF(CA433=0,0,CQ406/CA433)))</f>
        <v>2.5</v>
      </c>
      <c r="CE433" s="2716"/>
      <c r="CF433" s="2716"/>
      <c r="CG433" s="2716"/>
      <c r="CH433" s="349"/>
      <c r="CI433" s="2717">
        <f>IF(ISTEXT(DM433),0,(DM433/DM408)*CQ406)</f>
        <v>142.85714285714286</v>
      </c>
      <c r="CJ433" s="2718"/>
      <c r="CK433" s="2718"/>
      <c r="CL433" s="2716">
        <f>IF(ISTEXT(DM433),DM433,IF(CI433=CQ406,"chaque repas",IF(CI433=0,0,CQ406/CI433)))</f>
        <v>1.75</v>
      </c>
      <c r="CM433" s="2716"/>
      <c r="CN433" s="2716"/>
      <c r="CO433" s="2745"/>
      <c r="CP433" s="349"/>
      <c r="CQ433" s="2718">
        <f>IF(ISTEXT(DN433),0,(DN433/DM408)*CQ406)</f>
        <v>107.14285714285714</v>
      </c>
      <c r="CR433" s="2718"/>
      <c r="CS433" s="2718"/>
      <c r="CT433" s="2716">
        <f>IF(ISTEXT(DN433),DN433,IF(CQ433=CQ406,"chaque repas",IF(CQ433=0,0,CQ406/CQ433)))</f>
        <v>2.3333333333333335</v>
      </c>
      <c r="CU433" s="2716"/>
      <c r="CV433" s="2716"/>
      <c r="CW433" s="2716"/>
      <c r="CX433" s="349"/>
      <c r="CY433" s="2719">
        <v>8</v>
      </c>
      <c r="CZ433" s="2730"/>
      <c r="DA433" s="2720"/>
      <c r="DB433" s="2719">
        <v>20</v>
      </c>
      <c r="DC433" s="2730"/>
      <c r="DD433" s="2720"/>
      <c r="DE433" s="2719">
        <v>20</v>
      </c>
      <c r="DF433" s="2730"/>
      <c r="DG433" s="2720"/>
      <c r="DH433" s="2719">
        <v>8</v>
      </c>
      <c r="DI433" s="2720"/>
      <c r="DJ433" s="350">
        <v>8</v>
      </c>
      <c r="DK433" s="350">
        <v>11</v>
      </c>
      <c r="DL433" s="350">
        <v>8</v>
      </c>
      <c r="DM433" s="350">
        <v>16</v>
      </c>
      <c r="DN433" s="350">
        <v>12</v>
      </c>
      <c r="DO433" s="2721" t="s">
        <v>1042</v>
      </c>
      <c r="DP433" s="2722"/>
      <c r="DQ433" s="1220"/>
      <c r="DR433" s="200">
        <v>0</v>
      </c>
      <c r="DS433" s="200">
        <v>0</v>
      </c>
      <c r="DT433" s="200">
        <v>0</v>
      </c>
      <c r="DU433" s="200">
        <v>0</v>
      </c>
      <c r="DV433" s="200">
        <v>0</v>
      </c>
      <c r="DW433" s="1217"/>
    </row>
    <row r="434" spans="1:127" s="1219" customFormat="1" ht="18" customHeight="1">
      <c r="A434" s="1218">
        <v>0</v>
      </c>
      <c r="B434" s="2738" t="s">
        <v>1043</v>
      </c>
      <c r="C434" s="2739"/>
      <c r="D434" s="2739"/>
      <c r="E434" s="2739"/>
      <c r="F434" s="2739"/>
      <c r="G434" s="2739"/>
      <c r="H434" s="2739"/>
      <c r="I434" s="2739"/>
      <c r="J434" s="2739"/>
      <c r="K434" s="2739"/>
      <c r="L434" s="2739"/>
      <c r="M434" s="2739"/>
      <c r="N434" s="2739"/>
      <c r="O434" s="2739"/>
      <c r="P434" s="2739"/>
      <c r="Q434" s="2739"/>
      <c r="R434" s="2739"/>
      <c r="S434" s="2739"/>
      <c r="T434" s="2739"/>
      <c r="U434" s="2739"/>
      <c r="V434" s="2739"/>
      <c r="W434" s="2739"/>
      <c r="X434" s="2739"/>
      <c r="Y434" s="2739"/>
      <c r="Z434" s="2739"/>
      <c r="AA434" s="2739"/>
      <c r="AB434" s="2739"/>
      <c r="AC434" s="2739"/>
      <c r="AD434" s="351"/>
      <c r="AE434" s="2638">
        <f>IF(ISTEXT(CY434),0,(CY434/CY408)*CQ406)</f>
        <v>50</v>
      </c>
      <c r="AF434" s="2639"/>
      <c r="AG434" s="2639"/>
      <c r="AH434" s="2637">
        <f>IF(ISTEXT(CY434),CY434,IF(AE434=CQ406,"chaque repas",IF(AE434=0,0,CQ406/AE434)))</f>
        <v>5</v>
      </c>
      <c r="AI434" s="2637"/>
      <c r="AJ434" s="2637"/>
      <c r="AK434" s="2637"/>
      <c r="AL434" s="351"/>
      <c r="AM434" s="2638">
        <f>IF(ISTEXT(DB434),0,(DB434/CY408)*CQ406)</f>
        <v>100</v>
      </c>
      <c r="AN434" s="2639"/>
      <c r="AO434" s="2639"/>
      <c r="AP434" s="2637">
        <f>IF(ISTEXT(DB434),DB434,IF(AM434=CQ406,"chaque repas",IF(AM434=0,0,CQ406/AM434)))</f>
        <v>2.5</v>
      </c>
      <c r="AQ434" s="2637"/>
      <c r="AR434" s="2637"/>
      <c r="AS434" s="2637"/>
      <c r="AT434" s="351"/>
      <c r="AU434" s="2638">
        <f>IF(ISTEXT(DE434),0,(DE434/CY408)*CQ406)</f>
        <v>25</v>
      </c>
      <c r="AV434" s="2639"/>
      <c r="AW434" s="2639"/>
      <c r="AX434" s="2637">
        <f>IF(ISTEXT(DE434),DE434,IF(AU434=CQ406,"chaque repas",IF(AU434=0,0,CQ406/AU434)))</f>
        <v>10</v>
      </c>
      <c r="AY434" s="2637"/>
      <c r="AZ434" s="2637"/>
      <c r="BA434" s="2637"/>
      <c r="BB434" s="351"/>
      <c r="BC434" s="2638">
        <f>IF(ISTEXT(DH434),0,(DH434/CY408)*CQ406)</f>
        <v>50</v>
      </c>
      <c r="BD434" s="2639"/>
      <c r="BE434" s="2639"/>
      <c r="BF434" s="2637">
        <f>IF(ISTEXT(DH434),DH434,IF(BC434=CQ406,"chaque repas",IF(BC434=0,0,CQ406/BC434)))</f>
        <v>5</v>
      </c>
      <c r="BG434" s="2637"/>
      <c r="BH434" s="2637"/>
      <c r="BI434" s="2637"/>
      <c r="BJ434" s="351"/>
      <c r="BK434" s="2638">
        <f>IF(ISTEXT(DJ434),0,(DJ434/CY408)*CQ406)</f>
        <v>50</v>
      </c>
      <c r="BL434" s="2639"/>
      <c r="BM434" s="2639"/>
      <c r="BN434" s="2637">
        <f>IF(ISTEXT(DJ434),DJ434,IF(BK434=CQ406,"chaque repas",IF(BK434=0,0,CQ406/BK434)))</f>
        <v>5</v>
      </c>
      <c r="BO434" s="2637"/>
      <c r="BP434" s="2637"/>
      <c r="BQ434" s="2637"/>
      <c r="BR434" s="351"/>
      <c r="BS434" s="2638">
        <f>IF(ISTEXT(DK434),0,(DK434/CY408)*CQ406)</f>
        <v>12.5</v>
      </c>
      <c r="BT434" s="2639"/>
      <c r="BU434" s="2639"/>
      <c r="BV434" s="2637">
        <f>IF(ISTEXT(DK434),DK434,IF(BS434=CQ406,"chaque repas",IF(BS434=0,0,CQ406/BS434)))</f>
        <v>20</v>
      </c>
      <c r="BW434" s="2637"/>
      <c r="BX434" s="2637"/>
      <c r="BY434" s="2637"/>
      <c r="BZ434" s="351"/>
      <c r="CA434" s="2638">
        <f>IF(ISTEXT(DL434),0,(DL434/CY408)*CQ406)</f>
        <v>12.5</v>
      </c>
      <c r="CB434" s="2639"/>
      <c r="CC434" s="2639"/>
      <c r="CD434" s="2637">
        <f>IF(ISTEXT(DL434),DL434,IF(CA434=CQ406,"chaque repas",IF(CA434=0,0,CQ406/CA434)))</f>
        <v>20</v>
      </c>
      <c r="CE434" s="2637"/>
      <c r="CF434" s="2637"/>
      <c r="CG434" s="2637"/>
      <c r="CH434" s="351"/>
      <c r="CI434" s="2638">
        <f>IF(ISTEXT(DM434),0,(DM434/DM408)*CQ406)</f>
        <v>17.857142857142858</v>
      </c>
      <c r="CJ434" s="2639"/>
      <c r="CK434" s="2639"/>
      <c r="CL434" s="2637">
        <f>IF(ISTEXT(DM434),DM434,IF(CI434=CQ406,"chaque repas",IF(CI434=0,0,CQ406/CI434)))</f>
        <v>14</v>
      </c>
      <c r="CM434" s="2637"/>
      <c r="CN434" s="2637"/>
      <c r="CO434" s="2732"/>
      <c r="CP434" s="351"/>
      <c r="CQ434" s="2639">
        <f>IF(ISTEXT(DN434),0,(DN434/DM408)*CQ406)</f>
        <v>17.857142857142858</v>
      </c>
      <c r="CR434" s="2639"/>
      <c r="CS434" s="2639"/>
      <c r="CT434" s="2637">
        <f>IF(ISTEXT(DN434),DN434,IF(CQ434=CQ406,"chaque repas",IF(CQ434=0,0,CQ406/CQ434)))</f>
        <v>14</v>
      </c>
      <c r="CU434" s="2637"/>
      <c r="CV434" s="2637"/>
      <c r="CW434" s="2637"/>
      <c r="CX434" s="351"/>
      <c r="CY434" s="2727">
        <v>4</v>
      </c>
      <c r="CZ434" s="2728"/>
      <c r="DA434" s="2729"/>
      <c r="DB434" s="2727">
        <v>8</v>
      </c>
      <c r="DC434" s="2728"/>
      <c r="DD434" s="2729"/>
      <c r="DE434" s="2727">
        <v>2</v>
      </c>
      <c r="DF434" s="2728"/>
      <c r="DG434" s="2729"/>
      <c r="DH434" s="2727">
        <v>4</v>
      </c>
      <c r="DI434" s="2729"/>
      <c r="DJ434" s="2712">
        <v>4</v>
      </c>
      <c r="DK434" s="2712">
        <v>1</v>
      </c>
      <c r="DL434" s="2712">
        <v>1</v>
      </c>
      <c r="DM434" s="2712">
        <v>2</v>
      </c>
      <c r="DN434" s="2712">
        <v>2</v>
      </c>
      <c r="DO434" s="2723"/>
      <c r="DP434" s="2724"/>
      <c r="DQ434" s="1220"/>
      <c r="DR434" s="200">
        <v>0</v>
      </c>
      <c r="DS434" s="200">
        <v>0</v>
      </c>
      <c r="DT434" s="200">
        <v>0</v>
      </c>
      <c r="DU434" s="200">
        <v>0</v>
      </c>
      <c r="DV434" s="200">
        <v>0</v>
      </c>
      <c r="DW434" s="1217"/>
    </row>
    <row r="435" spans="1:127" s="1219" customFormat="1" ht="18" customHeight="1">
      <c r="A435" s="1218">
        <v>0</v>
      </c>
      <c r="B435" s="2738"/>
      <c r="C435" s="2739"/>
      <c r="D435" s="2739"/>
      <c r="E435" s="2739"/>
      <c r="F435" s="2739"/>
      <c r="G435" s="2739"/>
      <c r="H435" s="2739"/>
      <c r="I435" s="2739"/>
      <c r="J435" s="2739"/>
      <c r="K435" s="2739"/>
      <c r="L435" s="2739"/>
      <c r="M435" s="2739"/>
      <c r="N435" s="2739"/>
      <c r="O435" s="2739"/>
      <c r="P435" s="2739"/>
      <c r="Q435" s="2739"/>
      <c r="R435" s="2739"/>
      <c r="S435" s="2739"/>
      <c r="T435" s="2739"/>
      <c r="U435" s="2739"/>
      <c r="V435" s="2739"/>
      <c r="W435" s="2739"/>
      <c r="X435" s="2739"/>
      <c r="Y435" s="2739"/>
      <c r="Z435" s="2739"/>
      <c r="AA435" s="2739"/>
      <c r="AB435" s="2739"/>
      <c r="AC435" s="2739"/>
      <c r="AD435" s="351"/>
      <c r="AE435" s="2638"/>
      <c r="AF435" s="2639"/>
      <c r="AG435" s="2639"/>
      <c r="AH435" s="2637"/>
      <c r="AI435" s="2637"/>
      <c r="AJ435" s="2637"/>
      <c r="AK435" s="2637"/>
      <c r="AL435" s="351"/>
      <c r="AM435" s="2638"/>
      <c r="AN435" s="2639"/>
      <c r="AO435" s="2639"/>
      <c r="AP435" s="2637"/>
      <c r="AQ435" s="2637"/>
      <c r="AR435" s="2637"/>
      <c r="AS435" s="2637"/>
      <c r="AT435" s="351"/>
      <c r="AU435" s="2638"/>
      <c r="AV435" s="2639"/>
      <c r="AW435" s="2639"/>
      <c r="AX435" s="2637"/>
      <c r="AY435" s="2637"/>
      <c r="AZ435" s="2637"/>
      <c r="BA435" s="2637"/>
      <c r="BB435" s="351"/>
      <c r="BC435" s="2638"/>
      <c r="BD435" s="2639"/>
      <c r="BE435" s="2639"/>
      <c r="BF435" s="2637"/>
      <c r="BG435" s="2637"/>
      <c r="BH435" s="2637"/>
      <c r="BI435" s="2637"/>
      <c r="BJ435" s="351"/>
      <c r="BK435" s="2638"/>
      <c r="BL435" s="2639"/>
      <c r="BM435" s="2639"/>
      <c r="BN435" s="2637"/>
      <c r="BO435" s="2637"/>
      <c r="BP435" s="2637"/>
      <c r="BQ435" s="2637"/>
      <c r="BR435" s="351"/>
      <c r="BS435" s="2638"/>
      <c r="BT435" s="2639"/>
      <c r="BU435" s="2639"/>
      <c r="BV435" s="2637"/>
      <c r="BW435" s="2637"/>
      <c r="BX435" s="2637"/>
      <c r="BY435" s="2637"/>
      <c r="BZ435" s="351"/>
      <c r="CA435" s="2638"/>
      <c r="CB435" s="2639"/>
      <c r="CC435" s="2639"/>
      <c r="CD435" s="2637"/>
      <c r="CE435" s="2637"/>
      <c r="CF435" s="2637"/>
      <c r="CG435" s="2637"/>
      <c r="CH435" s="351"/>
      <c r="CI435" s="2638"/>
      <c r="CJ435" s="2639"/>
      <c r="CK435" s="2639"/>
      <c r="CL435" s="2637"/>
      <c r="CM435" s="2637"/>
      <c r="CN435" s="2637"/>
      <c r="CO435" s="2732"/>
      <c r="CP435" s="351"/>
      <c r="CQ435" s="2639"/>
      <c r="CR435" s="2639"/>
      <c r="CS435" s="2639"/>
      <c r="CT435" s="2637"/>
      <c r="CU435" s="2637"/>
      <c r="CV435" s="2637"/>
      <c r="CW435" s="2637"/>
      <c r="CX435" s="351"/>
      <c r="CY435" s="2709"/>
      <c r="CZ435" s="2710"/>
      <c r="DA435" s="2711"/>
      <c r="DB435" s="2709"/>
      <c r="DC435" s="2710"/>
      <c r="DD435" s="2711"/>
      <c r="DE435" s="2709"/>
      <c r="DF435" s="2710"/>
      <c r="DG435" s="2711"/>
      <c r="DH435" s="2709"/>
      <c r="DI435" s="2711"/>
      <c r="DJ435" s="2713"/>
      <c r="DK435" s="2713"/>
      <c r="DL435" s="2713"/>
      <c r="DM435" s="2713"/>
      <c r="DN435" s="2713"/>
      <c r="DO435" s="2723"/>
      <c r="DP435" s="2724"/>
      <c r="DQ435" s="1220"/>
      <c r="DR435" s="200">
        <v>0</v>
      </c>
      <c r="DS435" s="200">
        <v>0</v>
      </c>
      <c r="DT435" s="200">
        <v>0</v>
      </c>
      <c r="DU435" s="200">
        <v>0</v>
      </c>
      <c r="DV435" s="200">
        <v>0</v>
      </c>
      <c r="DW435" s="1217"/>
    </row>
    <row r="436" spans="1:127" s="1219" customFormat="1" ht="18" customHeight="1">
      <c r="A436" s="1218">
        <v>0</v>
      </c>
      <c r="B436" s="2704" t="s">
        <v>1044</v>
      </c>
      <c r="C436" s="2705"/>
      <c r="D436" s="2705"/>
      <c r="E436" s="2705"/>
      <c r="F436" s="2705"/>
      <c r="G436" s="2705"/>
      <c r="H436" s="2705"/>
      <c r="I436" s="2705"/>
      <c r="J436" s="2705"/>
      <c r="K436" s="2705"/>
      <c r="L436" s="2705"/>
      <c r="M436" s="2705"/>
      <c r="N436" s="2705"/>
      <c r="O436" s="2705"/>
      <c r="P436" s="2705"/>
      <c r="Q436" s="2705"/>
      <c r="R436" s="2705"/>
      <c r="S436" s="2705"/>
      <c r="T436" s="2705"/>
      <c r="U436" s="2705"/>
      <c r="V436" s="2705"/>
      <c r="W436" s="2705"/>
      <c r="X436" s="2705"/>
      <c r="Y436" s="2705"/>
      <c r="Z436" s="2705"/>
      <c r="AA436" s="2705"/>
      <c r="AB436" s="2705"/>
      <c r="AC436" s="2705"/>
      <c r="AD436" s="352"/>
      <c r="AE436" s="2641">
        <f>IF(ISTEXT(CY436),0,(CY436/CY408)*CQ406)</f>
        <v>75</v>
      </c>
      <c r="AF436" s="2642"/>
      <c r="AG436" s="2642"/>
      <c r="AH436" s="2640">
        <f>IF(ISTEXT(CY436),CY436,IF(AE436=CQ406,"chaque repas",IF(AE436=0,0,CQ406/AE436)))</f>
        <v>3.3333333333333335</v>
      </c>
      <c r="AI436" s="2640"/>
      <c r="AJ436" s="2640"/>
      <c r="AK436" s="2640"/>
      <c r="AL436" s="352"/>
      <c r="AM436" s="2641">
        <f>IF(ISTEXT(DB436),0,(DB436/CY408)*CQ406)</f>
        <v>75</v>
      </c>
      <c r="AN436" s="2642"/>
      <c r="AO436" s="2642"/>
      <c r="AP436" s="2640">
        <f>IF(ISTEXT(DB436),DB436,IF(AM436=CQ406,"chaque repas",IF(AM436=0,0,CQ406/AM436)))</f>
        <v>3.3333333333333335</v>
      </c>
      <c r="AQ436" s="2640"/>
      <c r="AR436" s="2640"/>
      <c r="AS436" s="2640"/>
      <c r="AT436" s="352"/>
      <c r="AU436" s="2641">
        <f>IF(ISTEXT(DE436),0,(DE436/CY408)*CQ406)</f>
        <v>75</v>
      </c>
      <c r="AV436" s="2642"/>
      <c r="AW436" s="2642"/>
      <c r="AX436" s="2640">
        <f>IF(ISTEXT(DE436),DE436,IF(AU436=CQ406,"chaque repas",IF(AU436=0,0,CQ406/AU436)))</f>
        <v>3.3333333333333335</v>
      </c>
      <c r="AY436" s="2640"/>
      <c r="AZ436" s="2640"/>
      <c r="BA436" s="2640"/>
      <c r="BB436" s="352"/>
      <c r="BC436" s="2641">
        <f>IF(ISTEXT(DH436),0,(DH436/CY408)*CQ406)</f>
        <v>50</v>
      </c>
      <c r="BD436" s="2642"/>
      <c r="BE436" s="2642"/>
      <c r="BF436" s="2640">
        <f>IF(ISTEXT(DH436),DH436,IF(BC436=CQ406,"chaque repas",IF(BC436=0,0,CQ406/BC436)))</f>
        <v>5</v>
      </c>
      <c r="BG436" s="2640"/>
      <c r="BH436" s="2640"/>
      <c r="BI436" s="2640"/>
      <c r="BJ436" s="352"/>
      <c r="BK436" s="2641">
        <f>IF(ISTEXT(DJ436),0,(DJ436/CY408)*CQ406)</f>
        <v>50</v>
      </c>
      <c r="BL436" s="2642"/>
      <c r="BM436" s="2642"/>
      <c r="BN436" s="2640">
        <f>IF(ISTEXT(DJ436),DJ436,IF(BK436=CQ406,"chaque repas",IF(BK436=0,0,CQ406/BK436)))</f>
        <v>5</v>
      </c>
      <c r="BO436" s="2640"/>
      <c r="BP436" s="2640"/>
      <c r="BQ436" s="2640"/>
      <c r="BR436" s="352"/>
      <c r="BS436" s="2641">
        <f>IF(ISTEXT(DK436),0,(DK436/CY408)*CQ406)</f>
        <v>87.5</v>
      </c>
      <c r="BT436" s="2642"/>
      <c r="BU436" s="2642"/>
      <c r="BV436" s="2640">
        <f>IF(ISTEXT(DK436),DK436,IF(BS436=CQ406,"chaque repas",IF(BS436=0,0,CQ406/BS436)))</f>
        <v>2.8571428571428572</v>
      </c>
      <c r="BW436" s="2640"/>
      <c r="BX436" s="2640"/>
      <c r="BY436" s="2640"/>
      <c r="BZ436" s="352"/>
      <c r="CA436" s="2641">
        <f>IF(ISTEXT(DL436),0,(DL436/CY408)*CQ406)</f>
        <v>100</v>
      </c>
      <c r="CB436" s="2642"/>
      <c r="CC436" s="2642"/>
      <c r="CD436" s="2640">
        <f>IF(ISTEXT(DL436),DL436,IF(CA436=CQ406,"chaque repas",IF(CA436=0,0,CQ406/CA436)))</f>
        <v>2.5</v>
      </c>
      <c r="CE436" s="2640"/>
      <c r="CF436" s="2640"/>
      <c r="CG436" s="2640"/>
      <c r="CH436" s="352"/>
      <c r="CI436" s="2641">
        <f>IF(ISTEXT(DM436),0,(DM436/DM408)*CQ406)</f>
        <v>89.285714285714292</v>
      </c>
      <c r="CJ436" s="2642"/>
      <c r="CK436" s="2642"/>
      <c r="CL436" s="2640">
        <f>IF(ISTEXT(DM436),DM436,IF(CI436=CQ406,"chaque repas",IF(CI436=0,0,CQ406/CI436)))</f>
        <v>2.8</v>
      </c>
      <c r="CM436" s="2640"/>
      <c r="CN436" s="2640"/>
      <c r="CO436" s="2731"/>
      <c r="CP436" s="352"/>
      <c r="CQ436" s="2642">
        <f>IF(ISTEXT(DN436),0,(DN436/DM408)*CQ406)</f>
        <v>107.14285714285714</v>
      </c>
      <c r="CR436" s="2642"/>
      <c r="CS436" s="2642"/>
      <c r="CT436" s="2640">
        <f>IF(ISTEXT(DN436),DN436,IF(CQ436=CQ406,"chaque repas",IF(CQ436=0,0,CQ406/CQ436)))</f>
        <v>2.3333333333333335</v>
      </c>
      <c r="CU436" s="2640"/>
      <c r="CV436" s="2640"/>
      <c r="CW436" s="2640"/>
      <c r="CX436" s="352"/>
      <c r="CY436" s="2706">
        <v>6</v>
      </c>
      <c r="CZ436" s="2707"/>
      <c r="DA436" s="2708"/>
      <c r="DB436" s="2706">
        <v>6</v>
      </c>
      <c r="DC436" s="2707"/>
      <c r="DD436" s="2708"/>
      <c r="DE436" s="2706">
        <v>6</v>
      </c>
      <c r="DF436" s="2707"/>
      <c r="DG436" s="2708"/>
      <c r="DH436" s="2706">
        <v>4</v>
      </c>
      <c r="DI436" s="2708"/>
      <c r="DJ436" s="2712">
        <v>4</v>
      </c>
      <c r="DK436" s="2712">
        <v>7</v>
      </c>
      <c r="DL436" s="2712">
        <v>8</v>
      </c>
      <c r="DM436" s="2712">
        <v>10</v>
      </c>
      <c r="DN436" s="2712">
        <v>12</v>
      </c>
      <c r="DO436" s="2723"/>
      <c r="DP436" s="2724"/>
      <c r="DQ436" s="1220"/>
      <c r="DR436" s="200">
        <v>0</v>
      </c>
      <c r="DS436" s="200">
        <v>0</v>
      </c>
      <c r="DT436" s="200">
        <v>0</v>
      </c>
      <c r="DU436" s="200">
        <v>0</v>
      </c>
      <c r="DV436" s="200">
        <v>0</v>
      </c>
      <c r="DW436" s="1217"/>
    </row>
    <row r="437" spans="1:127" s="1219" customFormat="1" ht="18" customHeight="1">
      <c r="A437" s="1218">
        <v>0</v>
      </c>
      <c r="B437" s="2704"/>
      <c r="C437" s="2705"/>
      <c r="D437" s="2705"/>
      <c r="E437" s="2705"/>
      <c r="F437" s="2705"/>
      <c r="G437" s="2705"/>
      <c r="H437" s="2705"/>
      <c r="I437" s="2705"/>
      <c r="J437" s="2705"/>
      <c r="K437" s="2705"/>
      <c r="L437" s="2705"/>
      <c r="M437" s="2705"/>
      <c r="N437" s="2705"/>
      <c r="O437" s="2705"/>
      <c r="P437" s="2705"/>
      <c r="Q437" s="2705"/>
      <c r="R437" s="2705"/>
      <c r="S437" s="2705"/>
      <c r="T437" s="2705"/>
      <c r="U437" s="2705"/>
      <c r="V437" s="2705"/>
      <c r="W437" s="2705"/>
      <c r="X437" s="2705"/>
      <c r="Y437" s="2705"/>
      <c r="Z437" s="2705"/>
      <c r="AA437" s="2705"/>
      <c r="AB437" s="2705"/>
      <c r="AC437" s="2705"/>
      <c r="AD437" s="352"/>
      <c r="AE437" s="2641"/>
      <c r="AF437" s="2642"/>
      <c r="AG437" s="2642"/>
      <c r="AH437" s="2640"/>
      <c r="AI437" s="2640"/>
      <c r="AJ437" s="2640"/>
      <c r="AK437" s="2640"/>
      <c r="AL437" s="352"/>
      <c r="AM437" s="2641"/>
      <c r="AN437" s="2642"/>
      <c r="AO437" s="2642"/>
      <c r="AP437" s="2640"/>
      <c r="AQ437" s="2640"/>
      <c r="AR437" s="2640"/>
      <c r="AS437" s="2640"/>
      <c r="AT437" s="352"/>
      <c r="AU437" s="2641"/>
      <c r="AV437" s="2642"/>
      <c r="AW437" s="2642"/>
      <c r="AX437" s="2640"/>
      <c r="AY437" s="2640"/>
      <c r="AZ437" s="2640"/>
      <c r="BA437" s="2640"/>
      <c r="BB437" s="352"/>
      <c r="BC437" s="2641"/>
      <c r="BD437" s="2642"/>
      <c r="BE437" s="2642"/>
      <c r="BF437" s="2640"/>
      <c r="BG437" s="2640"/>
      <c r="BH437" s="2640"/>
      <c r="BI437" s="2640"/>
      <c r="BJ437" s="352"/>
      <c r="BK437" s="2641"/>
      <c r="BL437" s="2642"/>
      <c r="BM437" s="2642"/>
      <c r="BN437" s="2640"/>
      <c r="BO437" s="2640"/>
      <c r="BP437" s="2640"/>
      <c r="BQ437" s="2640"/>
      <c r="BR437" s="352"/>
      <c r="BS437" s="2641"/>
      <c r="BT437" s="2642"/>
      <c r="BU437" s="2642"/>
      <c r="BV437" s="2640"/>
      <c r="BW437" s="2640"/>
      <c r="BX437" s="2640"/>
      <c r="BY437" s="2640"/>
      <c r="BZ437" s="352"/>
      <c r="CA437" s="2641"/>
      <c r="CB437" s="2642"/>
      <c r="CC437" s="2642"/>
      <c r="CD437" s="2640"/>
      <c r="CE437" s="2640"/>
      <c r="CF437" s="2640"/>
      <c r="CG437" s="2640"/>
      <c r="CH437" s="352"/>
      <c r="CI437" s="2641"/>
      <c r="CJ437" s="2642"/>
      <c r="CK437" s="2642"/>
      <c r="CL437" s="2640"/>
      <c r="CM437" s="2640"/>
      <c r="CN437" s="2640"/>
      <c r="CO437" s="2731"/>
      <c r="CP437" s="352"/>
      <c r="CQ437" s="2642"/>
      <c r="CR437" s="2642"/>
      <c r="CS437" s="2642"/>
      <c r="CT437" s="2640"/>
      <c r="CU437" s="2640"/>
      <c r="CV437" s="2640"/>
      <c r="CW437" s="2640"/>
      <c r="CX437" s="352"/>
      <c r="CY437" s="2709"/>
      <c r="CZ437" s="2710"/>
      <c r="DA437" s="2711"/>
      <c r="DB437" s="2709"/>
      <c r="DC437" s="2710"/>
      <c r="DD437" s="2711"/>
      <c r="DE437" s="2709"/>
      <c r="DF437" s="2710"/>
      <c r="DG437" s="2711"/>
      <c r="DH437" s="2709"/>
      <c r="DI437" s="2711"/>
      <c r="DJ437" s="2713"/>
      <c r="DK437" s="2713"/>
      <c r="DL437" s="2713"/>
      <c r="DM437" s="2713"/>
      <c r="DN437" s="2713"/>
      <c r="DO437" s="2725"/>
      <c r="DP437" s="2726"/>
      <c r="DQ437" s="1220"/>
      <c r="DR437" s="200">
        <v>0</v>
      </c>
      <c r="DS437" s="200">
        <v>0</v>
      </c>
      <c r="DT437" s="200">
        <v>0</v>
      </c>
      <c r="DU437" s="200">
        <v>0</v>
      </c>
      <c r="DV437" s="200">
        <v>0</v>
      </c>
      <c r="DW437" s="1217"/>
    </row>
    <row r="438" spans="1:127" s="1219" customFormat="1" ht="18" customHeight="1">
      <c r="A438" s="1218">
        <v>0</v>
      </c>
      <c r="B438" s="2714" t="s">
        <v>1045</v>
      </c>
      <c r="C438" s="2715"/>
      <c r="D438" s="2715"/>
      <c r="E438" s="2715"/>
      <c r="F438" s="2715"/>
      <c r="G438" s="2715"/>
      <c r="H438" s="2715"/>
      <c r="I438" s="2715"/>
      <c r="J438" s="2715"/>
      <c r="K438" s="2715"/>
      <c r="L438" s="2715"/>
      <c r="M438" s="2715"/>
      <c r="N438" s="2715"/>
      <c r="O438" s="2715"/>
      <c r="P438" s="2715"/>
      <c r="Q438" s="2715"/>
      <c r="R438" s="2715"/>
      <c r="S438" s="2715"/>
      <c r="T438" s="2715"/>
      <c r="U438" s="2715"/>
      <c r="V438" s="2715"/>
      <c r="W438" s="2715"/>
      <c r="X438" s="2715"/>
      <c r="Y438" s="2715"/>
      <c r="Z438" s="2715"/>
      <c r="AA438" s="2715"/>
      <c r="AB438" s="2715"/>
      <c r="AC438" s="2715"/>
      <c r="AD438" s="353"/>
      <c r="AE438" s="2701">
        <f>IF(ISTEXT(CY438),0,(CY438/CY408)*CQ406)</f>
        <v>50</v>
      </c>
      <c r="AF438" s="2702"/>
      <c r="AG438" s="2702"/>
      <c r="AH438" s="2686">
        <f>IF(ISTEXT(CY438),CY438,IF(AE438=CQ406,"chaque repas",IF(AE438=0,0,CQ406/AE438)))</f>
        <v>5</v>
      </c>
      <c r="AI438" s="2686"/>
      <c r="AJ438" s="2686"/>
      <c r="AK438" s="2686"/>
      <c r="AL438" s="353"/>
      <c r="AM438" s="2701">
        <f>IF(ISTEXT(DB438),0,(DB438/CY408)*CQ406)</f>
        <v>12.5</v>
      </c>
      <c r="AN438" s="2702"/>
      <c r="AO438" s="2702"/>
      <c r="AP438" s="2686">
        <f>IF(ISTEXT(DB438),DB438,IF(AM438=CQ406,"chaque repas",IF(AM438=0,0,CQ406/AM438)))</f>
        <v>20</v>
      </c>
      <c r="AQ438" s="2686"/>
      <c r="AR438" s="2686"/>
      <c r="AS438" s="2686"/>
      <c r="AT438" s="353"/>
      <c r="AU438" s="2701">
        <f>IF(ISTEXT(DE438),0,(DE438/CY408)*CQ406)</f>
        <v>12.5</v>
      </c>
      <c r="AV438" s="2702"/>
      <c r="AW438" s="2702"/>
      <c r="AX438" s="2686">
        <f>IF(ISTEXT(DE438),DE438,IF(AU438=CQ406,"chaque repas",IF(AU438=0,0,CQ406/AU438)))</f>
        <v>20</v>
      </c>
      <c r="AY438" s="2686"/>
      <c r="AZ438" s="2686"/>
      <c r="BA438" s="2686"/>
      <c r="BB438" s="353"/>
      <c r="BC438" s="2701">
        <f>IF(ISTEXT(DH438),0,(DH438/CY408)*CQ406)</f>
        <v>50</v>
      </c>
      <c r="BD438" s="2702"/>
      <c r="BE438" s="2702"/>
      <c r="BF438" s="2686">
        <f>IF(ISTEXT(DH438),DH438,IF(BC438=CQ406,"chaque repas",IF(BC438=0,0,CQ406/BC438)))</f>
        <v>5</v>
      </c>
      <c r="BG438" s="2686"/>
      <c r="BH438" s="2686"/>
      <c r="BI438" s="2686"/>
      <c r="BJ438" s="353"/>
      <c r="BK438" s="2701">
        <f>IF(ISTEXT(DJ438),0,(DJ438/CY408)*CQ406)</f>
        <v>25</v>
      </c>
      <c r="BL438" s="2702"/>
      <c r="BM438" s="2702"/>
      <c r="BN438" s="2686">
        <f>IF(ISTEXT(DJ438),DJ438,IF(BK438=CQ406,"chaque repas",IF(BK438=0,0,CQ406/BK438)))</f>
        <v>10</v>
      </c>
      <c r="BO438" s="2686"/>
      <c r="BP438" s="2686"/>
      <c r="BQ438" s="2686"/>
      <c r="BR438" s="353"/>
      <c r="BS438" s="2701">
        <f>IF(ISTEXT(DK438),0,(DK438/CY408)*CQ406)</f>
        <v>12.5</v>
      </c>
      <c r="BT438" s="2702"/>
      <c r="BU438" s="2702"/>
      <c r="BV438" s="2686">
        <f>IF(ISTEXT(DK438),DK438,IF(BS438=CQ406,"chaque repas",IF(BS438=0,0,CQ406/BS438)))</f>
        <v>20</v>
      </c>
      <c r="BW438" s="2686"/>
      <c r="BX438" s="2686"/>
      <c r="BY438" s="2686"/>
      <c r="BZ438" s="353"/>
      <c r="CA438" s="2701">
        <f>IF(ISTEXT(DL438),0,(DL438/CY408)*CQ406)</f>
        <v>12.5</v>
      </c>
      <c r="CB438" s="2702"/>
      <c r="CC438" s="2702"/>
      <c r="CD438" s="2686">
        <f>IF(ISTEXT(DL438),DL438,IF(CA438=CQ406,"chaque repas",IF(CA438=0,0,CQ406/CA438)))</f>
        <v>20</v>
      </c>
      <c r="CE438" s="2686"/>
      <c r="CF438" s="2686"/>
      <c r="CG438" s="2686"/>
      <c r="CH438" s="353"/>
      <c r="CI438" s="2701">
        <f>IF(ISTEXT(DM438),0,(DM438/DM408)*CQ406)</f>
        <v>17.857142857142858</v>
      </c>
      <c r="CJ438" s="2702"/>
      <c r="CK438" s="2702"/>
      <c r="CL438" s="2686">
        <f>IF(ISTEXT(DM438),DM438,IF(CI438=CQ406,"chaque repas",IF(CI438=0,0,CQ406/CI438)))</f>
        <v>14</v>
      </c>
      <c r="CM438" s="2686"/>
      <c r="CN438" s="2686"/>
      <c r="CO438" s="2703"/>
      <c r="CP438" s="353"/>
      <c r="CQ438" s="2702">
        <f>IF(ISTEXT(DN438),0,(DN438/DM408)*CQ406)</f>
        <v>17.857142857142858</v>
      </c>
      <c r="CR438" s="2702"/>
      <c r="CS438" s="2702"/>
      <c r="CT438" s="2686">
        <f>IF(ISTEXT(DN438),DN438,IF(CQ438=CQ406,"chaque repas",IF(CQ438=0,0,CQ406/CQ438)))</f>
        <v>14</v>
      </c>
      <c r="CU438" s="2686"/>
      <c r="CV438" s="2686"/>
      <c r="CW438" s="2686"/>
      <c r="CX438" s="353"/>
      <c r="CY438" s="2687">
        <v>4</v>
      </c>
      <c r="CZ438" s="2688"/>
      <c r="DA438" s="2689"/>
      <c r="DB438" s="2687">
        <v>1</v>
      </c>
      <c r="DC438" s="2688"/>
      <c r="DD438" s="2689"/>
      <c r="DE438" s="2687">
        <v>1</v>
      </c>
      <c r="DF438" s="2688"/>
      <c r="DG438" s="2689"/>
      <c r="DH438" s="2687">
        <v>4</v>
      </c>
      <c r="DI438" s="2689"/>
      <c r="DJ438" s="2673">
        <v>2</v>
      </c>
      <c r="DK438" s="2673">
        <v>1</v>
      </c>
      <c r="DL438" s="2673">
        <v>1</v>
      </c>
      <c r="DM438" s="2673">
        <v>2</v>
      </c>
      <c r="DN438" s="2673">
        <v>2</v>
      </c>
      <c r="DO438" s="2678" t="s">
        <v>1046</v>
      </c>
      <c r="DP438" s="2679"/>
      <c r="DQ438" s="1220"/>
      <c r="DR438" s="200">
        <v>0</v>
      </c>
      <c r="DS438" s="200">
        <v>0</v>
      </c>
      <c r="DT438" s="200">
        <v>0</v>
      </c>
      <c r="DU438" s="200">
        <v>0</v>
      </c>
      <c r="DV438" s="200">
        <v>0</v>
      </c>
      <c r="DW438" s="1217"/>
    </row>
    <row r="439" spans="1:127" s="1219" customFormat="1" ht="18" customHeight="1">
      <c r="A439" s="1218">
        <v>0</v>
      </c>
      <c r="B439" s="2714"/>
      <c r="C439" s="2715"/>
      <c r="D439" s="2715"/>
      <c r="E439" s="2715"/>
      <c r="F439" s="2715"/>
      <c r="G439" s="2715"/>
      <c r="H439" s="2715"/>
      <c r="I439" s="2715"/>
      <c r="J439" s="2715"/>
      <c r="K439" s="2715"/>
      <c r="L439" s="2715"/>
      <c r="M439" s="2715"/>
      <c r="N439" s="2715"/>
      <c r="O439" s="2715"/>
      <c r="P439" s="2715"/>
      <c r="Q439" s="2715"/>
      <c r="R439" s="2715"/>
      <c r="S439" s="2715"/>
      <c r="T439" s="2715"/>
      <c r="U439" s="2715"/>
      <c r="V439" s="2715"/>
      <c r="W439" s="2715"/>
      <c r="X439" s="2715"/>
      <c r="Y439" s="2715"/>
      <c r="Z439" s="2715"/>
      <c r="AA439" s="2715"/>
      <c r="AB439" s="2715"/>
      <c r="AC439" s="2715"/>
      <c r="AD439" s="353"/>
      <c r="AE439" s="2701"/>
      <c r="AF439" s="2702"/>
      <c r="AG439" s="2702"/>
      <c r="AH439" s="2686"/>
      <c r="AI439" s="2686"/>
      <c r="AJ439" s="2686"/>
      <c r="AK439" s="2686"/>
      <c r="AL439" s="353"/>
      <c r="AM439" s="2701"/>
      <c r="AN439" s="2702"/>
      <c r="AO439" s="2702"/>
      <c r="AP439" s="2686"/>
      <c r="AQ439" s="2686"/>
      <c r="AR439" s="2686"/>
      <c r="AS439" s="2686"/>
      <c r="AT439" s="353"/>
      <c r="AU439" s="2701"/>
      <c r="AV439" s="2702"/>
      <c r="AW439" s="2702"/>
      <c r="AX439" s="2686"/>
      <c r="AY439" s="2686"/>
      <c r="AZ439" s="2686"/>
      <c r="BA439" s="2686"/>
      <c r="BB439" s="353"/>
      <c r="BC439" s="2701"/>
      <c r="BD439" s="2702"/>
      <c r="BE439" s="2702"/>
      <c r="BF439" s="2686"/>
      <c r="BG439" s="2686"/>
      <c r="BH439" s="2686"/>
      <c r="BI439" s="2686"/>
      <c r="BJ439" s="353"/>
      <c r="BK439" s="2701"/>
      <c r="BL439" s="2702"/>
      <c r="BM439" s="2702"/>
      <c r="BN439" s="2686"/>
      <c r="BO439" s="2686"/>
      <c r="BP439" s="2686"/>
      <c r="BQ439" s="2686"/>
      <c r="BR439" s="353"/>
      <c r="BS439" s="2701"/>
      <c r="BT439" s="2702"/>
      <c r="BU439" s="2702"/>
      <c r="BV439" s="2686"/>
      <c r="BW439" s="2686"/>
      <c r="BX439" s="2686"/>
      <c r="BY439" s="2686"/>
      <c r="BZ439" s="353"/>
      <c r="CA439" s="2701"/>
      <c r="CB439" s="2702"/>
      <c r="CC439" s="2702"/>
      <c r="CD439" s="2686"/>
      <c r="CE439" s="2686"/>
      <c r="CF439" s="2686"/>
      <c r="CG439" s="2686"/>
      <c r="CH439" s="353"/>
      <c r="CI439" s="2701"/>
      <c r="CJ439" s="2702"/>
      <c r="CK439" s="2702"/>
      <c r="CL439" s="2686"/>
      <c r="CM439" s="2686"/>
      <c r="CN439" s="2686"/>
      <c r="CO439" s="2703"/>
      <c r="CP439" s="353"/>
      <c r="CQ439" s="2702"/>
      <c r="CR439" s="2702"/>
      <c r="CS439" s="2702"/>
      <c r="CT439" s="2686"/>
      <c r="CU439" s="2686"/>
      <c r="CV439" s="2686"/>
      <c r="CW439" s="2686"/>
      <c r="CX439" s="353"/>
      <c r="CY439" s="2690"/>
      <c r="CZ439" s="2691"/>
      <c r="DA439" s="2692"/>
      <c r="DB439" s="2690"/>
      <c r="DC439" s="2691"/>
      <c r="DD439" s="2692"/>
      <c r="DE439" s="2690"/>
      <c r="DF439" s="2691"/>
      <c r="DG439" s="2692"/>
      <c r="DH439" s="2690"/>
      <c r="DI439" s="2692"/>
      <c r="DJ439" s="2674"/>
      <c r="DK439" s="2674"/>
      <c r="DL439" s="2674"/>
      <c r="DM439" s="2674"/>
      <c r="DN439" s="2674"/>
      <c r="DO439" s="2680"/>
      <c r="DP439" s="2681"/>
      <c r="DQ439" s="1220"/>
      <c r="DR439" s="200">
        <v>0</v>
      </c>
      <c r="DS439" s="200">
        <v>0</v>
      </c>
      <c r="DT439" s="200">
        <v>0</v>
      </c>
      <c r="DU439" s="200">
        <v>0</v>
      </c>
      <c r="DV439" s="200">
        <v>0</v>
      </c>
      <c r="DW439" s="1217"/>
    </row>
    <row r="440" spans="1:127" s="1219" customFormat="1" ht="18" customHeight="1">
      <c r="A440" s="1218">
        <v>0</v>
      </c>
      <c r="B440" s="2684" t="s">
        <v>1047</v>
      </c>
      <c r="C440" s="2685"/>
      <c r="D440" s="2685"/>
      <c r="E440" s="2685"/>
      <c r="F440" s="2685"/>
      <c r="G440" s="2685"/>
      <c r="H440" s="2685"/>
      <c r="I440" s="2685"/>
      <c r="J440" s="2685"/>
      <c r="K440" s="2685"/>
      <c r="L440" s="2685"/>
      <c r="M440" s="2685"/>
      <c r="N440" s="2685"/>
      <c r="O440" s="2685"/>
      <c r="P440" s="2685"/>
      <c r="Q440" s="2685"/>
      <c r="R440" s="2685"/>
      <c r="S440" s="2685"/>
      <c r="T440" s="2685"/>
      <c r="U440" s="2685"/>
      <c r="V440" s="2685"/>
      <c r="W440" s="2685"/>
      <c r="X440" s="2685"/>
      <c r="Y440" s="2685"/>
      <c r="Z440" s="2685"/>
      <c r="AA440" s="2685"/>
      <c r="AB440" s="2685"/>
      <c r="AC440" s="2685"/>
      <c r="AD440" s="354"/>
      <c r="AE440" s="2634">
        <f>IF(ISTEXT(CY440),0,(CY440/CY408)*CQ406)</f>
        <v>50</v>
      </c>
      <c r="AF440" s="2635"/>
      <c r="AG440" s="2635"/>
      <c r="AH440" s="2636">
        <f>IF(ISTEXT(CY440),CY440,IF(AE440=CQ406,"chaque repas",IF(AE440=0,0,CQ406/AE440)))</f>
        <v>5</v>
      </c>
      <c r="AI440" s="2636"/>
      <c r="AJ440" s="2636"/>
      <c r="AK440" s="2636"/>
      <c r="AL440" s="354"/>
      <c r="AM440" s="2634">
        <f>IF(ISTEXT(DB440),0,(DB440/CY408)*CQ406)</f>
        <v>0</v>
      </c>
      <c r="AN440" s="2635"/>
      <c r="AO440" s="2635"/>
      <c r="AP440" s="2636">
        <f>IF(ISTEXT(DB440),DB440,IF(AM440=CQ406,"chaque repas",IF(AM440=0,0,CQ406/AM440)))</f>
        <v>0</v>
      </c>
      <c r="AQ440" s="2636"/>
      <c r="AR440" s="2636"/>
      <c r="AS440" s="2636"/>
      <c r="AT440" s="354"/>
      <c r="AU440" s="2634">
        <f>IF(ISTEXT(DE440),0,(DE440/CY408)*CQ406)</f>
        <v>0</v>
      </c>
      <c r="AV440" s="2635"/>
      <c r="AW440" s="2635"/>
      <c r="AX440" s="2636">
        <f>IF(ISTEXT(DE440),DE440,IF(AU440=CQ406,"chaque repas",IF(AU440=0,0,CQ406/AU440)))</f>
        <v>0</v>
      </c>
      <c r="AY440" s="2636"/>
      <c r="AZ440" s="2636"/>
      <c r="BA440" s="2636"/>
      <c r="BB440" s="354"/>
      <c r="BC440" s="2634">
        <f>IF(ISTEXT(DH440),0,(DH440/CY408)*CQ406)</f>
        <v>0</v>
      </c>
      <c r="BD440" s="2635"/>
      <c r="BE440" s="2635"/>
      <c r="BF440" s="2636">
        <f>IF(ISTEXT(DH440),DH440,IF(BC440=CQ406,"chaque repas",IF(BC440=0,0,CQ406/BC440)))</f>
        <v>0</v>
      </c>
      <c r="BG440" s="2636"/>
      <c r="BH440" s="2636"/>
      <c r="BI440" s="2636"/>
      <c r="BJ440" s="354"/>
      <c r="BK440" s="2634">
        <f>IF(ISTEXT(DJ440),0,(DJ440/CY408)*CQ406)</f>
        <v>0</v>
      </c>
      <c r="BL440" s="2635"/>
      <c r="BM440" s="2635"/>
      <c r="BN440" s="2636">
        <f>IF(ISTEXT(DJ440),DJ440,IF(BK440=CQ406,"chaque repas",IF(BK440=0,0,CQ406/BK440)))</f>
        <v>0</v>
      </c>
      <c r="BO440" s="2636"/>
      <c r="BP440" s="2636"/>
      <c r="BQ440" s="2636"/>
      <c r="BR440" s="354"/>
      <c r="BS440" s="2634">
        <f>IF(ISTEXT(DK440),0,(DK440/CY408)*CQ406)</f>
        <v>0</v>
      </c>
      <c r="BT440" s="2635"/>
      <c r="BU440" s="2635"/>
      <c r="BV440" s="2636" t="str">
        <f>IF(ISTEXT(DK440),DK440,IF(BS440=CQ406,"chaque repas",IF(BS440=0,0,CQ406/BS440)))</f>
        <v>pas de limitation</v>
      </c>
      <c r="BW440" s="2636"/>
      <c r="BX440" s="2636"/>
      <c r="BY440" s="2636"/>
      <c r="BZ440" s="354"/>
      <c r="CA440" s="2634">
        <f>IF(ISTEXT(DL440),0,(DL440/CY408)*CQ406)</f>
        <v>0</v>
      </c>
      <c r="CB440" s="2635"/>
      <c r="CC440" s="2635"/>
      <c r="CD440" s="2636" t="str">
        <f>IF(ISTEXT(DL440),DL440,IF(CA440=CQ406,"chaque repas",IF(CA440=0,0,CQ406/CA440)))</f>
        <v>pas de limitation</v>
      </c>
      <c r="CE440" s="2636"/>
      <c r="CF440" s="2636"/>
      <c r="CG440" s="2636"/>
      <c r="CH440" s="354"/>
      <c r="CI440" s="2634">
        <f>IF(ISTEXT(DM440),0,(DM440/DM408)*CQ406)</f>
        <v>0</v>
      </c>
      <c r="CJ440" s="2635"/>
      <c r="CK440" s="2635"/>
      <c r="CL440" s="2636" t="str">
        <f>IF(ISTEXT(DM440),DM440,IF(CI440=CQ406,"chaque repas",IF(CI440=0,0,CQ406/CI440)))</f>
        <v>pas de limitation</v>
      </c>
      <c r="CM440" s="2636"/>
      <c r="CN440" s="2636"/>
      <c r="CO440" s="2669"/>
      <c r="CP440" s="354"/>
      <c r="CQ440" s="2635">
        <f>IF(ISTEXT(DN440),0,(DN440/DM408)*CQ406)</f>
        <v>0</v>
      </c>
      <c r="CR440" s="2635"/>
      <c r="CS440" s="2635"/>
      <c r="CT440" s="2636" t="str">
        <f>IF(ISTEXT(DN440),DN440,IF(CQ440=CQ406,"chaque repas",IF(CQ440=0,0,CQ406/CQ440)))</f>
        <v>pas de limitation</v>
      </c>
      <c r="CU440" s="2636"/>
      <c r="CV440" s="2636"/>
      <c r="CW440" s="2636"/>
      <c r="CX440" s="354"/>
      <c r="CY440" s="2695">
        <v>4</v>
      </c>
      <c r="CZ440" s="2696"/>
      <c r="DA440" s="2697"/>
      <c r="DB440" s="2628"/>
      <c r="DC440" s="2675"/>
      <c r="DD440" s="2629"/>
      <c r="DE440" s="2628"/>
      <c r="DF440" s="2675"/>
      <c r="DG440" s="2629"/>
      <c r="DH440" s="2628"/>
      <c r="DI440" s="2629"/>
      <c r="DJ440" s="2670"/>
      <c r="DK440" s="2625" t="s">
        <v>1048</v>
      </c>
      <c r="DL440" s="2625" t="s">
        <v>1048</v>
      </c>
      <c r="DM440" s="2625" t="s">
        <v>1048</v>
      </c>
      <c r="DN440" s="2625" t="s">
        <v>1048</v>
      </c>
      <c r="DO440" s="2680"/>
      <c r="DP440" s="2681"/>
      <c r="DQ440" s="1220"/>
      <c r="DR440" s="200">
        <v>0</v>
      </c>
      <c r="DS440" s="200">
        <v>0</v>
      </c>
      <c r="DT440" s="200">
        <v>0</v>
      </c>
      <c r="DU440" s="200">
        <v>0</v>
      </c>
      <c r="DV440" s="200">
        <v>0</v>
      </c>
      <c r="DW440" s="1217"/>
    </row>
    <row r="441" spans="1:127" s="1219" customFormat="1" ht="18" customHeight="1">
      <c r="A441" s="1218">
        <v>0</v>
      </c>
      <c r="B441" s="2684"/>
      <c r="C441" s="2685"/>
      <c r="D441" s="2685"/>
      <c r="E441" s="2685"/>
      <c r="F441" s="2685"/>
      <c r="G441" s="2685"/>
      <c r="H441" s="2685"/>
      <c r="I441" s="2685"/>
      <c r="J441" s="2685"/>
      <c r="K441" s="2685"/>
      <c r="L441" s="2685"/>
      <c r="M441" s="2685"/>
      <c r="N441" s="2685"/>
      <c r="O441" s="2685"/>
      <c r="P441" s="2685"/>
      <c r="Q441" s="2685"/>
      <c r="R441" s="2685"/>
      <c r="S441" s="2685"/>
      <c r="T441" s="2685"/>
      <c r="U441" s="2685"/>
      <c r="V441" s="2685"/>
      <c r="W441" s="2685"/>
      <c r="X441" s="2685"/>
      <c r="Y441" s="2685"/>
      <c r="Z441" s="2685"/>
      <c r="AA441" s="2685"/>
      <c r="AB441" s="2685"/>
      <c r="AC441" s="2685"/>
      <c r="AD441" s="354"/>
      <c r="AE441" s="2634"/>
      <c r="AF441" s="2635"/>
      <c r="AG441" s="2635"/>
      <c r="AH441" s="2636"/>
      <c r="AI441" s="2636"/>
      <c r="AJ441" s="2636"/>
      <c r="AK441" s="2636"/>
      <c r="AL441" s="354"/>
      <c r="AM441" s="2634"/>
      <c r="AN441" s="2635"/>
      <c r="AO441" s="2635"/>
      <c r="AP441" s="2636"/>
      <c r="AQ441" s="2636"/>
      <c r="AR441" s="2636"/>
      <c r="AS441" s="2636"/>
      <c r="AT441" s="354"/>
      <c r="AU441" s="2634"/>
      <c r="AV441" s="2635"/>
      <c r="AW441" s="2635"/>
      <c r="AX441" s="2636"/>
      <c r="AY441" s="2636"/>
      <c r="AZ441" s="2636"/>
      <c r="BA441" s="2636"/>
      <c r="BB441" s="354"/>
      <c r="BC441" s="2634"/>
      <c r="BD441" s="2635"/>
      <c r="BE441" s="2635"/>
      <c r="BF441" s="2636"/>
      <c r="BG441" s="2636"/>
      <c r="BH441" s="2636"/>
      <c r="BI441" s="2636"/>
      <c r="BJ441" s="354"/>
      <c r="BK441" s="2634"/>
      <c r="BL441" s="2635"/>
      <c r="BM441" s="2635"/>
      <c r="BN441" s="2636"/>
      <c r="BO441" s="2636"/>
      <c r="BP441" s="2636"/>
      <c r="BQ441" s="2636"/>
      <c r="BR441" s="354"/>
      <c r="BS441" s="2634"/>
      <c r="BT441" s="2635"/>
      <c r="BU441" s="2635"/>
      <c r="BV441" s="2636"/>
      <c r="BW441" s="2636"/>
      <c r="BX441" s="2636"/>
      <c r="BY441" s="2636"/>
      <c r="BZ441" s="354"/>
      <c r="CA441" s="2634"/>
      <c r="CB441" s="2635"/>
      <c r="CC441" s="2635"/>
      <c r="CD441" s="2636"/>
      <c r="CE441" s="2636"/>
      <c r="CF441" s="2636"/>
      <c r="CG441" s="2636"/>
      <c r="CH441" s="354"/>
      <c r="CI441" s="2634"/>
      <c r="CJ441" s="2635"/>
      <c r="CK441" s="2635"/>
      <c r="CL441" s="2636"/>
      <c r="CM441" s="2636"/>
      <c r="CN441" s="2636"/>
      <c r="CO441" s="2669"/>
      <c r="CP441" s="354"/>
      <c r="CQ441" s="2635"/>
      <c r="CR441" s="2635"/>
      <c r="CS441" s="2635"/>
      <c r="CT441" s="2636"/>
      <c r="CU441" s="2636"/>
      <c r="CV441" s="2636"/>
      <c r="CW441" s="2636"/>
      <c r="CX441" s="354"/>
      <c r="CY441" s="2698"/>
      <c r="CZ441" s="2699"/>
      <c r="DA441" s="2700"/>
      <c r="DB441" s="2630"/>
      <c r="DC441" s="2676"/>
      <c r="DD441" s="2631"/>
      <c r="DE441" s="2630"/>
      <c r="DF441" s="2676"/>
      <c r="DG441" s="2631"/>
      <c r="DH441" s="2630"/>
      <c r="DI441" s="2631"/>
      <c r="DJ441" s="2671"/>
      <c r="DK441" s="2626"/>
      <c r="DL441" s="2626"/>
      <c r="DM441" s="2626"/>
      <c r="DN441" s="2626"/>
      <c r="DO441" s="2680"/>
      <c r="DP441" s="2681"/>
      <c r="DQ441" s="1220"/>
      <c r="DR441" s="200">
        <v>0</v>
      </c>
      <c r="DS441" s="200">
        <v>0</v>
      </c>
      <c r="DT441" s="200">
        <v>0</v>
      </c>
      <c r="DU441" s="200">
        <v>0</v>
      </c>
      <c r="DV441" s="200">
        <v>0</v>
      </c>
      <c r="DW441" s="1217"/>
    </row>
    <row r="442" spans="1:127" s="1219" customFormat="1" ht="18" customHeight="1">
      <c r="A442" s="1218">
        <v>0</v>
      </c>
      <c r="B442" s="2693" t="s">
        <v>1049</v>
      </c>
      <c r="C442" s="2694"/>
      <c r="D442" s="2694"/>
      <c r="E442" s="2694"/>
      <c r="F442" s="2694"/>
      <c r="G442" s="2694"/>
      <c r="H442" s="2694"/>
      <c r="I442" s="2694"/>
      <c r="J442" s="2694"/>
      <c r="K442" s="2694"/>
      <c r="L442" s="2694"/>
      <c r="M442" s="2694"/>
      <c r="N442" s="2694"/>
      <c r="O442" s="2694"/>
      <c r="P442" s="2694"/>
      <c r="Q442" s="2694"/>
      <c r="R442" s="2694"/>
      <c r="S442" s="2694"/>
      <c r="T442" s="2694"/>
      <c r="U442" s="2694"/>
      <c r="V442" s="2694"/>
      <c r="W442" s="2694"/>
      <c r="X442" s="2694"/>
      <c r="Y442" s="2694"/>
      <c r="Z442" s="2694"/>
      <c r="AA442" s="2694"/>
      <c r="AB442" s="2694"/>
      <c r="AC442" s="2694"/>
      <c r="AD442" s="354"/>
      <c r="AE442" s="2634"/>
      <c r="AF442" s="2635"/>
      <c r="AG442" s="2635"/>
      <c r="AH442" s="2636"/>
      <c r="AI442" s="2636"/>
      <c r="AJ442" s="2636"/>
      <c r="AK442" s="2636"/>
      <c r="AL442" s="354"/>
      <c r="AM442" s="2634"/>
      <c r="AN442" s="2635"/>
      <c r="AO442" s="2635"/>
      <c r="AP442" s="2636"/>
      <c r="AQ442" s="2636"/>
      <c r="AR442" s="2636"/>
      <c r="AS442" s="2636"/>
      <c r="AT442" s="354"/>
      <c r="AU442" s="2634"/>
      <c r="AV442" s="2635"/>
      <c r="AW442" s="2635"/>
      <c r="AX442" s="2636"/>
      <c r="AY442" s="2636"/>
      <c r="AZ442" s="2636"/>
      <c r="BA442" s="2636"/>
      <c r="BB442" s="354"/>
      <c r="BC442" s="2634"/>
      <c r="BD442" s="2635"/>
      <c r="BE442" s="2635"/>
      <c r="BF442" s="2636"/>
      <c r="BG442" s="2636"/>
      <c r="BH442" s="2636"/>
      <c r="BI442" s="2636"/>
      <c r="BJ442" s="354"/>
      <c r="BK442" s="2634"/>
      <c r="BL442" s="2635"/>
      <c r="BM442" s="2635"/>
      <c r="BN442" s="2636"/>
      <c r="BO442" s="2636"/>
      <c r="BP442" s="2636"/>
      <c r="BQ442" s="2636"/>
      <c r="BR442" s="354"/>
      <c r="BS442" s="2634"/>
      <c r="BT442" s="2635"/>
      <c r="BU442" s="2635"/>
      <c r="BV442" s="2636"/>
      <c r="BW442" s="2636"/>
      <c r="BX442" s="2636"/>
      <c r="BY442" s="2636"/>
      <c r="BZ442" s="354"/>
      <c r="CA442" s="2634"/>
      <c r="CB442" s="2635"/>
      <c r="CC442" s="2635"/>
      <c r="CD442" s="2636"/>
      <c r="CE442" s="2636"/>
      <c r="CF442" s="2636"/>
      <c r="CG442" s="2636"/>
      <c r="CH442" s="354"/>
      <c r="CI442" s="2634"/>
      <c r="CJ442" s="2635"/>
      <c r="CK442" s="2635"/>
      <c r="CL442" s="2636"/>
      <c r="CM442" s="2636"/>
      <c r="CN442" s="2636"/>
      <c r="CO442" s="2669"/>
      <c r="CP442" s="354"/>
      <c r="CQ442" s="2635"/>
      <c r="CR442" s="2635"/>
      <c r="CS442" s="2635"/>
      <c r="CT442" s="2636"/>
      <c r="CU442" s="2636"/>
      <c r="CV442" s="2636"/>
      <c r="CW442" s="2636"/>
      <c r="CX442" s="354"/>
      <c r="CY442" s="2690"/>
      <c r="CZ442" s="2691"/>
      <c r="DA442" s="2692"/>
      <c r="DB442" s="2632"/>
      <c r="DC442" s="2677"/>
      <c r="DD442" s="2633"/>
      <c r="DE442" s="2632"/>
      <c r="DF442" s="2677"/>
      <c r="DG442" s="2633"/>
      <c r="DH442" s="2632"/>
      <c r="DI442" s="2633"/>
      <c r="DJ442" s="2672"/>
      <c r="DK442" s="2627"/>
      <c r="DL442" s="2627"/>
      <c r="DM442" s="2627"/>
      <c r="DN442" s="2627"/>
      <c r="DO442" s="2682"/>
      <c r="DP442" s="2683"/>
      <c r="DQ442" s="1220"/>
      <c r="DR442" s="200">
        <v>0</v>
      </c>
      <c r="DS442" s="200">
        <v>0</v>
      </c>
      <c r="DT442" s="200">
        <v>0</v>
      </c>
      <c r="DU442" s="200">
        <v>0</v>
      </c>
      <c r="DV442" s="200">
        <v>0</v>
      </c>
      <c r="DW442" s="1217"/>
    </row>
    <row r="443" spans="1:127" s="1219" customFormat="1" ht="18" customHeight="1">
      <c r="A443" s="1218">
        <v>0</v>
      </c>
      <c r="B443" s="355"/>
      <c r="C443" s="356"/>
      <c r="D443" s="356"/>
      <c r="E443" s="356"/>
      <c r="F443" s="356"/>
      <c r="G443" s="356"/>
      <c r="H443" s="356"/>
      <c r="I443" s="356"/>
      <c r="J443" s="356"/>
      <c r="K443" s="356"/>
      <c r="L443" s="356"/>
      <c r="M443" s="356"/>
      <c r="N443" s="356"/>
      <c r="O443" s="356"/>
      <c r="P443" s="356"/>
      <c r="Q443" s="356"/>
      <c r="R443" s="356"/>
      <c r="S443" s="356"/>
      <c r="T443" s="356"/>
      <c r="U443" s="356"/>
      <c r="V443" s="356"/>
      <c r="W443" s="356"/>
      <c r="X443" s="356"/>
      <c r="Y443" s="356"/>
      <c r="Z443" s="356"/>
      <c r="AA443" s="356"/>
      <c r="AB443" s="356"/>
      <c r="AC443" s="356"/>
      <c r="AD443" s="354"/>
      <c r="AE443" s="2620" t="s">
        <v>301</v>
      </c>
      <c r="AF443" s="2620"/>
      <c r="AG443" s="2620"/>
      <c r="AH443" s="2620"/>
      <c r="AI443" s="2620"/>
      <c r="AJ443" s="2620"/>
      <c r="AK443" s="2620"/>
      <c r="AL443" s="354"/>
      <c r="AM443" s="2620" t="s">
        <v>302</v>
      </c>
      <c r="AN443" s="2620"/>
      <c r="AO443" s="2620"/>
      <c r="AP443" s="2620"/>
      <c r="AQ443" s="2620"/>
      <c r="AR443" s="2620"/>
      <c r="AS443" s="2620"/>
      <c r="AT443" s="354"/>
      <c r="AU443" s="2620" t="s">
        <v>303</v>
      </c>
      <c r="AV443" s="2620"/>
      <c r="AW443" s="2620"/>
      <c r="AX443" s="2620"/>
      <c r="AY443" s="2620"/>
      <c r="AZ443" s="2620"/>
      <c r="BA443" s="2620"/>
      <c r="BB443" s="354"/>
      <c r="BC443" s="2620" t="s">
        <v>304</v>
      </c>
      <c r="BD443" s="2620"/>
      <c r="BE443" s="2620"/>
      <c r="BF443" s="2620"/>
      <c r="BG443" s="2620"/>
      <c r="BH443" s="2620"/>
      <c r="BI443" s="2620"/>
      <c r="BJ443" s="354"/>
      <c r="BK443" s="2620" t="s">
        <v>305</v>
      </c>
      <c r="BL443" s="2620"/>
      <c r="BM443" s="2620"/>
      <c r="BN443" s="2620"/>
      <c r="BO443" s="2620"/>
      <c r="BP443" s="2620"/>
      <c r="BQ443" s="2620"/>
      <c r="BR443" s="354"/>
      <c r="BS443" s="2620" t="s">
        <v>1019</v>
      </c>
      <c r="BT443" s="2620"/>
      <c r="BU443" s="2620"/>
      <c r="BV443" s="2620"/>
      <c r="BW443" s="2620"/>
      <c r="BX443" s="2620"/>
      <c r="BY443" s="2620"/>
      <c r="BZ443" s="354"/>
      <c r="CA443" s="2620" t="s">
        <v>1020</v>
      </c>
      <c r="CB443" s="2620"/>
      <c r="CC443" s="2620"/>
      <c r="CD443" s="2620"/>
      <c r="CE443" s="2620"/>
      <c r="CF443" s="2620"/>
      <c r="CG443" s="2620"/>
      <c r="CH443" s="354"/>
      <c r="CI443" s="2621" t="s">
        <v>1019</v>
      </c>
      <c r="CJ443" s="2622"/>
      <c r="CK443" s="2622"/>
      <c r="CL443" s="2622"/>
      <c r="CM443" s="2622"/>
      <c r="CN443" s="2622"/>
      <c r="CO443" s="2622"/>
      <c r="CP443" s="354"/>
      <c r="CQ443" s="2622" t="s">
        <v>1020</v>
      </c>
      <c r="CR443" s="2622"/>
      <c r="CS443" s="2622"/>
      <c r="CT443" s="2622"/>
      <c r="CU443" s="2622"/>
      <c r="CV443" s="2622"/>
      <c r="CW443" s="2622"/>
      <c r="CX443" s="354"/>
      <c r="CY443" s="2623" t="s">
        <v>301</v>
      </c>
      <c r="CZ443" s="2623"/>
      <c r="DA443" s="2623"/>
      <c r="DB443" s="2624" t="s">
        <v>302</v>
      </c>
      <c r="DC443" s="2624"/>
      <c r="DD443" s="2624"/>
      <c r="DE443" s="2623" t="s">
        <v>303</v>
      </c>
      <c r="DF443" s="2623"/>
      <c r="DG443" s="2623"/>
      <c r="DH443" s="2623" t="s">
        <v>304</v>
      </c>
      <c r="DI443" s="2623"/>
      <c r="DJ443" s="895" t="s">
        <v>305</v>
      </c>
      <c r="DK443" s="358" t="s">
        <v>1019</v>
      </c>
      <c r="DL443" s="894" t="s">
        <v>1020</v>
      </c>
      <c r="DM443" s="609" t="s">
        <v>1019</v>
      </c>
      <c r="DN443" s="896" t="s">
        <v>1020</v>
      </c>
      <c r="DO443" s="1222"/>
      <c r="DP443" s="1221"/>
      <c r="DQ443" s="1220"/>
      <c r="DR443" s="200">
        <v>0</v>
      </c>
      <c r="DS443" s="200">
        <v>0</v>
      </c>
      <c r="DT443" s="200">
        <v>0</v>
      </c>
      <c r="DU443" s="200">
        <v>0</v>
      </c>
      <c r="DV443" s="200">
        <v>0</v>
      </c>
      <c r="DW443" s="1217"/>
    </row>
    <row r="444" spans="1:127" s="1219" customFormat="1" ht="18" customHeight="1">
      <c r="A444" s="1218">
        <v>0</v>
      </c>
      <c r="B444" s="290" t="s">
        <v>1005</v>
      </c>
      <c r="C444" s="364"/>
      <c r="D444" s="364"/>
      <c r="E444" s="364"/>
      <c r="F444" s="364"/>
      <c r="G444" s="364"/>
      <c r="H444" s="364"/>
      <c r="I444" s="364"/>
      <c r="J444" s="364"/>
      <c r="K444" s="364"/>
      <c r="L444" s="364"/>
      <c r="M444" s="364"/>
      <c r="N444" s="364"/>
      <c r="O444" s="364"/>
      <c r="P444" s="364"/>
      <c r="Q444" s="364"/>
      <c r="R444" s="364"/>
      <c r="S444" s="364"/>
      <c r="T444" s="364"/>
      <c r="U444" s="364"/>
      <c r="V444" s="364"/>
      <c r="W444" s="364"/>
      <c r="X444" s="364"/>
      <c r="Y444" s="364"/>
      <c r="Z444" s="364"/>
      <c r="AA444" s="364"/>
      <c r="AB444" s="364"/>
      <c r="AC444" s="364"/>
      <c r="AD444" s="354"/>
      <c r="AE444" s="904"/>
      <c r="AF444" s="904"/>
      <c r="AG444" s="904"/>
      <c r="AH444" s="904"/>
      <c r="AI444" s="904"/>
      <c r="AJ444" s="904"/>
      <c r="AK444" s="904"/>
      <c r="AL444" s="354"/>
      <c r="AM444" s="904"/>
      <c r="AN444" s="904"/>
      <c r="AO444" s="904"/>
      <c r="AP444" s="904"/>
      <c r="AQ444" s="904"/>
      <c r="AR444" s="904"/>
      <c r="AS444" s="904"/>
      <c r="AT444" s="354"/>
      <c r="AU444" s="904"/>
      <c r="AV444" s="904"/>
      <c r="AW444" s="904"/>
      <c r="AX444" s="904"/>
      <c r="AY444" s="904"/>
      <c r="AZ444" s="904"/>
      <c r="BA444" s="904"/>
      <c r="BB444" s="354"/>
      <c r="BC444" s="904"/>
      <c r="BD444" s="904"/>
      <c r="BE444" s="904"/>
      <c r="BF444" s="904"/>
      <c r="BG444" s="904"/>
      <c r="BH444" s="904"/>
      <c r="BI444" s="904"/>
      <c r="BJ444" s="354"/>
      <c r="BK444" s="904"/>
      <c r="BL444" s="904"/>
      <c r="BM444" s="904"/>
      <c r="BN444" s="904"/>
      <c r="BO444" s="904"/>
      <c r="BP444" s="904"/>
      <c r="BQ444" s="904"/>
      <c r="BR444" s="354"/>
      <c r="BS444" s="2653" t="s">
        <v>1050</v>
      </c>
      <c r="BT444" s="2654"/>
      <c r="BU444" s="2654"/>
      <c r="BV444" s="2654"/>
      <c r="BW444" s="2654"/>
      <c r="BX444" s="2654"/>
      <c r="BY444" s="2655"/>
      <c r="BZ444" s="354"/>
      <c r="CA444" s="2659" t="s">
        <v>1051</v>
      </c>
      <c r="CB444" s="2660"/>
      <c r="CC444" s="2660"/>
      <c r="CD444" s="2660"/>
      <c r="CE444" s="2660"/>
      <c r="CF444" s="2660"/>
      <c r="CG444" s="2660"/>
      <c r="CH444" s="354"/>
      <c r="CI444" s="2663" t="s">
        <v>1050</v>
      </c>
      <c r="CJ444" s="2664"/>
      <c r="CK444" s="2664"/>
      <c r="CL444" s="2664"/>
      <c r="CM444" s="2664"/>
      <c r="CN444" s="2664"/>
      <c r="CO444" s="2664"/>
      <c r="CP444" s="354"/>
      <c r="CQ444" s="2664" t="s">
        <v>1051</v>
      </c>
      <c r="CR444" s="2664"/>
      <c r="CS444" s="2664"/>
      <c r="CT444" s="2664"/>
      <c r="CU444" s="2664"/>
      <c r="CV444" s="2664"/>
      <c r="CW444" s="2664"/>
      <c r="CX444" s="354"/>
      <c r="CY444" s="904"/>
      <c r="CZ444" s="904"/>
      <c r="DA444" s="904"/>
      <c r="DB444" s="904"/>
      <c r="DC444" s="904"/>
      <c r="DD444" s="904"/>
      <c r="DE444" s="904"/>
      <c r="DF444" s="904"/>
      <c r="DG444" s="904"/>
      <c r="DH444" s="904"/>
      <c r="DI444" s="904"/>
      <c r="DJ444" s="905"/>
      <c r="DK444" s="2667" t="s">
        <v>1052</v>
      </c>
      <c r="DL444" s="2643" t="s">
        <v>1053</v>
      </c>
      <c r="DM444" s="2645" t="s">
        <v>1054</v>
      </c>
      <c r="DN444" s="2647" t="s">
        <v>1055</v>
      </c>
      <c r="DO444" s="2649"/>
      <c r="DP444" s="2650"/>
      <c r="DQ444" s="1220"/>
      <c r="DR444" s="200">
        <v>0</v>
      </c>
      <c r="DS444" s="200">
        <v>0</v>
      </c>
      <c r="DT444" s="200">
        <v>0</v>
      </c>
      <c r="DU444" s="200">
        <v>0</v>
      </c>
      <c r="DV444" s="200">
        <v>0</v>
      </c>
      <c r="DW444" s="1217"/>
    </row>
    <row r="445" spans="1:127" s="1219" customFormat="1" ht="18" customHeight="1">
      <c r="A445" s="1218">
        <v>0</v>
      </c>
      <c r="B445" s="290" t="s">
        <v>295</v>
      </c>
      <c r="C445" s="364"/>
      <c r="D445" s="364"/>
      <c r="E445" s="364"/>
      <c r="F445" s="364"/>
      <c r="G445" s="364"/>
      <c r="H445" s="364"/>
      <c r="I445" s="364"/>
      <c r="J445" s="364"/>
      <c r="K445" s="364"/>
      <c r="L445" s="364"/>
      <c r="M445" s="364"/>
      <c r="N445" s="364"/>
      <c r="O445" s="364"/>
      <c r="P445" s="364"/>
      <c r="Q445" s="364"/>
      <c r="R445" s="364"/>
      <c r="S445" s="364"/>
      <c r="T445" s="364"/>
      <c r="U445" s="364"/>
      <c r="V445" s="364"/>
      <c r="W445" s="364"/>
      <c r="X445" s="364"/>
      <c r="Y445" s="364"/>
      <c r="Z445" s="364"/>
      <c r="AA445" s="364"/>
      <c r="AB445" s="364"/>
      <c r="AC445" s="364"/>
      <c r="AD445" s="354"/>
      <c r="AE445" s="904"/>
      <c r="AF445" s="904"/>
      <c r="AG445" s="904"/>
      <c r="AH445" s="904"/>
      <c r="AI445" s="904"/>
      <c r="AJ445" s="904"/>
      <c r="AK445" s="904"/>
      <c r="AL445" s="354"/>
      <c r="AM445" s="904"/>
      <c r="AN445" s="904"/>
      <c r="AO445" s="904"/>
      <c r="AP445" s="904"/>
      <c r="AQ445" s="904"/>
      <c r="AR445" s="904"/>
      <c r="AS445" s="904"/>
      <c r="AT445" s="354"/>
      <c r="AU445" s="904"/>
      <c r="AV445" s="904"/>
      <c r="AW445" s="904"/>
      <c r="AX445" s="904"/>
      <c r="AY445" s="904"/>
      <c r="AZ445" s="904"/>
      <c r="BA445" s="904"/>
      <c r="BB445" s="354"/>
      <c r="BC445" s="904"/>
      <c r="BD445" s="904"/>
      <c r="BE445" s="904"/>
      <c r="BF445" s="904"/>
      <c r="BG445" s="904"/>
      <c r="BH445" s="904"/>
      <c r="BI445" s="904"/>
      <c r="BJ445" s="354"/>
      <c r="BK445" s="904"/>
      <c r="BL445" s="904"/>
      <c r="BM445" s="904"/>
      <c r="BN445" s="904"/>
      <c r="BO445" s="904"/>
      <c r="BP445" s="904"/>
      <c r="BQ445" s="904"/>
      <c r="BR445" s="354"/>
      <c r="BS445" s="2653"/>
      <c r="BT445" s="2654"/>
      <c r="BU445" s="2654"/>
      <c r="BV445" s="2654"/>
      <c r="BW445" s="2654"/>
      <c r="BX445" s="2654"/>
      <c r="BY445" s="2655"/>
      <c r="BZ445" s="354"/>
      <c r="CA445" s="2659"/>
      <c r="CB445" s="2660"/>
      <c r="CC445" s="2660"/>
      <c r="CD445" s="2660"/>
      <c r="CE445" s="2660"/>
      <c r="CF445" s="2660"/>
      <c r="CG445" s="2660"/>
      <c r="CH445" s="354"/>
      <c r="CI445" s="2663"/>
      <c r="CJ445" s="2664"/>
      <c r="CK445" s="2664"/>
      <c r="CL445" s="2664"/>
      <c r="CM445" s="2664"/>
      <c r="CN445" s="2664"/>
      <c r="CO445" s="2664"/>
      <c r="CP445" s="354"/>
      <c r="CQ445" s="2664"/>
      <c r="CR445" s="2664"/>
      <c r="CS445" s="2664"/>
      <c r="CT445" s="2664"/>
      <c r="CU445" s="2664"/>
      <c r="CV445" s="2664"/>
      <c r="CW445" s="2664"/>
      <c r="CX445" s="354"/>
      <c r="CY445" s="904"/>
      <c r="CZ445" s="904"/>
      <c r="DA445" s="904"/>
      <c r="DB445" s="904"/>
      <c r="DC445" s="904"/>
      <c r="DD445" s="904"/>
      <c r="DE445" s="904"/>
      <c r="DF445" s="904"/>
      <c r="DG445" s="904"/>
      <c r="DH445" s="904"/>
      <c r="DI445" s="904"/>
      <c r="DJ445" s="905"/>
      <c r="DK445" s="2667"/>
      <c r="DL445" s="2643"/>
      <c r="DM445" s="2645"/>
      <c r="DN445" s="2647"/>
      <c r="DO445" s="2649"/>
      <c r="DP445" s="2650"/>
      <c r="DQ445" s="1220"/>
      <c r="DR445" s="200">
        <v>0</v>
      </c>
      <c r="DS445" s="200">
        <v>0</v>
      </c>
      <c r="DT445" s="200">
        <v>0</v>
      </c>
      <c r="DU445" s="200">
        <v>0</v>
      </c>
      <c r="DV445" s="200">
        <v>0</v>
      </c>
      <c r="DW445" s="1217"/>
    </row>
    <row r="446" spans="1:127" s="1219" customFormat="1" ht="18" customHeight="1">
      <c r="A446" s="1218">
        <v>0</v>
      </c>
      <c r="B446" s="290" t="s">
        <v>296</v>
      </c>
      <c r="C446" s="364"/>
      <c r="D446" s="364"/>
      <c r="E446" s="364"/>
      <c r="F446" s="364"/>
      <c r="G446" s="364"/>
      <c r="H446" s="364"/>
      <c r="I446" s="364"/>
      <c r="J446" s="364"/>
      <c r="K446" s="364"/>
      <c r="L446" s="364"/>
      <c r="M446" s="364"/>
      <c r="N446" s="364"/>
      <c r="O446" s="364"/>
      <c r="P446" s="364"/>
      <c r="Q446" s="364"/>
      <c r="R446" s="364"/>
      <c r="S446" s="364"/>
      <c r="T446" s="364"/>
      <c r="U446" s="364"/>
      <c r="V446" s="364"/>
      <c r="W446" s="364"/>
      <c r="X446" s="364"/>
      <c r="Y446" s="364"/>
      <c r="Z446" s="364"/>
      <c r="AA446" s="364"/>
      <c r="AB446" s="364"/>
      <c r="AC446" s="364"/>
      <c r="AD446" s="354"/>
      <c r="AE446" s="904"/>
      <c r="AF446" s="904"/>
      <c r="AG446" s="904"/>
      <c r="AH446" s="904"/>
      <c r="AI446" s="904"/>
      <c r="AJ446" s="904"/>
      <c r="AK446" s="904"/>
      <c r="AL446" s="354"/>
      <c r="AM446" s="904"/>
      <c r="AN446" s="904"/>
      <c r="AO446" s="904"/>
      <c r="AP446" s="904"/>
      <c r="AQ446" s="904"/>
      <c r="AR446" s="904"/>
      <c r="AS446" s="904"/>
      <c r="AT446" s="354"/>
      <c r="AU446" s="904"/>
      <c r="AV446" s="904"/>
      <c r="AW446" s="904"/>
      <c r="AX446" s="904"/>
      <c r="AY446" s="904"/>
      <c r="AZ446" s="904"/>
      <c r="BA446" s="904"/>
      <c r="BB446" s="354"/>
      <c r="BC446" s="904"/>
      <c r="BD446" s="904"/>
      <c r="BE446" s="904"/>
      <c r="BF446" s="904"/>
      <c r="BG446" s="904"/>
      <c r="BH446" s="904"/>
      <c r="BI446" s="904"/>
      <c r="BJ446" s="354"/>
      <c r="BK446" s="904"/>
      <c r="BL446" s="904"/>
      <c r="BM446" s="904"/>
      <c r="BN446" s="904"/>
      <c r="BO446" s="904"/>
      <c r="BP446" s="904"/>
      <c r="BQ446" s="904"/>
      <c r="BR446" s="354"/>
      <c r="BS446" s="2653"/>
      <c r="BT446" s="2654"/>
      <c r="BU446" s="2654"/>
      <c r="BV446" s="2654"/>
      <c r="BW446" s="2654"/>
      <c r="BX446" s="2654"/>
      <c r="BY446" s="2655"/>
      <c r="BZ446" s="354"/>
      <c r="CA446" s="2659"/>
      <c r="CB446" s="2660"/>
      <c r="CC446" s="2660"/>
      <c r="CD446" s="2660"/>
      <c r="CE446" s="2660"/>
      <c r="CF446" s="2660"/>
      <c r="CG446" s="2660"/>
      <c r="CH446" s="354"/>
      <c r="CI446" s="2663"/>
      <c r="CJ446" s="2664"/>
      <c r="CK446" s="2664"/>
      <c r="CL446" s="2664"/>
      <c r="CM446" s="2664"/>
      <c r="CN446" s="2664"/>
      <c r="CO446" s="2664"/>
      <c r="CP446" s="354"/>
      <c r="CQ446" s="2664"/>
      <c r="CR446" s="2664"/>
      <c r="CS446" s="2664"/>
      <c r="CT446" s="2664"/>
      <c r="CU446" s="2664"/>
      <c r="CV446" s="2664"/>
      <c r="CW446" s="2664"/>
      <c r="CX446" s="354"/>
      <c r="CY446" s="904"/>
      <c r="CZ446" s="904"/>
      <c r="DA446" s="904"/>
      <c r="DB446" s="904"/>
      <c r="DC446" s="904"/>
      <c r="DD446" s="904"/>
      <c r="DE446" s="904"/>
      <c r="DF446" s="904"/>
      <c r="DG446" s="904"/>
      <c r="DH446" s="904"/>
      <c r="DI446" s="904"/>
      <c r="DJ446" s="905"/>
      <c r="DK446" s="2667"/>
      <c r="DL446" s="2643"/>
      <c r="DM446" s="2645"/>
      <c r="DN446" s="2647"/>
      <c r="DO446" s="2649"/>
      <c r="DP446" s="2650"/>
      <c r="DQ446" s="1220"/>
      <c r="DR446" s="200">
        <v>0</v>
      </c>
      <c r="DS446" s="200">
        <v>0</v>
      </c>
      <c r="DT446" s="200">
        <v>0</v>
      </c>
      <c r="DU446" s="200">
        <v>0</v>
      </c>
      <c r="DV446" s="200">
        <v>0</v>
      </c>
      <c r="DW446" s="1217"/>
    </row>
    <row r="447" spans="1:127" s="1219" customFormat="1" ht="18" customHeight="1">
      <c r="A447" s="1218">
        <v>0</v>
      </c>
      <c r="B447" s="290" t="s">
        <v>297</v>
      </c>
      <c r="C447" s="364"/>
      <c r="D447" s="364"/>
      <c r="E447" s="364"/>
      <c r="F447" s="364"/>
      <c r="G447" s="364"/>
      <c r="H447" s="364"/>
      <c r="I447" s="364"/>
      <c r="J447" s="364"/>
      <c r="K447" s="364"/>
      <c r="L447" s="364"/>
      <c r="M447" s="364"/>
      <c r="N447" s="364"/>
      <c r="O447" s="364"/>
      <c r="P447" s="364"/>
      <c r="Q447" s="364"/>
      <c r="R447" s="364"/>
      <c r="S447" s="364"/>
      <c r="T447" s="364"/>
      <c r="U447" s="364"/>
      <c r="V447" s="364"/>
      <c r="W447" s="364"/>
      <c r="X447" s="364"/>
      <c r="Y447" s="364"/>
      <c r="Z447" s="364"/>
      <c r="AA447" s="364"/>
      <c r="AB447" s="364"/>
      <c r="AC447" s="364"/>
      <c r="AD447" s="354"/>
      <c r="AE447" s="904"/>
      <c r="AF447" s="904"/>
      <c r="AG447" s="904"/>
      <c r="AH447" s="904"/>
      <c r="AI447" s="904"/>
      <c r="AJ447" s="904"/>
      <c r="AK447" s="904"/>
      <c r="AL447" s="354"/>
      <c r="AM447" s="904"/>
      <c r="AN447" s="904"/>
      <c r="AO447" s="904"/>
      <c r="AP447" s="904"/>
      <c r="AQ447" s="904"/>
      <c r="AR447" s="904"/>
      <c r="AS447" s="904"/>
      <c r="AT447" s="354"/>
      <c r="AU447" s="904"/>
      <c r="AV447" s="904"/>
      <c r="AW447" s="904"/>
      <c r="AX447" s="904"/>
      <c r="AY447" s="904"/>
      <c r="AZ447" s="904"/>
      <c r="BA447" s="904"/>
      <c r="BB447" s="354"/>
      <c r="BC447" s="904"/>
      <c r="BD447" s="904"/>
      <c r="BE447" s="904"/>
      <c r="BF447" s="904"/>
      <c r="BG447" s="904"/>
      <c r="BH447" s="904"/>
      <c r="BI447" s="904"/>
      <c r="BJ447" s="354"/>
      <c r="BK447" s="904"/>
      <c r="BL447" s="904"/>
      <c r="BM447" s="904"/>
      <c r="BN447" s="904"/>
      <c r="BO447" s="904"/>
      <c r="BP447" s="904"/>
      <c r="BQ447" s="904"/>
      <c r="BR447" s="354"/>
      <c r="BS447" s="2653"/>
      <c r="BT447" s="2654"/>
      <c r="BU447" s="2654"/>
      <c r="BV447" s="2654"/>
      <c r="BW447" s="2654"/>
      <c r="BX447" s="2654"/>
      <c r="BY447" s="2655"/>
      <c r="BZ447" s="354"/>
      <c r="CA447" s="2659"/>
      <c r="CB447" s="2660"/>
      <c r="CC447" s="2660"/>
      <c r="CD447" s="2660"/>
      <c r="CE447" s="2660"/>
      <c r="CF447" s="2660"/>
      <c r="CG447" s="2660"/>
      <c r="CH447" s="354"/>
      <c r="CI447" s="2663"/>
      <c r="CJ447" s="2664"/>
      <c r="CK447" s="2664"/>
      <c r="CL447" s="2664"/>
      <c r="CM447" s="2664"/>
      <c r="CN447" s="2664"/>
      <c r="CO447" s="2664"/>
      <c r="CP447" s="354"/>
      <c r="CQ447" s="2664"/>
      <c r="CR447" s="2664"/>
      <c r="CS447" s="2664"/>
      <c r="CT447" s="2664"/>
      <c r="CU447" s="2664"/>
      <c r="CV447" s="2664"/>
      <c r="CW447" s="2664"/>
      <c r="CX447" s="354"/>
      <c r="CY447" s="904"/>
      <c r="CZ447" s="904"/>
      <c r="DA447" s="904"/>
      <c r="DB447" s="904"/>
      <c r="DC447" s="904"/>
      <c r="DD447" s="904"/>
      <c r="DE447" s="904"/>
      <c r="DF447" s="904"/>
      <c r="DG447" s="904"/>
      <c r="DH447" s="904"/>
      <c r="DI447" s="904"/>
      <c r="DJ447" s="905"/>
      <c r="DK447" s="2667"/>
      <c r="DL447" s="2643"/>
      <c r="DM447" s="2645"/>
      <c r="DN447" s="2647"/>
      <c r="DO447" s="2649"/>
      <c r="DP447" s="2650"/>
      <c r="DQ447" s="1220"/>
      <c r="DR447" s="200">
        <v>0</v>
      </c>
      <c r="DS447" s="200">
        <v>0</v>
      </c>
      <c r="DT447" s="200">
        <v>0</v>
      </c>
      <c r="DU447" s="200">
        <v>0</v>
      </c>
      <c r="DV447" s="200">
        <v>0</v>
      </c>
      <c r="DW447" s="1217"/>
    </row>
    <row r="448" spans="1:127" s="1219" customFormat="1" ht="18" customHeight="1">
      <c r="A448" s="1218">
        <v>0</v>
      </c>
      <c r="B448" s="367" t="s">
        <v>1009</v>
      </c>
      <c r="C448" s="368"/>
      <c r="D448" s="368"/>
      <c r="E448" s="368"/>
      <c r="F448" s="368"/>
      <c r="G448" s="368"/>
      <c r="H448" s="368"/>
      <c r="I448" s="368"/>
      <c r="J448" s="368"/>
      <c r="K448" s="368"/>
      <c r="L448" s="368"/>
      <c r="M448" s="368"/>
      <c r="N448" s="368"/>
      <c r="O448" s="368"/>
      <c r="P448" s="368"/>
      <c r="Q448" s="368"/>
      <c r="R448" s="368"/>
      <c r="S448" s="368"/>
      <c r="T448" s="368"/>
      <c r="U448" s="368"/>
      <c r="V448" s="368"/>
      <c r="W448" s="368"/>
      <c r="X448" s="368"/>
      <c r="Y448" s="368"/>
      <c r="Z448" s="368"/>
      <c r="AA448" s="368"/>
      <c r="AB448" s="368"/>
      <c r="AC448" s="368"/>
      <c r="AD448" s="354"/>
      <c r="AE448" s="369"/>
      <c r="AF448" s="369"/>
      <c r="AG448" s="369"/>
      <c r="AH448" s="369"/>
      <c r="AI448" s="369"/>
      <c r="AJ448" s="369"/>
      <c r="AK448" s="369"/>
      <c r="AL448" s="354"/>
      <c r="AM448" s="369"/>
      <c r="AN448" s="369"/>
      <c r="AO448" s="369"/>
      <c r="AP448" s="369"/>
      <c r="AQ448" s="369"/>
      <c r="AR448" s="369"/>
      <c r="AS448" s="369"/>
      <c r="AT448" s="354"/>
      <c r="AU448" s="369"/>
      <c r="AV448" s="369"/>
      <c r="AW448" s="369"/>
      <c r="AX448" s="369"/>
      <c r="AY448" s="369"/>
      <c r="AZ448" s="369"/>
      <c r="BA448" s="369"/>
      <c r="BB448" s="354"/>
      <c r="BC448" s="369"/>
      <c r="BD448" s="369"/>
      <c r="BE448" s="369"/>
      <c r="BF448" s="369"/>
      <c r="BG448" s="369"/>
      <c r="BH448" s="369"/>
      <c r="BI448" s="369"/>
      <c r="BJ448" s="354"/>
      <c r="BK448" s="369"/>
      <c r="BL448" s="369"/>
      <c r="BM448" s="369"/>
      <c r="BN448" s="369"/>
      <c r="BO448" s="369"/>
      <c r="BP448" s="369"/>
      <c r="BQ448" s="369"/>
      <c r="BR448" s="354"/>
      <c r="BS448" s="2656"/>
      <c r="BT448" s="2657"/>
      <c r="BU448" s="2657"/>
      <c r="BV448" s="2657"/>
      <c r="BW448" s="2657"/>
      <c r="BX448" s="2657"/>
      <c r="BY448" s="2658"/>
      <c r="BZ448" s="354"/>
      <c r="CA448" s="2661"/>
      <c r="CB448" s="2662"/>
      <c r="CC448" s="2662"/>
      <c r="CD448" s="2662"/>
      <c r="CE448" s="2662"/>
      <c r="CF448" s="2662"/>
      <c r="CG448" s="2662"/>
      <c r="CH448" s="354"/>
      <c r="CI448" s="2665"/>
      <c r="CJ448" s="2666"/>
      <c r="CK448" s="2666"/>
      <c r="CL448" s="2666"/>
      <c r="CM448" s="2666"/>
      <c r="CN448" s="2666"/>
      <c r="CO448" s="2666"/>
      <c r="CP448" s="354"/>
      <c r="CQ448" s="2666"/>
      <c r="CR448" s="2666"/>
      <c r="CS448" s="2666"/>
      <c r="CT448" s="2666"/>
      <c r="CU448" s="2666"/>
      <c r="CV448" s="2666"/>
      <c r="CW448" s="2666"/>
      <c r="CX448" s="354"/>
      <c r="CY448" s="369"/>
      <c r="CZ448" s="369"/>
      <c r="DA448" s="369"/>
      <c r="DB448" s="369"/>
      <c r="DC448" s="369"/>
      <c r="DD448" s="369"/>
      <c r="DE448" s="369"/>
      <c r="DF448" s="369"/>
      <c r="DG448" s="369"/>
      <c r="DH448" s="369"/>
      <c r="DI448" s="369"/>
      <c r="DJ448" s="370"/>
      <c r="DK448" s="2668"/>
      <c r="DL448" s="2644"/>
      <c r="DM448" s="2646"/>
      <c r="DN448" s="2648"/>
      <c r="DO448" s="2651"/>
      <c r="DP448" s="2652"/>
      <c r="DQ448" s="1220"/>
      <c r="DR448" s="200">
        <v>0</v>
      </c>
      <c r="DS448" s="200">
        <v>0</v>
      </c>
      <c r="DT448" s="200">
        <v>0</v>
      </c>
      <c r="DU448" s="200">
        <v>0</v>
      </c>
      <c r="DV448" s="200">
        <v>0</v>
      </c>
      <c r="DW448" s="1217"/>
    </row>
    <row r="449" spans="1:127" s="1219" customFormat="1" ht="18" customHeight="1" thickBot="1">
      <c r="A449" s="1218">
        <v>0</v>
      </c>
      <c r="B449" s="371"/>
      <c r="C449" s="372"/>
      <c r="D449" s="372"/>
      <c r="E449" s="372"/>
      <c r="F449" s="372"/>
      <c r="G449" s="372"/>
      <c r="H449" s="372"/>
      <c r="I449" s="372"/>
      <c r="J449" s="372"/>
      <c r="K449" s="372"/>
      <c r="L449" s="372"/>
      <c r="M449" s="372"/>
      <c r="N449" s="372"/>
      <c r="O449" s="372"/>
      <c r="P449" s="372"/>
      <c r="Q449" s="372"/>
      <c r="R449" s="372"/>
      <c r="S449" s="372"/>
      <c r="T449" s="372"/>
      <c r="U449" s="372"/>
      <c r="V449" s="372"/>
      <c r="W449" s="372"/>
      <c r="X449" s="372"/>
      <c r="Y449" s="372"/>
      <c r="Z449" s="372"/>
      <c r="AA449" s="372"/>
      <c r="AB449" s="372"/>
      <c r="AC449" s="372"/>
      <c r="AD449" s="372"/>
      <c r="AE449" s="372"/>
      <c r="AF449" s="372"/>
      <c r="AG449" s="372"/>
      <c r="AH449" s="372"/>
      <c r="AI449" s="372"/>
      <c r="AJ449" s="372"/>
      <c r="AK449" s="372"/>
      <c r="AL449" s="372"/>
      <c r="AM449" s="372"/>
      <c r="AN449" s="372"/>
      <c r="AO449" s="372"/>
      <c r="AP449" s="372"/>
      <c r="AQ449" s="372"/>
      <c r="AR449" s="372"/>
      <c r="AS449" s="372"/>
      <c r="AT449" s="372"/>
      <c r="AU449" s="372"/>
      <c r="AV449" s="372"/>
      <c r="AW449" s="372"/>
      <c r="AX449" s="372"/>
      <c r="AY449" s="372"/>
      <c r="AZ449" s="372"/>
      <c r="BA449" s="372"/>
      <c r="BB449" s="372"/>
      <c r="BC449" s="372"/>
      <c r="BD449" s="372"/>
      <c r="BE449" s="372"/>
      <c r="BF449" s="372"/>
      <c r="BG449" s="372"/>
      <c r="BH449" s="372"/>
      <c r="BI449" s="372"/>
      <c r="BJ449" s="372"/>
      <c r="BK449" s="372"/>
      <c r="BL449" s="372"/>
      <c r="BM449" s="372"/>
      <c r="BN449" s="372"/>
      <c r="BO449" s="372"/>
      <c r="BP449" s="372"/>
      <c r="BQ449" s="372"/>
      <c r="BR449" s="372"/>
      <c r="BS449" s="372"/>
      <c r="BT449" s="372"/>
      <c r="BU449" s="372"/>
      <c r="BV449" s="372"/>
      <c r="BW449" s="372"/>
      <c r="BX449" s="372"/>
      <c r="BY449" s="372"/>
      <c r="BZ449" s="372"/>
      <c r="CA449" s="372"/>
      <c r="CB449" s="372"/>
      <c r="CC449" s="372"/>
      <c r="CD449" s="372"/>
      <c r="CE449" s="372"/>
      <c r="CF449" s="372"/>
      <c r="CG449" s="372"/>
      <c r="CH449" s="372"/>
      <c r="CI449" s="372"/>
      <c r="CJ449" s="372"/>
      <c r="CK449" s="372"/>
      <c r="CL449" s="372"/>
      <c r="CM449" s="372"/>
      <c r="CN449" s="372"/>
      <c r="CO449" s="372"/>
      <c r="CP449" s="372"/>
      <c r="CQ449" s="372"/>
      <c r="CR449" s="372"/>
      <c r="CS449" s="372"/>
      <c r="CT449" s="372"/>
      <c r="CU449" s="372"/>
      <c r="CV449" s="372"/>
      <c r="CW449" s="372"/>
      <c r="CX449" s="372"/>
      <c r="CY449" s="372">
        <v>10</v>
      </c>
      <c r="CZ449" s="372"/>
      <c r="DA449" s="372"/>
      <c r="DB449" s="372">
        <v>10</v>
      </c>
      <c r="DC449" s="372"/>
      <c r="DD449" s="372"/>
      <c r="DE449" s="372">
        <v>10</v>
      </c>
      <c r="DF449" s="372"/>
      <c r="DG449" s="372"/>
      <c r="DH449" s="372">
        <v>10</v>
      </c>
      <c r="DI449" s="372"/>
      <c r="DJ449" s="372">
        <v>10</v>
      </c>
      <c r="DK449" s="372">
        <v>10</v>
      </c>
      <c r="DL449" s="372">
        <v>10</v>
      </c>
      <c r="DM449" s="372">
        <v>10</v>
      </c>
      <c r="DN449" s="372">
        <v>10</v>
      </c>
      <c r="DO449" s="372">
        <v>10</v>
      </c>
      <c r="DP449" s="373">
        <v>10</v>
      </c>
      <c r="DQ449" s="1220"/>
      <c r="DR449" s="200">
        <v>0</v>
      </c>
      <c r="DS449" s="200">
        <v>0</v>
      </c>
      <c r="DT449" s="200">
        <v>0</v>
      </c>
      <c r="DU449" s="200">
        <v>0</v>
      </c>
      <c r="DV449" s="200">
        <v>0</v>
      </c>
      <c r="DW449" s="1217"/>
    </row>
    <row r="450" spans="1:127" ht="15.75">
      <c r="B450" s="1218">
        <v>0</v>
      </c>
      <c r="C450" s="1218">
        <v>0</v>
      </c>
      <c r="D450" s="1218">
        <v>0</v>
      </c>
      <c r="E450" s="1218">
        <v>0</v>
      </c>
      <c r="F450" s="1218">
        <v>0</v>
      </c>
      <c r="G450" s="1218">
        <v>0</v>
      </c>
      <c r="H450" s="1218">
        <v>0</v>
      </c>
      <c r="I450" s="1218">
        <v>0</v>
      </c>
      <c r="J450" s="1218">
        <v>0</v>
      </c>
      <c r="K450" s="1218">
        <v>0</v>
      </c>
      <c r="L450" s="1218">
        <v>0</v>
      </c>
      <c r="M450" s="1218">
        <v>0</v>
      </c>
      <c r="N450" s="1218">
        <v>0</v>
      </c>
      <c r="O450" s="1218">
        <v>0</v>
      </c>
      <c r="P450" s="1218">
        <v>0</v>
      </c>
      <c r="Q450" s="1218">
        <v>0</v>
      </c>
      <c r="R450" s="1218">
        <v>0</v>
      </c>
      <c r="S450" s="1218">
        <v>0</v>
      </c>
      <c r="T450" s="1218">
        <v>0</v>
      </c>
      <c r="U450" s="1218">
        <v>0</v>
      </c>
      <c r="V450" s="1218">
        <v>0</v>
      </c>
      <c r="W450" s="1218">
        <v>0</v>
      </c>
      <c r="X450" s="1218">
        <v>0</v>
      </c>
      <c r="Y450" s="1218">
        <v>0</v>
      </c>
      <c r="Z450" s="1218">
        <v>0</v>
      </c>
      <c r="AA450" s="1218">
        <v>0</v>
      </c>
      <c r="AB450" s="1218">
        <v>0</v>
      </c>
      <c r="AC450" s="1218">
        <v>0</v>
      </c>
      <c r="AD450" s="1218">
        <v>0</v>
      </c>
      <c r="AE450" s="1218">
        <v>0</v>
      </c>
      <c r="AF450" s="1218">
        <v>0</v>
      </c>
      <c r="AG450" s="1218">
        <v>0</v>
      </c>
      <c r="AH450" s="1218">
        <v>0</v>
      </c>
      <c r="AI450" s="1218">
        <v>0</v>
      </c>
      <c r="AJ450" s="1218">
        <v>0</v>
      </c>
      <c r="AK450" s="1218">
        <v>0</v>
      </c>
      <c r="AL450" s="1218">
        <v>0</v>
      </c>
      <c r="AM450" s="1218">
        <v>0</v>
      </c>
      <c r="AN450" s="1218">
        <v>0</v>
      </c>
      <c r="AO450" s="1218">
        <v>0</v>
      </c>
      <c r="AP450" s="1218">
        <v>0</v>
      </c>
      <c r="AQ450" s="1218">
        <v>0</v>
      </c>
      <c r="AR450" s="1218">
        <v>0</v>
      </c>
      <c r="AS450" s="1218">
        <v>0</v>
      </c>
      <c r="AT450" s="1218">
        <v>0</v>
      </c>
      <c r="AU450" s="1218">
        <v>0</v>
      </c>
      <c r="AV450" s="1218">
        <v>0</v>
      </c>
      <c r="AW450" s="1218">
        <v>0</v>
      </c>
      <c r="AX450" s="1218">
        <v>0</v>
      </c>
      <c r="AY450" s="1218">
        <v>0</v>
      </c>
      <c r="AZ450" s="1218">
        <v>0</v>
      </c>
      <c r="BA450" s="1218">
        <v>0</v>
      </c>
      <c r="BB450" s="1218">
        <v>0</v>
      </c>
      <c r="BC450" s="1218">
        <v>0</v>
      </c>
      <c r="BD450" s="1218">
        <v>0</v>
      </c>
      <c r="BE450" s="1218">
        <v>0</v>
      </c>
      <c r="BF450" s="1218">
        <v>0</v>
      </c>
      <c r="BG450" s="1218">
        <v>0</v>
      </c>
      <c r="BH450" s="1218">
        <v>0</v>
      </c>
      <c r="BI450" s="1218">
        <v>0</v>
      </c>
      <c r="BJ450" s="1218">
        <v>0</v>
      </c>
      <c r="BK450" s="1218">
        <v>0</v>
      </c>
      <c r="BL450" s="1218">
        <v>0</v>
      </c>
      <c r="BM450" s="1218">
        <v>0</v>
      </c>
      <c r="BN450" s="1218">
        <v>0</v>
      </c>
      <c r="BO450" s="1218">
        <v>0</v>
      </c>
      <c r="BP450" s="1218">
        <v>0</v>
      </c>
      <c r="BQ450" s="1218">
        <v>0</v>
      </c>
      <c r="BR450" s="1218">
        <v>0</v>
      </c>
      <c r="BS450" s="1218">
        <v>0</v>
      </c>
      <c r="BT450" s="1218">
        <v>0</v>
      </c>
      <c r="BU450" s="1218">
        <v>0</v>
      </c>
      <c r="BV450" s="1218">
        <v>0</v>
      </c>
      <c r="BW450" s="1218">
        <v>0</v>
      </c>
      <c r="BX450" s="1218">
        <v>0</v>
      </c>
      <c r="BY450" s="1218">
        <v>0</v>
      </c>
      <c r="BZ450" s="1218">
        <v>0</v>
      </c>
      <c r="CA450" s="1218">
        <v>0</v>
      </c>
      <c r="CB450" s="1218">
        <v>0</v>
      </c>
      <c r="CC450" s="1218">
        <v>0</v>
      </c>
      <c r="CD450" s="1218">
        <v>0</v>
      </c>
      <c r="CE450" s="1218">
        <v>0</v>
      </c>
      <c r="CF450" s="1218">
        <v>0</v>
      </c>
      <c r="CG450" s="1218">
        <v>0</v>
      </c>
      <c r="CH450" s="1218">
        <v>0</v>
      </c>
      <c r="CI450" s="1218">
        <v>0</v>
      </c>
      <c r="CJ450" s="1218">
        <v>0</v>
      </c>
      <c r="CK450" s="1218">
        <v>0</v>
      </c>
      <c r="CL450" s="1218">
        <v>0</v>
      </c>
      <c r="CM450" s="1218">
        <v>0</v>
      </c>
      <c r="CN450" s="1218">
        <v>0</v>
      </c>
      <c r="CO450" s="1218">
        <v>0</v>
      </c>
      <c r="CP450" s="1218">
        <v>0</v>
      </c>
      <c r="CQ450" s="1218">
        <v>0</v>
      </c>
      <c r="CR450" s="1218">
        <v>0</v>
      </c>
      <c r="CS450" s="1218">
        <v>0</v>
      </c>
      <c r="CT450" s="1218">
        <v>0</v>
      </c>
      <c r="CU450" s="1218">
        <v>0</v>
      </c>
      <c r="CV450" s="1218">
        <v>0</v>
      </c>
      <c r="CW450" s="1218">
        <v>0</v>
      </c>
      <c r="CX450" s="1218">
        <v>0</v>
      </c>
      <c r="CY450" s="1218">
        <v>0</v>
      </c>
      <c r="CZ450" s="1218">
        <v>0</v>
      </c>
      <c r="DA450" s="1218">
        <v>0</v>
      </c>
      <c r="DB450" s="1218">
        <v>0</v>
      </c>
      <c r="DC450" s="1218">
        <v>0</v>
      </c>
      <c r="DD450" s="1218">
        <v>0</v>
      </c>
      <c r="DE450" s="1218">
        <v>0</v>
      </c>
      <c r="DF450" s="1218">
        <v>0</v>
      </c>
      <c r="DG450" s="1218">
        <v>0</v>
      </c>
      <c r="DH450" s="1218">
        <v>0</v>
      </c>
      <c r="DI450" s="1218">
        <v>0</v>
      </c>
      <c r="DJ450" s="1218">
        <v>0</v>
      </c>
      <c r="DK450" s="1218">
        <v>0</v>
      </c>
      <c r="DL450" s="1218">
        <v>0</v>
      </c>
      <c r="DM450" s="1218">
        <v>0</v>
      </c>
      <c r="DN450" s="1218">
        <v>0</v>
      </c>
      <c r="DO450" s="1218">
        <v>0</v>
      </c>
      <c r="DP450" s="1218">
        <v>0</v>
      </c>
      <c r="DQ450" s="1218">
        <v>0</v>
      </c>
      <c r="DR450" s="200">
        <v>0</v>
      </c>
      <c r="DS450" s="200">
        <v>0</v>
      </c>
      <c r="DT450" s="200">
        <v>0</v>
      </c>
      <c r="DU450" s="200">
        <v>0</v>
      </c>
      <c r="DV450" s="200">
        <v>0</v>
      </c>
      <c r="DW450" s="1217"/>
    </row>
    <row r="451" spans="1:127">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163" t="s">
        <v>846</v>
      </c>
    </row>
  </sheetData>
  <mergeCells count="2744">
    <mergeCell ref="DM37:DM38"/>
    <mergeCell ref="DN37:DS38"/>
    <mergeCell ref="DM40:DO40"/>
    <mergeCell ref="DQ40:DS40"/>
    <mergeCell ref="DL41:DO42"/>
    <mergeCell ref="DS86:DS88"/>
    <mergeCell ref="DL90:DS91"/>
    <mergeCell ref="DL93:DS94"/>
    <mergeCell ref="DL98:DS99"/>
    <mergeCell ref="DL101:DS102"/>
    <mergeCell ref="DP59:DS60"/>
    <mergeCell ref="DM59:DN59"/>
    <mergeCell ref="DO62:DS63"/>
    <mergeCell ref="DM64:DN64"/>
    <mergeCell ref="DM65:DN65"/>
    <mergeCell ref="DL66:DS67"/>
    <mergeCell ref="DL69:DQ70"/>
    <mergeCell ref="DR69:DR70"/>
    <mergeCell ref="DS69:DS70"/>
    <mergeCell ref="DL80:DQ81"/>
    <mergeCell ref="DR80:DR81"/>
    <mergeCell ref="DS80:DS81"/>
    <mergeCell ref="DP41:DS42"/>
    <mergeCell ref="DL46:DQ47"/>
    <mergeCell ref="DR46:DR47"/>
    <mergeCell ref="DS46:DS47"/>
    <mergeCell ref="DL56:DQ57"/>
    <mergeCell ref="DR56:DR57"/>
    <mergeCell ref="DS56:DS57"/>
    <mergeCell ref="DL83:DS84"/>
    <mergeCell ref="DL86:DQ88"/>
    <mergeCell ref="DR86:DR88"/>
    <mergeCell ref="DE396:DG396"/>
    <mergeCell ref="DB218:DD218"/>
    <mergeCell ref="AZ345:BC345"/>
    <mergeCell ref="BE345:BJ345"/>
    <mergeCell ref="BK345:BP345"/>
    <mergeCell ref="BQ345:BU345"/>
    <mergeCell ref="BV345:BZ345"/>
    <mergeCell ref="CA345:CD345"/>
    <mergeCell ref="DF344:DH344"/>
    <mergeCell ref="C345:H345"/>
    <mergeCell ref="I345:N345"/>
    <mergeCell ref="O345:S345"/>
    <mergeCell ref="T345:X345"/>
    <mergeCell ref="Y345:AB345"/>
    <mergeCell ref="AD345:AI345"/>
    <mergeCell ref="AJ345:AO345"/>
    <mergeCell ref="AP345:AT345"/>
    <mergeCell ref="AU345:AY345"/>
    <mergeCell ref="CV343:CW343"/>
    <mergeCell ref="CX343:CY343"/>
    <mergeCell ref="CZ343:DA343"/>
    <mergeCell ref="DB343:DC343"/>
    <mergeCell ref="DD343:DE343"/>
    <mergeCell ref="DB342:DC342"/>
    <mergeCell ref="DD342:DE342"/>
    <mergeCell ref="CR343:CS343"/>
    <mergeCell ref="CT343:CU343"/>
    <mergeCell ref="BW343:BX343"/>
    <mergeCell ref="BY343:BZ343"/>
    <mergeCell ref="CA343:CB343"/>
    <mergeCell ref="CC343:CD343"/>
    <mergeCell ref="CF345:CK345"/>
    <mergeCell ref="CL345:CQ345"/>
    <mergeCell ref="CR345:CV345"/>
    <mergeCell ref="CW345:DA345"/>
    <mergeCell ref="DB345:DE345"/>
    <mergeCell ref="BM343:BN343"/>
    <mergeCell ref="BO343:BP343"/>
    <mergeCell ref="BQ343:BR343"/>
    <mergeCell ref="BS343:BT343"/>
    <mergeCell ref="BU343:BV343"/>
    <mergeCell ref="AA343:AB343"/>
    <mergeCell ref="AD343:AE343"/>
    <mergeCell ref="AF343:AG343"/>
    <mergeCell ref="AH343:AI343"/>
    <mergeCell ref="AJ343:AK343"/>
    <mergeCell ref="AL343:AM343"/>
    <mergeCell ref="DE350:DG350"/>
    <mergeCell ref="O343:P343"/>
    <mergeCell ref="Q343:R343"/>
    <mergeCell ref="S343:T343"/>
    <mergeCell ref="U343:V343"/>
    <mergeCell ref="W343:X343"/>
    <mergeCell ref="Y343:Z343"/>
    <mergeCell ref="AT343:AU343"/>
    <mergeCell ref="AV343:AW343"/>
    <mergeCell ref="AX343:AY343"/>
    <mergeCell ref="CJ343:CK343"/>
    <mergeCell ref="CL343:CM343"/>
    <mergeCell ref="CN343:CO343"/>
    <mergeCell ref="CP343:CQ343"/>
    <mergeCell ref="C343:D343"/>
    <mergeCell ref="E343:F343"/>
    <mergeCell ref="G343:H343"/>
    <mergeCell ref="I343:J343"/>
    <mergeCell ref="K343:L343"/>
    <mergeCell ref="M343:N343"/>
    <mergeCell ref="AN342:AO342"/>
    <mergeCell ref="AP342:AQ342"/>
    <mergeCell ref="AR342:AS342"/>
    <mergeCell ref="CF342:CG342"/>
    <mergeCell ref="CH342:CI342"/>
    <mergeCell ref="CF343:CG343"/>
    <mergeCell ref="CH343:CI343"/>
    <mergeCell ref="CJ342:CK342"/>
    <mergeCell ref="CL342:CM342"/>
    <mergeCell ref="CN342:CO342"/>
    <mergeCell ref="CP342:CQ342"/>
    <mergeCell ref="BS342:BT342"/>
    <mergeCell ref="BU342:BV342"/>
    <mergeCell ref="BW342:BX342"/>
    <mergeCell ref="BY342:BZ342"/>
    <mergeCell ref="CA342:CB342"/>
    <mergeCell ref="CC342:CD342"/>
    <mergeCell ref="AZ343:BA343"/>
    <mergeCell ref="BB343:BC343"/>
    <mergeCell ref="BE343:BF343"/>
    <mergeCell ref="BG343:BH343"/>
    <mergeCell ref="BI343:BJ343"/>
    <mergeCell ref="BK343:BL343"/>
    <mergeCell ref="AN343:AO343"/>
    <mergeCell ref="AP343:AQ343"/>
    <mergeCell ref="AR343:AS343"/>
    <mergeCell ref="B340:B341"/>
    <mergeCell ref="DF340:DL341"/>
    <mergeCell ref="C342:D342"/>
    <mergeCell ref="E342:F342"/>
    <mergeCell ref="G342:H342"/>
    <mergeCell ref="I342:J342"/>
    <mergeCell ref="K342:L342"/>
    <mergeCell ref="M342:N342"/>
    <mergeCell ref="J338:K338"/>
    <mergeCell ref="P338:Q338"/>
    <mergeCell ref="AK338:AL338"/>
    <mergeCell ref="AQ338:AR338"/>
    <mergeCell ref="BL338:BM338"/>
    <mergeCell ref="BR338:BS338"/>
    <mergeCell ref="B336:CQ337"/>
    <mergeCell ref="CR336:DE337"/>
    <mergeCell ref="DF336:DF337"/>
    <mergeCell ref="DG336:DG337"/>
    <mergeCell ref="DH336:DH337"/>
    <mergeCell ref="DI336:DO337"/>
    <mergeCell ref="BG342:BH342"/>
    <mergeCell ref="BI342:BJ342"/>
    <mergeCell ref="BK342:BL342"/>
    <mergeCell ref="BM342:BN342"/>
    <mergeCell ref="BO342:BP342"/>
    <mergeCell ref="BQ342:BR342"/>
    <mergeCell ref="AT342:AU342"/>
    <mergeCell ref="AV342:AW342"/>
    <mergeCell ref="AX342:AY342"/>
    <mergeCell ref="AZ342:BA342"/>
    <mergeCell ref="BB342:BC342"/>
    <mergeCell ref="BE342:BF342"/>
    <mergeCell ref="DF333:DH333"/>
    <mergeCell ref="C334:H334"/>
    <mergeCell ref="I334:N334"/>
    <mergeCell ref="O334:S334"/>
    <mergeCell ref="T334:X334"/>
    <mergeCell ref="Y334:AB334"/>
    <mergeCell ref="AD334:AI334"/>
    <mergeCell ref="AA342:AB342"/>
    <mergeCell ref="AD342:AE342"/>
    <mergeCell ref="AF342:AG342"/>
    <mergeCell ref="AH342:AI342"/>
    <mergeCell ref="CV332:CW332"/>
    <mergeCell ref="CX332:CY332"/>
    <mergeCell ref="AJ334:AO334"/>
    <mergeCell ref="AP334:AT334"/>
    <mergeCell ref="AU334:AY334"/>
    <mergeCell ref="AZ334:BC334"/>
    <mergeCell ref="O342:P342"/>
    <mergeCell ref="Q342:R342"/>
    <mergeCell ref="S342:T342"/>
    <mergeCell ref="U342:V342"/>
    <mergeCell ref="W342:X342"/>
    <mergeCell ref="Y342:Z342"/>
    <mergeCell ref="CM338:CN338"/>
    <mergeCell ref="CS338:CT338"/>
    <mergeCell ref="CR342:CS342"/>
    <mergeCell ref="CT342:CU342"/>
    <mergeCell ref="CV342:CW342"/>
    <mergeCell ref="CX342:CY342"/>
    <mergeCell ref="CZ342:DA342"/>
    <mergeCell ref="AJ342:AK342"/>
    <mergeCell ref="AL342:AM342"/>
    <mergeCell ref="CL334:CQ334"/>
    <mergeCell ref="CR334:CV334"/>
    <mergeCell ref="CW334:DA334"/>
    <mergeCell ref="DB334:DE334"/>
    <mergeCell ref="BM332:BN332"/>
    <mergeCell ref="BO332:BP332"/>
    <mergeCell ref="BQ332:BR332"/>
    <mergeCell ref="BS332:BT332"/>
    <mergeCell ref="BU332:BV332"/>
    <mergeCell ref="BW332:BX332"/>
    <mergeCell ref="BE334:BJ334"/>
    <mergeCell ref="BK334:BP334"/>
    <mergeCell ref="BQ334:BU334"/>
    <mergeCell ref="BV334:BZ334"/>
    <mergeCell ref="CA334:CD334"/>
    <mergeCell ref="CF334:CK334"/>
    <mergeCell ref="CZ332:DA332"/>
    <mergeCell ref="DB332:DC332"/>
    <mergeCell ref="DD332:DE332"/>
    <mergeCell ref="AH332:AI332"/>
    <mergeCell ref="AJ332:AK332"/>
    <mergeCell ref="AL332:AM332"/>
    <mergeCell ref="AN332:AO332"/>
    <mergeCell ref="AP332:AQ332"/>
    <mergeCell ref="AR332:AS332"/>
    <mergeCell ref="U332:V332"/>
    <mergeCell ref="W332:X332"/>
    <mergeCell ref="Y332:Z332"/>
    <mergeCell ref="AA332:AB332"/>
    <mergeCell ref="AD332:AE332"/>
    <mergeCell ref="AF332:AG332"/>
    <mergeCell ref="DD331:DE331"/>
    <mergeCell ref="C332:D332"/>
    <mergeCell ref="E332:F332"/>
    <mergeCell ref="G332:H332"/>
    <mergeCell ref="I332:J332"/>
    <mergeCell ref="K332:L332"/>
    <mergeCell ref="M332:N332"/>
    <mergeCell ref="O332:P332"/>
    <mergeCell ref="Q332:R332"/>
    <mergeCell ref="S332:T332"/>
    <mergeCell ref="CL332:CM332"/>
    <mergeCell ref="CN332:CO332"/>
    <mergeCell ref="CP332:CQ332"/>
    <mergeCell ref="CR332:CS332"/>
    <mergeCell ref="CT332:CU332"/>
    <mergeCell ref="DB331:DC331"/>
    <mergeCell ref="CL331:CM331"/>
    <mergeCell ref="CN331:CO331"/>
    <mergeCell ref="CP331:CQ331"/>
    <mergeCell ref="CR331:CS331"/>
    <mergeCell ref="AR331:AS331"/>
    <mergeCell ref="AT331:AU331"/>
    <mergeCell ref="BY331:BZ331"/>
    <mergeCell ref="CA331:CB331"/>
    <mergeCell ref="CC331:CD331"/>
    <mergeCell ref="CF331:CG331"/>
    <mergeCell ref="CH331:CI331"/>
    <mergeCell ref="CJ331:CK331"/>
    <mergeCell ref="BG332:BH332"/>
    <mergeCell ref="BI332:BJ332"/>
    <mergeCell ref="BK332:BL332"/>
    <mergeCell ref="BS331:BT331"/>
    <mergeCell ref="BU331:BV331"/>
    <mergeCell ref="BW331:BX331"/>
    <mergeCell ref="BI331:BJ331"/>
    <mergeCell ref="BK331:BL331"/>
    <mergeCell ref="BM331:BN331"/>
    <mergeCell ref="BO331:BP331"/>
    <mergeCell ref="AT332:AU332"/>
    <mergeCell ref="AV332:AW332"/>
    <mergeCell ref="AX332:AY332"/>
    <mergeCell ref="AZ332:BA332"/>
    <mergeCell ref="BB332:BC332"/>
    <mergeCell ref="BE332:BF332"/>
    <mergeCell ref="BY332:BZ332"/>
    <mergeCell ref="CA332:CB332"/>
    <mergeCell ref="CC332:CD332"/>
    <mergeCell ref="CF332:CG332"/>
    <mergeCell ref="CH332:CI332"/>
    <mergeCell ref="CJ332:CK332"/>
    <mergeCell ref="DI325:DO326"/>
    <mergeCell ref="J327:K327"/>
    <mergeCell ref="P327:Q327"/>
    <mergeCell ref="AK327:AL327"/>
    <mergeCell ref="AQ327:AR327"/>
    <mergeCell ref="BL327:BM327"/>
    <mergeCell ref="BR327:BS327"/>
    <mergeCell ref="CM327:CN327"/>
    <mergeCell ref="CS327:CT327"/>
    <mergeCell ref="BQ331:BR331"/>
    <mergeCell ref="B325:CQ326"/>
    <mergeCell ref="CR325:DE326"/>
    <mergeCell ref="DF325:DF326"/>
    <mergeCell ref="DG325:DG326"/>
    <mergeCell ref="DH325:DH326"/>
    <mergeCell ref="B329:B330"/>
    <mergeCell ref="DF329:DL330"/>
    <mergeCell ref="C331:D331"/>
    <mergeCell ref="E331:F331"/>
    <mergeCell ref="AV331:AW331"/>
    <mergeCell ref="AX331:AY331"/>
    <mergeCell ref="AZ331:BA331"/>
    <mergeCell ref="BB331:BC331"/>
    <mergeCell ref="BE331:BF331"/>
    <mergeCell ref="BG331:BH331"/>
    <mergeCell ref="CT331:CU331"/>
    <mergeCell ref="CV331:CW331"/>
    <mergeCell ref="CX331:CY331"/>
    <mergeCell ref="CZ331:DA331"/>
    <mergeCell ref="AJ331:AK331"/>
    <mergeCell ref="AL331:AM331"/>
    <mergeCell ref="AN331:AO331"/>
    <mergeCell ref="DF322:DH322"/>
    <mergeCell ref="C323:H323"/>
    <mergeCell ref="I323:N323"/>
    <mergeCell ref="O323:S323"/>
    <mergeCell ref="T323:X323"/>
    <mergeCell ref="Y323:AB323"/>
    <mergeCell ref="AD323:AI323"/>
    <mergeCell ref="AJ323:AO323"/>
    <mergeCell ref="AP323:AT323"/>
    <mergeCell ref="AF331:AG331"/>
    <mergeCell ref="AH331:AI331"/>
    <mergeCell ref="CV321:CW321"/>
    <mergeCell ref="CX321:CY321"/>
    <mergeCell ref="CZ321:DA321"/>
    <mergeCell ref="DB321:DC321"/>
    <mergeCell ref="AU323:AY323"/>
    <mergeCell ref="AZ323:BC323"/>
    <mergeCell ref="BE323:BJ323"/>
    <mergeCell ref="BK323:BP323"/>
    <mergeCell ref="S331:T331"/>
    <mergeCell ref="U331:V331"/>
    <mergeCell ref="W331:X331"/>
    <mergeCell ref="Y331:Z331"/>
    <mergeCell ref="AA331:AB331"/>
    <mergeCell ref="AD331:AE331"/>
    <mergeCell ref="G331:H331"/>
    <mergeCell ref="I331:J331"/>
    <mergeCell ref="K331:L331"/>
    <mergeCell ref="M331:N331"/>
    <mergeCell ref="O331:P331"/>
    <mergeCell ref="Q331:R331"/>
    <mergeCell ref="AP331:AQ331"/>
    <mergeCell ref="C321:D321"/>
    <mergeCell ref="E321:F321"/>
    <mergeCell ref="G321:H321"/>
    <mergeCell ref="I321:J321"/>
    <mergeCell ref="K321:L321"/>
    <mergeCell ref="CC321:CD321"/>
    <mergeCell ref="CF321:CG321"/>
    <mergeCell ref="CH321:CI321"/>
    <mergeCell ref="CJ321:CK321"/>
    <mergeCell ref="CL321:CM321"/>
    <mergeCell ref="CN321:CO321"/>
    <mergeCell ref="CW323:DA323"/>
    <mergeCell ref="DB323:DE323"/>
    <mergeCell ref="BM321:BN321"/>
    <mergeCell ref="BO321:BP321"/>
    <mergeCell ref="BQ321:BR321"/>
    <mergeCell ref="BS321:BT321"/>
    <mergeCell ref="BU321:BV321"/>
    <mergeCell ref="BW321:BX321"/>
    <mergeCell ref="BY321:BZ321"/>
    <mergeCell ref="CA321:CB321"/>
    <mergeCell ref="BQ323:BU323"/>
    <mergeCell ref="BV323:BZ323"/>
    <mergeCell ref="CA323:CD323"/>
    <mergeCell ref="CF323:CK323"/>
    <mergeCell ref="CL323:CQ323"/>
    <mergeCell ref="CR323:CV323"/>
    <mergeCell ref="DD321:DE321"/>
    <mergeCell ref="AL321:AM321"/>
    <mergeCell ref="AN321:AO321"/>
    <mergeCell ref="AP321:AQ321"/>
    <mergeCell ref="AR321:AS321"/>
    <mergeCell ref="AT321:AU321"/>
    <mergeCell ref="AV321:AW321"/>
    <mergeCell ref="Y321:Z321"/>
    <mergeCell ref="AA321:AB321"/>
    <mergeCell ref="AD321:AE321"/>
    <mergeCell ref="AF321:AG321"/>
    <mergeCell ref="AH321:AI321"/>
    <mergeCell ref="AJ321:AK321"/>
    <mergeCell ref="M321:N321"/>
    <mergeCell ref="O321:P321"/>
    <mergeCell ref="Q321:R321"/>
    <mergeCell ref="S321:T321"/>
    <mergeCell ref="U321:V321"/>
    <mergeCell ref="W321:X321"/>
    <mergeCell ref="AP320:AQ320"/>
    <mergeCell ref="AR320:AS320"/>
    <mergeCell ref="AT320:AU320"/>
    <mergeCell ref="AJ320:AK320"/>
    <mergeCell ref="AL320:AM320"/>
    <mergeCell ref="AN320:AO320"/>
    <mergeCell ref="AX321:AY321"/>
    <mergeCell ref="AZ321:BA321"/>
    <mergeCell ref="BB321:BC321"/>
    <mergeCell ref="BE321:BF321"/>
    <mergeCell ref="BG321:BH321"/>
    <mergeCell ref="BI321:BJ321"/>
    <mergeCell ref="CP321:CQ321"/>
    <mergeCell ref="CR321:CS321"/>
    <mergeCell ref="CT321:CU321"/>
    <mergeCell ref="B318:B319"/>
    <mergeCell ref="DF318:DL319"/>
    <mergeCell ref="C320:D320"/>
    <mergeCell ref="E320:F320"/>
    <mergeCell ref="G320:H320"/>
    <mergeCell ref="I320:J320"/>
    <mergeCell ref="K320:L320"/>
    <mergeCell ref="M320:N320"/>
    <mergeCell ref="O320:P320"/>
    <mergeCell ref="CP320:CQ320"/>
    <mergeCell ref="CR320:CS320"/>
    <mergeCell ref="CT320:CU320"/>
    <mergeCell ref="CV320:CW320"/>
    <mergeCell ref="CX320:CY320"/>
    <mergeCell ref="CZ320:DA320"/>
    <mergeCell ref="CC320:CD320"/>
    <mergeCell ref="CF320:CG320"/>
    <mergeCell ref="CH320:CI320"/>
    <mergeCell ref="CJ320:CK320"/>
    <mergeCell ref="CL320:CM320"/>
    <mergeCell ref="CN320:CO320"/>
    <mergeCell ref="BK321:BL321"/>
    <mergeCell ref="BS320:BT320"/>
    <mergeCell ref="DF314:DF315"/>
    <mergeCell ref="DG314:DG315"/>
    <mergeCell ref="DH314:DH315"/>
    <mergeCell ref="DI314:DO315"/>
    <mergeCell ref="J316:K316"/>
    <mergeCell ref="P316:Q316"/>
    <mergeCell ref="AK316:AL316"/>
    <mergeCell ref="AQ316:AR316"/>
    <mergeCell ref="BL316:BM316"/>
    <mergeCell ref="BI320:BJ320"/>
    <mergeCell ref="BK320:BL320"/>
    <mergeCell ref="BM320:BN320"/>
    <mergeCell ref="BO320:BP320"/>
    <mergeCell ref="BQ320:BR320"/>
    <mergeCell ref="B314:CQ315"/>
    <mergeCell ref="BR316:BS316"/>
    <mergeCell ref="CM316:CN316"/>
    <mergeCell ref="Q320:R320"/>
    <mergeCell ref="S320:T320"/>
    <mergeCell ref="AV320:AW320"/>
    <mergeCell ref="AX320:AY320"/>
    <mergeCell ref="AZ320:BA320"/>
    <mergeCell ref="BU320:BV320"/>
    <mergeCell ref="BW320:BX320"/>
    <mergeCell ref="BY320:BZ320"/>
    <mergeCell ref="CA320:CB320"/>
    <mergeCell ref="DB320:DC320"/>
    <mergeCell ref="DD320:DE320"/>
    <mergeCell ref="AH320:AI320"/>
    <mergeCell ref="CV310:CW310"/>
    <mergeCell ref="CX310:CY310"/>
    <mergeCell ref="CZ310:DA310"/>
    <mergeCell ref="DB310:DC310"/>
    <mergeCell ref="DD310:DE310"/>
    <mergeCell ref="AZ312:BC312"/>
    <mergeCell ref="BE312:BJ312"/>
    <mergeCell ref="BK312:BP312"/>
    <mergeCell ref="BQ312:BU312"/>
    <mergeCell ref="U320:V320"/>
    <mergeCell ref="W320:X320"/>
    <mergeCell ref="Y320:Z320"/>
    <mergeCell ref="AA320:AB320"/>
    <mergeCell ref="AD320:AE320"/>
    <mergeCell ref="AF320:AG320"/>
    <mergeCell ref="CS316:CT316"/>
    <mergeCell ref="BB320:BC320"/>
    <mergeCell ref="BE320:BF320"/>
    <mergeCell ref="BG320:BH320"/>
    <mergeCell ref="CR314:DE315"/>
    <mergeCell ref="CN310:CO310"/>
    <mergeCell ref="CP310:CQ310"/>
    <mergeCell ref="U310:V310"/>
    <mergeCell ref="W310:X310"/>
    <mergeCell ref="Y310:Z310"/>
    <mergeCell ref="BU310:BV310"/>
    <mergeCell ref="BW310:BX310"/>
    <mergeCell ref="BY310:BZ310"/>
    <mergeCell ref="CA310:CB310"/>
    <mergeCell ref="CC310:CD310"/>
    <mergeCell ref="BV312:BZ312"/>
    <mergeCell ref="CA312:CD312"/>
    <mergeCell ref="DF311:DH311"/>
    <mergeCell ref="CR310:CS310"/>
    <mergeCell ref="CT310:CU310"/>
    <mergeCell ref="C312:H312"/>
    <mergeCell ref="I312:N312"/>
    <mergeCell ref="O312:S312"/>
    <mergeCell ref="T312:X312"/>
    <mergeCell ref="Y312:AB312"/>
    <mergeCell ref="AD312:AI312"/>
    <mergeCell ref="AJ312:AO312"/>
    <mergeCell ref="AP312:AT312"/>
    <mergeCell ref="AU312:AY312"/>
    <mergeCell ref="AH310:AI310"/>
    <mergeCell ref="AJ310:AK310"/>
    <mergeCell ref="AL310:AM310"/>
    <mergeCell ref="BY309:BZ309"/>
    <mergeCell ref="CA309:CB309"/>
    <mergeCell ref="CC309:CD309"/>
    <mergeCell ref="AN310:AO310"/>
    <mergeCell ref="AP310:AQ310"/>
    <mergeCell ref="AR310:AS310"/>
    <mergeCell ref="AT310:AU310"/>
    <mergeCell ref="AV310:AW310"/>
    <mergeCell ref="AX310:AY310"/>
    <mergeCell ref="O310:P310"/>
    <mergeCell ref="Q310:R310"/>
    <mergeCell ref="S310:T310"/>
    <mergeCell ref="DB312:DE312"/>
    <mergeCell ref="BM310:BN310"/>
    <mergeCell ref="BO310:BP310"/>
    <mergeCell ref="BQ310:BR310"/>
    <mergeCell ref="BS310:BT310"/>
    <mergeCell ref="CF312:CK312"/>
    <mergeCell ref="CL312:CQ312"/>
    <mergeCell ref="CR312:CV312"/>
    <mergeCell ref="CW312:DA312"/>
    <mergeCell ref="CL310:CM310"/>
    <mergeCell ref="B307:B308"/>
    <mergeCell ref="DF307:DL308"/>
    <mergeCell ref="C309:D309"/>
    <mergeCell ref="E309:F309"/>
    <mergeCell ref="G309:H309"/>
    <mergeCell ref="I309:J309"/>
    <mergeCell ref="K309:L309"/>
    <mergeCell ref="M309:N309"/>
    <mergeCell ref="AZ310:BA310"/>
    <mergeCell ref="DB309:DC309"/>
    <mergeCell ref="DD309:DE309"/>
    <mergeCell ref="C310:D310"/>
    <mergeCell ref="E310:F310"/>
    <mergeCell ref="G310:H310"/>
    <mergeCell ref="I310:J310"/>
    <mergeCell ref="K310:L310"/>
    <mergeCell ref="M310:N310"/>
    <mergeCell ref="CF310:CG310"/>
    <mergeCell ref="CH310:CI310"/>
    <mergeCell ref="CJ310:CK310"/>
    <mergeCell ref="AN309:AO309"/>
    <mergeCell ref="AP309:AQ309"/>
    <mergeCell ref="AR309:AS309"/>
    <mergeCell ref="CF309:CG309"/>
    <mergeCell ref="BB310:BC310"/>
    <mergeCell ref="BE310:BF310"/>
    <mergeCell ref="BG310:BH310"/>
    <mergeCell ref="BI310:BJ310"/>
    <mergeCell ref="BK310:BL310"/>
    <mergeCell ref="AA310:AB310"/>
    <mergeCell ref="AD310:AE310"/>
    <mergeCell ref="AF310:AG310"/>
    <mergeCell ref="B303:CQ304"/>
    <mergeCell ref="CR303:DE304"/>
    <mergeCell ref="DF303:DF304"/>
    <mergeCell ref="DG303:DG304"/>
    <mergeCell ref="DH303:DH304"/>
    <mergeCell ref="DI303:DO304"/>
    <mergeCell ref="BG309:BH309"/>
    <mergeCell ref="BI309:BJ309"/>
    <mergeCell ref="BK309:BL309"/>
    <mergeCell ref="BM309:BN309"/>
    <mergeCell ref="BO309:BP309"/>
    <mergeCell ref="BQ309:BR309"/>
    <mergeCell ref="AT309:AU309"/>
    <mergeCell ref="AV309:AW309"/>
    <mergeCell ref="AX309:AY309"/>
    <mergeCell ref="AZ309:BA309"/>
    <mergeCell ref="BB309:BC309"/>
    <mergeCell ref="BE309:BF309"/>
    <mergeCell ref="J305:K305"/>
    <mergeCell ref="P305:Q305"/>
    <mergeCell ref="AK305:AL305"/>
    <mergeCell ref="AQ305:AR305"/>
    <mergeCell ref="BL305:BM305"/>
    <mergeCell ref="BR305:BS305"/>
    <mergeCell ref="CH309:CI309"/>
    <mergeCell ref="CJ309:CK309"/>
    <mergeCell ref="CL309:CM309"/>
    <mergeCell ref="DF300:DH300"/>
    <mergeCell ref="C301:H301"/>
    <mergeCell ref="I301:N301"/>
    <mergeCell ref="O301:S301"/>
    <mergeCell ref="T301:X301"/>
    <mergeCell ref="Y301:AB301"/>
    <mergeCell ref="AD301:AI301"/>
    <mergeCell ref="AA309:AB309"/>
    <mergeCell ref="AD309:AE309"/>
    <mergeCell ref="AF309:AG309"/>
    <mergeCell ref="AH309:AI309"/>
    <mergeCell ref="CV299:CW299"/>
    <mergeCell ref="CX299:CY299"/>
    <mergeCell ref="AJ301:AO301"/>
    <mergeCell ref="AP301:AT301"/>
    <mergeCell ref="AU301:AY301"/>
    <mergeCell ref="AZ301:BC301"/>
    <mergeCell ref="O309:P309"/>
    <mergeCell ref="Q309:R309"/>
    <mergeCell ref="S309:T309"/>
    <mergeCell ref="U309:V309"/>
    <mergeCell ref="W309:X309"/>
    <mergeCell ref="Y309:Z309"/>
    <mergeCell ref="CM305:CN305"/>
    <mergeCell ref="CS305:CT305"/>
    <mergeCell ref="CR309:CS309"/>
    <mergeCell ref="CT309:CU309"/>
    <mergeCell ref="CV309:CW309"/>
    <mergeCell ref="CX309:CY309"/>
    <mergeCell ref="CZ309:DA309"/>
    <mergeCell ref="AJ309:AK309"/>
    <mergeCell ref="AL309:AM309"/>
    <mergeCell ref="CR301:CV301"/>
    <mergeCell ref="CW301:DA301"/>
    <mergeCell ref="DB301:DE301"/>
    <mergeCell ref="BM299:BN299"/>
    <mergeCell ref="BO299:BP299"/>
    <mergeCell ref="BQ299:BR299"/>
    <mergeCell ref="BS299:BT299"/>
    <mergeCell ref="BU299:BV299"/>
    <mergeCell ref="BW299:BX299"/>
    <mergeCell ref="BE301:BJ301"/>
    <mergeCell ref="BK301:BP301"/>
    <mergeCell ref="BQ301:BU301"/>
    <mergeCell ref="BV301:BZ301"/>
    <mergeCell ref="CA301:CD301"/>
    <mergeCell ref="CF301:CK301"/>
    <mergeCell ref="CZ299:DA299"/>
    <mergeCell ref="DB299:DC299"/>
    <mergeCell ref="DD299:DE299"/>
    <mergeCell ref="CN309:CO309"/>
    <mergeCell ref="CP309:CQ309"/>
    <mergeCell ref="BS309:BT309"/>
    <mergeCell ref="BU309:BV309"/>
    <mergeCell ref="BW309:BX309"/>
    <mergeCell ref="AH299:AI299"/>
    <mergeCell ref="AJ299:AK299"/>
    <mergeCell ref="AL299:AM299"/>
    <mergeCell ref="AN299:AO299"/>
    <mergeCell ref="AP299:AQ299"/>
    <mergeCell ref="AR299:AS299"/>
    <mergeCell ref="U299:V299"/>
    <mergeCell ref="W299:X299"/>
    <mergeCell ref="Y299:Z299"/>
    <mergeCell ref="AA299:AB299"/>
    <mergeCell ref="AD299:AE299"/>
    <mergeCell ref="AF299:AG299"/>
    <mergeCell ref="CJ299:CK299"/>
    <mergeCell ref="CL301:CQ301"/>
    <mergeCell ref="DD298:DE298"/>
    <mergeCell ref="C299:D299"/>
    <mergeCell ref="E299:F299"/>
    <mergeCell ref="G299:H299"/>
    <mergeCell ref="I299:J299"/>
    <mergeCell ref="K299:L299"/>
    <mergeCell ref="M299:N299"/>
    <mergeCell ref="O299:P299"/>
    <mergeCell ref="Q299:R299"/>
    <mergeCell ref="S299:T299"/>
    <mergeCell ref="CL299:CM299"/>
    <mergeCell ref="CN299:CO299"/>
    <mergeCell ref="CP299:CQ299"/>
    <mergeCell ref="CR299:CS299"/>
    <mergeCell ref="CT299:CU299"/>
    <mergeCell ref="DB298:DC298"/>
    <mergeCell ref="CL298:CM298"/>
    <mergeCell ref="CN298:CO298"/>
    <mergeCell ref="CP298:CQ298"/>
    <mergeCell ref="CR298:CS298"/>
    <mergeCell ref="AR298:AS298"/>
    <mergeCell ref="AT298:AU298"/>
    <mergeCell ref="BY298:BZ298"/>
    <mergeCell ref="CA298:CB298"/>
    <mergeCell ref="CC298:CD298"/>
    <mergeCell ref="CF298:CG298"/>
    <mergeCell ref="CH298:CI298"/>
    <mergeCell ref="CJ298:CK298"/>
    <mergeCell ref="BG299:BH299"/>
    <mergeCell ref="BI299:BJ299"/>
    <mergeCell ref="BK299:BL299"/>
    <mergeCell ref="BS298:BT298"/>
    <mergeCell ref="BU298:BV298"/>
    <mergeCell ref="BW298:BX298"/>
    <mergeCell ref="BI298:BJ298"/>
    <mergeCell ref="BK298:BL298"/>
    <mergeCell ref="BM298:BN298"/>
    <mergeCell ref="BO298:BP298"/>
    <mergeCell ref="AT299:AU299"/>
    <mergeCell ref="AV299:AW299"/>
    <mergeCell ref="AX299:AY299"/>
    <mergeCell ref="AZ299:BA299"/>
    <mergeCell ref="BB299:BC299"/>
    <mergeCell ref="BE299:BF299"/>
    <mergeCell ref="BY299:BZ299"/>
    <mergeCell ref="CA299:CB299"/>
    <mergeCell ref="CC299:CD299"/>
    <mergeCell ref="CF299:CG299"/>
    <mergeCell ref="CH299:CI299"/>
    <mergeCell ref="DI292:DO293"/>
    <mergeCell ref="J294:K294"/>
    <mergeCell ref="P294:Q294"/>
    <mergeCell ref="AK294:AL294"/>
    <mergeCell ref="AQ294:AR294"/>
    <mergeCell ref="BL294:BM294"/>
    <mergeCell ref="BR294:BS294"/>
    <mergeCell ref="CM294:CN294"/>
    <mergeCell ref="CS294:CT294"/>
    <mergeCell ref="BQ298:BR298"/>
    <mergeCell ref="B292:CQ293"/>
    <mergeCell ref="CR292:DE293"/>
    <mergeCell ref="DF292:DF293"/>
    <mergeCell ref="DG292:DG293"/>
    <mergeCell ref="DH292:DH293"/>
    <mergeCell ref="B296:B297"/>
    <mergeCell ref="DF296:DL297"/>
    <mergeCell ref="C298:D298"/>
    <mergeCell ref="E298:F298"/>
    <mergeCell ref="AV298:AW298"/>
    <mergeCell ref="AX298:AY298"/>
    <mergeCell ref="AZ298:BA298"/>
    <mergeCell ref="BB298:BC298"/>
    <mergeCell ref="BE298:BF298"/>
    <mergeCell ref="BG298:BH298"/>
    <mergeCell ref="CT298:CU298"/>
    <mergeCell ref="CV298:CW298"/>
    <mergeCell ref="CX298:CY298"/>
    <mergeCell ref="CZ298:DA298"/>
    <mergeCell ref="AJ298:AK298"/>
    <mergeCell ref="AL298:AM298"/>
    <mergeCell ref="AN298:AO298"/>
    <mergeCell ref="DF289:DH289"/>
    <mergeCell ref="C290:H290"/>
    <mergeCell ref="I290:N290"/>
    <mergeCell ref="O290:S290"/>
    <mergeCell ref="T290:X290"/>
    <mergeCell ref="Y290:AB290"/>
    <mergeCell ref="AD290:AI290"/>
    <mergeCell ref="AJ290:AO290"/>
    <mergeCell ref="AP290:AT290"/>
    <mergeCell ref="AF298:AG298"/>
    <mergeCell ref="AH298:AI298"/>
    <mergeCell ref="CV288:CW288"/>
    <mergeCell ref="CX288:CY288"/>
    <mergeCell ref="CZ288:DA288"/>
    <mergeCell ref="DB288:DC288"/>
    <mergeCell ref="AU290:AY290"/>
    <mergeCell ref="AZ290:BC290"/>
    <mergeCell ref="BE290:BJ290"/>
    <mergeCell ref="BK290:BP290"/>
    <mergeCell ref="S298:T298"/>
    <mergeCell ref="U298:V298"/>
    <mergeCell ref="W298:X298"/>
    <mergeCell ref="Y298:Z298"/>
    <mergeCell ref="AA298:AB298"/>
    <mergeCell ref="AD298:AE298"/>
    <mergeCell ref="G298:H298"/>
    <mergeCell ref="I298:J298"/>
    <mergeCell ref="K298:L298"/>
    <mergeCell ref="M298:N298"/>
    <mergeCell ref="O298:P298"/>
    <mergeCell ref="Q298:R298"/>
    <mergeCell ref="AP298:AQ298"/>
    <mergeCell ref="C288:D288"/>
    <mergeCell ref="E288:F288"/>
    <mergeCell ref="G288:H288"/>
    <mergeCell ref="I288:J288"/>
    <mergeCell ref="K288:L288"/>
    <mergeCell ref="CC288:CD288"/>
    <mergeCell ref="CF288:CG288"/>
    <mergeCell ref="CH288:CI288"/>
    <mergeCell ref="CJ288:CK288"/>
    <mergeCell ref="CL288:CM288"/>
    <mergeCell ref="CN288:CO288"/>
    <mergeCell ref="CW290:DA290"/>
    <mergeCell ref="DB290:DE290"/>
    <mergeCell ref="BM288:BN288"/>
    <mergeCell ref="BO288:BP288"/>
    <mergeCell ref="BQ288:BR288"/>
    <mergeCell ref="BS288:BT288"/>
    <mergeCell ref="BU288:BV288"/>
    <mergeCell ref="BW288:BX288"/>
    <mergeCell ref="BY288:BZ288"/>
    <mergeCell ref="CA288:CB288"/>
    <mergeCell ref="BQ290:BU290"/>
    <mergeCell ref="BV290:BZ290"/>
    <mergeCell ref="CA290:CD290"/>
    <mergeCell ref="CF290:CK290"/>
    <mergeCell ref="CL290:CQ290"/>
    <mergeCell ref="CR290:CV290"/>
    <mergeCell ref="DD288:DE288"/>
    <mergeCell ref="AL288:AM288"/>
    <mergeCell ref="AN288:AO288"/>
    <mergeCell ref="AP288:AQ288"/>
    <mergeCell ref="AR288:AS288"/>
    <mergeCell ref="AT288:AU288"/>
    <mergeCell ref="AV288:AW288"/>
    <mergeCell ref="Y288:Z288"/>
    <mergeCell ref="AA288:AB288"/>
    <mergeCell ref="AD288:AE288"/>
    <mergeCell ref="AF288:AG288"/>
    <mergeCell ref="AH288:AI288"/>
    <mergeCell ref="AJ288:AK288"/>
    <mergeCell ref="M288:N288"/>
    <mergeCell ref="O288:P288"/>
    <mergeCell ref="Q288:R288"/>
    <mergeCell ref="S288:T288"/>
    <mergeCell ref="U288:V288"/>
    <mergeCell ref="W288:X288"/>
    <mergeCell ref="AP287:AQ287"/>
    <mergeCell ref="AR287:AS287"/>
    <mergeCell ref="AT287:AU287"/>
    <mergeCell ref="AJ287:AK287"/>
    <mergeCell ref="AL287:AM287"/>
    <mergeCell ref="AN287:AO287"/>
    <mergeCell ref="AX288:AY288"/>
    <mergeCell ref="AZ288:BA288"/>
    <mergeCell ref="BB288:BC288"/>
    <mergeCell ref="BE288:BF288"/>
    <mergeCell ref="BG288:BH288"/>
    <mergeCell ref="BI288:BJ288"/>
    <mergeCell ref="CP288:CQ288"/>
    <mergeCell ref="CR288:CS288"/>
    <mergeCell ref="CT288:CU288"/>
    <mergeCell ref="B285:B286"/>
    <mergeCell ref="DF285:DL286"/>
    <mergeCell ref="C287:D287"/>
    <mergeCell ref="E287:F287"/>
    <mergeCell ref="G287:H287"/>
    <mergeCell ref="I287:J287"/>
    <mergeCell ref="K287:L287"/>
    <mergeCell ref="M287:N287"/>
    <mergeCell ref="O287:P287"/>
    <mergeCell ref="CP287:CQ287"/>
    <mergeCell ref="CR287:CS287"/>
    <mergeCell ref="CT287:CU287"/>
    <mergeCell ref="CV287:CW287"/>
    <mergeCell ref="CX287:CY287"/>
    <mergeCell ref="CZ287:DA287"/>
    <mergeCell ref="CC287:CD287"/>
    <mergeCell ref="CF287:CG287"/>
    <mergeCell ref="CH287:CI287"/>
    <mergeCell ref="CJ287:CK287"/>
    <mergeCell ref="CL287:CM287"/>
    <mergeCell ref="CN287:CO287"/>
    <mergeCell ref="BK288:BL288"/>
    <mergeCell ref="BS287:BT287"/>
    <mergeCell ref="DF281:DF282"/>
    <mergeCell ref="DG281:DG282"/>
    <mergeCell ref="DH281:DH282"/>
    <mergeCell ref="DI281:DO282"/>
    <mergeCell ref="J283:K283"/>
    <mergeCell ref="P283:Q283"/>
    <mergeCell ref="AK283:AL283"/>
    <mergeCell ref="AQ283:AR283"/>
    <mergeCell ref="BL283:BM283"/>
    <mergeCell ref="BI287:BJ287"/>
    <mergeCell ref="BK287:BL287"/>
    <mergeCell ref="BM287:BN287"/>
    <mergeCell ref="BO287:BP287"/>
    <mergeCell ref="BQ287:BR287"/>
    <mergeCell ref="B281:CQ282"/>
    <mergeCell ref="BR283:BS283"/>
    <mergeCell ref="CM283:CN283"/>
    <mergeCell ref="Q287:R287"/>
    <mergeCell ref="S287:T287"/>
    <mergeCell ref="AV287:AW287"/>
    <mergeCell ref="AX287:AY287"/>
    <mergeCell ref="AZ287:BA287"/>
    <mergeCell ref="BU287:BV287"/>
    <mergeCell ref="BW287:BX287"/>
    <mergeCell ref="BY287:BZ287"/>
    <mergeCell ref="CA287:CB287"/>
    <mergeCell ref="DB287:DC287"/>
    <mergeCell ref="DD287:DE287"/>
    <mergeCell ref="AH287:AI287"/>
    <mergeCell ref="CV277:CW277"/>
    <mergeCell ref="CX277:CY277"/>
    <mergeCell ref="CZ277:DA277"/>
    <mergeCell ref="DB277:DC277"/>
    <mergeCell ref="DD277:DE277"/>
    <mergeCell ref="AZ279:BC279"/>
    <mergeCell ref="BE279:BJ279"/>
    <mergeCell ref="BK279:BP279"/>
    <mergeCell ref="BQ279:BU279"/>
    <mergeCell ref="U287:V287"/>
    <mergeCell ref="W287:X287"/>
    <mergeCell ref="Y287:Z287"/>
    <mergeCell ref="AA287:AB287"/>
    <mergeCell ref="AD287:AE287"/>
    <mergeCell ref="AF287:AG287"/>
    <mergeCell ref="CS283:CT283"/>
    <mergeCell ref="BB287:BC287"/>
    <mergeCell ref="BE287:BF287"/>
    <mergeCell ref="BG287:BH287"/>
    <mergeCell ref="CR281:DE282"/>
    <mergeCell ref="CN277:CO277"/>
    <mergeCell ref="CP277:CQ277"/>
    <mergeCell ref="U277:V277"/>
    <mergeCell ref="W277:X277"/>
    <mergeCell ref="Y277:Z277"/>
    <mergeCell ref="BU277:BV277"/>
    <mergeCell ref="BW277:BX277"/>
    <mergeCell ref="BY277:BZ277"/>
    <mergeCell ref="CA277:CB277"/>
    <mergeCell ref="CC277:CD277"/>
    <mergeCell ref="BV279:BZ279"/>
    <mergeCell ref="CA279:CD279"/>
    <mergeCell ref="DF278:DH278"/>
    <mergeCell ref="CR277:CS277"/>
    <mergeCell ref="CT277:CU277"/>
    <mergeCell ref="C279:H279"/>
    <mergeCell ref="I279:N279"/>
    <mergeCell ref="O279:S279"/>
    <mergeCell ref="T279:X279"/>
    <mergeCell ref="Y279:AB279"/>
    <mergeCell ref="AD279:AI279"/>
    <mergeCell ref="AJ279:AO279"/>
    <mergeCell ref="AP279:AT279"/>
    <mergeCell ref="AU279:AY279"/>
    <mergeCell ref="AH277:AI277"/>
    <mergeCell ref="AJ277:AK277"/>
    <mergeCell ref="AL277:AM277"/>
    <mergeCell ref="BY276:BZ276"/>
    <mergeCell ref="CA276:CB276"/>
    <mergeCell ref="CC276:CD276"/>
    <mergeCell ref="AN277:AO277"/>
    <mergeCell ref="AP277:AQ277"/>
    <mergeCell ref="AR277:AS277"/>
    <mergeCell ref="AT277:AU277"/>
    <mergeCell ref="AV277:AW277"/>
    <mergeCell ref="AX277:AY277"/>
    <mergeCell ref="O277:P277"/>
    <mergeCell ref="Q277:R277"/>
    <mergeCell ref="S277:T277"/>
    <mergeCell ref="DB279:DE279"/>
    <mergeCell ref="BM277:BN277"/>
    <mergeCell ref="BO277:BP277"/>
    <mergeCell ref="BQ277:BR277"/>
    <mergeCell ref="BS277:BT277"/>
    <mergeCell ref="CF279:CK279"/>
    <mergeCell ref="CL279:CQ279"/>
    <mergeCell ref="CR279:CV279"/>
    <mergeCell ref="CW279:DA279"/>
    <mergeCell ref="CL277:CM277"/>
    <mergeCell ref="B274:B275"/>
    <mergeCell ref="DF274:DL275"/>
    <mergeCell ref="C276:D276"/>
    <mergeCell ref="E276:F276"/>
    <mergeCell ref="G276:H276"/>
    <mergeCell ref="I276:J276"/>
    <mergeCell ref="K276:L276"/>
    <mergeCell ref="M276:N276"/>
    <mergeCell ref="AZ277:BA277"/>
    <mergeCell ref="DB276:DC276"/>
    <mergeCell ref="DD276:DE276"/>
    <mergeCell ref="C277:D277"/>
    <mergeCell ref="E277:F277"/>
    <mergeCell ref="G277:H277"/>
    <mergeCell ref="I277:J277"/>
    <mergeCell ref="K277:L277"/>
    <mergeCell ref="M277:N277"/>
    <mergeCell ref="CF277:CG277"/>
    <mergeCell ref="CH277:CI277"/>
    <mergeCell ref="CJ277:CK277"/>
    <mergeCell ref="AN276:AO276"/>
    <mergeCell ref="AP276:AQ276"/>
    <mergeCell ref="AR276:AS276"/>
    <mergeCell ref="CF276:CG276"/>
    <mergeCell ref="BB277:BC277"/>
    <mergeCell ref="BE277:BF277"/>
    <mergeCell ref="BG277:BH277"/>
    <mergeCell ref="BI277:BJ277"/>
    <mergeCell ref="BK277:BL277"/>
    <mergeCell ref="AA277:AB277"/>
    <mergeCell ref="AD277:AE277"/>
    <mergeCell ref="AF277:AG277"/>
    <mergeCell ref="B270:CQ271"/>
    <mergeCell ref="CR270:DE271"/>
    <mergeCell ref="DF270:DF271"/>
    <mergeCell ref="DG270:DG271"/>
    <mergeCell ref="DH270:DH271"/>
    <mergeCell ref="DI270:DO271"/>
    <mergeCell ref="BG276:BH276"/>
    <mergeCell ref="BI276:BJ276"/>
    <mergeCell ref="BK276:BL276"/>
    <mergeCell ref="BM276:BN276"/>
    <mergeCell ref="BO276:BP276"/>
    <mergeCell ref="BQ276:BR276"/>
    <mergeCell ref="AT276:AU276"/>
    <mergeCell ref="AV276:AW276"/>
    <mergeCell ref="AX276:AY276"/>
    <mergeCell ref="AZ276:BA276"/>
    <mergeCell ref="BB276:BC276"/>
    <mergeCell ref="BE276:BF276"/>
    <mergeCell ref="J272:K272"/>
    <mergeCell ref="P272:Q272"/>
    <mergeCell ref="AK272:AL272"/>
    <mergeCell ref="AQ272:AR272"/>
    <mergeCell ref="BL272:BM272"/>
    <mergeCell ref="BR272:BS272"/>
    <mergeCell ref="CH276:CI276"/>
    <mergeCell ref="CJ276:CK276"/>
    <mergeCell ref="CL276:CM276"/>
    <mergeCell ref="DF267:DH267"/>
    <mergeCell ref="C268:H268"/>
    <mergeCell ref="I268:N268"/>
    <mergeCell ref="O268:S268"/>
    <mergeCell ref="T268:X268"/>
    <mergeCell ref="Y268:AB268"/>
    <mergeCell ref="AD268:AI268"/>
    <mergeCell ref="AA276:AB276"/>
    <mergeCell ref="AD276:AE276"/>
    <mergeCell ref="AF276:AG276"/>
    <mergeCell ref="AH276:AI276"/>
    <mergeCell ref="CV266:CW266"/>
    <mergeCell ref="CX266:CY266"/>
    <mergeCell ref="AJ268:AO268"/>
    <mergeCell ref="AP268:AT268"/>
    <mergeCell ref="AU268:AY268"/>
    <mergeCell ref="AZ268:BC268"/>
    <mergeCell ref="O276:P276"/>
    <mergeCell ref="Q276:R276"/>
    <mergeCell ref="S276:T276"/>
    <mergeCell ref="U276:V276"/>
    <mergeCell ref="W276:X276"/>
    <mergeCell ref="Y276:Z276"/>
    <mergeCell ref="CM272:CN272"/>
    <mergeCell ref="CS272:CT272"/>
    <mergeCell ref="CR276:CS276"/>
    <mergeCell ref="CT276:CU276"/>
    <mergeCell ref="CV276:CW276"/>
    <mergeCell ref="CX276:CY276"/>
    <mergeCell ref="CZ276:DA276"/>
    <mergeCell ref="AJ276:AK276"/>
    <mergeCell ref="AL276:AM276"/>
    <mergeCell ref="CR268:CV268"/>
    <mergeCell ref="CW268:DA268"/>
    <mergeCell ref="DB268:DE268"/>
    <mergeCell ref="BM266:BN266"/>
    <mergeCell ref="BO266:BP266"/>
    <mergeCell ref="BQ266:BR266"/>
    <mergeCell ref="BS266:BT266"/>
    <mergeCell ref="BU266:BV266"/>
    <mergeCell ref="BW266:BX266"/>
    <mergeCell ref="BE268:BJ268"/>
    <mergeCell ref="BK268:BP268"/>
    <mergeCell ref="BQ268:BU268"/>
    <mergeCell ref="BV268:BZ268"/>
    <mergeCell ref="CA268:CD268"/>
    <mergeCell ref="CF268:CK268"/>
    <mergeCell ref="CZ266:DA266"/>
    <mergeCell ref="DB266:DC266"/>
    <mergeCell ref="DD266:DE266"/>
    <mergeCell ref="CN276:CO276"/>
    <mergeCell ref="CP276:CQ276"/>
    <mergeCell ref="BS276:BT276"/>
    <mergeCell ref="BU276:BV276"/>
    <mergeCell ref="BW276:BX276"/>
    <mergeCell ref="AH266:AI266"/>
    <mergeCell ref="AJ266:AK266"/>
    <mergeCell ref="AL266:AM266"/>
    <mergeCell ref="AN266:AO266"/>
    <mergeCell ref="AP266:AQ266"/>
    <mergeCell ref="AR266:AS266"/>
    <mergeCell ref="U266:V266"/>
    <mergeCell ref="W266:X266"/>
    <mergeCell ref="Y266:Z266"/>
    <mergeCell ref="AA266:AB266"/>
    <mergeCell ref="AD266:AE266"/>
    <mergeCell ref="AF266:AG266"/>
    <mergeCell ref="CL268:CQ268"/>
    <mergeCell ref="S266:T266"/>
    <mergeCell ref="CL266:CM266"/>
    <mergeCell ref="CN266:CO266"/>
    <mergeCell ref="CP266:CQ266"/>
    <mergeCell ref="CR266:CS266"/>
    <mergeCell ref="CT266:CU266"/>
    <mergeCell ref="DB265:DC265"/>
    <mergeCell ref="CL265:CM265"/>
    <mergeCell ref="CN265:CO265"/>
    <mergeCell ref="CP265:CQ265"/>
    <mergeCell ref="CR265:CS265"/>
    <mergeCell ref="CA265:CB265"/>
    <mergeCell ref="CC265:CD265"/>
    <mergeCell ref="CF265:CG265"/>
    <mergeCell ref="CH265:CI265"/>
    <mergeCell ref="CJ265:CK265"/>
    <mergeCell ref="BG266:BH266"/>
    <mergeCell ref="BI266:BJ266"/>
    <mergeCell ref="BK266:BL266"/>
    <mergeCell ref="BS265:BT265"/>
    <mergeCell ref="BU265:BV265"/>
    <mergeCell ref="BW265:BX265"/>
    <mergeCell ref="BI265:BJ265"/>
    <mergeCell ref="DI259:DO260"/>
    <mergeCell ref="J261:K261"/>
    <mergeCell ref="P261:Q261"/>
    <mergeCell ref="AK261:AL261"/>
    <mergeCell ref="AQ261:AR261"/>
    <mergeCell ref="BL261:BM261"/>
    <mergeCell ref="BR261:BS261"/>
    <mergeCell ref="CM261:CN261"/>
    <mergeCell ref="CS261:CT261"/>
    <mergeCell ref="BQ265:BR265"/>
    <mergeCell ref="B259:CQ260"/>
    <mergeCell ref="CR259:DE260"/>
    <mergeCell ref="DF259:DF260"/>
    <mergeCell ref="DG259:DG260"/>
    <mergeCell ref="DH259:DH260"/>
    <mergeCell ref="B263:B264"/>
    <mergeCell ref="DF263:DL264"/>
    <mergeCell ref="DD265:DE265"/>
    <mergeCell ref="BY265:BZ265"/>
    <mergeCell ref="AD265:AE265"/>
    <mergeCell ref="G265:H265"/>
    <mergeCell ref="I265:J265"/>
    <mergeCell ref="K265:L265"/>
    <mergeCell ref="M265:N265"/>
    <mergeCell ref="O265:P265"/>
    <mergeCell ref="Q265:R265"/>
    <mergeCell ref="AP265:AQ265"/>
    <mergeCell ref="AR265:AS265"/>
    <mergeCell ref="AT265:AU265"/>
    <mergeCell ref="DF256:DH256"/>
    <mergeCell ref="C257:H257"/>
    <mergeCell ref="I257:N257"/>
    <mergeCell ref="O257:S257"/>
    <mergeCell ref="T257:X257"/>
    <mergeCell ref="Y257:AB257"/>
    <mergeCell ref="AF265:AG265"/>
    <mergeCell ref="AH265:AI265"/>
    <mergeCell ref="DB257:DE257"/>
    <mergeCell ref="BK265:BL265"/>
    <mergeCell ref="BM265:BN265"/>
    <mergeCell ref="BO265:BP265"/>
    <mergeCell ref="AT266:AU266"/>
    <mergeCell ref="AV266:AW266"/>
    <mergeCell ref="AX266:AY266"/>
    <mergeCell ref="AZ266:BA266"/>
    <mergeCell ref="BB266:BC266"/>
    <mergeCell ref="BE266:BF266"/>
    <mergeCell ref="BY266:BZ266"/>
    <mergeCell ref="CA266:CB266"/>
    <mergeCell ref="CC266:CD266"/>
    <mergeCell ref="CF266:CG266"/>
    <mergeCell ref="CH266:CI266"/>
    <mergeCell ref="CJ266:CK266"/>
    <mergeCell ref="C266:D266"/>
    <mergeCell ref="E266:F266"/>
    <mergeCell ref="G266:H266"/>
    <mergeCell ref="I266:J266"/>
    <mergeCell ref="K266:L266"/>
    <mergeCell ref="M266:N266"/>
    <mergeCell ref="O266:P266"/>
    <mergeCell ref="Q266:R266"/>
    <mergeCell ref="C265:D265"/>
    <mergeCell ref="E265:F265"/>
    <mergeCell ref="AV265:AW265"/>
    <mergeCell ref="AX265:AY265"/>
    <mergeCell ref="AZ265:BA265"/>
    <mergeCell ref="BB265:BC265"/>
    <mergeCell ref="BE265:BF265"/>
    <mergeCell ref="BG265:BH265"/>
    <mergeCell ref="CT265:CU265"/>
    <mergeCell ref="CV265:CW265"/>
    <mergeCell ref="CX265:CY265"/>
    <mergeCell ref="CZ265:DA265"/>
    <mergeCell ref="AJ265:AK265"/>
    <mergeCell ref="AL265:AM265"/>
    <mergeCell ref="AN265:AO265"/>
    <mergeCell ref="AD257:AI257"/>
    <mergeCell ref="AJ257:AO257"/>
    <mergeCell ref="AP257:AT257"/>
    <mergeCell ref="AU257:AY257"/>
    <mergeCell ref="S265:T265"/>
    <mergeCell ref="U265:V265"/>
    <mergeCell ref="W265:X265"/>
    <mergeCell ref="Y265:Z265"/>
    <mergeCell ref="AA265:AB265"/>
    <mergeCell ref="K255:L255"/>
    <mergeCell ref="CC255:CD255"/>
    <mergeCell ref="CF255:CG255"/>
    <mergeCell ref="CH255:CI255"/>
    <mergeCell ref="CJ255:CK255"/>
    <mergeCell ref="CL255:CM255"/>
    <mergeCell ref="CN255:CO255"/>
    <mergeCell ref="BQ255:BR255"/>
    <mergeCell ref="BS255:BT255"/>
    <mergeCell ref="BU255:BV255"/>
    <mergeCell ref="BW255:BX255"/>
    <mergeCell ref="BY255:BZ255"/>
    <mergeCell ref="CA255:CB255"/>
    <mergeCell ref="AX255:AY255"/>
    <mergeCell ref="AZ255:BA255"/>
    <mergeCell ref="BB255:BC255"/>
    <mergeCell ref="BE255:BF255"/>
    <mergeCell ref="AL255:AM255"/>
    <mergeCell ref="AN255:AO255"/>
    <mergeCell ref="AP255:AQ255"/>
    <mergeCell ref="AR255:AS255"/>
    <mergeCell ref="BG255:BH255"/>
    <mergeCell ref="BI255:BJ255"/>
    <mergeCell ref="BK255:BL255"/>
    <mergeCell ref="BM255:BN255"/>
    <mergeCell ref="BO255:BP255"/>
    <mergeCell ref="CR255:CS255"/>
    <mergeCell ref="CT255:CU255"/>
    <mergeCell ref="CV255:CW255"/>
    <mergeCell ref="BO254:BP254"/>
    <mergeCell ref="AX254:AY254"/>
    <mergeCell ref="AZ254:BA254"/>
    <mergeCell ref="AZ257:BC257"/>
    <mergeCell ref="BE257:BJ257"/>
    <mergeCell ref="BK257:BP257"/>
    <mergeCell ref="BQ257:BU257"/>
    <mergeCell ref="BV257:BZ257"/>
    <mergeCell ref="CA257:CD257"/>
    <mergeCell ref="CX255:CY255"/>
    <mergeCell ref="CZ255:DA255"/>
    <mergeCell ref="DB255:DC255"/>
    <mergeCell ref="DD255:DE255"/>
    <mergeCell ref="CP255:CQ255"/>
    <mergeCell ref="CF257:CK257"/>
    <mergeCell ref="CL257:CQ257"/>
    <mergeCell ref="CR257:CV257"/>
    <mergeCell ref="CW257:DA257"/>
    <mergeCell ref="CR254:CS254"/>
    <mergeCell ref="CT254:CU254"/>
    <mergeCell ref="B252:B253"/>
    <mergeCell ref="DF252:DL253"/>
    <mergeCell ref="C254:D254"/>
    <mergeCell ref="E254:F254"/>
    <mergeCell ref="G254:H254"/>
    <mergeCell ref="I254:J254"/>
    <mergeCell ref="K254:L254"/>
    <mergeCell ref="CC254:CD254"/>
    <mergeCell ref="CF254:CG254"/>
    <mergeCell ref="CH254:CI254"/>
    <mergeCell ref="CJ254:CK254"/>
    <mergeCell ref="CL254:CM254"/>
    <mergeCell ref="CN254:CO254"/>
    <mergeCell ref="BQ254:BR254"/>
    <mergeCell ref="BS254:BT254"/>
    <mergeCell ref="BU254:BV254"/>
    <mergeCell ref="BW254:BX254"/>
    <mergeCell ref="BY254:BZ254"/>
    <mergeCell ref="CA254:CB254"/>
    <mergeCell ref="BM254:BN254"/>
    <mergeCell ref="C255:D255"/>
    <mergeCell ref="E255:F255"/>
    <mergeCell ref="G255:H255"/>
    <mergeCell ref="I255:J255"/>
    <mergeCell ref="CV254:CW254"/>
    <mergeCell ref="CX254:CY254"/>
    <mergeCell ref="CZ254:DA254"/>
    <mergeCell ref="DB254:DC254"/>
    <mergeCell ref="DD254:DE254"/>
    <mergeCell ref="CP247:CQ247"/>
    <mergeCell ref="BS247:BT247"/>
    <mergeCell ref="BU247:BV247"/>
    <mergeCell ref="BW247:BX247"/>
    <mergeCell ref="BY247:BZ247"/>
    <mergeCell ref="AL254:AM254"/>
    <mergeCell ref="AN254:AO254"/>
    <mergeCell ref="AP254:AQ254"/>
    <mergeCell ref="AR254:AS254"/>
    <mergeCell ref="AT254:AU254"/>
    <mergeCell ref="AV254:AW254"/>
    <mergeCell ref="BO247:BP247"/>
    <mergeCell ref="BQ247:BR247"/>
    <mergeCell ref="AT255:AU255"/>
    <mergeCell ref="AV255:AW255"/>
    <mergeCell ref="Y255:Z255"/>
    <mergeCell ref="AA255:AB255"/>
    <mergeCell ref="AD255:AE255"/>
    <mergeCell ref="AF255:AG255"/>
    <mergeCell ref="AH255:AI255"/>
    <mergeCell ref="S255:T255"/>
    <mergeCell ref="U255:V255"/>
    <mergeCell ref="W255:X255"/>
    <mergeCell ref="DI248:DO249"/>
    <mergeCell ref="J250:K250"/>
    <mergeCell ref="P250:Q250"/>
    <mergeCell ref="AK250:AL250"/>
    <mergeCell ref="AQ250:AR250"/>
    <mergeCell ref="BL250:BM250"/>
    <mergeCell ref="BR250:BS250"/>
    <mergeCell ref="CM250:CN250"/>
    <mergeCell ref="CS250:CT250"/>
    <mergeCell ref="DD247:DE247"/>
    <mergeCell ref="B248:CQ249"/>
    <mergeCell ref="CR248:DE249"/>
    <mergeCell ref="DF248:DF249"/>
    <mergeCell ref="DG248:DG249"/>
    <mergeCell ref="DH248:DH249"/>
    <mergeCell ref="U247:V247"/>
    <mergeCell ref="W247:X247"/>
    <mergeCell ref="Y247:Z247"/>
    <mergeCell ref="AA228:AB228"/>
    <mergeCell ref="AK219:AS220"/>
    <mergeCell ref="AN221:AO221"/>
    <mergeCell ref="AQ221:AR221"/>
    <mergeCell ref="AK222:AL222"/>
    <mergeCell ref="AR222:AS222"/>
    <mergeCell ref="Q224:R224"/>
    <mergeCell ref="S224:Y224"/>
    <mergeCell ref="AC224:AI224"/>
    <mergeCell ref="AA219:AI220"/>
    <mergeCell ref="AD221:AE221"/>
    <mergeCell ref="AU224:AV224"/>
    <mergeCell ref="AW224:BC224"/>
    <mergeCell ref="AU225:BC226"/>
    <mergeCell ref="AX227:AY227"/>
    <mergeCell ref="BA227:BB227"/>
    <mergeCell ref="AU228:AV228"/>
    <mergeCell ref="BA228:BB228"/>
    <mergeCell ref="AN227:AO227"/>
    <mergeCell ref="AQ227:AR227"/>
    <mergeCell ref="AK228:AL228"/>
    <mergeCell ref="AR228:AS228"/>
    <mergeCell ref="AU219:BC220"/>
    <mergeCell ref="AX221:AY221"/>
    <mergeCell ref="BA221:BB221"/>
    <mergeCell ref="AU222:AV222"/>
    <mergeCell ref="BA222:BB222"/>
    <mergeCell ref="AK224:AL224"/>
    <mergeCell ref="H223:I223"/>
    <mergeCell ref="Q218:R218"/>
    <mergeCell ref="S218:Y218"/>
    <mergeCell ref="Q219:Y220"/>
    <mergeCell ref="T221:U221"/>
    <mergeCell ref="W221:X221"/>
    <mergeCell ref="Q222:R222"/>
    <mergeCell ref="W222:X222"/>
    <mergeCell ref="AG221:AH221"/>
    <mergeCell ref="AA222:AB222"/>
    <mergeCell ref="AH222:AI222"/>
    <mergeCell ref="AK218:AL218"/>
    <mergeCell ref="AM218:AS218"/>
    <mergeCell ref="AM224:AS224"/>
    <mergeCell ref="AK225:AS226"/>
    <mergeCell ref="DF215:DH215"/>
    <mergeCell ref="C239:R239"/>
    <mergeCell ref="T239:AY239"/>
    <mergeCell ref="AZ239:BM239"/>
    <mergeCell ref="DD239:DF239"/>
    <mergeCell ref="DB216:DD216"/>
    <mergeCell ref="DE216:DG216"/>
    <mergeCell ref="AH228:AI228"/>
    <mergeCell ref="Q225:Y226"/>
    <mergeCell ref="T227:U227"/>
    <mergeCell ref="W227:X227"/>
    <mergeCell ref="Q228:R228"/>
    <mergeCell ref="X228:Y228"/>
    <mergeCell ref="AA224:AB224"/>
    <mergeCell ref="AA225:AI226"/>
    <mergeCell ref="AD227:AE227"/>
    <mergeCell ref="AG227:AH227"/>
    <mergeCell ref="CZ213:DA213"/>
    <mergeCell ref="DB213:DC213"/>
    <mergeCell ref="BE218:BF218"/>
    <mergeCell ref="BG218:BM218"/>
    <mergeCell ref="BE219:BM220"/>
    <mergeCell ref="BH221:BI221"/>
    <mergeCell ref="BK221:BL221"/>
    <mergeCell ref="BE222:BF222"/>
    <mergeCell ref="BK222:BL222"/>
    <mergeCell ref="AU218:AV218"/>
    <mergeCell ref="AW218:BC218"/>
    <mergeCell ref="B212:B213"/>
    <mergeCell ref="U213:V213"/>
    <mergeCell ref="W213:X213"/>
    <mergeCell ref="Y213:Z213"/>
    <mergeCell ref="AA213:AB213"/>
    <mergeCell ref="BY213:BZ213"/>
    <mergeCell ref="CA213:CB213"/>
    <mergeCell ref="AC218:AI218"/>
    <mergeCell ref="H219:I219"/>
    <mergeCell ref="H221:I221"/>
    <mergeCell ref="CN213:CO213"/>
    <mergeCell ref="CP213:CQ213"/>
    <mergeCell ref="CR213:CS213"/>
    <mergeCell ref="CT213:CU213"/>
    <mergeCell ref="CV213:CW213"/>
    <mergeCell ref="CX213:CY213"/>
    <mergeCell ref="CC213:CD213"/>
    <mergeCell ref="CF213:CG213"/>
    <mergeCell ref="CH213:CI213"/>
    <mergeCell ref="CJ213:CK213"/>
    <mergeCell ref="CL213:CM213"/>
    <mergeCell ref="CN208:CO208"/>
    <mergeCell ref="CP208:CQ208"/>
    <mergeCell ref="CR208:CS208"/>
    <mergeCell ref="CT208:CU208"/>
    <mergeCell ref="CH208:CI208"/>
    <mergeCell ref="CJ208:CK208"/>
    <mergeCell ref="CL208:CM208"/>
    <mergeCell ref="BM213:BN213"/>
    <mergeCell ref="BO213:BP213"/>
    <mergeCell ref="BQ213:BR213"/>
    <mergeCell ref="AT213:AU213"/>
    <mergeCell ref="AV213:AW213"/>
    <mergeCell ref="AX213:AY213"/>
    <mergeCell ref="AZ213:BA213"/>
    <mergeCell ref="BB213:BC213"/>
    <mergeCell ref="AD213:AE213"/>
    <mergeCell ref="AF213:AG213"/>
    <mergeCell ref="AH213:AI213"/>
    <mergeCell ref="AJ213:AK213"/>
    <mergeCell ref="BS213:BT213"/>
    <mergeCell ref="BU213:BV213"/>
    <mergeCell ref="BW213:BX213"/>
    <mergeCell ref="BE213:BF213"/>
    <mergeCell ref="BG213:BH213"/>
    <mergeCell ref="BI213:BJ213"/>
    <mergeCell ref="BK213:BL213"/>
    <mergeCell ref="AN213:AO213"/>
    <mergeCell ref="AP213:AQ213"/>
    <mergeCell ref="AR213:AS213"/>
    <mergeCell ref="BE208:BF208"/>
    <mergeCell ref="BG208:BH208"/>
    <mergeCell ref="AN208:AO208"/>
    <mergeCell ref="DF212:DJ213"/>
    <mergeCell ref="C213:D213"/>
    <mergeCell ref="E213:F213"/>
    <mergeCell ref="G213:H213"/>
    <mergeCell ref="I213:J213"/>
    <mergeCell ref="K213:L213"/>
    <mergeCell ref="M213:N213"/>
    <mergeCell ref="O213:P213"/>
    <mergeCell ref="Q213:R213"/>
    <mergeCell ref="S213:T213"/>
    <mergeCell ref="CV208:CW208"/>
    <mergeCell ref="CX208:CY208"/>
    <mergeCell ref="CZ208:DA208"/>
    <mergeCell ref="DB208:DC208"/>
    <mergeCell ref="DD208:DE208"/>
    <mergeCell ref="DD213:DE213"/>
    <mergeCell ref="DD140:DE140"/>
    <mergeCell ref="B154:CE155"/>
    <mergeCell ref="CF154:DG155"/>
    <mergeCell ref="BI140:BJ140"/>
    <mergeCell ref="BK140:BL140"/>
    <mergeCell ref="BM140:BN140"/>
    <mergeCell ref="AV208:AW208"/>
    <mergeCell ref="AX208:AY208"/>
    <mergeCell ref="AZ208:BA208"/>
    <mergeCell ref="BB208:BC208"/>
    <mergeCell ref="CR140:CS140"/>
    <mergeCell ref="CT140:CU140"/>
    <mergeCell ref="B173:CE174"/>
    <mergeCell ref="CF173:DG174"/>
    <mergeCell ref="B185:CE186"/>
    <mergeCell ref="CF185:DG186"/>
    <mergeCell ref="C208:D208"/>
    <mergeCell ref="E208:F208"/>
    <mergeCell ref="G208:H208"/>
    <mergeCell ref="I208:J208"/>
    <mergeCell ref="O140:P140"/>
    <mergeCell ref="Q140:R140"/>
    <mergeCell ref="S140:T140"/>
    <mergeCell ref="U140:V140"/>
    <mergeCell ref="W140:X140"/>
    <mergeCell ref="Y140:Z140"/>
    <mergeCell ref="C175:D175"/>
    <mergeCell ref="E175:F175"/>
    <mergeCell ref="G175:H175"/>
    <mergeCell ref="I175:J175"/>
    <mergeCell ref="K175:L175"/>
    <mergeCell ref="M156:N156"/>
    <mergeCell ref="O156:P156"/>
    <mergeCell ref="Q156:R156"/>
    <mergeCell ref="S156:T156"/>
    <mergeCell ref="U156:V156"/>
    <mergeCell ref="W156:X156"/>
    <mergeCell ref="Y156:Z156"/>
    <mergeCell ref="C187:D187"/>
    <mergeCell ref="E187:F187"/>
    <mergeCell ref="G187:H187"/>
    <mergeCell ref="I187:J187"/>
    <mergeCell ref="K187:L187"/>
    <mergeCell ref="M175:N175"/>
    <mergeCell ref="O175:P175"/>
    <mergeCell ref="Q175:R175"/>
    <mergeCell ref="S175:T175"/>
    <mergeCell ref="U175:V175"/>
    <mergeCell ref="CP140:CQ140"/>
    <mergeCell ref="B138:CE139"/>
    <mergeCell ref="CF138:DG139"/>
    <mergeCell ref="C140:D140"/>
    <mergeCell ref="E140:F140"/>
    <mergeCell ref="G140:H140"/>
    <mergeCell ref="I140:J140"/>
    <mergeCell ref="K140:L140"/>
    <mergeCell ref="M140:N140"/>
    <mergeCell ref="CA140:CB140"/>
    <mergeCell ref="CC140:CD140"/>
    <mergeCell ref="CF140:CG140"/>
    <mergeCell ref="CH140:CI140"/>
    <mergeCell ref="CJ140:CK140"/>
    <mergeCell ref="CL140:CM140"/>
    <mergeCell ref="BO140:BP140"/>
    <mergeCell ref="BQ140:BR140"/>
    <mergeCell ref="BS140:BT140"/>
    <mergeCell ref="BU140:BV140"/>
    <mergeCell ref="BW140:BX140"/>
    <mergeCell ref="BY140:BZ140"/>
    <mergeCell ref="CV140:CW140"/>
    <mergeCell ref="CX140:CY140"/>
    <mergeCell ref="CZ140:DA140"/>
    <mergeCell ref="DB140:DC140"/>
    <mergeCell ref="AZ140:BA140"/>
    <mergeCell ref="BB140:BC140"/>
    <mergeCell ref="BE140:BF140"/>
    <mergeCell ref="BG140:BH140"/>
    <mergeCell ref="AN140:AO140"/>
    <mergeCell ref="AP140:AQ140"/>
    <mergeCell ref="AR140:AS140"/>
    <mergeCell ref="AT140:AU140"/>
    <mergeCell ref="AV140:AW140"/>
    <mergeCell ref="AX140:AY140"/>
    <mergeCell ref="AA140:AB140"/>
    <mergeCell ref="AD140:AE140"/>
    <mergeCell ref="AF140:AG140"/>
    <mergeCell ref="AH140:AI140"/>
    <mergeCell ref="AJ140:AK140"/>
    <mergeCell ref="AL140:AM140"/>
    <mergeCell ref="AF121:AG121"/>
    <mergeCell ref="AH121:AI121"/>
    <mergeCell ref="AJ121:AK121"/>
    <mergeCell ref="AL121:AM121"/>
    <mergeCell ref="CN140:CO140"/>
    <mergeCell ref="CZ121:DA121"/>
    <mergeCell ref="DB121:DC121"/>
    <mergeCell ref="DD121:DE121"/>
    <mergeCell ref="AN121:AO121"/>
    <mergeCell ref="AP121:AQ121"/>
    <mergeCell ref="AR121:AS121"/>
    <mergeCell ref="AT121:AU121"/>
    <mergeCell ref="AV121:AW121"/>
    <mergeCell ref="AX121:AY121"/>
    <mergeCell ref="AZ121:BA121"/>
    <mergeCell ref="CN121:CO121"/>
    <mergeCell ref="CP121:CQ121"/>
    <mergeCell ref="CR121:CS121"/>
    <mergeCell ref="CT121:CU121"/>
    <mergeCell ref="CV121:CW121"/>
    <mergeCell ref="CX121:CY121"/>
    <mergeCell ref="CA121:CB121"/>
    <mergeCell ref="CC121:CD121"/>
    <mergeCell ref="CF121:CG121"/>
    <mergeCell ref="CH121:CI121"/>
    <mergeCell ref="CJ121:CK121"/>
    <mergeCell ref="CL121:CM121"/>
    <mergeCell ref="BW121:BX121"/>
    <mergeCell ref="BY121:BZ121"/>
    <mergeCell ref="BB121:BC121"/>
    <mergeCell ref="BE121:BF121"/>
    <mergeCell ref="BG121:BH121"/>
    <mergeCell ref="BI121:BJ121"/>
    <mergeCell ref="CT98:CU98"/>
    <mergeCell ref="CV98:CW98"/>
    <mergeCell ref="BW98:BX98"/>
    <mergeCell ref="BY98:BZ98"/>
    <mergeCell ref="CA98:CB98"/>
    <mergeCell ref="CC98:CD98"/>
    <mergeCell ref="S121:T121"/>
    <mergeCell ref="U121:V121"/>
    <mergeCell ref="W121:X121"/>
    <mergeCell ref="Y121:Z121"/>
    <mergeCell ref="AA121:AB121"/>
    <mergeCell ref="AD121:AE121"/>
    <mergeCell ref="B119:CE120"/>
    <mergeCell ref="CF119:DG120"/>
    <mergeCell ref="C121:D121"/>
    <mergeCell ref="E121:F121"/>
    <mergeCell ref="G121:H121"/>
    <mergeCell ref="I121:J121"/>
    <mergeCell ref="K121:L121"/>
    <mergeCell ref="M121:N121"/>
    <mergeCell ref="O121:P121"/>
    <mergeCell ref="Q121:R121"/>
    <mergeCell ref="BK121:BL121"/>
    <mergeCell ref="BM121:BN121"/>
    <mergeCell ref="BO121:BP121"/>
    <mergeCell ref="BQ121:BR121"/>
    <mergeCell ref="BS121:BT121"/>
    <mergeCell ref="BU121:BV121"/>
    <mergeCell ref="AA98:AB98"/>
    <mergeCell ref="AD98:AE98"/>
    <mergeCell ref="AF98:AG98"/>
    <mergeCell ref="AH98:AI98"/>
    <mergeCell ref="AJ98:AK98"/>
    <mergeCell ref="AL98:AM98"/>
    <mergeCell ref="O98:P98"/>
    <mergeCell ref="Q98:R98"/>
    <mergeCell ref="S98:T98"/>
    <mergeCell ref="U98:V98"/>
    <mergeCell ref="W98:X98"/>
    <mergeCell ref="Y98:Z98"/>
    <mergeCell ref="AN98:AO98"/>
    <mergeCell ref="AP98:AQ98"/>
    <mergeCell ref="AR98:AS98"/>
    <mergeCell ref="AT98:AU98"/>
    <mergeCell ref="AV98:AW98"/>
    <mergeCell ref="AX98:AY98"/>
    <mergeCell ref="BK98:BL98"/>
    <mergeCell ref="BM98:BN98"/>
    <mergeCell ref="BO98:BP98"/>
    <mergeCell ref="BQ98:BR98"/>
    <mergeCell ref="BS98:BT98"/>
    <mergeCell ref="BU98:BV98"/>
    <mergeCell ref="CR98:CS98"/>
    <mergeCell ref="DD73:DE73"/>
    <mergeCell ref="B96:CE97"/>
    <mergeCell ref="CF96:DG97"/>
    <mergeCell ref="C98:D98"/>
    <mergeCell ref="E98:F98"/>
    <mergeCell ref="G98:H98"/>
    <mergeCell ref="I98:J98"/>
    <mergeCell ref="K98:L98"/>
    <mergeCell ref="M98:N98"/>
    <mergeCell ref="CF98:CG98"/>
    <mergeCell ref="CH98:CI98"/>
    <mergeCell ref="CJ98:CK98"/>
    <mergeCell ref="CL98:CM98"/>
    <mergeCell ref="CN98:CO98"/>
    <mergeCell ref="CP98:CQ98"/>
    <mergeCell ref="CX98:CY98"/>
    <mergeCell ref="CZ98:DA98"/>
    <mergeCell ref="DB98:DC98"/>
    <mergeCell ref="DD98:DE98"/>
    <mergeCell ref="CC73:CD73"/>
    <mergeCell ref="CF73:CG73"/>
    <mergeCell ref="CH73:CI73"/>
    <mergeCell ref="AZ98:BA98"/>
    <mergeCell ref="BB98:BC98"/>
    <mergeCell ref="BE98:BF98"/>
    <mergeCell ref="BG98:BH98"/>
    <mergeCell ref="BI98:BJ98"/>
    <mergeCell ref="BU73:BV73"/>
    <mergeCell ref="BK73:BL73"/>
    <mergeCell ref="BM73:BN73"/>
    <mergeCell ref="BO73:BP73"/>
    <mergeCell ref="CV73:CW73"/>
    <mergeCell ref="CX73:CY73"/>
    <mergeCell ref="CZ73:DA73"/>
    <mergeCell ref="DB73:DC73"/>
    <mergeCell ref="AL73:AM73"/>
    <mergeCell ref="AN73:AO73"/>
    <mergeCell ref="AP73:AQ73"/>
    <mergeCell ref="AR73:AS73"/>
    <mergeCell ref="AT73:AU73"/>
    <mergeCell ref="AV73:AW73"/>
    <mergeCell ref="CJ73:CK73"/>
    <mergeCell ref="CL73:CM73"/>
    <mergeCell ref="CN73:CO73"/>
    <mergeCell ref="CP73:CQ73"/>
    <mergeCell ref="CR73:CS73"/>
    <mergeCell ref="CT73:CU73"/>
    <mergeCell ref="BW73:BX73"/>
    <mergeCell ref="BY73:BZ73"/>
    <mergeCell ref="CA73:CB73"/>
    <mergeCell ref="AA73:AB73"/>
    <mergeCell ref="AD73:AE73"/>
    <mergeCell ref="AF73:AG73"/>
    <mergeCell ref="BS73:BT73"/>
    <mergeCell ref="C73:D73"/>
    <mergeCell ref="E73:F73"/>
    <mergeCell ref="C49:D49"/>
    <mergeCell ref="E49:F49"/>
    <mergeCell ref="G49:H49"/>
    <mergeCell ref="I49:J49"/>
    <mergeCell ref="K49:L49"/>
    <mergeCell ref="G73:H73"/>
    <mergeCell ref="I73:J73"/>
    <mergeCell ref="K73:L73"/>
    <mergeCell ref="M73:N73"/>
    <mergeCell ref="O73:P73"/>
    <mergeCell ref="Q73:R73"/>
    <mergeCell ref="S73:T73"/>
    <mergeCell ref="AX73:AY73"/>
    <mergeCell ref="AZ73:BA73"/>
    <mergeCell ref="BB73:BC73"/>
    <mergeCell ref="BE73:BF73"/>
    <mergeCell ref="BG73:BH73"/>
    <mergeCell ref="BI73:BJ73"/>
    <mergeCell ref="DD5:DE5"/>
    <mergeCell ref="B6:CE7"/>
    <mergeCell ref="CF6:DG7"/>
    <mergeCell ref="DL6:DS7"/>
    <mergeCell ref="B47:CE48"/>
    <mergeCell ref="CF47:DG48"/>
    <mergeCell ref="BQ5:BR5"/>
    <mergeCell ref="BS5:BT5"/>
    <mergeCell ref="BU5:BV5"/>
    <mergeCell ref="BW5:BX5"/>
    <mergeCell ref="CA49:CB49"/>
    <mergeCell ref="CC49:CD49"/>
    <mergeCell ref="CV5:CW5"/>
    <mergeCell ref="CX5:CY5"/>
    <mergeCell ref="CZ5:DA5"/>
    <mergeCell ref="DB5:DC5"/>
    <mergeCell ref="CL5:CM5"/>
    <mergeCell ref="CN5:CO5"/>
    <mergeCell ref="CP5:CQ5"/>
    <mergeCell ref="CR5:CS5"/>
    <mergeCell ref="BO49:BP49"/>
    <mergeCell ref="BQ49:BR49"/>
    <mergeCell ref="BS49:BT49"/>
    <mergeCell ref="BU49:BV49"/>
    <mergeCell ref="BW49:BX49"/>
    <mergeCell ref="BY49:BZ49"/>
    <mergeCell ref="CZ49:DA49"/>
    <mergeCell ref="DB49:DC49"/>
    <mergeCell ref="DD49:DE49"/>
    <mergeCell ref="DL28:DS29"/>
    <mergeCell ref="DL37:DL38"/>
    <mergeCell ref="AV49:AW49"/>
    <mergeCell ref="B4:B5"/>
    <mergeCell ref="DF4:DG4"/>
    <mergeCell ref="C5:D5"/>
    <mergeCell ref="E5:F5"/>
    <mergeCell ref="G5:H5"/>
    <mergeCell ref="I5:J5"/>
    <mergeCell ref="K5:L5"/>
    <mergeCell ref="M5:N5"/>
    <mergeCell ref="O5:P5"/>
    <mergeCell ref="BY5:BZ5"/>
    <mergeCell ref="CA5:CB5"/>
    <mergeCell ref="CC5:CD5"/>
    <mergeCell ref="CF5:CG5"/>
    <mergeCell ref="CH5:CI5"/>
    <mergeCell ref="CJ5:CK5"/>
    <mergeCell ref="AN49:AO49"/>
    <mergeCell ref="AP49:AQ49"/>
    <mergeCell ref="AR49:AS49"/>
    <mergeCell ref="AT49:AU49"/>
    <mergeCell ref="BM5:BN5"/>
    <mergeCell ref="BO5:BP5"/>
    <mergeCell ref="AP5:AQ5"/>
    <mergeCell ref="AR5:AS5"/>
    <mergeCell ref="AT5:AU5"/>
    <mergeCell ref="AV5:AW5"/>
    <mergeCell ref="AA49:AB49"/>
    <mergeCell ref="AD49:AE49"/>
    <mergeCell ref="AF49:AG49"/>
    <mergeCell ref="AH49:AI49"/>
    <mergeCell ref="AJ49:AK49"/>
    <mergeCell ref="AL49:AM49"/>
    <mergeCell ref="O49:P49"/>
    <mergeCell ref="BK5:BL5"/>
    <mergeCell ref="C2:M2"/>
    <mergeCell ref="CX2:DF2"/>
    <mergeCell ref="C9:D9"/>
    <mergeCell ref="E9:F9"/>
    <mergeCell ref="G9:H9"/>
    <mergeCell ref="I9:J9"/>
    <mergeCell ref="K9:L9"/>
    <mergeCell ref="M9:N9"/>
    <mergeCell ref="O9:P9"/>
    <mergeCell ref="AX5:AY5"/>
    <mergeCell ref="AZ5:BA5"/>
    <mergeCell ref="BB5:BC5"/>
    <mergeCell ref="BE5:BF5"/>
    <mergeCell ref="BG5:BH5"/>
    <mergeCell ref="BI5:BJ5"/>
    <mergeCell ref="AD5:AE5"/>
    <mergeCell ref="AF5:AG5"/>
    <mergeCell ref="AH5:AI5"/>
    <mergeCell ref="AJ5:AK5"/>
    <mergeCell ref="AL5:AM5"/>
    <mergeCell ref="AN5:AO5"/>
    <mergeCell ref="Q5:R5"/>
    <mergeCell ref="S5:T5"/>
    <mergeCell ref="U5:V5"/>
    <mergeCell ref="W5:X5"/>
    <mergeCell ref="Y5:Z5"/>
    <mergeCell ref="AA5:AB5"/>
    <mergeCell ref="CT5:CU5"/>
    <mergeCell ref="DB9:DC9"/>
    <mergeCell ref="DD9:DE9"/>
    <mergeCell ref="CP9:CQ9"/>
    <mergeCell ref="C156:D156"/>
    <mergeCell ref="E156:F156"/>
    <mergeCell ref="G156:H156"/>
    <mergeCell ref="I156:J156"/>
    <mergeCell ref="K156:L156"/>
    <mergeCell ref="CH156:CI156"/>
    <mergeCell ref="CJ156:CK156"/>
    <mergeCell ref="CL156:CM156"/>
    <mergeCell ref="CN156:CO156"/>
    <mergeCell ref="CP156:CQ156"/>
    <mergeCell ref="CV9:CW9"/>
    <mergeCell ref="CX9:CY9"/>
    <mergeCell ref="CZ9:DA9"/>
    <mergeCell ref="CC9:CD9"/>
    <mergeCell ref="AH9:AI9"/>
    <mergeCell ref="AJ9:AK9"/>
    <mergeCell ref="AL9:AM9"/>
    <mergeCell ref="AN9:AO9"/>
    <mergeCell ref="AP9:AQ9"/>
    <mergeCell ref="S9:T9"/>
    <mergeCell ref="U9:V9"/>
    <mergeCell ref="W9:X9"/>
    <mergeCell ref="Y9:Z9"/>
    <mergeCell ref="AA9:AB9"/>
    <mergeCell ref="BM9:BN9"/>
    <mergeCell ref="BO9:BP9"/>
    <mergeCell ref="AR9:AS9"/>
    <mergeCell ref="AT9:AU9"/>
    <mergeCell ref="AV9:AW9"/>
    <mergeCell ref="AX9:AY9"/>
    <mergeCell ref="CA9:CB9"/>
    <mergeCell ref="BE9:BF9"/>
    <mergeCell ref="CR9:CS9"/>
    <mergeCell ref="CT9:CU9"/>
    <mergeCell ref="M49:N49"/>
    <mergeCell ref="B71:CE72"/>
    <mergeCell ref="CF71:DG72"/>
    <mergeCell ref="AX49:AY49"/>
    <mergeCell ref="AZ49:BA49"/>
    <mergeCell ref="BB49:BC49"/>
    <mergeCell ref="BE49:BF49"/>
    <mergeCell ref="CN49:CO49"/>
    <mergeCell ref="CP49:CQ49"/>
    <mergeCell ref="CR49:CS49"/>
    <mergeCell ref="CT49:CU49"/>
    <mergeCell ref="CV49:CW49"/>
    <mergeCell ref="CX49:CY49"/>
    <mergeCell ref="AH73:AI73"/>
    <mergeCell ref="AJ73:AK73"/>
    <mergeCell ref="BG9:BH9"/>
    <mergeCell ref="BI9:BJ9"/>
    <mergeCell ref="BK9:BL9"/>
    <mergeCell ref="BQ73:BR73"/>
    <mergeCell ref="CF49:CG49"/>
    <mergeCell ref="CH49:CI49"/>
    <mergeCell ref="CJ49:CK49"/>
    <mergeCell ref="CL49:CM49"/>
    <mergeCell ref="BG49:BH49"/>
    <mergeCell ref="BI49:BJ49"/>
    <mergeCell ref="BK49:BL49"/>
    <mergeCell ref="BM49:BN49"/>
    <mergeCell ref="U73:V73"/>
    <mergeCell ref="W73:X73"/>
    <mergeCell ref="Y73:Z73"/>
    <mergeCell ref="CF9:CG9"/>
    <mergeCell ref="CH9:CI9"/>
    <mergeCell ref="CJ9:CK9"/>
    <mergeCell ref="CL9:CM9"/>
    <mergeCell ref="CN9:CO9"/>
    <mergeCell ref="BQ9:BR9"/>
    <mergeCell ref="BS9:BT9"/>
    <mergeCell ref="BU9:BV9"/>
    <mergeCell ref="BW9:BX9"/>
    <mergeCell ref="BY9:BZ9"/>
    <mergeCell ref="AD9:AE9"/>
    <mergeCell ref="Q9:R9"/>
    <mergeCell ref="Q49:R49"/>
    <mergeCell ref="S49:T49"/>
    <mergeCell ref="U49:V49"/>
    <mergeCell ref="W49:X49"/>
    <mergeCell ref="Y49:Z49"/>
    <mergeCell ref="AZ9:BA9"/>
    <mergeCell ref="BB9:BC9"/>
    <mergeCell ref="AF9:AG9"/>
    <mergeCell ref="AA156:AB156"/>
    <mergeCell ref="AD156:AE156"/>
    <mergeCell ref="AF156:AG156"/>
    <mergeCell ref="AH156:AI156"/>
    <mergeCell ref="AJ156:AK156"/>
    <mergeCell ref="BK187:BL187"/>
    <mergeCell ref="CR156:CS156"/>
    <mergeCell ref="AN156:AO156"/>
    <mergeCell ref="AP156:AQ156"/>
    <mergeCell ref="AR156:AS156"/>
    <mergeCell ref="AT156:AU156"/>
    <mergeCell ref="AV156:AW156"/>
    <mergeCell ref="AX156:AY156"/>
    <mergeCell ref="AZ156:BA156"/>
    <mergeCell ref="AJ187:AK187"/>
    <mergeCell ref="CX156:CY156"/>
    <mergeCell ref="CZ156:DA156"/>
    <mergeCell ref="BG156:BH156"/>
    <mergeCell ref="BI156:BJ156"/>
    <mergeCell ref="AL156:AM156"/>
    <mergeCell ref="CT156:CU156"/>
    <mergeCell ref="CV156:CW156"/>
    <mergeCell ref="BW156:BX156"/>
    <mergeCell ref="BY156:BZ156"/>
    <mergeCell ref="CA156:CB156"/>
    <mergeCell ref="CC156:CD156"/>
    <mergeCell ref="CF156:CG156"/>
    <mergeCell ref="AV187:AW187"/>
    <mergeCell ref="CX187:CY187"/>
    <mergeCell ref="CZ187:DA187"/>
    <mergeCell ref="DB156:DC156"/>
    <mergeCell ref="DD156:DE156"/>
    <mergeCell ref="AJ175:AK175"/>
    <mergeCell ref="BB156:BC156"/>
    <mergeCell ref="BE156:BF156"/>
    <mergeCell ref="BG175:BH175"/>
    <mergeCell ref="BI175:BJ175"/>
    <mergeCell ref="AL175:AM175"/>
    <mergeCell ref="AN175:AO175"/>
    <mergeCell ref="AP175:AQ175"/>
    <mergeCell ref="AR175:AS175"/>
    <mergeCell ref="AT175:AU175"/>
    <mergeCell ref="AV175:AW175"/>
    <mergeCell ref="BK156:BL156"/>
    <mergeCell ref="BM156:BN156"/>
    <mergeCell ref="BO156:BP156"/>
    <mergeCell ref="BQ156:BR156"/>
    <mergeCell ref="BS156:BT156"/>
    <mergeCell ref="BU156:BV156"/>
    <mergeCell ref="CA175:CB175"/>
    <mergeCell ref="CC175:CD175"/>
    <mergeCell ref="CF175:CG175"/>
    <mergeCell ref="CH175:CI175"/>
    <mergeCell ref="BK175:BL175"/>
    <mergeCell ref="BM175:BN175"/>
    <mergeCell ref="BO175:BP175"/>
    <mergeCell ref="BQ175:BR175"/>
    <mergeCell ref="BS175:BT175"/>
    <mergeCell ref="DB187:DC187"/>
    <mergeCell ref="DD187:DE187"/>
    <mergeCell ref="CJ187:CK187"/>
    <mergeCell ref="CL187:CM187"/>
    <mergeCell ref="CN187:CO187"/>
    <mergeCell ref="CP187:CQ187"/>
    <mergeCell ref="CR187:CS187"/>
    <mergeCell ref="CT175:CU175"/>
    <mergeCell ref="CV175:CW175"/>
    <mergeCell ref="BY175:BZ175"/>
    <mergeCell ref="CX175:CY175"/>
    <mergeCell ref="CZ175:DA175"/>
    <mergeCell ref="DB175:DC175"/>
    <mergeCell ref="DD175:DE175"/>
    <mergeCell ref="AX187:AY187"/>
    <mergeCell ref="AZ187:BA187"/>
    <mergeCell ref="BB187:BC187"/>
    <mergeCell ref="BE187:BF187"/>
    <mergeCell ref="CJ175:CK175"/>
    <mergeCell ref="CL175:CM175"/>
    <mergeCell ref="CN175:CO175"/>
    <mergeCell ref="CP175:CQ175"/>
    <mergeCell ref="CR175:CS175"/>
    <mergeCell ref="BU175:BV175"/>
    <mergeCell ref="BW175:BX175"/>
    <mergeCell ref="AX175:AY175"/>
    <mergeCell ref="AZ175:BA175"/>
    <mergeCell ref="BB175:BC175"/>
    <mergeCell ref="BE175:BF175"/>
    <mergeCell ref="BI187:BJ187"/>
    <mergeCell ref="BG187:BH187"/>
    <mergeCell ref="CV187:CW187"/>
    <mergeCell ref="W175:X175"/>
    <mergeCell ref="Y175:Z175"/>
    <mergeCell ref="AA175:AB175"/>
    <mergeCell ref="AD175:AE175"/>
    <mergeCell ref="AF175:AG175"/>
    <mergeCell ref="AH175:AI175"/>
    <mergeCell ref="K208:L208"/>
    <mergeCell ref="M208:N208"/>
    <mergeCell ref="M187:N187"/>
    <mergeCell ref="O187:P187"/>
    <mergeCell ref="Q187:R187"/>
    <mergeCell ref="S187:T187"/>
    <mergeCell ref="U187:V187"/>
    <mergeCell ref="W187:X187"/>
    <mergeCell ref="AA208:AB208"/>
    <mergeCell ref="AD208:AE208"/>
    <mergeCell ref="AF208:AG208"/>
    <mergeCell ref="AH208:AI208"/>
    <mergeCell ref="O208:P208"/>
    <mergeCell ref="Q208:R208"/>
    <mergeCell ref="S208:T208"/>
    <mergeCell ref="U208:V208"/>
    <mergeCell ref="Y187:Z187"/>
    <mergeCell ref="AA187:AB187"/>
    <mergeCell ref="AD187:AE187"/>
    <mergeCell ref="AF187:AG187"/>
    <mergeCell ref="AH187:AI187"/>
    <mergeCell ref="W208:X208"/>
    <mergeCell ref="Y208:Z208"/>
    <mergeCell ref="AK234:AL234"/>
    <mergeCell ref="AK235:AL235"/>
    <mergeCell ref="AK236:AN236"/>
    <mergeCell ref="AJ237:AL237"/>
    <mergeCell ref="BG352:BS352"/>
    <mergeCell ref="BM187:BN187"/>
    <mergeCell ref="BO187:BP187"/>
    <mergeCell ref="BQ187:BR187"/>
    <mergeCell ref="BS187:BT187"/>
    <mergeCell ref="BU187:BV187"/>
    <mergeCell ref="CT187:CU187"/>
    <mergeCell ref="BW187:BX187"/>
    <mergeCell ref="BY187:BZ187"/>
    <mergeCell ref="CA187:CB187"/>
    <mergeCell ref="CC187:CD187"/>
    <mergeCell ref="CF187:CG187"/>
    <mergeCell ref="CH187:CI187"/>
    <mergeCell ref="BU208:BV208"/>
    <mergeCell ref="BW208:BX208"/>
    <mergeCell ref="BY208:BZ208"/>
    <mergeCell ref="CA208:CB208"/>
    <mergeCell ref="CC208:CD208"/>
    <mergeCell ref="CF208:CG208"/>
    <mergeCell ref="BI208:BJ208"/>
    <mergeCell ref="BK208:BL208"/>
    <mergeCell ref="BM208:BN208"/>
    <mergeCell ref="BO208:BP208"/>
    <mergeCell ref="BQ208:BR208"/>
    <mergeCell ref="BS208:BT208"/>
    <mergeCell ref="AL213:AM213"/>
    <mergeCell ref="S232:AN232"/>
    <mergeCell ref="AK233:AL233"/>
    <mergeCell ref="AP208:AQ208"/>
    <mergeCell ref="AR208:AS208"/>
    <mergeCell ref="AT208:AU208"/>
    <mergeCell ref="AA218:AB218"/>
    <mergeCell ref="AL187:AM187"/>
    <mergeCell ref="AN187:AO187"/>
    <mergeCell ref="AP187:AQ187"/>
    <mergeCell ref="AR187:AS187"/>
    <mergeCell ref="AT187:AU187"/>
    <mergeCell ref="AJ208:AK208"/>
    <mergeCell ref="AL208:AM208"/>
    <mergeCell ref="B379:G380"/>
    <mergeCell ref="H379:Z379"/>
    <mergeCell ref="AY379:CO380"/>
    <mergeCell ref="CP379:DB380"/>
    <mergeCell ref="H380:J380"/>
    <mergeCell ref="L380:N380"/>
    <mergeCell ref="BB247:BC247"/>
    <mergeCell ref="BE247:BF247"/>
    <mergeCell ref="BG247:BH247"/>
    <mergeCell ref="BI247:BJ247"/>
    <mergeCell ref="BK247:BL247"/>
    <mergeCell ref="BM247:BN247"/>
    <mergeCell ref="AP247:AQ247"/>
    <mergeCell ref="AR247:AS247"/>
    <mergeCell ref="AT247:AU247"/>
    <mergeCell ref="AV247:AW247"/>
    <mergeCell ref="AX247:AY247"/>
    <mergeCell ref="AZ247:BA247"/>
    <mergeCell ref="AD247:AE247"/>
    <mergeCell ref="AF247:AG247"/>
    <mergeCell ref="BG357:BS357"/>
    <mergeCell ref="B373:B377"/>
    <mergeCell ref="B352:G356"/>
    <mergeCell ref="H352:BF354"/>
    <mergeCell ref="CX247:CY247"/>
    <mergeCell ref="CZ247:DA247"/>
    <mergeCell ref="DB247:DC247"/>
    <mergeCell ref="BG254:BH254"/>
    <mergeCell ref="BI254:BJ254"/>
    <mergeCell ref="BK254:BL254"/>
    <mergeCell ref="P380:R380"/>
    <mergeCell ref="T380:V380"/>
    <mergeCell ref="X380:Z380"/>
    <mergeCell ref="CA247:CB247"/>
    <mergeCell ref="CC247:CD247"/>
    <mergeCell ref="CF247:CG247"/>
    <mergeCell ref="CH247:CI247"/>
    <mergeCell ref="CJ247:CK247"/>
    <mergeCell ref="AA247:AB247"/>
    <mergeCell ref="CR247:CS247"/>
    <mergeCell ref="CT247:CU247"/>
    <mergeCell ref="CV247:CW247"/>
    <mergeCell ref="S254:T254"/>
    <mergeCell ref="U254:V254"/>
    <mergeCell ref="W254:X254"/>
    <mergeCell ref="CP254:CQ254"/>
    <mergeCell ref="C247:D247"/>
    <mergeCell ref="E247:F247"/>
    <mergeCell ref="G247:H247"/>
    <mergeCell ref="I247:J247"/>
    <mergeCell ref="K247:L247"/>
    <mergeCell ref="M247:N247"/>
    <mergeCell ref="O247:P247"/>
    <mergeCell ref="BT381:BY381"/>
    <mergeCell ref="BZ381:CG381"/>
    <mergeCell ref="CF371:CS371"/>
    <mergeCell ref="AH247:AI247"/>
    <mergeCell ref="AJ247:AK247"/>
    <mergeCell ref="AL247:AM247"/>
    <mergeCell ref="AN247:AO247"/>
    <mergeCell ref="Y254:Z254"/>
    <mergeCell ref="AA254:AB254"/>
    <mergeCell ref="AD254:AE254"/>
    <mergeCell ref="AF254:AG254"/>
    <mergeCell ref="AH254:AI254"/>
    <mergeCell ref="AJ254:AK254"/>
    <mergeCell ref="O254:P254"/>
    <mergeCell ref="Q254:R254"/>
    <mergeCell ref="BG353:BS353"/>
    <mergeCell ref="BG354:BS354"/>
    <mergeCell ref="H355:BF356"/>
    <mergeCell ref="BG355:BS355"/>
    <mergeCell ref="BG356:BS356"/>
    <mergeCell ref="CL247:CM247"/>
    <mergeCell ref="CN247:CO247"/>
    <mergeCell ref="F366:BY366"/>
    <mergeCell ref="M254:N254"/>
    <mergeCell ref="Q247:R247"/>
    <mergeCell ref="S247:T247"/>
    <mergeCell ref="BB254:BC254"/>
    <mergeCell ref="BE254:BF254"/>
    <mergeCell ref="AJ255:AK255"/>
    <mergeCell ref="M255:N255"/>
    <mergeCell ref="O255:P255"/>
    <mergeCell ref="Q255:R255"/>
    <mergeCell ref="B390:G390"/>
    <mergeCell ref="CH382:CO382"/>
    <mergeCell ref="H383:J384"/>
    <mergeCell ref="L383:N384"/>
    <mergeCell ref="P383:R384"/>
    <mergeCell ref="T383:V384"/>
    <mergeCell ref="X383:Z384"/>
    <mergeCell ref="AY383:BF383"/>
    <mergeCell ref="BG383:BY383"/>
    <mergeCell ref="BZ383:CB383"/>
    <mergeCell ref="CC383:CG383"/>
    <mergeCell ref="AY386:BC386"/>
    <mergeCell ref="CH383:CO383"/>
    <mergeCell ref="AY384:BC384"/>
    <mergeCell ref="BD384:BF384"/>
    <mergeCell ref="BZ384:CB384"/>
    <mergeCell ref="CC384:CG384"/>
    <mergeCell ref="CH384:CO385"/>
    <mergeCell ref="BD385:BF385"/>
    <mergeCell ref="BZ385:CB385"/>
    <mergeCell ref="CC385:CG385"/>
    <mergeCell ref="H381:J382"/>
    <mergeCell ref="L381:N382"/>
    <mergeCell ref="P381:R382"/>
    <mergeCell ref="T381:V382"/>
    <mergeCell ref="X381:Z382"/>
    <mergeCell ref="AY382:BF382"/>
    <mergeCell ref="BG382:BS382"/>
    <mergeCell ref="BT382:BY382"/>
    <mergeCell ref="BZ382:CG382"/>
    <mergeCell ref="AY381:BF381"/>
    <mergeCell ref="BG381:BS381"/>
    <mergeCell ref="CA409:CG409"/>
    <mergeCell ref="H385:J386"/>
    <mergeCell ref="L385:N386"/>
    <mergeCell ref="P385:R386"/>
    <mergeCell ref="T385:V386"/>
    <mergeCell ref="X385:Z386"/>
    <mergeCell ref="AY385:BC385"/>
    <mergeCell ref="BD386:BF386"/>
    <mergeCell ref="BZ386:CB386"/>
    <mergeCell ref="CC386:CG386"/>
    <mergeCell ref="CH386:CO387"/>
    <mergeCell ref="H387:J387"/>
    <mergeCell ref="L387:N387"/>
    <mergeCell ref="P387:R387"/>
    <mergeCell ref="T387:V387"/>
    <mergeCell ref="X387:Z387"/>
    <mergeCell ref="AY387:BC387"/>
    <mergeCell ref="BD387:BF387"/>
    <mergeCell ref="BZ387:CB387"/>
    <mergeCell ref="CC387:CG387"/>
    <mergeCell ref="H388:J388"/>
    <mergeCell ref="L388:N388"/>
    <mergeCell ref="P388:R388"/>
    <mergeCell ref="T388:V388"/>
    <mergeCell ref="X388:Z388"/>
    <mergeCell ref="AY388:BC388"/>
    <mergeCell ref="BD388:BF388"/>
    <mergeCell ref="BZ388:CB388"/>
    <mergeCell ref="CC388:CG388"/>
    <mergeCell ref="CH388:CO388"/>
    <mergeCell ref="BD389:BF389"/>
    <mergeCell ref="BZ389:CB389"/>
    <mergeCell ref="CQ409:CW409"/>
    <mergeCell ref="CY409:DA410"/>
    <mergeCell ref="DB409:DD410"/>
    <mergeCell ref="DE409:DG410"/>
    <mergeCell ref="DH409:DI410"/>
    <mergeCell ref="CT410:CW410"/>
    <mergeCell ref="DK409:DK410"/>
    <mergeCell ref="DL409:DL410"/>
    <mergeCell ref="DM409:DM410"/>
    <mergeCell ref="DN409:DN410"/>
    <mergeCell ref="AE410:AG410"/>
    <mergeCell ref="AH410:AK410"/>
    <mergeCell ref="AM410:AO410"/>
    <mergeCell ref="AP410:AS410"/>
    <mergeCell ref="AU410:AW410"/>
    <mergeCell ref="CI409:CO409"/>
    <mergeCell ref="B405:AC410"/>
    <mergeCell ref="AE406:AT408"/>
    <mergeCell ref="AU406:AX408"/>
    <mergeCell ref="BC406:BR408"/>
    <mergeCell ref="BS406:BZ408"/>
    <mergeCell ref="CA406:CP408"/>
    <mergeCell ref="CQ406:CX408"/>
    <mergeCell ref="CY406:DL407"/>
    <mergeCell ref="DJ409:DJ410"/>
    <mergeCell ref="DM406:DN407"/>
    <mergeCell ref="AE409:AK409"/>
    <mergeCell ref="AM409:AS409"/>
    <mergeCell ref="AU409:BA409"/>
    <mergeCell ref="BC409:BI409"/>
    <mergeCell ref="BK409:BQ409"/>
    <mergeCell ref="BS409:BY409"/>
    <mergeCell ref="DO411:DP417"/>
    <mergeCell ref="CT412:CW412"/>
    <mergeCell ref="CY412:DA412"/>
    <mergeCell ref="DB412:DD412"/>
    <mergeCell ref="DE412:DG412"/>
    <mergeCell ref="AX410:BA410"/>
    <mergeCell ref="BC410:BE410"/>
    <mergeCell ref="BF410:BI410"/>
    <mergeCell ref="BK410:BM410"/>
    <mergeCell ref="BN410:BQ410"/>
    <mergeCell ref="BS410:BU410"/>
    <mergeCell ref="BV410:BY410"/>
    <mergeCell ref="CA410:CC410"/>
    <mergeCell ref="CD410:CG410"/>
    <mergeCell ref="CI410:CK410"/>
    <mergeCell ref="CL410:CO410"/>
    <mergeCell ref="CQ410:CS410"/>
    <mergeCell ref="DO405:DP410"/>
    <mergeCell ref="CY408:DL408"/>
    <mergeCell ref="DM408:DN408"/>
    <mergeCell ref="AX411:BA411"/>
    <mergeCell ref="BC411:BE411"/>
    <mergeCell ref="BF411:BI411"/>
    <mergeCell ref="BK411:BM411"/>
    <mergeCell ref="BN411:BQ411"/>
    <mergeCell ref="BS411:BU411"/>
    <mergeCell ref="BV411:BY411"/>
    <mergeCell ref="CA411:CC411"/>
    <mergeCell ref="CD411:CG411"/>
    <mergeCell ref="CI411:CK411"/>
    <mergeCell ref="CL411:CO411"/>
    <mergeCell ref="CQ411:CS411"/>
    <mergeCell ref="CT411:CW411"/>
    <mergeCell ref="CY411:DA411"/>
    <mergeCell ref="DB411:DD411"/>
    <mergeCell ref="DE411:DG411"/>
    <mergeCell ref="DH411:DI411"/>
    <mergeCell ref="B412:AC412"/>
    <mergeCell ref="AE412:AG412"/>
    <mergeCell ref="AH412:AK412"/>
    <mergeCell ref="AM412:AO412"/>
    <mergeCell ref="AP412:AS412"/>
    <mergeCell ref="AU412:AW412"/>
    <mergeCell ref="AX412:BA412"/>
    <mergeCell ref="BC412:BE412"/>
    <mergeCell ref="BF412:BI412"/>
    <mergeCell ref="BK412:BM412"/>
    <mergeCell ref="BN412:BQ412"/>
    <mergeCell ref="BS412:BU412"/>
    <mergeCell ref="B411:AC411"/>
    <mergeCell ref="AE411:AG411"/>
    <mergeCell ref="AH411:AK411"/>
    <mergeCell ref="AM411:AO411"/>
    <mergeCell ref="AP411:AS411"/>
    <mergeCell ref="AU411:AW411"/>
    <mergeCell ref="CY413:DA413"/>
    <mergeCell ref="BK413:BM413"/>
    <mergeCell ref="BN413:BQ413"/>
    <mergeCell ref="BS413:BU413"/>
    <mergeCell ref="BV413:BY413"/>
    <mergeCell ref="CA415:CC416"/>
    <mergeCell ref="CD415:CG416"/>
    <mergeCell ref="DM415:DM416"/>
    <mergeCell ref="DN415:DN416"/>
    <mergeCell ref="BV412:BY412"/>
    <mergeCell ref="CA412:CC412"/>
    <mergeCell ref="CD412:CG412"/>
    <mergeCell ref="CI412:CK412"/>
    <mergeCell ref="CL412:CO412"/>
    <mergeCell ref="CQ412:CS412"/>
    <mergeCell ref="DB413:DD413"/>
    <mergeCell ref="CA413:CC413"/>
    <mergeCell ref="DH412:DI412"/>
    <mergeCell ref="DE413:DG413"/>
    <mergeCell ref="DH413:DI413"/>
    <mergeCell ref="DE414:DG414"/>
    <mergeCell ref="DH414:DI414"/>
    <mergeCell ref="DL415:DL416"/>
    <mergeCell ref="DK415:DK416"/>
    <mergeCell ref="DJ415:DJ416"/>
    <mergeCell ref="CI415:CK416"/>
    <mergeCell ref="CL415:CO416"/>
    <mergeCell ref="BS414:BU414"/>
    <mergeCell ref="B415:AC415"/>
    <mergeCell ref="AE415:AG416"/>
    <mergeCell ref="AH415:AK416"/>
    <mergeCell ref="AM415:AO416"/>
    <mergeCell ref="AP415:AS416"/>
    <mergeCell ref="AU415:AW416"/>
    <mergeCell ref="B416:AC416"/>
    <mergeCell ref="BF413:BI413"/>
    <mergeCell ref="CT417:CW417"/>
    <mergeCell ref="CY417:DA417"/>
    <mergeCell ref="DB417:DD417"/>
    <mergeCell ref="DE417:DG417"/>
    <mergeCell ref="DH417:DI417"/>
    <mergeCell ref="CY414:DA414"/>
    <mergeCell ref="BV414:BY414"/>
    <mergeCell ref="CA414:CC414"/>
    <mergeCell ref="CQ415:CS416"/>
    <mergeCell ref="CD413:CG413"/>
    <mergeCell ref="DB414:DD414"/>
    <mergeCell ref="B413:AC413"/>
    <mergeCell ref="AE413:AG413"/>
    <mergeCell ref="AH413:AK413"/>
    <mergeCell ref="AM413:AO413"/>
    <mergeCell ref="AP413:AS413"/>
    <mergeCell ref="AU413:AW413"/>
    <mergeCell ref="AX413:BA413"/>
    <mergeCell ref="BC413:BE413"/>
    <mergeCell ref="BC414:BE414"/>
    <mergeCell ref="CI413:CK413"/>
    <mergeCell ref="CL413:CO413"/>
    <mergeCell ref="CQ413:CS413"/>
    <mergeCell ref="CT413:CW413"/>
    <mergeCell ref="B418:AC418"/>
    <mergeCell ref="AE418:AG419"/>
    <mergeCell ref="AH418:AK419"/>
    <mergeCell ref="AM418:AO419"/>
    <mergeCell ref="B419:AC419"/>
    <mergeCell ref="CT415:CW416"/>
    <mergeCell ref="BC415:BE416"/>
    <mergeCell ref="BF415:BI416"/>
    <mergeCell ref="BK415:BM416"/>
    <mergeCell ref="BN415:BQ416"/>
    <mergeCell ref="BS415:BU416"/>
    <mergeCell ref="BV415:BY416"/>
    <mergeCell ref="AX414:BA414"/>
    <mergeCell ref="CY415:DA416"/>
    <mergeCell ref="DB415:DD416"/>
    <mergeCell ref="DE415:DG416"/>
    <mergeCell ref="DH415:DI416"/>
    <mergeCell ref="B414:AC414"/>
    <mergeCell ref="AE414:AG414"/>
    <mergeCell ref="AH414:AK414"/>
    <mergeCell ref="AM414:AO414"/>
    <mergeCell ref="AP414:AS414"/>
    <mergeCell ref="AU414:AW414"/>
    <mergeCell ref="AX415:BA416"/>
    <mergeCell ref="CD414:CG414"/>
    <mergeCell ref="CI414:CK414"/>
    <mergeCell ref="CL414:CO414"/>
    <mergeCell ref="CQ414:CS414"/>
    <mergeCell ref="CT414:CW414"/>
    <mergeCell ref="BF414:BI414"/>
    <mergeCell ref="BK414:BM414"/>
    <mergeCell ref="BN414:BQ414"/>
    <mergeCell ref="DH421:DI421"/>
    <mergeCell ref="B420:AC420"/>
    <mergeCell ref="AE420:AG420"/>
    <mergeCell ref="AH420:AK420"/>
    <mergeCell ref="AM420:AO420"/>
    <mergeCell ref="AP420:AS420"/>
    <mergeCell ref="BS420:BU420"/>
    <mergeCell ref="BV420:BY420"/>
    <mergeCell ref="B417:AC417"/>
    <mergeCell ref="AE417:AG417"/>
    <mergeCell ref="AH417:AK417"/>
    <mergeCell ref="AM417:AO417"/>
    <mergeCell ref="AP417:AS417"/>
    <mergeCell ref="AU417:AW417"/>
    <mergeCell ref="CQ417:CS417"/>
    <mergeCell ref="AX417:BA417"/>
    <mergeCell ref="BC417:BE417"/>
    <mergeCell ref="BF417:BI417"/>
    <mergeCell ref="BK417:BM417"/>
    <mergeCell ref="BN417:BQ417"/>
    <mergeCell ref="BS417:BU417"/>
    <mergeCell ref="AP418:AS419"/>
    <mergeCell ref="BV417:BY417"/>
    <mergeCell ref="CA417:CC417"/>
    <mergeCell ref="CD417:CG417"/>
    <mergeCell ref="CI417:CK417"/>
    <mergeCell ref="CL417:CO417"/>
    <mergeCell ref="BS418:BU419"/>
    <mergeCell ref="BV418:BY419"/>
    <mergeCell ref="CA418:CC419"/>
    <mergeCell ref="CD418:CG419"/>
    <mergeCell ref="B421:AC421"/>
    <mergeCell ref="DO420:DP426"/>
    <mergeCell ref="CT420:CW420"/>
    <mergeCell ref="CY420:DA420"/>
    <mergeCell ref="DB420:DD420"/>
    <mergeCell ref="DE420:DG420"/>
    <mergeCell ref="DH420:DI420"/>
    <mergeCell ref="DB421:DD421"/>
    <mergeCell ref="DM422:DM424"/>
    <mergeCell ref="DN422:DN424"/>
    <mergeCell ref="DK422:DK424"/>
    <mergeCell ref="CI418:CK419"/>
    <mergeCell ref="CL418:CO419"/>
    <mergeCell ref="AU418:AW419"/>
    <mergeCell ref="AX418:BA419"/>
    <mergeCell ref="BC418:BE419"/>
    <mergeCell ref="BF418:BI419"/>
    <mergeCell ref="BK418:BM419"/>
    <mergeCell ref="BN418:BQ419"/>
    <mergeCell ref="CQ418:CS419"/>
    <mergeCell ref="CT418:CW419"/>
    <mergeCell ref="CY418:DA419"/>
    <mergeCell ref="DB418:DD419"/>
    <mergeCell ref="DE418:DG419"/>
    <mergeCell ref="DH418:DI419"/>
    <mergeCell ref="DJ418:DJ419"/>
    <mergeCell ref="DK418:DK419"/>
    <mergeCell ref="DL418:DL419"/>
    <mergeCell ref="DM418:DM419"/>
    <mergeCell ref="DN418:DN419"/>
    <mergeCell ref="DO418:DP419"/>
    <mergeCell ref="CQ420:CS420"/>
    <mergeCell ref="DE421:DG421"/>
    <mergeCell ref="CY421:DA421"/>
    <mergeCell ref="BK421:BM421"/>
    <mergeCell ref="BN421:BQ421"/>
    <mergeCell ref="BS421:BU421"/>
    <mergeCell ref="BV421:BY421"/>
    <mergeCell ref="AE422:AG424"/>
    <mergeCell ref="AH422:AK424"/>
    <mergeCell ref="AM422:AO424"/>
    <mergeCell ref="AP422:AS424"/>
    <mergeCell ref="AU422:AW424"/>
    <mergeCell ref="AX422:BA424"/>
    <mergeCell ref="CA420:CC420"/>
    <mergeCell ref="CD420:CG420"/>
    <mergeCell ref="CI420:CK420"/>
    <mergeCell ref="CL420:CO420"/>
    <mergeCell ref="AU420:AW420"/>
    <mergeCell ref="AX420:BA420"/>
    <mergeCell ref="BC420:BE420"/>
    <mergeCell ref="BF420:BI420"/>
    <mergeCell ref="BK420:BM420"/>
    <mergeCell ref="BN420:BQ420"/>
    <mergeCell ref="AE421:AG421"/>
    <mergeCell ref="AH425:AK426"/>
    <mergeCell ref="AM425:AO426"/>
    <mergeCell ref="AP425:AS426"/>
    <mergeCell ref="CA421:CC421"/>
    <mergeCell ref="CD421:CG421"/>
    <mergeCell ref="AH421:AK421"/>
    <mergeCell ref="AM421:AO421"/>
    <mergeCell ref="AP421:AS421"/>
    <mergeCell ref="AU421:AW421"/>
    <mergeCell ref="AX421:BA421"/>
    <mergeCell ref="BC421:BE421"/>
    <mergeCell ref="BF421:BI421"/>
    <mergeCell ref="BC422:BE424"/>
    <mergeCell ref="CI421:CK421"/>
    <mergeCell ref="CL421:CO421"/>
    <mergeCell ref="CQ421:CS421"/>
    <mergeCell ref="CT421:CW421"/>
    <mergeCell ref="AP427:AS429"/>
    <mergeCell ref="AU427:AW429"/>
    <mergeCell ref="BV422:BY424"/>
    <mergeCell ref="CA422:CC424"/>
    <mergeCell ref="DL425:DL426"/>
    <mergeCell ref="DM425:DM426"/>
    <mergeCell ref="DN425:DN426"/>
    <mergeCell ref="B422:AC423"/>
    <mergeCell ref="DK425:DK426"/>
    <mergeCell ref="CQ425:CS426"/>
    <mergeCell ref="CT425:CW426"/>
    <mergeCell ref="BC425:BE426"/>
    <mergeCell ref="DL422:DL424"/>
    <mergeCell ref="CD422:CG424"/>
    <mergeCell ref="CI422:CK424"/>
    <mergeCell ref="CL422:CO424"/>
    <mergeCell ref="CQ422:CS424"/>
    <mergeCell ref="CT422:CW424"/>
    <mergeCell ref="CY422:DA424"/>
    <mergeCell ref="AU425:AW426"/>
    <mergeCell ref="AX425:BA426"/>
    <mergeCell ref="DB422:DD424"/>
    <mergeCell ref="DE422:DG424"/>
    <mergeCell ref="DH422:DI424"/>
    <mergeCell ref="DJ422:DJ424"/>
    <mergeCell ref="BF422:BI424"/>
    <mergeCell ref="BK422:BM424"/>
    <mergeCell ref="BN422:BQ424"/>
    <mergeCell ref="BS422:BU424"/>
    <mergeCell ref="B424:AC424"/>
    <mergeCell ref="B425:AC426"/>
    <mergeCell ref="AE425:AG426"/>
    <mergeCell ref="DO427:DP432"/>
    <mergeCell ref="B428:AC429"/>
    <mergeCell ref="B430:AC430"/>
    <mergeCell ref="AE430:AG430"/>
    <mergeCell ref="AH430:AK430"/>
    <mergeCell ref="AM430:AO430"/>
    <mergeCell ref="AP430:AS430"/>
    <mergeCell ref="CY427:DA429"/>
    <mergeCell ref="BF425:BI426"/>
    <mergeCell ref="BK425:BM426"/>
    <mergeCell ref="BN425:BQ426"/>
    <mergeCell ref="BS425:BU426"/>
    <mergeCell ref="BV425:BY426"/>
    <mergeCell ref="DL427:DL429"/>
    <mergeCell ref="DB427:DD429"/>
    <mergeCell ref="DE427:DG429"/>
    <mergeCell ref="DH427:DI429"/>
    <mergeCell ref="DJ427:DJ429"/>
    <mergeCell ref="AX427:BA429"/>
    <mergeCell ref="CY425:DA426"/>
    <mergeCell ref="DB425:DD426"/>
    <mergeCell ref="DE425:DG426"/>
    <mergeCell ref="DH425:DI426"/>
    <mergeCell ref="DJ425:DJ426"/>
    <mergeCell ref="CA425:CC426"/>
    <mergeCell ref="CD425:CG426"/>
    <mergeCell ref="CI425:CK426"/>
    <mergeCell ref="CL425:CO426"/>
    <mergeCell ref="B427:AC427"/>
    <mergeCell ref="AE427:AG429"/>
    <mergeCell ref="AH427:AK429"/>
    <mergeCell ref="AM427:AO429"/>
    <mergeCell ref="BC427:BE429"/>
    <mergeCell ref="BF427:BI429"/>
    <mergeCell ref="BK427:BM429"/>
    <mergeCell ref="BN427:BQ429"/>
    <mergeCell ref="BS427:BU429"/>
    <mergeCell ref="BV427:BY429"/>
    <mergeCell ref="DK427:DK429"/>
    <mergeCell ref="CA427:CC429"/>
    <mergeCell ref="CD427:CG429"/>
    <mergeCell ref="CI427:CK429"/>
    <mergeCell ref="CL427:CO429"/>
    <mergeCell ref="CQ427:CS429"/>
    <mergeCell ref="CT427:CW429"/>
    <mergeCell ref="BK430:BM430"/>
    <mergeCell ref="BN430:BQ430"/>
    <mergeCell ref="DM427:DM429"/>
    <mergeCell ref="DN427:DN429"/>
    <mergeCell ref="AU433:AW433"/>
    <mergeCell ref="AP431:AS432"/>
    <mergeCell ref="AU431:AW432"/>
    <mergeCell ref="CL433:CO433"/>
    <mergeCell ref="CQ433:CS433"/>
    <mergeCell ref="DK431:DK432"/>
    <mergeCell ref="DL431:DL432"/>
    <mergeCell ref="DM431:DM432"/>
    <mergeCell ref="DN431:DN432"/>
    <mergeCell ref="CT431:CW432"/>
    <mergeCell ref="CY431:DA432"/>
    <mergeCell ref="DB431:DD432"/>
    <mergeCell ref="DE431:DG432"/>
    <mergeCell ref="DE430:DG430"/>
    <mergeCell ref="DH430:DI430"/>
    <mergeCell ref="BS430:BU430"/>
    <mergeCell ref="BV430:BY430"/>
    <mergeCell ref="CA430:CC430"/>
    <mergeCell ref="CD430:CG430"/>
    <mergeCell ref="CI430:CK430"/>
    <mergeCell ref="CL430:CO430"/>
    <mergeCell ref="CQ430:CS430"/>
    <mergeCell ref="CT430:CW430"/>
    <mergeCell ref="CY430:DA430"/>
    <mergeCell ref="DB430:DD430"/>
    <mergeCell ref="AU430:AW430"/>
    <mergeCell ref="AX430:BA430"/>
    <mergeCell ref="BC430:BE430"/>
    <mergeCell ref="BF430:BI430"/>
    <mergeCell ref="DJ434:DJ435"/>
    <mergeCell ref="DK434:DK435"/>
    <mergeCell ref="DL434:DL435"/>
    <mergeCell ref="CL434:CO435"/>
    <mergeCell ref="CQ434:CS435"/>
    <mergeCell ref="B431:AC432"/>
    <mergeCell ref="AE431:AG432"/>
    <mergeCell ref="AH431:AK432"/>
    <mergeCell ref="AM431:AO432"/>
    <mergeCell ref="B434:AC435"/>
    <mergeCell ref="AE434:AG435"/>
    <mergeCell ref="AH434:AK435"/>
    <mergeCell ref="AM434:AO435"/>
    <mergeCell ref="AX431:BA432"/>
    <mergeCell ref="BC431:BE432"/>
    <mergeCell ref="BF431:BI432"/>
    <mergeCell ref="BK431:BM432"/>
    <mergeCell ref="BN431:BQ432"/>
    <mergeCell ref="BS431:BU432"/>
    <mergeCell ref="DH431:DI432"/>
    <mergeCell ref="DJ431:DJ432"/>
    <mergeCell ref="BV431:BY432"/>
    <mergeCell ref="CA431:CC432"/>
    <mergeCell ref="CD431:CG432"/>
    <mergeCell ref="CI431:CK432"/>
    <mergeCell ref="CL431:CO432"/>
    <mergeCell ref="CQ431:CS432"/>
    <mergeCell ref="B433:AC433"/>
    <mergeCell ref="AE433:AG433"/>
    <mergeCell ref="AH433:AK433"/>
    <mergeCell ref="AM433:AO433"/>
    <mergeCell ref="AP433:AS433"/>
    <mergeCell ref="CI434:CK435"/>
    <mergeCell ref="AP434:AS435"/>
    <mergeCell ref="AU434:AW435"/>
    <mergeCell ref="AX433:BA433"/>
    <mergeCell ref="BC433:BE433"/>
    <mergeCell ref="BF433:BI433"/>
    <mergeCell ref="BK433:BM433"/>
    <mergeCell ref="BN433:BQ433"/>
    <mergeCell ref="BS433:BU433"/>
    <mergeCell ref="DH433:DI433"/>
    <mergeCell ref="DO433:DP437"/>
    <mergeCell ref="CT434:CW435"/>
    <mergeCell ref="CY434:DA435"/>
    <mergeCell ref="DB434:DD435"/>
    <mergeCell ref="DE434:DG435"/>
    <mergeCell ref="DM434:DM435"/>
    <mergeCell ref="DN434:DN435"/>
    <mergeCell ref="DK436:DK437"/>
    <mergeCell ref="DL436:DL437"/>
    <mergeCell ref="CT433:CW433"/>
    <mergeCell ref="CY433:DA433"/>
    <mergeCell ref="DB433:DD433"/>
    <mergeCell ref="DE433:DG433"/>
    <mergeCell ref="BV433:BY433"/>
    <mergeCell ref="CA433:CC433"/>
    <mergeCell ref="CD433:CG433"/>
    <mergeCell ref="CI433:CK433"/>
    <mergeCell ref="CL436:CO437"/>
    <mergeCell ref="CQ436:CS437"/>
    <mergeCell ref="DM436:DM437"/>
    <mergeCell ref="DN436:DN437"/>
    <mergeCell ref="DH434:DI435"/>
    <mergeCell ref="B436:AC437"/>
    <mergeCell ref="AE436:AG437"/>
    <mergeCell ref="AH436:AK437"/>
    <mergeCell ref="AM436:AO437"/>
    <mergeCell ref="DK438:DK439"/>
    <mergeCell ref="DL438:DL439"/>
    <mergeCell ref="DB438:DD439"/>
    <mergeCell ref="DE438:DG439"/>
    <mergeCell ref="DH438:DI439"/>
    <mergeCell ref="DJ438:DJ439"/>
    <mergeCell ref="AX436:BA437"/>
    <mergeCell ref="BC436:BE437"/>
    <mergeCell ref="BF436:BI437"/>
    <mergeCell ref="BK436:BM437"/>
    <mergeCell ref="BN436:BQ437"/>
    <mergeCell ref="BS436:BU437"/>
    <mergeCell ref="DB436:DD437"/>
    <mergeCell ref="DE436:DG437"/>
    <mergeCell ref="DH436:DI437"/>
    <mergeCell ref="DJ436:DJ437"/>
    <mergeCell ref="BV436:BY437"/>
    <mergeCell ref="CA436:CC437"/>
    <mergeCell ref="CD436:CG437"/>
    <mergeCell ref="CI436:CK437"/>
    <mergeCell ref="B438:AC439"/>
    <mergeCell ref="AE438:AG439"/>
    <mergeCell ref="AH438:AK439"/>
    <mergeCell ref="AM438:AO439"/>
    <mergeCell ref="AP438:AS439"/>
    <mergeCell ref="AU438:AW439"/>
    <mergeCell ref="CT436:CW437"/>
    <mergeCell ref="CY436:DA437"/>
    <mergeCell ref="B440:AC441"/>
    <mergeCell ref="AE440:AG442"/>
    <mergeCell ref="AH440:AK442"/>
    <mergeCell ref="AM440:AO442"/>
    <mergeCell ref="AP440:AS442"/>
    <mergeCell ref="CT438:CW439"/>
    <mergeCell ref="CY438:DA439"/>
    <mergeCell ref="B442:AC442"/>
    <mergeCell ref="CQ440:CS442"/>
    <mergeCell ref="CT440:CW442"/>
    <mergeCell ref="CY440:DA442"/>
    <mergeCell ref="DB440:DD442"/>
    <mergeCell ref="AX438:BA439"/>
    <mergeCell ref="BC438:BE439"/>
    <mergeCell ref="BF438:BI439"/>
    <mergeCell ref="BK438:BM439"/>
    <mergeCell ref="BN438:BQ439"/>
    <mergeCell ref="BS438:BU439"/>
    <mergeCell ref="BV438:BY439"/>
    <mergeCell ref="CA438:CC439"/>
    <mergeCell ref="CD438:CG439"/>
    <mergeCell ref="CI438:CK439"/>
    <mergeCell ref="CL438:CO439"/>
    <mergeCell ref="CQ438:CS439"/>
    <mergeCell ref="AU440:AW442"/>
    <mergeCell ref="AX440:BA442"/>
    <mergeCell ref="BC440:BE442"/>
    <mergeCell ref="BF440:BI442"/>
    <mergeCell ref="BK440:BM442"/>
    <mergeCell ref="BN440:BQ442"/>
    <mergeCell ref="DL444:DL448"/>
    <mergeCell ref="DM444:DM448"/>
    <mergeCell ref="DN444:DN448"/>
    <mergeCell ref="DO444:DP448"/>
    <mergeCell ref="DH443:DI443"/>
    <mergeCell ref="BS444:BY448"/>
    <mergeCell ref="CA444:CG448"/>
    <mergeCell ref="CI444:CO448"/>
    <mergeCell ref="CQ444:CW448"/>
    <mergeCell ref="DK444:DK448"/>
    <mergeCell ref="CD440:CG442"/>
    <mergeCell ref="CI440:CK442"/>
    <mergeCell ref="CL440:CO442"/>
    <mergeCell ref="DJ440:DJ442"/>
    <mergeCell ref="DK440:DK442"/>
    <mergeCell ref="DL440:DL442"/>
    <mergeCell ref="DM438:DM439"/>
    <mergeCell ref="DN438:DN439"/>
    <mergeCell ref="DE440:DG442"/>
    <mergeCell ref="DO438:DP442"/>
    <mergeCell ref="DN440:DN442"/>
    <mergeCell ref="CY404:DA404"/>
    <mergeCell ref="DB404:DD404"/>
    <mergeCell ref="DE404:DG404"/>
    <mergeCell ref="DH404:DI404"/>
    <mergeCell ref="AE443:AK443"/>
    <mergeCell ref="AM443:AS443"/>
    <mergeCell ref="AU443:BA443"/>
    <mergeCell ref="BC443:BI443"/>
    <mergeCell ref="BK443:BQ443"/>
    <mergeCell ref="BS443:BY443"/>
    <mergeCell ref="CA443:CG443"/>
    <mergeCell ref="CI443:CO443"/>
    <mergeCell ref="CQ443:CW443"/>
    <mergeCell ref="CY443:DA443"/>
    <mergeCell ref="DB443:DD443"/>
    <mergeCell ref="DE443:DG443"/>
    <mergeCell ref="DM440:DM442"/>
    <mergeCell ref="DH440:DI442"/>
    <mergeCell ref="BS440:BU442"/>
    <mergeCell ref="BV440:BY442"/>
    <mergeCell ref="CA440:CC442"/>
    <mergeCell ref="AX434:BA435"/>
    <mergeCell ref="BC434:BE435"/>
    <mergeCell ref="BF434:BI435"/>
    <mergeCell ref="BK434:BM435"/>
    <mergeCell ref="BN434:BQ435"/>
    <mergeCell ref="BS434:BU435"/>
    <mergeCell ref="AP436:AS437"/>
    <mergeCell ref="AU436:AW437"/>
    <mergeCell ref="BV434:BY435"/>
    <mergeCell ref="CA434:CC435"/>
    <mergeCell ref="CD434:CG435"/>
  </mergeCells>
  <conditionalFormatting sqref="CF212:DE212">
    <cfRule type="cellIs" dxfId="21" priority="1" operator="greaterThan">
      <formula>CF211</formula>
    </cfRule>
  </conditionalFormatting>
  <conditionalFormatting sqref="C212">
    <cfRule type="cellIs" dxfId="20" priority="5" operator="greaterThan">
      <formula>C211</formula>
    </cfRule>
  </conditionalFormatting>
  <conditionalFormatting sqref="D212:AB212">
    <cfRule type="cellIs" dxfId="19" priority="4" operator="greaterThan">
      <formula>D211</formula>
    </cfRule>
  </conditionalFormatting>
  <conditionalFormatting sqref="AD212:BC212">
    <cfRule type="cellIs" dxfId="18" priority="3" operator="greaterThan">
      <formula>AD211</formula>
    </cfRule>
  </conditionalFormatting>
  <conditionalFormatting sqref="BE212:CD212">
    <cfRule type="cellIs" dxfId="17" priority="2" operator="greaterThan">
      <formula>BE211</formula>
    </cfRule>
  </conditionalFormatting>
  <hyperlinks>
    <hyperlink ref="AB357" r:id="rId1" xr:uid="{1F8A9DA3-0C55-44D6-A187-779672DB3BC6}"/>
    <hyperlink ref="S360" r:id="rId2" xr:uid="{856812BD-2332-4367-A653-DA67279221FB}"/>
    <hyperlink ref="S361" r:id="rId3" xr:uid="{081A17AC-174D-4A1E-8394-8C1E71FE0496}"/>
    <hyperlink ref="S362" r:id="rId4" xr:uid="{05A13D5C-C989-4D21-A329-7D30DE428A52}"/>
    <hyperlink ref="S363" r:id="rId5" xr:uid="{CEE6D420-16C7-488A-9C50-F838A3A5B072}"/>
    <hyperlink ref="S359" r:id="rId6" xr:uid="{275ED2C4-4E17-44FD-8AF5-B932EFE269B5}"/>
    <hyperlink ref="C239" r:id="rId7" xr:uid="{7CECE5E0-773A-42DC-96D8-F05E97AA7E12}"/>
    <hyperlink ref="T239" r:id="rId8" xr:uid="{A3AA7F4C-6D02-49FC-A3FB-A1E0BF49D737}"/>
    <hyperlink ref="AZ239" r:id="rId9" xr:uid="{D5C78667-855D-4D65-A1D4-C882BC166C5C}"/>
    <hyperlink ref="DL120" r:id="rId10" xr:uid="{1608CA83-CB2E-4817-8D20-4C6CAE2165CD}"/>
  </hyperlinks>
  <printOptions horizontalCentered="1"/>
  <pageMargins left="0" right="0" top="0" bottom="0" header="0" footer="0"/>
  <pageSetup paperSize="9" scale="19" orientation="landscape" horizontalDpi="4294967292" verticalDpi="300" r:id="rId11"/>
  <headerFooter alignWithMargins="0">
    <oddFooter>&amp;R&amp;8&amp;F-&amp;A-&amp;D</oddFooter>
  </headerFooter>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DF619-A6E6-4B1B-9837-3C48C68465AF}">
  <sheetPr>
    <pageSetUpPr fitToPage="1"/>
  </sheetPr>
  <dimension ref="A1:EF588"/>
  <sheetViews>
    <sheetView topLeftCell="BL1" zoomScaleNormal="100" workbookViewId="0">
      <selection activeCell="DI19" sqref="DI19"/>
    </sheetView>
  </sheetViews>
  <sheetFormatPr baseColWidth="10" defaultRowHeight="12.75"/>
  <cols>
    <col min="1" max="1" width="0.85546875" style="639" customWidth="1"/>
    <col min="2" max="2" width="24.7109375" style="639" customWidth="1"/>
    <col min="3" max="109" width="2.7109375" style="639" customWidth="1"/>
    <col min="110" max="112" width="4.7109375" style="639" customWidth="1"/>
    <col min="113" max="113" width="9" style="639" customWidth="1"/>
    <col min="114" max="114" width="7.5703125" style="639" customWidth="1"/>
    <col min="115" max="115" width="9.140625" style="639" customWidth="1"/>
    <col min="116" max="120" width="12.7109375" style="639" customWidth="1"/>
    <col min="121" max="121" width="12.28515625" style="639" customWidth="1"/>
    <col min="122" max="122" width="11.42578125" style="639"/>
    <col min="123" max="123" width="25" style="639" customWidth="1"/>
    <col min="124" max="16384" width="11.42578125" style="639"/>
  </cols>
  <sheetData>
    <row r="1" spans="1:127" ht="9" customHeight="1" thickBot="1">
      <c r="A1" s="638"/>
      <c r="DI1" s="200">
        <v>0</v>
      </c>
      <c r="DJ1" s="200">
        <v>0</v>
      </c>
      <c r="DK1" s="200">
        <v>0</v>
      </c>
      <c r="DL1" s="200">
        <v>0</v>
      </c>
      <c r="DM1" s="200">
        <v>0</v>
      </c>
      <c r="DN1" s="200">
        <v>0</v>
      </c>
      <c r="DO1" s="200">
        <v>0</v>
      </c>
      <c r="DP1" s="200">
        <v>0</v>
      </c>
      <c r="DQ1" s="200">
        <v>0</v>
      </c>
      <c r="DR1" s="200">
        <v>0</v>
      </c>
      <c r="DS1" s="200">
        <v>0</v>
      </c>
      <c r="DT1" s="200">
        <v>0</v>
      </c>
      <c r="DU1" s="200">
        <v>0</v>
      </c>
      <c r="DV1" s="200">
        <v>0</v>
      </c>
      <c r="DW1" s="1304"/>
    </row>
    <row r="2" spans="1:127" ht="23.25">
      <c r="B2" s="640" t="s">
        <v>848</v>
      </c>
      <c r="C2" s="3066" t="s">
        <v>854</v>
      </c>
      <c r="D2" s="3067"/>
      <c r="E2" s="3067"/>
      <c r="F2" s="3067"/>
      <c r="G2" s="3067"/>
      <c r="H2" s="3067"/>
      <c r="I2" s="3067"/>
      <c r="J2" s="3067"/>
      <c r="K2" s="3067"/>
      <c r="L2" s="3067"/>
      <c r="M2" s="3067"/>
      <c r="N2" s="641" t="s">
        <v>906</v>
      </c>
      <c r="O2" s="642"/>
      <c r="P2" s="643"/>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2"/>
      <c r="CR2" s="642"/>
      <c r="CS2" s="642"/>
      <c r="CT2" s="644"/>
      <c r="CU2" s="644"/>
      <c r="CV2" s="644" t="s">
        <v>72</v>
      </c>
      <c r="CW2" s="644"/>
      <c r="CX2" s="3275">
        <v>2021</v>
      </c>
      <c r="CY2" s="3275"/>
      <c r="CZ2" s="3275"/>
      <c r="DA2" s="3275"/>
      <c r="DB2" s="3275"/>
      <c r="DC2" s="3275"/>
      <c r="DD2" s="3275"/>
      <c r="DE2" s="3275"/>
      <c r="DF2" s="3275"/>
      <c r="DG2" s="645"/>
      <c r="DH2" s="646"/>
      <c r="DI2" s="200">
        <v>0</v>
      </c>
      <c r="DJ2" s="200">
        <v>0</v>
      </c>
      <c r="DK2" s="200">
        <v>0</v>
      </c>
      <c r="DL2" s="200">
        <v>0</v>
      </c>
      <c r="DM2" s="200">
        <v>0</v>
      </c>
      <c r="DN2" s="200">
        <v>0</v>
      </c>
      <c r="DO2" s="200">
        <v>0</v>
      </c>
      <c r="DP2" s="200">
        <v>0</v>
      </c>
      <c r="DQ2" s="200">
        <v>0</v>
      </c>
      <c r="DR2" s="200">
        <v>0</v>
      </c>
      <c r="DS2" s="200">
        <v>0</v>
      </c>
      <c r="DT2" s="200">
        <v>0</v>
      </c>
      <c r="DU2" s="200">
        <v>0</v>
      </c>
      <c r="DV2" s="200">
        <v>0</v>
      </c>
      <c r="DW2" s="1304"/>
    </row>
    <row r="3" spans="1:127"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934"/>
      <c r="DG3" s="934"/>
      <c r="DH3" s="544"/>
      <c r="DI3" s="200">
        <v>0</v>
      </c>
      <c r="DJ3" s="200">
        <v>0</v>
      </c>
      <c r="DK3" s="95"/>
      <c r="DL3" s="407" t="s">
        <v>1184</v>
      </c>
      <c r="DM3" s="408"/>
      <c r="DN3" s="408"/>
      <c r="DO3" s="408"/>
      <c r="DP3" s="408"/>
      <c r="DQ3" s="408"/>
      <c r="DR3" s="408"/>
      <c r="DS3" s="408"/>
      <c r="DT3" s="200">
        <v>0</v>
      </c>
      <c r="DU3" s="200">
        <v>0</v>
      </c>
      <c r="DV3" s="200">
        <v>0</v>
      </c>
      <c r="DW3" s="1304"/>
    </row>
    <row r="4" spans="1:127" s="240" customFormat="1" ht="19.5" customHeight="1">
      <c r="B4" s="3075" t="s">
        <v>1113</v>
      </c>
      <c r="C4" s="936">
        <f>SUM(C11:C20,C26:C39,C45:C58,C64:C73,C79:C90,C96:C119,C125:C129,C135:C146,C152:C178,C184:C197,C203:C215,C221:C227,C233:C241,C247:C254,C260:C278)</f>
        <v>3</v>
      </c>
      <c r="D4" s="937">
        <f t="shared" ref="D4:BO4" si="0">SUM(D11:D20,D26:D39,D45:D58,D64:D73,D79:D90,D96:D119,D125:D129,D135:D146,D152:D178,D184:D197,D203:D215,D221:D227,D233:D241,D247:D254,D260:D278)</f>
        <v>2</v>
      </c>
      <c r="E4" s="936">
        <f t="shared" si="0"/>
        <v>0</v>
      </c>
      <c r="F4" s="937">
        <f t="shared" si="0"/>
        <v>0</v>
      </c>
      <c r="G4" s="936">
        <f t="shared" si="0"/>
        <v>0</v>
      </c>
      <c r="H4" s="937">
        <f t="shared" si="0"/>
        <v>0</v>
      </c>
      <c r="I4" s="936">
        <f t="shared" si="0"/>
        <v>0</v>
      </c>
      <c r="J4" s="937">
        <f t="shared" si="0"/>
        <v>0</v>
      </c>
      <c r="K4" s="936">
        <f t="shared" si="0"/>
        <v>0</v>
      </c>
      <c r="L4" s="937">
        <f t="shared" si="0"/>
        <v>0</v>
      </c>
      <c r="M4" s="936">
        <f t="shared" si="0"/>
        <v>0</v>
      </c>
      <c r="N4" s="937">
        <f t="shared" si="0"/>
        <v>0</v>
      </c>
      <c r="O4" s="936">
        <f t="shared" si="0"/>
        <v>0</v>
      </c>
      <c r="P4" s="937">
        <f t="shared" si="0"/>
        <v>0</v>
      </c>
      <c r="Q4" s="936">
        <f t="shared" si="0"/>
        <v>0</v>
      </c>
      <c r="R4" s="937">
        <f t="shared" si="0"/>
        <v>0</v>
      </c>
      <c r="S4" s="936">
        <f t="shared" si="0"/>
        <v>0</v>
      </c>
      <c r="T4" s="937">
        <f t="shared" si="0"/>
        <v>0</v>
      </c>
      <c r="U4" s="936">
        <f t="shared" si="0"/>
        <v>0</v>
      </c>
      <c r="V4" s="937">
        <f t="shared" si="0"/>
        <v>0</v>
      </c>
      <c r="W4" s="936">
        <f t="shared" si="0"/>
        <v>0</v>
      </c>
      <c r="X4" s="937">
        <f t="shared" si="0"/>
        <v>0</v>
      </c>
      <c r="Y4" s="936">
        <f t="shared" si="0"/>
        <v>0</v>
      </c>
      <c r="Z4" s="937">
        <f t="shared" si="0"/>
        <v>0</v>
      </c>
      <c r="AA4" s="936">
        <f t="shared" si="0"/>
        <v>0</v>
      </c>
      <c r="AB4" s="937">
        <f t="shared" si="0"/>
        <v>0</v>
      </c>
      <c r="AC4" s="410"/>
      <c r="AD4" s="936">
        <f t="shared" si="0"/>
        <v>0</v>
      </c>
      <c r="AE4" s="937">
        <f t="shared" si="0"/>
        <v>0</v>
      </c>
      <c r="AF4" s="936">
        <f t="shared" si="0"/>
        <v>0</v>
      </c>
      <c r="AG4" s="937">
        <f t="shared" si="0"/>
        <v>0</v>
      </c>
      <c r="AH4" s="936">
        <f t="shared" si="0"/>
        <v>0</v>
      </c>
      <c r="AI4" s="937">
        <f t="shared" si="0"/>
        <v>0</v>
      </c>
      <c r="AJ4" s="936">
        <f t="shared" si="0"/>
        <v>0</v>
      </c>
      <c r="AK4" s="937">
        <f t="shared" si="0"/>
        <v>0</v>
      </c>
      <c r="AL4" s="936">
        <f t="shared" si="0"/>
        <v>0</v>
      </c>
      <c r="AM4" s="937">
        <f t="shared" si="0"/>
        <v>0</v>
      </c>
      <c r="AN4" s="936">
        <f t="shared" si="0"/>
        <v>0</v>
      </c>
      <c r="AO4" s="937">
        <f t="shared" si="0"/>
        <v>0</v>
      </c>
      <c r="AP4" s="936">
        <f t="shared" si="0"/>
        <v>0</v>
      </c>
      <c r="AQ4" s="937">
        <f t="shared" si="0"/>
        <v>0</v>
      </c>
      <c r="AR4" s="936">
        <f t="shared" si="0"/>
        <v>0</v>
      </c>
      <c r="AS4" s="937">
        <f t="shared" si="0"/>
        <v>0</v>
      </c>
      <c r="AT4" s="936">
        <f t="shared" si="0"/>
        <v>0</v>
      </c>
      <c r="AU4" s="937">
        <f t="shared" si="0"/>
        <v>5</v>
      </c>
      <c r="AV4" s="936">
        <f t="shared" si="0"/>
        <v>0</v>
      </c>
      <c r="AW4" s="937">
        <f t="shared" si="0"/>
        <v>0</v>
      </c>
      <c r="AX4" s="936">
        <f t="shared" si="0"/>
        <v>8</v>
      </c>
      <c r="AY4" s="937">
        <f t="shared" si="0"/>
        <v>0</v>
      </c>
      <c r="AZ4" s="936">
        <f t="shared" si="0"/>
        <v>0</v>
      </c>
      <c r="BA4" s="937">
        <f t="shared" si="0"/>
        <v>0</v>
      </c>
      <c r="BB4" s="936">
        <f t="shared" si="0"/>
        <v>0</v>
      </c>
      <c r="BC4" s="937">
        <f t="shared" si="0"/>
        <v>0</v>
      </c>
      <c r="BD4" s="411"/>
      <c r="BE4" s="936">
        <f t="shared" si="0"/>
        <v>0</v>
      </c>
      <c r="BF4" s="937">
        <f t="shared" si="0"/>
        <v>0</v>
      </c>
      <c r="BG4" s="936">
        <f t="shared" si="0"/>
        <v>0</v>
      </c>
      <c r="BH4" s="937">
        <f t="shared" si="0"/>
        <v>0</v>
      </c>
      <c r="BI4" s="936">
        <f t="shared" si="0"/>
        <v>0</v>
      </c>
      <c r="BJ4" s="937">
        <f t="shared" si="0"/>
        <v>0</v>
      </c>
      <c r="BK4" s="936">
        <f t="shared" si="0"/>
        <v>0</v>
      </c>
      <c r="BL4" s="937">
        <f t="shared" si="0"/>
        <v>0</v>
      </c>
      <c r="BM4" s="936">
        <f t="shared" si="0"/>
        <v>0</v>
      </c>
      <c r="BN4" s="937">
        <f t="shared" si="0"/>
        <v>0</v>
      </c>
      <c r="BO4" s="936">
        <f t="shared" si="0"/>
        <v>0</v>
      </c>
      <c r="BP4" s="937">
        <f t="shared" ref="BP4:DE4" si="1">SUM(BP11:BP20,BP26:BP39,BP45:BP58,BP64:BP73,BP79:BP90,BP96:BP119,BP125:BP129,BP135:BP146,BP152:BP178,BP184:BP197,BP203:BP215,BP221:BP227,BP233:BP241,BP247:BP254,BP260:BP278)</f>
        <v>0</v>
      </c>
      <c r="BQ4" s="936">
        <f t="shared" si="1"/>
        <v>0</v>
      </c>
      <c r="BR4" s="937">
        <f t="shared" si="1"/>
        <v>0</v>
      </c>
      <c r="BS4" s="936">
        <f t="shared" si="1"/>
        <v>0</v>
      </c>
      <c r="BT4" s="937">
        <f t="shared" si="1"/>
        <v>0</v>
      </c>
      <c r="BU4" s="936">
        <f t="shared" si="1"/>
        <v>0</v>
      </c>
      <c r="BV4" s="937">
        <f t="shared" si="1"/>
        <v>0</v>
      </c>
      <c r="BW4" s="936">
        <f t="shared" si="1"/>
        <v>0</v>
      </c>
      <c r="BX4" s="937">
        <f t="shared" si="1"/>
        <v>0</v>
      </c>
      <c r="BY4" s="936">
        <f t="shared" si="1"/>
        <v>0</v>
      </c>
      <c r="BZ4" s="937">
        <f t="shared" si="1"/>
        <v>0</v>
      </c>
      <c r="CA4" s="936">
        <f t="shared" si="1"/>
        <v>0</v>
      </c>
      <c r="CB4" s="937">
        <f t="shared" si="1"/>
        <v>0</v>
      </c>
      <c r="CC4" s="936">
        <f t="shared" si="1"/>
        <v>0</v>
      </c>
      <c r="CD4" s="937">
        <f t="shared" si="1"/>
        <v>0</v>
      </c>
      <c r="CE4" s="412"/>
      <c r="CF4" s="936">
        <f t="shared" si="1"/>
        <v>0</v>
      </c>
      <c r="CG4" s="937">
        <f t="shared" si="1"/>
        <v>0</v>
      </c>
      <c r="CH4" s="936">
        <f t="shared" si="1"/>
        <v>0</v>
      </c>
      <c r="CI4" s="937">
        <f t="shared" si="1"/>
        <v>0</v>
      </c>
      <c r="CJ4" s="936">
        <f t="shared" si="1"/>
        <v>0</v>
      </c>
      <c r="CK4" s="937">
        <f t="shared" si="1"/>
        <v>0</v>
      </c>
      <c r="CL4" s="936">
        <f t="shared" si="1"/>
        <v>0</v>
      </c>
      <c r="CM4" s="937">
        <f t="shared" si="1"/>
        <v>0</v>
      </c>
      <c r="CN4" s="936">
        <f t="shared" si="1"/>
        <v>0</v>
      </c>
      <c r="CO4" s="937">
        <f t="shared" si="1"/>
        <v>0</v>
      </c>
      <c r="CP4" s="936">
        <f t="shared" si="1"/>
        <v>0</v>
      </c>
      <c r="CQ4" s="937">
        <f t="shared" si="1"/>
        <v>0</v>
      </c>
      <c r="CR4" s="936">
        <f t="shared" si="1"/>
        <v>0</v>
      </c>
      <c r="CS4" s="937">
        <f t="shared" si="1"/>
        <v>0</v>
      </c>
      <c r="CT4" s="936">
        <f t="shared" si="1"/>
        <v>0</v>
      </c>
      <c r="CU4" s="937">
        <f t="shared" si="1"/>
        <v>0</v>
      </c>
      <c r="CV4" s="936">
        <f t="shared" si="1"/>
        <v>0</v>
      </c>
      <c r="CW4" s="937">
        <f t="shared" si="1"/>
        <v>0</v>
      </c>
      <c r="CX4" s="936">
        <f t="shared" si="1"/>
        <v>0</v>
      </c>
      <c r="CY4" s="937">
        <f t="shared" si="1"/>
        <v>0</v>
      </c>
      <c r="CZ4" s="936">
        <f t="shared" si="1"/>
        <v>0</v>
      </c>
      <c r="DA4" s="937">
        <f t="shared" si="1"/>
        <v>0</v>
      </c>
      <c r="DB4" s="936">
        <f t="shared" si="1"/>
        <v>0</v>
      </c>
      <c r="DC4" s="937">
        <f t="shared" si="1"/>
        <v>0</v>
      </c>
      <c r="DD4" s="936">
        <f t="shared" si="1"/>
        <v>0</v>
      </c>
      <c r="DE4" s="937">
        <f t="shared" si="1"/>
        <v>0</v>
      </c>
      <c r="DF4" s="3077" t="s">
        <v>1114</v>
      </c>
      <c r="DG4" s="3078"/>
      <c r="DH4" s="544"/>
      <c r="DI4" s="200"/>
      <c r="DJ4" s="200"/>
      <c r="DK4" s="95"/>
      <c r="DL4" s="408"/>
      <c r="DM4" s="408"/>
      <c r="DN4" s="408"/>
      <c r="DO4" s="408"/>
      <c r="DP4" s="408"/>
      <c r="DQ4" s="408"/>
      <c r="DR4" s="408"/>
      <c r="DS4" s="408"/>
      <c r="DT4" s="200"/>
      <c r="DU4" s="200"/>
      <c r="DV4" s="200"/>
      <c r="DW4" s="1304"/>
    </row>
    <row r="5" spans="1:127" s="240" customFormat="1" ht="19.5" customHeight="1">
      <c r="B5" s="3276"/>
      <c r="C5" s="3113">
        <f>SUM(C4:D4)</f>
        <v>5</v>
      </c>
      <c r="D5" s="3114"/>
      <c r="E5" s="3113">
        <f t="shared" ref="E5" si="2">SUM(E4:F4)</f>
        <v>0</v>
      </c>
      <c r="F5" s="3114"/>
      <c r="G5" s="3113">
        <f t="shared" ref="G5" si="3">SUM(G4:H4)</f>
        <v>0</v>
      </c>
      <c r="H5" s="3114"/>
      <c r="I5" s="3113">
        <f t="shared" ref="I5" si="4">SUM(I4:J4)</f>
        <v>0</v>
      </c>
      <c r="J5" s="3114"/>
      <c r="K5" s="3113">
        <f t="shared" ref="K5" si="5">SUM(K4:L4)</f>
        <v>0</v>
      </c>
      <c r="L5" s="3114"/>
      <c r="M5" s="3113">
        <f t="shared" ref="M5" si="6">SUM(M4:N4)</f>
        <v>0</v>
      </c>
      <c r="N5" s="3114"/>
      <c r="O5" s="3113">
        <f t="shared" ref="O5" si="7">SUM(O4:P4)</f>
        <v>0</v>
      </c>
      <c r="P5" s="3114"/>
      <c r="Q5" s="3113">
        <f t="shared" ref="Q5" si="8">SUM(Q4:R4)</f>
        <v>0</v>
      </c>
      <c r="R5" s="3114"/>
      <c r="S5" s="3113">
        <f t="shared" ref="S5" si="9">SUM(S4:T4)</f>
        <v>0</v>
      </c>
      <c r="T5" s="3114"/>
      <c r="U5" s="3113">
        <f t="shared" ref="U5" si="10">SUM(U4:V4)</f>
        <v>0</v>
      </c>
      <c r="V5" s="3114"/>
      <c r="W5" s="3113">
        <f t="shared" ref="W5" si="11">SUM(W4:X4)</f>
        <v>0</v>
      </c>
      <c r="X5" s="3114"/>
      <c r="Y5" s="3113">
        <f t="shared" ref="Y5" si="12">SUM(Y4:Z4)</f>
        <v>0</v>
      </c>
      <c r="Z5" s="3114"/>
      <c r="AA5" s="3113">
        <f t="shared" ref="AA5" si="13">SUM(AA4:AB4)</f>
        <v>0</v>
      </c>
      <c r="AB5" s="3114"/>
      <c r="AC5" s="410"/>
      <c r="AD5" s="3053">
        <f t="shared" ref="AD5" si="14">SUM(AD4:AE4)</f>
        <v>0</v>
      </c>
      <c r="AE5" s="3054"/>
      <c r="AF5" s="3053">
        <f t="shared" ref="AF5" si="15">SUM(AF4:AG4)</f>
        <v>0</v>
      </c>
      <c r="AG5" s="3054"/>
      <c r="AH5" s="3053">
        <f t="shared" ref="AH5" si="16">SUM(AH4:AI4)</f>
        <v>0</v>
      </c>
      <c r="AI5" s="3054"/>
      <c r="AJ5" s="3053">
        <f t="shared" ref="AJ5" si="17">SUM(AJ4:AK4)</f>
        <v>0</v>
      </c>
      <c r="AK5" s="3054"/>
      <c r="AL5" s="3053">
        <f t="shared" ref="AL5" si="18">SUM(AL4:AM4)</f>
        <v>0</v>
      </c>
      <c r="AM5" s="3054"/>
      <c r="AN5" s="3053">
        <f t="shared" ref="AN5" si="19">SUM(AN4:AO4)</f>
        <v>0</v>
      </c>
      <c r="AO5" s="3054"/>
      <c r="AP5" s="3053">
        <f t="shared" ref="AP5" si="20">SUM(AP4:AQ4)</f>
        <v>0</v>
      </c>
      <c r="AQ5" s="3054"/>
      <c r="AR5" s="3053">
        <f t="shared" ref="AR5" si="21">SUM(AR4:AS4)</f>
        <v>0</v>
      </c>
      <c r="AS5" s="3054"/>
      <c r="AT5" s="3053">
        <f t="shared" ref="AT5" si="22">SUM(AT4:AU4)</f>
        <v>5</v>
      </c>
      <c r="AU5" s="3054"/>
      <c r="AV5" s="3053">
        <f t="shared" ref="AV5" si="23">SUM(AV4:AW4)</f>
        <v>0</v>
      </c>
      <c r="AW5" s="3054"/>
      <c r="AX5" s="3053">
        <f t="shared" ref="AX5" si="24">SUM(AX4:AY4)</f>
        <v>8</v>
      </c>
      <c r="AY5" s="3054"/>
      <c r="AZ5" s="3053">
        <f t="shared" ref="AZ5" si="25">SUM(AZ4:BA4)</f>
        <v>0</v>
      </c>
      <c r="BA5" s="3054"/>
      <c r="BB5" s="3053">
        <f t="shared" ref="BB5" si="26">SUM(BB4:BC4)</f>
        <v>0</v>
      </c>
      <c r="BC5" s="3054"/>
      <c r="BD5" s="411"/>
      <c r="BE5" s="3123">
        <f t="shared" ref="BE5" si="27">SUM(BE4:BF4)</f>
        <v>0</v>
      </c>
      <c r="BF5" s="3124"/>
      <c r="BG5" s="3123">
        <f t="shared" ref="BG5" si="28">SUM(BG4:BH4)</f>
        <v>0</v>
      </c>
      <c r="BH5" s="3124"/>
      <c r="BI5" s="3123">
        <f t="shared" ref="BI5" si="29">SUM(BI4:BJ4)</f>
        <v>0</v>
      </c>
      <c r="BJ5" s="3124"/>
      <c r="BK5" s="3123">
        <f t="shared" ref="BK5" si="30">SUM(BK4:BL4)</f>
        <v>0</v>
      </c>
      <c r="BL5" s="3124"/>
      <c r="BM5" s="3123">
        <f t="shared" ref="BM5" si="31">SUM(BM4:BN4)</f>
        <v>0</v>
      </c>
      <c r="BN5" s="3124"/>
      <c r="BO5" s="3123">
        <f t="shared" ref="BO5" si="32">SUM(BO4:BP4)</f>
        <v>0</v>
      </c>
      <c r="BP5" s="3124"/>
      <c r="BQ5" s="3123">
        <f t="shared" ref="BQ5" si="33">SUM(BQ4:BR4)</f>
        <v>0</v>
      </c>
      <c r="BR5" s="3124"/>
      <c r="BS5" s="3123">
        <f t="shared" ref="BS5" si="34">SUM(BS4:BT4)</f>
        <v>0</v>
      </c>
      <c r="BT5" s="3124"/>
      <c r="BU5" s="3123">
        <f t="shared" ref="BU5" si="35">SUM(BU4:BV4)</f>
        <v>0</v>
      </c>
      <c r="BV5" s="3124"/>
      <c r="BW5" s="3123">
        <f t="shared" ref="BW5" si="36">SUM(BW4:BX4)</f>
        <v>0</v>
      </c>
      <c r="BX5" s="3124"/>
      <c r="BY5" s="3123">
        <f t="shared" ref="BY5" si="37">SUM(BY4:BZ4)</f>
        <v>0</v>
      </c>
      <c r="BZ5" s="3124"/>
      <c r="CA5" s="3123">
        <f t="shared" ref="CA5" si="38">SUM(CA4:CB4)</f>
        <v>0</v>
      </c>
      <c r="CB5" s="3124"/>
      <c r="CC5" s="3123">
        <f t="shared" ref="CC5" si="39">SUM(CC4:CD4)</f>
        <v>0</v>
      </c>
      <c r="CD5" s="3124"/>
      <c r="CE5" s="412"/>
      <c r="CF5" s="3115">
        <f t="shared" ref="CF5" si="40">SUM(CF4:CG4)</f>
        <v>0</v>
      </c>
      <c r="CG5" s="3116"/>
      <c r="CH5" s="3115">
        <f t="shared" ref="CH5" si="41">SUM(CH4:CI4)</f>
        <v>0</v>
      </c>
      <c r="CI5" s="3116"/>
      <c r="CJ5" s="3115">
        <f t="shared" ref="CJ5" si="42">SUM(CJ4:CK4)</f>
        <v>0</v>
      </c>
      <c r="CK5" s="3116"/>
      <c r="CL5" s="3115">
        <f t="shared" ref="CL5" si="43">SUM(CL4:CM4)</f>
        <v>0</v>
      </c>
      <c r="CM5" s="3116"/>
      <c r="CN5" s="3115">
        <f t="shared" ref="CN5" si="44">SUM(CN4:CO4)</f>
        <v>0</v>
      </c>
      <c r="CO5" s="3116"/>
      <c r="CP5" s="3115">
        <f t="shared" ref="CP5" si="45">SUM(CP4:CQ4)</f>
        <v>0</v>
      </c>
      <c r="CQ5" s="3116"/>
      <c r="CR5" s="3115">
        <f t="shared" ref="CR5" si="46">SUM(CR4:CS4)</f>
        <v>0</v>
      </c>
      <c r="CS5" s="3116"/>
      <c r="CT5" s="3115">
        <f t="shared" ref="CT5" si="47">SUM(CT4:CU4)</f>
        <v>0</v>
      </c>
      <c r="CU5" s="3116"/>
      <c r="CV5" s="3115">
        <f t="shared" ref="CV5" si="48">SUM(CV4:CW4)</f>
        <v>0</v>
      </c>
      <c r="CW5" s="3116"/>
      <c r="CX5" s="3115">
        <f t="shared" ref="CX5" si="49">SUM(CX4:CY4)</f>
        <v>0</v>
      </c>
      <c r="CY5" s="3116"/>
      <c r="CZ5" s="3115">
        <f t="shared" ref="CZ5" si="50">SUM(CZ4:DA4)</f>
        <v>0</v>
      </c>
      <c r="DA5" s="3116"/>
      <c r="DB5" s="3115">
        <f t="shared" ref="DB5" si="51">SUM(DB4:DC4)</f>
        <v>0</v>
      </c>
      <c r="DC5" s="3116"/>
      <c r="DD5" s="3115">
        <f t="shared" ref="DD5" si="52">SUM(DD4:DE4)</f>
        <v>0</v>
      </c>
      <c r="DE5" s="3116"/>
      <c r="DF5" s="939">
        <f t="shared" ref="DF5" si="53">SUM(C5:DE5)</f>
        <v>18</v>
      </c>
      <c r="DG5" s="940" t="e">
        <f>IF(DF5=0,"",DF5/DB130)</f>
        <v>#DIV/0!</v>
      </c>
      <c r="DH5" s="544"/>
      <c r="DI5" s="200"/>
      <c r="DJ5" s="200"/>
      <c r="DK5" s="95"/>
      <c r="DL5" s="408"/>
      <c r="DM5" s="408"/>
      <c r="DN5" s="408"/>
      <c r="DO5" s="408"/>
      <c r="DP5" s="408"/>
      <c r="DQ5" s="408"/>
      <c r="DR5" s="408"/>
      <c r="DS5" s="408"/>
      <c r="DT5" s="200"/>
      <c r="DU5" s="200"/>
      <c r="DV5" s="200"/>
      <c r="DW5" s="1304"/>
    </row>
    <row r="6" spans="1:127" s="240" customFormat="1" ht="15.95" customHeight="1">
      <c r="B6" s="3277" t="s">
        <v>1185</v>
      </c>
      <c r="C6" s="3278"/>
      <c r="D6" s="3278"/>
      <c r="E6" s="3278"/>
      <c r="F6" s="3278"/>
      <c r="G6" s="3278"/>
      <c r="H6" s="3278"/>
      <c r="I6" s="3278"/>
      <c r="J6" s="3278"/>
      <c r="K6" s="3278"/>
      <c r="L6" s="3278"/>
      <c r="M6" s="3278"/>
      <c r="N6" s="3278"/>
      <c r="O6" s="3278"/>
      <c r="P6" s="3278"/>
      <c r="Q6" s="3278"/>
      <c r="R6" s="3278"/>
      <c r="S6" s="3278"/>
      <c r="T6" s="3278"/>
      <c r="U6" s="3278"/>
      <c r="V6" s="3278"/>
      <c r="W6" s="3278"/>
      <c r="X6" s="3278"/>
      <c r="Y6" s="3278"/>
      <c r="Z6" s="3278"/>
      <c r="AA6" s="3278"/>
      <c r="AB6" s="3278"/>
      <c r="AC6" s="3278"/>
      <c r="AD6" s="3278"/>
      <c r="AE6" s="3278"/>
      <c r="AF6" s="3278"/>
      <c r="AG6" s="3278"/>
      <c r="AH6" s="3278"/>
      <c r="AI6" s="3278"/>
      <c r="AJ6" s="3278"/>
      <c r="AK6" s="3278"/>
      <c r="AL6" s="3278"/>
      <c r="AM6" s="3278"/>
      <c r="AN6" s="3278"/>
      <c r="AO6" s="3278"/>
      <c r="AP6" s="3278"/>
      <c r="AQ6" s="3278"/>
      <c r="AR6" s="3278"/>
      <c r="AS6" s="3278"/>
      <c r="AT6" s="3278"/>
      <c r="AU6" s="3278"/>
      <c r="AV6" s="3278"/>
      <c r="AW6" s="3278"/>
      <c r="AX6" s="3278"/>
      <c r="AY6" s="3278"/>
      <c r="AZ6" s="3278"/>
      <c r="BA6" s="3278"/>
      <c r="BB6" s="3278"/>
      <c r="BC6" s="3278"/>
      <c r="BD6" s="3278"/>
      <c r="BE6" s="3278"/>
      <c r="BF6" s="3278"/>
      <c r="BG6" s="3278"/>
      <c r="BH6" s="3278"/>
      <c r="BI6" s="3278"/>
      <c r="BJ6" s="3278"/>
      <c r="BK6" s="3278"/>
      <c r="BL6" s="3278"/>
      <c r="BM6" s="3278"/>
      <c r="BN6" s="3278"/>
      <c r="BO6" s="3278"/>
      <c r="BP6" s="3278"/>
      <c r="BQ6" s="3278"/>
      <c r="BR6" s="3278"/>
      <c r="BS6" s="3278"/>
      <c r="BT6" s="3278"/>
      <c r="BU6" s="3278"/>
      <c r="BV6" s="3278"/>
      <c r="BW6" s="3278"/>
      <c r="BX6" s="3278"/>
      <c r="BY6" s="3278"/>
      <c r="BZ6" s="3278"/>
      <c r="CA6" s="3278"/>
      <c r="CB6" s="3278"/>
      <c r="CC6" s="3278"/>
      <c r="CD6" s="3278"/>
      <c r="CE6" s="3278"/>
      <c r="CF6" s="3279" t="str">
        <f>B6</f>
        <v>PROTÉINES  AGNEAU</v>
      </c>
      <c r="CG6" s="3279"/>
      <c r="CH6" s="3279"/>
      <c r="CI6" s="3279"/>
      <c r="CJ6" s="3279"/>
      <c r="CK6" s="3279"/>
      <c r="CL6" s="3279"/>
      <c r="CM6" s="3279"/>
      <c r="CN6" s="3279"/>
      <c r="CO6" s="3279"/>
      <c r="CP6" s="3279"/>
      <c r="CQ6" s="3279"/>
      <c r="CR6" s="3279"/>
      <c r="CS6" s="3279"/>
      <c r="CT6" s="3279"/>
      <c r="CU6" s="3279"/>
      <c r="CV6" s="3279"/>
      <c r="CW6" s="3279"/>
      <c r="CX6" s="3279"/>
      <c r="CY6" s="3279"/>
      <c r="CZ6" s="3279"/>
      <c r="DA6" s="3279"/>
      <c r="DB6" s="3279"/>
      <c r="DC6" s="3279"/>
      <c r="DD6" s="3279"/>
      <c r="DE6" s="3279"/>
      <c r="DF6" s="3279"/>
      <c r="DG6" s="3280"/>
      <c r="DH6" s="544"/>
      <c r="DI6" s="200">
        <v>0</v>
      </c>
      <c r="DJ6" s="200">
        <v>0</v>
      </c>
      <c r="DK6" s="95"/>
      <c r="DL6" s="3085" t="s">
        <v>1116</v>
      </c>
      <c r="DM6" s="3085"/>
      <c r="DN6" s="3085"/>
      <c r="DO6" s="3085"/>
      <c r="DP6" s="3085"/>
      <c r="DQ6" s="3085"/>
      <c r="DR6" s="3085"/>
      <c r="DS6" s="3085"/>
      <c r="DT6" s="200">
        <v>0</v>
      </c>
      <c r="DU6" s="200">
        <v>0</v>
      </c>
      <c r="DV6" s="200">
        <v>0</v>
      </c>
      <c r="DW6" s="1304"/>
    </row>
    <row r="7" spans="1:127" s="240" customFormat="1" ht="15.95" customHeight="1">
      <c r="B7" s="3277"/>
      <c r="C7" s="3278"/>
      <c r="D7" s="3278"/>
      <c r="E7" s="3278"/>
      <c r="F7" s="3278"/>
      <c r="G7" s="3278"/>
      <c r="H7" s="3278"/>
      <c r="I7" s="327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8"/>
      <c r="AM7" s="3278"/>
      <c r="AN7" s="3278"/>
      <c r="AO7" s="3278"/>
      <c r="AP7" s="3278"/>
      <c r="AQ7" s="3278"/>
      <c r="AR7" s="3278"/>
      <c r="AS7" s="3278"/>
      <c r="AT7" s="3278"/>
      <c r="AU7" s="3278"/>
      <c r="AV7" s="3278"/>
      <c r="AW7" s="3278"/>
      <c r="AX7" s="3278"/>
      <c r="AY7" s="3278"/>
      <c r="AZ7" s="3278"/>
      <c r="BA7" s="3278"/>
      <c r="BB7" s="3278"/>
      <c r="BC7" s="3278"/>
      <c r="BD7" s="3278"/>
      <c r="BE7" s="3278"/>
      <c r="BF7" s="3278"/>
      <c r="BG7" s="3278"/>
      <c r="BH7" s="3278"/>
      <c r="BI7" s="3278"/>
      <c r="BJ7" s="3278"/>
      <c r="BK7" s="3278"/>
      <c r="BL7" s="3278"/>
      <c r="BM7" s="3278"/>
      <c r="BN7" s="3278"/>
      <c r="BO7" s="3278"/>
      <c r="BP7" s="3278"/>
      <c r="BQ7" s="3278"/>
      <c r="BR7" s="3278"/>
      <c r="BS7" s="3278"/>
      <c r="BT7" s="3278"/>
      <c r="BU7" s="3278"/>
      <c r="BV7" s="3278"/>
      <c r="BW7" s="3278"/>
      <c r="BX7" s="3278"/>
      <c r="BY7" s="3278"/>
      <c r="BZ7" s="3278"/>
      <c r="CA7" s="3278"/>
      <c r="CB7" s="3278"/>
      <c r="CC7" s="3278"/>
      <c r="CD7" s="3278"/>
      <c r="CE7" s="3278"/>
      <c r="CF7" s="3281"/>
      <c r="CG7" s="3281"/>
      <c r="CH7" s="3281"/>
      <c r="CI7" s="3281"/>
      <c r="CJ7" s="3281"/>
      <c r="CK7" s="3281"/>
      <c r="CL7" s="3281"/>
      <c r="CM7" s="3281"/>
      <c r="CN7" s="3281"/>
      <c r="CO7" s="3281"/>
      <c r="CP7" s="3281"/>
      <c r="CQ7" s="3281"/>
      <c r="CR7" s="3281"/>
      <c r="CS7" s="3281"/>
      <c r="CT7" s="3281"/>
      <c r="CU7" s="3281"/>
      <c r="CV7" s="3281"/>
      <c r="CW7" s="3281"/>
      <c r="CX7" s="3281"/>
      <c r="CY7" s="3281"/>
      <c r="CZ7" s="3281"/>
      <c r="DA7" s="3281"/>
      <c r="DB7" s="3281"/>
      <c r="DC7" s="3281"/>
      <c r="DD7" s="3281"/>
      <c r="DE7" s="3281"/>
      <c r="DF7" s="3281"/>
      <c r="DG7" s="3282"/>
      <c r="DH7" s="544"/>
      <c r="DI7" s="200">
        <v>0</v>
      </c>
      <c r="DJ7" s="200">
        <v>0</v>
      </c>
      <c r="DK7" s="95"/>
      <c r="DL7" s="3085"/>
      <c r="DM7" s="3085"/>
      <c r="DN7" s="3085"/>
      <c r="DO7" s="3085"/>
      <c r="DP7" s="3085"/>
      <c r="DQ7" s="3085"/>
      <c r="DR7" s="3085"/>
      <c r="DS7" s="3085"/>
      <c r="DT7" s="200">
        <v>0</v>
      </c>
      <c r="DU7" s="200">
        <v>0</v>
      </c>
      <c r="DV7" s="200">
        <v>0</v>
      </c>
      <c r="DW7" s="1304"/>
    </row>
    <row r="8" spans="1:127" s="240" customFormat="1" ht="19.5" customHeight="1">
      <c r="B8" s="941"/>
      <c r="C8" s="942" t="s">
        <v>861</v>
      </c>
      <c r="D8" s="519"/>
      <c r="E8" s="943"/>
      <c r="F8" s="943"/>
      <c r="G8" s="943"/>
      <c r="H8" s="943"/>
      <c r="I8" s="943"/>
      <c r="J8" s="943"/>
      <c r="K8" s="943"/>
      <c r="L8" s="943"/>
      <c r="M8" s="943"/>
      <c r="N8" s="943"/>
      <c r="O8" s="943"/>
      <c r="P8" s="943"/>
      <c r="Q8" s="943"/>
      <c r="R8" s="943"/>
      <c r="S8" s="943"/>
      <c r="T8" s="943"/>
      <c r="U8" s="943"/>
      <c r="V8" s="943"/>
      <c r="W8" s="943"/>
      <c r="X8" s="943"/>
      <c r="Y8" s="943"/>
      <c r="Z8" s="943"/>
      <c r="AA8" s="943"/>
      <c r="AB8" s="943"/>
      <c r="AC8" s="270"/>
      <c r="AD8" s="944" t="s">
        <v>861</v>
      </c>
      <c r="AE8" s="944"/>
      <c r="AF8" s="943"/>
      <c r="AG8" s="943"/>
      <c r="AH8" s="943"/>
      <c r="AI8" s="943"/>
      <c r="AJ8" s="943"/>
      <c r="AK8" s="943"/>
      <c r="AL8" s="943"/>
      <c r="AM8" s="943"/>
      <c r="AN8" s="943"/>
      <c r="AO8" s="943"/>
      <c r="AP8" s="943"/>
      <c r="AQ8" s="943"/>
      <c r="AR8" s="943"/>
      <c r="AS8" s="943"/>
      <c r="AT8" s="943"/>
      <c r="AU8" s="943"/>
      <c r="AV8" s="943"/>
      <c r="AW8" s="943"/>
      <c r="AX8" s="943"/>
      <c r="AY8" s="943"/>
      <c r="AZ8" s="943"/>
      <c r="BA8" s="943"/>
      <c r="BB8" s="943"/>
      <c r="BC8" s="943"/>
      <c r="BD8" s="270"/>
      <c r="BE8" s="944" t="s">
        <v>861</v>
      </c>
      <c r="BF8" s="944"/>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270"/>
      <c r="CF8" s="944" t="s">
        <v>861</v>
      </c>
      <c r="CG8" s="944"/>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5"/>
      <c r="DG8" s="946"/>
      <c r="DH8" s="544"/>
      <c r="DI8" s="200">
        <v>0</v>
      </c>
      <c r="DJ8" s="200">
        <v>0</v>
      </c>
      <c r="DK8" s="95"/>
      <c r="DL8" s="408"/>
      <c r="DM8" s="408"/>
      <c r="DN8" s="408"/>
      <c r="DO8" s="408"/>
      <c r="DP8" s="408"/>
      <c r="DQ8" s="408"/>
      <c r="DR8" s="408"/>
      <c r="DS8" s="408"/>
      <c r="DT8" s="200">
        <v>0</v>
      </c>
      <c r="DU8" s="200">
        <v>0</v>
      </c>
      <c r="DV8" s="200">
        <v>0</v>
      </c>
      <c r="DW8" s="1304"/>
    </row>
    <row r="9" spans="1:127" s="240" customFormat="1" ht="18" customHeight="1">
      <c r="B9" s="947" t="s">
        <v>847</v>
      </c>
      <c r="C9" s="2983">
        <v>1</v>
      </c>
      <c r="D9" s="2984"/>
      <c r="E9" s="2983">
        <f>C9+1</f>
        <v>2</v>
      </c>
      <c r="F9" s="2984"/>
      <c r="G9" s="2983">
        <f>E9+1</f>
        <v>3</v>
      </c>
      <c r="H9" s="2984"/>
      <c r="I9" s="2983">
        <f>G9+1</f>
        <v>4</v>
      </c>
      <c r="J9" s="2984"/>
      <c r="K9" s="2983">
        <f>I9+1</f>
        <v>5</v>
      </c>
      <c r="L9" s="2984"/>
      <c r="M9" s="2983">
        <f>K9+1</f>
        <v>6</v>
      </c>
      <c r="N9" s="2984"/>
      <c r="O9" s="2983">
        <f>M9+1</f>
        <v>7</v>
      </c>
      <c r="P9" s="2984"/>
      <c r="Q9" s="2983">
        <f>O9+1</f>
        <v>8</v>
      </c>
      <c r="R9" s="2984"/>
      <c r="S9" s="2983">
        <f>Q9+1</f>
        <v>9</v>
      </c>
      <c r="T9" s="2984"/>
      <c r="U9" s="2983">
        <f>S9+1</f>
        <v>10</v>
      </c>
      <c r="V9" s="2984"/>
      <c r="W9" s="2983">
        <f>U9+1</f>
        <v>11</v>
      </c>
      <c r="X9" s="2984"/>
      <c r="Y9" s="2983">
        <f>W9+1</f>
        <v>12</v>
      </c>
      <c r="Z9" s="2984"/>
      <c r="AA9" s="2983">
        <f>Y9+1</f>
        <v>13</v>
      </c>
      <c r="AB9" s="2984"/>
      <c r="AC9" s="410"/>
      <c r="AD9" s="2983">
        <f>AA9+1</f>
        <v>14</v>
      </c>
      <c r="AE9" s="2984"/>
      <c r="AF9" s="2983">
        <f>AD9+1</f>
        <v>15</v>
      </c>
      <c r="AG9" s="2984"/>
      <c r="AH9" s="2983">
        <f>AF9+1</f>
        <v>16</v>
      </c>
      <c r="AI9" s="2984"/>
      <c r="AJ9" s="2983">
        <f>AH9+1</f>
        <v>17</v>
      </c>
      <c r="AK9" s="2984"/>
      <c r="AL9" s="2983">
        <f>AJ9+1</f>
        <v>18</v>
      </c>
      <c r="AM9" s="2984"/>
      <c r="AN9" s="2983">
        <f>AL9+1</f>
        <v>19</v>
      </c>
      <c r="AO9" s="2984"/>
      <c r="AP9" s="2983">
        <f>AN9+1</f>
        <v>20</v>
      </c>
      <c r="AQ9" s="2984"/>
      <c r="AR9" s="2983">
        <f>AP9+1</f>
        <v>21</v>
      </c>
      <c r="AS9" s="2984"/>
      <c r="AT9" s="2983">
        <f>AR9+1</f>
        <v>22</v>
      </c>
      <c r="AU9" s="2984"/>
      <c r="AV9" s="2983">
        <f>AT9+1</f>
        <v>23</v>
      </c>
      <c r="AW9" s="2984"/>
      <c r="AX9" s="2983">
        <f>AV9+1</f>
        <v>24</v>
      </c>
      <c r="AY9" s="2984"/>
      <c r="AZ9" s="2983">
        <f>AX9+1</f>
        <v>25</v>
      </c>
      <c r="BA9" s="2984"/>
      <c r="BB9" s="2983">
        <f>AZ9+1</f>
        <v>26</v>
      </c>
      <c r="BC9" s="2984"/>
      <c r="BD9" s="411"/>
      <c r="BE9" s="2983">
        <f>BB9+1</f>
        <v>27</v>
      </c>
      <c r="BF9" s="2984"/>
      <c r="BG9" s="2983">
        <f>BE9+1</f>
        <v>28</v>
      </c>
      <c r="BH9" s="2984"/>
      <c r="BI9" s="2983">
        <f>BG9+1</f>
        <v>29</v>
      </c>
      <c r="BJ9" s="2984"/>
      <c r="BK9" s="2983">
        <f>BI9+1</f>
        <v>30</v>
      </c>
      <c r="BL9" s="2984"/>
      <c r="BM9" s="2983">
        <f>BK9+1</f>
        <v>31</v>
      </c>
      <c r="BN9" s="2984"/>
      <c r="BO9" s="2983">
        <f>BM9+1</f>
        <v>32</v>
      </c>
      <c r="BP9" s="2984"/>
      <c r="BQ9" s="2983">
        <f>BO9+1</f>
        <v>33</v>
      </c>
      <c r="BR9" s="2984"/>
      <c r="BS9" s="2983">
        <f>BQ9+1</f>
        <v>34</v>
      </c>
      <c r="BT9" s="2984"/>
      <c r="BU9" s="2983">
        <f>BS9+1</f>
        <v>35</v>
      </c>
      <c r="BV9" s="2984"/>
      <c r="BW9" s="2983">
        <f>BU9+1</f>
        <v>36</v>
      </c>
      <c r="BX9" s="2984"/>
      <c r="BY9" s="2983">
        <f>BW9+1</f>
        <v>37</v>
      </c>
      <c r="BZ9" s="2984"/>
      <c r="CA9" s="2983">
        <f>BY9+1</f>
        <v>38</v>
      </c>
      <c r="CB9" s="2984"/>
      <c r="CC9" s="2983">
        <f>CA9+1</f>
        <v>39</v>
      </c>
      <c r="CD9" s="2984"/>
      <c r="CE9" s="412"/>
      <c r="CF9" s="2983">
        <f>CC9+1</f>
        <v>40</v>
      </c>
      <c r="CG9" s="2984"/>
      <c r="CH9" s="2983">
        <f>CF9+1</f>
        <v>41</v>
      </c>
      <c r="CI9" s="2984"/>
      <c r="CJ9" s="2983">
        <f>CH9+1</f>
        <v>42</v>
      </c>
      <c r="CK9" s="2984"/>
      <c r="CL9" s="2983">
        <f>CJ9+1</f>
        <v>43</v>
      </c>
      <c r="CM9" s="2984"/>
      <c r="CN9" s="2983">
        <f>CL9+1</f>
        <v>44</v>
      </c>
      <c r="CO9" s="2984"/>
      <c r="CP9" s="2983">
        <f>CN9+1</f>
        <v>45</v>
      </c>
      <c r="CQ9" s="2984"/>
      <c r="CR9" s="2983">
        <f>CP9+1</f>
        <v>46</v>
      </c>
      <c r="CS9" s="2984"/>
      <c r="CT9" s="2983">
        <f>CR9+1</f>
        <v>47</v>
      </c>
      <c r="CU9" s="2984"/>
      <c r="CV9" s="2983">
        <f>CT9+1</f>
        <v>48</v>
      </c>
      <c r="CW9" s="2984"/>
      <c r="CX9" s="2983">
        <f>CV9+1</f>
        <v>49</v>
      </c>
      <c r="CY9" s="2984"/>
      <c r="CZ9" s="2983">
        <f>CX9+1</f>
        <v>50</v>
      </c>
      <c r="DA9" s="2984"/>
      <c r="DB9" s="2983">
        <f>CZ9+1</f>
        <v>51</v>
      </c>
      <c r="DC9" s="2984"/>
      <c r="DD9" s="2983">
        <f>DB9+1</f>
        <v>52</v>
      </c>
      <c r="DE9" s="2984"/>
      <c r="DF9" s="442" t="s">
        <v>937</v>
      </c>
      <c r="DG9" s="1216"/>
      <c r="DH9" s="544"/>
      <c r="DI9" s="200">
        <v>0</v>
      </c>
      <c r="DJ9" s="200">
        <v>0</v>
      </c>
      <c r="DK9" s="95"/>
      <c r="DL9" s="424" t="s">
        <v>188</v>
      </c>
      <c r="DM9" s="408"/>
      <c r="DN9" s="408"/>
      <c r="DO9" s="408"/>
      <c r="DP9" s="408"/>
      <c r="DQ9" s="408"/>
      <c r="DR9" s="408"/>
      <c r="DS9" s="408"/>
      <c r="DT9" s="200">
        <v>0</v>
      </c>
      <c r="DU9" s="200">
        <v>0</v>
      </c>
      <c r="DV9" s="200">
        <v>0</v>
      </c>
      <c r="DW9" s="1304"/>
    </row>
    <row r="10" spans="1:127" s="240" customFormat="1" ht="13.5" customHeight="1">
      <c r="B10" s="948" t="s">
        <v>205</v>
      </c>
      <c r="C10" s="414" t="s">
        <v>66</v>
      </c>
      <c r="D10" s="415" t="s">
        <v>77</v>
      </c>
      <c r="E10" s="414" t="s">
        <v>66</v>
      </c>
      <c r="F10" s="415" t="s">
        <v>77</v>
      </c>
      <c r="G10" s="414" t="s">
        <v>66</v>
      </c>
      <c r="H10" s="415" t="s">
        <v>77</v>
      </c>
      <c r="I10" s="414" t="s">
        <v>66</v>
      </c>
      <c r="J10" s="415" t="s">
        <v>77</v>
      </c>
      <c r="K10" s="414" t="s">
        <v>66</v>
      </c>
      <c r="L10" s="415" t="s">
        <v>77</v>
      </c>
      <c r="M10" s="414" t="s">
        <v>66</v>
      </c>
      <c r="N10" s="415" t="s">
        <v>77</v>
      </c>
      <c r="O10" s="414" t="s">
        <v>66</v>
      </c>
      <c r="P10" s="415" t="s">
        <v>77</v>
      </c>
      <c r="Q10" s="414" t="s">
        <v>66</v>
      </c>
      <c r="R10" s="415" t="s">
        <v>77</v>
      </c>
      <c r="S10" s="414" t="s">
        <v>66</v>
      </c>
      <c r="T10" s="415" t="s">
        <v>77</v>
      </c>
      <c r="U10" s="414" t="s">
        <v>66</v>
      </c>
      <c r="V10" s="415" t="s">
        <v>77</v>
      </c>
      <c r="W10" s="414" t="s">
        <v>66</v>
      </c>
      <c r="X10" s="415" t="s">
        <v>77</v>
      </c>
      <c r="Y10" s="414" t="s">
        <v>66</v>
      </c>
      <c r="Z10" s="415" t="s">
        <v>77</v>
      </c>
      <c r="AA10" s="414" t="s">
        <v>66</v>
      </c>
      <c r="AB10" s="416" t="s">
        <v>77</v>
      </c>
      <c r="AC10" s="410"/>
      <c r="AD10" s="417" t="s">
        <v>66</v>
      </c>
      <c r="AE10" s="415" t="s">
        <v>77</v>
      </c>
      <c r="AF10" s="418" t="s">
        <v>66</v>
      </c>
      <c r="AG10" s="415" t="s">
        <v>77</v>
      </c>
      <c r="AH10" s="418" t="s">
        <v>66</v>
      </c>
      <c r="AI10" s="415" t="s">
        <v>77</v>
      </c>
      <c r="AJ10" s="418" t="s">
        <v>66</v>
      </c>
      <c r="AK10" s="415" t="s">
        <v>77</v>
      </c>
      <c r="AL10" s="418" t="s">
        <v>66</v>
      </c>
      <c r="AM10" s="415" t="s">
        <v>77</v>
      </c>
      <c r="AN10" s="418" t="s">
        <v>66</v>
      </c>
      <c r="AO10" s="415" t="s">
        <v>77</v>
      </c>
      <c r="AP10" s="418" t="s">
        <v>66</v>
      </c>
      <c r="AQ10" s="415" t="s">
        <v>77</v>
      </c>
      <c r="AR10" s="418" t="s">
        <v>66</v>
      </c>
      <c r="AS10" s="415" t="s">
        <v>77</v>
      </c>
      <c r="AT10" s="418" t="s">
        <v>66</v>
      </c>
      <c r="AU10" s="415" t="s">
        <v>77</v>
      </c>
      <c r="AV10" s="418" t="s">
        <v>66</v>
      </c>
      <c r="AW10" s="415" t="s">
        <v>77</v>
      </c>
      <c r="AX10" s="418" t="s">
        <v>66</v>
      </c>
      <c r="AY10" s="415" t="s">
        <v>77</v>
      </c>
      <c r="AZ10" s="418" t="s">
        <v>66</v>
      </c>
      <c r="BA10" s="415" t="s">
        <v>77</v>
      </c>
      <c r="BB10" s="418" t="s">
        <v>66</v>
      </c>
      <c r="BC10" s="416" t="s">
        <v>77</v>
      </c>
      <c r="BD10" s="411"/>
      <c r="BE10" s="419" t="s">
        <v>66</v>
      </c>
      <c r="BF10" s="415" t="s">
        <v>77</v>
      </c>
      <c r="BG10" s="420" t="s">
        <v>66</v>
      </c>
      <c r="BH10" s="415" t="s">
        <v>77</v>
      </c>
      <c r="BI10" s="420" t="s">
        <v>66</v>
      </c>
      <c r="BJ10" s="415" t="s">
        <v>77</v>
      </c>
      <c r="BK10" s="420" t="s">
        <v>66</v>
      </c>
      <c r="BL10" s="415" t="s">
        <v>77</v>
      </c>
      <c r="BM10" s="420" t="s">
        <v>66</v>
      </c>
      <c r="BN10" s="415" t="s">
        <v>77</v>
      </c>
      <c r="BO10" s="420" t="s">
        <v>66</v>
      </c>
      <c r="BP10" s="415" t="s">
        <v>77</v>
      </c>
      <c r="BQ10" s="420" t="s">
        <v>66</v>
      </c>
      <c r="BR10" s="415" t="s">
        <v>77</v>
      </c>
      <c r="BS10" s="420" t="s">
        <v>66</v>
      </c>
      <c r="BT10" s="415" t="s">
        <v>77</v>
      </c>
      <c r="BU10" s="420" t="s">
        <v>66</v>
      </c>
      <c r="BV10" s="415" t="s">
        <v>77</v>
      </c>
      <c r="BW10" s="420" t="s">
        <v>66</v>
      </c>
      <c r="BX10" s="415" t="s">
        <v>77</v>
      </c>
      <c r="BY10" s="420" t="s">
        <v>66</v>
      </c>
      <c r="BZ10" s="415" t="s">
        <v>77</v>
      </c>
      <c r="CA10" s="420" t="s">
        <v>66</v>
      </c>
      <c r="CB10" s="415" t="s">
        <v>77</v>
      </c>
      <c r="CC10" s="420" t="s">
        <v>66</v>
      </c>
      <c r="CD10" s="416" t="s">
        <v>77</v>
      </c>
      <c r="CE10" s="412"/>
      <c r="CF10" s="421" t="s">
        <v>66</v>
      </c>
      <c r="CG10" s="415" t="s">
        <v>77</v>
      </c>
      <c r="CH10" s="422" t="s">
        <v>66</v>
      </c>
      <c r="CI10" s="415" t="s">
        <v>77</v>
      </c>
      <c r="CJ10" s="422" t="s">
        <v>66</v>
      </c>
      <c r="CK10" s="415" t="s">
        <v>77</v>
      </c>
      <c r="CL10" s="422" t="s">
        <v>66</v>
      </c>
      <c r="CM10" s="415" t="s">
        <v>77</v>
      </c>
      <c r="CN10" s="422" t="s">
        <v>66</v>
      </c>
      <c r="CO10" s="415" t="s">
        <v>77</v>
      </c>
      <c r="CP10" s="422" t="s">
        <v>66</v>
      </c>
      <c r="CQ10" s="415" t="s">
        <v>77</v>
      </c>
      <c r="CR10" s="422" t="s">
        <v>66</v>
      </c>
      <c r="CS10" s="415" t="s">
        <v>77</v>
      </c>
      <c r="CT10" s="422" t="s">
        <v>66</v>
      </c>
      <c r="CU10" s="415" t="s">
        <v>77</v>
      </c>
      <c r="CV10" s="422" t="s">
        <v>66</v>
      </c>
      <c r="CW10" s="415" t="s">
        <v>77</v>
      </c>
      <c r="CX10" s="422" t="s">
        <v>66</v>
      </c>
      <c r="CY10" s="415" t="s">
        <v>77</v>
      </c>
      <c r="CZ10" s="422" t="s">
        <v>66</v>
      </c>
      <c r="DA10" s="415" t="s">
        <v>77</v>
      </c>
      <c r="DB10" s="422" t="s">
        <v>66</v>
      </c>
      <c r="DC10" s="415" t="s">
        <v>77</v>
      </c>
      <c r="DD10" s="422" t="s">
        <v>66</v>
      </c>
      <c r="DE10" s="416" t="s">
        <v>77</v>
      </c>
      <c r="DF10" s="423" t="s">
        <v>922</v>
      </c>
      <c r="DG10" s="805"/>
      <c r="DH10" s="544"/>
      <c r="DI10" s="200">
        <v>0</v>
      </c>
      <c r="DJ10" s="200">
        <v>0</v>
      </c>
      <c r="DK10" s="95"/>
      <c r="DL10" s="424"/>
      <c r="DM10" s="408"/>
      <c r="DN10" s="408"/>
      <c r="DO10" s="408"/>
      <c r="DP10" s="408"/>
      <c r="DQ10" s="408"/>
      <c r="DR10" s="408"/>
      <c r="DS10" s="408"/>
      <c r="DT10" s="200">
        <v>0</v>
      </c>
      <c r="DU10" s="200">
        <v>0</v>
      </c>
      <c r="DV10" s="200">
        <v>0</v>
      </c>
      <c r="DW10" s="1304"/>
    </row>
    <row r="11" spans="1:127" ht="15.95" customHeight="1">
      <c r="B11" s="653" t="s">
        <v>440</v>
      </c>
      <c r="C11" s="654"/>
      <c r="D11" s="655"/>
      <c r="E11" s="654"/>
      <c r="F11" s="655"/>
      <c r="G11" s="654"/>
      <c r="H11" s="655"/>
      <c r="I11" s="654"/>
      <c r="J11" s="655"/>
      <c r="K11" s="654"/>
      <c r="L11" s="655"/>
      <c r="M11" s="654"/>
      <c r="N11" s="655"/>
      <c r="O11" s="654"/>
      <c r="P11" s="655"/>
      <c r="Q11" s="654"/>
      <c r="R11" s="655"/>
      <c r="S11" s="654"/>
      <c r="T11" s="655"/>
      <c r="U11" s="654"/>
      <c r="V11" s="655"/>
      <c r="W11" s="654"/>
      <c r="X11" s="655"/>
      <c r="Y11" s="654"/>
      <c r="Z11" s="655"/>
      <c r="AA11" s="654"/>
      <c r="AB11" s="656"/>
      <c r="AC11" s="648"/>
      <c r="AD11" s="654"/>
      <c r="AE11" s="655"/>
      <c r="AF11" s="654"/>
      <c r="AG11" s="655"/>
      <c r="AH11" s="654"/>
      <c r="AI11" s="655"/>
      <c r="AJ11" s="654"/>
      <c r="AK11" s="655"/>
      <c r="AL11" s="654"/>
      <c r="AM11" s="655"/>
      <c r="AN11" s="654"/>
      <c r="AO11" s="655"/>
      <c r="AP11" s="654"/>
      <c r="AQ11" s="655"/>
      <c r="AR11" s="654"/>
      <c r="AS11" s="655"/>
      <c r="AT11" s="654"/>
      <c r="AU11" s="655"/>
      <c r="AV11" s="654"/>
      <c r="AW11" s="655"/>
      <c r="AX11" s="654"/>
      <c r="AY11" s="655"/>
      <c r="AZ11" s="654"/>
      <c r="BA11" s="655"/>
      <c r="BB11" s="654"/>
      <c r="BC11" s="656"/>
      <c r="BD11" s="649"/>
      <c r="BE11" s="654"/>
      <c r="BF11" s="655"/>
      <c r="BG11" s="654"/>
      <c r="BH11" s="655"/>
      <c r="BI11" s="654"/>
      <c r="BJ11" s="655"/>
      <c r="BK11" s="654"/>
      <c r="BL11" s="655"/>
      <c r="BM11" s="654"/>
      <c r="BN11" s="655"/>
      <c r="BO11" s="654"/>
      <c r="BP11" s="655"/>
      <c r="BQ11" s="654"/>
      <c r="BR11" s="655"/>
      <c r="BS11" s="654"/>
      <c r="BT11" s="655"/>
      <c r="BU11" s="654"/>
      <c r="BV11" s="655"/>
      <c r="BW11" s="654"/>
      <c r="BX11" s="655"/>
      <c r="BY11" s="654"/>
      <c r="BZ11" s="655"/>
      <c r="CA11" s="654"/>
      <c r="CB11" s="655"/>
      <c r="CC11" s="654"/>
      <c r="CD11" s="656"/>
      <c r="CE11" s="650"/>
      <c r="CF11" s="654"/>
      <c r="CG11" s="655"/>
      <c r="CH11" s="654"/>
      <c r="CI11" s="655"/>
      <c r="CJ11" s="654"/>
      <c r="CK11" s="655"/>
      <c r="CL11" s="654"/>
      <c r="CM11" s="655"/>
      <c r="CN11" s="654"/>
      <c r="CO11" s="655"/>
      <c r="CP11" s="654"/>
      <c r="CQ11" s="655"/>
      <c r="CR11" s="654"/>
      <c r="CS11" s="655"/>
      <c r="CT11" s="654"/>
      <c r="CU11" s="655"/>
      <c r="CV11" s="654"/>
      <c r="CW11" s="655"/>
      <c r="CX11" s="654"/>
      <c r="CY11" s="655"/>
      <c r="CZ11" s="654"/>
      <c r="DA11" s="655"/>
      <c r="DB11" s="654"/>
      <c r="DC11" s="655"/>
      <c r="DD11" s="654"/>
      <c r="DE11" s="656"/>
      <c r="DF11" s="651">
        <f t="shared" ref="DF11:DF12" si="54">SUM(C11:DE11)</f>
        <v>0</v>
      </c>
      <c r="DG11" s="652" t="str">
        <f>IF(DF11=0,"",DF11/DB287)</f>
        <v/>
      </c>
      <c r="DH11" s="647"/>
      <c r="DI11" s="200">
        <v>0</v>
      </c>
      <c r="DJ11" s="200">
        <v>0</v>
      </c>
      <c r="DK11" s="95"/>
      <c r="DL11" s="424" t="s">
        <v>195</v>
      </c>
      <c r="DM11" s="408"/>
      <c r="DN11" s="408"/>
      <c r="DO11" s="408"/>
      <c r="DP11" s="408"/>
      <c r="DQ11" s="408"/>
      <c r="DR11" s="408"/>
      <c r="DS11" s="408"/>
      <c r="DT11" s="200">
        <v>0</v>
      </c>
      <c r="DU11" s="200">
        <v>0</v>
      </c>
      <c r="DV11" s="200">
        <v>0</v>
      </c>
      <c r="DW11" s="1304"/>
    </row>
    <row r="12" spans="1:127" ht="15.95" customHeight="1">
      <c r="B12" s="653" t="s">
        <v>452</v>
      </c>
      <c r="C12" s="654"/>
      <c r="D12" s="655">
        <v>2</v>
      </c>
      <c r="E12" s="654"/>
      <c r="F12" s="655"/>
      <c r="G12" s="654"/>
      <c r="H12" s="655"/>
      <c r="I12" s="654"/>
      <c r="J12" s="655"/>
      <c r="K12" s="654"/>
      <c r="L12" s="655"/>
      <c r="M12" s="654"/>
      <c r="N12" s="655"/>
      <c r="O12" s="654"/>
      <c r="P12" s="655"/>
      <c r="Q12" s="654"/>
      <c r="R12" s="655"/>
      <c r="S12" s="654"/>
      <c r="T12" s="655"/>
      <c r="U12" s="654"/>
      <c r="V12" s="655"/>
      <c r="W12" s="654"/>
      <c r="X12" s="655"/>
      <c r="Y12" s="654"/>
      <c r="Z12" s="655"/>
      <c r="AA12" s="654"/>
      <c r="AB12" s="656"/>
      <c r="AC12" s="648"/>
      <c r="AD12" s="654"/>
      <c r="AE12" s="655"/>
      <c r="AF12" s="654"/>
      <c r="AG12" s="655"/>
      <c r="AH12" s="654"/>
      <c r="AI12" s="655"/>
      <c r="AJ12" s="654"/>
      <c r="AK12" s="655"/>
      <c r="AL12" s="654"/>
      <c r="AM12" s="655"/>
      <c r="AN12" s="654"/>
      <c r="AO12" s="655"/>
      <c r="AP12" s="654"/>
      <c r="AQ12" s="655"/>
      <c r="AR12" s="654"/>
      <c r="AS12" s="655"/>
      <c r="AT12" s="654"/>
      <c r="AU12" s="655"/>
      <c r="AV12" s="654"/>
      <c r="AW12" s="655"/>
      <c r="AX12" s="654"/>
      <c r="AY12" s="655"/>
      <c r="AZ12" s="654"/>
      <c r="BA12" s="655"/>
      <c r="BB12" s="654"/>
      <c r="BC12" s="656"/>
      <c r="BD12" s="649"/>
      <c r="BE12" s="654"/>
      <c r="BF12" s="655"/>
      <c r="BG12" s="654"/>
      <c r="BH12" s="655"/>
      <c r="BI12" s="654"/>
      <c r="BJ12" s="655"/>
      <c r="BK12" s="654"/>
      <c r="BL12" s="655"/>
      <c r="BM12" s="654"/>
      <c r="BN12" s="655"/>
      <c r="BO12" s="654"/>
      <c r="BP12" s="655"/>
      <c r="BQ12" s="654"/>
      <c r="BR12" s="655"/>
      <c r="BS12" s="654"/>
      <c r="BT12" s="655"/>
      <c r="BU12" s="654"/>
      <c r="BV12" s="655"/>
      <c r="BW12" s="654"/>
      <c r="BX12" s="655"/>
      <c r="BY12" s="654"/>
      <c r="BZ12" s="655"/>
      <c r="CA12" s="654"/>
      <c r="CB12" s="655"/>
      <c r="CC12" s="654"/>
      <c r="CD12" s="656"/>
      <c r="CE12" s="650"/>
      <c r="CF12" s="654"/>
      <c r="CG12" s="655"/>
      <c r="CH12" s="654"/>
      <c r="CI12" s="655"/>
      <c r="CJ12" s="654"/>
      <c r="CK12" s="655"/>
      <c r="CL12" s="654"/>
      <c r="CM12" s="655"/>
      <c r="CN12" s="654"/>
      <c r="CO12" s="655"/>
      <c r="CP12" s="654"/>
      <c r="CQ12" s="655"/>
      <c r="CR12" s="654"/>
      <c r="CS12" s="655"/>
      <c r="CT12" s="654"/>
      <c r="CU12" s="655"/>
      <c r="CV12" s="654"/>
      <c r="CW12" s="655"/>
      <c r="CX12" s="654"/>
      <c r="CY12" s="655"/>
      <c r="CZ12" s="654"/>
      <c r="DA12" s="655"/>
      <c r="DB12" s="654"/>
      <c r="DC12" s="655"/>
      <c r="DD12" s="654"/>
      <c r="DE12" s="656"/>
      <c r="DF12" s="651">
        <f t="shared" si="54"/>
        <v>2</v>
      </c>
      <c r="DG12" s="652">
        <f>IF(DF12=0,"",DF12/DB287)</f>
        <v>0.1111111111111111</v>
      </c>
      <c r="DH12" s="647"/>
      <c r="DI12" s="200">
        <v>0</v>
      </c>
      <c r="DJ12" s="200">
        <v>0</v>
      </c>
      <c r="DK12" s="95"/>
      <c r="DL12" s="427"/>
      <c r="DM12" s="427" t="s">
        <v>197</v>
      </c>
      <c r="DN12" s="408"/>
      <c r="DO12" s="408"/>
      <c r="DP12" s="408"/>
      <c r="DQ12" s="408"/>
      <c r="DR12" s="408"/>
      <c r="DS12" s="408"/>
      <c r="DT12" s="200">
        <v>0</v>
      </c>
      <c r="DU12" s="200">
        <v>0</v>
      </c>
      <c r="DV12" s="200">
        <v>0</v>
      </c>
      <c r="DW12" s="1304"/>
    </row>
    <row r="13" spans="1:127" ht="15.95" customHeight="1">
      <c r="B13" s="653" t="s">
        <v>465</v>
      </c>
      <c r="C13" s="654"/>
      <c r="D13" s="655"/>
      <c r="E13" s="654"/>
      <c r="F13" s="655"/>
      <c r="G13" s="654"/>
      <c r="H13" s="655"/>
      <c r="I13" s="654"/>
      <c r="J13" s="655"/>
      <c r="K13" s="654"/>
      <c r="L13" s="655"/>
      <c r="M13" s="654"/>
      <c r="N13" s="655"/>
      <c r="O13" s="654"/>
      <c r="P13" s="655"/>
      <c r="Q13" s="654"/>
      <c r="R13" s="655"/>
      <c r="S13" s="654"/>
      <c r="T13" s="655"/>
      <c r="U13" s="654"/>
      <c r="V13" s="655"/>
      <c r="W13" s="654"/>
      <c r="X13" s="655"/>
      <c r="Y13" s="654"/>
      <c r="Z13" s="655"/>
      <c r="AA13" s="654"/>
      <c r="AB13" s="656"/>
      <c r="AC13" s="648"/>
      <c r="AD13" s="654"/>
      <c r="AE13" s="655"/>
      <c r="AF13" s="654"/>
      <c r="AG13" s="655"/>
      <c r="AH13" s="654"/>
      <c r="AI13" s="655"/>
      <c r="AJ13" s="654"/>
      <c r="AK13" s="655"/>
      <c r="AL13" s="654"/>
      <c r="AM13" s="655"/>
      <c r="AN13" s="654"/>
      <c r="AO13" s="655"/>
      <c r="AP13" s="654"/>
      <c r="AQ13" s="655"/>
      <c r="AR13" s="654"/>
      <c r="AS13" s="655"/>
      <c r="AT13" s="654"/>
      <c r="AU13" s="655"/>
      <c r="AV13" s="654"/>
      <c r="AW13" s="655"/>
      <c r="AX13" s="654"/>
      <c r="AY13" s="655"/>
      <c r="AZ13" s="654"/>
      <c r="BA13" s="655"/>
      <c r="BB13" s="654"/>
      <c r="BC13" s="656"/>
      <c r="BD13" s="649"/>
      <c r="BE13" s="654"/>
      <c r="BF13" s="655"/>
      <c r="BG13" s="654"/>
      <c r="BH13" s="655"/>
      <c r="BI13" s="654"/>
      <c r="BJ13" s="655"/>
      <c r="BK13" s="654"/>
      <c r="BL13" s="655"/>
      <c r="BM13" s="654"/>
      <c r="BN13" s="655"/>
      <c r="BO13" s="654"/>
      <c r="BP13" s="655"/>
      <c r="BQ13" s="654"/>
      <c r="BR13" s="655"/>
      <c r="BS13" s="654"/>
      <c r="BT13" s="655"/>
      <c r="BU13" s="654"/>
      <c r="BV13" s="655"/>
      <c r="BW13" s="654"/>
      <c r="BX13" s="655"/>
      <c r="BY13" s="654"/>
      <c r="BZ13" s="655"/>
      <c r="CA13" s="654"/>
      <c r="CB13" s="655"/>
      <c r="CC13" s="654"/>
      <c r="CD13" s="656"/>
      <c r="CE13" s="650"/>
      <c r="CF13" s="654"/>
      <c r="CG13" s="655"/>
      <c r="CH13" s="654"/>
      <c r="CI13" s="655"/>
      <c r="CJ13" s="654"/>
      <c r="CK13" s="655"/>
      <c r="CL13" s="654"/>
      <c r="CM13" s="655"/>
      <c r="CN13" s="654"/>
      <c r="CO13" s="655"/>
      <c r="CP13" s="654"/>
      <c r="CQ13" s="655"/>
      <c r="CR13" s="654"/>
      <c r="CS13" s="655"/>
      <c r="CT13" s="654"/>
      <c r="CU13" s="655"/>
      <c r="CV13" s="654"/>
      <c r="CW13" s="655"/>
      <c r="CX13" s="654"/>
      <c r="CY13" s="655"/>
      <c r="CZ13" s="654"/>
      <c r="DA13" s="655"/>
      <c r="DB13" s="654"/>
      <c r="DC13" s="655"/>
      <c r="DD13" s="654"/>
      <c r="DE13" s="656"/>
      <c r="DF13" s="651">
        <f>SUM(C13:DE13)</f>
        <v>0</v>
      </c>
      <c r="DG13" s="652" t="str">
        <f>IF(DF13=0,"",DF13/DB287)</f>
        <v/>
      </c>
      <c r="DH13" s="647"/>
      <c r="DI13" s="200">
        <v>0</v>
      </c>
      <c r="DJ13" s="200">
        <v>0</v>
      </c>
      <c r="DK13" s="95"/>
      <c r="DL13" s="427"/>
      <c r="DM13" s="427" t="s">
        <v>1072</v>
      </c>
      <c r="DN13" s="408"/>
      <c r="DO13" s="408"/>
      <c r="DP13" s="408"/>
      <c r="DQ13" s="408"/>
      <c r="DR13" s="408"/>
      <c r="DS13" s="408"/>
      <c r="DT13" s="200">
        <v>0</v>
      </c>
      <c r="DU13" s="200">
        <v>0</v>
      </c>
      <c r="DV13" s="200">
        <v>0</v>
      </c>
      <c r="DW13" s="1304"/>
    </row>
    <row r="14" spans="1:127" ht="15.95" customHeight="1">
      <c r="B14" s="653" t="s">
        <v>476</v>
      </c>
      <c r="C14" s="654"/>
      <c r="D14" s="655"/>
      <c r="E14" s="654"/>
      <c r="F14" s="655"/>
      <c r="G14" s="654"/>
      <c r="H14" s="655"/>
      <c r="I14" s="654"/>
      <c r="J14" s="655"/>
      <c r="K14" s="654"/>
      <c r="L14" s="655"/>
      <c r="M14" s="654"/>
      <c r="N14" s="655"/>
      <c r="O14" s="654"/>
      <c r="P14" s="655"/>
      <c r="Q14" s="654"/>
      <c r="R14" s="655"/>
      <c r="S14" s="654"/>
      <c r="T14" s="655"/>
      <c r="U14" s="654"/>
      <c r="V14" s="655"/>
      <c r="W14" s="654"/>
      <c r="X14" s="655"/>
      <c r="Y14" s="654"/>
      <c r="Z14" s="655"/>
      <c r="AA14" s="654"/>
      <c r="AB14" s="656"/>
      <c r="AC14" s="648"/>
      <c r="AD14" s="654"/>
      <c r="AE14" s="655"/>
      <c r="AF14" s="654"/>
      <c r="AG14" s="655"/>
      <c r="AH14" s="654"/>
      <c r="AI14" s="655"/>
      <c r="AJ14" s="654"/>
      <c r="AK14" s="655"/>
      <c r="AL14" s="654"/>
      <c r="AM14" s="655"/>
      <c r="AN14" s="654"/>
      <c r="AO14" s="655"/>
      <c r="AP14" s="654"/>
      <c r="AQ14" s="655"/>
      <c r="AR14" s="654"/>
      <c r="AS14" s="655"/>
      <c r="AT14" s="654"/>
      <c r="AU14" s="655"/>
      <c r="AV14" s="654"/>
      <c r="AW14" s="655"/>
      <c r="AX14" s="654"/>
      <c r="AY14" s="655"/>
      <c r="AZ14" s="654"/>
      <c r="BA14" s="655"/>
      <c r="BB14" s="654"/>
      <c r="BC14" s="656"/>
      <c r="BD14" s="649"/>
      <c r="BE14" s="654"/>
      <c r="BF14" s="655"/>
      <c r="BG14" s="654"/>
      <c r="BH14" s="655"/>
      <c r="BI14" s="654"/>
      <c r="BJ14" s="655"/>
      <c r="BK14" s="654"/>
      <c r="BL14" s="655"/>
      <c r="BM14" s="654"/>
      <c r="BN14" s="655"/>
      <c r="BO14" s="654"/>
      <c r="BP14" s="655"/>
      <c r="BQ14" s="654"/>
      <c r="BR14" s="655"/>
      <c r="BS14" s="654"/>
      <c r="BT14" s="655"/>
      <c r="BU14" s="654"/>
      <c r="BV14" s="655"/>
      <c r="BW14" s="654"/>
      <c r="BX14" s="655"/>
      <c r="BY14" s="654"/>
      <c r="BZ14" s="655"/>
      <c r="CA14" s="654"/>
      <c r="CB14" s="655"/>
      <c r="CC14" s="654"/>
      <c r="CD14" s="656"/>
      <c r="CE14" s="650"/>
      <c r="CF14" s="654"/>
      <c r="CG14" s="655"/>
      <c r="CH14" s="654"/>
      <c r="CI14" s="655"/>
      <c r="CJ14" s="654"/>
      <c r="CK14" s="655"/>
      <c r="CL14" s="654"/>
      <c r="CM14" s="655"/>
      <c r="CN14" s="654"/>
      <c r="CO14" s="655"/>
      <c r="CP14" s="654"/>
      <c r="CQ14" s="655"/>
      <c r="CR14" s="654"/>
      <c r="CS14" s="655"/>
      <c r="CT14" s="654"/>
      <c r="CU14" s="655"/>
      <c r="CV14" s="654"/>
      <c r="CW14" s="655"/>
      <c r="CX14" s="654"/>
      <c r="CY14" s="655"/>
      <c r="CZ14" s="654"/>
      <c r="DA14" s="655"/>
      <c r="DB14" s="654"/>
      <c r="DC14" s="655"/>
      <c r="DD14" s="654"/>
      <c r="DE14" s="656"/>
      <c r="DF14" s="651">
        <f t="shared" ref="DF14:DF20" si="55">SUM(C14:DE14)</f>
        <v>0</v>
      </c>
      <c r="DG14" s="652" t="str">
        <f>IF(DF14=0,"",DF14/DB287)</f>
        <v/>
      </c>
      <c r="DH14" s="647"/>
      <c r="DI14" s="200">
        <v>0</v>
      </c>
      <c r="DJ14" s="200">
        <v>0</v>
      </c>
      <c r="DK14" s="95"/>
      <c r="DL14" s="438"/>
      <c r="DM14" s="427"/>
      <c r="DN14" s="408"/>
      <c r="DO14" s="408"/>
      <c r="DP14" s="408"/>
      <c r="DQ14" s="408"/>
      <c r="DR14" s="408"/>
      <c r="DS14" s="408"/>
      <c r="DT14" s="200">
        <v>0</v>
      </c>
      <c r="DU14" s="200">
        <v>0</v>
      </c>
      <c r="DV14" s="200">
        <v>0</v>
      </c>
      <c r="DW14" s="1304"/>
    </row>
    <row r="15" spans="1:127" ht="15.95" customHeight="1">
      <c r="B15" s="653" t="s">
        <v>488</v>
      </c>
      <c r="C15" s="654"/>
      <c r="D15" s="655"/>
      <c r="E15" s="654"/>
      <c r="F15" s="655"/>
      <c r="G15" s="654"/>
      <c r="H15" s="655"/>
      <c r="I15" s="654"/>
      <c r="J15" s="655"/>
      <c r="K15" s="654"/>
      <c r="L15" s="655"/>
      <c r="M15" s="654"/>
      <c r="N15" s="655"/>
      <c r="O15" s="654"/>
      <c r="P15" s="655"/>
      <c r="Q15" s="654"/>
      <c r="R15" s="655"/>
      <c r="S15" s="654"/>
      <c r="T15" s="655"/>
      <c r="U15" s="654"/>
      <c r="V15" s="655"/>
      <c r="W15" s="654"/>
      <c r="X15" s="655"/>
      <c r="Y15" s="654"/>
      <c r="Z15" s="655"/>
      <c r="AA15" s="654"/>
      <c r="AB15" s="656"/>
      <c r="AC15" s="648"/>
      <c r="AD15" s="654"/>
      <c r="AE15" s="655"/>
      <c r="AF15" s="654"/>
      <c r="AG15" s="655"/>
      <c r="AH15" s="654"/>
      <c r="AI15" s="655"/>
      <c r="AJ15" s="654"/>
      <c r="AK15" s="655"/>
      <c r="AL15" s="654"/>
      <c r="AM15" s="655"/>
      <c r="AN15" s="654"/>
      <c r="AO15" s="655"/>
      <c r="AP15" s="654"/>
      <c r="AQ15" s="655"/>
      <c r="AR15" s="654"/>
      <c r="AS15" s="655"/>
      <c r="AT15" s="654"/>
      <c r="AU15" s="655"/>
      <c r="AV15" s="654"/>
      <c r="AW15" s="655"/>
      <c r="AX15" s="654"/>
      <c r="AY15" s="655"/>
      <c r="AZ15" s="654"/>
      <c r="BA15" s="655"/>
      <c r="BB15" s="654"/>
      <c r="BC15" s="656"/>
      <c r="BD15" s="649"/>
      <c r="BE15" s="654"/>
      <c r="BF15" s="655"/>
      <c r="BG15" s="654"/>
      <c r="BH15" s="655"/>
      <c r="BI15" s="654"/>
      <c r="BJ15" s="655"/>
      <c r="BK15" s="654"/>
      <c r="BL15" s="655"/>
      <c r="BM15" s="654"/>
      <c r="BN15" s="655"/>
      <c r="BO15" s="654"/>
      <c r="BP15" s="655"/>
      <c r="BQ15" s="654"/>
      <c r="BR15" s="655"/>
      <c r="BS15" s="654"/>
      <c r="BT15" s="655"/>
      <c r="BU15" s="654"/>
      <c r="BV15" s="655"/>
      <c r="BW15" s="654"/>
      <c r="BX15" s="655"/>
      <c r="BY15" s="654"/>
      <c r="BZ15" s="655"/>
      <c r="CA15" s="654"/>
      <c r="CB15" s="655"/>
      <c r="CC15" s="654"/>
      <c r="CD15" s="656"/>
      <c r="CE15" s="650"/>
      <c r="CF15" s="654"/>
      <c r="CG15" s="655"/>
      <c r="CH15" s="654"/>
      <c r="CI15" s="655"/>
      <c r="CJ15" s="654"/>
      <c r="CK15" s="655"/>
      <c r="CL15" s="654"/>
      <c r="CM15" s="655"/>
      <c r="CN15" s="654"/>
      <c r="CO15" s="655"/>
      <c r="CP15" s="654"/>
      <c r="CQ15" s="655"/>
      <c r="CR15" s="654"/>
      <c r="CS15" s="655"/>
      <c r="CT15" s="654"/>
      <c r="CU15" s="655"/>
      <c r="CV15" s="654"/>
      <c r="CW15" s="655"/>
      <c r="CX15" s="654"/>
      <c r="CY15" s="655"/>
      <c r="CZ15" s="654"/>
      <c r="DA15" s="655"/>
      <c r="DB15" s="654"/>
      <c r="DC15" s="655"/>
      <c r="DD15" s="654"/>
      <c r="DE15" s="656"/>
      <c r="DF15" s="651">
        <f t="shared" si="55"/>
        <v>0</v>
      </c>
      <c r="DG15" s="652" t="str">
        <f>IF(DF15=0,"",DF15/DB287)</f>
        <v/>
      </c>
      <c r="DH15" s="647"/>
      <c r="DI15" s="200">
        <v>0</v>
      </c>
      <c r="DJ15" s="200">
        <v>0</v>
      </c>
      <c r="DK15" s="95"/>
      <c r="DL15" s="424" t="s">
        <v>1073</v>
      </c>
      <c r="DM15" s="427"/>
      <c r="DN15" s="408"/>
      <c r="DO15" s="408"/>
      <c r="DP15" s="408"/>
      <c r="DQ15" s="408"/>
      <c r="DR15" s="408"/>
      <c r="DS15" s="408"/>
      <c r="DT15" s="200">
        <v>0</v>
      </c>
      <c r="DU15" s="200">
        <v>0</v>
      </c>
      <c r="DV15" s="200">
        <v>0</v>
      </c>
      <c r="DW15" s="1304"/>
    </row>
    <row r="16" spans="1:127" ht="15.95" customHeight="1">
      <c r="B16" s="653" t="s">
        <v>498</v>
      </c>
      <c r="C16" s="654"/>
      <c r="D16" s="655"/>
      <c r="E16" s="654"/>
      <c r="F16" s="655"/>
      <c r="G16" s="654"/>
      <c r="H16" s="655"/>
      <c r="I16" s="654"/>
      <c r="J16" s="655"/>
      <c r="K16" s="654"/>
      <c r="L16" s="655"/>
      <c r="M16" s="654"/>
      <c r="N16" s="655"/>
      <c r="O16" s="654"/>
      <c r="P16" s="655"/>
      <c r="Q16" s="654"/>
      <c r="R16" s="655"/>
      <c r="S16" s="654"/>
      <c r="T16" s="655"/>
      <c r="U16" s="654"/>
      <c r="V16" s="655"/>
      <c r="W16" s="654"/>
      <c r="X16" s="655"/>
      <c r="Y16" s="654"/>
      <c r="Z16" s="655"/>
      <c r="AA16" s="654"/>
      <c r="AB16" s="656"/>
      <c r="AC16" s="648"/>
      <c r="AD16" s="654"/>
      <c r="AE16" s="655"/>
      <c r="AF16" s="654"/>
      <c r="AG16" s="655"/>
      <c r="AH16" s="654"/>
      <c r="AI16" s="655"/>
      <c r="AJ16" s="654"/>
      <c r="AK16" s="655"/>
      <c r="AL16" s="654"/>
      <c r="AM16" s="655"/>
      <c r="AN16" s="654"/>
      <c r="AO16" s="655"/>
      <c r="AP16" s="654"/>
      <c r="AQ16" s="655"/>
      <c r="AR16" s="654"/>
      <c r="AS16" s="655"/>
      <c r="AT16" s="654"/>
      <c r="AU16" s="655"/>
      <c r="AV16" s="654"/>
      <c r="AW16" s="655"/>
      <c r="AX16" s="654"/>
      <c r="AY16" s="655"/>
      <c r="AZ16" s="654"/>
      <c r="BA16" s="655"/>
      <c r="BB16" s="654"/>
      <c r="BC16" s="656"/>
      <c r="BD16" s="649"/>
      <c r="BE16" s="654"/>
      <c r="BF16" s="655"/>
      <c r="BG16" s="654"/>
      <c r="BH16" s="655"/>
      <c r="BI16" s="654"/>
      <c r="BJ16" s="655"/>
      <c r="BK16" s="654"/>
      <c r="BL16" s="655"/>
      <c r="BM16" s="654"/>
      <c r="BN16" s="655"/>
      <c r="BO16" s="654"/>
      <c r="BP16" s="655"/>
      <c r="BQ16" s="654"/>
      <c r="BR16" s="655"/>
      <c r="BS16" s="654"/>
      <c r="BT16" s="655"/>
      <c r="BU16" s="654"/>
      <c r="BV16" s="655"/>
      <c r="BW16" s="654"/>
      <c r="BX16" s="655"/>
      <c r="BY16" s="654"/>
      <c r="BZ16" s="655"/>
      <c r="CA16" s="654"/>
      <c r="CB16" s="655"/>
      <c r="CC16" s="654"/>
      <c r="CD16" s="656"/>
      <c r="CE16" s="650"/>
      <c r="CF16" s="654"/>
      <c r="CG16" s="655"/>
      <c r="CH16" s="654"/>
      <c r="CI16" s="655"/>
      <c r="CJ16" s="654"/>
      <c r="CK16" s="655"/>
      <c r="CL16" s="654"/>
      <c r="CM16" s="655"/>
      <c r="CN16" s="654"/>
      <c r="CO16" s="655"/>
      <c r="CP16" s="654"/>
      <c r="CQ16" s="655"/>
      <c r="CR16" s="654"/>
      <c r="CS16" s="655"/>
      <c r="CT16" s="654"/>
      <c r="CU16" s="655"/>
      <c r="CV16" s="654"/>
      <c r="CW16" s="655"/>
      <c r="CX16" s="654"/>
      <c r="CY16" s="655"/>
      <c r="CZ16" s="654"/>
      <c r="DA16" s="655"/>
      <c r="DB16" s="654"/>
      <c r="DC16" s="655"/>
      <c r="DD16" s="654"/>
      <c r="DE16" s="656"/>
      <c r="DF16" s="651">
        <f t="shared" si="55"/>
        <v>0</v>
      </c>
      <c r="DG16" s="652" t="str">
        <f>IF(DF16=0,"",DF16/DB287)</f>
        <v/>
      </c>
      <c r="DH16" s="647"/>
      <c r="DI16" s="200">
        <v>0</v>
      </c>
      <c r="DJ16" s="200">
        <v>0</v>
      </c>
      <c r="DK16" s="95"/>
      <c r="DL16" s="427" t="s">
        <v>196</v>
      </c>
      <c r="DM16" s="427"/>
      <c r="DN16" s="408"/>
      <c r="DO16" s="408"/>
      <c r="DP16" s="408"/>
      <c r="DQ16" s="408"/>
      <c r="DR16" s="408"/>
      <c r="DS16" s="408"/>
      <c r="DT16" s="200">
        <v>0</v>
      </c>
      <c r="DU16" s="200">
        <v>0</v>
      </c>
      <c r="DV16" s="200">
        <v>0</v>
      </c>
      <c r="DW16" s="1304"/>
    </row>
    <row r="17" spans="2:127" ht="15.95" customHeight="1">
      <c r="B17" s="653" t="s">
        <v>508</v>
      </c>
      <c r="C17" s="654">
        <v>1</v>
      </c>
      <c r="D17" s="655"/>
      <c r="E17" s="654"/>
      <c r="F17" s="655"/>
      <c r="G17" s="654"/>
      <c r="H17" s="655"/>
      <c r="I17" s="654"/>
      <c r="J17" s="655"/>
      <c r="K17" s="654"/>
      <c r="L17" s="655"/>
      <c r="M17" s="654"/>
      <c r="N17" s="655"/>
      <c r="O17" s="654"/>
      <c r="P17" s="655"/>
      <c r="Q17" s="654"/>
      <c r="R17" s="655"/>
      <c r="S17" s="654"/>
      <c r="T17" s="655"/>
      <c r="U17" s="654"/>
      <c r="V17" s="655"/>
      <c r="W17" s="654"/>
      <c r="X17" s="655"/>
      <c r="Y17" s="654"/>
      <c r="Z17" s="655"/>
      <c r="AA17" s="654"/>
      <c r="AB17" s="656"/>
      <c r="AC17" s="648"/>
      <c r="AD17" s="654"/>
      <c r="AE17" s="655"/>
      <c r="AF17" s="654"/>
      <c r="AG17" s="655"/>
      <c r="AH17" s="654"/>
      <c r="AI17" s="655"/>
      <c r="AJ17" s="654"/>
      <c r="AK17" s="655"/>
      <c r="AL17" s="654"/>
      <c r="AM17" s="655"/>
      <c r="AN17" s="654"/>
      <c r="AO17" s="655"/>
      <c r="AP17" s="654"/>
      <c r="AQ17" s="655"/>
      <c r="AR17" s="654"/>
      <c r="AS17" s="655"/>
      <c r="AT17" s="654"/>
      <c r="AU17" s="655"/>
      <c r="AV17" s="654"/>
      <c r="AW17" s="655"/>
      <c r="AX17" s="654"/>
      <c r="AY17" s="655"/>
      <c r="AZ17" s="654"/>
      <c r="BA17" s="655"/>
      <c r="BB17" s="654"/>
      <c r="BC17" s="656"/>
      <c r="BD17" s="649"/>
      <c r="BE17" s="654"/>
      <c r="BF17" s="655"/>
      <c r="BG17" s="654"/>
      <c r="BH17" s="655"/>
      <c r="BI17" s="654"/>
      <c r="BJ17" s="655"/>
      <c r="BK17" s="654"/>
      <c r="BL17" s="655"/>
      <c r="BM17" s="654"/>
      <c r="BN17" s="655"/>
      <c r="BO17" s="654"/>
      <c r="BP17" s="655"/>
      <c r="BQ17" s="654"/>
      <c r="BR17" s="655"/>
      <c r="BS17" s="654"/>
      <c r="BT17" s="655"/>
      <c r="BU17" s="654"/>
      <c r="BV17" s="655"/>
      <c r="BW17" s="654"/>
      <c r="BX17" s="655"/>
      <c r="BY17" s="654"/>
      <c r="BZ17" s="655"/>
      <c r="CA17" s="654"/>
      <c r="CB17" s="655"/>
      <c r="CC17" s="654"/>
      <c r="CD17" s="656"/>
      <c r="CE17" s="650"/>
      <c r="CF17" s="654"/>
      <c r="CG17" s="655"/>
      <c r="CH17" s="654"/>
      <c r="CI17" s="655"/>
      <c r="CJ17" s="654"/>
      <c r="CK17" s="655"/>
      <c r="CL17" s="654"/>
      <c r="CM17" s="655"/>
      <c r="CN17" s="654"/>
      <c r="CO17" s="655"/>
      <c r="CP17" s="654"/>
      <c r="CQ17" s="655"/>
      <c r="CR17" s="654"/>
      <c r="CS17" s="655"/>
      <c r="CT17" s="654"/>
      <c r="CU17" s="655"/>
      <c r="CV17" s="654"/>
      <c r="CW17" s="655"/>
      <c r="CX17" s="654"/>
      <c r="CY17" s="655"/>
      <c r="CZ17" s="654"/>
      <c r="DA17" s="655"/>
      <c r="DB17" s="654"/>
      <c r="DC17" s="655"/>
      <c r="DD17" s="654"/>
      <c r="DE17" s="656"/>
      <c r="DF17" s="651">
        <f t="shared" si="55"/>
        <v>1</v>
      </c>
      <c r="DG17" s="652">
        <f>IF(DF17=0,"",DF17/DB287)</f>
        <v>5.5555555555555552E-2</v>
      </c>
      <c r="DH17" s="647"/>
      <c r="DI17" s="200">
        <v>0</v>
      </c>
      <c r="DJ17" s="200">
        <v>0</v>
      </c>
      <c r="DK17" s="95"/>
      <c r="DL17" s="438" t="s">
        <v>1074</v>
      </c>
      <c r="DM17" s="408"/>
      <c r="DN17" s="408"/>
      <c r="DO17" s="408"/>
      <c r="DP17" s="408"/>
      <c r="DQ17" s="408"/>
      <c r="DR17" s="408"/>
      <c r="DS17" s="408"/>
      <c r="DT17" s="200">
        <v>0</v>
      </c>
      <c r="DU17" s="200">
        <v>0</v>
      </c>
      <c r="DV17" s="200">
        <v>0</v>
      </c>
      <c r="DW17" s="1304"/>
    </row>
    <row r="18" spans="2:127" ht="15.95" customHeight="1">
      <c r="B18" s="653" t="s">
        <v>518</v>
      </c>
      <c r="C18" s="654"/>
      <c r="D18" s="655"/>
      <c r="E18" s="654"/>
      <c r="F18" s="655"/>
      <c r="G18" s="654"/>
      <c r="H18" s="655"/>
      <c r="I18" s="654"/>
      <c r="J18" s="655"/>
      <c r="K18" s="654"/>
      <c r="L18" s="655"/>
      <c r="M18" s="654"/>
      <c r="N18" s="655"/>
      <c r="O18" s="654"/>
      <c r="P18" s="655"/>
      <c r="Q18" s="654"/>
      <c r="R18" s="655"/>
      <c r="S18" s="654"/>
      <c r="T18" s="655"/>
      <c r="U18" s="654"/>
      <c r="V18" s="655"/>
      <c r="W18" s="654"/>
      <c r="X18" s="655"/>
      <c r="Y18" s="654"/>
      <c r="Z18" s="655"/>
      <c r="AA18" s="654"/>
      <c r="AB18" s="656"/>
      <c r="AC18" s="648"/>
      <c r="AD18" s="654"/>
      <c r="AE18" s="655"/>
      <c r="AF18" s="654"/>
      <c r="AG18" s="655"/>
      <c r="AH18" s="654"/>
      <c r="AI18" s="655"/>
      <c r="AJ18" s="654"/>
      <c r="AK18" s="655"/>
      <c r="AL18" s="654"/>
      <c r="AM18" s="655"/>
      <c r="AN18" s="654"/>
      <c r="AO18" s="655"/>
      <c r="AP18" s="654"/>
      <c r="AQ18" s="655"/>
      <c r="AR18" s="654"/>
      <c r="AS18" s="655"/>
      <c r="AT18" s="654"/>
      <c r="AU18" s="655"/>
      <c r="AV18" s="654"/>
      <c r="AW18" s="655"/>
      <c r="AX18" s="654"/>
      <c r="AY18" s="655"/>
      <c r="AZ18" s="654"/>
      <c r="BA18" s="655"/>
      <c r="BB18" s="654"/>
      <c r="BC18" s="656"/>
      <c r="BD18" s="649"/>
      <c r="BE18" s="654"/>
      <c r="BF18" s="655"/>
      <c r="BG18" s="654"/>
      <c r="BH18" s="655"/>
      <c r="BI18" s="654"/>
      <c r="BJ18" s="655"/>
      <c r="BK18" s="654"/>
      <c r="BL18" s="655"/>
      <c r="BM18" s="654"/>
      <c r="BN18" s="655"/>
      <c r="BO18" s="654"/>
      <c r="BP18" s="655"/>
      <c r="BQ18" s="654"/>
      <c r="BR18" s="655"/>
      <c r="BS18" s="654"/>
      <c r="BT18" s="655"/>
      <c r="BU18" s="654"/>
      <c r="BV18" s="655"/>
      <c r="BW18" s="654"/>
      <c r="BX18" s="655"/>
      <c r="BY18" s="654"/>
      <c r="BZ18" s="655"/>
      <c r="CA18" s="654"/>
      <c r="CB18" s="655"/>
      <c r="CC18" s="654"/>
      <c r="CD18" s="656"/>
      <c r="CE18" s="650"/>
      <c r="CF18" s="654"/>
      <c r="CG18" s="655"/>
      <c r="CH18" s="654"/>
      <c r="CI18" s="655"/>
      <c r="CJ18" s="654"/>
      <c r="CK18" s="655"/>
      <c r="CL18" s="654"/>
      <c r="CM18" s="655"/>
      <c r="CN18" s="654"/>
      <c r="CO18" s="655"/>
      <c r="CP18" s="654"/>
      <c r="CQ18" s="655"/>
      <c r="CR18" s="654"/>
      <c r="CS18" s="655"/>
      <c r="CT18" s="654"/>
      <c r="CU18" s="655"/>
      <c r="CV18" s="654"/>
      <c r="CW18" s="655"/>
      <c r="CX18" s="654"/>
      <c r="CY18" s="655"/>
      <c r="CZ18" s="654"/>
      <c r="DA18" s="655"/>
      <c r="DB18" s="654"/>
      <c r="DC18" s="655"/>
      <c r="DD18" s="654"/>
      <c r="DE18" s="656"/>
      <c r="DF18" s="651">
        <f t="shared" si="55"/>
        <v>0</v>
      </c>
      <c r="DG18" s="652" t="str">
        <f>IF(DF18=0,"",DF18/DB287)</f>
        <v/>
      </c>
      <c r="DH18" s="647"/>
      <c r="DI18" s="200">
        <v>0</v>
      </c>
      <c r="DJ18" s="200">
        <v>0</v>
      </c>
      <c r="DK18" s="95"/>
      <c r="DL18" s="408"/>
      <c r="DM18" s="408"/>
      <c r="DN18" s="408"/>
      <c r="DO18" s="408"/>
      <c r="DP18" s="408"/>
      <c r="DQ18" s="408"/>
      <c r="DR18" s="408"/>
      <c r="DS18" s="408"/>
      <c r="DT18" s="200">
        <v>0</v>
      </c>
      <c r="DU18" s="200">
        <v>0</v>
      </c>
      <c r="DV18" s="200">
        <v>0</v>
      </c>
      <c r="DW18" s="1304"/>
    </row>
    <row r="19" spans="2:127" ht="15.95" customHeight="1">
      <c r="B19" s="653" t="s">
        <v>428</v>
      </c>
      <c r="C19" s="654"/>
      <c r="D19" s="655"/>
      <c r="E19" s="654"/>
      <c r="F19" s="655"/>
      <c r="G19" s="654"/>
      <c r="H19" s="655"/>
      <c r="I19" s="654"/>
      <c r="J19" s="655"/>
      <c r="K19" s="654"/>
      <c r="L19" s="655"/>
      <c r="M19" s="654"/>
      <c r="N19" s="655"/>
      <c r="O19" s="654"/>
      <c r="P19" s="655"/>
      <c r="Q19" s="654"/>
      <c r="R19" s="655"/>
      <c r="S19" s="654"/>
      <c r="T19" s="655"/>
      <c r="U19" s="654"/>
      <c r="V19" s="655"/>
      <c r="W19" s="654"/>
      <c r="X19" s="655"/>
      <c r="Y19" s="654"/>
      <c r="Z19" s="655"/>
      <c r="AA19" s="654"/>
      <c r="AB19" s="656"/>
      <c r="AC19" s="648"/>
      <c r="AD19" s="654"/>
      <c r="AE19" s="655"/>
      <c r="AF19" s="654"/>
      <c r="AG19" s="655"/>
      <c r="AH19" s="654"/>
      <c r="AI19" s="655"/>
      <c r="AJ19" s="654"/>
      <c r="AK19" s="655"/>
      <c r="AL19" s="654"/>
      <c r="AM19" s="655"/>
      <c r="AN19" s="654"/>
      <c r="AO19" s="655"/>
      <c r="AP19" s="654"/>
      <c r="AQ19" s="655"/>
      <c r="AR19" s="654"/>
      <c r="AS19" s="655"/>
      <c r="AT19" s="654"/>
      <c r="AU19" s="655"/>
      <c r="AV19" s="654"/>
      <c r="AW19" s="655"/>
      <c r="AX19" s="654"/>
      <c r="AY19" s="655"/>
      <c r="AZ19" s="654"/>
      <c r="BA19" s="655"/>
      <c r="BB19" s="654"/>
      <c r="BC19" s="656"/>
      <c r="BD19" s="649"/>
      <c r="BE19" s="654"/>
      <c r="BF19" s="655"/>
      <c r="BG19" s="654"/>
      <c r="BH19" s="655"/>
      <c r="BI19" s="654"/>
      <c r="BJ19" s="655"/>
      <c r="BK19" s="654"/>
      <c r="BL19" s="655"/>
      <c r="BM19" s="654"/>
      <c r="BN19" s="655"/>
      <c r="BO19" s="654"/>
      <c r="BP19" s="655"/>
      <c r="BQ19" s="654"/>
      <c r="BR19" s="655"/>
      <c r="BS19" s="654"/>
      <c r="BT19" s="655"/>
      <c r="BU19" s="654"/>
      <c r="BV19" s="655"/>
      <c r="BW19" s="654"/>
      <c r="BX19" s="655"/>
      <c r="BY19" s="654"/>
      <c r="BZ19" s="655"/>
      <c r="CA19" s="654"/>
      <c r="CB19" s="655"/>
      <c r="CC19" s="654"/>
      <c r="CD19" s="656"/>
      <c r="CE19" s="650"/>
      <c r="CF19" s="654"/>
      <c r="CG19" s="655"/>
      <c r="CH19" s="654"/>
      <c r="CI19" s="655"/>
      <c r="CJ19" s="654"/>
      <c r="CK19" s="655"/>
      <c r="CL19" s="654"/>
      <c r="CM19" s="655"/>
      <c r="CN19" s="654"/>
      <c r="CO19" s="655"/>
      <c r="CP19" s="654"/>
      <c r="CQ19" s="655"/>
      <c r="CR19" s="654"/>
      <c r="CS19" s="655"/>
      <c r="CT19" s="654"/>
      <c r="CU19" s="655"/>
      <c r="CV19" s="654"/>
      <c r="CW19" s="655"/>
      <c r="CX19" s="654"/>
      <c r="CY19" s="655"/>
      <c r="CZ19" s="654"/>
      <c r="DA19" s="655"/>
      <c r="DB19" s="654"/>
      <c r="DC19" s="655"/>
      <c r="DD19" s="654"/>
      <c r="DE19" s="656"/>
      <c r="DF19" s="651">
        <f t="shared" si="55"/>
        <v>0</v>
      </c>
      <c r="DG19" s="652" t="str">
        <f>IF(DF19=0,"",DF19/DB287)</f>
        <v/>
      </c>
      <c r="DH19" s="647"/>
      <c r="DI19" s="200">
        <v>0</v>
      </c>
      <c r="DJ19" s="200">
        <v>0</v>
      </c>
      <c r="DK19" s="95"/>
      <c r="DL19" s="424" t="s">
        <v>861</v>
      </c>
      <c r="DM19" s="408"/>
      <c r="DN19" s="408"/>
      <c r="DO19" s="408"/>
      <c r="DP19" s="408"/>
      <c r="DQ19" s="408"/>
      <c r="DR19" s="408"/>
      <c r="DS19" s="408"/>
      <c r="DT19" s="200">
        <v>0</v>
      </c>
      <c r="DU19" s="200">
        <v>0</v>
      </c>
      <c r="DV19" s="200">
        <v>0</v>
      </c>
      <c r="DW19" s="1304"/>
    </row>
    <row r="20" spans="2:127" ht="15.95" customHeight="1">
      <c r="B20" s="653"/>
      <c r="C20" s="654"/>
      <c r="D20" s="655"/>
      <c r="E20" s="654"/>
      <c r="F20" s="655"/>
      <c r="G20" s="654"/>
      <c r="H20" s="655"/>
      <c r="I20" s="654"/>
      <c r="J20" s="655"/>
      <c r="K20" s="654"/>
      <c r="L20" s="655"/>
      <c r="M20" s="654"/>
      <c r="N20" s="655"/>
      <c r="O20" s="654"/>
      <c r="P20" s="655"/>
      <c r="Q20" s="654"/>
      <c r="R20" s="655"/>
      <c r="S20" s="654"/>
      <c r="T20" s="655"/>
      <c r="U20" s="654"/>
      <c r="V20" s="655"/>
      <c r="W20" s="654"/>
      <c r="X20" s="655"/>
      <c r="Y20" s="654"/>
      <c r="Z20" s="655"/>
      <c r="AA20" s="654"/>
      <c r="AB20" s="656"/>
      <c r="AC20" s="648"/>
      <c r="AD20" s="654"/>
      <c r="AE20" s="655"/>
      <c r="AF20" s="654"/>
      <c r="AG20" s="655"/>
      <c r="AH20" s="654"/>
      <c r="AI20" s="655"/>
      <c r="AJ20" s="654"/>
      <c r="AK20" s="655"/>
      <c r="AL20" s="654"/>
      <c r="AM20" s="655"/>
      <c r="AN20" s="654"/>
      <c r="AO20" s="655"/>
      <c r="AP20" s="654"/>
      <c r="AQ20" s="655"/>
      <c r="AR20" s="654"/>
      <c r="AS20" s="655"/>
      <c r="AT20" s="654"/>
      <c r="AU20" s="655"/>
      <c r="AV20" s="654"/>
      <c r="AW20" s="655"/>
      <c r="AX20" s="654"/>
      <c r="AY20" s="655"/>
      <c r="AZ20" s="654"/>
      <c r="BA20" s="655"/>
      <c r="BB20" s="654"/>
      <c r="BC20" s="656"/>
      <c r="BD20" s="649"/>
      <c r="BE20" s="654"/>
      <c r="BF20" s="655"/>
      <c r="BG20" s="654"/>
      <c r="BH20" s="655"/>
      <c r="BI20" s="654"/>
      <c r="BJ20" s="655"/>
      <c r="BK20" s="654"/>
      <c r="BL20" s="655"/>
      <c r="BM20" s="654"/>
      <c r="BN20" s="655"/>
      <c r="BO20" s="654"/>
      <c r="BP20" s="655"/>
      <c r="BQ20" s="654"/>
      <c r="BR20" s="655"/>
      <c r="BS20" s="654"/>
      <c r="BT20" s="655"/>
      <c r="BU20" s="654"/>
      <c r="BV20" s="655"/>
      <c r="BW20" s="654"/>
      <c r="BX20" s="655"/>
      <c r="BY20" s="654"/>
      <c r="BZ20" s="655"/>
      <c r="CA20" s="654"/>
      <c r="CB20" s="655"/>
      <c r="CC20" s="654"/>
      <c r="CD20" s="656"/>
      <c r="CE20" s="650"/>
      <c r="CF20" s="654"/>
      <c r="CG20" s="655"/>
      <c r="CH20" s="654"/>
      <c r="CI20" s="655"/>
      <c r="CJ20" s="654"/>
      <c r="CK20" s="655"/>
      <c r="CL20" s="654"/>
      <c r="CM20" s="655"/>
      <c r="CN20" s="654"/>
      <c r="CO20" s="655"/>
      <c r="CP20" s="654"/>
      <c r="CQ20" s="655"/>
      <c r="CR20" s="654"/>
      <c r="CS20" s="655"/>
      <c r="CT20" s="654"/>
      <c r="CU20" s="655"/>
      <c r="CV20" s="654"/>
      <c r="CW20" s="655"/>
      <c r="CX20" s="654"/>
      <c r="CY20" s="655"/>
      <c r="CZ20" s="654"/>
      <c r="DA20" s="655"/>
      <c r="DB20" s="654"/>
      <c r="DC20" s="655"/>
      <c r="DD20" s="654"/>
      <c r="DE20" s="656"/>
      <c r="DF20" s="651">
        <f t="shared" si="55"/>
        <v>0</v>
      </c>
      <c r="DG20" s="652" t="str">
        <f>IF(DF20=0,"",DF20/DB287)</f>
        <v/>
      </c>
      <c r="DH20" s="647"/>
      <c r="DI20" s="200">
        <v>0</v>
      </c>
      <c r="DJ20" s="200">
        <v>0</v>
      </c>
      <c r="DK20" s="95"/>
      <c r="DL20" s="438" t="s">
        <v>1071</v>
      </c>
      <c r="DM20" s="408"/>
      <c r="DN20" s="408"/>
      <c r="DO20" s="408"/>
      <c r="DP20" s="408"/>
      <c r="DQ20" s="408"/>
      <c r="DR20" s="408"/>
      <c r="DS20" s="408"/>
      <c r="DT20" s="200">
        <v>0</v>
      </c>
      <c r="DU20" s="200">
        <v>0</v>
      </c>
      <c r="DV20" s="200">
        <v>0</v>
      </c>
      <c r="DW20" s="1304"/>
    </row>
    <row r="21" spans="2:127" s="240" customFormat="1" ht="15.95" customHeight="1">
      <c r="B21" s="959"/>
      <c r="C21" s="620"/>
      <c r="D21" s="621"/>
      <c r="E21" s="621"/>
      <c r="F21" s="621"/>
      <c r="G21" s="621"/>
      <c r="H21" s="621"/>
      <c r="I21" s="621"/>
      <c r="J21" s="621"/>
      <c r="K21" s="621"/>
      <c r="L21" s="621"/>
      <c r="M21" s="621"/>
      <c r="N21" s="621"/>
      <c r="O21" s="621"/>
      <c r="P21" s="621"/>
      <c r="Q21" s="621"/>
      <c r="R21" s="621"/>
      <c r="S21" s="621"/>
      <c r="T21" s="621"/>
      <c r="U21" s="621"/>
      <c r="V21" s="621"/>
      <c r="W21" s="621"/>
      <c r="X21" s="621"/>
      <c r="Y21" s="621"/>
      <c r="Z21" s="621"/>
      <c r="AA21" s="621"/>
      <c r="AB21" s="622"/>
      <c r="AC21" s="97"/>
      <c r="AD21" s="620"/>
      <c r="AE21" s="621"/>
      <c r="AF21" s="621"/>
      <c r="AG21" s="621"/>
      <c r="AH21" s="621"/>
      <c r="AI21" s="621"/>
      <c r="AJ21" s="621"/>
      <c r="AK21" s="621"/>
      <c r="AL21" s="621"/>
      <c r="AM21" s="621"/>
      <c r="AN21" s="621"/>
      <c r="AO21" s="621"/>
      <c r="AP21" s="621"/>
      <c r="AQ21" s="621"/>
      <c r="AR21" s="621"/>
      <c r="AS21" s="621"/>
      <c r="AT21" s="621"/>
      <c r="AU21" s="621"/>
      <c r="AV21" s="621"/>
      <c r="AW21" s="621"/>
      <c r="AX21" s="621"/>
      <c r="AY21" s="621"/>
      <c r="AZ21" s="621"/>
      <c r="BA21" s="621"/>
      <c r="BB21" s="621"/>
      <c r="BC21" s="622"/>
      <c r="BD21" s="98"/>
      <c r="BE21" s="620"/>
      <c r="BF21" s="621"/>
      <c r="BG21" s="621"/>
      <c r="BH21" s="621"/>
      <c r="BI21" s="621"/>
      <c r="BJ21" s="621"/>
      <c r="BK21" s="621"/>
      <c r="BL21" s="621"/>
      <c r="BM21" s="621"/>
      <c r="BN21" s="621"/>
      <c r="BO21" s="621"/>
      <c r="BP21" s="621"/>
      <c r="BQ21" s="621"/>
      <c r="BR21" s="621"/>
      <c r="BS21" s="621"/>
      <c r="BT21" s="621"/>
      <c r="BU21" s="621"/>
      <c r="BV21" s="621"/>
      <c r="BW21" s="621"/>
      <c r="BX21" s="621"/>
      <c r="BY21" s="621"/>
      <c r="BZ21" s="621"/>
      <c r="CA21" s="621"/>
      <c r="CB21" s="621"/>
      <c r="CC21" s="621"/>
      <c r="CD21" s="622"/>
      <c r="CE21" s="99"/>
      <c r="CF21" s="620"/>
      <c r="CG21" s="621"/>
      <c r="CH21" s="621"/>
      <c r="CI21" s="621"/>
      <c r="CJ21" s="621"/>
      <c r="CK21" s="621"/>
      <c r="CL21" s="621"/>
      <c r="CM21" s="621"/>
      <c r="CN21" s="621"/>
      <c r="CO21" s="621"/>
      <c r="CP21" s="621"/>
      <c r="CQ21" s="621"/>
      <c r="CR21" s="621"/>
      <c r="CS21" s="621"/>
      <c r="CT21" s="621"/>
      <c r="CU21" s="621"/>
      <c r="CV21" s="621"/>
      <c r="CW21" s="621"/>
      <c r="CX21" s="621"/>
      <c r="CY21" s="621"/>
      <c r="CZ21" s="621"/>
      <c r="DA21" s="621"/>
      <c r="DB21" s="621"/>
      <c r="DC21" s="621"/>
      <c r="DD21" s="621"/>
      <c r="DE21" s="621"/>
      <c r="DF21" s="621"/>
      <c r="DG21" s="621"/>
      <c r="DH21" s="544"/>
      <c r="DI21" s="200">
        <v>0</v>
      </c>
      <c r="DJ21" s="200">
        <v>0</v>
      </c>
      <c r="DK21" s="95"/>
      <c r="DL21" s="438"/>
      <c r="DM21" s="408"/>
      <c r="DN21" s="408"/>
      <c r="DO21" s="408"/>
      <c r="DP21" s="408"/>
      <c r="DQ21" s="408"/>
      <c r="DR21" s="408"/>
      <c r="DS21" s="408"/>
      <c r="DT21" s="200">
        <v>0</v>
      </c>
      <c r="DU21" s="200">
        <v>0</v>
      </c>
      <c r="DV21" s="200">
        <v>0</v>
      </c>
      <c r="DW21" s="1304"/>
    </row>
    <row r="22" spans="2:127" s="240" customFormat="1" ht="15.95" customHeight="1">
      <c r="B22" s="3277" t="s">
        <v>1186</v>
      </c>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c r="AE22" s="3278"/>
      <c r="AF22" s="3278"/>
      <c r="AG22" s="3278"/>
      <c r="AH22" s="3278"/>
      <c r="AI22" s="3278"/>
      <c r="AJ22" s="3278"/>
      <c r="AK22" s="3278"/>
      <c r="AL22" s="3278"/>
      <c r="AM22" s="3278"/>
      <c r="AN22" s="3278"/>
      <c r="AO22" s="3278"/>
      <c r="AP22" s="3278"/>
      <c r="AQ22" s="3278"/>
      <c r="AR22" s="3278"/>
      <c r="AS22" s="3278"/>
      <c r="AT22" s="3278"/>
      <c r="AU22" s="3278"/>
      <c r="AV22" s="3278"/>
      <c r="AW22" s="3278"/>
      <c r="AX22" s="3278"/>
      <c r="AY22" s="3278"/>
      <c r="AZ22" s="3278"/>
      <c r="BA22" s="3278"/>
      <c r="BB22" s="3278"/>
      <c r="BC22" s="3278"/>
      <c r="BD22" s="3278"/>
      <c r="BE22" s="3278"/>
      <c r="BF22" s="3278"/>
      <c r="BG22" s="3278"/>
      <c r="BH22" s="3278"/>
      <c r="BI22" s="3278"/>
      <c r="BJ22" s="3278"/>
      <c r="BK22" s="3278"/>
      <c r="BL22" s="3278"/>
      <c r="BM22" s="3278"/>
      <c r="BN22" s="3278"/>
      <c r="BO22" s="3278"/>
      <c r="BP22" s="3278"/>
      <c r="BQ22" s="3278"/>
      <c r="BR22" s="3278"/>
      <c r="BS22" s="3278"/>
      <c r="BT22" s="3278"/>
      <c r="BU22" s="3278"/>
      <c r="BV22" s="3278"/>
      <c r="BW22" s="3278"/>
      <c r="BX22" s="3278"/>
      <c r="BY22" s="3278"/>
      <c r="BZ22" s="3278"/>
      <c r="CA22" s="3278"/>
      <c r="CB22" s="3278"/>
      <c r="CC22" s="3278"/>
      <c r="CD22" s="3278"/>
      <c r="CE22" s="3278"/>
      <c r="CF22" s="3279" t="str">
        <f>B22</f>
        <v>PROTÉINES  BŒUF</v>
      </c>
      <c r="CG22" s="3279"/>
      <c r="CH22" s="3279"/>
      <c r="CI22" s="3279"/>
      <c r="CJ22" s="3279"/>
      <c r="CK22" s="3279"/>
      <c r="CL22" s="3279"/>
      <c r="CM22" s="3279"/>
      <c r="CN22" s="3279"/>
      <c r="CO22" s="3279"/>
      <c r="CP22" s="3279"/>
      <c r="CQ22" s="3279"/>
      <c r="CR22" s="3279"/>
      <c r="CS22" s="3279"/>
      <c r="CT22" s="3279"/>
      <c r="CU22" s="3279"/>
      <c r="CV22" s="3279"/>
      <c r="CW22" s="3279"/>
      <c r="CX22" s="3279"/>
      <c r="CY22" s="3279"/>
      <c r="CZ22" s="3279"/>
      <c r="DA22" s="3279"/>
      <c r="DB22" s="3279"/>
      <c r="DC22" s="3279"/>
      <c r="DD22" s="3279"/>
      <c r="DE22" s="3279"/>
      <c r="DF22" s="3279"/>
      <c r="DG22" s="3280"/>
      <c r="DH22" s="544"/>
      <c r="DI22" s="200">
        <v>0</v>
      </c>
      <c r="DJ22" s="200">
        <v>0</v>
      </c>
      <c r="DK22" s="95"/>
      <c r="DL22" s="438" t="s">
        <v>864</v>
      </c>
      <c r="DM22" s="408"/>
      <c r="DN22" s="408"/>
      <c r="DO22" s="408"/>
      <c r="DP22" s="408"/>
      <c r="DQ22" s="408"/>
      <c r="DR22" s="408"/>
      <c r="DS22" s="408"/>
      <c r="DT22" s="200">
        <v>0</v>
      </c>
      <c r="DU22" s="200">
        <v>0</v>
      </c>
      <c r="DV22" s="200">
        <v>0</v>
      </c>
      <c r="DW22" s="1304"/>
    </row>
    <row r="23" spans="2:127" s="240" customFormat="1" ht="15.95" customHeight="1">
      <c r="B23" s="3277"/>
      <c r="C23" s="3278"/>
      <c r="D23" s="3278"/>
      <c r="E23" s="3278"/>
      <c r="F23" s="3278"/>
      <c r="G23" s="3278"/>
      <c r="H23" s="3278"/>
      <c r="I23" s="3278"/>
      <c r="J23" s="3278"/>
      <c r="K23" s="3278"/>
      <c r="L23" s="3278"/>
      <c r="M23" s="3278"/>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c r="AL23" s="3278"/>
      <c r="AM23" s="3278"/>
      <c r="AN23" s="3278"/>
      <c r="AO23" s="3278"/>
      <c r="AP23" s="3278"/>
      <c r="AQ23" s="3278"/>
      <c r="AR23" s="3278"/>
      <c r="AS23" s="3278"/>
      <c r="AT23" s="3278"/>
      <c r="AU23" s="3278"/>
      <c r="AV23" s="3278"/>
      <c r="AW23" s="3278"/>
      <c r="AX23" s="3278"/>
      <c r="AY23" s="3278"/>
      <c r="AZ23" s="3278"/>
      <c r="BA23" s="3278"/>
      <c r="BB23" s="3278"/>
      <c r="BC23" s="3278"/>
      <c r="BD23" s="3278"/>
      <c r="BE23" s="3278"/>
      <c r="BF23" s="3278"/>
      <c r="BG23" s="3278"/>
      <c r="BH23" s="3278"/>
      <c r="BI23" s="3278"/>
      <c r="BJ23" s="3278"/>
      <c r="BK23" s="3278"/>
      <c r="BL23" s="3278"/>
      <c r="BM23" s="3278"/>
      <c r="BN23" s="3278"/>
      <c r="BO23" s="3278"/>
      <c r="BP23" s="3278"/>
      <c r="BQ23" s="3278"/>
      <c r="BR23" s="3278"/>
      <c r="BS23" s="3278"/>
      <c r="BT23" s="3278"/>
      <c r="BU23" s="3278"/>
      <c r="BV23" s="3278"/>
      <c r="BW23" s="3278"/>
      <c r="BX23" s="3278"/>
      <c r="BY23" s="3278"/>
      <c r="BZ23" s="3278"/>
      <c r="CA23" s="3278"/>
      <c r="CB23" s="3278"/>
      <c r="CC23" s="3278"/>
      <c r="CD23" s="3278"/>
      <c r="CE23" s="3278"/>
      <c r="CF23" s="3281"/>
      <c r="CG23" s="3281"/>
      <c r="CH23" s="3281"/>
      <c r="CI23" s="3281"/>
      <c r="CJ23" s="3281"/>
      <c r="CK23" s="3281"/>
      <c r="CL23" s="3281"/>
      <c r="CM23" s="3281"/>
      <c r="CN23" s="3281"/>
      <c r="CO23" s="3281"/>
      <c r="CP23" s="3281"/>
      <c r="CQ23" s="3281"/>
      <c r="CR23" s="3281"/>
      <c r="CS23" s="3281"/>
      <c r="CT23" s="3281"/>
      <c r="CU23" s="3281"/>
      <c r="CV23" s="3281"/>
      <c r="CW23" s="3281"/>
      <c r="CX23" s="3281"/>
      <c r="CY23" s="3281"/>
      <c r="CZ23" s="3281"/>
      <c r="DA23" s="3281"/>
      <c r="DB23" s="3281"/>
      <c r="DC23" s="3281"/>
      <c r="DD23" s="3281"/>
      <c r="DE23" s="3281"/>
      <c r="DF23" s="3281"/>
      <c r="DG23" s="3282"/>
      <c r="DH23" s="544"/>
      <c r="DI23" s="200">
        <v>0</v>
      </c>
      <c r="DJ23" s="200">
        <v>0</v>
      </c>
      <c r="DK23" s="95"/>
      <c r="DL23" s="438" t="s">
        <v>862</v>
      </c>
      <c r="DM23" s="408"/>
      <c r="DN23" s="408"/>
      <c r="DO23" s="408"/>
      <c r="DP23" s="408"/>
      <c r="DQ23" s="408"/>
      <c r="DR23" s="408"/>
      <c r="DS23" s="408"/>
      <c r="DT23" s="200">
        <v>0</v>
      </c>
      <c r="DU23" s="200">
        <v>0</v>
      </c>
      <c r="DV23" s="200">
        <v>0</v>
      </c>
      <c r="DW23" s="1304"/>
    </row>
    <row r="24" spans="2:127" s="2" customFormat="1" ht="15.95" customHeight="1">
      <c r="B24" s="947" t="s">
        <v>847</v>
      </c>
      <c r="C24" s="3023">
        <v>1</v>
      </c>
      <c r="D24" s="3024"/>
      <c r="E24" s="3023">
        <f>C24+1</f>
        <v>2</v>
      </c>
      <c r="F24" s="3024"/>
      <c r="G24" s="3023">
        <f>E24+1</f>
        <v>3</v>
      </c>
      <c r="H24" s="3024"/>
      <c r="I24" s="3023">
        <f>G24+1</f>
        <v>4</v>
      </c>
      <c r="J24" s="3024"/>
      <c r="K24" s="3023">
        <f>I24+1</f>
        <v>5</v>
      </c>
      <c r="L24" s="3024"/>
      <c r="M24" s="3023">
        <f>K24+1</f>
        <v>6</v>
      </c>
      <c r="N24" s="3024"/>
      <c r="O24" s="3023">
        <f>M24+1</f>
        <v>7</v>
      </c>
      <c r="P24" s="3024"/>
      <c r="Q24" s="3023">
        <f>O24+1</f>
        <v>8</v>
      </c>
      <c r="R24" s="3024"/>
      <c r="S24" s="3023">
        <f>Q24+1</f>
        <v>9</v>
      </c>
      <c r="T24" s="3024"/>
      <c r="U24" s="3023">
        <f>S24+1</f>
        <v>10</v>
      </c>
      <c r="V24" s="3024"/>
      <c r="W24" s="3023">
        <f>U24+1</f>
        <v>11</v>
      </c>
      <c r="X24" s="3024"/>
      <c r="Y24" s="3023">
        <f>W24+1</f>
        <v>12</v>
      </c>
      <c r="Z24" s="3024"/>
      <c r="AA24" s="3023">
        <f>Y24+1</f>
        <v>13</v>
      </c>
      <c r="AB24" s="3024"/>
      <c r="AC24" s="113"/>
      <c r="AD24" s="3023">
        <f>AA24+1</f>
        <v>14</v>
      </c>
      <c r="AE24" s="3024"/>
      <c r="AF24" s="3023">
        <f>AD24+1</f>
        <v>15</v>
      </c>
      <c r="AG24" s="3024"/>
      <c r="AH24" s="3023">
        <f>AF24+1</f>
        <v>16</v>
      </c>
      <c r="AI24" s="3024"/>
      <c r="AJ24" s="3023">
        <f>AH24+1</f>
        <v>17</v>
      </c>
      <c r="AK24" s="3024"/>
      <c r="AL24" s="3023">
        <f>AJ24+1</f>
        <v>18</v>
      </c>
      <c r="AM24" s="3024"/>
      <c r="AN24" s="3023">
        <f>AL24+1</f>
        <v>19</v>
      </c>
      <c r="AO24" s="3024"/>
      <c r="AP24" s="3023">
        <f>AN24+1</f>
        <v>20</v>
      </c>
      <c r="AQ24" s="3024"/>
      <c r="AR24" s="3023">
        <f>AP24+1</f>
        <v>21</v>
      </c>
      <c r="AS24" s="3024"/>
      <c r="AT24" s="3023">
        <f>AR24+1</f>
        <v>22</v>
      </c>
      <c r="AU24" s="3024"/>
      <c r="AV24" s="3023">
        <f>AT24+1</f>
        <v>23</v>
      </c>
      <c r="AW24" s="3024"/>
      <c r="AX24" s="3023">
        <f>AV24+1</f>
        <v>24</v>
      </c>
      <c r="AY24" s="3024"/>
      <c r="AZ24" s="3023">
        <f>AX24+1</f>
        <v>25</v>
      </c>
      <c r="BA24" s="3024"/>
      <c r="BB24" s="3023">
        <f>AZ24+1</f>
        <v>26</v>
      </c>
      <c r="BC24" s="3024"/>
      <c r="BD24" s="114"/>
      <c r="BE24" s="3023">
        <f>BB24+1</f>
        <v>27</v>
      </c>
      <c r="BF24" s="3024"/>
      <c r="BG24" s="3023">
        <f>BE24+1</f>
        <v>28</v>
      </c>
      <c r="BH24" s="3024"/>
      <c r="BI24" s="3023">
        <f>BG24+1</f>
        <v>29</v>
      </c>
      <c r="BJ24" s="3024"/>
      <c r="BK24" s="3023">
        <f>BI24+1</f>
        <v>30</v>
      </c>
      <c r="BL24" s="3024"/>
      <c r="BM24" s="3023">
        <f>BK24+1</f>
        <v>31</v>
      </c>
      <c r="BN24" s="3024"/>
      <c r="BO24" s="3023">
        <f>BM24+1</f>
        <v>32</v>
      </c>
      <c r="BP24" s="3024"/>
      <c r="BQ24" s="3023">
        <f>BO24+1</f>
        <v>33</v>
      </c>
      <c r="BR24" s="3024"/>
      <c r="BS24" s="3023">
        <f>BQ24+1</f>
        <v>34</v>
      </c>
      <c r="BT24" s="3024"/>
      <c r="BU24" s="3023">
        <f>BS24+1</f>
        <v>35</v>
      </c>
      <c r="BV24" s="3024"/>
      <c r="BW24" s="3023">
        <f>BU24+1</f>
        <v>36</v>
      </c>
      <c r="BX24" s="3024"/>
      <c r="BY24" s="3023">
        <f>BW24+1</f>
        <v>37</v>
      </c>
      <c r="BZ24" s="3024"/>
      <c r="CA24" s="3023">
        <f>BY24+1</f>
        <v>38</v>
      </c>
      <c r="CB24" s="3024"/>
      <c r="CC24" s="3023">
        <f>CA24+1</f>
        <v>39</v>
      </c>
      <c r="CD24" s="3024"/>
      <c r="CE24" s="115"/>
      <c r="CF24" s="3023">
        <f>CC24+1</f>
        <v>40</v>
      </c>
      <c r="CG24" s="3024"/>
      <c r="CH24" s="3023">
        <f>CF24+1</f>
        <v>41</v>
      </c>
      <c r="CI24" s="3024"/>
      <c r="CJ24" s="3023">
        <f>CH24+1</f>
        <v>42</v>
      </c>
      <c r="CK24" s="3024"/>
      <c r="CL24" s="3023">
        <f>CJ24+1</f>
        <v>43</v>
      </c>
      <c r="CM24" s="3024"/>
      <c r="CN24" s="3023">
        <f>CL24+1</f>
        <v>44</v>
      </c>
      <c r="CO24" s="3024"/>
      <c r="CP24" s="3023">
        <f>CN24+1</f>
        <v>45</v>
      </c>
      <c r="CQ24" s="3024"/>
      <c r="CR24" s="3023">
        <f>CP24+1</f>
        <v>46</v>
      </c>
      <c r="CS24" s="3024"/>
      <c r="CT24" s="3023">
        <f>CR24+1</f>
        <v>47</v>
      </c>
      <c r="CU24" s="3024"/>
      <c r="CV24" s="3023">
        <f>CT24+1</f>
        <v>48</v>
      </c>
      <c r="CW24" s="3024"/>
      <c r="CX24" s="3023">
        <f>CV24+1</f>
        <v>49</v>
      </c>
      <c r="CY24" s="3024"/>
      <c r="CZ24" s="3023">
        <f>CX24+1</f>
        <v>50</v>
      </c>
      <c r="DA24" s="3024"/>
      <c r="DB24" s="3023">
        <f t="shared" ref="DB24" si="56">CZ24+1</f>
        <v>51</v>
      </c>
      <c r="DC24" s="3024"/>
      <c r="DD24" s="3023">
        <f>DB24+1</f>
        <v>52</v>
      </c>
      <c r="DE24" s="3024"/>
      <c r="DF24" s="100" t="s">
        <v>937</v>
      </c>
      <c r="DG24" s="101"/>
      <c r="DH24" s="96"/>
      <c r="DI24" s="200">
        <v>0</v>
      </c>
      <c r="DJ24" s="200">
        <v>0</v>
      </c>
      <c r="DK24" s="95"/>
      <c r="DL24" s="438" t="s">
        <v>863</v>
      </c>
      <c r="DM24" s="408"/>
      <c r="DN24" s="408"/>
      <c r="DO24" s="408"/>
      <c r="DP24" s="408"/>
      <c r="DQ24" s="408"/>
      <c r="DR24" s="408"/>
      <c r="DS24" s="408"/>
      <c r="DT24" s="200">
        <v>0</v>
      </c>
      <c r="DU24" s="200">
        <v>0</v>
      </c>
      <c r="DV24" s="200">
        <v>0</v>
      </c>
      <c r="DW24" s="1304"/>
    </row>
    <row r="25" spans="2:127" s="2" customFormat="1" ht="15.95" customHeight="1">
      <c r="B25" s="948" t="s">
        <v>205</v>
      </c>
      <c r="C25" s="102" t="s">
        <v>66</v>
      </c>
      <c r="D25" s="103" t="s">
        <v>77</v>
      </c>
      <c r="E25" s="102" t="s">
        <v>66</v>
      </c>
      <c r="F25" s="103" t="s">
        <v>77</v>
      </c>
      <c r="G25" s="102" t="s">
        <v>66</v>
      </c>
      <c r="H25" s="103" t="s">
        <v>77</v>
      </c>
      <c r="I25" s="102" t="s">
        <v>66</v>
      </c>
      <c r="J25" s="103" t="s">
        <v>77</v>
      </c>
      <c r="K25" s="102" t="s">
        <v>66</v>
      </c>
      <c r="L25" s="103" t="s">
        <v>77</v>
      </c>
      <c r="M25" s="102" t="s">
        <v>66</v>
      </c>
      <c r="N25" s="103" t="s">
        <v>77</v>
      </c>
      <c r="O25" s="102" t="s">
        <v>66</v>
      </c>
      <c r="P25" s="103" t="s">
        <v>77</v>
      </c>
      <c r="Q25" s="102" t="s">
        <v>66</v>
      </c>
      <c r="R25" s="103" t="s">
        <v>77</v>
      </c>
      <c r="S25" s="102" t="s">
        <v>66</v>
      </c>
      <c r="T25" s="103" t="s">
        <v>77</v>
      </c>
      <c r="U25" s="102" t="s">
        <v>66</v>
      </c>
      <c r="V25" s="103" t="s">
        <v>77</v>
      </c>
      <c r="W25" s="102" t="s">
        <v>66</v>
      </c>
      <c r="X25" s="103" t="s">
        <v>77</v>
      </c>
      <c r="Y25" s="102" t="s">
        <v>66</v>
      </c>
      <c r="Z25" s="103" t="s">
        <v>77</v>
      </c>
      <c r="AA25" s="102" t="s">
        <v>66</v>
      </c>
      <c r="AB25" s="104" t="s">
        <v>77</v>
      </c>
      <c r="AC25" s="97"/>
      <c r="AD25" s="105" t="s">
        <v>66</v>
      </c>
      <c r="AE25" s="103" t="s">
        <v>77</v>
      </c>
      <c r="AF25" s="106" t="s">
        <v>66</v>
      </c>
      <c r="AG25" s="103" t="s">
        <v>77</v>
      </c>
      <c r="AH25" s="106" t="s">
        <v>66</v>
      </c>
      <c r="AI25" s="103" t="s">
        <v>77</v>
      </c>
      <c r="AJ25" s="106" t="s">
        <v>66</v>
      </c>
      <c r="AK25" s="103" t="s">
        <v>77</v>
      </c>
      <c r="AL25" s="106" t="s">
        <v>66</v>
      </c>
      <c r="AM25" s="103" t="s">
        <v>77</v>
      </c>
      <c r="AN25" s="106" t="s">
        <v>66</v>
      </c>
      <c r="AO25" s="103" t="s">
        <v>77</v>
      </c>
      <c r="AP25" s="106" t="s">
        <v>66</v>
      </c>
      <c r="AQ25" s="103" t="s">
        <v>77</v>
      </c>
      <c r="AR25" s="106" t="s">
        <v>66</v>
      </c>
      <c r="AS25" s="103" t="s">
        <v>77</v>
      </c>
      <c r="AT25" s="106" t="s">
        <v>66</v>
      </c>
      <c r="AU25" s="103" t="s">
        <v>77</v>
      </c>
      <c r="AV25" s="106" t="s">
        <v>66</v>
      </c>
      <c r="AW25" s="103" t="s">
        <v>77</v>
      </c>
      <c r="AX25" s="106" t="s">
        <v>66</v>
      </c>
      <c r="AY25" s="103" t="s">
        <v>77</v>
      </c>
      <c r="AZ25" s="106" t="s">
        <v>66</v>
      </c>
      <c r="BA25" s="103" t="s">
        <v>77</v>
      </c>
      <c r="BB25" s="106" t="s">
        <v>66</v>
      </c>
      <c r="BC25" s="104" t="s">
        <v>77</v>
      </c>
      <c r="BD25" s="98"/>
      <c r="BE25" s="107" t="s">
        <v>66</v>
      </c>
      <c r="BF25" s="103" t="s">
        <v>77</v>
      </c>
      <c r="BG25" s="108" t="s">
        <v>66</v>
      </c>
      <c r="BH25" s="103" t="s">
        <v>77</v>
      </c>
      <c r="BI25" s="108" t="s">
        <v>66</v>
      </c>
      <c r="BJ25" s="103" t="s">
        <v>77</v>
      </c>
      <c r="BK25" s="108" t="s">
        <v>66</v>
      </c>
      <c r="BL25" s="103" t="s">
        <v>77</v>
      </c>
      <c r="BM25" s="108" t="s">
        <v>66</v>
      </c>
      <c r="BN25" s="103" t="s">
        <v>77</v>
      </c>
      <c r="BO25" s="108" t="s">
        <v>66</v>
      </c>
      <c r="BP25" s="103" t="s">
        <v>77</v>
      </c>
      <c r="BQ25" s="108" t="s">
        <v>66</v>
      </c>
      <c r="BR25" s="103" t="s">
        <v>77</v>
      </c>
      <c r="BS25" s="108" t="s">
        <v>66</v>
      </c>
      <c r="BT25" s="103" t="s">
        <v>77</v>
      </c>
      <c r="BU25" s="108" t="s">
        <v>66</v>
      </c>
      <c r="BV25" s="103" t="s">
        <v>77</v>
      </c>
      <c r="BW25" s="108" t="s">
        <v>66</v>
      </c>
      <c r="BX25" s="103" t="s">
        <v>77</v>
      </c>
      <c r="BY25" s="108" t="s">
        <v>66</v>
      </c>
      <c r="BZ25" s="103" t="s">
        <v>77</v>
      </c>
      <c r="CA25" s="108" t="s">
        <v>66</v>
      </c>
      <c r="CB25" s="103" t="s">
        <v>77</v>
      </c>
      <c r="CC25" s="108" t="s">
        <v>66</v>
      </c>
      <c r="CD25" s="104" t="s">
        <v>77</v>
      </c>
      <c r="CE25" s="99"/>
      <c r="CF25" s="109" t="s">
        <v>66</v>
      </c>
      <c r="CG25" s="103" t="s">
        <v>77</v>
      </c>
      <c r="CH25" s="110" t="s">
        <v>66</v>
      </c>
      <c r="CI25" s="103" t="s">
        <v>77</v>
      </c>
      <c r="CJ25" s="110" t="s">
        <v>66</v>
      </c>
      <c r="CK25" s="103" t="s">
        <v>77</v>
      </c>
      <c r="CL25" s="110" t="s">
        <v>66</v>
      </c>
      <c r="CM25" s="103" t="s">
        <v>77</v>
      </c>
      <c r="CN25" s="110" t="s">
        <v>66</v>
      </c>
      <c r="CO25" s="103" t="s">
        <v>77</v>
      </c>
      <c r="CP25" s="110" t="s">
        <v>66</v>
      </c>
      <c r="CQ25" s="103" t="s">
        <v>77</v>
      </c>
      <c r="CR25" s="110" t="s">
        <v>66</v>
      </c>
      <c r="CS25" s="103" t="s">
        <v>77</v>
      </c>
      <c r="CT25" s="110" t="s">
        <v>66</v>
      </c>
      <c r="CU25" s="103" t="s">
        <v>77</v>
      </c>
      <c r="CV25" s="110" t="s">
        <v>66</v>
      </c>
      <c r="CW25" s="103" t="s">
        <v>77</v>
      </c>
      <c r="CX25" s="110" t="s">
        <v>66</v>
      </c>
      <c r="CY25" s="103" t="s">
        <v>77</v>
      </c>
      <c r="CZ25" s="110" t="s">
        <v>66</v>
      </c>
      <c r="DA25" s="103" t="s">
        <v>77</v>
      </c>
      <c r="DB25" s="110" t="s">
        <v>66</v>
      </c>
      <c r="DC25" s="103" t="s">
        <v>77</v>
      </c>
      <c r="DD25" s="110" t="s">
        <v>66</v>
      </c>
      <c r="DE25" s="104" t="s">
        <v>77</v>
      </c>
      <c r="DF25" s="111" t="s">
        <v>922</v>
      </c>
      <c r="DG25" s="112"/>
      <c r="DH25" s="96"/>
      <c r="DI25" s="200">
        <v>0</v>
      </c>
      <c r="DJ25" s="200">
        <v>0</v>
      </c>
      <c r="DK25" s="95"/>
      <c r="DL25" s="438" t="s">
        <v>865</v>
      </c>
      <c r="DM25" s="408"/>
      <c r="DN25" s="408"/>
      <c r="DO25" s="408"/>
      <c r="DP25" s="408"/>
      <c r="DQ25" s="408"/>
      <c r="DR25" s="408"/>
      <c r="DS25" s="408"/>
      <c r="DT25" s="200">
        <v>0</v>
      </c>
      <c r="DU25" s="200">
        <v>0</v>
      </c>
      <c r="DV25" s="200">
        <v>0</v>
      </c>
      <c r="DW25" s="1304"/>
    </row>
    <row r="26" spans="2:127" ht="15.95" customHeight="1">
      <c r="B26" s="653" t="s">
        <v>441</v>
      </c>
      <c r="C26" s="654"/>
      <c r="D26" s="655"/>
      <c r="E26" s="654"/>
      <c r="F26" s="655"/>
      <c r="G26" s="654"/>
      <c r="H26" s="655"/>
      <c r="I26" s="654"/>
      <c r="J26" s="655"/>
      <c r="K26" s="654"/>
      <c r="L26" s="655"/>
      <c r="M26" s="654"/>
      <c r="N26" s="655"/>
      <c r="O26" s="654"/>
      <c r="P26" s="655"/>
      <c r="Q26" s="654"/>
      <c r="R26" s="655"/>
      <c r="S26" s="654"/>
      <c r="T26" s="655"/>
      <c r="U26" s="654"/>
      <c r="V26" s="655"/>
      <c r="W26" s="654"/>
      <c r="X26" s="655"/>
      <c r="Y26" s="654"/>
      <c r="Z26" s="655"/>
      <c r="AA26" s="654"/>
      <c r="AB26" s="656"/>
      <c r="AC26" s="648"/>
      <c r="AD26" s="654"/>
      <c r="AE26" s="655"/>
      <c r="AF26" s="654"/>
      <c r="AG26" s="655"/>
      <c r="AH26" s="654"/>
      <c r="AI26" s="655"/>
      <c r="AJ26" s="654"/>
      <c r="AK26" s="655"/>
      <c r="AL26" s="654"/>
      <c r="AM26" s="655"/>
      <c r="AN26" s="654"/>
      <c r="AO26" s="655"/>
      <c r="AP26" s="654"/>
      <c r="AQ26" s="655"/>
      <c r="AR26" s="654"/>
      <c r="AS26" s="655"/>
      <c r="AT26" s="654"/>
      <c r="AU26" s="655"/>
      <c r="AV26" s="654"/>
      <c r="AW26" s="655"/>
      <c r="AX26" s="654"/>
      <c r="AY26" s="655"/>
      <c r="AZ26" s="654"/>
      <c r="BA26" s="655"/>
      <c r="BB26" s="654"/>
      <c r="BC26" s="656"/>
      <c r="BD26" s="649"/>
      <c r="BE26" s="654"/>
      <c r="BF26" s="655"/>
      <c r="BG26" s="654"/>
      <c r="BH26" s="655"/>
      <c r="BI26" s="654"/>
      <c r="BJ26" s="655"/>
      <c r="BK26" s="654"/>
      <c r="BL26" s="655"/>
      <c r="BM26" s="654"/>
      <c r="BN26" s="655"/>
      <c r="BO26" s="654"/>
      <c r="BP26" s="655"/>
      <c r="BQ26" s="654"/>
      <c r="BR26" s="655"/>
      <c r="BS26" s="654"/>
      <c r="BT26" s="655"/>
      <c r="BU26" s="654"/>
      <c r="BV26" s="655"/>
      <c r="BW26" s="654"/>
      <c r="BX26" s="655"/>
      <c r="BY26" s="654"/>
      <c r="BZ26" s="655"/>
      <c r="CA26" s="654"/>
      <c r="CB26" s="655"/>
      <c r="CC26" s="654"/>
      <c r="CD26" s="656"/>
      <c r="CE26" s="650"/>
      <c r="CF26" s="654"/>
      <c r="CG26" s="655"/>
      <c r="CH26" s="654"/>
      <c r="CI26" s="655"/>
      <c r="CJ26" s="654"/>
      <c r="CK26" s="655"/>
      <c r="CL26" s="654"/>
      <c r="CM26" s="655"/>
      <c r="CN26" s="654"/>
      <c r="CO26" s="655"/>
      <c r="CP26" s="654"/>
      <c r="CQ26" s="655"/>
      <c r="CR26" s="654"/>
      <c r="CS26" s="655"/>
      <c r="CT26" s="654"/>
      <c r="CU26" s="655"/>
      <c r="CV26" s="654"/>
      <c r="CW26" s="655"/>
      <c r="CX26" s="654"/>
      <c r="CY26" s="655"/>
      <c r="CZ26" s="654"/>
      <c r="DA26" s="655"/>
      <c r="DB26" s="654"/>
      <c r="DC26" s="655"/>
      <c r="DD26" s="654"/>
      <c r="DE26" s="656"/>
      <c r="DF26" s="651">
        <f t="shared" ref="DF26:DF39" si="57">SUM(C26:DE26)</f>
        <v>0</v>
      </c>
      <c r="DG26" s="652" t="str">
        <f>IF(DF26=0,"",DF26/DB287)</f>
        <v/>
      </c>
      <c r="DH26" s="647"/>
      <c r="DI26" s="659"/>
      <c r="DJ26" s="200">
        <v>0</v>
      </c>
      <c r="DK26" s="95"/>
      <c r="DL26" s="438" t="s">
        <v>866</v>
      </c>
      <c r="DM26" s="408"/>
      <c r="DN26" s="408"/>
      <c r="DO26" s="408"/>
      <c r="DP26" s="408"/>
      <c r="DQ26" s="408"/>
      <c r="DR26" s="408"/>
      <c r="DS26" s="408"/>
      <c r="DT26" s="200">
        <v>0</v>
      </c>
      <c r="DU26" s="200">
        <v>0</v>
      </c>
      <c r="DV26" s="200">
        <v>0</v>
      </c>
      <c r="DW26" s="1304"/>
    </row>
    <row r="27" spans="2:127" ht="15.95" customHeight="1">
      <c r="B27" s="653" t="s">
        <v>453</v>
      </c>
      <c r="C27" s="654"/>
      <c r="D27" s="655"/>
      <c r="E27" s="654"/>
      <c r="F27" s="655"/>
      <c r="G27" s="654"/>
      <c r="H27" s="655"/>
      <c r="I27" s="654"/>
      <c r="J27" s="655"/>
      <c r="K27" s="654"/>
      <c r="L27" s="655"/>
      <c r="M27" s="654"/>
      <c r="N27" s="655"/>
      <c r="O27" s="654"/>
      <c r="P27" s="655"/>
      <c r="Q27" s="654"/>
      <c r="R27" s="655"/>
      <c r="S27" s="654"/>
      <c r="T27" s="655"/>
      <c r="U27" s="654"/>
      <c r="V27" s="655"/>
      <c r="W27" s="654"/>
      <c r="X27" s="655"/>
      <c r="Y27" s="654"/>
      <c r="Z27" s="655"/>
      <c r="AA27" s="654"/>
      <c r="AB27" s="656"/>
      <c r="AC27" s="648"/>
      <c r="AD27" s="654"/>
      <c r="AE27" s="655"/>
      <c r="AF27" s="654"/>
      <c r="AG27" s="655"/>
      <c r="AH27" s="654"/>
      <c r="AI27" s="655"/>
      <c r="AJ27" s="654"/>
      <c r="AK27" s="655"/>
      <c r="AL27" s="654"/>
      <c r="AM27" s="655"/>
      <c r="AN27" s="654"/>
      <c r="AO27" s="655"/>
      <c r="AP27" s="654"/>
      <c r="AQ27" s="655"/>
      <c r="AR27" s="654"/>
      <c r="AS27" s="655"/>
      <c r="AT27" s="654"/>
      <c r="AU27" s="655"/>
      <c r="AV27" s="654"/>
      <c r="AW27" s="655"/>
      <c r="AX27" s="654"/>
      <c r="AY27" s="655"/>
      <c r="AZ27" s="654"/>
      <c r="BA27" s="655"/>
      <c r="BB27" s="654"/>
      <c r="BC27" s="656"/>
      <c r="BD27" s="649"/>
      <c r="BE27" s="654"/>
      <c r="BF27" s="655"/>
      <c r="BG27" s="654"/>
      <c r="BH27" s="655"/>
      <c r="BI27" s="654"/>
      <c r="BJ27" s="655"/>
      <c r="BK27" s="654"/>
      <c r="BL27" s="655"/>
      <c r="BM27" s="654"/>
      <c r="BN27" s="655"/>
      <c r="BO27" s="654"/>
      <c r="BP27" s="655"/>
      <c r="BQ27" s="654"/>
      <c r="BR27" s="655"/>
      <c r="BS27" s="654"/>
      <c r="BT27" s="655"/>
      <c r="BU27" s="654"/>
      <c r="BV27" s="655"/>
      <c r="BW27" s="654"/>
      <c r="BX27" s="655"/>
      <c r="BY27" s="654"/>
      <c r="BZ27" s="655"/>
      <c r="CA27" s="654"/>
      <c r="CB27" s="655"/>
      <c r="CC27" s="654"/>
      <c r="CD27" s="656"/>
      <c r="CE27" s="650"/>
      <c r="CF27" s="654"/>
      <c r="CG27" s="655"/>
      <c r="CH27" s="654"/>
      <c r="CI27" s="655"/>
      <c r="CJ27" s="654"/>
      <c r="CK27" s="655"/>
      <c r="CL27" s="654"/>
      <c r="CM27" s="655"/>
      <c r="CN27" s="654"/>
      <c r="CO27" s="655"/>
      <c r="CP27" s="654"/>
      <c r="CQ27" s="655"/>
      <c r="CR27" s="654"/>
      <c r="CS27" s="655"/>
      <c r="CT27" s="654"/>
      <c r="CU27" s="655"/>
      <c r="CV27" s="654"/>
      <c r="CW27" s="655"/>
      <c r="CX27" s="654"/>
      <c r="CY27" s="655"/>
      <c r="CZ27" s="654"/>
      <c r="DA27" s="655"/>
      <c r="DB27" s="654"/>
      <c r="DC27" s="655"/>
      <c r="DD27" s="654"/>
      <c r="DE27" s="656"/>
      <c r="DF27" s="651">
        <f t="shared" si="57"/>
        <v>0</v>
      </c>
      <c r="DG27" s="652" t="str">
        <f>IF(DF27=0,"",DF27/DB287)</f>
        <v/>
      </c>
      <c r="DH27" s="647"/>
      <c r="DI27" s="659"/>
      <c r="DJ27" s="200">
        <v>0</v>
      </c>
      <c r="DK27" s="95"/>
      <c r="DL27" s="395"/>
      <c r="DM27" s="395"/>
      <c r="DN27" s="395"/>
      <c r="DO27" s="395"/>
      <c r="DP27" s="395"/>
      <c r="DQ27" s="395"/>
      <c r="DR27" s="395"/>
      <c r="DS27" s="395"/>
      <c r="DT27" s="200">
        <v>0</v>
      </c>
      <c r="DU27" s="200">
        <v>0</v>
      </c>
      <c r="DV27" s="200">
        <v>0</v>
      </c>
      <c r="DW27" s="1304"/>
    </row>
    <row r="28" spans="2:127" ht="15.95" customHeight="1">
      <c r="B28" s="653" t="s">
        <v>466</v>
      </c>
      <c r="C28" s="654"/>
      <c r="D28" s="655"/>
      <c r="E28" s="654"/>
      <c r="F28" s="655"/>
      <c r="G28" s="654"/>
      <c r="H28" s="655"/>
      <c r="I28" s="654"/>
      <c r="J28" s="655"/>
      <c r="K28" s="654"/>
      <c r="L28" s="655"/>
      <c r="M28" s="654"/>
      <c r="N28" s="655"/>
      <c r="O28" s="654"/>
      <c r="P28" s="655"/>
      <c r="Q28" s="654"/>
      <c r="R28" s="655"/>
      <c r="S28" s="654"/>
      <c r="T28" s="655"/>
      <c r="U28" s="654"/>
      <c r="V28" s="655"/>
      <c r="W28" s="654"/>
      <c r="X28" s="655"/>
      <c r="Y28" s="654"/>
      <c r="Z28" s="655"/>
      <c r="AA28" s="654"/>
      <c r="AB28" s="656"/>
      <c r="AC28" s="648"/>
      <c r="AD28" s="654"/>
      <c r="AE28" s="655"/>
      <c r="AF28" s="654"/>
      <c r="AG28" s="655"/>
      <c r="AH28" s="654"/>
      <c r="AI28" s="655"/>
      <c r="AJ28" s="654"/>
      <c r="AK28" s="655"/>
      <c r="AL28" s="654"/>
      <c r="AM28" s="655"/>
      <c r="AN28" s="654"/>
      <c r="AO28" s="655"/>
      <c r="AP28" s="654"/>
      <c r="AQ28" s="655"/>
      <c r="AR28" s="654"/>
      <c r="AS28" s="655"/>
      <c r="AT28" s="654"/>
      <c r="AU28" s="655"/>
      <c r="AV28" s="654"/>
      <c r="AW28" s="655"/>
      <c r="AX28" s="654"/>
      <c r="AY28" s="655"/>
      <c r="AZ28" s="654"/>
      <c r="BA28" s="655"/>
      <c r="BB28" s="654"/>
      <c r="BC28" s="656"/>
      <c r="BD28" s="649"/>
      <c r="BE28" s="654"/>
      <c r="BF28" s="655"/>
      <c r="BG28" s="654"/>
      <c r="BH28" s="655"/>
      <c r="BI28" s="654"/>
      <c r="BJ28" s="655"/>
      <c r="BK28" s="654"/>
      <c r="BL28" s="655"/>
      <c r="BM28" s="654"/>
      <c r="BN28" s="655"/>
      <c r="BO28" s="654"/>
      <c r="BP28" s="655"/>
      <c r="BQ28" s="654"/>
      <c r="BR28" s="655"/>
      <c r="BS28" s="654"/>
      <c r="BT28" s="655"/>
      <c r="BU28" s="654"/>
      <c r="BV28" s="655"/>
      <c r="BW28" s="654"/>
      <c r="BX28" s="655"/>
      <c r="BY28" s="654"/>
      <c r="BZ28" s="655"/>
      <c r="CA28" s="654"/>
      <c r="CB28" s="655"/>
      <c r="CC28" s="654"/>
      <c r="CD28" s="656"/>
      <c r="CE28" s="650"/>
      <c r="CF28" s="654"/>
      <c r="CG28" s="655"/>
      <c r="CH28" s="654"/>
      <c r="CI28" s="655"/>
      <c r="CJ28" s="654"/>
      <c r="CK28" s="655"/>
      <c r="CL28" s="654"/>
      <c r="CM28" s="655"/>
      <c r="CN28" s="654"/>
      <c r="CO28" s="655"/>
      <c r="CP28" s="654"/>
      <c r="CQ28" s="655"/>
      <c r="CR28" s="654"/>
      <c r="CS28" s="655"/>
      <c r="CT28" s="654"/>
      <c r="CU28" s="655"/>
      <c r="CV28" s="654"/>
      <c r="CW28" s="655"/>
      <c r="CX28" s="654"/>
      <c r="CY28" s="655"/>
      <c r="CZ28" s="654"/>
      <c r="DA28" s="655"/>
      <c r="DB28" s="654"/>
      <c r="DC28" s="655"/>
      <c r="DD28" s="654"/>
      <c r="DE28" s="656"/>
      <c r="DF28" s="651">
        <f t="shared" si="57"/>
        <v>0</v>
      </c>
      <c r="DG28" s="652" t="str">
        <f>IF(DF28=0,"",DF28/DB287)</f>
        <v/>
      </c>
      <c r="DH28" s="647"/>
      <c r="DI28" s="659"/>
      <c r="DJ28" s="200">
        <v>0</v>
      </c>
      <c r="DK28" s="95"/>
      <c r="DL28" s="3092" t="s">
        <v>1118</v>
      </c>
      <c r="DM28" s="3092"/>
      <c r="DN28" s="3092"/>
      <c r="DO28" s="3092"/>
      <c r="DP28" s="3092"/>
      <c r="DQ28" s="3092"/>
      <c r="DR28" s="3092"/>
      <c r="DS28" s="3092"/>
      <c r="DT28" s="200">
        <v>0</v>
      </c>
      <c r="DU28" s="200">
        <v>0</v>
      </c>
      <c r="DV28" s="200">
        <v>0</v>
      </c>
      <c r="DW28" s="1304"/>
    </row>
    <row r="29" spans="2:127" ht="15.95" customHeight="1">
      <c r="B29" s="653" t="s">
        <v>477</v>
      </c>
      <c r="C29" s="654"/>
      <c r="D29" s="655"/>
      <c r="E29" s="654"/>
      <c r="F29" s="655"/>
      <c r="G29" s="654"/>
      <c r="H29" s="655"/>
      <c r="I29" s="654"/>
      <c r="J29" s="655"/>
      <c r="K29" s="654"/>
      <c r="L29" s="655"/>
      <c r="M29" s="654"/>
      <c r="N29" s="655"/>
      <c r="O29" s="654"/>
      <c r="P29" s="655"/>
      <c r="Q29" s="654"/>
      <c r="R29" s="655"/>
      <c r="S29" s="654"/>
      <c r="T29" s="655"/>
      <c r="U29" s="654"/>
      <c r="V29" s="655"/>
      <c r="W29" s="654"/>
      <c r="X29" s="655"/>
      <c r="Y29" s="654"/>
      <c r="Z29" s="655"/>
      <c r="AA29" s="654"/>
      <c r="AB29" s="656"/>
      <c r="AC29" s="648"/>
      <c r="AD29" s="654"/>
      <c r="AE29" s="655"/>
      <c r="AF29" s="654"/>
      <c r="AG29" s="655"/>
      <c r="AH29" s="654"/>
      <c r="AI29" s="655"/>
      <c r="AJ29" s="654"/>
      <c r="AK29" s="655"/>
      <c r="AL29" s="654"/>
      <c r="AM29" s="655"/>
      <c r="AN29" s="654"/>
      <c r="AO29" s="655"/>
      <c r="AP29" s="654"/>
      <c r="AQ29" s="655"/>
      <c r="AR29" s="654"/>
      <c r="AS29" s="655"/>
      <c r="AT29" s="654"/>
      <c r="AU29" s="655"/>
      <c r="AV29" s="654"/>
      <c r="AW29" s="655"/>
      <c r="AX29" s="654"/>
      <c r="AY29" s="655"/>
      <c r="AZ29" s="654"/>
      <c r="BA29" s="655"/>
      <c r="BB29" s="654"/>
      <c r="BC29" s="656"/>
      <c r="BD29" s="649"/>
      <c r="BE29" s="654"/>
      <c r="BF29" s="655"/>
      <c r="BG29" s="654"/>
      <c r="BH29" s="655"/>
      <c r="BI29" s="654"/>
      <c r="BJ29" s="655"/>
      <c r="BK29" s="654"/>
      <c r="BL29" s="655"/>
      <c r="BM29" s="654"/>
      <c r="BN29" s="655"/>
      <c r="BO29" s="654"/>
      <c r="BP29" s="655"/>
      <c r="BQ29" s="654"/>
      <c r="BR29" s="655"/>
      <c r="BS29" s="654"/>
      <c r="BT29" s="655"/>
      <c r="BU29" s="654"/>
      <c r="BV29" s="655"/>
      <c r="BW29" s="654"/>
      <c r="BX29" s="655"/>
      <c r="BY29" s="654"/>
      <c r="BZ29" s="655"/>
      <c r="CA29" s="654"/>
      <c r="CB29" s="655"/>
      <c r="CC29" s="654"/>
      <c r="CD29" s="656"/>
      <c r="CE29" s="650"/>
      <c r="CF29" s="654"/>
      <c r="CG29" s="655"/>
      <c r="CH29" s="654"/>
      <c r="CI29" s="655"/>
      <c r="CJ29" s="654"/>
      <c r="CK29" s="655"/>
      <c r="CL29" s="654"/>
      <c r="CM29" s="655"/>
      <c r="CN29" s="654"/>
      <c r="CO29" s="655"/>
      <c r="CP29" s="654"/>
      <c r="CQ29" s="655"/>
      <c r="CR29" s="654"/>
      <c r="CS29" s="655"/>
      <c r="CT29" s="654"/>
      <c r="CU29" s="655"/>
      <c r="CV29" s="654"/>
      <c r="CW29" s="655"/>
      <c r="CX29" s="654"/>
      <c r="CY29" s="655"/>
      <c r="CZ29" s="654"/>
      <c r="DA29" s="655"/>
      <c r="DB29" s="654"/>
      <c r="DC29" s="655"/>
      <c r="DD29" s="654"/>
      <c r="DE29" s="656"/>
      <c r="DF29" s="651">
        <f t="shared" si="57"/>
        <v>0</v>
      </c>
      <c r="DG29" s="652" t="str">
        <f>IF(DF29=0,"",DF29/DB287)</f>
        <v/>
      </c>
      <c r="DH29" s="647"/>
      <c r="DI29" s="659"/>
      <c r="DJ29" s="200">
        <v>0</v>
      </c>
      <c r="DK29" s="95"/>
      <c r="DL29" s="3092"/>
      <c r="DM29" s="3092"/>
      <c r="DN29" s="3092"/>
      <c r="DO29" s="3092"/>
      <c r="DP29" s="3092"/>
      <c r="DQ29" s="3092"/>
      <c r="DR29" s="3092"/>
      <c r="DS29" s="3092"/>
      <c r="DT29" s="200">
        <v>0</v>
      </c>
      <c r="DU29" s="200">
        <v>0</v>
      </c>
      <c r="DV29" s="200">
        <v>0</v>
      </c>
      <c r="DW29" s="1304"/>
    </row>
    <row r="30" spans="2:127" ht="15.95" customHeight="1">
      <c r="B30" s="653" t="s">
        <v>489</v>
      </c>
      <c r="C30" s="654"/>
      <c r="D30" s="655"/>
      <c r="E30" s="654"/>
      <c r="F30" s="655"/>
      <c r="G30" s="654"/>
      <c r="H30" s="655"/>
      <c r="I30" s="654"/>
      <c r="J30" s="655"/>
      <c r="K30" s="654"/>
      <c r="L30" s="655"/>
      <c r="M30" s="654"/>
      <c r="N30" s="655"/>
      <c r="O30" s="654"/>
      <c r="P30" s="655"/>
      <c r="Q30" s="654"/>
      <c r="R30" s="655"/>
      <c r="S30" s="654"/>
      <c r="T30" s="655"/>
      <c r="U30" s="654"/>
      <c r="V30" s="655"/>
      <c r="W30" s="654"/>
      <c r="X30" s="655"/>
      <c r="Y30" s="654"/>
      <c r="Z30" s="655"/>
      <c r="AA30" s="654"/>
      <c r="AB30" s="656"/>
      <c r="AC30" s="648"/>
      <c r="AD30" s="654"/>
      <c r="AE30" s="655"/>
      <c r="AF30" s="654"/>
      <c r="AG30" s="655"/>
      <c r="AH30" s="654"/>
      <c r="AI30" s="655"/>
      <c r="AJ30" s="654"/>
      <c r="AK30" s="655"/>
      <c r="AL30" s="654"/>
      <c r="AM30" s="655"/>
      <c r="AN30" s="654"/>
      <c r="AO30" s="655"/>
      <c r="AP30" s="654"/>
      <c r="AQ30" s="655"/>
      <c r="AR30" s="654"/>
      <c r="AS30" s="655"/>
      <c r="AT30" s="654"/>
      <c r="AU30" s="655"/>
      <c r="AV30" s="654"/>
      <c r="AW30" s="655"/>
      <c r="AX30" s="654"/>
      <c r="AY30" s="655"/>
      <c r="AZ30" s="654"/>
      <c r="BA30" s="655"/>
      <c r="BB30" s="654"/>
      <c r="BC30" s="656"/>
      <c r="BD30" s="649"/>
      <c r="BE30" s="654"/>
      <c r="BF30" s="655"/>
      <c r="BG30" s="654"/>
      <c r="BH30" s="655"/>
      <c r="BI30" s="654"/>
      <c r="BJ30" s="655"/>
      <c r="BK30" s="654"/>
      <c r="BL30" s="655"/>
      <c r="BM30" s="654"/>
      <c r="BN30" s="655"/>
      <c r="BO30" s="654"/>
      <c r="BP30" s="655"/>
      <c r="BQ30" s="654"/>
      <c r="BR30" s="655"/>
      <c r="BS30" s="654"/>
      <c r="BT30" s="655"/>
      <c r="BU30" s="654"/>
      <c r="BV30" s="655"/>
      <c r="BW30" s="654"/>
      <c r="BX30" s="655"/>
      <c r="BY30" s="654"/>
      <c r="BZ30" s="655"/>
      <c r="CA30" s="654"/>
      <c r="CB30" s="655"/>
      <c r="CC30" s="654"/>
      <c r="CD30" s="656"/>
      <c r="CE30" s="650"/>
      <c r="CF30" s="654"/>
      <c r="CG30" s="655"/>
      <c r="CH30" s="654"/>
      <c r="CI30" s="655"/>
      <c r="CJ30" s="654"/>
      <c r="CK30" s="655"/>
      <c r="CL30" s="654"/>
      <c r="CM30" s="655"/>
      <c r="CN30" s="654"/>
      <c r="CO30" s="655"/>
      <c r="CP30" s="654"/>
      <c r="CQ30" s="655"/>
      <c r="CR30" s="654"/>
      <c r="CS30" s="655"/>
      <c r="CT30" s="654"/>
      <c r="CU30" s="655"/>
      <c r="CV30" s="654"/>
      <c r="CW30" s="655"/>
      <c r="CX30" s="654"/>
      <c r="CY30" s="655"/>
      <c r="CZ30" s="654"/>
      <c r="DA30" s="655"/>
      <c r="DB30" s="654"/>
      <c r="DC30" s="655"/>
      <c r="DD30" s="654"/>
      <c r="DE30" s="656"/>
      <c r="DF30" s="651">
        <f t="shared" si="57"/>
        <v>0</v>
      </c>
      <c r="DG30" s="652" t="str">
        <f>IF(DF30=0,"",DF30/DB287)</f>
        <v/>
      </c>
      <c r="DH30" s="647"/>
      <c r="DI30" s="659"/>
      <c r="DJ30" s="200">
        <v>0</v>
      </c>
      <c r="DK30" s="95"/>
      <c r="DL30" s="395"/>
      <c r="DM30" s="395"/>
      <c r="DN30" s="395"/>
      <c r="DO30" s="395"/>
      <c r="DP30" s="395"/>
      <c r="DQ30" s="395"/>
      <c r="DR30" s="396"/>
      <c r="DS30" s="395"/>
      <c r="DT30" s="200">
        <v>0</v>
      </c>
      <c r="DU30" s="200">
        <v>0</v>
      </c>
      <c r="DV30" s="200">
        <v>0</v>
      </c>
      <c r="DW30" s="1304"/>
    </row>
    <row r="31" spans="2:127" ht="15.95" customHeight="1">
      <c r="B31" s="653" t="s">
        <v>499</v>
      </c>
      <c r="C31" s="654"/>
      <c r="D31" s="655"/>
      <c r="E31" s="654"/>
      <c r="F31" s="655"/>
      <c r="G31" s="654"/>
      <c r="H31" s="655"/>
      <c r="I31" s="654"/>
      <c r="J31" s="655"/>
      <c r="K31" s="654"/>
      <c r="L31" s="655"/>
      <c r="M31" s="654"/>
      <c r="N31" s="655"/>
      <c r="O31" s="654"/>
      <c r="P31" s="655"/>
      <c r="Q31" s="654"/>
      <c r="R31" s="655"/>
      <c r="S31" s="654"/>
      <c r="T31" s="655"/>
      <c r="U31" s="654"/>
      <c r="V31" s="655"/>
      <c r="W31" s="654"/>
      <c r="X31" s="655"/>
      <c r="Y31" s="654"/>
      <c r="Z31" s="655"/>
      <c r="AA31" s="654"/>
      <c r="AB31" s="656"/>
      <c r="AC31" s="648"/>
      <c r="AD31" s="654"/>
      <c r="AE31" s="655"/>
      <c r="AF31" s="654"/>
      <c r="AG31" s="655"/>
      <c r="AH31" s="654"/>
      <c r="AI31" s="655"/>
      <c r="AJ31" s="654"/>
      <c r="AK31" s="655"/>
      <c r="AL31" s="654"/>
      <c r="AM31" s="655"/>
      <c r="AN31" s="654"/>
      <c r="AO31" s="655"/>
      <c r="AP31" s="654"/>
      <c r="AQ31" s="655"/>
      <c r="AR31" s="654"/>
      <c r="AS31" s="655"/>
      <c r="AT31" s="654"/>
      <c r="AU31" s="655"/>
      <c r="AV31" s="654"/>
      <c r="AW31" s="655"/>
      <c r="AX31" s="654"/>
      <c r="AY31" s="655"/>
      <c r="AZ31" s="654"/>
      <c r="BA31" s="655"/>
      <c r="BB31" s="654"/>
      <c r="BC31" s="656"/>
      <c r="BD31" s="649"/>
      <c r="BE31" s="654"/>
      <c r="BF31" s="655"/>
      <c r="BG31" s="654"/>
      <c r="BH31" s="655"/>
      <c r="BI31" s="654"/>
      <c r="BJ31" s="655"/>
      <c r="BK31" s="654"/>
      <c r="BL31" s="655"/>
      <c r="BM31" s="654"/>
      <c r="BN31" s="655"/>
      <c r="BO31" s="654"/>
      <c r="BP31" s="655"/>
      <c r="BQ31" s="654"/>
      <c r="BR31" s="655"/>
      <c r="BS31" s="654"/>
      <c r="BT31" s="655"/>
      <c r="BU31" s="654"/>
      <c r="BV31" s="655"/>
      <c r="BW31" s="654"/>
      <c r="BX31" s="655"/>
      <c r="BY31" s="654"/>
      <c r="BZ31" s="655"/>
      <c r="CA31" s="654"/>
      <c r="CB31" s="655"/>
      <c r="CC31" s="654"/>
      <c r="CD31" s="656"/>
      <c r="CE31" s="650"/>
      <c r="CF31" s="654"/>
      <c r="CG31" s="655"/>
      <c r="CH31" s="654"/>
      <c r="CI31" s="655"/>
      <c r="CJ31" s="654"/>
      <c r="CK31" s="655"/>
      <c r="CL31" s="654"/>
      <c r="CM31" s="655"/>
      <c r="CN31" s="654"/>
      <c r="CO31" s="655"/>
      <c r="CP31" s="654"/>
      <c r="CQ31" s="655"/>
      <c r="CR31" s="654"/>
      <c r="CS31" s="655"/>
      <c r="CT31" s="654"/>
      <c r="CU31" s="655"/>
      <c r="CV31" s="654"/>
      <c r="CW31" s="655"/>
      <c r="CX31" s="654"/>
      <c r="CY31" s="655"/>
      <c r="CZ31" s="654"/>
      <c r="DA31" s="655"/>
      <c r="DB31" s="654"/>
      <c r="DC31" s="655"/>
      <c r="DD31" s="654"/>
      <c r="DE31" s="656"/>
      <c r="DF31" s="651">
        <f t="shared" si="57"/>
        <v>0</v>
      </c>
      <c r="DG31" s="652" t="str">
        <f>IF(DF31=0,"",DF31/DB287)</f>
        <v/>
      </c>
      <c r="DH31" s="647"/>
      <c r="DI31" s="659"/>
      <c r="DJ31" s="200">
        <v>0</v>
      </c>
      <c r="DK31" s="95"/>
      <c r="DL31" s="439" t="s">
        <v>1077</v>
      </c>
      <c r="DM31" s="408"/>
      <c r="DN31" s="408"/>
      <c r="DO31" s="408"/>
      <c r="DP31" s="408"/>
      <c r="DQ31" s="408"/>
      <c r="DR31" s="440"/>
      <c r="DS31" s="408"/>
      <c r="DT31" s="200">
        <v>0</v>
      </c>
      <c r="DU31" s="200">
        <v>0</v>
      </c>
      <c r="DV31" s="200">
        <v>0</v>
      </c>
      <c r="DW31" s="1304"/>
    </row>
    <row r="32" spans="2:127" ht="15.95" customHeight="1">
      <c r="B32" s="653" t="s">
        <v>509</v>
      </c>
      <c r="C32" s="654"/>
      <c r="D32" s="655"/>
      <c r="E32" s="654"/>
      <c r="F32" s="655"/>
      <c r="G32" s="654"/>
      <c r="H32" s="655"/>
      <c r="I32" s="654"/>
      <c r="J32" s="655"/>
      <c r="K32" s="654"/>
      <c r="L32" s="655"/>
      <c r="M32" s="654"/>
      <c r="N32" s="655"/>
      <c r="O32" s="654"/>
      <c r="P32" s="655"/>
      <c r="Q32" s="654"/>
      <c r="R32" s="655"/>
      <c r="S32" s="654"/>
      <c r="T32" s="655"/>
      <c r="U32" s="654"/>
      <c r="V32" s="655"/>
      <c r="W32" s="654"/>
      <c r="X32" s="655"/>
      <c r="Y32" s="654"/>
      <c r="Z32" s="655"/>
      <c r="AA32" s="654"/>
      <c r="AB32" s="656"/>
      <c r="AC32" s="648"/>
      <c r="AD32" s="654"/>
      <c r="AE32" s="655"/>
      <c r="AF32" s="654"/>
      <c r="AG32" s="655"/>
      <c r="AH32" s="654"/>
      <c r="AI32" s="655"/>
      <c r="AJ32" s="654"/>
      <c r="AK32" s="655"/>
      <c r="AL32" s="654"/>
      <c r="AM32" s="655"/>
      <c r="AN32" s="654"/>
      <c r="AO32" s="655"/>
      <c r="AP32" s="654"/>
      <c r="AQ32" s="655"/>
      <c r="AR32" s="654"/>
      <c r="AS32" s="655"/>
      <c r="AT32" s="654"/>
      <c r="AU32" s="655"/>
      <c r="AV32" s="654"/>
      <c r="AW32" s="655"/>
      <c r="AX32" s="654"/>
      <c r="AY32" s="655"/>
      <c r="AZ32" s="654"/>
      <c r="BA32" s="655"/>
      <c r="BB32" s="654"/>
      <c r="BC32" s="656"/>
      <c r="BD32" s="649"/>
      <c r="BE32" s="654"/>
      <c r="BF32" s="655"/>
      <c r="BG32" s="654"/>
      <c r="BH32" s="655"/>
      <c r="BI32" s="654"/>
      <c r="BJ32" s="655"/>
      <c r="BK32" s="654"/>
      <c r="BL32" s="655"/>
      <c r="BM32" s="654"/>
      <c r="BN32" s="655"/>
      <c r="BO32" s="654"/>
      <c r="BP32" s="655"/>
      <c r="BQ32" s="654"/>
      <c r="BR32" s="655"/>
      <c r="BS32" s="654"/>
      <c r="BT32" s="655"/>
      <c r="BU32" s="654"/>
      <c r="BV32" s="655"/>
      <c r="BW32" s="654"/>
      <c r="BX32" s="655"/>
      <c r="BY32" s="654"/>
      <c r="BZ32" s="655"/>
      <c r="CA32" s="654"/>
      <c r="CB32" s="655"/>
      <c r="CC32" s="654"/>
      <c r="CD32" s="656"/>
      <c r="CE32" s="650"/>
      <c r="CF32" s="654"/>
      <c r="CG32" s="655"/>
      <c r="CH32" s="654"/>
      <c r="CI32" s="655"/>
      <c r="CJ32" s="654"/>
      <c r="CK32" s="655"/>
      <c r="CL32" s="654"/>
      <c r="CM32" s="655"/>
      <c r="CN32" s="654"/>
      <c r="CO32" s="655"/>
      <c r="CP32" s="654"/>
      <c r="CQ32" s="655"/>
      <c r="CR32" s="654"/>
      <c r="CS32" s="655"/>
      <c r="CT32" s="654"/>
      <c r="CU32" s="655"/>
      <c r="CV32" s="654"/>
      <c r="CW32" s="655"/>
      <c r="CX32" s="654"/>
      <c r="CY32" s="655"/>
      <c r="CZ32" s="654"/>
      <c r="DA32" s="655"/>
      <c r="DB32" s="654"/>
      <c r="DC32" s="655"/>
      <c r="DD32" s="654"/>
      <c r="DE32" s="656"/>
      <c r="DF32" s="651">
        <f t="shared" si="57"/>
        <v>0</v>
      </c>
      <c r="DG32" s="652" t="str">
        <f>IF(DF32=0,"",DF32/DB287)</f>
        <v/>
      </c>
      <c r="DH32" s="647"/>
      <c r="DI32" s="659"/>
      <c r="DJ32" s="200">
        <v>0</v>
      </c>
      <c r="DK32" s="95"/>
      <c r="DL32" s="439" t="s">
        <v>1078</v>
      </c>
      <c r="DM32" s="408"/>
      <c r="DN32" s="408"/>
      <c r="DO32" s="408"/>
      <c r="DP32" s="408"/>
      <c r="DQ32" s="408"/>
      <c r="DR32" s="440"/>
      <c r="DS32" s="408"/>
      <c r="DT32" s="200">
        <v>0</v>
      </c>
      <c r="DU32" s="200">
        <v>0</v>
      </c>
      <c r="DV32" s="200">
        <v>0</v>
      </c>
      <c r="DW32" s="1304"/>
    </row>
    <row r="33" spans="2:136" ht="15.95" customHeight="1">
      <c r="B33" s="653" t="s">
        <v>519</v>
      </c>
      <c r="C33" s="654"/>
      <c r="D33" s="655"/>
      <c r="E33" s="654"/>
      <c r="F33" s="655"/>
      <c r="G33" s="654"/>
      <c r="H33" s="655"/>
      <c r="I33" s="654"/>
      <c r="J33" s="655"/>
      <c r="K33" s="654"/>
      <c r="L33" s="655"/>
      <c r="M33" s="654"/>
      <c r="N33" s="655"/>
      <c r="O33" s="654"/>
      <c r="P33" s="655"/>
      <c r="Q33" s="654"/>
      <c r="R33" s="655"/>
      <c r="S33" s="654"/>
      <c r="T33" s="655"/>
      <c r="U33" s="654"/>
      <c r="V33" s="655"/>
      <c r="W33" s="654"/>
      <c r="X33" s="655"/>
      <c r="Y33" s="654"/>
      <c r="Z33" s="655"/>
      <c r="AA33" s="654"/>
      <c r="AB33" s="656"/>
      <c r="AC33" s="648"/>
      <c r="AD33" s="654"/>
      <c r="AE33" s="655"/>
      <c r="AF33" s="654"/>
      <c r="AG33" s="655"/>
      <c r="AH33" s="654"/>
      <c r="AI33" s="655"/>
      <c r="AJ33" s="654"/>
      <c r="AK33" s="655"/>
      <c r="AL33" s="654"/>
      <c r="AM33" s="655"/>
      <c r="AN33" s="654"/>
      <c r="AO33" s="655"/>
      <c r="AP33" s="654"/>
      <c r="AQ33" s="655"/>
      <c r="AR33" s="654"/>
      <c r="AS33" s="655"/>
      <c r="AT33" s="654"/>
      <c r="AU33" s="655"/>
      <c r="AV33" s="654"/>
      <c r="AW33" s="655"/>
      <c r="AX33" s="654"/>
      <c r="AY33" s="655"/>
      <c r="AZ33" s="654"/>
      <c r="BA33" s="655"/>
      <c r="BB33" s="654"/>
      <c r="BC33" s="656"/>
      <c r="BD33" s="649"/>
      <c r="BE33" s="654"/>
      <c r="BF33" s="655"/>
      <c r="BG33" s="654"/>
      <c r="BH33" s="655"/>
      <c r="BI33" s="654"/>
      <c r="BJ33" s="655"/>
      <c r="BK33" s="654"/>
      <c r="BL33" s="655"/>
      <c r="BM33" s="654"/>
      <c r="BN33" s="655"/>
      <c r="BO33" s="654"/>
      <c r="BP33" s="655"/>
      <c r="BQ33" s="654"/>
      <c r="BR33" s="655"/>
      <c r="BS33" s="654"/>
      <c r="BT33" s="655"/>
      <c r="BU33" s="654"/>
      <c r="BV33" s="655"/>
      <c r="BW33" s="654"/>
      <c r="BX33" s="655"/>
      <c r="BY33" s="654"/>
      <c r="BZ33" s="655"/>
      <c r="CA33" s="654"/>
      <c r="CB33" s="655"/>
      <c r="CC33" s="654"/>
      <c r="CD33" s="656"/>
      <c r="CE33" s="650"/>
      <c r="CF33" s="654"/>
      <c r="CG33" s="655"/>
      <c r="CH33" s="654"/>
      <c r="CI33" s="655"/>
      <c r="CJ33" s="654"/>
      <c r="CK33" s="655"/>
      <c r="CL33" s="654"/>
      <c r="CM33" s="655"/>
      <c r="CN33" s="654"/>
      <c r="CO33" s="655"/>
      <c r="CP33" s="654"/>
      <c r="CQ33" s="655"/>
      <c r="CR33" s="654"/>
      <c r="CS33" s="655"/>
      <c r="CT33" s="654"/>
      <c r="CU33" s="655"/>
      <c r="CV33" s="654"/>
      <c r="CW33" s="655"/>
      <c r="CX33" s="654"/>
      <c r="CY33" s="655"/>
      <c r="CZ33" s="654"/>
      <c r="DA33" s="655"/>
      <c r="DB33" s="654"/>
      <c r="DC33" s="655"/>
      <c r="DD33" s="654"/>
      <c r="DE33" s="656"/>
      <c r="DF33" s="651">
        <f t="shared" si="57"/>
        <v>0</v>
      </c>
      <c r="DG33" s="652" t="str">
        <f>IF(DF33=0,"",DF33/DB287)</f>
        <v/>
      </c>
      <c r="DH33" s="647"/>
      <c r="DI33" s="659"/>
      <c r="DJ33" s="200">
        <v>0</v>
      </c>
      <c r="DK33" s="95"/>
      <c r="DL33" s="443" t="s">
        <v>1079</v>
      </c>
      <c r="DM33" s="408"/>
      <c r="DN33" s="408"/>
      <c r="DO33" s="408"/>
      <c r="DP33" s="408"/>
      <c r="DQ33" s="408"/>
      <c r="DR33" s="440"/>
      <c r="DS33" s="408"/>
      <c r="DT33" s="200">
        <v>0</v>
      </c>
      <c r="DU33" s="200">
        <v>0</v>
      </c>
      <c r="DV33" s="200">
        <v>0</v>
      </c>
      <c r="DW33" s="1304"/>
    </row>
    <row r="34" spans="2:136" ht="15.95" customHeight="1">
      <c r="B34" s="653" t="s">
        <v>527</v>
      </c>
      <c r="C34" s="654"/>
      <c r="D34" s="655"/>
      <c r="E34" s="654"/>
      <c r="F34" s="655"/>
      <c r="G34" s="654"/>
      <c r="H34" s="655"/>
      <c r="I34" s="654"/>
      <c r="J34" s="655"/>
      <c r="K34" s="654"/>
      <c r="L34" s="655"/>
      <c r="M34" s="654"/>
      <c r="N34" s="655"/>
      <c r="O34" s="654"/>
      <c r="P34" s="655"/>
      <c r="Q34" s="654"/>
      <c r="R34" s="655"/>
      <c r="S34" s="654"/>
      <c r="T34" s="655"/>
      <c r="U34" s="654"/>
      <c r="V34" s="655"/>
      <c r="W34" s="654"/>
      <c r="X34" s="655"/>
      <c r="Y34" s="654"/>
      <c r="Z34" s="655"/>
      <c r="AA34" s="654"/>
      <c r="AB34" s="656"/>
      <c r="AC34" s="648"/>
      <c r="AD34" s="654"/>
      <c r="AE34" s="655"/>
      <c r="AF34" s="654"/>
      <c r="AG34" s="655"/>
      <c r="AH34" s="654"/>
      <c r="AI34" s="655"/>
      <c r="AJ34" s="654"/>
      <c r="AK34" s="655"/>
      <c r="AL34" s="654"/>
      <c r="AM34" s="655"/>
      <c r="AN34" s="654"/>
      <c r="AO34" s="655"/>
      <c r="AP34" s="654"/>
      <c r="AQ34" s="655"/>
      <c r="AR34" s="654"/>
      <c r="AS34" s="655"/>
      <c r="AT34" s="654"/>
      <c r="AU34" s="655"/>
      <c r="AV34" s="654"/>
      <c r="AW34" s="655"/>
      <c r="AX34" s="654"/>
      <c r="AY34" s="655"/>
      <c r="AZ34" s="654"/>
      <c r="BA34" s="655"/>
      <c r="BB34" s="654"/>
      <c r="BC34" s="656"/>
      <c r="BD34" s="649"/>
      <c r="BE34" s="654"/>
      <c r="BF34" s="655"/>
      <c r="BG34" s="654"/>
      <c r="BH34" s="655"/>
      <c r="BI34" s="654"/>
      <c r="BJ34" s="655"/>
      <c r="BK34" s="654"/>
      <c r="BL34" s="655"/>
      <c r="BM34" s="654"/>
      <c r="BN34" s="655"/>
      <c r="BO34" s="654"/>
      <c r="BP34" s="655"/>
      <c r="BQ34" s="654"/>
      <c r="BR34" s="655"/>
      <c r="BS34" s="654"/>
      <c r="BT34" s="655"/>
      <c r="BU34" s="654"/>
      <c r="BV34" s="655"/>
      <c r="BW34" s="654"/>
      <c r="BX34" s="655"/>
      <c r="BY34" s="654"/>
      <c r="BZ34" s="655"/>
      <c r="CA34" s="654"/>
      <c r="CB34" s="655"/>
      <c r="CC34" s="654"/>
      <c r="CD34" s="656"/>
      <c r="CE34" s="650"/>
      <c r="CF34" s="654"/>
      <c r="CG34" s="655"/>
      <c r="CH34" s="654"/>
      <c r="CI34" s="655"/>
      <c r="CJ34" s="654"/>
      <c r="CK34" s="655"/>
      <c r="CL34" s="654"/>
      <c r="CM34" s="655"/>
      <c r="CN34" s="654"/>
      <c r="CO34" s="655"/>
      <c r="CP34" s="654"/>
      <c r="CQ34" s="655"/>
      <c r="CR34" s="654"/>
      <c r="CS34" s="655"/>
      <c r="CT34" s="654"/>
      <c r="CU34" s="655"/>
      <c r="CV34" s="654"/>
      <c r="CW34" s="655"/>
      <c r="CX34" s="654"/>
      <c r="CY34" s="655"/>
      <c r="CZ34" s="654"/>
      <c r="DA34" s="655"/>
      <c r="DB34" s="654"/>
      <c r="DC34" s="655"/>
      <c r="DD34" s="654"/>
      <c r="DE34" s="656"/>
      <c r="DF34" s="651">
        <f t="shared" si="57"/>
        <v>0</v>
      </c>
      <c r="DG34" s="652" t="str">
        <f>IF(DF34=0,"",DF34/DB287)</f>
        <v/>
      </c>
      <c r="DH34" s="647"/>
      <c r="DI34" s="659"/>
      <c r="DJ34" s="200">
        <v>0</v>
      </c>
      <c r="DK34" s="95"/>
      <c r="DL34" s="447" t="s">
        <v>1220</v>
      </c>
      <c r="DM34" s="408"/>
      <c r="DN34" s="408"/>
      <c r="DO34" s="408"/>
      <c r="DP34" s="408"/>
      <c r="DQ34" s="408"/>
      <c r="DR34" s="440"/>
      <c r="DS34" s="408"/>
      <c r="DT34" s="200">
        <v>0</v>
      </c>
      <c r="DU34" s="200">
        <v>0</v>
      </c>
      <c r="DV34" s="200">
        <v>0</v>
      </c>
      <c r="DW34" s="1304"/>
    </row>
    <row r="35" spans="2:136" ht="15.95" customHeight="1">
      <c r="B35" s="653" t="s">
        <v>534</v>
      </c>
      <c r="C35" s="654"/>
      <c r="D35" s="655"/>
      <c r="E35" s="654"/>
      <c r="F35" s="655"/>
      <c r="G35" s="654"/>
      <c r="H35" s="655"/>
      <c r="I35" s="654"/>
      <c r="J35" s="655"/>
      <c r="K35" s="654"/>
      <c r="L35" s="655"/>
      <c r="M35" s="654"/>
      <c r="N35" s="655"/>
      <c r="O35" s="654"/>
      <c r="P35" s="655"/>
      <c r="Q35" s="654"/>
      <c r="R35" s="655"/>
      <c r="S35" s="654"/>
      <c r="T35" s="655"/>
      <c r="U35" s="654"/>
      <c r="V35" s="655"/>
      <c r="W35" s="654"/>
      <c r="X35" s="655"/>
      <c r="Y35" s="654"/>
      <c r="Z35" s="655"/>
      <c r="AA35" s="654"/>
      <c r="AB35" s="656"/>
      <c r="AC35" s="648"/>
      <c r="AD35" s="654"/>
      <c r="AE35" s="655"/>
      <c r="AF35" s="654"/>
      <c r="AG35" s="655"/>
      <c r="AH35" s="654"/>
      <c r="AI35" s="655"/>
      <c r="AJ35" s="654"/>
      <c r="AK35" s="655"/>
      <c r="AL35" s="654"/>
      <c r="AM35" s="655"/>
      <c r="AN35" s="654"/>
      <c r="AO35" s="655"/>
      <c r="AP35" s="654"/>
      <c r="AQ35" s="655"/>
      <c r="AR35" s="654"/>
      <c r="AS35" s="655"/>
      <c r="AT35" s="654"/>
      <c r="AU35" s="655"/>
      <c r="AV35" s="654"/>
      <c r="AW35" s="655"/>
      <c r="AX35" s="654"/>
      <c r="AY35" s="655"/>
      <c r="AZ35" s="654"/>
      <c r="BA35" s="655"/>
      <c r="BB35" s="654"/>
      <c r="BC35" s="656"/>
      <c r="BD35" s="649"/>
      <c r="BE35" s="654"/>
      <c r="BF35" s="655"/>
      <c r="BG35" s="654"/>
      <c r="BH35" s="655"/>
      <c r="BI35" s="654"/>
      <c r="BJ35" s="655"/>
      <c r="BK35" s="654"/>
      <c r="BL35" s="655"/>
      <c r="BM35" s="654"/>
      <c r="BN35" s="655"/>
      <c r="BO35" s="654"/>
      <c r="BP35" s="655"/>
      <c r="BQ35" s="654"/>
      <c r="BR35" s="655"/>
      <c r="BS35" s="654"/>
      <c r="BT35" s="655"/>
      <c r="BU35" s="654"/>
      <c r="BV35" s="655"/>
      <c r="BW35" s="654"/>
      <c r="BX35" s="655"/>
      <c r="BY35" s="654"/>
      <c r="BZ35" s="655"/>
      <c r="CA35" s="654"/>
      <c r="CB35" s="655"/>
      <c r="CC35" s="654"/>
      <c r="CD35" s="656"/>
      <c r="CE35" s="650"/>
      <c r="CF35" s="654"/>
      <c r="CG35" s="655"/>
      <c r="CH35" s="654"/>
      <c r="CI35" s="655"/>
      <c r="CJ35" s="654"/>
      <c r="CK35" s="655"/>
      <c r="CL35" s="654"/>
      <c r="CM35" s="655"/>
      <c r="CN35" s="654"/>
      <c r="CO35" s="655"/>
      <c r="CP35" s="654"/>
      <c r="CQ35" s="655"/>
      <c r="CR35" s="654"/>
      <c r="CS35" s="655"/>
      <c r="CT35" s="654"/>
      <c r="CU35" s="655"/>
      <c r="CV35" s="654"/>
      <c r="CW35" s="655"/>
      <c r="CX35" s="654"/>
      <c r="CY35" s="655"/>
      <c r="CZ35" s="654"/>
      <c r="DA35" s="655"/>
      <c r="DB35" s="654"/>
      <c r="DC35" s="655"/>
      <c r="DD35" s="654"/>
      <c r="DE35" s="656"/>
      <c r="DF35" s="651">
        <f t="shared" si="57"/>
        <v>0</v>
      </c>
      <c r="DG35" s="652" t="str">
        <f>IF(DF35=0,"",DF35/DB287)</f>
        <v/>
      </c>
      <c r="DH35" s="647"/>
      <c r="DI35" s="659"/>
      <c r="DJ35" s="200">
        <v>0</v>
      </c>
      <c r="DK35" s="95"/>
      <c r="DL35" s="447" t="s">
        <v>1120</v>
      </c>
      <c r="DM35" s="408"/>
      <c r="DN35" s="408"/>
      <c r="DO35" s="408"/>
      <c r="DP35" s="408"/>
      <c r="DQ35" s="408"/>
      <c r="DR35" s="440"/>
      <c r="DS35" s="408"/>
      <c r="DT35" s="200">
        <v>0</v>
      </c>
      <c r="DU35" s="200">
        <v>0</v>
      </c>
      <c r="DV35" s="200">
        <v>0</v>
      </c>
      <c r="DW35" s="1304"/>
    </row>
    <row r="36" spans="2:136" ht="15.95" customHeight="1">
      <c r="B36" s="653" t="s">
        <v>541</v>
      </c>
      <c r="C36" s="654"/>
      <c r="D36" s="655"/>
      <c r="E36" s="654"/>
      <c r="F36" s="655"/>
      <c r="G36" s="654"/>
      <c r="H36" s="655"/>
      <c r="I36" s="654"/>
      <c r="J36" s="655"/>
      <c r="K36" s="654"/>
      <c r="L36" s="655"/>
      <c r="M36" s="654"/>
      <c r="N36" s="655"/>
      <c r="O36" s="654"/>
      <c r="P36" s="655"/>
      <c r="Q36" s="654"/>
      <c r="R36" s="655"/>
      <c r="S36" s="654"/>
      <c r="T36" s="655"/>
      <c r="U36" s="654"/>
      <c r="V36" s="655"/>
      <c r="W36" s="654"/>
      <c r="X36" s="655"/>
      <c r="Y36" s="654"/>
      <c r="Z36" s="655"/>
      <c r="AA36" s="654"/>
      <c r="AB36" s="656"/>
      <c r="AC36" s="648"/>
      <c r="AD36" s="654"/>
      <c r="AE36" s="655"/>
      <c r="AF36" s="654"/>
      <c r="AG36" s="655"/>
      <c r="AH36" s="654"/>
      <c r="AI36" s="655"/>
      <c r="AJ36" s="654"/>
      <c r="AK36" s="655"/>
      <c r="AL36" s="654"/>
      <c r="AM36" s="655"/>
      <c r="AN36" s="654"/>
      <c r="AO36" s="655"/>
      <c r="AP36" s="654"/>
      <c r="AQ36" s="655"/>
      <c r="AR36" s="654"/>
      <c r="AS36" s="655"/>
      <c r="AT36" s="654"/>
      <c r="AU36" s="655"/>
      <c r="AV36" s="654"/>
      <c r="AW36" s="655"/>
      <c r="AX36" s="654"/>
      <c r="AY36" s="655"/>
      <c r="AZ36" s="654"/>
      <c r="BA36" s="655"/>
      <c r="BB36" s="654"/>
      <c r="BC36" s="656"/>
      <c r="BD36" s="649"/>
      <c r="BE36" s="654"/>
      <c r="BF36" s="655"/>
      <c r="BG36" s="654"/>
      <c r="BH36" s="655"/>
      <c r="BI36" s="654"/>
      <c r="BJ36" s="655"/>
      <c r="BK36" s="654"/>
      <c r="BL36" s="655"/>
      <c r="BM36" s="654"/>
      <c r="BN36" s="655"/>
      <c r="BO36" s="654"/>
      <c r="BP36" s="655"/>
      <c r="BQ36" s="654"/>
      <c r="BR36" s="655"/>
      <c r="BS36" s="654"/>
      <c r="BT36" s="655"/>
      <c r="BU36" s="654"/>
      <c r="BV36" s="655"/>
      <c r="BW36" s="654"/>
      <c r="BX36" s="655"/>
      <c r="BY36" s="654"/>
      <c r="BZ36" s="655"/>
      <c r="CA36" s="654"/>
      <c r="CB36" s="655"/>
      <c r="CC36" s="654"/>
      <c r="CD36" s="656"/>
      <c r="CE36" s="650"/>
      <c r="CF36" s="654"/>
      <c r="CG36" s="655"/>
      <c r="CH36" s="654"/>
      <c r="CI36" s="655"/>
      <c r="CJ36" s="654"/>
      <c r="CK36" s="655"/>
      <c r="CL36" s="654"/>
      <c r="CM36" s="655"/>
      <c r="CN36" s="654"/>
      <c r="CO36" s="655"/>
      <c r="CP36" s="654"/>
      <c r="CQ36" s="655"/>
      <c r="CR36" s="654"/>
      <c r="CS36" s="655"/>
      <c r="CT36" s="654"/>
      <c r="CU36" s="655"/>
      <c r="CV36" s="654"/>
      <c r="CW36" s="655"/>
      <c r="CX36" s="654"/>
      <c r="CY36" s="655"/>
      <c r="CZ36" s="654"/>
      <c r="DA36" s="655"/>
      <c r="DB36" s="654"/>
      <c r="DC36" s="655"/>
      <c r="DD36" s="654"/>
      <c r="DE36" s="656"/>
      <c r="DF36" s="651">
        <f t="shared" si="57"/>
        <v>0</v>
      </c>
      <c r="DG36" s="652" t="str">
        <f>IF(DF36=0,"",DF36/DB287)</f>
        <v/>
      </c>
      <c r="DH36" s="647"/>
      <c r="DI36" s="659"/>
      <c r="DJ36" s="200">
        <v>0</v>
      </c>
      <c r="DK36" s="95"/>
      <c r="DL36" s="455"/>
      <c r="DM36" s="408"/>
      <c r="DN36" s="408"/>
      <c r="DO36" s="408"/>
      <c r="DP36" s="408"/>
      <c r="DQ36" s="408"/>
      <c r="DR36" s="440"/>
      <c r="DS36" s="408"/>
      <c r="DT36" s="200">
        <v>0</v>
      </c>
      <c r="DU36" s="200">
        <v>0</v>
      </c>
      <c r="DV36" s="200">
        <v>0</v>
      </c>
      <c r="DW36" s="1304"/>
    </row>
    <row r="37" spans="2:136" ht="15.95" customHeight="1">
      <c r="B37" s="653" t="s">
        <v>547</v>
      </c>
      <c r="C37" s="654"/>
      <c r="D37" s="655"/>
      <c r="E37" s="654"/>
      <c r="F37" s="655"/>
      <c r="G37" s="654"/>
      <c r="H37" s="655"/>
      <c r="I37" s="654"/>
      <c r="J37" s="655"/>
      <c r="K37" s="654"/>
      <c r="L37" s="655"/>
      <c r="M37" s="654"/>
      <c r="N37" s="655"/>
      <c r="O37" s="654"/>
      <c r="P37" s="655"/>
      <c r="Q37" s="654"/>
      <c r="R37" s="655"/>
      <c r="S37" s="654"/>
      <c r="T37" s="655"/>
      <c r="U37" s="654"/>
      <c r="V37" s="655"/>
      <c r="W37" s="654"/>
      <c r="X37" s="655"/>
      <c r="Y37" s="654"/>
      <c r="Z37" s="655"/>
      <c r="AA37" s="654"/>
      <c r="AB37" s="656"/>
      <c r="AC37" s="648"/>
      <c r="AD37" s="654"/>
      <c r="AE37" s="655"/>
      <c r="AF37" s="654"/>
      <c r="AG37" s="655"/>
      <c r="AH37" s="654"/>
      <c r="AI37" s="655"/>
      <c r="AJ37" s="654"/>
      <c r="AK37" s="655"/>
      <c r="AL37" s="654"/>
      <c r="AM37" s="655"/>
      <c r="AN37" s="654"/>
      <c r="AO37" s="655"/>
      <c r="AP37" s="654"/>
      <c r="AQ37" s="655"/>
      <c r="AR37" s="654"/>
      <c r="AS37" s="655"/>
      <c r="AT37" s="654"/>
      <c r="AU37" s="655"/>
      <c r="AV37" s="654"/>
      <c r="AW37" s="655"/>
      <c r="AX37" s="654"/>
      <c r="AY37" s="655"/>
      <c r="AZ37" s="654"/>
      <c r="BA37" s="655"/>
      <c r="BB37" s="654"/>
      <c r="BC37" s="656"/>
      <c r="BD37" s="649"/>
      <c r="BE37" s="654"/>
      <c r="BF37" s="655"/>
      <c r="BG37" s="654"/>
      <c r="BH37" s="655"/>
      <c r="BI37" s="654"/>
      <c r="BJ37" s="655"/>
      <c r="BK37" s="654"/>
      <c r="BL37" s="655"/>
      <c r="BM37" s="654"/>
      <c r="BN37" s="655"/>
      <c r="BO37" s="654"/>
      <c r="BP37" s="655"/>
      <c r="BQ37" s="654"/>
      <c r="BR37" s="655"/>
      <c r="BS37" s="654"/>
      <c r="BT37" s="655"/>
      <c r="BU37" s="654"/>
      <c r="BV37" s="655"/>
      <c r="BW37" s="654"/>
      <c r="BX37" s="655"/>
      <c r="BY37" s="654"/>
      <c r="BZ37" s="655"/>
      <c r="CA37" s="654"/>
      <c r="CB37" s="655"/>
      <c r="CC37" s="654"/>
      <c r="CD37" s="656"/>
      <c r="CE37" s="650"/>
      <c r="CF37" s="654"/>
      <c r="CG37" s="655"/>
      <c r="CH37" s="654"/>
      <c r="CI37" s="655"/>
      <c r="CJ37" s="654"/>
      <c r="CK37" s="655"/>
      <c r="CL37" s="654"/>
      <c r="CM37" s="655"/>
      <c r="CN37" s="654"/>
      <c r="CO37" s="655"/>
      <c r="CP37" s="654"/>
      <c r="CQ37" s="655"/>
      <c r="CR37" s="654"/>
      <c r="CS37" s="655"/>
      <c r="CT37" s="654"/>
      <c r="CU37" s="655"/>
      <c r="CV37" s="654"/>
      <c r="CW37" s="655"/>
      <c r="CX37" s="654"/>
      <c r="CY37" s="655"/>
      <c r="CZ37" s="654"/>
      <c r="DA37" s="655"/>
      <c r="DB37" s="654"/>
      <c r="DC37" s="655"/>
      <c r="DD37" s="654"/>
      <c r="DE37" s="656"/>
      <c r="DF37" s="651">
        <f t="shared" si="57"/>
        <v>0</v>
      </c>
      <c r="DG37" s="652" t="str">
        <f>IF(DF37=0,"",DF37/DB287)</f>
        <v/>
      </c>
      <c r="DH37" s="647"/>
      <c r="DI37" s="659"/>
      <c r="DJ37" s="200">
        <v>0</v>
      </c>
      <c r="DK37" s="95"/>
      <c r="DL37" s="3093" t="s">
        <v>1121</v>
      </c>
      <c r="DM37" s="3085">
        <f>DF286</f>
        <v>286</v>
      </c>
      <c r="DN37" s="3085" t="s">
        <v>1122</v>
      </c>
      <c r="DO37" s="3085"/>
      <c r="DP37" s="3085"/>
      <c r="DQ37" s="3085"/>
      <c r="DR37" s="3085"/>
      <c r="DS37" s="3085"/>
      <c r="DT37" s="200">
        <v>0</v>
      </c>
      <c r="DU37" s="200">
        <v>0</v>
      </c>
      <c r="DV37" s="200">
        <v>0</v>
      </c>
      <c r="DW37" s="1304"/>
    </row>
    <row r="38" spans="2:136" ht="15.95" customHeight="1">
      <c r="B38" s="653" t="s">
        <v>429</v>
      </c>
      <c r="C38" s="654"/>
      <c r="D38" s="655"/>
      <c r="E38" s="654"/>
      <c r="F38" s="655"/>
      <c r="G38" s="654"/>
      <c r="H38" s="655"/>
      <c r="I38" s="654"/>
      <c r="J38" s="655"/>
      <c r="K38" s="654"/>
      <c r="L38" s="655"/>
      <c r="M38" s="654"/>
      <c r="N38" s="655"/>
      <c r="O38" s="654"/>
      <c r="P38" s="655"/>
      <c r="Q38" s="654"/>
      <c r="R38" s="655"/>
      <c r="S38" s="654"/>
      <c r="T38" s="655"/>
      <c r="U38" s="654"/>
      <c r="V38" s="655"/>
      <c r="W38" s="654"/>
      <c r="X38" s="655"/>
      <c r="Y38" s="654"/>
      <c r="Z38" s="655"/>
      <c r="AA38" s="654"/>
      <c r="AB38" s="656"/>
      <c r="AC38" s="648"/>
      <c r="AD38" s="654"/>
      <c r="AE38" s="655"/>
      <c r="AF38" s="654"/>
      <c r="AG38" s="655"/>
      <c r="AH38" s="654"/>
      <c r="AI38" s="655"/>
      <c r="AJ38" s="654"/>
      <c r="AK38" s="655"/>
      <c r="AL38" s="654"/>
      <c r="AM38" s="655"/>
      <c r="AN38" s="654"/>
      <c r="AO38" s="655"/>
      <c r="AP38" s="654"/>
      <c r="AQ38" s="655"/>
      <c r="AR38" s="654"/>
      <c r="AS38" s="655"/>
      <c r="AT38" s="654"/>
      <c r="AU38" s="655"/>
      <c r="AV38" s="654"/>
      <c r="AW38" s="655"/>
      <c r="AX38" s="654"/>
      <c r="AY38" s="655"/>
      <c r="AZ38" s="654"/>
      <c r="BA38" s="655"/>
      <c r="BB38" s="654"/>
      <c r="BC38" s="656"/>
      <c r="BD38" s="649"/>
      <c r="BE38" s="654"/>
      <c r="BF38" s="655"/>
      <c r="BG38" s="654"/>
      <c r="BH38" s="655"/>
      <c r="BI38" s="654"/>
      <c r="BJ38" s="655"/>
      <c r="BK38" s="654"/>
      <c r="BL38" s="655"/>
      <c r="BM38" s="654"/>
      <c r="BN38" s="655"/>
      <c r="BO38" s="654"/>
      <c r="BP38" s="655"/>
      <c r="BQ38" s="654"/>
      <c r="BR38" s="655"/>
      <c r="BS38" s="654"/>
      <c r="BT38" s="655"/>
      <c r="BU38" s="654"/>
      <c r="BV38" s="655"/>
      <c r="BW38" s="654"/>
      <c r="BX38" s="655"/>
      <c r="BY38" s="654"/>
      <c r="BZ38" s="655"/>
      <c r="CA38" s="654"/>
      <c r="CB38" s="655"/>
      <c r="CC38" s="654"/>
      <c r="CD38" s="656"/>
      <c r="CE38" s="650"/>
      <c r="CF38" s="654"/>
      <c r="CG38" s="655"/>
      <c r="CH38" s="654"/>
      <c r="CI38" s="655"/>
      <c r="CJ38" s="654"/>
      <c r="CK38" s="655"/>
      <c r="CL38" s="654"/>
      <c r="CM38" s="655"/>
      <c r="CN38" s="654"/>
      <c r="CO38" s="655"/>
      <c r="CP38" s="654"/>
      <c r="CQ38" s="655"/>
      <c r="CR38" s="654"/>
      <c r="CS38" s="655"/>
      <c r="CT38" s="654"/>
      <c r="CU38" s="655"/>
      <c r="CV38" s="654"/>
      <c r="CW38" s="655"/>
      <c r="CX38" s="654"/>
      <c r="CY38" s="655"/>
      <c r="CZ38" s="654"/>
      <c r="DA38" s="655"/>
      <c r="DB38" s="654"/>
      <c r="DC38" s="655"/>
      <c r="DD38" s="654"/>
      <c r="DE38" s="656"/>
      <c r="DF38" s="651">
        <f t="shared" si="57"/>
        <v>0</v>
      </c>
      <c r="DG38" s="652" t="str">
        <f>IF(DF38=0,"",DF38/DB287)</f>
        <v/>
      </c>
      <c r="DH38" s="647"/>
      <c r="DI38" s="659"/>
      <c r="DJ38" s="200">
        <v>0</v>
      </c>
      <c r="DK38" s="95"/>
      <c r="DL38" s="3093"/>
      <c r="DM38" s="3085"/>
      <c r="DN38" s="3085"/>
      <c r="DO38" s="3085"/>
      <c r="DP38" s="3085"/>
      <c r="DQ38" s="3085"/>
      <c r="DR38" s="3085"/>
      <c r="DS38" s="3085"/>
      <c r="DT38" s="200">
        <v>0</v>
      </c>
      <c r="DU38" s="200">
        <v>0</v>
      </c>
      <c r="DV38" s="200">
        <v>0</v>
      </c>
      <c r="DW38" s="1304"/>
    </row>
    <row r="39" spans="2:136" ht="15.95" customHeight="1">
      <c r="B39" s="653"/>
      <c r="C39" s="654"/>
      <c r="D39" s="655"/>
      <c r="E39" s="654"/>
      <c r="F39" s="655"/>
      <c r="G39" s="654"/>
      <c r="H39" s="655"/>
      <c r="I39" s="654"/>
      <c r="J39" s="655"/>
      <c r="K39" s="654"/>
      <c r="L39" s="655"/>
      <c r="M39" s="654"/>
      <c r="N39" s="655"/>
      <c r="O39" s="654"/>
      <c r="P39" s="655"/>
      <c r="Q39" s="654"/>
      <c r="R39" s="655"/>
      <c r="S39" s="654"/>
      <c r="T39" s="655"/>
      <c r="U39" s="654"/>
      <c r="V39" s="655"/>
      <c r="W39" s="654"/>
      <c r="X39" s="655"/>
      <c r="Y39" s="654"/>
      <c r="Z39" s="655"/>
      <c r="AA39" s="654"/>
      <c r="AB39" s="656"/>
      <c r="AC39" s="648"/>
      <c r="AD39" s="654"/>
      <c r="AE39" s="655"/>
      <c r="AF39" s="654"/>
      <c r="AG39" s="655"/>
      <c r="AH39" s="654"/>
      <c r="AI39" s="655"/>
      <c r="AJ39" s="654"/>
      <c r="AK39" s="655"/>
      <c r="AL39" s="654"/>
      <c r="AM39" s="655"/>
      <c r="AN39" s="654"/>
      <c r="AO39" s="655"/>
      <c r="AP39" s="654"/>
      <c r="AQ39" s="655"/>
      <c r="AR39" s="654"/>
      <c r="AS39" s="655"/>
      <c r="AT39" s="654"/>
      <c r="AU39" s="655"/>
      <c r="AV39" s="654"/>
      <c r="AW39" s="655"/>
      <c r="AX39" s="654"/>
      <c r="AY39" s="655"/>
      <c r="AZ39" s="654"/>
      <c r="BA39" s="655"/>
      <c r="BB39" s="654"/>
      <c r="BC39" s="656"/>
      <c r="BD39" s="649"/>
      <c r="BE39" s="654"/>
      <c r="BF39" s="655"/>
      <c r="BG39" s="654"/>
      <c r="BH39" s="655"/>
      <c r="BI39" s="654"/>
      <c r="BJ39" s="655"/>
      <c r="BK39" s="654"/>
      <c r="BL39" s="655"/>
      <c r="BM39" s="654"/>
      <c r="BN39" s="655"/>
      <c r="BO39" s="654"/>
      <c r="BP39" s="655"/>
      <c r="BQ39" s="654"/>
      <c r="BR39" s="655"/>
      <c r="BS39" s="654"/>
      <c r="BT39" s="655"/>
      <c r="BU39" s="654"/>
      <c r="BV39" s="655"/>
      <c r="BW39" s="654"/>
      <c r="BX39" s="655"/>
      <c r="BY39" s="654"/>
      <c r="BZ39" s="655"/>
      <c r="CA39" s="654"/>
      <c r="CB39" s="655"/>
      <c r="CC39" s="654"/>
      <c r="CD39" s="656"/>
      <c r="CE39" s="650"/>
      <c r="CF39" s="654"/>
      <c r="CG39" s="655"/>
      <c r="CH39" s="654"/>
      <c r="CI39" s="655"/>
      <c r="CJ39" s="654"/>
      <c r="CK39" s="655"/>
      <c r="CL39" s="654"/>
      <c r="CM39" s="655"/>
      <c r="CN39" s="654"/>
      <c r="CO39" s="655"/>
      <c r="CP39" s="654"/>
      <c r="CQ39" s="655"/>
      <c r="CR39" s="654"/>
      <c r="CS39" s="655"/>
      <c r="CT39" s="654"/>
      <c r="CU39" s="655"/>
      <c r="CV39" s="654"/>
      <c r="CW39" s="655"/>
      <c r="CX39" s="654"/>
      <c r="CY39" s="655"/>
      <c r="CZ39" s="654"/>
      <c r="DA39" s="655"/>
      <c r="DB39" s="654"/>
      <c r="DC39" s="655"/>
      <c r="DD39" s="654"/>
      <c r="DE39" s="656"/>
      <c r="DF39" s="651">
        <f t="shared" si="57"/>
        <v>0</v>
      </c>
      <c r="DG39" s="652" t="str">
        <f>IF(DF39=0,"",DF39/DB287)</f>
        <v/>
      </c>
      <c r="DH39" s="647"/>
      <c r="DI39" s="659"/>
      <c r="DJ39" s="200">
        <v>0</v>
      </c>
      <c r="DK39" s="95"/>
      <c r="DL39" s="408"/>
      <c r="DM39" s="408"/>
      <c r="DN39" s="408"/>
      <c r="DO39" s="408"/>
      <c r="DP39" s="408"/>
      <c r="DQ39" s="408"/>
      <c r="DR39" s="440"/>
      <c r="DS39" s="408"/>
      <c r="DT39" s="200">
        <v>0</v>
      </c>
      <c r="DU39" s="200">
        <v>0</v>
      </c>
      <c r="DV39" s="200">
        <v>0</v>
      </c>
      <c r="DW39" s="1304"/>
    </row>
    <row r="40" spans="2:136" s="240" customFormat="1" ht="15.95" customHeight="1">
      <c r="B40" s="959"/>
      <c r="C40" s="620"/>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2"/>
      <c r="AC40" s="97"/>
      <c r="AD40" s="620"/>
      <c r="AE40" s="621"/>
      <c r="AF40" s="621"/>
      <c r="AG40" s="621"/>
      <c r="AH40" s="621"/>
      <c r="AI40" s="621"/>
      <c r="AJ40" s="621"/>
      <c r="AK40" s="621"/>
      <c r="AL40" s="621"/>
      <c r="AM40" s="621"/>
      <c r="AN40" s="621"/>
      <c r="AO40" s="621"/>
      <c r="AP40" s="621"/>
      <c r="AQ40" s="621"/>
      <c r="AR40" s="621"/>
      <c r="AS40" s="621"/>
      <c r="AT40" s="621"/>
      <c r="AU40" s="621"/>
      <c r="AV40" s="621"/>
      <c r="AW40" s="621"/>
      <c r="AX40" s="621"/>
      <c r="AY40" s="621"/>
      <c r="AZ40" s="621"/>
      <c r="BA40" s="621"/>
      <c r="BB40" s="621"/>
      <c r="BC40" s="622"/>
      <c r="BD40" s="98"/>
      <c r="BE40" s="620"/>
      <c r="BF40" s="621"/>
      <c r="BG40" s="621"/>
      <c r="BH40" s="621"/>
      <c r="BI40" s="621"/>
      <c r="BJ40" s="621"/>
      <c r="BK40" s="621"/>
      <c r="BL40" s="621"/>
      <c r="BM40" s="621"/>
      <c r="BN40" s="621"/>
      <c r="BO40" s="621"/>
      <c r="BP40" s="621"/>
      <c r="BQ40" s="621"/>
      <c r="BR40" s="621"/>
      <c r="BS40" s="621"/>
      <c r="BT40" s="621"/>
      <c r="BU40" s="621"/>
      <c r="BV40" s="621"/>
      <c r="BW40" s="621"/>
      <c r="BX40" s="621"/>
      <c r="BY40" s="621"/>
      <c r="BZ40" s="621"/>
      <c r="CA40" s="621"/>
      <c r="CB40" s="621"/>
      <c r="CC40" s="621"/>
      <c r="CD40" s="622"/>
      <c r="CE40" s="99"/>
      <c r="CF40" s="620"/>
      <c r="CG40" s="621"/>
      <c r="CH40" s="621"/>
      <c r="CI40" s="621"/>
      <c r="CJ40" s="621"/>
      <c r="CK40" s="621"/>
      <c r="CL40" s="621"/>
      <c r="CM40" s="621"/>
      <c r="CN40" s="621"/>
      <c r="CO40" s="621"/>
      <c r="CP40" s="621"/>
      <c r="CQ40" s="621"/>
      <c r="CR40" s="621"/>
      <c r="CS40" s="621"/>
      <c r="CT40" s="621"/>
      <c r="CU40" s="621"/>
      <c r="CV40" s="621"/>
      <c r="CW40" s="621"/>
      <c r="CX40" s="621"/>
      <c r="CY40" s="621"/>
      <c r="CZ40" s="621"/>
      <c r="DA40" s="621"/>
      <c r="DB40" s="621"/>
      <c r="DC40" s="621"/>
      <c r="DD40" s="621"/>
      <c r="DE40" s="621"/>
      <c r="DF40" s="621"/>
      <c r="DG40" s="621"/>
      <c r="DH40" s="544"/>
      <c r="DI40" s="200">
        <v>0</v>
      </c>
      <c r="DJ40" s="200">
        <v>0</v>
      </c>
      <c r="DK40" s="95"/>
      <c r="DL40" s="1255">
        <f>Q194</f>
        <v>0</v>
      </c>
      <c r="DM40" s="3232" t="s">
        <v>1187</v>
      </c>
      <c r="DN40" s="3232"/>
      <c r="DO40" s="3233"/>
      <c r="DP40" s="1305">
        <v>18</v>
      </c>
      <c r="DQ40" s="3283" t="s">
        <v>1188</v>
      </c>
      <c r="DR40" s="3283"/>
      <c r="DS40" s="3284"/>
      <c r="DT40" s="200">
        <v>0</v>
      </c>
      <c r="DU40" s="200">
        <v>0</v>
      </c>
      <c r="DV40" s="200">
        <v>0</v>
      </c>
      <c r="DW40" s="1304"/>
      <c r="DX40" s="639"/>
      <c r="DY40" s="639"/>
      <c r="DZ40" s="639"/>
      <c r="EA40" s="639"/>
      <c r="EB40" s="639"/>
      <c r="EC40" s="639"/>
      <c r="ED40" s="639"/>
      <c r="EE40" s="639"/>
      <c r="EF40" s="639"/>
    </row>
    <row r="41" spans="2:136" s="240" customFormat="1" ht="15.95" customHeight="1">
      <c r="B41" s="3277" t="s">
        <v>1189</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8"/>
      <c r="Y41" s="3278"/>
      <c r="Z41" s="3278"/>
      <c r="AA41" s="3278"/>
      <c r="AB41" s="3278"/>
      <c r="AC41" s="3278"/>
      <c r="AD41" s="3278"/>
      <c r="AE41" s="3278"/>
      <c r="AF41" s="3278"/>
      <c r="AG41" s="3278"/>
      <c r="AH41" s="3278"/>
      <c r="AI41" s="3278"/>
      <c r="AJ41" s="3278"/>
      <c r="AK41" s="3278"/>
      <c r="AL41" s="3278"/>
      <c r="AM41" s="3278"/>
      <c r="AN41" s="3278"/>
      <c r="AO41" s="3278"/>
      <c r="AP41" s="3278"/>
      <c r="AQ41" s="3278"/>
      <c r="AR41" s="3278"/>
      <c r="AS41" s="3278"/>
      <c r="AT41" s="3278"/>
      <c r="AU41" s="3278"/>
      <c r="AV41" s="3278"/>
      <c r="AW41" s="3278"/>
      <c r="AX41" s="3278"/>
      <c r="AY41" s="3278"/>
      <c r="AZ41" s="3278"/>
      <c r="BA41" s="3278"/>
      <c r="BB41" s="3278"/>
      <c r="BC41" s="3278"/>
      <c r="BD41" s="3278"/>
      <c r="BE41" s="3278"/>
      <c r="BF41" s="3278"/>
      <c r="BG41" s="3278"/>
      <c r="BH41" s="3278"/>
      <c r="BI41" s="3278"/>
      <c r="BJ41" s="3278"/>
      <c r="BK41" s="3278"/>
      <c r="BL41" s="3278"/>
      <c r="BM41" s="3278"/>
      <c r="BN41" s="3278"/>
      <c r="BO41" s="3278"/>
      <c r="BP41" s="3278"/>
      <c r="BQ41" s="3278"/>
      <c r="BR41" s="3278"/>
      <c r="BS41" s="3278"/>
      <c r="BT41" s="3278"/>
      <c r="BU41" s="3278"/>
      <c r="BV41" s="3278"/>
      <c r="BW41" s="3278"/>
      <c r="BX41" s="3278"/>
      <c r="BY41" s="3278"/>
      <c r="BZ41" s="3278"/>
      <c r="CA41" s="3278"/>
      <c r="CB41" s="3278"/>
      <c r="CC41" s="3278"/>
      <c r="CD41" s="3278"/>
      <c r="CE41" s="3278"/>
      <c r="CF41" s="3279" t="str">
        <f>B41</f>
        <v>PROTÉINES  VEAU</v>
      </c>
      <c r="CG41" s="3279"/>
      <c r="CH41" s="3279"/>
      <c r="CI41" s="3279"/>
      <c r="CJ41" s="3279"/>
      <c r="CK41" s="3279"/>
      <c r="CL41" s="3279"/>
      <c r="CM41" s="3279"/>
      <c r="CN41" s="3279"/>
      <c r="CO41" s="3279"/>
      <c r="CP41" s="3279"/>
      <c r="CQ41" s="3279"/>
      <c r="CR41" s="3279"/>
      <c r="CS41" s="3279"/>
      <c r="CT41" s="3279"/>
      <c r="CU41" s="3279"/>
      <c r="CV41" s="3279"/>
      <c r="CW41" s="3279"/>
      <c r="CX41" s="3279"/>
      <c r="CY41" s="3279"/>
      <c r="CZ41" s="3279"/>
      <c r="DA41" s="3279"/>
      <c r="DB41" s="3279"/>
      <c r="DC41" s="3279"/>
      <c r="DD41" s="3279"/>
      <c r="DE41" s="3279"/>
      <c r="DF41" s="3279"/>
      <c r="DG41" s="3280"/>
      <c r="DH41" s="544"/>
      <c r="DI41" s="200">
        <v>0</v>
      </c>
      <c r="DJ41" s="200">
        <v>0</v>
      </c>
      <c r="DK41" s="95"/>
      <c r="DL41" s="3129" t="s">
        <v>1190</v>
      </c>
      <c r="DM41" s="2965"/>
      <c r="DN41" s="2965"/>
      <c r="DO41" s="3130"/>
      <c r="DP41" s="3129"/>
      <c r="DQ41" s="2965"/>
      <c r="DR41" s="2965"/>
      <c r="DS41" s="3130"/>
      <c r="DT41" s="200">
        <v>0</v>
      </c>
      <c r="DU41" s="200">
        <v>0</v>
      </c>
      <c r="DV41" s="200">
        <v>0</v>
      </c>
      <c r="DW41" s="1304"/>
      <c r="DX41" s="639"/>
      <c r="DY41" s="639"/>
      <c r="DZ41" s="639"/>
      <c r="EA41" s="639"/>
      <c r="EB41" s="639"/>
      <c r="EC41" s="639"/>
      <c r="ED41" s="639"/>
      <c r="EE41" s="639"/>
      <c r="EF41" s="639"/>
    </row>
    <row r="42" spans="2:136" s="240" customFormat="1" ht="15.95" customHeight="1">
      <c r="B42" s="3277"/>
      <c r="C42" s="3278"/>
      <c r="D42" s="3278"/>
      <c r="E42" s="3278"/>
      <c r="F42" s="3278"/>
      <c r="G42" s="3278"/>
      <c r="H42" s="3278"/>
      <c r="I42" s="3278"/>
      <c r="J42" s="3278"/>
      <c r="K42" s="3278"/>
      <c r="L42" s="3278"/>
      <c r="M42" s="3278"/>
      <c r="N42" s="3278"/>
      <c r="O42" s="3278"/>
      <c r="P42" s="3278"/>
      <c r="Q42" s="3278"/>
      <c r="R42" s="3278"/>
      <c r="S42" s="3278"/>
      <c r="T42" s="3278"/>
      <c r="U42" s="3278"/>
      <c r="V42" s="3278"/>
      <c r="W42" s="3278"/>
      <c r="X42" s="3278"/>
      <c r="Y42" s="3278"/>
      <c r="Z42" s="3278"/>
      <c r="AA42" s="3278"/>
      <c r="AB42" s="3278"/>
      <c r="AC42" s="3278"/>
      <c r="AD42" s="3278"/>
      <c r="AE42" s="3278"/>
      <c r="AF42" s="3278"/>
      <c r="AG42" s="3278"/>
      <c r="AH42" s="3278"/>
      <c r="AI42" s="3278"/>
      <c r="AJ42" s="3278"/>
      <c r="AK42" s="3278"/>
      <c r="AL42" s="3278"/>
      <c r="AM42" s="3278"/>
      <c r="AN42" s="3278"/>
      <c r="AO42" s="3278"/>
      <c r="AP42" s="3278"/>
      <c r="AQ42" s="3278"/>
      <c r="AR42" s="3278"/>
      <c r="AS42" s="3278"/>
      <c r="AT42" s="3278"/>
      <c r="AU42" s="3278"/>
      <c r="AV42" s="3278"/>
      <c r="AW42" s="3278"/>
      <c r="AX42" s="3278"/>
      <c r="AY42" s="3278"/>
      <c r="AZ42" s="3278"/>
      <c r="BA42" s="3278"/>
      <c r="BB42" s="3278"/>
      <c r="BC42" s="3278"/>
      <c r="BD42" s="3278"/>
      <c r="BE42" s="3278"/>
      <c r="BF42" s="3278"/>
      <c r="BG42" s="3278"/>
      <c r="BH42" s="3278"/>
      <c r="BI42" s="3278"/>
      <c r="BJ42" s="3278"/>
      <c r="BK42" s="3278"/>
      <c r="BL42" s="3278"/>
      <c r="BM42" s="3278"/>
      <c r="BN42" s="3278"/>
      <c r="BO42" s="3278"/>
      <c r="BP42" s="3278"/>
      <c r="BQ42" s="3278"/>
      <c r="BR42" s="3278"/>
      <c r="BS42" s="3278"/>
      <c r="BT42" s="3278"/>
      <c r="BU42" s="3278"/>
      <c r="BV42" s="3278"/>
      <c r="BW42" s="3278"/>
      <c r="BX42" s="3278"/>
      <c r="BY42" s="3278"/>
      <c r="BZ42" s="3278"/>
      <c r="CA42" s="3278"/>
      <c r="CB42" s="3278"/>
      <c r="CC42" s="3278"/>
      <c r="CD42" s="3278"/>
      <c r="CE42" s="3278"/>
      <c r="CF42" s="3281"/>
      <c r="CG42" s="3281"/>
      <c r="CH42" s="3281"/>
      <c r="CI42" s="3281"/>
      <c r="CJ42" s="3281"/>
      <c r="CK42" s="3281"/>
      <c r="CL42" s="3281"/>
      <c r="CM42" s="3281"/>
      <c r="CN42" s="3281"/>
      <c r="CO42" s="3281"/>
      <c r="CP42" s="3281"/>
      <c r="CQ42" s="3281"/>
      <c r="CR42" s="3281"/>
      <c r="CS42" s="3281"/>
      <c r="CT42" s="3281"/>
      <c r="CU42" s="3281"/>
      <c r="CV42" s="3281"/>
      <c r="CW42" s="3281"/>
      <c r="CX42" s="3281"/>
      <c r="CY42" s="3281"/>
      <c r="CZ42" s="3281"/>
      <c r="DA42" s="3281"/>
      <c r="DB42" s="3281"/>
      <c r="DC42" s="3281"/>
      <c r="DD42" s="3281"/>
      <c r="DE42" s="3281"/>
      <c r="DF42" s="3281"/>
      <c r="DG42" s="3282"/>
      <c r="DH42" s="544"/>
      <c r="DI42" s="200">
        <v>0</v>
      </c>
      <c r="DJ42" s="200">
        <v>0</v>
      </c>
      <c r="DK42" s="95"/>
      <c r="DL42" s="3131"/>
      <c r="DM42" s="3132"/>
      <c r="DN42" s="3132"/>
      <c r="DO42" s="3133"/>
      <c r="DP42" s="3131"/>
      <c r="DQ42" s="3132"/>
      <c r="DR42" s="3132"/>
      <c r="DS42" s="3133"/>
      <c r="DT42" s="200">
        <v>0</v>
      </c>
      <c r="DU42" s="200">
        <v>0</v>
      </c>
      <c r="DV42" s="200">
        <v>0</v>
      </c>
      <c r="DW42" s="1304"/>
      <c r="DX42" s="639"/>
      <c r="DY42" s="639"/>
      <c r="DZ42" s="639"/>
      <c r="EA42" s="639"/>
      <c r="EB42" s="639"/>
      <c r="EC42" s="639"/>
      <c r="ED42" s="639"/>
      <c r="EE42" s="639"/>
      <c r="EF42" s="639"/>
    </row>
    <row r="43" spans="2:136" s="2" customFormat="1" ht="15.95" customHeight="1">
      <c r="B43" s="947" t="s">
        <v>847</v>
      </c>
      <c r="C43" s="3023">
        <v>1</v>
      </c>
      <c r="D43" s="3024"/>
      <c r="E43" s="3023">
        <f>C43+1</f>
        <v>2</v>
      </c>
      <c r="F43" s="3024"/>
      <c r="G43" s="3023">
        <f>E43+1</f>
        <v>3</v>
      </c>
      <c r="H43" s="3024"/>
      <c r="I43" s="3023">
        <f>G43+1</f>
        <v>4</v>
      </c>
      <c r="J43" s="3024"/>
      <c r="K43" s="3023">
        <f>I43+1</f>
        <v>5</v>
      </c>
      <c r="L43" s="3024"/>
      <c r="M43" s="3023">
        <f>K43+1</f>
        <v>6</v>
      </c>
      <c r="N43" s="3024"/>
      <c r="O43" s="3023">
        <f>M43+1</f>
        <v>7</v>
      </c>
      <c r="P43" s="3024"/>
      <c r="Q43" s="3023">
        <f>O43+1</f>
        <v>8</v>
      </c>
      <c r="R43" s="3024"/>
      <c r="S43" s="3023">
        <f>Q43+1</f>
        <v>9</v>
      </c>
      <c r="T43" s="3024"/>
      <c r="U43" s="3023">
        <f>S43+1</f>
        <v>10</v>
      </c>
      <c r="V43" s="3024"/>
      <c r="W43" s="3023">
        <f>U43+1</f>
        <v>11</v>
      </c>
      <c r="X43" s="3024"/>
      <c r="Y43" s="3023">
        <f>W43+1</f>
        <v>12</v>
      </c>
      <c r="Z43" s="3024"/>
      <c r="AA43" s="3023">
        <f>Y43+1</f>
        <v>13</v>
      </c>
      <c r="AB43" s="3024"/>
      <c r="AC43" s="113"/>
      <c r="AD43" s="3023">
        <f>AA43+1</f>
        <v>14</v>
      </c>
      <c r="AE43" s="3024"/>
      <c r="AF43" s="3023">
        <f>AD43+1</f>
        <v>15</v>
      </c>
      <c r="AG43" s="3024"/>
      <c r="AH43" s="3023">
        <f>AF43+1</f>
        <v>16</v>
      </c>
      <c r="AI43" s="3024"/>
      <c r="AJ43" s="3023">
        <f>AH43+1</f>
        <v>17</v>
      </c>
      <c r="AK43" s="3024"/>
      <c r="AL43" s="3023">
        <f>AJ43+1</f>
        <v>18</v>
      </c>
      <c r="AM43" s="3024"/>
      <c r="AN43" s="3023">
        <f>AL43+1</f>
        <v>19</v>
      </c>
      <c r="AO43" s="3024"/>
      <c r="AP43" s="3023">
        <f>AN43+1</f>
        <v>20</v>
      </c>
      <c r="AQ43" s="3024"/>
      <c r="AR43" s="3023">
        <f>AP43+1</f>
        <v>21</v>
      </c>
      <c r="AS43" s="3024"/>
      <c r="AT43" s="3023">
        <f>AR43+1</f>
        <v>22</v>
      </c>
      <c r="AU43" s="3024"/>
      <c r="AV43" s="3023">
        <f>AT43+1</f>
        <v>23</v>
      </c>
      <c r="AW43" s="3024"/>
      <c r="AX43" s="3023">
        <f>AV43+1</f>
        <v>24</v>
      </c>
      <c r="AY43" s="3024"/>
      <c r="AZ43" s="3023">
        <f>AX43+1</f>
        <v>25</v>
      </c>
      <c r="BA43" s="3024"/>
      <c r="BB43" s="3023">
        <f>AZ43+1</f>
        <v>26</v>
      </c>
      <c r="BC43" s="3024"/>
      <c r="BD43" s="114"/>
      <c r="BE43" s="3023">
        <f>BB43+1</f>
        <v>27</v>
      </c>
      <c r="BF43" s="3024"/>
      <c r="BG43" s="3023">
        <f>BE43+1</f>
        <v>28</v>
      </c>
      <c r="BH43" s="3024"/>
      <c r="BI43" s="3023">
        <f>BG43+1</f>
        <v>29</v>
      </c>
      <c r="BJ43" s="3024"/>
      <c r="BK43" s="3023">
        <f>BI43+1</f>
        <v>30</v>
      </c>
      <c r="BL43" s="3024"/>
      <c r="BM43" s="3023">
        <f>BK43+1</f>
        <v>31</v>
      </c>
      <c r="BN43" s="3024"/>
      <c r="BO43" s="3023">
        <f>BM43+1</f>
        <v>32</v>
      </c>
      <c r="BP43" s="3024"/>
      <c r="BQ43" s="3023">
        <f>BO43+1</f>
        <v>33</v>
      </c>
      <c r="BR43" s="3024"/>
      <c r="BS43" s="3023">
        <f>BQ43+1</f>
        <v>34</v>
      </c>
      <c r="BT43" s="3024"/>
      <c r="BU43" s="3023">
        <f>BS43+1</f>
        <v>35</v>
      </c>
      <c r="BV43" s="3024"/>
      <c r="BW43" s="3023">
        <f>BU43+1</f>
        <v>36</v>
      </c>
      <c r="BX43" s="3024"/>
      <c r="BY43" s="3023">
        <f>BW43+1</f>
        <v>37</v>
      </c>
      <c r="BZ43" s="3024"/>
      <c r="CA43" s="3023">
        <f>BY43+1</f>
        <v>38</v>
      </c>
      <c r="CB43" s="3024"/>
      <c r="CC43" s="3023">
        <f>CA43+1</f>
        <v>39</v>
      </c>
      <c r="CD43" s="3024"/>
      <c r="CE43" s="115"/>
      <c r="CF43" s="3023">
        <f>CC43+1</f>
        <v>40</v>
      </c>
      <c r="CG43" s="3024"/>
      <c r="CH43" s="3023">
        <f>CF43+1</f>
        <v>41</v>
      </c>
      <c r="CI43" s="3024"/>
      <c r="CJ43" s="3023">
        <f>CH43+1</f>
        <v>42</v>
      </c>
      <c r="CK43" s="3024"/>
      <c r="CL43" s="3023">
        <f>CJ43+1</f>
        <v>43</v>
      </c>
      <c r="CM43" s="3024"/>
      <c r="CN43" s="3023">
        <f>CL43+1</f>
        <v>44</v>
      </c>
      <c r="CO43" s="3024"/>
      <c r="CP43" s="3023">
        <f>CN43+1</f>
        <v>45</v>
      </c>
      <c r="CQ43" s="3024"/>
      <c r="CR43" s="3023">
        <f>CP43+1</f>
        <v>46</v>
      </c>
      <c r="CS43" s="3024"/>
      <c r="CT43" s="3023">
        <f>CR43+1</f>
        <v>47</v>
      </c>
      <c r="CU43" s="3024"/>
      <c r="CV43" s="3023">
        <f>CT43+1</f>
        <v>48</v>
      </c>
      <c r="CW43" s="3024"/>
      <c r="CX43" s="3023">
        <f>CV43+1</f>
        <v>49</v>
      </c>
      <c r="CY43" s="3024"/>
      <c r="CZ43" s="3023">
        <f>CX43+1</f>
        <v>50</v>
      </c>
      <c r="DA43" s="3024"/>
      <c r="DB43" s="3023">
        <f t="shared" ref="DB43" si="58">CZ43+1</f>
        <v>51</v>
      </c>
      <c r="DC43" s="3024"/>
      <c r="DD43" s="3023">
        <f>DB43+1</f>
        <v>52</v>
      </c>
      <c r="DE43" s="3024"/>
      <c r="DF43" s="100" t="s">
        <v>937</v>
      </c>
      <c r="DG43" s="101"/>
      <c r="DH43" s="96"/>
      <c r="DI43" s="200">
        <v>0</v>
      </c>
      <c r="DJ43" s="200">
        <v>0</v>
      </c>
      <c r="DK43" s="95"/>
      <c r="DL43" s="966" t="s">
        <v>1123</v>
      </c>
      <c r="DM43" s="1306">
        <v>64</v>
      </c>
      <c r="DN43" s="968" t="s">
        <v>1124</v>
      </c>
      <c r="DO43" s="1307">
        <v>73</v>
      </c>
      <c r="DP43" s="966" t="s">
        <v>1123</v>
      </c>
      <c r="DQ43" s="1306">
        <v>233</v>
      </c>
      <c r="DR43" s="968" t="s">
        <v>1124</v>
      </c>
      <c r="DS43" s="1307">
        <v>241</v>
      </c>
      <c r="DT43" s="200">
        <v>0</v>
      </c>
      <c r="DU43" s="200">
        <v>0</v>
      </c>
      <c r="DV43" s="200">
        <v>0</v>
      </c>
      <c r="DW43" s="1304"/>
      <c r="DX43" s="639"/>
      <c r="DY43" s="639"/>
      <c r="DZ43" s="639"/>
      <c r="EA43" s="639"/>
      <c r="EB43" s="639"/>
      <c r="EC43" s="639"/>
      <c r="ED43" s="639"/>
      <c r="EE43" s="639"/>
      <c r="EF43" s="639"/>
    </row>
    <row r="44" spans="2:136" s="2" customFormat="1" ht="15.95" customHeight="1">
      <c r="B44" s="948" t="s">
        <v>205</v>
      </c>
      <c r="C44" s="102" t="s">
        <v>66</v>
      </c>
      <c r="D44" s="103" t="s">
        <v>77</v>
      </c>
      <c r="E44" s="102" t="s">
        <v>66</v>
      </c>
      <c r="F44" s="103" t="s">
        <v>77</v>
      </c>
      <c r="G44" s="102" t="s">
        <v>66</v>
      </c>
      <c r="H44" s="103" t="s">
        <v>77</v>
      </c>
      <c r="I44" s="102" t="s">
        <v>66</v>
      </c>
      <c r="J44" s="103" t="s">
        <v>77</v>
      </c>
      <c r="K44" s="102" t="s">
        <v>66</v>
      </c>
      <c r="L44" s="103" t="s">
        <v>77</v>
      </c>
      <c r="M44" s="102" t="s">
        <v>66</v>
      </c>
      <c r="N44" s="103" t="s">
        <v>77</v>
      </c>
      <c r="O44" s="102" t="s">
        <v>66</v>
      </c>
      <c r="P44" s="103" t="s">
        <v>77</v>
      </c>
      <c r="Q44" s="102" t="s">
        <v>66</v>
      </c>
      <c r="R44" s="103" t="s">
        <v>77</v>
      </c>
      <c r="S44" s="102" t="s">
        <v>66</v>
      </c>
      <c r="T44" s="103" t="s">
        <v>77</v>
      </c>
      <c r="U44" s="102" t="s">
        <v>66</v>
      </c>
      <c r="V44" s="103" t="s">
        <v>77</v>
      </c>
      <c r="W44" s="102" t="s">
        <v>66</v>
      </c>
      <c r="X44" s="103" t="s">
        <v>77</v>
      </c>
      <c r="Y44" s="102" t="s">
        <v>66</v>
      </c>
      <c r="Z44" s="103" t="s">
        <v>77</v>
      </c>
      <c r="AA44" s="102" t="s">
        <v>66</v>
      </c>
      <c r="AB44" s="104" t="s">
        <v>77</v>
      </c>
      <c r="AC44" s="97"/>
      <c r="AD44" s="105" t="s">
        <v>66</v>
      </c>
      <c r="AE44" s="103" t="s">
        <v>77</v>
      </c>
      <c r="AF44" s="106" t="s">
        <v>66</v>
      </c>
      <c r="AG44" s="103" t="s">
        <v>77</v>
      </c>
      <c r="AH44" s="106" t="s">
        <v>66</v>
      </c>
      <c r="AI44" s="103" t="s">
        <v>77</v>
      </c>
      <c r="AJ44" s="106" t="s">
        <v>66</v>
      </c>
      <c r="AK44" s="103" t="s">
        <v>77</v>
      </c>
      <c r="AL44" s="106" t="s">
        <v>66</v>
      </c>
      <c r="AM44" s="103" t="s">
        <v>77</v>
      </c>
      <c r="AN44" s="106" t="s">
        <v>66</v>
      </c>
      <c r="AO44" s="103" t="s">
        <v>77</v>
      </c>
      <c r="AP44" s="106" t="s">
        <v>66</v>
      </c>
      <c r="AQ44" s="103" t="s">
        <v>77</v>
      </c>
      <c r="AR44" s="106" t="s">
        <v>66</v>
      </c>
      <c r="AS44" s="103" t="s">
        <v>77</v>
      </c>
      <c r="AT44" s="106" t="s">
        <v>66</v>
      </c>
      <c r="AU44" s="103" t="s">
        <v>77</v>
      </c>
      <c r="AV44" s="106" t="s">
        <v>66</v>
      </c>
      <c r="AW44" s="103" t="s">
        <v>77</v>
      </c>
      <c r="AX44" s="106" t="s">
        <v>66</v>
      </c>
      <c r="AY44" s="103" t="s">
        <v>77</v>
      </c>
      <c r="AZ44" s="106" t="s">
        <v>66</v>
      </c>
      <c r="BA44" s="103" t="s">
        <v>77</v>
      </c>
      <c r="BB44" s="106" t="s">
        <v>66</v>
      </c>
      <c r="BC44" s="104" t="s">
        <v>77</v>
      </c>
      <c r="BD44" s="98"/>
      <c r="BE44" s="107" t="s">
        <v>66</v>
      </c>
      <c r="BF44" s="103" t="s">
        <v>77</v>
      </c>
      <c r="BG44" s="108" t="s">
        <v>66</v>
      </c>
      <c r="BH44" s="103" t="s">
        <v>77</v>
      </c>
      <c r="BI44" s="108" t="s">
        <v>66</v>
      </c>
      <c r="BJ44" s="103" t="s">
        <v>77</v>
      </c>
      <c r="BK44" s="108" t="s">
        <v>66</v>
      </c>
      <c r="BL44" s="103" t="s">
        <v>77</v>
      </c>
      <c r="BM44" s="108" t="s">
        <v>66</v>
      </c>
      <c r="BN44" s="103" t="s">
        <v>77</v>
      </c>
      <c r="BO44" s="108" t="s">
        <v>66</v>
      </c>
      <c r="BP44" s="103" t="s">
        <v>77</v>
      </c>
      <c r="BQ44" s="108" t="s">
        <v>66</v>
      </c>
      <c r="BR44" s="103" t="s">
        <v>77</v>
      </c>
      <c r="BS44" s="108" t="s">
        <v>66</v>
      </c>
      <c r="BT44" s="103" t="s">
        <v>77</v>
      </c>
      <c r="BU44" s="108" t="s">
        <v>66</v>
      </c>
      <c r="BV44" s="103" t="s">
        <v>77</v>
      </c>
      <c r="BW44" s="108" t="s">
        <v>66</v>
      </c>
      <c r="BX44" s="103" t="s">
        <v>77</v>
      </c>
      <c r="BY44" s="108" t="s">
        <v>66</v>
      </c>
      <c r="BZ44" s="103" t="s">
        <v>77</v>
      </c>
      <c r="CA44" s="108" t="s">
        <v>66</v>
      </c>
      <c r="CB44" s="103" t="s">
        <v>77</v>
      </c>
      <c r="CC44" s="108" t="s">
        <v>66</v>
      </c>
      <c r="CD44" s="104" t="s">
        <v>77</v>
      </c>
      <c r="CE44" s="99"/>
      <c r="CF44" s="109" t="s">
        <v>66</v>
      </c>
      <c r="CG44" s="103" t="s">
        <v>77</v>
      </c>
      <c r="CH44" s="110" t="s">
        <v>66</v>
      </c>
      <c r="CI44" s="103" t="s">
        <v>77</v>
      </c>
      <c r="CJ44" s="110" t="s">
        <v>66</v>
      </c>
      <c r="CK44" s="103" t="s">
        <v>77</v>
      </c>
      <c r="CL44" s="110" t="s">
        <v>66</v>
      </c>
      <c r="CM44" s="103" t="s">
        <v>77</v>
      </c>
      <c r="CN44" s="110" t="s">
        <v>66</v>
      </c>
      <c r="CO44" s="103" t="s">
        <v>77</v>
      </c>
      <c r="CP44" s="110" t="s">
        <v>66</v>
      </c>
      <c r="CQ44" s="103" t="s">
        <v>77</v>
      </c>
      <c r="CR44" s="110" t="s">
        <v>66</v>
      </c>
      <c r="CS44" s="103" t="s">
        <v>77</v>
      </c>
      <c r="CT44" s="110" t="s">
        <v>66</v>
      </c>
      <c r="CU44" s="103" t="s">
        <v>77</v>
      </c>
      <c r="CV44" s="110" t="s">
        <v>66</v>
      </c>
      <c r="CW44" s="103" t="s">
        <v>77</v>
      </c>
      <c r="CX44" s="110" t="s">
        <v>66</v>
      </c>
      <c r="CY44" s="103" t="s">
        <v>77</v>
      </c>
      <c r="CZ44" s="110" t="s">
        <v>66</v>
      </c>
      <c r="DA44" s="103" t="s">
        <v>77</v>
      </c>
      <c r="DB44" s="110" t="s">
        <v>66</v>
      </c>
      <c r="DC44" s="103" t="s">
        <v>77</v>
      </c>
      <c r="DD44" s="110" t="s">
        <v>66</v>
      </c>
      <c r="DE44" s="104" t="s">
        <v>77</v>
      </c>
      <c r="DF44" s="111" t="s">
        <v>922</v>
      </c>
      <c r="DG44" s="112"/>
      <c r="DH44" s="96"/>
      <c r="DI44" s="200">
        <v>0</v>
      </c>
      <c r="DJ44" s="200">
        <v>0</v>
      </c>
      <c r="DK44" s="95"/>
      <c r="DL44" s="970">
        <v>5</v>
      </c>
      <c r="DM44" s="971" t="s">
        <v>867</v>
      </c>
      <c r="DN44" s="1206">
        <v>0.28000000000000003</v>
      </c>
      <c r="DO44" s="972"/>
      <c r="DP44" s="970">
        <v>8</v>
      </c>
      <c r="DQ44" s="971" t="s">
        <v>867</v>
      </c>
      <c r="DR44" s="1206">
        <v>0.28000000000000003</v>
      </c>
      <c r="DS44" s="972"/>
      <c r="DT44" s="200">
        <v>0</v>
      </c>
      <c r="DU44" s="200">
        <v>0</v>
      </c>
      <c r="DV44" s="200">
        <v>0</v>
      </c>
      <c r="DW44" s="1304"/>
      <c r="DX44" s="639"/>
      <c r="DY44" s="639"/>
      <c r="DZ44" s="639"/>
      <c r="EA44" s="639"/>
      <c r="EB44" s="639"/>
      <c r="EC44" s="639"/>
      <c r="ED44" s="639"/>
      <c r="EE44" s="639"/>
      <c r="EF44" s="639"/>
    </row>
    <row r="45" spans="2:136" ht="15.95" customHeight="1">
      <c r="B45" s="653" t="s">
        <v>430</v>
      </c>
      <c r="C45" s="654"/>
      <c r="D45" s="655"/>
      <c r="E45" s="654"/>
      <c r="F45" s="655"/>
      <c r="G45" s="654"/>
      <c r="H45" s="655"/>
      <c r="I45" s="654"/>
      <c r="J45" s="655"/>
      <c r="K45" s="654"/>
      <c r="L45" s="655"/>
      <c r="M45" s="654"/>
      <c r="N45" s="655"/>
      <c r="O45" s="654"/>
      <c r="P45" s="655"/>
      <c r="Q45" s="654"/>
      <c r="R45" s="655"/>
      <c r="S45" s="654"/>
      <c r="T45" s="655"/>
      <c r="U45" s="654"/>
      <c r="V45" s="655"/>
      <c r="W45" s="654"/>
      <c r="X45" s="655"/>
      <c r="Y45" s="654"/>
      <c r="Z45" s="655"/>
      <c r="AA45" s="654"/>
      <c r="AB45" s="656"/>
      <c r="AC45" s="648"/>
      <c r="AD45" s="654"/>
      <c r="AE45" s="655"/>
      <c r="AF45" s="654"/>
      <c r="AG45" s="655"/>
      <c r="AH45" s="654"/>
      <c r="AI45" s="655"/>
      <c r="AJ45" s="654"/>
      <c r="AK45" s="655"/>
      <c r="AL45" s="654"/>
      <c r="AM45" s="655"/>
      <c r="AN45" s="654"/>
      <c r="AO45" s="655"/>
      <c r="AP45" s="654"/>
      <c r="AQ45" s="655"/>
      <c r="AR45" s="654"/>
      <c r="AS45" s="655"/>
      <c r="AT45" s="654"/>
      <c r="AU45" s="655"/>
      <c r="AV45" s="654"/>
      <c r="AW45" s="655"/>
      <c r="AX45" s="654"/>
      <c r="AY45" s="655"/>
      <c r="AZ45" s="654"/>
      <c r="BA45" s="655"/>
      <c r="BB45" s="654"/>
      <c r="BC45" s="656"/>
      <c r="BD45" s="649"/>
      <c r="BE45" s="654"/>
      <c r="BF45" s="655"/>
      <c r="BG45" s="654"/>
      <c r="BH45" s="655"/>
      <c r="BI45" s="654"/>
      <c r="BJ45" s="655"/>
      <c r="BK45" s="654"/>
      <c r="BL45" s="655"/>
      <c r="BM45" s="654"/>
      <c r="BN45" s="655"/>
      <c r="BO45" s="654"/>
      <c r="BP45" s="655"/>
      <c r="BQ45" s="654"/>
      <c r="BR45" s="655"/>
      <c r="BS45" s="654"/>
      <c r="BT45" s="655"/>
      <c r="BU45" s="654"/>
      <c r="BV45" s="655"/>
      <c r="BW45" s="654"/>
      <c r="BX45" s="655"/>
      <c r="BY45" s="654"/>
      <c r="BZ45" s="655"/>
      <c r="CA45" s="654"/>
      <c r="CB45" s="655"/>
      <c r="CC45" s="654"/>
      <c r="CD45" s="656"/>
      <c r="CE45" s="650"/>
      <c r="CF45" s="654"/>
      <c r="CG45" s="655"/>
      <c r="CH45" s="654"/>
      <c r="CI45" s="655"/>
      <c r="CJ45" s="654"/>
      <c r="CK45" s="655"/>
      <c r="CL45" s="654"/>
      <c r="CM45" s="655"/>
      <c r="CN45" s="654"/>
      <c r="CO45" s="655"/>
      <c r="CP45" s="654"/>
      <c r="CQ45" s="655"/>
      <c r="CR45" s="654"/>
      <c r="CS45" s="655"/>
      <c r="CT45" s="654"/>
      <c r="CU45" s="655"/>
      <c r="CV45" s="654"/>
      <c r="CW45" s="655"/>
      <c r="CX45" s="654"/>
      <c r="CY45" s="655"/>
      <c r="CZ45" s="654"/>
      <c r="DA45" s="655"/>
      <c r="DB45" s="654"/>
      <c r="DC45" s="655"/>
      <c r="DD45" s="654"/>
      <c r="DE45" s="656"/>
      <c r="DF45" s="651">
        <f t="shared" ref="DF45:DF58" si="59">SUM(C45:DE45)</f>
        <v>0</v>
      </c>
      <c r="DG45" s="652" t="str">
        <f>IF(DF45=0,"",DF45/DB287)</f>
        <v/>
      </c>
      <c r="DH45" s="647"/>
      <c r="DI45" s="659"/>
      <c r="DJ45" s="200">
        <v>0</v>
      </c>
      <c r="DK45" s="95"/>
      <c r="DL45" s="395"/>
      <c r="DM45" s="395"/>
      <c r="DN45" s="395"/>
      <c r="DO45" s="395"/>
      <c r="DP45" s="395"/>
      <c r="DQ45" s="395"/>
      <c r="DR45" s="395"/>
      <c r="DS45" s="395"/>
      <c r="DT45" s="200">
        <v>0</v>
      </c>
      <c r="DU45" s="200">
        <v>0</v>
      </c>
      <c r="DV45" s="200">
        <v>0</v>
      </c>
      <c r="DW45" s="1304"/>
    </row>
    <row r="46" spans="2:136" ht="15.95" customHeight="1">
      <c r="B46" s="653" t="s">
        <v>442</v>
      </c>
      <c r="C46" s="654"/>
      <c r="D46" s="655"/>
      <c r="E46" s="654"/>
      <c r="F46" s="655"/>
      <c r="G46" s="654"/>
      <c r="H46" s="655"/>
      <c r="I46" s="654"/>
      <c r="J46" s="655"/>
      <c r="K46" s="654"/>
      <c r="L46" s="655"/>
      <c r="M46" s="654"/>
      <c r="N46" s="655"/>
      <c r="O46" s="654"/>
      <c r="P46" s="655"/>
      <c r="Q46" s="654"/>
      <c r="R46" s="655"/>
      <c r="S46" s="654"/>
      <c r="T46" s="655"/>
      <c r="U46" s="654"/>
      <c r="V46" s="655"/>
      <c r="W46" s="654"/>
      <c r="X46" s="655"/>
      <c r="Y46" s="654"/>
      <c r="Z46" s="655"/>
      <c r="AA46" s="654"/>
      <c r="AB46" s="656"/>
      <c r="AC46" s="648"/>
      <c r="AD46" s="654"/>
      <c r="AE46" s="655"/>
      <c r="AF46" s="654"/>
      <c r="AG46" s="655"/>
      <c r="AH46" s="654"/>
      <c r="AI46" s="655"/>
      <c r="AJ46" s="654"/>
      <c r="AK46" s="655"/>
      <c r="AL46" s="654"/>
      <c r="AM46" s="655"/>
      <c r="AN46" s="654"/>
      <c r="AO46" s="655"/>
      <c r="AP46" s="654"/>
      <c r="AQ46" s="655"/>
      <c r="AR46" s="654"/>
      <c r="AS46" s="655"/>
      <c r="AT46" s="654"/>
      <c r="AU46" s="655"/>
      <c r="AV46" s="654"/>
      <c r="AW46" s="655"/>
      <c r="AX46" s="654"/>
      <c r="AY46" s="655"/>
      <c r="AZ46" s="654"/>
      <c r="BA46" s="655"/>
      <c r="BB46" s="654"/>
      <c r="BC46" s="656"/>
      <c r="BD46" s="649"/>
      <c r="BE46" s="654"/>
      <c r="BF46" s="655"/>
      <c r="BG46" s="654"/>
      <c r="BH46" s="655"/>
      <c r="BI46" s="654"/>
      <c r="BJ46" s="655"/>
      <c r="BK46" s="654"/>
      <c r="BL46" s="655"/>
      <c r="BM46" s="654"/>
      <c r="BN46" s="655"/>
      <c r="BO46" s="654"/>
      <c r="BP46" s="655"/>
      <c r="BQ46" s="654"/>
      <c r="BR46" s="655"/>
      <c r="BS46" s="654"/>
      <c r="BT46" s="655"/>
      <c r="BU46" s="654"/>
      <c r="BV46" s="655"/>
      <c r="BW46" s="654"/>
      <c r="BX46" s="655"/>
      <c r="BY46" s="654"/>
      <c r="BZ46" s="655"/>
      <c r="CA46" s="654"/>
      <c r="CB46" s="655"/>
      <c r="CC46" s="654"/>
      <c r="CD46" s="656"/>
      <c r="CE46" s="650"/>
      <c r="CF46" s="654"/>
      <c r="CG46" s="655"/>
      <c r="CH46" s="654"/>
      <c r="CI46" s="655"/>
      <c r="CJ46" s="654"/>
      <c r="CK46" s="655"/>
      <c r="CL46" s="654"/>
      <c r="CM46" s="655"/>
      <c r="CN46" s="654"/>
      <c r="CO46" s="655"/>
      <c r="CP46" s="654"/>
      <c r="CQ46" s="655"/>
      <c r="CR46" s="654"/>
      <c r="CS46" s="655"/>
      <c r="CT46" s="654"/>
      <c r="CU46" s="655"/>
      <c r="CV46" s="654"/>
      <c r="CW46" s="655"/>
      <c r="CX46" s="654"/>
      <c r="CY46" s="655"/>
      <c r="CZ46" s="654"/>
      <c r="DA46" s="655"/>
      <c r="DB46" s="654"/>
      <c r="DC46" s="655"/>
      <c r="DD46" s="654"/>
      <c r="DE46" s="656"/>
      <c r="DF46" s="651">
        <f t="shared" si="59"/>
        <v>0</v>
      </c>
      <c r="DG46" s="652" t="str">
        <f>IF(DF46=0,"",DF46/DB287)</f>
        <v/>
      </c>
      <c r="DH46" s="647"/>
      <c r="DI46" s="659"/>
      <c r="DJ46" s="200">
        <v>0</v>
      </c>
      <c r="DK46" s="95"/>
      <c r="DL46" s="3274" t="s">
        <v>1126</v>
      </c>
      <c r="DM46" s="3274"/>
      <c r="DN46" s="3274"/>
      <c r="DO46" s="3274"/>
      <c r="DP46" s="3274"/>
      <c r="DQ46" s="3274"/>
      <c r="DR46" s="3163" t="s">
        <v>1127</v>
      </c>
      <c r="DS46" s="3163">
        <f>ROW(DF312)</f>
        <v>312</v>
      </c>
      <c r="DT46" s="200">
        <v>0</v>
      </c>
      <c r="DU46" s="200">
        <v>0</v>
      </c>
      <c r="DV46" s="200">
        <v>0</v>
      </c>
      <c r="DW46" s="1304"/>
    </row>
    <row r="47" spans="2:136" ht="15.95" customHeight="1">
      <c r="B47" s="653" t="s">
        <v>454</v>
      </c>
      <c r="C47" s="654"/>
      <c r="D47" s="655"/>
      <c r="E47" s="654"/>
      <c r="F47" s="655"/>
      <c r="G47" s="654"/>
      <c r="H47" s="655"/>
      <c r="I47" s="654"/>
      <c r="J47" s="655"/>
      <c r="K47" s="654"/>
      <c r="L47" s="655"/>
      <c r="M47" s="654"/>
      <c r="N47" s="655"/>
      <c r="O47" s="654"/>
      <c r="P47" s="655"/>
      <c r="Q47" s="654"/>
      <c r="R47" s="655"/>
      <c r="S47" s="654"/>
      <c r="T47" s="655"/>
      <c r="U47" s="654"/>
      <c r="V47" s="655"/>
      <c r="W47" s="654"/>
      <c r="X47" s="655"/>
      <c r="Y47" s="654"/>
      <c r="Z47" s="655"/>
      <c r="AA47" s="654"/>
      <c r="AB47" s="656"/>
      <c r="AC47" s="648"/>
      <c r="AD47" s="654"/>
      <c r="AE47" s="655"/>
      <c r="AF47" s="654"/>
      <c r="AG47" s="655"/>
      <c r="AH47" s="654"/>
      <c r="AI47" s="655"/>
      <c r="AJ47" s="654"/>
      <c r="AK47" s="655"/>
      <c r="AL47" s="654"/>
      <c r="AM47" s="655"/>
      <c r="AN47" s="654"/>
      <c r="AO47" s="655"/>
      <c r="AP47" s="654"/>
      <c r="AQ47" s="655"/>
      <c r="AR47" s="654"/>
      <c r="AS47" s="655"/>
      <c r="AT47" s="654"/>
      <c r="AU47" s="655"/>
      <c r="AV47" s="654"/>
      <c r="AW47" s="655"/>
      <c r="AX47" s="654"/>
      <c r="AY47" s="655"/>
      <c r="AZ47" s="654"/>
      <c r="BA47" s="655"/>
      <c r="BB47" s="654"/>
      <c r="BC47" s="656"/>
      <c r="BD47" s="649"/>
      <c r="BE47" s="654"/>
      <c r="BF47" s="655"/>
      <c r="BG47" s="654"/>
      <c r="BH47" s="655"/>
      <c r="BI47" s="654"/>
      <c r="BJ47" s="655"/>
      <c r="BK47" s="654"/>
      <c r="BL47" s="655"/>
      <c r="BM47" s="654"/>
      <c r="BN47" s="655"/>
      <c r="BO47" s="654"/>
      <c r="BP47" s="655"/>
      <c r="BQ47" s="654"/>
      <c r="BR47" s="655"/>
      <c r="BS47" s="654"/>
      <c r="BT47" s="655"/>
      <c r="BU47" s="654"/>
      <c r="BV47" s="655"/>
      <c r="BW47" s="654"/>
      <c r="BX47" s="655"/>
      <c r="BY47" s="654"/>
      <c r="BZ47" s="655"/>
      <c r="CA47" s="654"/>
      <c r="CB47" s="655"/>
      <c r="CC47" s="654"/>
      <c r="CD47" s="656"/>
      <c r="CE47" s="650"/>
      <c r="CF47" s="654"/>
      <c r="CG47" s="655"/>
      <c r="CH47" s="654"/>
      <c r="CI47" s="655"/>
      <c r="CJ47" s="654"/>
      <c r="CK47" s="655"/>
      <c r="CL47" s="654"/>
      <c r="CM47" s="655"/>
      <c r="CN47" s="654"/>
      <c r="CO47" s="655"/>
      <c r="CP47" s="654"/>
      <c r="CQ47" s="655"/>
      <c r="CR47" s="654"/>
      <c r="CS47" s="655"/>
      <c r="CT47" s="654"/>
      <c r="CU47" s="655"/>
      <c r="CV47" s="654"/>
      <c r="CW47" s="655"/>
      <c r="CX47" s="654"/>
      <c r="CY47" s="655"/>
      <c r="CZ47" s="654"/>
      <c r="DA47" s="655"/>
      <c r="DB47" s="654"/>
      <c r="DC47" s="655"/>
      <c r="DD47" s="654"/>
      <c r="DE47" s="656"/>
      <c r="DF47" s="651">
        <f t="shared" si="59"/>
        <v>0</v>
      </c>
      <c r="DG47" s="652" t="str">
        <f>IF(DF47=0,"",DF47/DB287)</f>
        <v/>
      </c>
      <c r="DH47" s="647"/>
      <c r="DI47" s="659"/>
      <c r="DJ47" s="200">
        <v>0</v>
      </c>
      <c r="DK47" s="95"/>
      <c r="DL47" s="3274"/>
      <c r="DM47" s="3274"/>
      <c r="DN47" s="3274"/>
      <c r="DO47" s="3274"/>
      <c r="DP47" s="3274"/>
      <c r="DQ47" s="3274"/>
      <c r="DR47" s="3093"/>
      <c r="DS47" s="3093"/>
      <c r="DT47" s="200">
        <v>0</v>
      </c>
      <c r="DU47" s="200">
        <v>0</v>
      </c>
      <c r="DV47" s="200">
        <v>0</v>
      </c>
      <c r="DW47" s="1304"/>
    </row>
    <row r="48" spans="2:136" ht="15.95" customHeight="1">
      <c r="B48" s="653" t="s">
        <v>467</v>
      </c>
      <c r="C48" s="654"/>
      <c r="D48" s="655"/>
      <c r="E48" s="654"/>
      <c r="F48" s="655"/>
      <c r="G48" s="654"/>
      <c r="H48" s="655"/>
      <c r="I48" s="654"/>
      <c r="J48" s="655"/>
      <c r="K48" s="654"/>
      <c r="L48" s="655"/>
      <c r="M48" s="654"/>
      <c r="N48" s="655"/>
      <c r="O48" s="654"/>
      <c r="P48" s="655"/>
      <c r="Q48" s="654"/>
      <c r="R48" s="655"/>
      <c r="S48" s="654"/>
      <c r="T48" s="655"/>
      <c r="U48" s="654"/>
      <c r="V48" s="655"/>
      <c r="W48" s="654"/>
      <c r="X48" s="655"/>
      <c r="Y48" s="654"/>
      <c r="Z48" s="655"/>
      <c r="AA48" s="654"/>
      <c r="AB48" s="656"/>
      <c r="AC48" s="648"/>
      <c r="AD48" s="654"/>
      <c r="AE48" s="655"/>
      <c r="AF48" s="654"/>
      <c r="AG48" s="655"/>
      <c r="AH48" s="654"/>
      <c r="AI48" s="655"/>
      <c r="AJ48" s="654"/>
      <c r="AK48" s="655"/>
      <c r="AL48" s="654"/>
      <c r="AM48" s="655"/>
      <c r="AN48" s="654"/>
      <c r="AO48" s="655"/>
      <c r="AP48" s="654"/>
      <c r="AQ48" s="655"/>
      <c r="AR48" s="654"/>
      <c r="AS48" s="655"/>
      <c r="AT48" s="654"/>
      <c r="AU48" s="655"/>
      <c r="AV48" s="654"/>
      <c r="AW48" s="655"/>
      <c r="AX48" s="654"/>
      <c r="AY48" s="655"/>
      <c r="AZ48" s="654"/>
      <c r="BA48" s="655"/>
      <c r="BB48" s="654"/>
      <c r="BC48" s="656"/>
      <c r="BD48" s="649"/>
      <c r="BE48" s="654"/>
      <c r="BF48" s="655"/>
      <c r="BG48" s="654"/>
      <c r="BH48" s="655"/>
      <c r="BI48" s="654"/>
      <c r="BJ48" s="655"/>
      <c r="BK48" s="654"/>
      <c r="BL48" s="655"/>
      <c r="BM48" s="654"/>
      <c r="BN48" s="655"/>
      <c r="BO48" s="654"/>
      <c r="BP48" s="655"/>
      <c r="BQ48" s="654"/>
      <c r="BR48" s="655"/>
      <c r="BS48" s="654"/>
      <c r="BT48" s="655"/>
      <c r="BU48" s="654"/>
      <c r="BV48" s="655"/>
      <c r="BW48" s="654"/>
      <c r="BX48" s="655"/>
      <c r="BY48" s="654"/>
      <c r="BZ48" s="655"/>
      <c r="CA48" s="654"/>
      <c r="CB48" s="655"/>
      <c r="CC48" s="654"/>
      <c r="CD48" s="656"/>
      <c r="CE48" s="650"/>
      <c r="CF48" s="654"/>
      <c r="CG48" s="655"/>
      <c r="CH48" s="654"/>
      <c r="CI48" s="655"/>
      <c r="CJ48" s="654"/>
      <c r="CK48" s="655"/>
      <c r="CL48" s="654"/>
      <c r="CM48" s="655"/>
      <c r="CN48" s="654"/>
      <c r="CO48" s="655"/>
      <c r="CP48" s="654"/>
      <c r="CQ48" s="655"/>
      <c r="CR48" s="654"/>
      <c r="CS48" s="655"/>
      <c r="CT48" s="654"/>
      <c r="CU48" s="655"/>
      <c r="CV48" s="654"/>
      <c r="CW48" s="655"/>
      <c r="CX48" s="654"/>
      <c r="CY48" s="655"/>
      <c r="CZ48" s="654"/>
      <c r="DA48" s="655"/>
      <c r="DB48" s="654"/>
      <c r="DC48" s="655"/>
      <c r="DD48" s="654"/>
      <c r="DE48" s="656"/>
      <c r="DF48" s="651">
        <f t="shared" si="59"/>
        <v>0</v>
      </c>
      <c r="DG48" s="652" t="str">
        <f>IF(DF48=0,"",DF48/DB287)</f>
        <v/>
      </c>
      <c r="DH48" s="647"/>
      <c r="DI48" s="659"/>
      <c r="DJ48" s="200">
        <v>0</v>
      </c>
      <c r="DK48" s="95"/>
      <c r="DL48" s="395"/>
      <c r="DM48" s="395"/>
      <c r="DN48" s="395"/>
      <c r="DO48" s="395"/>
      <c r="DP48" s="395"/>
      <c r="DQ48" s="395"/>
      <c r="DR48" s="395"/>
      <c r="DS48" s="395"/>
      <c r="DT48" s="200">
        <v>0</v>
      </c>
      <c r="DU48" s="200">
        <v>0</v>
      </c>
      <c r="DV48" s="200">
        <v>0</v>
      </c>
      <c r="DW48" s="1304"/>
    </row>
    <row r="49" spans="2:127" ht="15.95" customHeight="1">
      <c r="B49" s="653" t="s">
        <v>478</v>
      </c>
      <c r="C49" s="654"/>
      <c r="D49" s="655"/>
      <c r="E49" s="654"/>
      <c r="F49" s="655"/>
      <c r="G49" s="654"/>
      <c r="H49" s="655"/>
      <c r="I49" s="654"/>
      <c r="J49" s="655"/>
      <c r="K49" s="654"/>
      <c r="L49" s="655"/>
      <c r="M49" s="654"/>
      <c r="N49" s="655"/>
      <c r="O49" s="654"/>
      <c r="P49" s="655"/>
      <c r="Q49" s="654"/>
      <c r="R49" s="655"/>
      <c r="S49" s="654"/>
      <c r="T49" s="655"/>
      <c r="U49" s="654"/>
      <c r="V49" s="655"/>
      <c r="W49" s="654"/>
      <c r="X49" s="655"/>
      <c r="Y49" s="654"/>
      <c r="Z49" s="655"/>
      <c r="AA49" s="654"/>
      <c r="AB49" s="656"/>
      <c r="AC49" s="648"/>
      <c r="AD49" s="654"/>
      <c r="AE49" s="655"/>
      <c r="AF49" s="654"/>
      <c r="AG49" s="655"/>
      <c r="AH49" s="654"/>
      <c r="AI49" s="655"/>
      <c r="AJ49" s="654"/>
      <c r="AK49" s="655"/>
      <c r="AL49" s="654"/>
      <c r="AM49" s="655"/>
      <c r="AN49" s="654"/>
      <c r="AO49" s="655"/>
      <c r="AP49" s="654"/>
      <c r="AQ49" s="655"/>
      <c r="AR49" s="654"/>
      <c r="AS49" s="655"/>
      <c r="AT49" s="654"/>
      <c r="AU49" s="655"/>
      <c r="AV49" s="654"/>
      <c r="AW49" s="655"/>
      <c r="AX49" s="654"/>
      <c r="AY49" s="655"/>
      <c r="AZ49" s="654"/>
      <c r="BA49" s="655"/>
      <c r="BB49" s="654"/>
      <c r="BC49" s="656"/>
      <c r="BD49" s="649"/>
      <c r="BE49" s="654"/>
      <c r="BF49" s="655"/>
      <c r="BG49" s="654"/>
      <c r="BH49" s="655"/>
      <c r="BI49" s="654"/>
      <c r="BJ49" s="655"/>
      <c r="BK49" s="654"/>
      <c r="BL49" s="655"/>
      <c r="BM49" s="654"/>
      <c r="BN49" s="655"/>
      <c r="BO49" s="654"/>
      <c r="BP49" s="655"/>
      <c r="BQ49" s="654"/>
      <c r="BR49" s="655"/>
      <c r="BS49" s="654"/>
      <c r="BT49" s="655"/>
      <c r="BU49" s="654"/>
      <c r="BV49" s="655"/>
      <c r="BW49" s="654"/>
      <c r="BX49" s="655"/>
      <c r="BY49" s="654"/>
      <c r="BZ49" s="655"/>
      <c r="CA49" s="654"/>
      <c r="CB49" s="655"/>
      <c r="CC49" s="654"/>
      <c r="CD49" s="656"/>
      <c r="CE49" s="650"/>
      <c r="CF49" s="654"/>
      <c r="CG49" s="655"/>
      <c r="CH49" s="654"/>
      <c r="CI49" s="655"/>
      <c r="CJ49" s="654"/>
      <c r="CK49" s="655"/>
      <c r="CL49" s="654"/>
      <c r="CM49" s="655"/>
      <c r="CN49" s="654"/>
      <c r="CO49" s="655"/>
      <c r="CP49" s="654"/>
      <c r="CQ49" s="655"/>
      <c r="CR49" s="654"/>
      <c r="CS49" s="655"/>
      <c r="CT49" s="654"/>
      <c r="CU49" s="655"/>
      <c r="CV49" s="654"/>
      <c r="CW49" s="655"/>
      <c r="CX49" s="654"/>
      <c r="CY49" s="655"/>
      <c r="CZ49" s="654"/>
      <c r="DA49" s="655"/>
      <c r="DB49" s="654"/>
      <c r="DC49" s="655"/>
      <c r="DD49" s="654"/>
      <c r="DE49" s="656"/>
      <c r="DF49" s="651">
        <f t="shared" si="59"/>
        <v>0</v>
      </c>
      <c r="DG49" s="652" t="str">
        <f>IF(DF49=0,"",DF49/DB287)</f>
        <v/>
      </c>
      <c r="DH49" s="647"/>
      <c r="DI49" s="200">
        <v>0</v>
      </c>
      <c r="DJ49" s="200">
        <v>0</v>
      </c>
      <c r="DK49" s="95"/>
      <c r="DL49" s="994"/>
      <c r="DM49" s="995"/>
      <c r="DN49" s="469"/>
      <c r="DO49" s="469"/>
      <c r="DP49" s="470" t="s">
        <v>1098</v>
      </c>
      <c r="DQ49" s="270"/>
      <c r="DR49" s="270"/>
      <c r="DS49" s="471"/>
      <c r="DT49" s="200">
        <v>0</v>
      </c>
      <c r="DU49" s="200">
        <v>0</v>
      </c>
      <c r="DV49" s="200">
        <v>0</v>
      </c>
      <c r="DW49" s="1304"/>
    </row>
    <row r="50" spans="2:127" ht="15.95" customHeight="1">
      <c r="B50" s="653" t="s">
        <v>490</v>
      </c>
      <c r="C50" s="654"/>
      <c r="D50" s="655"/>
      <c r="E50" s="654"/>
      <c r="F50" s="655"/>
      <c r="G50" s="654"/>
      <c r="H50" s="655"/>
      <c r="I50" s="654"/>
      <c r="J50" s="655"/>
      <c r="K50" s="654"/>
      <c r="L50" s="655"/>
      <c r="M50" s="654"/>
      <c r="N50" s="655"/>
      <c r="O50" s="654"/>
      <c r="P50" s="655"/>
      <c r="Q50" s="654"/>
      <c r="R50" s="655"/>
      <c r="S50" s="654"/>
      <c r="T50" s="655"/>
      <c r="U50" s="654"/>
      <c r="V50" s="655"/>
      <c r="W50" s="654"/>
      <c r="X50" s="655"/>
      <c r="Y50" s="654"/>
      <c r="Z50" s="655"/>
      <c r="AA50" s="654"/>
      <c r="AB50" s="656"/>
      <c r="AC50" s="648"/>
      <c r="AD50" s="654"/>
      <c r="AE50" s="655"/>
      <c r="AF50" s="654"/>
      <c r="AG50" s="655"/>
      <c r="AH50" s="654"/>
      <c r="AI50" s="655"/>
      <c r="AJ50" s="654"/>
      <c r="AK50" s="655"/>
      <c r="AL50" s="654"/>
      <c r="AM50" s="655"/>
      <c r="AN50" s="654"/>
      <c r="AO50" s="655"/>
      <c r="AP50" s="654"/>
      <c r="AQ50" s="655"/>
      <c r="AR50" s="654"/>
      <c r="AS50" s="655"/>
      <c r="AT50" s="654"/>
      <c r="AU50" s="655"/>
      <c r="AV50" s="654"/>
      <c r="AW50" s="655"/>
      <c r="AX50" s="654"/>
      <c r="AY50" s="655"/>
      <c r="AZ50" s="654"/>
      <c r="BA50" s="655"/>
      <c r="BB50" s="654"/>
      <c r="BC50" s="656"/>
      <c r="BD50" s="649"/>
      <c r="BE50" s="654"/>
      <c r="BF50" s="655"/>
      <c r="BG50" s="654"/>
      <c r="BH50" s="655"/>
      <c r="BI50" s="654"/>
      <c r="BJ50" s="655"/>
      <c r="BK50" s="654"/>
      <c r="BL50" s="655"/>
      <c r="BM50" s="654"/>
      <c r="BN50" s="655"/>
      <c r="BO50" s="654"/>
      <c r="BP50" s="655"/>
      <c r="BQ50" s="654"/>
      <c r="BR50" s="655"/>
      <c r="BS50" s="654"/>
      <c r="BT50" s="655"/>
      <c r="BU50" s="654"/>
      <c r="BV50" s="655"/>
      <c r="BW50" s="654"/>
      <c r="BX50" s="655"/>
      <c r="BY50" s="654"/>
      <c r="BZ50" s="655"/>
      <c r="CA50" s="654"/>
      <c r="CB50" s="655"/>
      <c r="CC50" s="654"/>
      <c r="CD50" s="656"/>
      <c r="CE50" s="650"/>
      <c r="CF50" s="654"/>
      <c r="CG50" s="655"/>
      <c r="CH50" s="654"/>
      <c r="CI50" s="655"/>
      <c r="CJ50" s="654"/>
      <c r="CK50" s="655"/>
      <c r="CL50" s="654"/>
      <c r="CM50" s="655"/>
      <c r="CN50" s="654"/>
      <c r="CO50" s="655"/>
      <c r="CP50" s="654"/>
      <c r="CQ50" s="655"/>
      <c r="CR50" s="654"/>
      <c r="CS50" s="655"/>
      <c r="CT50" s="654"/>
      <c r="CU50" s="655"/>
      <c r="CV50" s="654"/>
      <c r="CW50" s="655"/>
      <c r="CX50" s="654"/>
      <c r="CY50" s="655"/>
      <c r="CZ50" s="654"/>
      <c r="DA50" s="655"/>
      <c r="DB50" s="654"/>
      <c r="DC50" s="655"/>
      <c r="DD50" s="654"/>
      <c r="DE50" s="656"/>
      <c r="DF50" s="651">
        <f t="shared" si="59"/>
        <v>0</v>
      </c>
      <c r="DG50" s="652" t="str">
        <f>IF(DF50=0,"",DF50/DB287)</f>
        <v/>
      </c>
      <c r="DH50" s="647"/>
      <c r="DI50" s="200">
        <v>0</v>
      </c>
      <c r="DJ50" s="200">
        <v>0</v>
      </c>
      <c r="DK50" s="95"/>
      <c r="DL50" s="408"/>
      <c r="DM50" s="408"/>
      <c r="DN50" s="472" t="s">
        <v>1081</v>
      </c>
      <c r="DO50" s="473">
        <v>4</v>
      </c>
      <c r="DP50" s="474" t="s">
        <v>1082</v>
      </c>
      <c r="DQ50" s="473">
        <v>20</v>
      </c>
      <c r="DR50" s="475" t="s">
        <v>1083</v>
      </c>
      <c r="DS50" s="408"/>
      <c r="DT50" s="200">
        <v>0</v>
      </c>
      <c r="DU50" s="200">
        <v>0</v>
      </c>
      <c r="DV50" s="200">
        <v>0</v>
      </c>
      <c r="DW50" s="1304"/>
    </row>
    <row r="51" spans="2:127" ht="15.95" customHeight="1">
      <c r="B51" s="653" t="s">
        <v>500</v>
      </c>
      <c r="C51" s="654"/>
      <c r="D51" s="655"/>
      <c r="E51" s="654"/>
      <c r="F51" s="655"/>
      <c r="G51" s="654"/>
      <c r="H51" s="655"/>
      <c r="I51" s="654"/>
      <c r="J51" s="655"/>
      <c r="K51" s="654"/>
      <c r="L51" s="655"/>
      <c r="M51" s="654"/>
      <c r="N51" s="655"/>
      <c r="O51" s="654"/>
      <c r="P51" s="655"/>
      <c r="Q51" s="654"/>
      <c r="R51" s="655"/>
      <c r="S51" s="654"/>
      <c r="T51" s="655"/>
      <c r="U51" s="654"/>
      <c r="V51" s="655"/>
      <c r="W51" s="654"/>
      <c r="X51" s="655"/>
      <c r="Y51" s="654"/>
      <c r="Z51" s="655"/>
      <c r="AA51" s="654"/>
      <c r="AB51" s="656"/>
      <c r="AC51" s="648"/>
      <c r="AD51" s="654"/>
      <c r="AE51" s="655"/>
      <c r="AF51" s="654"/>
      <c r="AG51" s="655"/>
      <c r="AH51" s="654"/>
      <c r="AI51" s="655"/>
      <c r="AJ51" s="654"/>
      <c r="AK51" s="655"/>
      <c r="AL51" s="654"/>
      <c r="AM51" s="655"/>
      <c r="AN51" s="654"/>
      <c r="AO51" s="655"/>
      <c r="AP51" s="654"/>
      <c r="AQ51" s="655"/>
      <c r="AR51" s="654"/>
      <c r="AS51" s="655"/>
      <c r="AT51" s="654"/>
      <c r="AU51" s="655"/>
      <c r="AV51" s="654"/>
      <c r="AW51" s="655"/>
      <c r="AX51" s="654"/>
      <c r="AY51" s="655"/>
      <c r="AZ51" s="654"/>
      <c r="BA51" s="655"/>
      <c r="BB51" s="654"/>
      <c r="BC51" s="656"/>
      <c r="BD51" s="649"/>
      <c r="BE51" s="654"/>
      <c r="BF51" s="655"/>
      <c r="BG51" s="654"/>
      <c r="BH51" s="655"/>
      <c r="BI51" s="654"/>
      <c r="BJ51" s="655"/>
      <c r="BK51" s="654"/>
      <c r="BL51" s="655"/>
      <c r="BM51" s="654"/>
      <c r="BN51" s="655"/>
      <c r="BO51" s="654"/>
      <c r="BP51" s="655"/>
      <c r="BQ51" s="654"/>
      <c r="BR51" s="655"/>
      <c r="BS51" s="654"/>
      <c r="BT51" s="655"/>
      <c r="BU51" s="654"/>
      <c r="BV51" s="655"/>
      <c r="BW51" s="654"/>
      <c r="BX51" s="655"/>
      <c r="BY51" s="654"/>
      <c r="BZ51" s="655"/>
      <c r="CA51" s="654"/>
      <c r="CB51" s="655"/>
      <c r="CC51" s="654"/>
      <c r="CD51" s="656"/>
      <c r="CE51" s="650"/>
      <c r="CF51" s="654"/>
      <c r="CG51" s="655"/>
      <c r="CH51" s="654"/>
      <c r="CI51" s="655"/>
      <c r="CJ51" s="654"/>
      <c r="CK51" s="655"/>
      <c r="CL51" s="654"/>
      <c r="CM51" s="655"/>
      <c r="CN51" s="654"/>
      <c r="CO51" s="655"/>
      <c r="CP51" s="654"/>
      <c r="CQ51" s="655"/>
      <c r="CR51" s="654"/>
      <c r="CS51" s="655"/>
      <c r="CT51" s="654"/>
      <c r="CU51" s="655"/>
      <c r="CV51" s="654"/>
      <c r="CW51" s="655"/>
      <c r="CX51" s="654"/>
      <c r="CY51" s="655"/>
      <c r="CZ51" s="654"/>
      <c r="DA51" s="655"/>
      <c r="DB51" s="654"/>
      <c r="DC51" s="655"/>
      <c r="DD51" s="654"/>
      <c r="DE51" s="656"/>
      <c r="DF51" s="651">
        <f t="shared" si="59"/>
        <v>0</v>
      </c>
      <c r="DG51" s="652" t="str">
        <f>IF(DF51=0,"",DF51/DB287)</f>
        <v/>
      </c>
      <c r="DH51" s="647"/>
      <c r="DI51" s="200">
        <v>0</v>
      </c>
      <c r="DJ51" s="200">
        <v>0</v>
      </c>
      <c r="DK51" s="95"/>
      <c r="DL51" s="408"/>
      <c r="DM51" s="408"/>
      <c r="DN51" s="408"/>
      <c r="DO51" s="476"/>
      <c r="DP51" s="476"/>
      <c r="DQ51" s="996" t="s">
        <v>1099</v>
      </c>
      <c r="DR51" s="397"/>
      <c r="DS51" s="997"/>
      <c r="DT51" s="200">
        <v>0</v>
      </c>
      <c r="DU51" s="200">
        <v>0</v>
      </c>
      <c r="DV51" s="200">
        <v>0</v>
      </c>
      <c r="DW51" s="1304"/>
    </row>
    <row r="52" spans="2:127" ht="15.95" customHeight="1">
      <c r="B52" s="653" t="s">
        <v>528</v>
      </c>
      <c r="C52" s="654"/>
      <c r="D52" s="655"/>
      <c r="E52" s="654"/>
      <c r="F52" s="655"/>
      <c r="G52" s="654"/>
      <c r="H52" s="655"/>
      <c r="I52" s="654"/>
      <c r="J52" s="655"/>
      <c r="K52" s="654"/>
      <c r="L52" s="655"/>
      <c r="M52" s="654"/>
      <c r="N52" s="655"/>
      <c r="O52" s="654"/>
      <c r="P52" s="655"/>
      <c r="Q52" s="654"/>
      <c r="R52" s="655"/>
      <c r="S52" s="654"/>
      <c r="T52" s="655"/>
      <c r="U52" s="654"/>
      <c r="V52" s="655"/>
      <c r="W52" s="654"/>
      <c r="X52" s="655"/>
      <c r="Y52" s="654"/>
      <c r="Z52" s="655"/>
      <c r="AA52" s="654"/>
      <c r="AB52" s="656"/>
      <c r="AC52" s="648"/>
      <c r="AD52" s="654"/>
      <c r="AE52" s="655"/>
      <c r="AF52" s="654"/>
      <c r="AG52" s="655"/>
      <c r="AH52" s="654"/>
      <c r="AI52" s="655"/>
      <c r="AJ52" s="654"/>
      <c r="AK52" s="655"/>
      <c r="AL52" s="654"/>
      <c r="AM52" s="655"/>
      <c r="AN52" s="654"/>
      <c r="AO52" s="655"/>
      <c r="AP52" s="654"/>
      <c r="AQ52" s="655"/>
      <c r="AR52" s="654"/>
      <c r="AS52" s="655"/>
      <c r="AT52" s="654"/>
      <c r="AU52" s="655"/>
      <c r="AV52" s="654"/>
      <c r="AW52" s="655"/>
      <c r="AX52" s="654"/>
      <c r="AY52" s="655"/>
      <c r="AZ52" s="654"/>
      <c r="BA52" s="655"/>
      <c r="BB52" s="654"/>
      <c r="BC52" s="656"/>
      <c r="BD52" s="649"/>
      <c r="BE52" s="654"/>
      <c r="BF52" s="655"/>
      <c r="BG52" s="654"/>
      <c r="BH52" s="655"/>
      <c r="BI52" s="654"/>
      <c r="BJ52" s="655"/>
      <c r="BK52" s="654"/>
      <c r="BL52" s="655"/>
      <c r="BM52" s="654"/>
      <c r="BN52" s="655"/>
      <c r="BO52" s="654"/>
      <c r="BP52" s="655"/>
      <c r="BQ52" s="654"/>
      <c r="BR52" s="655"/>
      <c r="BS52" s="654"/>
      <c r="BT52" s="655"/>
      <c r="BU52" s="654"/>
      <c r="BV52" s="655"/>
      <c r="BW52" s="654"/>
      <c r="BX52" s="655"/>
      <c r="BY52" s="654"/>
      <c r="BZ52" s="655"/>
      <c r="CA52" s="654"/>
      <c r="CB52" s="655"/>
      <c r="CC52" s="654"/>
      <c r="CD52" s="656"/>
      <c r="CE52" s="650"/>
      <c r="CF52" s="654"/>
      <c r="CG52" s="655"/>
      <c r="CH52" s="654"/>
      <c r="CI52" s="655"/>
      <c r="CJ52" s="654"/>
      <c r="CK52" s="655"/>
      <c r="CL52" s="654"/>
      <c r="CM52" s="655"/>
      <c r="CN52" s="654"/>
      <c r="CO52" s="655"/>
      <c r="CP52" s="654"/>
      <c r="CQ52" s="655"/>
      <c r="CR52" s="654"/>
      <c r="CS52" s="655"/>
      <c r="CT52" s="654"/>
      <c r="CU52" s="655"/>
      <c r="CV52" s="654"/>
      <c r="CW52" s="655"/>
      <c r="CX52" s="654"/>
      <c r="CY52" s="655"/>
      <c r="CZ52" s="654"/>
      <c r="DA52" s="655"/>
      <c r="DB52" s="654"/>
      <c r="DC52" s="655"/>
      <c r="DD52" s="654"/>
      <c r="DE52" s="656"/>
      <c r="DF52" s="651">
        <f t="shared" si="59"/>
        <v>0</v>
      </c>
      <c r="DG52" s="652" t="str">
        <f>IF(DF52=0,"",DF52/DB287)</f>
        <v/>
      </c>
      <c r="DH52" s="647"/>
      <c r="DI52" s="200">
        <v>0</v>
      </c>
      <c r="DJ52" s="200">
        <v>0</v>
      </c>
      <c r="DK52" s="95"/>
      <c r="DL52" s="408"/>
      <c r="DM52" s="408"/>
      <c r="DN52" s="408"/>
      <c r="DO52" s="408"/>
      <c r="DP52" s="408"/>
      <c r="DQ52" s="408"/>
      <c r="DR52" s="408"/>
      <c r="DS52" s="408"/>
      <c r="DT52" s="200">
        <v>0</v>
      </c>
      <c r="DU52" s="200">
        <v>0</v>
      </c>
      <c r="DV52" s="200">
        <v>0</v>
      </c>
      <c r="DW52" s="1304"/>
    </row>
    <row r="53" spans="2:127" ht="15.95" customHeight="1">
      <c r="B53" s="653" t="s">
        <v>510</v>
      </c>
      <c r="C53" s="654"/>
      <c r="D53" s="655"/>
      <c r="E53" s="654"/>
      <c r="F53" s="655"/>
      <c r="G53" s="654"/>
      <c r="H53" s="655"/>
      <c r="I53" s="654"/>
      <c r="J53" s="655"/>
      <c r="K53" s="654"/>
      <c r="L53" s="655"/>
      <c r="M53" s="654"/>
      <c r="N53" s="655"/>
      <c r="O53" s="654"/>
      <c r="P53" s="655"/>
      <c r="Q53" s="654"/>
      <c r="R53" s="655"/>
      <c r="S53" s="654"/>
      <c r="T53" s="655"/>
      <c r="U53" s="654"/>
      <c r="V53" s="655"/>
      <c r="W53" s="654"/>
      <c r="X53" s="655"/>
      <c r="Y53" s="654"/>
      <c r="Z53" s="655"/>
      <c r="AA53" s="654"/>
      <c r="AB53" s="656"/>
      <c r="AC53" s="648"/>
      <c r="AD53" s="654"/>
      <c r="AE53" s="655"/>
      <c r="AF53" s="654"/>
      <c r="AG53" s="655"/>
      <c r="AH53" s="654"/>
      <c r="AI53" s="655"/>
      <c r="AJ53" s="654"/>
      <c r="AK53" s="655"/>
      <c r="AL53" s="654"/>
      <c r="AM53" s="655"/>
      <c r="AN53" s="654"/>
      <c r="AO53" s="655"/>
      <c r="AP53" s="654"/>
      <c r="AQ53" s="655"/>
      <c r="AR53" s="654"/>
      <c r="AS53" s="655"/>
      <c r="AT53" s="654"/>
      <c r="AU53" s="655"/>
      <c r="AV53" s="654"/>
      <c r="AW53" s="655"/>
      <c r="AX53" s="654"/>
      <c r="AY53" s="655"/>
      <c r="AZ53" s="654"/>
      <c r="BA53" s="655"/>
      <c r="BB53" s="654"/>
      <c r="BC53" s="656"/>
      <c r="BD53" s="649"/>
      <c r="BE53" s="654"/>
      <c r="BF53" s="655"/>
      <c r="BG53" s="654"/>
      <c r="BH53" s="655"/>
      <c r="BI53" s="654"/>
      <c r="BJ53" s="655"/>
      <c r="BK53" s="654"/>
      <c r="BL53" s="655"/>
      <c r="BM53" s="654"/>
      <c r="BN53" s="655"/>
      <c r="BO53" s="654"/>
      <c r="BP53" s="655"/>
      <c r="BQ53" s="654"/>
      <c r="BR53" s="655"/>
      <c r="BS53" s="654"/>
      <c r="BT53" s="655"/>
      <c r="BU53" s="654"/>
      <c r="BV53" s="655"/>
      <c r="BW53" s="654"/>
      <c r="BX53" s="655"/>
      <c r="BY53" s="654"/>
      <c r="BZ53" s="655"/>
      <c r="CA53" s="654"/>
      <c r="CB53" s="655"/>
      <c r="CC53" s="654"/>
      <c r="CD53" s="656"/>
      <c r="CE53" s="650"/>
      <c r="CF53" s="654"/>
      <c r="CG53" s="655"/>
      <c r="CH53" s="654"/>
      <c r="CI53" s="655"/>
      <c r="CJ53" s="654"/>
      <c r="CK53" s="655"/>
      <c r="CL53" s="654"/>
      <c r="CM53" s="655"/>
      <c r="CN53" s="654"/>
      <c r="CO53" s="655"/>
      <c r="CP53" s="654"/>
      <c r="CQ53" s="655"/>
      <c r="CR53" s="654"/>
      <c r="CS53" s="655"/>
      <c r="CT53" s="654"/>
      <c r="CU53" s="655"/>
      <c r="CV53" s="654"/>
      <c r="CW53" s="655"/>
      <c r="CX53" s="654"/>
      <c r="CY53" s="655"/>
      <c r="CZ53" s="654"/>
      <c r="DA53" s="655"/>
      <c r="DB53" s="654"/>
      <c r="DC53" s="655"/>
      <c r="DD53" s="654"/>
      <c r="DE53" s="656"/>
      <c r="DF53" s="651">
        <f t="shared" si="59"/>
        <v>0</v>
      </c>
      <c r="DG53" s="652" t="str">
        <f>IF(DF53=0,"",DF53/DB287)</f>
        <v/>
      </c>
      <c r="DH53" s="647"/>
      <c r="DI53" s="200">
        <v>0</v>
      </c>
      <c r="DJ53" s="200">
        <v>0</v>
      </c>
      <c r="DK53" s="95"/>
      <c r="DL53" s="408"/>
      <c r="DM53" s="1308" t="s">
        <v>419</v>
      </c>
      <c r="DN53" s="1308" t="s">
        <v>420</v>
      </c>
      <c r="DO53" s="1308" t="s">
        <v>419</v>
      </c>
      <c r="DP53" s="1308" t="s">
        <v>14</v>
      </c>
      <c r="DQ53" s="1308" t="s">
        <v>1187</v>
      </c>
      <c r="DR53" s="1308" t="s">
        <v>13</v>
      </c>
      <c r="DS53" s="1308" t="s">
        <v>422</v>
      </c>
      <c r="DT53" s="1308" t="s">
        <v>423</v>
      </c>
      <c r="DU53" s="1308" t="s">
        <v>1191</v>
      </c>
      <c r="DV53" s="200">
        <v>0</v>
      </c>
      <c r="DW53" s="1304"/>
    </row>
    <row r="54" spans="2:127" ht="15.95" customHeight="1">
      <c r="B54" s="653" t="s">
        <v>520</v>
      </c>
      <c r="C54" s="654"/>
      <c r="D54" s="655"/>
      <c r="E54" s="654"/>
      <c r="F54" s="655"/>
      <c r="G54" s="654"/>
      <c r="H54" s="655"/>
      <c r="I54" s="654"/>
      <c r="J54" s="655"/>
      <c r="K54" s="654"/>
      <c r="L54" s="655"/>
      <c r="M54" s="654"/>
      <c r="N54" s="655"/>
      <c r="O54" s="654"/>
      <c r="P54" s="655"/>
      <c r="Q54" s="654"/>
      <c r="R54" s="655"/>
      <c r="S54" s="654"/>
      <c r="T54" s="655"/>
      <c r="U54" s="654"/>
      <c r="V54" s="655"/>
      <c r="W54" s="654"/>
      <c r="X54" s="655"/>
      <c r="Y54" s="654"/>
      <c r="Z54" s="655"/>
      <c r="AA54" s="654"/>
      <c r="AB54" s="656"/>
      <c r="AC54" s="648"/>
      <c r="AD54" s="654"/>
      <c r="AE54" s="655"/>
      <c r="AF54" s="654"/>
      <c r="AG54" s="655"/>
      <c r="AH54" s="654"/>
      <c r="AI54" s="655"/>
      <c r="AJ54" s="654"/>
      <c r="AK54" s="655"/>
      <c r="AL54" s="654"/>
      <c r="AM54" s="655"/>
      <c r="AN54" s="654"/>
      <c r="AO54" s="655"/>
      <c r="AP54" s="654"/>
      <c r="AQ54" s="655"/>
      <c r="AR54" s="654"/>
      <c r="AS54" s="655"/>
      <c r="AT54" s="654"/>
      <c r="AU54" s="655"/>
      <c r="AV54" s="654"/>
      <c r="AW54" s="655"/>
      <c r="AX54" s="654"/>
      <c r="AY54" s="655"/>
      <c r="AZ54" s="654"/>
      <c r="BA54" s="655"/>
      <c r="BB54" s="654"/>
      <c r="BC54" s="656"/>
      <c r="BD54" s="649"/>
      <c r="BE54" s="654"/>
      <c r="BF54" s="655"/>
      <c r="BG54" s="654"/>
      <c r="BH54" s="655"/>
      <c r="BI54" s="654"/>
      <c r="BJ54" s="655"/>
      <c r="BK54" s="654"/>
      <c r="BL54" s="655"/>
      <c r="BM54" s="654"/>
      <c r="BN54" s="655"/>
      <c r="BO54" s="654"/>
      <c r="BP54" s="655"/>
      <c r="BQ54" s="654"/>
      <c r="BR54" s="655"/>
      <c r="BS54" s="654"/>
      <c r="BT54" s="655"/>
      <c r="BU54" s="654"/>
      <c r="BV54" s="655"/>
      <c r="BW54" s="654"/>
      <c r="BX54" s="655"/>
      <c r="BY54" s="654"/>
      <c r="BZ54" s="655"/>
      <c r="CA54" s="654"/>
      <c r="CB54" s="655"/>
      <c r="CC54" s="654"/>
      <c r="CD54" s="656"/>
      <c r="CE54" s="650"/>
      <c r="CF54" s="654"/>
      <c r="CG54" s="655"/>
      <c r="CH54" s="654"/>
      <c r="CI54" s="655"/>
      <c r="CJ54" s="654"/>
      <c r="CK54" s="655"/>
      <c r="CL54" s="654"/>
      <c r="CM54" s="655"/>
      <c r="CN54" s="654"/>
      <c r="CO54" s="655"/>
      <c r="CP54" s="654"/>
      <c r="CQ54" s="655"/>
      <c r="CR54" s="654"/>
      <c r="CS54" s="655"/>
      <c r="CT54" s="654"/>
      <c r="CU54" s="655"/>
      <c r="CV54" s="654"/>
      <c r="CW54" s="655"/>
      <c r="CX54" s="654"/>
      <c r="CY54" s="655"/>
      <c r="CZ54" s="654"/>
      <c r="DA54" s="655"/>
      <c r="DB54" s="654"/>
      <c r="DC54" s="655"/>
      <c r="DD54" s="654"/>
      <c r="DE54" s="656"/>
      <c r="DF54" s="651">
        <f t="shared" si="59"/>
        <v>0</v>
      </c>
      <c r="DG54" s="652" t="str">
        <f>IF(DF54=0,"",DF54/DB287)</f>
        <v/>
      </c>
      <c r="DH54" s="647"/>
      <c r="DI54" s="200">
        <v>0</v>
      </c>
      <c r="DJ54" s="200">
        <v>0</v>
      </c>
      <c r="DK54" s="95"/>
      <c r="DL54" s="424" t="s">
        <v>1128</v>
      </c>
      <c r="DM54" s="1267">
        <f>ROW(DF318)</f>
        <v>318</v>
      </c>
      <c r="DN54" s="1267">
        <f>ROW(DF329)</f>
        <v>329</v>
      </c>
      <c r="DO54" s="1267">
        <f>ROW(DF340)</f>
        <v>340</v>
      </c>
      <c r="DP54" s="1267">
        <f>ROW(DF340)</f>
        <v>340</v>
      </c>
      <c r="DQ54" s="1267">
        <f>ROW(DF351)</f>
        <v>351</v>
      </c>
      <c r="DR54" s="1267">
        <f>ROW(DF362)</f>
        <v>362</v>
      </c>
      <c r="DS54" s="1267">
        <f>ROW(DF373)</f>
        <v>373</v>
      </c>
      <c r="DT54" s="1267">
        <f>ROW(DF384)</f>
        <v>384</v>
      </c>
      <c r="DU54" s="1267">
        <f>ROW(DF395)</f>
        <v>395</v>
      </c>
      <c r="DV54" s="200">
        <v>0</v>
      </c>
      <c r="DW54" s="1304"/>
    </row>
    <row r="55" spans="2:127" ht="15.95" customHeight="1">
      <c r="B55" s="653" t="s">
        <v>535</v>
      </c>
      <c r="C55" s="654"/>
      <c r="D55" s="655"/>
      <c r="E55" s="654"/>
      <c r="F55" s="655"/>
      <c r="G55" s="654"/>
      <c r="H55" s="655"/>
      <c r="I55" s="654"/>
      <c r="J55" s="655"/>
      <c r="K55" s="654"/>
      <c r="L55" s="655"/>
      <c r="M55" s="654"/>
      <c r="N55" s="655"/>
      <c r="O55" s="654"/>
      <c r="P55" s="655"/>
      <c r="Q55" s="654"/>
      <c r="R55" s="655"/>
      <c r="S55" s="654"/>
      <c r="T55" s="655"/>
      <c r="U55" s="654"/>
      <c r="V55" s="655"/>
      <c r="W55" s="654"/>
      <c r="X55" s="655"/>
      <c r="Y55" s="654"/>
      <c r="Z55" s="655"/>
      <c r="AA55" s="654"/>
      <c r="AB55" s="656"/>
      <c r="AC55" s="648"/>
      <c r="AD55" s="654"/>
      <c r="AE55" s="655"/>
      <c r="AF55" s="654"/>
      <c r="AG55" s="655"/>
      <c r="AH55" s="654"/>
      <c r="AI55" s="655"/>
      <c r="AJ55" s="654"/>
      <c r="AK55" s="655"/>
      <c r="AL55" s="654"/>
      <c r="AM55" s="655"/>
      <c r="AN55" s="654"/>
      <c r="AO55" s="655"/>
      <c r="AP55" s="654"/>
      <c r="AQ55" s="655"/>
      <c r="AR55" s="654"/>
      <c r="AS55" s="655"/>
      <c r="AT55" s="654"/>
      <c r="AU55" s="655"/>
      <c r="AV55" s="654"/>
      <c r="AW55" s="655"/>
      <c r="AX55" s="654"/>
      <c r="AY55" s="655"/>
      <c r="AZ55" s="654"/>
      <c r="BA55" s="655"/>
      <c r="BB55" s="654"/>
      <c r="BC55" s="656"/>
      <c r="BD55" s="649"/>
      <c r="BE55" s="654"/>
      <c r="BF55" s="655"/>
      <c r="BG55" s="654"/>
      <c r="BH55" s="655"/>
      <c r="BI55" s="654"/>
      <c r="BJ55" s="655"/>
      <c r="BK55" s="654"/>
      <c r="BL55" s="655"/>
      <c r="BM55" s="654"/>
      <c r="BN55" s="655"/>
      <c r="BO55" s="654"/>
      <c r="BP55" s="655"/>
      <c r="BQ55" s="654"/>
      <c r="BR55" s="655"/>
      <c r="BS55" s="654"/>
      <c r="BT55" s="655"/>
      <c r="BU55" s="654"/>
      <c r="BV55" s="655"/>
      <c r="BW55" s="654"/>
      <c r="BX55" s="655"/>
      <c r="BY55" s="654"/>
      <c r="BZ55" s="655"/>
      <c r="CA55" s="654"/>
      <c r="CB55" s="655"/>
      <c r="CC55" s="654"/>
      <c r="CD55" s="656"/>
      <c r="CE55" s="650"/>
      <c r="CF55" s="654"/>
      <c r="CG55" s="655"/>
      <c r="CH55" s="654"/>
      <c r="CI55" s="655"/>
      <c r="CJ55" s="654"/>
      <c r="CK55" s="655"/>
      <c r="CL55" s="654"/>
      <c r="CM55" s="655"/>
      <c r="CN55" s="654"/>
      <c r="CO55" s="655"/>
      <c r="CP55" s="654"/>
      <c r="CQ55" s="655"/>
      <c r="CR55" s="654"/>
      <c r="CS55" s="655"/>
      <c r="CT55" s="654"/>
      <c r="CU55" s="655"/>
      <c r="CV55" s="654"/>
      <c r="CW55" s="655"/>
      <c r="CX55" s="654"/>
      <c r="CY55" s="655"/>
      <c r="CZ55" s="654"/>
      <c r="DA55" s="655"/>
      <c r="DB55" s="654"/>
      <c r="DC55" s="655"/>
      <c r="DD55" s="654"/>
      <c r="DE55" s="656"/>
      <c r="DF55" s="651">
        <f t="shared" si="59"/>
        <v>0</v>
      </c>
      <c r="DG55" s="652" t="str">
        <f>IF(DF55=0,"",DF55/DB287)</f>
        <v/>
      </c>
      <c r="DH55" s="647"/>
      <c r="DI55" s="200">
        <v>0</v>
      </c>
      <c r="DJ55" s="200">
        <v>0</v>
      </c>
      <c r="DK55" s="95"/>
      <c r="DL55" s="1309"/>
      <c r="DM55" s="716"/>
      <c r="DN55" s="716"/>
      <c r="DO55" s="716"/>
      <c r="DP55" s="716"/>
      <c r="DQ55" s="716"/>
      <c r="DR55" s="716"/>
      <c r="DS55" s="716"/>
      <c r="DT55" s="200">
        <v>0</v>
      </c>
      <c r="DU55" s="200">
        <v>0</v>
      </c>
      <c r="DV55" s="200">
        <v>0</v>
      </c>
      <c r="DW55" s="1304"/>
    </row>
    <row r="56" spans="2:127" ht="15.95" customHeight="1">
      <c r="B56" s="653" t="s">
        <v>542</v>
      </c>
      <c r="C56" s="654"/>
      <c r="D56" s="655"/>
      <c r="E56" s="654"/>
      <c r="F56" s="655"/>
      <c r="G56" s="654"/>
      <c r="H56" s="655"/>
      <c r="I56" s="654"/>
      <c r="J56" s="655"/>
      <c r="K56" s="654"/>
      <c r="L56" s="655"/>
      <c r="M56" s="654"/>
      <c r="N56" s="655"/>
      <c r="O56" s="654"/>
      <c r="P56" s="655"/>
      <c r="Q56" s="654"/>
      <c r="R56" s="655"/>
      <c r="S56" s="654"/>
      <c r="T56" s="655"/>
      <c r="U56" s="654"/>
      <c r="V56" s="655"/>
      <c r="W56" s="654"/>
      <c r="X56" s="655"/>
      <c r="Y56" s="654"/>
      <c r="Z56" s="655"/>
      <c r="AA56" s="654"/>
      <c r="AB56" s="656"/>
      <c r="AC56" s="648"/>
      <c r="AD56" s="654"/>
      <c r="AE56" s="655"/>
      <c r="AF56" s="654"/>
      <c r="AG56" s="655"/>
      <c r="AH56" s="654"/>
      <c r="AI56" s="655"/>
      <c r="AJ56" s="654"/>
      <c r="AK56" s="655"/>
      <c r="AL56" s="654"/>
      <c r="AM56" s="655"/>
      <c r="AN56" s="654"/>
      <c r="AO56" s="655"/>
      <c r="AP56" s="654"/>
      <c r="AQ56" s="655"/>
      <c r="AR56" s="654"/>
      <c r="AS56" s="655"/>
      <c r="AT56" s="654"/>
      <c r="AU56" s="655"/>
      <c r="AV56" s="654"/>
      <c r="AW56" s="655"/>
      <c r="AX56" s="654"/>
      <c r="AY56" s="655"/>
      <c r="AZ56" s="654"/>
      <c r="BA56" s="655"/>
      <c r="BB56" s="654"/>
      <c r="BC56" s="656"/>
      <c r="BD56" s="649"/>
      <c r="BE56" s="654"/>
      <c r="BF56" s="655"/>
      <c r="BG56" s="654"/>
      <c r="BH56" s="655"/>
      <c r="BI56" s="654"/>
      <c r="BJ56" s="655"/>
      <c r="BK56" s="654"/>
      <c r="BL56" s="655"/>
      <c r="BM56" s="654"/>
      <c r="BN56" s="655"/>
      <c r="BO56" s="654"/>
      <c r="BP56" s="655"/>
      <c r="BQ56" s="654"/>
      <c r="BR56" s="655"/>
      <c r="BS56" s="654"/>
      <c r="BT56" s="655"/>
      <c r="BU56" s="654"/>
      <c r="BV56" s="655"/>
      <c r="BW56" s="654"/>
      <c r="BX56" s="655"/>
      <c r="BY56" s="654"/>
      <c r="BZ56" s="655"/>
      <c r="CA56" s="654"/>
      <c r="CB56" s="655"/>
      <c r="CC56" s="654"/>
      <c r="CD56" s="656"/>
      <c r="CE56" s="650"/>
      <c r="CF56" s="654"/>
      <c r="CG56" s="655"/>
      <c r="CH56" s="654"/>
      <c r="CI56" s="655"/>
      <c r="CJ56" s="654"/>
      <c r="CK56" s="655"/>
      <c r="CL56" s="654"/>
      <c r="CM56" s="655"/>
      <c r="CN56" s="654"/>
      <c r="CO56" s="655"/>
      <c r="CP56" s="654"/>
      <c r="CQ56" s="655"/>
      <c r="CR56" s="654"/>
      <c r="CS56" s="655"/>
      <c r="CT56" s="654"/>
      <c r="CU56" s="655"/>
      <c r="CV56" s="654"/>
      <c r="CW56" s="655"/>
      <c r="CX56" s="654"/>
      <c r="CY56" s="655"/>
      <c r="CZ56" s="654"/>
      <c r="DA56" s="655"/>
      <c r="DB56" s="654"/>
      <c r="DC56" s="655"/>
      <c r="DD56" s="654"/>
      <c r="DE56" s="656"/>
      <c r="DF56" s="651">
        <f t="shared" si="59"/>
        <v>0</v>
      </c>
      <c r="DG56" s="652" t="str">
        <f>IF(DF56=0,"",DF56/DB287)</f>
        <v/>
      </c>
      <c r="DH56" s="647"/>
      <c r="DI56" s="200">
        <v>0</v>
      </c>
      <c r="DJ56" s="200">
        <v>0</v>
      </c>
      <c r="DK56" s="95"/>
      <c r="DL56" s="1309"/>
      <c r="DM56" s="3285" t="s">
        <v>1192</v>
      </c>
      <c r="DN56" s="3286" t="s">
        <v>1193</v>
      </c>
      <c r="DO56" s="3287" t="s">
        <v>331</v>
      </c>
      <c r="DP56" s="3288" t="s">
        <v>425</v>
      </c>
      <c r="DQ56" s="3289" t="s">
        <v>426</v>
      </c>
      <c r="DR56" s="3290" t="s">
        <v>427</v>
      </c>
      <c r="DS56" s="3291" t="s">
        <v>885</v>
      </c>
      <c r="DT56" s="200">
        <v>0</v>
      </c>
      <c r="DU56" s="200">
        <v>0</v>
      </c>
      <c r="DV56" s="200">
        <v>0</v>
      </c>
      <c r="DW56" s="1304"/>
    </row>
    <row r="57" spans="2:127" ht="15.95" customHeight="1">
      <c r="B57" s="653" t="s">
        <v>548</v>
      </c>
      <c r="C57" s="654"/>
      <c r="D57" s="655"/>
      <c r="E57" s="654"/>
      <c r="F57" s="655"/>
      <c r="G57" s="654"/>
      <c r="H57" s="655"/>
      <c r="I57" s="654"/>
      <c r="J57" s="655"/>
      <c r="K57" s="654"/>
      <c r="L57" s="655"/>
      <c r="M57" s="654"/>
      <c r="N57" s="655"/>
      <c r="O57" s="654"/>
      <c r="P57" s="655"/>
      <c r="Q57" s="654"/>
      <c r="R57" s="655"/>
      <c r="S57" s="654"/>
      <c r="T57" s="655"/>
      <c r="U57" s="654"/>
      <c r="V57" s="655"/>
      <c r="W57" s="654"/>
      <c r="X57" s="655"/>
      <c r="Y57" s="654"/>
      <c r="Z57" s="655"/>
      <c r="AA57" s="654"/>
      <c r="AB57" s="656"/>
      <c r="AC57" s="648"/>
      <c r="AD57" s="654"/>
      <c r="AE57" s="655"/>
      <c r="AF57" s="654"/>
      <c r="AG57" s="655"/>
      <c r="AH57" s="654"/>
      <c r="AI57" s="655"/>
      <c r="AJ57" s="654"/>
      <c r="AK57" s="655"/>
      <c r="AL57" s="654"/>
      <c r="AM57" s="655"/>
      <c r="AN57" s="654"/>
      <c r="AO57" s="655"/>
      <c r="AP57" s="654"/>
      <c r="AQ57" s="655"/>
      <c r="AR57" s="654"/>
      <c r="AS57" s="655"/>
      <c r="AT57" s="654"/>
      <c r="AU57" s="655"/>
      <c r="AV57" s="654"/>
      <c r="AW57" s="655"/>
      <c r="AX57" s="654"/>
      <c r="AY57" s="655"/>
      <c r="AZ57" s="654"/>
      <c r="BA57" s="655"/>
      <c r="BB57" s="654"/>
      <c r="BC57" s="656"/>
      <c r="BD57" s="649"/>
      <c r="BE57" s="654"/>
      <c r="BF57" s="655"/>
      <c r="BG57" s="654"/>
      <c r="BH57" s="655"/>
      <c r="BI57" s="654"/>
      <c r="BJ57" s="655"/>
      <c r="BK57" s="654"/>
      <c r="BL57" s="655"/>
      <c r="BM57" s="654"/>
      <c r="BN57" s="655"/>
      <c r="BO57" s="654"/>
      <c r="BP57" s="655"/>
      <c r="BQ57" s="654"/>
      <c r="BR57" s="655"/>
      <c r="BS57" s="654"/>
      <c r="BT57" s="655"/>
      <c r="BU57" s="654"/>
      <c r="BV57" s="655"/>
      <c r="BW57" s="654"/>
      <c r="BX57" s="655"/>
      <c r="BY57" s="654"/>
      <c r="BZ57" s="655"/>
      <c r="CA57" s="654"/>
      <c r="CB57" s="655"/>
      <c r="CC57" s="654"/>
      <c r="CD57" s="656"/>
      <c r="CE57" s="650"/>
      <c r="CF57" s="654"/>
      <c r="CG57" s="655"/>
      <c r="CH57" s="654"/>
      <c r="CI57" s="655"/>
      <c r="CJ57" s="654"/>
      <c r="CK57" s="655"/>
      <c r="CL57" s="654"/>
      <c r="CM57" s="655"/>
      <c r="CN57" s="654"/>
      <c r="CO57" s="655"/>
      <c r="CP57" s="654"/>
      <c r="CQ57" s="655"/>
      <c r="CR57" s="654"/>
      <c r="CS57" s="655"/>
      <c r="CT57" s="654"/>
      <c r="CU57" s="655"/>
      <c r="CV57" s="654"/>
      <c r="CW57" s="655"/>
      <c r="CX57" s="654"/>
      <c r="CY57" s="655"/>
      <c r="CZ57" s="654"/>
      <c r="DA57" s="655"/>
      <c r="DB57" s="654"/>
      <c r="DC57" s="655"/>
      <c r="DD57" s="654"/>
      <c r="DE57" s="656"/>
      <c r="DF57" s="651">
        <f t="shared" si="59"/>
        <v>0</v>
      </c>
      <c r="DG57" s="652" t="str">
        <f>IF(DF57=0,"",DF57/DB287)</f>
        <v/>
      </c>
      <c r="DH57" s="647"/>
      <c r="DI57" s="200">
        <v>0</v>
      </c>
      <c r="DJ57" s="200">
        <v>0</v>
      </c>
      <c r="DK57" s="95"/>
      <c r="DL57" s="408"/>
      <c r="DM57" s="3285"/>
      <c r="DN57" s="3286"/>
      <c r="DO57" s="3287"/>
      <c r="DP57" s="3288"/>
      <c r="DQ57" s="3289"/>
      <c r="DR57" s="3290"/>
      <c r="DS57" s="3291"/>
      <c r="DT57" s="200">
        <v>0</v>
      </c>
      <c r="DU57" s="200">
        <v>0</v>
      </c>
      <c r="DV57" s="200">
        <v>0</v>
      </c>
      <c r="DW57" s="1304"/>
    </row>
    <row r="58" spans="2:127" ht="15.95" customHeight="1">
      <c r="B58" s="653"/>
      <c r="C58" s="654"/>
      <c r="D58" s="655"/>
      <c r="E58" s="654"/>
      <c r="F58" s="655"/>
      <c r="G58" s="654"/>
      <c r="H58" s="655"/>
      <c r="I58" s="654"/>
      <c r="J58" s="655"/>
      <c r="K58" s="654"/>
      <c r="L58" s="655"/>
      <c r="M58" s="654"/>
      <c r="N58" s="655"/>
      <c r="O58" s="654"/>
      <c r="P58" s="655"/>
      <c r="Q58" s="654"/>
      <c r="R58" s="655"/>
      <c r="S58" s="654"/>
      <c r="T58" s="655"/>
      <c r="U58" s="654"/>
      <c r="V58" s="655"/>
      <c r="W58" s="654"/>
      <c r="X58" s="655"/>
      <c r="Y58" s="654"/>
      <c r="Z58" s="655"/>
      <c r="AA58" s="654"/>
      <c r="AB58" s="656"/>
      <c r="AC58" s="648"/>
      <c r="AD58" s="654"/>
      <c r="AE58" s="655"/>
      <c r="AF58" s="654"/>
      <c r="AG58" s="655"/>
      <c r="AH58" s="654"/>
      <c r="AI58" s="655"/>
      <c r="AJ58" s="654"/>
      <c r="AK58" s="655"/>
      <c r="AL58" s="654"/>
      <c r="AM58" s="655"/>
      <c r="AN58" s="654"/>
      <c r="AO58" s="655"/>
      <c r="AP58" s="654"/>
      <c r="AQ58" s="655"/>
      <c r="AR58" s="654"/>
      <c r="AS58" s="655"/>
      <c r="AT58" s="654"/>
      <c r="AU58" s="655"/>
      <c r="AV58" s="654"/>
      <c r="AW58" s="655"/>
      <c r="AX58" s="654"/>
      <c r="AY58" s="655"/>
      <c r="AZ58" s="654"/>
      <c r="BA58" s="655"/>
      <c r="BB58" s="654"/>
      <c r="BC58" s="656"/>
      <c r="BD58" s="649"/>
      <c r="BE58" s="654"/>
      <c r="BF58" s="655"/>
      <c r="BG58" s="654"/>
      <c r="BH58" s="655"/>
      <c r="BI58" s="654"/>
      <c r="BJ58" s="655"/>
      <c r="BK58" s="654"/>
      <c r="BL58" s="655"/>
      <c r="BM58" s="654"/>
      <c r="BN58" s="655"/>
      <c r="BO58" s="654"/>
      <c r="BP58" s="655"/>
      <c r="BQ58" s="654"/>
      <c r="BR58" s="655"/>
      <c r="BS58" s="654"/>
      <c r="BT58" s="655"/>
      <c r="BU58" s="654"/>
      <c r="BV58" s="655"/>
      <c r="BW58" s="654"/>
      <c r="BX58" s="655"/>
      <c r="BY58" s="654"/>
      <c r="BZ58" s="655"/>
      <c r="CA58" s="654"/>
      <c r="CB58" s="655"/>
      <c r="CC58" s="654"/>
      <c r="CD58" s="656"/>
      <c r="CE58" s="650"/>
      <c r="CF58" s="654"/>
      <c r="CG58" s="655"/>
      <c r="CH58" s="654"/>
      <c r="CI58" s="655"/>
      <c r="CJ58" s="654"/>
      <c r="CK58" s="655"/>
      <c r="CL58" s="654"/>
      <c r="CM58" s="655"/>
      <c r="CN58" s="654"/>
      <c r="CO58" s="655"/>
      <c r="CP58" s="654"/>
      <c r="CQ58" s="655"/>
      <c r="CR58" s="654"/>
      <c r="CS58" s="655"/>
      <c r="CT58" s="654"/>
      <c r="CU58" s="655"/>
      <c r="CV58" s="654"/>
      <c r="CW58" s="655"/>
      <c r="CX58" s="654"/>
      <c r="CY58" s="655"/>
      <c r="CZ58" s="654"/>
      <c r="DA58" s="655"/>
      <c r="DB58" s="654"/>
      <c r="DC58" s="655"/>
      <c r="DD58" s="654"/>
      <c r="DE58" s="656"/>
      <c r="DF58" s="651">
        <f t="shared" si="59"/>
        <v>0</v>
      </c>
      <c r="DG58" s="652" t="str">
        <f>IF(DF58=0,"",DF58/DB287)</f>
        <v/>
      </c>
      <c r="DH58" s="647"/>
      <c r="DI58" s="200">
        <v>0</v>
      </c>
      <c r="DJ58" s="200">
        <v>0</v>
      </c>
      <c r="DK58" s="95"/>
      <c r="DL58" s="424" t="s">
        <v>1128</v>
      </c>
      <c r="DM58" s="1310">
        <f>ROW(DF406)</f>
        <v>406</v>
      </c>
      <c r="DN58" s="1311">
        <f>ROW(DF417)</f>
        <v>417</v>
      </c>
      <c r="DO58" s="1000">
        <f>ROW(DF428)</f>
        <v>428</v>
      </c>
      <c r="DP58" s="1312">
        <f>ROW(DF439)</f>
        <v>439</v>
      </c>
      <c r="DQ58" s="1313">
        <f>ROW(DF450)</f>
        <v>450</v>
      </c>
      <c r="DR58" s="997">
        <f>ROW(DF461)</f>
        <v>461</v>
      </c>
      <c r="DS58" s="1266">
        <f>ROW(DF472)</f>
        <v>472</v>
      </c>
      <c r="DT58" s="200">
        <v>0</v>
      </c>
      <c r="DU58" s="200">
        <v>0</v>
      </c>
      <c r="DV58" s="200">
        <v>0</v>
      </c>
      <c r="DW58" s="1304"/>
    </row>
    <row r="59" spans="2:127" s="240" customFormat="1" ht="15.95" customHeight="1">
      <c r="B59" s="959"/>
      <c r="C59" s="620"/>
      <c r="D59" s="621"/>
      <c r="E59" s="621"/>
      <c r="F59" s="621"/>
      <c r="G59" s="621"/>
      <c r="H59" s="621"/>
      <c r="I59" s="621"/>
      <c r="J59" s="621"/>
      <c r="K59" s="621"/>
      <c r="L59" s="621"/>
      <c r="M59" s="621"/>
      <c r="N59" s="621"/>
      <c r="O59" s="621"/>
      <c r="P59" s="621"/>
      <c r="Q59" s="621"/>
      <c r="R59" s="621"/>
      <c r="S59" s="621"/>
      <c r="T59" s="621"/>
      <c r="U59" s="621"/>
      <c r="V59" s="621"/>
      <c r="W59" s="621"/>
      <c r="X59" s="621"/>
      <c r="Y59" s="621"/>
      <c r="Z59" s="621"/>
      <c r="AA59" s="621"/>
      <c r="AB59" s="622"/>
      <c r="AC59" s="97"/>
      <c r="AD59" s="620"/>
      <c r="AE59" s="621"/>
      <c r="AF59" s="621"/>
      <c r="AG59" s="621"/>
      <c r="AH59" s="621"/>
      <c r="AI59" s="621"/>
      <c r="AJ59" s="621"/>
      <c r="AK59" s="621"/>
      <c r="AL59" s="621"/>
      <c r="AM59" s="621"/>
      <c r="AN59" s="621"/>
      <c r="AO59" s="621"/>
      <c r="AP59" s="621"/>
      <c r="AQ59" s="621"/>
      <c r="AR59" s="621"/>
      <c r="AS59" s="621"/>
      <c r="AT59" s="621"/>
      <c r="AU59" s="621"/>
      <c r="AV59" s="621"/>
      <c r="AW59" s="621"/>
      <c r="AX59" s="621"/>
      <c r="AY59" s="621"/>
      <c r="AZ59" s="621"/>
      <c r="BA59" s="621"/>
      <c r="BB59" s="621"/>
      <c r="BC59" s="622"/>
      <c r="BD59" s="98"/>
      <c r="BE59" s="620"/>
      <c r="BF59" s="621"/>
      <c r="BG59" s="621"/>
      <c r="BH59" s="621"/>
      <c r="BI59" s="621"/>
      <c r="BJ59" s="621"/>
      <c r="BK59" s="621"/>
      <c r="BL59" s="621"/>
      <c r="BM59" s="621"/>
      <c r="BN59" s="621"/>
      <c r="BO59" s="621"/>
      <c r="BP59" s="621"/>
      <c r="BQ59" s="621"/>
      <c r="BR59" s="621"/>
      <c r="BS59" s="621"/>
      <c r="BT59" s="621"/>
      <c r="BU59" s="621"/>
      <c r="BV59" s="621"/>
      <c r="BW59" s="621"/>
      <c r="BX59" s="621"/>
      <c r="BY59" s="621"/>
      <c r="BZ59" s="621"/>
      <c r="CA59" s="621"/>
      <c r="CB59" s="621"/>
      <c r="CC59" s="621"/>
      <c r="CD59" s="622"/>
      <c r="CE59" s="99"/>
      <c r="CF59" s="620"/>
      <c r="CG59" s="621"/>
      <c r="CH59" s="621"/>
      <c r="CI59" s="621"/>
      <c r="CJ59" s="621"/>
      <c r="CK59" s="621"/>
      <c r="CL59" s="621"/>
      <c r="CM59" s="621"/>
      <c r="CN59" s="621"/>
      <c r="CO59" s="621"/>
      <c r="CP59" s="621"/>
      <c r="CQ59" s="621"/>
      <c r="CR59" s="621"/>
      <c r="CS59" s="621"/>
      <c r="CT59" s="621"/>
      <c r="CU59" s="621"/>
      <c r="CV59" s="621"/>
      <c r="CW59" s="621"/>
      <c r="CX59" s="621"/>
      <c r="CY59" s="621"/>
      <c r="CZ59" s="621"/>
      <c r="DA59" s="621"/>
      <c r="DB59" s="621"/>
      <c r="DC59" s="621"/>
      <c r="DD59" s="621"/>
      <c r="DE59" s="621"/>
      <c r="DF59" s="621"/>
      <c r="DG59" s="621"/>
      <c r="DH59" s="544"/>
      <c r="DI59" s="200">
        <v>0</v>
      </c>
      <c r="DJ59" s="200">
        <v>0</v>
      </c>
      <c r="DK59" s="95"/>
      <c r="DT59" s="200">
        <v>0</v>
      </c>
      <c r="DU59" s="200">
        <v>0</v>
      </c>
      <c r="DV59" s="200">
        <v>0</v>
      </c>
      <c r="DW59" s="1304"/>
    </row>
    <row r="60" spans="2:127" s="240" customFormat="1" ht="15.95" customHeight="1">
      <c r="B60" s="3277" t="s">
        <v>1194</v>
      </c>
      <c r="C60" s="3278"/>
      <c r="D60" s="3278"/>
      <c r="E60" s="3278"/>
      <c r="F60" s="3278"/>
      <c r="G60" s="3278"/>
      <c r="H60" s="3278"/>
      <c r="I60" s="3278"/>
      <c r="J60" s="3278"/>
      <c r="K60" s="3278"/>
      <c r="L60" s="3278"/>
      <c r="M60" s="3278"/>
      <c r="N60" s="3278"/>
      <c r="O60" s="3278"/>
      <c r="P60" s="3278"/>
      <c r="Q60" s="3278"/>
      <c r="R60" s="3278"/>
      <c r="S60" s="3278"/>
      <c r="T60" s="3278"/>
      <c r="U60" s="3278"/>
      <c r="V60" s="3278"/>
      <c r="W60" s="3278"/>
      <c r="X60" s="3278"/>
      <c r="Y60" s="3278"/>
      <c r="Z60" s="3278"/>
      <c r="AA60" s="3278"/>
      <c r="AB60" s="3278"/>
      <c r="AC60" s="3278"/>
      <c r="AD60" s="3278"/>
      <c r="AE60" s="3278"/>
      <c r="AF60" s="3278"/>
      <c r="AG60" s="3278"/>
      <c r="AH60" s="3278"/>
      <c r="AI60" s="3278"/>
      <c r="AJ60" s="3278"/>
      <c r="AK60" s="3278"/>
      <c r="AL60" s="3278"/>
      <c r="AM60" s="3278"/>
      <c r="AN60" s="3278"/>
      <c r="AO60" s="3278"/>
      <c r="AP60" s="3278"/>
      <c r="AQ60" s="3278"/>
      <c r="AR60" s="3278"/>
      <c r="AS60" s="3278"/>
      <c r="AT60" s="3278"/>
      <c r="AU60" s="3278"/>
      <c r="AV60" s="3278"/>
      <c r="AW60" s="3278"/>
      <c r="AX60" s="3278"/>
      <c r="AY60" s="3278"/>
      <c r="AZ60" s="3278"/>
      <c r="BA60" s="3278"/>
      <c r="BB60" s="3278"/>
      <c r="BC60" s="3278"/>
      <c r="BD60" s="3278"/>
      <c r="BE60" s="3278"/>
      <c r="BF60" s="3278"/>
      <c r="BG60" s="3278"/>
      <c r="BH60" s="3278"/>
      <c r="BI60" s="3278"/>
      <c r="BJ60" s="3278"/>
      <c r="BK60" s="3278"/>
      <c r="BL60" s="3278"/>
      <c r="BM60" s="3278"/>
      <c r="BN60" s="3278"/>
      <c r="BO60" s="3278"/>
      <c r="BP60" s="3278"/>
      <c r="BQ60" s="3278"/>
      <c r="BR60" s="3278"/>
      <c r="BS60" s="3278"/>
      <c r="BT60" s="3278"/>
      <c r="BU60" s="3278"/>
      <c r="BV60" s="3278"/>
      <c r="BW60" s="3278"/>
      <c r="BX60" s="3278"/>
      <c r="BY60" s="3278"/>
      <c r="BZ60" s="3278"/>
      <c r="CA60" s="3278"/>
      <c r="CB60" s="3278"/>
      <c r="CC60" s="3278"/>
      <c r="CD60" s="3278"/>
      <c r="CE60" s="3278"/>
      <c r="CF60" s="3279" t="str">
        <f>B60</f>
        <v>PROTÉINES  ABATS boucherie B.</v>
      </c>
      <c r="CG60" s="3279"/>
      <c r="CH60" s="3279"/>
      <c r="CI60" s="3279"/>
      <c r="CJ60" s="3279"/>
      <c r="CK60" s="3279"/>
      <c r="CL60" s="3279"/>
      <c r="CM60" s="3279"/>
      <c r="CN60" s="3279"/>
      <c r="CO60" s="3279"/>
      <c r="CP60" s="3279"/>
      <c r="CQ60" s="3279"/>
      <c r="CR60" s="3279"/>
      <c r="CS60" s="3279"/>
      <c r="CT60" s="3279"/>
      <c r="CU60" s="3279"/>
      <c r="CV60" s="3279"/>
      <c r="CW60" s="3279"/>
      <c r="CX60" s="3279"/>
      <c r="CY60" s="3279"/>
      <c r="CZ60" s="3279"/>
      <c r="DA60" s="3279"/>
      <c r="DB60" s="3279"/>
      <c r="DC60" s="3279"/>
      <c r="DD60" s="3279"/>
      <c r="DE60" s="3279"/>
      <c r="DF60" s="3279"/>
      <c r="DG60" s="3280"/>
      <c r="DH60" s="544"/>
      <c r="DI60" s="200">
        <v>0</v>
      </c>
      <c r="DJ60" s="200">
        <v>0</v>
      </c>
      <c r="DK60" s="95"/>
      <c r="DL60" s="3085" t="s">
        <v>1129</v>
      </c>
      <c r="DM60" s="3085"/>
      <c r="DN60" s="3085"/>
      <c r="DO60" s="3085"/>
      <c r="DP60" s="3085"/>
      <c r="DQ60" s="3085"/>
      <c r="DR60" s="3163" t="s">
        <v>1127</v>
      </c>
      <c r="DS60" s="3163">
        <f>ROW(DE320)</f>
        <v>320</v>
      </c>
      <c r="DT60" s="200">
        <v>0</v>
      </c>
      <c r="DU60" s="200">
        <v>0</v>
      </c>
      <c r="DV60" s="200">
        <v>0</v>
      </c>
      <c r="DW60" s="1304"/>
    </row>
    <row r="61" spans="2:127" s="240" customFormat="1" ht="15.95" customHeight="1">
      <c r="B61" s="3277"/>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78"/>
      <c r="BZ61" s="3278"/>
      <c r="CA61" s="3278"/>
      <c r="CB61" s="3278"/>
      <c r="CC61" s="3278"/>
      <c r="CD61" s="3278"/>
      <c r="CE61" s="3278"/>
      <c r="CF61" s="3281"/>
      <c r="CG61" s="3281"/>
      <c r="CH61" s="3281"/>
      <c r="CI61" s="3281"/>
      <c r="CJ61" s="3281"/>
      <c r="CK61" s="3281"/>
      <c r="CL61" s="3281"/>
      <c r="CM61" s="3281"/>
      <c r="CN61" s="3281"/>
      <c r="CO61" s="3281"/>
      <c r="CP61" s="3281"/>
      <c r="CQ61" s="3281"/>
      <c r="CR61" s="3281"/>
      <c r="CS61" s="3281"/>
      <c r="CT61" s="3281"/>
      <c r="CU61" s="3281"/>
      <c r="CV61" s="3281"/>
      <c r="CW61" s="3281"/>
      <c r="CX61" s="3281"/>
      <c r="CY61" s="3281"/>
      <c r="CZ61" s="3281"/>
      <c r="DA61" s="3281"/>
      <c r="DB61" s="3281"/>
      <c r="DC61" s="3281"/>
      <c r="DD61" s="3281"/>
      <c r="DE61" s="3281"/>
      <c r="DF61" s="3281"/>
      <c r="DG61" s="3282"/>
      <c r="DH61" s="544"/>
      <c r="DI61" s="200">
        <v>0</v>
      </c>
      <c r="DJ61" s="200">
        <v>0</v>
      </c>
      <c r="DK61" s="95"/>
      <c r="DL61" s="3085"/>
      <c r="DM61" s="3085"/>
      <c r="DN61" s="3085"/>
      <c r="DO61" s="3085"/>
      <c r="DP61" s="3085"/>
      <c r="DQ61" s="3085"/>
      <c r="DR61" s="3093"/>
      <c r="DS61" s="3093"/>
      <c r="DT61" s="200">
        <v>0</v>
      </c>
      <c r="DU61" s="200">
        <v>0</v>
      </c>
      <c r="DV61" s="200">
        <v>0</v>
      </c>
      <c r="DW61" s="1304"/>
    </row>
    <row r="62" spans="2:127" s="2" customFormat="1" ht="15.95" customHeight="1">
      <c r="B62" s="947" t="s">
        <v>847</v>
      </c>
      <c r="C62" s="3023">
        <v>1</v>
      </c>
      <c r="D62" s="3024"/>
      <c r="E62" s="3023">
        <f>C62+1</f>
        <v>2</v>
      </c>
      <c r="F62" s="3024"/>
      <c r="G62" s="3023">
        <f>E62+1</f>
        <v>3</v>
      </c>
      <c r="H62" s="3024"/>
      <c r="I62" s="3023">
        <f>G62+1</f>
        <v>4</v>
      </c>
      <c r="J62" s="3024"/>
      <c r="K62" s="3023">
        <f>I62+1</f>
        <v>5</v>
      </c>
      <c r="L62" s="3024"/>
      <c r="M62" s="3023">
        <f>K62+1</f>
        <v>6</v>
      </c>
      <c r="N62" s="3024"/>
      <c r="O62" s="3023">
        <f>M62+1</f>
        <v>7</v>
      </c>
      <c r="P62" s="3024"/>
      <c r="Q62" s="3023">
        <f>O62+1</f>
        <v>8</v>
      </c>
      <c r="R62" s="3024"/>
      <c r="S62" s="3023">
        <f>Q62+1</f>
        <v>9</v>
      </c>
      <c r="T62" s="3024"/>
      <c r="U62" s="3023">
        <f>S62+1</f>
        <v>10</v>
      </c>
      <c r="V62" s="3024"/>
      <c r="W62" s="3023">
        <f>U62+1</f>
        <v>11</v>
      </c>
      <c r="X62" s="3024"/>
      <c r="Y62" s="3023">
        <f>W62+1</f>
        <v>12</v>
      </c>
      <c r="Z62" s="3024"/>
      <c r="AA62" s="3023">
        <f>Y62+1</f>
        <v>13</v>
      </c>
      <c r="AB62" s="3024"/>
      <c r="AC62" s="113"/>
      <c r="AD62" s="3023">
        <f>AA62+1</f>
        <v>14</v>
      </c>
      <c r="AE62" s="3024"/>
      <c r="AF62" s="3023">
        <f>AD62+1</f>
        <v>15</v>
      </c>
      <c r="AG62" s="3024"/>
      <c r="AH62" s="3023">
        <f>AF62+1</f>
        <v>16</v>
      </c>
      <c r="AI62" s="3024"/>
      <c r="AJ62" s="3023">
        <f>AH62+1</f>
        <v>17</v>
      </c>
      <c r="AK62" s="3024"/>
      <c r="AL62" s="3023">
        <f>AJ62+1</f>
        <v>18</v>
      </c>
      <c r="AM62" s="3024"/>
      <c r="AN62" s="3023">
        <f>AL62+1</f>
        <v>19</v>
      </c>
      <c r="AO62" s="3024"/>
      <c r="AP62" s="3023">
        <f>AN62+1</f>
        <v>20</v>
      </c>
      <c r="AQ62" s="3024"/>
      <c r="AR62" s="3023">
        <f>AP62+1</f>
        <v>21</v>
      </c>
      <c r="AS62" s="3024"/>
      <c r="AT62" s="3023">
        <f>AR62+1</f>
        <v>22</v>
      </c>
      <c r="AU62" s="3024"/>
      <c r="AV62" s="3023">
        <f>AT62+1</f>
        <v>23</v>
      </c>
      <c r="AW62" s="3024"/>
      <c r="AX62" s="3023">
        <f>AV62+1</f>
        <v>24</v>
      </c>
      <c r="AY62" s="3024"/>
      <c r="AZ62" s="3023">
        <f>AX62+1</f>
        <v>25</v>
      </c>
      <c r="BA62" s="3024"/>
      <c r="BB62" s="3023">
        <f>AZ62+1</f>
        <v>26</v>
      </c>
      <c r="BC62" s="3024"/>
      <c r="BD62" s="114"/>
      <c r="BE62" s="3023">
        <f>BB62+1</f>
        <v>27</v>
      </c>
      <c r="BF62" s="3024"/>
      <c r="BG62" s="3023">
        <f>BE62+1</f>
        <v>28</v>
      </c>
      <c r="BH62" s="3024"/>
      <c r="BI62" s="3023">
        <f>BG62+1</f>
        <v>29</v>
      </c>
      <c r="BJ62" s="3024"/>
      <c r="BK62" s="3023">
        <f>BI62+1</f>
        <v>30</v>
      </c>
      <c r="BL62" s="3024"/>
      <c r="BM62" s="3023">
        <f>BK62+1</f>
        <v>31</v>
      </c>
      <c r="BN62" s="3024"/>
      <c r="BO62" s="3023">
        <f>BM62+1</f>
        <v>32</v>
      </c>
      <c r="BP62" s="3024"/>
      <c r="BQ62" s="3023">
        <f>BO62+1</f>
        <v>33</v>
      </c>
      <c r="BR62" s="3024"/>
      <c r="BS62" s="3023">
        <f>BQ62+1</f>
        <v>34</v>
      </c>
      <c r="BT62" s="3024"/>
      <c r="BU62" s="3023">
        <f>BS62+1</f>
        <v>35</v>
      </c>
      <c r="BV62" s="3024"/>
      <c r="BW62" s="3023">
        <f>BU62+1</f>
        <v>36</v>
      </c>
      <c r="BX62" s="3024"/>
      <c r="BY62" s="3023">
        <f>BW62+1</f>
        <v>37</v>
      </c>
      <c r="BZ62" s="3024"/>
      <c r="CA62" s="3023">
        <f>BY62+1</f>
        <v>38</v>
      </c>
      <c r="CB62" s="3024"/>
      <c r="CC62" s="3023">
        <f>CA62+1</f>
        <v>39</v>
      </c>
      <c r="CD62" s="3024"/>
      <c r="CE62" s="115"/>
      <c r="CF62" s="3023">
        <f>CC62+1</f>
        <v>40</v>
      </c>
      <c r="CG62" s="3024"/>
      <c r="CH62" s="3023">
        <f>CF62+1</f>
        <v>41</v>
      </c>
      <c r="CI62" s="3024"/>
      <c r="CJ62" s="3023">
        <f>CH62+1</f>
        <v>42</v>
      </c>
      <c r="CK62" s="3024"/>
      <c r="CL62" s="3023">
        <f>CJ62+1</f>
        <v>43</v>
      </c>
      <c r="CM62" s="3024"/>
      <c r="CN62" s="3023">
        <f>CL62+1</f>
        <v>44</v>
      </c>
      <c r="CO62" s="3024"/>
      <c r="CP62" s="3023">
        <f>CN62+1</f>
        <v>45</v>
      </c>
      <c r="CQ62" s="3024"/>
      <c r="CR62" s="3023">
        <f>CP62+1</f>
        <v>46</v>
      </c>
      <c r="CS62" s="3024"/>
      <c r="CT62" s="3023">
        <f>CR62+1</f>
        <v>47</v>
      </c>
      <c r="CU62" s="3024"/>
      <c r="CV62" s="3023">
        <f>CT62+1</f>
        <v>48</v>
      </c>
      <c r="CW62" s="3024"/>
      <c r="CX62" s="3023">
        <f>CV62+1</f>
        <v>49</v>
      </c>
      <c r="CY62" s="3024"/>
      <c r="CZ62" s="3023">
        <f>CX62+1</f>
        <v>50</v>
      </c>
      <c r="DA62" s="3024"/>
      <c r="DB62" s="3023">
        <f t="shared" ref="DB62" si="60">CZ62+1</f>
        <v>51</v>
      </c>
      <c r="DC62" s="3024"/>
      <c r="DD62" s="3023">
        <f>DB62+1</f>
        <v>52</v>
      </c>
      <c r="DE62" s="3024"/>
      <c r="DF62" s="100" t="s">
        <v>937</v>
      </c>
      <c r="DG62" s="101"/>
      <c r="DH62" s="96"/>
      <c r="DI62" s="200">
        <v>0</v>
      </c>
      <c r="DJ62" s="200">
        <v>0</v>
      </c>
      <c r="DK62" s="95"/>
      <c r="DL62" s="395"/>
      <c r="DM62" s="395"/>
      <c r="DN62" s="395"/>
      <c r="DO62" s="395"/>
      <c r="DP62" s="395"/>
      <c r="DQ62" s="395"/>
      <c r="DR62" s="396"/>
      <c r="DS62" s="395"/>
      <c r="DT62" s="200">
        <v>0</v>
      </c>
      <c r="DU62" s="200">
        <v>0</v>
      </c>
      <c r="DV62" s="200">
        <v>0</v>
      </c>
      <c r="DW62" s="1304"/>
    </row>
    <row r="63" spans="2:127" s="2" customFormat="1" ht="15.95" customHeight="1">
      <c r="B63" s="948" t="s">
        <v>205</v>
      </c>
      <c r="C63" s="102" t="s">
        <v>66</v>
      </c>
      <c r="D63" s="103" t="s">
        <v>77</v>
      </c>
      <c r="E63" s="102" t="s">
        <v>66</v>
      </c>
      <c r="F63" s="103" t="s">
        <v>77</v>
      </c>
      <c r="G63" s="102" t="s">
        <v>66</v>
      </c>
      <c r="H63" s="103" t="s">
        <v>77</v>
      </c>
      <c r="I63" s="102" t="s">
        <v>66</v>
      </c>
      <c r="J63" s="103" t="s">
        <v>77</v>
      </c>
      <c r="K63" s="102" t="s">
        <v>66</v>
      </c>
      <c r="L63" s="103" t="s">
        <v>77</v>
      </c>
      <c r="M63" s="102" t="s">
        <v>66</v>
      </c>
      <c r="N63" s="103" t="s">
        <v>77</v>
      </c>
      <c r="O63" s="102" t="s">
        <v>66</v>
      </c>
      <c r="P63" s="103" t="s">
        <v>77</v>
      </c>
      <c r="Q63" s="102" t="s">
        <v>66</v>
      </c>
      <c r="R63" s="103" t="s">
        <v>77</v>
      </c>
      <c r="S63" s="102" t="s">
        <v>66</v>
      </c>
      <c r="T63" s="103" t="s">
        <v>77</v>
      </c>
      <c r="U63" s="102" t="s">
        <v>66</v>
      </c>
      <c r="V63" s="103" t="s">
        <v>77</v>
      </c>
      <c r="W63" s="102" t="s">
        <v>66</v>
      </c>
      <c r="X63" s="103" t="s">
        <v>77</v>
      </c>
      <c r="Y63" s="102" t="s">
        <v>66</v>
      </c>
      <c r="Z63" s="103" t="s">
        <v>77</v>
      </c>
      <c r="AA63" s="102" t="s">
        <v>66</v>
      </c>
      <c r="AB63" s="104" t="s">
        <v>77</v>
      </c>
      <c r="AC63" s="97"/>
      <c r="AD63" s="105" t="s">
        <v>66</v>
      </c>
      <c r="AE63" s="103" t="s">
        <v>77</v>
      </c>
      <c r="AF63" s="106" t="s">
        <v>66</v>
      </c>
      <c r="AG63" s="103" t="s">
        <v>77</v>
      </c>
      <c r="AH63" s="106" t="s">
        <v>66</v>
      </c>
      <c r="AI63" s="103" t="s">
        <v>77</v>
      </c>
      <c r="AJ63" s="106" t="s">
        <v>66</v>
      </c>
      <c r="AK63" s="103" t="s">
        <v>77</v>
      </c>
      <c r="AL63" s="106" t="s">
        <v>66</v>
      </c>
      <c r="AM63" s="103" t="s">
        <v>77</v>
      </c>
      <c r="AN63" s="106" t="s">
        <v>66</v>
      </c>
      <c r="AO63" s="103" t="s">
        <v>77</v>
      </c>
      <c r="AP63" s="106" t="s">
        <v>66</v>
      </c>
      <c r="AQ63" s="103" t="s">
        <v>77</v>
      </c>
      <c r="AR63" s="106" t="s">
        <v>66</v>
      </c>
      <c r="AS63" s="103" t="s">
        <v>77</v>
      </c>
      <c r="AT63" s="106" t="s">
        <v>66</v>
      </c>
      <c r="AU63" s="103" t="s">
        <v>77</v>
      </c>
      <c r="AV63" s="106" t="s">
        <v>66</v>
      </c>
      <c r="AW63" s="103" t="s">
        <v>77</v>
      </c>
      <c r="AX63" s="106" t="s">
        <v>66</v>
      </c>
      <c r="AY63" s="103" t="s">
        <v>77</v>
      </c>
      <c r="AZ63" s="106" t="s">
        <v>66</v>
      </c>
      <c r="BA63" s="103" t="s">
        <v>77</v>
      </c>
      <c r="BB63" s="106" t="s">
        <v>66</v>
      </c>
      <c r="BC63" s="104" t="s">
        <v>77</v>
      </c>
      <c r="BD63" s="98"/>
      <c r="BE63" s="107" t="s">
        <v>66</v>
      </c>
      <c r="BF63" s="103" t="s">
        <v>77</v>
      </c>
      <c r="BG63" s="108" t="s">
        <v>66</v>
      </c>
      <c r="BH63" s="103" t="s">
        <v>77</v>
      </c>
      <c r="BI63" s="108" t="s">
        <v>66</v>
      </c>
      <c r="BJ63" s="103" t="s">
        <v>77</v>
      </c>
      <c r="BK63" s="108" t="s">
        <v>66</v>
      </c>
      <c r="BL63" s="103" t="s">
        <v>77</v>
      </c>
      <c r="BM63" s="108" t="s">
        <v>66</v>
      </c>
      <c r="BN63" s="103" t="s">
        <v>77</v>
      </c>
      <c r="BO63" s="108" t="s">
        <v>66</v>
      </c>
      <c r="BP63" s="103" t="s">
        <v>77</v>
      </c>
      <c r="BQ63" s="108" t="s">
        <v>66</v>
      </c>
      <c r="BR63" s="103" t="s">
        <v>77</v>
      </c>
      <c r="BS63" s="108" t="s">
        <v>66</v>
      </c>
      <c r="BT63" s="103" t="s">
        <v>77</v>
      </c>
      <c r="BU63" s="108" t="s">
        <v>66</v>
      </c>
      <c r="BV63" s="103" t="s">
        <v>77</v>
      </c>
      <c r="BW63" s="108" t="s">
        <v>66</v>
      </c>
      <c r="BX63" s="103" t="s">
        <v>77</v>
      </c>
      <c r="BY63" s="108" t="s">
        <v>66</v>
      </c>
      <c r="BZ63" s="103" t="s">
        <v>77</v>
      </c>
      <c r="CA63" s="108" t="s">
        <v>66</v>
      </c>
      <c r="CB63" s="103" t="s">
        <v>77</v>
      </c>
      <c r="CC63" s="108" t="s">
        <v>66</v>
      </c>
      <c r="CD63" s="104" t="s">
        <v>77</v>
      </c>
      <c r="CE63" s="99"/>
      <c r="CF63" s="109" t="s">
        <v>66</v>
      </c>
      <c r="CG63" s="103" t="s">
        <v>77</v>
      </c>
      <c r="CH63" s="110" t="s">
        <v>66</v>
      </c>
      <c r="CI63" s="103" t="s">
        <v>77</v>
      </c>
      <c r="CJ63" s="110" t="s">
        <v>66</v>
      </c>
      <c r="CK63" s="103" t="s">
        <v>77</v>
      </c>
      <c r="CL63" s="110" t="s">
        <v>66</v>
      </c>
      <c r="CM63" s="103" t="s">
        <v>77</v>
      </c>
      <c r="CN63" s="110" t="s">
        <v>66</v>
      </c>
      <c r="CO63" s="103" t="s">
        <v>77</v>
      </c>
      <c r="CP63" s="110" t="s">
        <v>66</v>
      </c>
      <c r="CQ63" s="103" t="s">
        <v>77</v>
      </c>
      <c r="CR63" s="110" t="s">
        <v>66</v>
      </c>
      <c r="CS63" s="103" t="s">
        <v>77</v>
      </c>
      <c r="CT63" s="110" t="s">
        <v>66</v>
      </c>
      <c r="CU63" s="103" t="s">
        <v>77</v>
      </c>
      <c r="CV63" s="110" t="s">
        <v>66</v>
      </c>
      <c r="CW63" s="103" t="s">
        <v>77</v>
      </c>
      <c r="CX63" s="110" t="s">
        <v>66</v>
      </c>
      <c r="CY63" s="103" t="s">
        <v>77</v>
      </c>
      <c r="CZ63" s="110" t="s">
        <v>66</v>
      </c>
      <c r="DA63" s="103" t="s">
        <v>77</v>
      </c>
      <c r="DB63" s="110" t="s">
        <v>66</v>
      </c>
      <c r="DC63" s="103" t="s">
        <v>77</v>
      </c>
      <c r="DD63" s="110" t="s">
        <v>66</v>
      </c>
      <c r="DE63" s="104" t="s">
        <v>77</v>
      </c>
      <c r="DF63" s="111" t="s">
        <v>922</v>
      </c>
      <c r="DG63" s="112"/>
      <c r="DH63" s="96"/>
      <c r="DI63" s="200">
        <v>0</v>
      </c>
      <c r="DJ63" s="200">
        <v>0</v>
      </c>
      <c r="DK63" s="95"/>
      <c r="DL63" s="408"/>
      <c r="DM63" s="3260">
        <v>52</v>
      </c>
      <c r="DN63" s="3261"/>
      <c r="DO63" s="477" t="s">
        <v>1100</v>
      </c>
      <c r="DP63" s="270">
        <v>0</v>
      </c>
      <c r="DQ63" s="270">
        <v>0</v>
      </c>
      <c r="DR63" s="270">
        <v>0</v>
      </c>
      <c r="DS63" s="270">
        <v>0</v>
      </c>
      <c r="DT63" s="200">
        <v>0</v>
      </c>
      <c r="DU63" s="200">
        <v>0</v>
      </c>
      <c r="DV63" s="200">
        <v>0</v>
      </c>
      <c r="DW63" s="1304"/>
    </row>
    <row r="64" spans="2:127" ht="15.95" customHeight="1">
      <c r="B64" s="653" t="s">
        <v>431</v>
      </c>
      <c r="C64" s="654"/>
      <c r="D64" s="655"/>
      <c r="E64" s="654"/>
      <c r="F64" s="655"/>
      <c r="G64" s="654"/>
      <c r="H64" s="655"/>
      <c r="I64" s="654"/>
      <c r="J64" s="655"/>
      <c r="K64" s="654"/>
      <c r="L64" s="655"/>
      <c r="M64" s="654"/>
      <c r="N64" s="655"/>
      <c r="O64" s="654"/>
      <c r="P64" s="655"/>
      <c r="Q64" s="654"/>
      <c r="R64" s="655"/>
      <c r="S64" s="654"/>
      <c r="T64" s="655"/>
      <c r="U64" s="654"/>
      <c r="V64" s="655"/>
      <c r="W64" s="654"/>
      <c r="X64" s="655"/>
      <c r="Y64" s="654"/>
      <c r="Z64" s="655"/>
      <c r="AA64" s="654"/>
      <c r="AB64" s="656"/>
      <c r="AC64" s="648"/>
      <c r="AD64" s="654"/>
      <c r="AE64" s="655"/>
      <c r="AF64" s="654"/>
      <c r="AG64" s="655"/>
      <c r="AH64" s="654"/>
      <c r="AI64" s="655"/>
      <c r="AJ64" s="654"/>
      <c r="AK64" s="655"/>
      <c r="AL64" s="654"/>
      <c r="AM64" s="655"/>
      <c r="AN64" s="654"/>
      <c r="AO64" s="655"/>
      <c r="AP64" s="654"/>
      <c r="AQ64" s="655"/>
      <c r="AR64" s="654"/>
      <c r="AS64" s="655"/>
      <c r="AT64" s="654"/>
      <c r="AU64" s="655"/>
      <c r="AV64" s="654"/>
      <c r="AW64" s="655"/>
      <c r="AX64" s="654"/>
      <c r="AY64" s="655"/>
      <c r="AZ64" s="654"/>
      <c r="BA64" s="655"/>
      <c r="BB64" s="654"/>
      <c r="BC64" s="656"/>
      <c r="BD64" s="649"/>
      <c r="BE64" s="654"/>
      <c r="BF64" s="655"/>
      <c r="BG64" s="654"/>
      <c r="BH64" s="655"/>
      <c r="BI64" s="654"/>
      <c r="BJ64" s="655"/>
      <c r="BK64" s="654"/>
      <c r="BL64" s="655"/>
      <c r="BM64" s="654"/>
      <c r="BN64" s="655"/>
      <c r="BO64" s="654"/>
      <c r="BP64" s="655"/>
      <c r="BQ64" s="654"/>
      <c r="BR64" s="655"/>
      <c r="BS64" s="654"/>
      <c r="BT64" s="655"/>
      <c r="BU64" s="654"/>
      <c r="BV64" s="655"/>
      <c r="BW64" s="654"/>
      <c r="BX64" s="655"/>
      <c r="BY64" s="654"/>
      <c r="BZ64" s="655"/>
      <c r="CA64" s="654"/>
      <c r="CB64" s="655"/>
      <c r="CC64" s="654"/>
      <c r="CD64" s="656"/>
      <c r="CE64" s="650"/>
      <c r="CF64" s="654"/>
      <c r="CG64" s="655"/>
      <c r="CH64" s="654"/>
      <c r="CI64" s="655"/>
      <c r="CJ64" s="654"/>
      <c r="CK64" s="655"/>
      <c r="CL64" s="654"/>
      <c r="CM64" s="655"/>
      <c r="CN64" s="654"/>
      <c r="CO64" s="655"/>
      <c r="CP64" s="654"/>
      <c r="CQ64" s="655"/>
      <c r="CR64" s="654"/>
      <c r="CS64" s="655"/>
      <c r="CT64" s="654"/>
      <c r="CU64" s="655"/>
      <c r="CV64" s="654"/>
      <c r="CW64" s="655"/>
      <c r="CX64" s="654"/>
      <c r="CY64" s="655"/>
      <c r="CZ64" s="654"/>
      <c r="DA64" s="655"/>
      <c r="DB64" s="654"/>
      <c r="DC64" s="655"/>
      <c r="DD64" s="654"/>
      <c r="DE64" s="656"/>
      <c r="DF64" s="651">
        <f t="shared" ref="DF64:DF73" si="61">SUM(C64:DE64)</f>
        <v>0</v>
      </c>
      <c r="DG64" s="652" t="str">
        <f>IF(DF64=0,"",DF64/DB287)</f>
        <v/>
      </c>
      <c r="DH64" s="647"/>
      <c r="DI64" s="200">
        <v>0</v>
      </c>
      <c r="DJ64" s="200">
        <v>0</v>
      </c>
      <c r="DK64" s="95"/>
      <c r="DL64" s="270">
        <v>0</v>
      </c>
      <c r="DM64" s="422" t="s">
        <v>66</v>
      </c>
      <c r="DN64" s="415" t="s">
        <v>77</v>
      </c>
      <c r="DO64" s="478" t="s">
        <v>922</v>
      </c>
      <c r="DP64" s="270">
        <v>0</v>
      </c>
      <c r="DQ64" s="270">
        <v>0</v>
      </c>
      <c r="DR64" s="270">
        <v>0</v>
      </c>
      <c r="DS64" s="270">
        <v>0</v>
      </c>
      <c r="DT64" s="200">
        <v>0</v>
      </c>
      <c r="DU64" s="200">
        <v>0</v>
      </c>
      <c r="DV64" s="200">
        <v>0</v>
      </c>
      <c r="DW64" s="1304"/>
    </row>
    <row r="65" spans="2:127" ht="15.95" customHeight="1">
      <c r="B65" s="653" t="s">
        <v>443</v>
      </c>
      <c r="C65" s="654"/>
      <c r="D65" s="655"/>
      <c r="E65" s="654"/>
      <c r="F65" s="655"/>
      <c r="G65" s="654"/>
      <c r="H65" s="655"/>
      <c r="I65" s="654"/>
      <c r="J65" s="655"/>
      <c r="K65" s="654"/>
      <c r="L65" s="655"/>
      <c r="M65" s="654"/>
      <c r="N65" s="655"/>
      <c r="O65" s="654"/>
      <c r="P65" s="655"/>
      <c r="Q65" s="654"/>
      <c r="R65" s="655"/>
      <c r="S65" s="654"/>
      <c r="T65" s="655"/>
      <c r="U65" s="654"/>
      <c r="V65" s="655"/>
      <c r="W65" s="654"/>
      <c r="X65" s="655"/>
      <c r="Y65" s="654"/>
      <c r="Z65" s="655"/>
      <c r="AA65" s="654"/>
      <c r="AB65" s="656"/>
      <c r="AC65" s="648"/>
      <c r="AD65" s="654"/>
      <c r="AE65" s="655"/>
      <c r="AF65" s="654"/>
      <c r="AG65" s="655"/>
      <c r="AH65" s="654"/>
      <c r="AI65" s="655"/>
      <c r="AJ65" s="654"/>
      <c r="AK65" s="655"/>
      <c r="AL65" s="654"/>
      <c r="AM65" s="655"/>
      <c r="AN65" s="654"/>
      <c r="AO65" s="655"/>
      <c r="AP65" s="654"/>
      <c r="AQ65" s="655"/>
      <c r="AR65" s="654"/>
      <c r="AS65" s="655"/>
      <c r="AT65" s="654"/>
      <c r="AU65" s="655"/>
      <c r="AV65" s="654"/>
      <c r="AW65" s="655"/>
      <c r="AX65" s="654"/>
      <c r="AY65" s="655"/>
      <c r="AZ65" s="654"/>
      <c r="BA65" s="655"/>
      <c r="BB65" s="654"/>
      <c r="BC65" s="656"/>
      <c r="BD65" s="649"/>
      <c r="BE65" s="654"/>
      <c r="BF65" s="655"/>
      <c r="BG65" s="654"/>
      <c r="BH65" s="655"/>
      <c r="BI65" s="654"/>
      <c r="BJ65" s="655"/>
      <c r="BK65" s="654"/>
      <c r="BL65" s="655"/>
      <c r="BM65" s="654"/>
      <c r="BN65" s="655"/>
      <c r="BO65" s="654"/>
      <c r="BP65" s="655"/>
      <c r="BQ65" s="654"/>
      <c r="BR65" s="655"/>
      <c r="BS65" s="654"/>
      <c r="BT65" s="655"/>
      <c r="BU65" s="654"/>
      <c r="BV65" s="655"/>
      <c r="BW65" s="654"/>
      <c r="BX65" s="655"/>
      <c r="BY65" s="654"/>
      <c r="BZ65" s="655"/>
      <c r="CA65" s="654"/>
      <c r="CB65" s="655"/>
      <c r="CC65" s="654"/>
      <c r="CD65" s="656"/>
      <c r="CE65" s="650"/>
      <c r="CF65" s="654"/>
      <c r="CG65" s="655"/>
      <c r="CH65" s="654"/>
      <c r="CI65" s="655"/>
      <c r="CJ65" s="654"/>
      <c r="CK65" s="655"/>
      <c r="CL65" s="654"/>
      <c r="CM65" s="655"/>
      <c r="CN65" s="654"/>
      <c r="CO65" s="655"/>
      <c r="CP65" s="654"/>
      <c r="CQ65" s="655"/>
      <c r="CR65" s="654"/>
      <c r="CS65" s="655"/>
      <c r="CT65" s="654"/>
      <c r="CU65" s="655"/>
      <c r="CV65" s="654"/>
      <c r="CW65" s="655"/>
      <c r="CX65" s="654"/>
      <c r="CY65" s="655"/>
      <c r="CZ65" s="654"/>
      <c r="DA65" s="655"/>
      <c r="DB65" s="654"/>
      <c r="DC65" s="655"/>
      <c r="DD65" s="654"/>
      <c r="DE65" s="656"/>
      <c r="DF65" s="651">
        <f t="shared" si="61"/>
        <v>0</v>
      </c>
      <c r="DG65" s="652" t="str">
        <f>IF(DF65=0,"",DF65/DB287)</f>
        <v/>
      </c>
      <c r="DH65" s="647"/>
      <c r="DI65" s="200">
        <v>0</v>
      </c>
      <c r="DJ65" s="200">
        <v>0</v>
      </c>
      <c r="DK65" s="95"/>
      <c r="DL65" s="479"/>
      <c r="DM65" s="446" t="s">
        <v>1101</v>
      </c>
      <c r="DN65" s="1212">
        <v>4</v>
      </c>
      <c r="DO65" s="480" t="s">
        <v>1082</v>
      </c>
      <c r="DP65" s="1212">
        <v>20</v>
      </c>
      <c r="DQ65" s="445" t="s">
        <v>1083</v>
      </c>
      <c r="DR65" s="445"/>
      <c r="DS65" s="445"/>
      <c r="DT65" s="200">
        <v>0</v>
      </c>
      <c r="DU65" s="200">
        <v>0</v>
      </c>
      <c r="DV65" s="200">
        <v>0</v>
      </c>
      <c r="DW65" s="1304"/>
    </row>
    <row r="66" spans="2:127" ht="15.95" customHeight="1">
      <c r="B66" s="653" t="s">
        <v>455</v>
      </c>
      <c r="C66" s="654"/>
      <c r="D66" s="655"/>
      <c r="E66" s="654"/>
      <c r="F66" s="655"/>
      <c r="G66" s="654"/>
      <c r="H66" s="655"/>
      <c r="I66" s="654"/>
      <c r="J66" s="655"/>
      <c r="K66" s="654"/>
      <c r="L66" s="655"/>
      <c r="M66" s="654"/>
      <c r="N66" s="655"/>
      <c r="O66" s="654"/>
      <c r="P66" s="655"/>
      <c r="Q66" s="654"/>
      <c r="R66" s="655"/>
      <c r="S66" s="654"/>
      <c r="T66" s="655"/>
      <c r="U66" s="654"/>
      <c r="V66" s="655"/>
      <c r="W66" s="654"/>
      <c r="X66" s="655"/>
      <c r="Y66" s="654"/>
      <c r="Z66" s="655"/>
      <c r="AA66" s="654"/>
      <c r="AB66" s="656"/>
      <c r="AC66" s="648"/>
      <c r="AD66" s="654"/>
      <c r="AE66" s="655"/>
      <c r="AF66" s="654"/>
      <c r="AG66" s="655"/>
      <c r="AH66" s="654"/>
      <c r="AI66" s="655"/>
      <c r="AJ66" s="654"/>
      <c r="AK66" s="655"/>
      <c r="AL66" s="654"/>
      <c r="AM66" s="655"/>
      <c r="AN66" s="654"/>
      <c r="AO66" s="655"/>
      <c r="AP66" s="654"/>
      <c r="AQ66" s="655"/>
      <c r="AR66" s="654"/>
      <c r="AS66" s="655"/>
      <c r="AT66" s="654"/>
      <c r="AU66" s="655"/>
      <c r="AV66" s="654"/>
      <c r="AW66" s="655"/>
      <c r="AX66" s="654"/>
      <c r="AY66" s="655"/>
      <c r="AZ66" s="654"/>
      <c r="BA66" s="655"/>
      <c r="BB66" s="654"/>
      <c r="BC66" s="656"/>
      <c r="BD66" s="649"/>
      <c r="BE66" s="654"/>
      <c r="BF66" s="655"/>
      <c r="BG66" s="654"/>
      <c r="BH66" s="655"/>
      <c r="BI66" s="654"/>
      <c r="BJ66" s="655"/>
      <c r="BK66" s="654"/>
      <c r="BL66" s="655"/>
      <c r="BM66" s="654"/>
      <c r="BN66" s="655"/>
      <c r="BO66" s="654"/>
      <c r="BP66" s="655"/>
      <c r="BQ66" s="654"/>
      <c r="BR66" s="655"/>
      <c r="BS66" s="654"/>
      <c r="BT66" s="655"/>
      <c r="BU66" s="654"/>
      <c r="BV66" s="655"/>
      <c r="BW66" s="654"/>
      <c r="BX66" s="655"/>
      <c r="BY66" s="654"/>
      <c r="BZ66" s="655"/>
      <c r="CA66" s="654"/>
      <c r="CB66" s="655"/>
      <c r="CC66" s="654"/>
      <c r="CD66" s="656"/>
      <c r="CE66" s="650"/>
      <c r="CF66" s="654"/>
      <c r="CG66" s="655"/>
      <c r="CH66" s="654"/>
      <c r="CI66" s="655"/>
      <c r="CJ66" s="654"/>
      <c r="CK66" s="655"/>
      <c r="CL66" s="654"/>
      <c r="CM66" s="655"/>
      <c r="CN66" s="654"/>
      <c r="CO66" s="655"/>
      <c r="CP66" s="654"/>
      <c r="CQ66" s="655"/>
      <c r="CR66" s="654"/>
      <c r="CS66" s="655"/>
      <c r="CT66" s="654"/>
      <c r="CU66" s="655"/>
      <c r="CV66" s="654"/>
      <c r="CW66" s="655"/>
      <c r="CX66" s="654"/>
      <c r="CY66" s="655"/>
      <c r="CZ66" s="654"/>
      <c r="DA66" s="655"/>
      <c r="DB66" s="654"/>
      <c r="DC66" s="655"/>
      <c r="DD66" s="654"/>
      <c r="DE66" s="656"/>
      <c r="DF66" s="651">
        <f t="shared" si="61"/>
        <v>0</v>
      </c>
      <c r="DG66" s="652" t="str">
        <f>IF(DF66=0,"",DF66/DB287)</f>
        <v/>
      </c>
      <c r="DH66" s="647"/>
      <c r="DI66" s="200">
        <v>0</v>
      </c>
      <c r="DJ66" s="200">
        <v>0</v>
      </c>
      <c r="DK66" s="95"/>
      <c r="DL66" s="408"/>
      <c r="DM66" s="481">
        <v>5</v>
      </c>
      <c r="DN66" s="482">
        <v>1</v>
      </c>
      <c r="DO66" s="3262" t="s">
        <v>1086</v>
      </c>
      <c r="DP66" s="3263"/>
      <c r="DQ66" s="3264"/>
      <c r="DR66" s="3264"/>
      <c r="DS66" s="3264"/>
      <c r="DT66" s="200">
        <v>0</v>
      </c>
      <c r="DU66" s="200">
        <v>0</v>
      </c>
      <c r="DV66" s="200">
        <v>0</v>
      </c>
      <c r="DW66" s="1304"/>
    </row>
    <row r="67" spans="2:127" ht="15.95" customHeight="1">
      <c r="B67" s="653" t="s">
        <v>468</v>
      </c>
      <c r="C67" s="654"/>
      <c r="D67" s="655"/>
      <c r="E67" s="654"/>
      <c r="F67" s="655"/>
      <c r="G67" s="654"/>
      <c r="H67" s="655"/>
      <c r="I67" s="654"/>
      <c r="J67" s="655"/>
      <c r="K67" s="654"/>
      <c r="L67" s="655"/>
      <c r="M67" s="654"/>
      <c r="N67" s="655"/>
      <c r="O67" s="654"/>
      <c r="P67" s="655"/>
      <c r="Q67" s="654"/>
      <c r="R67" s="655"/>
      <c r="S67" s="654"/>
      <c r="T67" s="655"/>
      <c r="U67" s="654"/>
      <c r="V67" s="655"/>
      <c r="W67" s="654"/>
      <c r="X67" s="655"/>
      <c r="Y67" s="654"/>
      <c r="Z67" s="655"/>
      <c r="AA67" s="654"/>
      <c r="AB67" s="656"/>
      <c r="AC67" s="648"/>
      <c r="AD67" s="654"/>
      <c r="AE67" s="655"/>
      <c r="AF67" s="654"/>
      <c r="AG67" s="655"/>
      <c r="AH67" s="654"/>
      <c r="AI67" s="655"/>
      <c r="AJ67" s="654"/>
      <c r="AK67" s="655"/>
      <c r="AL67" s="654"/>
      <c r="AM67" s="655"/>
      <c r="AN67" s="654"/>
      <c r="AO67" s="655"/>
      <c r="AP67" s="654"/>
      <c r="AQ67" s="655"/>
      <c r="AR67" s="654"/>
      <c r="AS67" s="655"/>
      <c r="AT67" s="654"/>
      <c r="AU67" s="655"/>
      <c r="AV67" s="654"/>
      <c r="AW67" s="655"/>
      <c r="AX67" s="654"/>
      <c r="AY67" s="655"/>
      <c r="AZ67" s="654"/>
      <c r="BA67" s="655"/>
      <c r="BB67" s="654"/>
      <c r="BC67" s="656"/>
      <c r="BD67" s="649"/>
      <c r="BE67" s="654"/>
      <c r="BF67" s="655"/>
      <c r="BG67" s="654"/>
      <c r="BH67" s="655"/>
      <c r="BI67" s="654"/>
      <c r="BJ67" s="655"/>
      <c r="BK67" s="654"/>
      <c r="BL67" s="655"/>
      <c r="BM67" s="654"/>
      <c r="BN67" s="655"/>
      <c r="BO67" s="654"/>
      <c r="BP67" s="655"/>
      <c r="BQ67" s="654"/>
      <c r="BR67" s="655"/>
      <c r="BS67" s="654"/>
      <c r="BT67" s="655"/>
      <c r="BU67" s="654"/>
      <c r="BV67" s="655"/>
      <c r="BW67" s="654"/>
      <c r="BX67" s="655"/>
      <c r="BY67" s="654"/>
      <c r="BZ67" s="655"/>
      <c r="CA67" s="654"/>
      <c r="CB67" s="655"/>
      <c r="CC67" s="654"/>
      <c r="CD67" s="656"/>
      <c r="CE67" s="650"/>
      <c r="CF67" s="654"/>
      <c r="CG67" s="655"/>
      <c r="CH67" s="654"/>
      <c r="CI67" s="655"/>
      <c r="CJ67" s="654"/>
      <c r="CK67" s="655"/>
      <c r="CL67" s="654"/>
      <c r="CM67" s="655"/>
      <c r="CN67" s="654"/>
      <c r="CO67" s="655"/>
      <c r="CP67" s="654"/>
      <c r="CQ67" s="655"/>
      <c r="CR67" s="654"/>
      <c r="CS67" s="655"/>
      <c r="CT67" s="654"/>
      <c r="CU67" s="655"/>
      <c r="CV67" s="654"/>
      <c r="CW67" s="655"/>
      <c r="CX67" s="654"/>
      <c r="CY67" s="655"/>
      <c r="CZ67" s="654"/>
      <c r="DA67" s="655"/>
      <c r="DB67" s="654"/>
      <c r="DC67" s="655"/>
      <c r="DD67" s="654"/>
      <c r="DE67" s="656"/>
      <c r="DF67" s="651">
        <f t="shared" si="61"/>
        <v>0</v>
      </c>
      <c r="DG67" s="652" t="str">
        <f>IF(DF67=0,"",DF67/DB287)</f>
        <v/>
      </c>
      <c r="DH67" s="647"/>
      <c r="DI67" s="200">
        <v>0</v>
      </c>
      <c r="DJ67" s="200">
        <v>0</v>
      </c>
      <c r="DK67" s="95"/>
      <c r="DL67" s="408"/>
      <c r="DM67" s="483">
        <v>6</v>
      </c>
      <c r="DN67" s="484" t="s">
        <v>204</v>
      </c>
      <c r="DO67" s="3265"/>
      <c r="DP67" s="3266"/>
      <c r="DQ67" s="3266"/>
      <c r="DR67" s="3266"/>
      <c r="DS67" s="3266"/>
      <c r="DT67" s="200">
        <v>0</v>
      </c>
      <c r="DU67" s="200">
        <v>0</v>
      </c>
      <c r="DV67" s="200">
        <v>0</v>
      </c>
      <c r="DW67" s="1304"/>
    </row>
    <row r="68" spans="2:127" ht="15.95" customHeight="1">
      <c r="B68" s="653" t="s">
        <v>479</v>
      </c>
      <c r="C68" s="654"/>
      <c r="D68" s="655"/>
      <c r="E68" s="654"/>
      <c r="F68" s="655"/>
      <c r="G68" s="654"/>
      <c r="H68" s="655"/>
      <c r="I68" s="654"/>
      <c r="J68" s="655"/>
      <c r="K68" s="654"/>
      <c r="L68" s="655"/>
      <c r="M68" s="654"/>
      <c r="N68" s="655"/>
      <c r="O68" s="654"/>
      <c r="P68" s="655"/>
      <c r="Q68" s="654"/>
      <c r="R68" s="655"/>
      <c r="S68" s="654"/>
      <c r="T68" s="655"/>
      <c r="U68" s="654"/>
      <c r="V68" s="655"/>
      <c r="W68" s="654"/>
      <c r="X68" s="655"/>
      <c r="Y68" s="654"/>
      <c r="Z68" s="655"/>
      <c r="AA68" s="654"/>
      <c r="AB68" s="656"/>
      <c r="AC68" s="648"/>
      <c r="AD68" s="654"/>
      <c r="AE68" s="655"/>
      <c r="AF68" s="654"/>
      <c r="AG68" s="655"/>
      <c r="AH68" s="654"/>
      <c r="AI68" s="655"/>
      <c r="AJ68" s="654"/>
      <c r="AK68" s="655"/>
      <c r="AL68" s="654"/>
      <c r="AM68" s="655"/>
      <c r="AN68" s="654"/>
      <c r="AO68" s="655"/>
      <c r="AP68" s="654"/>
      <c r="AQ68" s="655"/>
      <c r="AR68" s="654"/>
      <c r="AS68" s="655"/>
      <c r="AT68" s="654"/>
      <c r="AU68" s="655"/>
      <c r="AV68" s="654"/>
      <c r="AW68" s="655"/>
      <c r="AX68" s="654"/>
      <c r="AY68" s="655"/>
      <c r="AZ68" s="654"/>
      <c r="BA68" s="655"/>
      <c r="BB68" s="654"/>
      <c r="BC68" s="656"/>
      <c r="BD68" s="649"/>
      <c r="BE68" s="654"/>
      <c r="BF68" s="655"/>
      <c r="BG68" s="654"/>
      <c r="BH68" s="655"/>
      <c r="BI68" s="654"/>
      <c r="BJ68" s="655"/>
      <c r="BK68" s="654"/>
      <c r="BL68" s="655"/>
      <c r="BM68" s="654"/>
      <c r="BN68" s="655"/>
      <c r="BO68" s="654"/>
      <c r="BP68" s="655"/>
      <c r="BQ68" s="654"/>
      <c r="BR68" s="655"/>
      <c r="BS68" s="654"/>
      <c r="BT68" s="655"/>
      <c r="BU68" s="654"/>
      <c r="BV68" s="655"/>
      <c r="BW68" s="654"/>
      <c r="BX68" s="655"/>
      <c r="BY68" s="654"/>
      <c r="BZ68" s="655"/>
      <c r="CA68" s="654"/>
      <c r="CB68" s="655"/>
      <c r="CC68" s="654"/>
      <c r="CD68" s="656"/>
      <c r="CE68" s="650"/>
      <c r="CF68" s="654"/>
      <c r="CG68" s="655"/>
      <c r="CH68" s="654"/>
      <c r="CI68" s="655"/>
      <c r="CJ68" s="654"/>
      <c r="CK68" s="655"/>
      <c r="CL68" s="654"/>
      <c r="CM68" s="655"/>
      <c r="CN68" s="654"/>
      <c r="CO68" s="655"/>
      <c r="CP68" s="654"/>
      <c r="CQ68" s="655"/>
      <c r="CR68" s="654"/>
      <c r="CS68" s="655"/>
      <c r="CT68" s="654"/>
      <c r="CU68" s="655"/>
      <c r="CV68" s="654"/>
      <c r="CW68" s="655"/>
      <c r="CX68" s="654"/>
      <c r="CY68" s="655"/>
      <c r="CZ68" s="654"/>
      <c r="DA68" s="655"/>
      <c r="DB68" s="654"/>
      <c r="DC68" s="655"/>
      <c r="DD68" s="654"/>
      <c r="DE68" s="656"/>
      <c r="DF68" s="651">
        <f t="shared" si="61"/>
        <v>0</v>
      </c>
      <c r="DG68" s="652" t="str">
        <f>IF(DF68=0,"",DF68/DB287)</f>
        <v/>
      </c>
      <c r="DH68" s="647"/>
      <c r="DI68" s="200">
        <v>0</v>
      </c>
      <c r="DJ68" s="200">
        <v>0</v>
      </c>
      <c r="DK68" s="95"/>
      <c r="DL68" s="408"/>
      <c r="DM68" s="3267" t="s">
        <v>1102</v>
      </c>
      <c r="DN68" s="3268"/>
      <c r="DO68" s="457" t="s">
        <v>1088</v>
      </c>
      <c r="DP68" s="408"/>
      <c r="DQ68" s="408"/>
      <c r="DR68" s="408"/>
      <c r="DS68" s="270"/>
      <c r="DT68" s="200">
        <v>0</v>
      </c>
      <c r="DU68" s="200">
        <v>0</v>
      </c>
      <c r="DV68" s="200">
        <v>0</v>
      </c>
      <c r="DW68" s="1304"/>
    </row>
    <row r="69" spans="2:127" ht="15.95" customHeight="1">
      <c r="B69" s="653" t="s">
        <v>491</v>
      </c>
      <c r="C69" s="654"/>
      <c r="D69" s="655"/>
      <c r="E69" s="654"/>
      <c r="F69" s="655"/>
      <c r="G69" s="654"/>
      <c r="H69" s="655"/>
      <c r="I69" s="654"/>
      <c r="J69" s="655"/>
      <c r="K69" s="654"/>
      <c r="L69" s="655"/>
      <c r="M69" s="654"/>
      <c r="N69" s="655"/>
      <c r="O69" s="654"/>
      <c r="P69" s="655"/>
      <c r="Q69" s="654"/>
      <c r="R69" s="655"/>
      <c r="S69" s="654"/>
      <c r="T69" s="655"/>
      <c r="U69" s="654"/>
      <c r="V69" s="655"/>
      <c r="W69" s="654"/>
      <c r="X69" s="655"/>
      <c r="Y69" s="654"/>
      <c r="Z69" s="655"/>
      <c r="AA69" s="654"/>
      <c r="AB69" s="656"/>
      <c r="AC69" s="648"/>
      <c r="AD69" s="654"/>
      <c r="AE69" s="655"/>
      <c r="AF69" s="654"/>
      <c r="AG69" s="655"/>
      <c r="AH69" s="654"/>
      <c r="AI69" s="655"/>
      <c r="AJ69" s="654"/>
      <c r="AK69" s="655"/>
      <c r="AL69" s="654"/>
      <c r="AM69" s="655"/>
      <c r="AN69" s="654"/>
      <c r="AO69" s="655"/>
      <c r="AP69" s="654"/>
      <c r="AQ69" s="655"/>
      <c r="AR69" s="654"/>
      <c r="AS69" s="655"/>
      <c r="AT69" s="654"/>
      <c r="AU69" s="655">
        <v>5</v>
      </c>
      <c r="AV69" s="654"/>
      <c r="AW69" s="655"/>
      <c r="AX69" s="654"/>
      <c r="AY69" s="655"/>
      <c r="AZ69" s="654"/>
      <c r="BA69" s="655"/>
      <c r="BB69" s="654"/>
      <c r="BC69" s="656"/>
      <c r="BD69" s="649"/>
      <c r="BE69" s="654"/>
      <c r="BF69" s="655"/>
      <c r="BG69" s="654"/>
      <c r="BH69" s="655"/>
      <c r="BI69" s="654"/>
      <c r="BJ69" s="655"/>
      <c r="BK69" s="654"/>
      <c r="BL69" s="655"/>
      <c r="BM69" s="654"/>
      <c r="BN69" s="655"/>
      <c r="BO69" s="654"/>
      <c r="BP69" s="655"/>
      <c r="BQ69" s="654"/>
      <c r="BR69" s="655"/>
      <c r="BS69" s="654"/>
      <c r="BT69" s="655"/>
      <c r="BU69" s="654"/>
      <c r="BV69" s="655"/>
      <c r="BW69" s="654"/>
      <c r="BX69" s="655"/>
      <c r="BY69" s="654"/>
      <c r="BZ69" s="655"/>
      <c r="CA69" s="654"/>
      <c r="CB69" s="655"/>
      <c r="CC69" s="654"/>
      <c r="CD69" s="656"/>
      <c r="CE69" s="650"/>
      <c r="CF69" s="654"/>
      <c r="CG69" s="655"/>
      <c r="CH69" s="654"/>
      <c r="CI69" s="655"/>
      <c r="CJ69" s="654"/>
      <c r="CK69" s="655"/>
      <c r="CL69" s="654"/>
      <c r="CM69" s="655"/>
      <c r="CN69" s="654"/>
      <c r="CO69" s="655"/>
      <c r="CP69" s="654"/>
      <c r="CQ69" s="655"/>
      <c r="CR69" s="654"/>
      <c r="CS69" s="655"/>
      <c r="CT69" s="654"/>
      <c r="CU69" s="655"/>
      <c r="CV69" s="654"/>
      <c r="CW69" s="655"/>
      <c r="CX69" s="654"/>
      <c r="CY69" s="655"/>
      <c r="CZ69" s="654"/>
      <c r="DA69" s="655"/>
      <c r="DB69" s="654"/>
      <c r="DC69" s="655"/>
      <c r="DD69" s="654"/>
      <c r="DE69" s="656"/>
      <c r="DF69" s="651">
        <f t="shared" si="61"/>
        <v>5</v>
      </c>
      <c r="DG69" s="652">
        <f>IF(DF69=0,"",DF69/DB287)</f>
        <v>0.27777777777777779</v>
      </c>
      <c r="DH69" s="647"/>
      <c r="DI69" s="200">
        <v>0</v>
      </c>
      <c r="DJ69" s="200">
        <v>0</v>
      </c>
      <c r="DK69" s="95"/>
      <c r="DL69" s="408"/>
      <c r="DM69" s="3269">
        <v>2</v>
      </c>
      <c r="DN69" s="3270"/>
      <c r="DO69" s="457" t="s">
        <v>1090</v>
      </c>
      <c r="DP69" s="408"/>
      <c r="DQ69" s="408"/>
      <c r="DR69" s="408"/>
      <c r="DS69" s="270"/>
      <c r="DT69" s="200">
        <v>0</v>
      </c>
      <c r="DU69" s="200">
        <v>0</v>
      </c>
      <c r="DV69" s="200">
        <v>0</v>
      </c>
      <c r="DW69" s="1304"/>
    </row>
    <row r="70" spans="2:127" ht="15.95" customHeight="1">
      <c r="B70" s="653" t="s">
        <v>501</v>
      </c>
      <c r="C70" s="654"/>
      <c r="D70" s="655"/>
      <c r="E70" s="654"/>
      <c r="F70" s="655"/>
      <c r="G70" s="654"/>
      <c r="H70" s="655"/>
      <c r="I70" s="654"/>
      <c r="J70" s="655"/>
      <c r="K70" s="654"/>
      <c r="L70" s="655"/>
      <c r="M70" s="654"/>
      <c r="N70" s="655"/>
      <c r="O70" s="654"/>
      <c r="P70" s="655"/>
      <c r="Q70" s="654"/>
      <c r="R70" s="655"/>
      <c r="S70" s="654"/>
      <c r="T70" s="655"/>
      <c r="U70" s="654"/>
      <c r="V70" s="655"/>
      <c r="W70" s="654"/>
      <c r="X70" s="655"/>
      <c r="Y70" s="654"/>
      <c r="Z70" s="655"/>
      <c r="AA70" s="654"/>
      <c r="AB70" s="656"/>
      <c r="AC70" s="648"/>
      <c r="AD70" s="654"/>
      <c r="AE70" s="655"/>
      <c r="AF70" s="654"/>
      <c r="AG70" s="655"/>
      <c r="AH70" s="654"/>
      <c r="AI70" s="655"/>
      <c r="AJ70" s="654"/>
      <c r="AK70" s="655"/>
      <c r="AL70" s="654"/>
      <c r="AM70" s="655"/>
      <c r="AN70" s="654"/>
      <c r="AO70" s="655"/>
      <c r="AP70" s="654"/>
      <c r="AQ70" s="655"/>
      <c r="AR70" s="654"/>
      <c r="AS70" s="655"/>
      <c r="AT70" s="654"/>
      <c r="AU70" s="655"/>
      <c r="AV70" s="654"/>
      <c r="AW70" s="655"/>
      <c r="AX70" s="654"/>
      <c r="AY70" s="655"/>
      <c r="AZ70" s="654"/>
      <c r="BA70" s="655"/>
      <c r="BB70" s="654"/>
      <c r="BC70" s="656"/>
      <c r="BD70" s="649"/>
      <c r="BE70" s="654"/>
      <c r="BF70" s="655"/>
      <c r="BG70" s="654"/>
      <c r="BH70" s="655"/>
      <c r="BI70" s="654"/>
      <c r="BJ70" s="655"/>
      <c r="BK70" s="654"/>
      <c r="BL70" s="655"/>
      <c r="BM70" s="654"/>
      <c r="BN70" s="655"/>
      <c r="BO70" s="654"/>
      <c r="BP70" s="655"/>
      <c r="BQ70" s="654"/>
      <c r="BR70" s="655"/>
      <c r="BS70" s="654"/>
      <c r="BT70" s="655"/>
      <c r="BU70" s="654"/>
      <c r="BV70" s="655"/>
      <c r="BW70" s="654"/>
      <c r="BX70" s="655"/>
      <c r="BY70" s="654"/>
      <c r="BZ70" s="655"/>
      <c r="CA70" s="654"/>
      <c r="CB70" s="655"/>
      <c r="CC70" s="654"/>
      <c r="CD70" s="656"/>
      <c r="CE70" s="650"/>
      <c r="CF70" s="654"/>
      <c r="CG70" s="655"/>
      <c r="CH70" s="654"/>
      <c r="CI70" s="655"/>
      <c r="CJ70" s="654"/>
      <c r="CK70" s="655"/>
      <c r="CL70" s="654"/>
      <c r="CM70" s="655"/>
      <c r="CN70" s="654"/>
      <c r="CO70" s="655"/>
      <c r="CP70" s="654"/>
      <c r="CQ70" s="655"/>
      <c r="CR70" s="654"/>
      <c r="CS70" s="655"/>
      <c r="CT70" s="654"/>
      <c r="CU70" s="655"/>
      <c r="CV70" s="654"/>
      <c r="CW70" s="655"/>
      <c r="CX70" s="654"/>
      <c r="CY70" s="655"/>
      <c r="CZ70" s="654"/>
      <c r="DA70" s="655"/>
      <c r="DB70" s="654"/>
      <c r="DC70" s="655"/>
      <c r="DD70" s="654"/>
      <c r="DE70" s="656"/>
      <c r="DF70" s="651">
        <f t="shared" si="61"/>
        <v>0</v>
      </c>
      <c r="DG70" s="652" t="str">
        <f>IF(DF70=0,"",DF70/DB287)</f>
        <v/>
      </c>
      <c r="DH70" s="647"/>
      <c r="DI70" s="200">
        <v>0</v>
      </c>
      <c r="DJ70" s="200">
        <v>0</v>
      </c>
      <c r="DK70" s="95"/>
      <c r="DL70" s="3271" t="s">
        <v>1103</v>
      </c>
      <c r="DM70" s="3271"/>
      <c r="DN70" s="3271"/>
      <c r="DO70" s="3271"/>
      <c r="DP70" s="3271"/>
      <c r="DQ70" s="3271"/>
      <c r="DR70" s="3271"/>
      <c r="DS70" s="3271"/>
      <c r="DT70" s="200">
        <v>0</v>
      </c>
      <c r="DU70" s="200">
        <v>0</v>
      </c>
      <c r="DV70" s="200">
        <v>0</v>
      </c>
      <c r="DW70" s="1304"/>
    </row>
    <row r="71" spans="2:127" ht="15.95" customHeight="1">
      <c r="B71" s="653" t="s">
        <v>511</v>
      </c>
      <c r="C71" s="654"/>
      <c r="D71" s="655"/>
      <c r="E71" s="654"/>
      <c r="F71" s="655"/>
      <c r="G71" s="654"/>
      <c r="H71" s="655"/>
      <c r="I71" s="654"/>
      <c r="J71" s="655"/>
      <c r="K71" s="654"/>
      <c r="L71" s="655"/>
      <c r="M71" s="654"/>
      <c r="N71" s="655"/>
      <c r="O71" s="654"/>
      <c r="P71" s="655"/>
      <c r="Q71" s="654"/>
      <c r="R71" s="655"/>
      <c r="S71" s="654"/>
      <c r="T71" s="655"/>
      <c r="U71" s="654"/>
      <c r="V71" s="655"/>
      <c r="W71" s="654"/>
      <c r="X71" s="655"/>
      <c r="Y71" s="654"/>
      <c r="Z71" s="655"/>
      <c r="AA71" s="654"/>
      <c r="AB71" s="656"/>
      <c r="AC71" s="648"/>
      <c r="AD71" s="654"/>
      <c r="AE71" s="655"/>
      <c r="AF71" s="654"/>
      <c r="AG71" s="655"/>
      <c r="AH71" s="654"/>
      <c r="AI71" s="655"/>
      <c r="AJ71" s="654"/>
      <c r="AK71" s="655"/>
      <c r="AL71" s="654"/>
      <c r="AM71" s="655"/>
      <c r="AN71" s="654"/>
      <c r="AO71" s="655"/>
      <c r="AP71" s="654"/>
      <c r="AQ71" s="655"/>
      <c r="AR71" s="654"/>
      <c r="AS71" s="655"/>
      <c r="AT71" s="654"/>
      <c r="AU71" s="655"/>
      <c r="AV71" s="654"/>
      <c r="AW71" s="655"/>
      <c r="AX71" s="654"/>
      <c r="AY71" s="655"/>
      <c r="AZ71" s="654"/>
      <c r="BA71" s="655"/>
      <c r="BB71" s="654"/>
      <c r="BC71" s="656"/>
      <c r="BD71" s="649"/>
      <c r="BE71" s="654"/>
      <c r="BF71" s="655"/>
      <c r="BG71" s="654"/>
      <c r="BH71" s="655"/>
      <c r="BI71" s="654"/>
      <c r="BJ71" s="655"/>
      <c r="BK71" s="654"/>
      <c r="BL71" s="655"/>
      <c r="BM71" s="654"/>
      <c r="BN71" s="655"/>
      <c r="BO71" s="654"/>
      <c r="BP71" s="655"/>
      <c r="BQ71" s="654"/>
      <c r="BR71" s="655"/>
      <c r="BS71" s="654"/>
      <c r="BT71" s="655"/>
      <c r="BU71" s="654"/>
      <c r="BV71" s="655"/>
      <c r="BW71" s="654"/>
      <c r="BX71" s="655"/>
      <c r="BY71" s="654"/>
      <c r="BZ71" s="655"/>
      <c r="CA71" s="654"/>
      <c r="CB71" s="655"/>
      <c r="CC71" s="654"/>
      <c r="CD71" s="656"/>
      <c r="CE71" s="650"/>
      <c r="CF71" s="654"/>
      <c r="CG71" s="655"/>
      <c r="CH71" s="654"/>
      <c r="CI71" s="655"/>
      <c r="CJ71" s="654"/>
      <c r="CK71" s="655"/>
      <c r="CL71" s="654"/>
      <c r="CM71" s="655"/>
      <c r="CN71" s="654"/>
      <c r="CO71" s="655"/>
      <c r="CP71" s="654"/>
      <c r="CQ71" s="655"/>
      <c r="CR71" s="654"/>
      <c r="CS71" s="655"/>
      <c r="CT71" s="654"/>
      <c r="CU71" s="655"/>
      <c r="CV71" s="654"/>
      <c r="CW71" s="655"/>
      <c r="CX71" s="654"/>
      <c r="CY71" s="655"/>
      <c r="CZ71" s="654"/>
      <c r="DA71" s="655"/>
      <c r="DB71" s="654"/>
      <c r="DC71" s="655"/>
      <c r="DD71" s="654"/>
      <c r="DE71" s="656"/>
      <c r="DF71" s="651">
        <f t="shared" si="61"/>
        <v>0</v>
      </c>
      <c r="DG71" s="652" t="str">
        <f>IF(DF71=0,"",DF71/DB287)</f>
        <v/>
      </c>
      <c r="DH71" s="647"/>
      <c r="DI71" s="200">
        <v>0</v>
      </c>
      <c r="DJ71" s="200">
        <v>0</v>
      </c>
      <c r="DK71" s="95"/>
      <c r="DL71" s="3271"/>
      <c r="DM71" s="3271"/>
      <c r="DN71" s="3271"/>
      <c r="DO71" s="3271"/>
      <c r="DP71" s="3271"/>
      <c r="DQ71" s="3271"/>
      <c r="DR71" s="3271"/>
      <c r="DS71" s="3271"/>
      <c r="DT71" s="200">
        <v>0</v>
      </c>
      <c r="DU71" s="200">
        <v>0</v>
      </c>
      <c r="DV71" s="200">
        <v>0</v>
      </c>
      <c r="DW71" s="1304"/>
    </row>
    <row r="72" spans="2:127" ht="15.95" customHeight="1">
      <c r="B72" s="653" t="s">
        <v>521</v>
      </c>
      <c r="C72" s="654"/>
      <c r="D72" s="655"/>
      <c r="E72" s="654"/>
      <c r="F72" s="655"/>
      <c r="G72" s="654"/>
      <c r="H72" s="655"/>
      <c r="I72" s="654"/>
      <c r="J72" s="655"/>
      <c r="K72" s="654"/>
      <c r="L72" s="655"/>
      <c r="M72" s="654"/>
      <c r="N72" s="655"/>
      <c r="O72" s="654"/>
      <c r="P72" s="655"/>
      <c r="Q72" s="654"/>
      <c r="R72" s="655"/>
      <c r="S72" s="654"/>
      <c r="T72" s="655"/>
      <c r="U72" s="654"/>
      <c r="V72" s="655"/>
      <c r="W72" s="654"/>
      <c r="X72" s="655"/>
      <c r="Y72" s="654"/>
      <c r="Z72" s="655"/>
      <c r="AA72" s="654"/>
      <c r="AB72" s="656"/>
      <c r="AC72" s="648"/>
      <c r="AD72" s="654"/>
      <c r="AE72" s="655"/>
      <c r="AF72" s="654"/>
      <c r="AG72" s="655"/>
      <c r="AH72" s="654"/>
      <c r="AI72" s="655"/>
      <c r="AJ72" s="654"/>
      <c r="AK72" s="655"/>
      <c r="AL72" s="654"/>
      <c r="AM72" s="655"/>
      <c r="AN72" s="654"/>
      <c r="AO72" s="655"/>
      <c r="AP72" s="654"/>
      <c r="AQ72" s="655"/>
      <c r="AR72" s="654"/>
      <c r="AS72" s="655"/>
      <c r="AT72" s="654"/>
      <c r="AU72" s="655"/>
      <c r="AV72" s="654"/>
      <c r="AW72" s="655"/>
      <c r="AX72" s="654"/>
      <c r="AY72" s="655"/>
      <c r="AZ72" s="654"/>
      <c r="BA72" s="655"/>
      <c r="BB72" s="654"/>
      <c r="BC72" s="656"/>
      <c r="BD72" s="649"/>
      <c r="BE72" s="654"/>
      <c r="BF72" s="655"/>
      <c r="BG72" s="654"/>
      <c r="BH72" s="655"/>
      <c r="BI72" s="654"/>
      <c r="BJ72" s="655"/>
      <c r="BK72" s="654"/>
      <c r="BL72" s="655"/>
      <c r="BM72" s="654"/>
      <c r="BN72" s="655"/>
      <c r="BO72" s="654"/>
      <c r="BP72" s="655"/>
      <c r="BQ72" s="654"/>
      <c r="BR72" s="655"/>
      <c r="BS72" s="654"/>
      <c r="BT72" s="655"/>
      <c r="BU72" s="654"/>
      <c r="BV72" s="655"/>
      <c r="BW72" s="654"/>
      <c r="BX72" s="655"/>
      <c r="BY72" s="654"/>
      <c r="BZ72" s="655"/>
      <c r="CA72" s="654"/>
      <c r="CB72" s="655"/>
      <c r="CC72" s="654"/>
      <c r="CD72" s="656"/>
      <c r="CE72" s="650"/>
      <c r="CF72" s="654"/>
      <c r="CG72" s="655"/>
      <c r="CH72" s="654"/>
      <c r="CI72" s="655"/>
      <c r="CJ72" s="654"/>
      <c r="CK72" s="655"/>
      <c r="CL72" s="654"/>
      <c r="CM72" s="655"/>
      <c r="CN72" s="654"/>
      <c r="CO72" s="655"/>
      <c r="CP72" s="654"/>
      <c r="CQ72" s="655"/>
      <c r="CR72" s="654"/>
      <c r="CS72" s="655"/>
      <c r="CT72" s="654"/>
      <c r="CU72" s="655"/>
      <c r="CV72" s="654"/>
      <c r="CW72" s="655"/>
      <c r="CX72" s="654"/>
      <c r="CY72" s="655"/>
      <c r="CZ72" s="654"/>
      <c r="DA72" s="655"/>
      <c r="DB72" s="654"/>
      <c r="DC72" s="655"/>
      <c r="DD72" s="654"/>
      <c r="DE72" s="656"/>
      <c r="DF72" s="651">
        <f t="shared" si="61"/>
        <v>0</v>
      </c>
      <c r="DG72" s="652" t="str">
        <f>IF(DF72=0,"",DF72/DB287)</f>
        <v/>
      </c>
      <c r="DH72" s="647"/>
      <c r="DI72" s="200">
        <v>0</v>
      </c>
      <c r="DJ72" s="200">
        <v>0</v>
      </c>
      <c r="DK72" s="95"/>
      <c r="DL72" s="240"/>
      <c r="DM72" s="240"/>
      <c r="DN72" s="240"/>
      <c r="DO72" s="240"/>
      <c r="DP72" s="240"/>
      <c r="DQ72" s="240"/>
      <c r="DR72" s="240"/>
      <c r="DS72" s="240"/>
      <c r="DT72" s="200">
        <v>0</v>
      </c>
      <c r="DU72" s="200">
        <v>0</v>
      </c>
      <c r="DV72" s="200">
        <v>0</v>
      </c>
      <c r="DW72" s="1304"/>
    </row>
    <row r="73" spans="2:127" ht="15.95" customHeight="1">
      <c r="B73" s="653"/>
      <c r="C73" s="654"/>
      <c r="D73" s="655"/>
      <c r="E73" s="654"/>
      <c r="F73" s="655"/>
      <c r="G73" s="654"/>
      <c r="H73" s="655"/>
      <c r="I73" s="654"/>
      <c r="J73" s="655"/>
      <c r="K73" s="654"/>
      <c r="L73" s="655"/>
      <c r="M73" s="654"/>
      <c r="N73" s="655"/>
      <c r="O73" s="654"/>
      <c r="P73" s="655"/>
      <c r="Q73" s="654"/>
      <c r="R73" s="655"/>
      <c r="S73" s="654"/>
      <c r="T73" s="655"/>
      <c r="U73" s="654"/>
      <c r="V73" s="655"/>
      <c r="W73" s="654"/>
      <c r="X73" s="655"/>
      <c r="Y73" s="654"/>
      <c r="Z73" s="655"/>
      <c r="AA73" s="654"/>
      <c r="AB73" s="656"/>
      <c r="AC73" s="648"/>
      <c r="AD73" s="654"/>
      <c r="AE73" s="655"/>
      <c r="AF73" s="654"/>
      <c r="AG73" s="655"/>
      <c r="AH73" s="654"/>
      <c r="AI73" s="655"/>
      <c r="AJ73" s="654"/>
      <c r="AK73" s="655"/>
      <c r="AL73" s="654"/>
      <c r="AM73" s="655"/>
      <c r="AN73" s="654"/>
      <c r="AO73" s="655"/>
      <c r="AP73" s="654"/>
      <c r="AQ73" s="655"/>
      <c r="AR73" s="654"/>
      <c r="AS73" s="655"/>
      <c r="AT73" s="654"/>
      <c r="AU73" s="655"/>
      <c r="AV73" s="654"/>
      <c r="AW73" s="655"/>
      <c r="AX73" s="654"/>
      <c r="AY73" s="655"/>
      <c r="AZ73" s="654"/>
      <c r="BA73" s="655"/>
      <c r="BB73" s="654"/>
      <c r="BC73" s="656"/>
      <c r="BD73" s="649"/>
      <c r="BE73" s="654"/>
      <c r="BF73" s="655"/>
      <c r="BG73" s="654"/>
      <c r="BH73" s="655"/>
      <c r="BI73" s="654"/>
      <c r="BJ73" s="655"/>
      <c r="BK73" s="654"/>
      <c r="BL73" s="655"/>
      <c r="BM73" s="654"/>
      <c r="BN73" s="655"/>
      <c r="BO73" s="654"/>
      <c r="BP73" s="655"/>
      <c r="BQ73" s="654"/>
      <c r="BR73" s="655"/>
      <c r="BS73" s="654"/>
      <c r="BT73" s="655"/>
      <c r="BU73" s="654"/>
      <c r="BV73" s="655"/>
      <c r="BW73" s="654"/>
      <c r="BX73" s="655"/>
      <c r="BY73" s="654"/>
      <c r="BZ73" s="655"/>
      <c r="CA73" s="654"/>
      <c r="CB73" s="655"/>
      <c r="CC73" s="654"/>
      <c r="CD73" s="656"/>
      <c r="CE73" s="650"/>
      <c r="CF73" s="654"/>
      <c r="CG73" s="655"/>
      <c r="CH73" s="654"/>
      <c r="CI73" s="655"/>
      <c r="CJ73" s="654"/>
      <c r="CK73" s="655"/>
      <c r="CL73" s="654"/>
      <c r="CM73" s="655"/>
      <c r="CN73" s="654"/>
      <c r="CO73" s="655"/>
      <c r="CP73" s="654"/>
      <c r="CQ73" s="655"/>
      <c r="CR73" s="654"/>
      <c r="CS73" s="655"/>
      <c r="CT73" s="654"/>
      <c r="CU73" s="655"/>
      <c r="CV73" s="654"/>
      <c r="CW73" s="655"/>
      <c r="CX73" s="654"/>
      <c r="CY73" s="655"/>
      <c r="CZ73" s="654"/>
      <c r="DA73" s="655"/>
      <c r="DB73" s="654"/>
      <c r="DC73" s="655"/>
      <c r="DD73" s="654"/>
      <c r="DE73" s="656"/>
      <c r="DF73" s="651">
        <f t="shared" si="61"/>
        <v>0</v>
      </c>
      <c r="DG73" s="652" t="str">
        <f>IF(DF73=0,"",DF73/DB287)</f>
        <v/>
      </c>
      <c r="DH73" s="647"/>
      <c r="DI73" s="200">
        <v>0</v>
      </c>
      <c r="DJ73" s="200">
        <v>0</v>
      </c>
      <c r="DK73" s="95"/>
      <c r="DL73" s="3085" t="s">
        <v>1131</v>
      </c>
      <c r="DM73" s="3085"/>
      <c r="DN73" s="3085"/>
      <c r="DO73" s="3085"/>
      <c r="DP73" s="3085"/>
      <c r="DQ73" s="3085"/>
      <c r="DR73" s="3163" t="s">
        <v>1127</v>
      </c>
      <c r="DS73" s="3163">
        <f>ROW(DF325)</f>
        <v>325</v>
      </c>
      <c r="DT73" s="200">
        <v>0</v>
      </c>
      <c r="DU73" s="200">
        <v>0</v>
      </c>
      <c r="DV73" s="200">
        <v>0</v>
      </c>
      <c r="DW73" s="1304"/>
    </row>
    <row r="74" spans="2:127" s="240" customFormat="1" ht="15.95" customHeight="1">
      <c r="B74" s="959"/>
      <c r="C74" s="620"/>
      <c r="D74" s="621"/>
      <c r="E74" s="621"/>
      <c r="F74" s="621"/>
      <c r="G74" s="621"/>
      <c r="H74" s="621"/>
      <c r="I74" s="621"/>
      <c r="J74" s="621"/>
      <c r="K74" s="621"/>
      <c r="L74" s="621"/>
      <c r="M74" s="621"/>
      <c r="N74" s="621"/>
      <c r="O74" s="621"/>
      <c r="P74" s="621"/>
      <c r="Q74" s="621"/>
      <c r="R74" s="621"/>
      <c r="S74" s="621"/>
      <c r="T74" s="621"/>
      <c r="U74" s="621"/>
      <c r="V74" s="621"/>
      <c r="W74" s="621"/>
      <c r="X74" s="621"/>
      <c r="Y74" s="621"/>
      <c r="Z74" s="621"/>
      <c r="AA74" s="621"/>
      <c r="AB74" s="622"/>
      <c r="AC74" s="97"/>
      <c r="AD74" s="620"/>
      <c r="AE74" s="621"/>
      <c r="AF74" s="621"/>
      <c r="AG74" s="621"/>
      <c r="AH74" s="621"/>
      <c r="AI74" s="621"/>
      <c r="AJ74" s="621"/>
      <c r="AK74" s="621"/>
      <c r="AL74" s="621"/>
      <c r="AM74" s="621"/>
      <c r="AN74" s="621"/>
      <c r="AO74" s="621"/>
      <c r="AP74" s="621"/>
      <c r="AQ74" s="621"/>
      <c r="AR74" s="621"/>
      <c r="AS74" s="621"/>
      <c r="AT74" s="621"/>
      <c r="AU74" s="621"/>
      <c r="AV74" s="621"/>
      <c r="AW74" s="621"/>
      <c r="AX74" s="621"/>
      <c r="AY74" s="621"/>
      <c r="AZ74" s="621"/>
      <c r="BA74" s="621"/>
      <c r="BB74" s="621"/>
      <c r="BC74" s="622"/>
      <c r="BD74" s="98"/>
      <c r="BE74" s="620"/>
      <c r="BF74" s="621"/>
      <c r="BG74" s="621"/>
      <c r="BH74" s="621"/>
      <c r="BI74" s="621"/>
      <c r="BJ74" s="621"/>
      <c r="BK74" s="621"/>
      <c r="BL74" s="621"/>
      <c r="BM74" s="621"/>
      <c r="BN74" s="621"/>
      <c r="BO74" s="621"/>
      <c r="BP74" s="621"/>
      <c r="BQ74" s="621"/>
      <c r="BR74" s="621"/>
      <c r="BS74" s="621"/>
      <c r="BT74" s="621"/>
      <c r="BU74" s="621"/>
      <c r="BV74" s="621"/>
      <c r="BW74" s="621"/>
      <c r="BX74" s="621"/>
      <c r="BY74" s="621"/>
      <c r="BZ74" s="621"/>
      <c r="CA74" s="621"/>
      <c r="CB74" s="621"/>
      <c r="CC74" s="621"/>
      <c r="CD74" s="622"/>
      <c r="CE74" s="99"/>
      <c r="CF74" s="620"/>
      <c r="CG74" s="621"/>
      <c r="CH74" s="621"/>
      <c r="CI74" s="621"/>
      <c r="CJ74" s="621"/>
      <c r="CK74" s="621"/>
      <c r="CL74" s="621"/>
      <c r="CM74" s="621"/>
      <c r="CN74" s="621"/>
      <c r="CO74" s="621"/>
      <c r="CP74" s="621"/>
      <c r="CQ74" s="621"/>
      <c r="CR74" s="621"/>
      <c r="CS74" s="621"/>
      <c r="CT74" s="621"/>
      <c r="CU74" s="621"/>
      <c r="CV74" s="621"/>
      <c r="CW74" s="621"/>
      <c r="CX74" s="621"/>
      <c r="CY74" s="621"/>
      <c r="CZ74" s="621"/>
      <c r="DA74" s="621"/>
      <c r="DB74" s="621"/>
      <c r="DC74" s="621"/>
      <c r="DD74" s="621"/>
      <c r="DE74" s="621"/>
      <c r="DF74" s="621"/>
      <c r="DG74" s="621"/>
      <c r="DH74" s="544"/>
      <c r="DI74" s="200">
        <v>0</v>
      </c>
      <c r="DJ74" s="200">
        <v>0</v>
      </c>
      <c r="DK74" s="95"/>
      <c r="DL74" s="3272"/>
      <c r="DM74" s="3272"/>
      <c r="DN74" s="3272"/>
      <c r="DO74" s="3272"/>
      <c r="DP74" s="3272"/>
      <c r="DQ74" s="3272"/>
      <c r="DR74" s="3093"/>
      <c r="DS74" s="3093"/>
      <c r="DT74" s="200">
        <v>0</v>
      </c>
      <c r="DU74" s="200">
        <v>0</v>
      </c>
      <c r="DV74" s="200">
        <v>0</v>
      </c>
      <c r="DW74" s="1304"/>
    </row>
    <row r="75" spans="2:127" s="240" customFormat="1" ht="15.95" customHeight="1">
      <c r="B75" s="3277" t="s">
        <v>1195</v>
      </c>
      <c r="C75" s="3278"/>
      <c r="D75" s="3278"/>
      <c r="E75" s="3278"/>
      <c r="F75" s="3278"/>
      <c r="G75" s="3278"/>
      <c r="H75" s="3278"/>
      <c r="I75" s="3278"/>
      <c r="J75" s="3278"/>
      <c r="K75" s="3278"/>
      <c r="L75" s="3278"/>
      <c r="M75" s="3278"/>
      <c r="N75" s="3278"/>
      <c r="O75" s="3278"/>
      <c r="P75" s="3278"/>
      <c r="Q75" s="3278"/>
      <c r="R75" s="3278"/>
      <c r="S75" s="3278"/>
      <c r="T75" s="3278"/>
      <c r="U75" s="3278"/>
      <c r="V75" s="3278"/>
      <c r="W75" s="3278"/>
      <c r="X75" s="3278"/>
      <c r="Y75" s="3278"/>
      <c r="Z75" s="3278"/>
      <c r="AA75" s="3278"/>
      <c r="AB75" s="3278"/>
      <c r="AC75" s="3278"/>
      <c r="AD75" s="3278"/>
      <c r="AE75" s="3278"/>
      <c r="AF75" s="3278"/>
      <c r="AG75" s="3278"/>
      <c r="AH75" s="3278"/>
      <c r="AI75" s="3278"/>
      <c r="AJ75" s="3278"/>
      <c r="AK75" s="3278"/>
      <c r="AL75" s="3278"/>
      <c r="AM75" s="3278"/>
      <c r="AN75" s="3278"/>
      <c r="AO75" s="3278"/>
      <c r="AP75" s="3278"/>
      <c r="AQ75" s="3278"/>
      <c r="AR75" s="3278"/>
      <c r="AS75" s="3278"/>
      <c r="AT75" s="3278"/>
      <c r="AU75" s="3278"/>
      <c r="AV75" s="3278"/>
      <c r="AW75" s="3278"/>
      <c r="AX75" s="3278"/>
      <c r="AY75" s="3278"/>
      <c r="AZ75" s="3278"/>
      <c r="BA75" s="3278"/>
      <c r="BB75" s="3278"/>
      <c r="BC75" s="3278"/>
      <c r="BD75" s="3278"/>
      <c r="BE75" s="3278"/>
      <c r="BF75" s="3278"/>
      <c r="BG75" s="3278"/>
      <c r="BH75" s="3278"/>
      <c r="BI75" s="3278"/>
      <c r="BJ75" s="3278"/>
      <c r="BK75" s="3278"/>
      <c r="BL75" s="3278"/>
      <c r="BM75" s="3278"/>
      <c r="BN75" s="3278"/>
      <c r="BO75" s="3278"/>
      <c r="BP75" s="3278"/>
      <c r="BQ75" s="3278"/>
      <c r="BR75" s="3278"/>
      <c r="BS75" s="3278"/>
      <c r="BT75" s="3278"/>
      <c r="BU75" s="3278"/>
      <c r="BV75" s="3278"/>
      <c r="BW75" s="3278"/>
      <c r="BX75" s="3278"/>
      <c r="BY75" s="3278"/>
      <c r="BZ75" s="3278"/>
      <c r="CA75" s="3278"/>
      <c r="CB75" s="3278"/>
      <c r="CC75" s="3278"/>
      <c r="CD75" s="3278"/>
      <c r="CE75" s="3278"/>
      <c r="CF75" s="3279" t="str">
        <f>B75</f>
        <v>PROTÉINES  PORC</v>
      </c>
      <c r="CG75" s="3279"/>
      <c r="CH75" s="3279"/>
      <c r="CI75" s="3279"/>
      <c r="CJ75" s="3279"/>
      <c r="CK75" s="3279"/>
      <c r="CL75" s="3279"/>
      <c r="CM75" s="3279"/>
      <c r="CN75" s="3279"/>
      <c r="CO75" s="3279"/>
      <c r="CP75" s="3279"/>
      <c r="CQ75" s="3279"/>
      <c r="CR75" s="3279"/>
      <c r="CS75" s="3279"/>
      <c r="CT75" s="3279"/>
      <c r="CU75" s="3279"/>
      <c r="CV75" s="3279"/>
      <c r="CW75" s="3279"/>
      <c r="CX75" s="3279"/>
      <c r="CY75" s="3279"/>
      <c r="CZ75" s="3279"/>
      <c r="DA75" s="3279"/>
      <c r="DB75" s="3279"/>
      <c r="DC75" s="3279"/>
      <c r="DD75" s="3279"/>
      <c r="DE75" s="3279"/>
      <c r="DF75" s="3279"/>
      <c r="DG75" s="3280"/>
      <c r="DH75" s="544"/>
      <c r="DI75" s="200">
        <v>0</v>
      </c>
      <c r="DJ75" s="200">
        <v>0</v>
      </c>
      <c r="DK75" s="95"/>
      <c r="DR75" s="22"/>
      <c r="DT75" s="200">
        <v>0</v>
      </c>
      <c r="DU75" s="200">
        <v>0</v>
      </c>
      <c r="DV75" s="200">
        <v>0</v>
      </c>
      <c r="DW75" s="1304"/>
    </row>
    <row r="76" spans="2:127" s="240" customFormat="1" ht="15.95" customHeight="1">
      <c r="B76" s="3277"/>
      <c r="C76" s="3278"/>
      <c r="D76" s="3278"/>
      <c r="E76" s="3278"/>
      <c r="F76" s="3278"/>
      <c r="G76" s="3278"/>
      <c r="H76" s="3278"/>
      <c r="I76" s="3278"/>
      <c r="J76" s="3278"/>
      <c r="K76" s="3278"/>
      <c r="L76" s="3278"/>
      <c r="M76" s="3278"/>
      <c r="N76" s="3278"/>
      <c r="O76" s="3278"/>
      <c r="P76" s="3278"/>
      <c r="Q76" s="3278"/>
      <c r="R76" s="3278"/>
      <c r="S76" s="3278"/>
      <c r="T76" s="3278"/>
      <c r="U76" s="3278"/>
      <c r="V76" s="3278"/>
      <c r="W76" s="3278"/>
      <c r="X76" s="3278"/>
      <c r="Y76" s="3278"/>
      <c r="Z76" s="3278"/>
      <c r="AA76" s="3278"/>
      <c r="AB76" s="3278"/>
      <c r="AC76" s="3278"/>
      <c r="AD76" s="3278"/>
      <c r="AE76" s="3278"/>
      <c r="AF76" s="3278"/>
      <c r="AG76" s="3278"/>
      <c r="AH76" s="3278"/>
      <c r="AI76" s="3278"/>
      <c r="AJ76" s="3278"/>
      <c r="AK76" s="3278"/>
      <c r="AL76" s="3278"/>
      <c r="AM76" s="3278"/>
      <c r="AN76" s="3278"/>
      <c r="AO76" s="3278"/>
      <c r="AP76" s="3278"/>
      <c r="AQ76" s="3278"/>
      <c r="AR76" s="3278"/>
      <c r="AS76" s="3278"/>
      <c r="AT76" s="3278"/>
      <c r="AU76" s="3278"/>
      <c r="AV76" s="3278"/>
      <c r="AW76" s="3278"/>
      <c r="AX76" s="3278"/>
      <c r="AY76" s="3278"/>
      <c r="AZ76" s="3278"/>
      <c r="BA76" s="3278"/>
      <c r="BB76" s="3278"/>
      <c r="BC76" s="3278"/>
      <c r="BD76" s="3278"/>
      <c r="BE76" s="3278"/>
      <c r="BF76" s="3278"/>
      <c r="BG76" s="3278"/>
      <c r="BH76" s="3278"/>
      <c r="BI76" s="3278"/>
      <c r="BJ76" s="3278"/>
      <c r="BK76" s="3278"/>
      <c r="BL76" s="3278"/>
      <c r="BM76" s="3278"/>
      <c r="BN76" s="3278"/>
      <c r="BO76" s="3278"/>
      <c r="BP76" s="3278"/>
      <c r="BQ76" s="3278"/>
      <c r="BR76" s="3278"/>
      <c r="BS76" s="3278"/>
      <c r="BT76" s="3278"/>
      <c r="BU76" s="3278"/>
      <c r="BV76" s="3278"/>
      <c r="BW76" s="3278"/>
      <c r="BX76" s="3278"/>
      <c r="BY76" s="3278"/>
      <c r="BZ76" s="3278"/>
      <c r="CA76" s="3278"/>
      <c r="CB76" s="3278"/>
      <c r="CC76" s="3278"/>
      <c r="CD76" s="3278"/>
      <c r="CE76" s="3278"/>
      <c r="CF76" s="3281"/>
      <c r="CG76" s="3281"/>
      <c r="CH76" s="3281"/>
      <c r="CI76" s="3281"/>
      <c r="CJ76" s="3281"/>
      <c r="CK76" s="3281"/>
      <c r="CL76" s="3281"/>
      <c r="CM76" s="3281"/>
      <c r="CN76" s="3281"/>
      <c r="CO76" s="3281"/>
      <c r="CP76" s="3281"/>
      <c r="CQ76" s="3281"/>
      <c r="CR76" s="3281"/>
      <c r="CS76" s="3281"/>
      <c r="CT76" s="3281"/>
      <c r="CU76" s="3281"/>
      <c r="CV76" s="3281"/>
      <c r="CW76" s="3281"/>
      <c r="CX76" s="3281"/>
      <c r="CY76" s="3281"/>
      <c r="CZ76" s="3281"/>
      <c r="DA76" s="3281"/>
      <c r="DB76" s="3281"/>
      <c r="DC76" s="3281"/>
      <c r="DD76" s="3281"/>
      <c r="DE76" s="3281"/>
      <c r="DF76" s="3281"/>
      <c r="DG76" s="3282"/>
      <c r="DH76" s="544"/>
      <c r="DI76" s="200">
        <v>0</v>
      </c>
      <c r="DJ76" s="200">
        <v>0</v>
      </c>
      <c r="DK76" s="95"/>
      <c r="DL76" s="459" t="s">
        <v>1091</v>
      </c>
      <c r="DM76" s="459" t="s">
        <v>1092</v>
      </c>
      <c r="DN76" s="459" t="s">
        <v>1093</v>
      </c>
      <c r="DO76" s="459" t="s">
        <v>1094</v>
      </c>
      <c r="DP76" s="1211"/>
      <c r="DQ76" s="461"/>
      <c r="DR76" s="485" t="s">
        <v>1076</v>
      </c>
      <c r="DS76" s="463"/>
      <c r="DT76" s="200">
        <v>0</v>
      </c>
      <c r="DU76" s="200">
        <v>0</v>
      </c>
      <c r="DV76" s="200">
        <v>0</v>
      </c>
      <c r="DW76" s="1304"/>
    </row>
    <row r="77" spans="2:127" s="2" customFormat="1" ht="15.95" customHeight="1" thickBot="1">
      <c r="B77" s="947" t="s">
        <v>847</v>
      </c>
      <c r="C77" s="3023">
        <v>1</v>
      </c>
      <c r="D77" s="3024"/>
      <c r="E77" s="3023">
        <f>C77+1</f>
        <v>2</v>
      </c>
      <c r="F77" s="3024"/>
      <c r="G77" s="3023">
        <f>E77+1</f>
        <v>3</v>
      </c>
      <c r="H77" s="3024"/>
      <c r="I77" s="3023">
        <f>G77+1</f>
        <v>4</v>
      </c>
      <c r="J77" s="3024"/>
      <c r="K77" s="3023">
        <f>I77+1</f>
        <v>5</v>
      </c>
      <c r="L77" s="3024"/>
      <c r="M77" s="3023">
        <f>K77+1</f>
        <v>6</v>
      </c>
      <c r="N77" s="3024"/>
      <c r="O77" s="3023">
        <f>M77+1</f>
        <v>7</v>
      </c>
      <c r="P77" s="3024"/>
      <c r="Q77" s="3023">
        <f>O77+1</f>
        <v>8</v>
      </c>
      <c r="R77" s="3024"/>
      <c r="S77" s="3023">
        <f>Q77+1</f>
        <v>9</v>
      </c>
      <c r="T77" s="3024"/>
      <c r="U77" s="3023">
        <f>S77+1</f>
        <v>10</v>
      </c>
      <c r="V77" s="3024"/>
      <c r="W77" s="3023">
        <f>U77+1</f>
        <v>11</v>
      </c>
      <c r="X77" s="3024"/>
      <c r="Y77" s="3023">
        <f>W77+1</f>
        <v>12</v>
      </c>
      <c r="Z77" s="3024"/>
      <c r="AA77" s="3023">
        <f>Y77+1</f>
        <v>13</v>
      </c>
      <c r="AB77" s="3024"/>
      <c r="AC77" s="113"/>
      <c r="AD77" s="3023">
        <f>AA77+1</f>
        <v>14</v>
      </c>
      <c r="AE77" s="3024"/>
      <c r="AF77" s="3023">
        <f>AD77+1</f>
        <v>15</v>
      </c>
      <c r="AG77" s="3024"/>
      <c r="AH77" s="3023">
        <f>AF77+1</f>
        <v>16</v>
      </c>
      <c r="AI77" s="3024"/>
      <c r="AJ77" s="3023">
        <f>AH77+1</f>
        <v>17</v>
      </c>
      <c r="AK77" s="3024"/>
      <c r="AL77" s="3023">
        <f>AJ77+1</f>
        <v>18</v>
      </c>
      <c r="AM77" s="3024"/>
      <c r="AN77" s="3023">
        <f>AL77+1</f>
        <v>19</v>
      </c>
      <c r="AO77" s="3024"/>
      <c r="AP77" s="3023">
        <f>AN77+1</f>
        <v>20</v>
      </c>
      <c r="AQ77" s="3024"/>
      <c r="AR77" s="3023">
        <f>AP77+1</f>
        <v>21</v>
      </c>
      <c r="AS77" s="3024"/>
      <c r="AT77" s="3023">
        <f>AR77+1</f>
        <v>22</v>
      </c>
      <c r="AU77" s="3024"/>
      <c r="AV77" s="3023">
        <f>AT77+1</f>
        <v>23</v>
      </c>
      <c r="AW77" s="3024"/>
      <c r="AX77" s="3023">
        <f>AV77+1</f>
        <v>24</v>
      </c>
      <c r="AY77" s="3024"/>
      <c r="AZ77" s="3023">
        <f>AX77+1</f>
        <v>25</v>
      </c>
      <c r="BA77" s="3024"/>
      <c r="BB77" s="3023">
        <f>AZ77+1</f>
        <v>26</v>
      </c>
      <c r="BC77" s="3024"/>
      <c r="BD77" s="114"/>
      <c r="BE77" s="3023">
        <f>BB77+1</f>
        <v>27</v>
      </c>
      <c r="BF77" s="3024"/>
      <c r="BG77" s="3023">
        <f>BE77+1</f>
        <v>28</v>
      </c>
      <c r="BH77" s="3024"/>
      <c r="BI77" s="3023">
        <f>BG77+1</f>
        <v>29</v>
      </c>
      <c r="BJ77" s="3024"/>
      <c r="BK77" s="3023">
        <f>BI77+1</f>
        <v>30</v>
      </c>
      <c r="BL77" s="3024"/>
      <c r="BM77" s="3023">
        <f>BK77+1</f>
        <v>31</v>
      </c>
      <c r="BN77" s="3024"/>
      <c r="BO77" s="3023">
        <f>BM77+1</f>
        <v>32</v>
      </c>
      <c r="BP77" s="3024"/>
      <c r="BQ77" s="3023">
        <f>BO77+1</f>
        <v>33</v>
      </c>
      <c r="BR77" s="3024"/>
      <c r="BS77" s="3023">
        <f>BQ77+1</f>
        <v>34</v>
      </c>
      <c r="BT77" s="3024"/>
      <c r="BU77" s="3023">
        <f>BS77+1</f>
        <v>35</v>
      </c>
      <c r="BV77" s="3024"/>
      <c r="BW77" s="3023">
        <f>BU77+1</f>
        <v>36</v>
      </c>
      <c r="BX77" s="3024"/>
      <c r="BY77" s="3023">
        <f>BW77+1</f>
        <v>37</v>
      </c>
      <c r="BZ77" s="3024"/>
      <c r="CA77" s="3023">
        <f>BY77+1</f>
        <v>38</v>
      </c>
      <c r="CB77" s="3024"/>
      <c r="CC77" s="3023">
        <f>CA77+1</f>
        <v>39</v>
      </c>
      <c r="CD77" s="3024"/>
      <c r="CE77" s="115"/>
      <c r="CF77" s="3023">
        <f>CC77+1</f>
        <v>40</v>
      </c>
      <c r="CG77" s="3024"/>
      <c r="CH77" s="3023">
        <f>CF77+1</f>
        <v>41</v>
      </c>
      <c r="CI77" s="3024"/>
      <c r="CJ77" s="3023">
        <f>CH77+1</f>
        <v>42</v>
      </c>
      <c r="CK77" s="3024"/>
      <c r="CL77" s="3023">
        <f>CJ77+1</f>
        <v>43</v>
      </c>
      <c r="CM77" s="3024"/>
      <c r="CN77" s="3023">
        <f>CL77+1</f>
        <v>44</v>
      </c>
      <c r="CO77" s="3024"/>
      <c r="CP77" s="3023">
        <f>CN77+1</f>
        <v>45</v>
      </c>
      <c r="CQ77" s="3024"/>
      <c r="CR77" s="3023">
        <f>CP77+1</f>
        <v>46</v>
      </c>
      <c r="CS77" s="3024"/>
      <c r="CT77" s="3023">
        <f>CR77+1</f>
        <v>47</v>
      </c>
      <c r="CU77" s="3024"/>
      <c r="CV77" s="3023">
        <f>CT77+1</f>
        <v>48</v>
      </c>
      <c r="CW77" s="3024"/>
      <c r="CX77" s="3023">
        <f>CV77+1</f>
        <v>49</v>
      </c>
      <c r="CY77" s="3024"/>
      <c r="CZ77" s="3023">
        <f>CX77+1</f>
        <v>50</v>
      </c>
      <c r="DA77" s="3024"/>
      <c r="DB77" s="3023">
        <f t="shared" ref="DB77" si="62">CZ77+1</f>
        <v>51</v>
      </c>
      <c r="DC77" s="3024"/>
      <c r="DD77" s="3023">
        <f>DB77+1</f>
        <v>52</v>
      </c>
      <c r="DE77" s="3024"/>
      <c r="DF77" s="100" t="s">
        <v>937</v>
      </c>
      <c r="DG77" s="101"/>
      <c r="DH77" s="96"/>
      <c r="DI77" s="200">
        <v>0</v>
      </c>
      <c r="DJ77" s="200">
        <v>0</v>
      </c>
      <c r="DK77" s="95"/>
      <c r="DL77" s="1210">
        <v>20</v>
      </c>
      <c r="DM77" s="1208">
        <v>4</v>
      </c>
      <c r="DN77" s="1208">
        <v>5</v>
      </c>
      <c r="DO77" s="1208" t="s">
        <v>1102</v>
      </c>
      <c r="DP77" s="1209">
        <v>1</v>
      </c>
      <c r="DQ77" s="467" t="s">
        <v>1097</v>
      </c>
      <c r="DR77" s="486"/>
      <c r="DS77" s="487"/>
      <c r="DT77" s="200">
        <v>0</v>
      </c>
      <c r="DU77" s="200">
        <v>0</v>
      </c>
      <c r="DV77" s="200">
        <v>0</v>
      </c>
      <c r="DW77" s="1304"/>
    </row>
    <row r="78" spans="2:127" s="2" customFormat="1" ht="15.95" customHeight="1">
      <c r="B78" s="948" t="s">
        <v>205</v>
      </c>
      <c r="C78" s="102" t="s">
        <v>66</v>
      </c>
      <c r="D78" s="103" t="s">
        <v>77</v>
      </c>
      <c r="E78" s="102" t="s">
        <v>66</v>
      </c>
      <c r="F78" s="103" t="s">
        <v>77</v>
      </c>
      <c r="G78" s="102" t="s">
        <v>66</v>
      </c>
      <c r="H78" s="103" t="s">
        <v>77</v>
      </c>
      <c r="I78" s="102" t="s">
        <v>66</v>
      </c>
      <c r="J78" s="103" t="s">
        <v>77</v>
      </c>
      <c r="K78" s="102" t="s">
        <v>66</v>
      </c>
      <c r="L78" s="103" t="s">
        <v>77</v>
      </c>
      <c r="M78" s="102" t="s">
        <v>66</v>
      </c>
      <c r="N78" s="103" t="s">
        <v>77</v>
      </c>
      <c r="O78" s="102" t="s">
        <v>66</v>
      </c>
      <c r="P78" s="103" t="s">
        <v>77</v>
      </c>
      <c r="Q78" s="102" t="s">
        <v>66</v>
      </c>
      <c r="R78" s="103" t="s">
        <v>77</v>
      </c>
      <c r="S78" s="102" t="s">
        <v>66</v>
      </c>
      <c r="T78" s="103" t="s">
        <v>77</v>
      </c>
      <c r="U78" s="102" t="s">
        <v>66</v>
      </c>
      <c r="V78" s="103" t="s">
        <v>77</v>
      </c>
      <c r="W78" s="102" t="s">
        <v>66</v>
      </c>
      <c r="X78" s="103" t="s">
        <v>77</v>
      </c>
      <c r="Y78" s="102" t="s">
        <v>66</v>
      </c>
      <c r="Z78" s="103" t="s">
        <v>77</v>
      </c>
      <c r="AA78" s="102" t="s">
        <v>66</v>
      </c>
      <c r="AB78" s="104" t="s">
        <v>77</v>
      </c>
      <c r="AC78" s="97"/>
      <c r="AD78" s="105" t="s">
        <v>66</v>
      </c>
      <c r="AE78" s="103" t="s">
        <v>77</v>
      </c>
      <c r="AF78" s="106" t="s">
        <v>66</v>
      </c>
      <c r="AG78" s="103" t="s">
        <v>77</v>
      </c>
      <c r="AH78" s="106" t="s">
        <v>66</v>
      </c>
      <c r="AI78" s="103" t="s">
        <v>77</v>
      </c>
      <c r="AJ78" s="106" t="s">
        <v>66</v>
      </c>
      <c r="AK78" s="103" t="s">
        <v>77</v>
      </c>
      <c r="AL78" s="106" t="s">
        <v>66</v>
      </c>
      <c r="AM78" s="103" t="s">
        <v>77</v>
      </c>
      <c r="AN78" s="106" t="s">
        <v>66</v>
      </c>
      <c r="AO78" s="103" t="s">
        <v>77</v>
      </c>
      <c r="AP78" s="106" t="s">
        <v>66</v>
      </c>
      <c r="AQ78" s="103" t="s">
        <v>77</v>
      </c>
      <c r="AR78" s="106" t="s">
        <v>66</v>
      </c>
      <c r="AS78" s="103" t="s">
        <v>77</v>
      </c>
      <c r="AT78" s="106" t="s">
        <v>66</v>
      </c>
      <c r="AU78" s="103" t="s">
        <v>77</v>
      </c>
      <c r="AV78" s="106" t="s">
        <v>66</v>
      </c>
      <c r="AW78" s="103" t="s">
        <v>77</v>
      </c>
      <c r="AX78" s="106" t="s">
        <v>66</v>
      </c>
      <c r="AY78" s="103" t="s">
        <v>77</v>
      </c>
      <c r="AZ78" s="106" t="s">
        <v>66</v>
      </c>
      <c r="BA78" s="103" t="s">
        <v>77</v>
      </c>
      <c r="BB78" s="106" t="s">
        <v>66</v>
      </c>
      <c r="BC78" s="104" t="s">
        <v>77</v>
      </c>
      <c r="BD78" s="98"/>
      <c r="BE78" s="107" t="s">
        <v>66</v>
      </c>
      <c r="BF78" s="103" t="s">
        <v>77</v>
      </c>
      <c r="BG78" s="108" t="s">
        <v>66</v>
      </c>
      <c r="BH78" s="103" t="s">
        <v>77</v>
      </c>
      <c r="BI78" s="108" t="s">
        <v>66</v>
      </c>
      <c r="BJ78" s="103" t="s">
        <v>77</v>
      </c>
      <c r="BK78" s="108" t="s">
        <v>66</v>
      </c>
      <c r="BL78" s="103" t="s">
        <v>77</v>
      </c>
      <c r="BM78" s="108" t="s">
        <v>66</v>
      </c>
      <c r="BN78" s="103" t="s">
        <v>77</v>
      </c>
      <c r="BO78" s="108" t="s">
        <v>66</v>
      </c>
      <c r="BP78" s="103" t="s">
        <v>77</v>
      </c>
      <c r="BQ78" s="108" t="s">
        <v>66</v>
      </c>
      <c r="BR78" s="103" t="s">
        <v>77</v>
      </c>
      <c r="BS78" s="108" t="s">
        <v>66</v>
      </c>
      <c r="BT78" s="103" t="s">
        <v>77</v>
      </c>
      <c r="BU78" s="108" t="s">
        <v>66</v>
      </c>
      <c r="BV78" s="103" t="s">
        <v>77</v>
      </c>
      <c r="BW78" s="108" t="s">
        <v>66</v>
      </c>
      <c r="BX78" s="103" t="s">
        <v>77</v>
      </c>
      <c r="BY78" s="108" t="s">
        <v>66</v>
      </c>
      <c r="BZ78" s="103" t="s">
        <v>77</v>
      </c>
      <c r="CA78" s="108" t="s">
        <v>66</v>
      </c>
      <c r="CB78" s="103" t="s">
        <v>77</v>
      </c>
      <c r="CC78" s="108" t="s">
        <v>66</v>
      </c>
      <c r="CD78" s="104" t="s">
        <v>77</v>
      </c>
      <c r="CE78" s="99"/>
      <c r="CF78" s="109" t="s">
        <v>66</v>
      </c>
      <c r="CG78" s="103" t="s">
        <v>77</v>
      </c>
      <c r="CH78" s="110" t="s">
        <v>66</v>
      </c>
      <c r="CI78" s="103" t="s">
        <v>77</v>
      </c>
      <c r="CJ78" s="110" t="s">
        <v>66</v>
      </c>
      <c r="CK78" s="103" t="s">
        <v>77</v>
      </c>
      <c r="CL78" s="110" t="s">
        <v>66</v>
      </c>
      <c r="CM78" s="103" t="s">
        <v>77</v>
      </c>
      <c r="CN78" s="110" t="s">
        <v>66</v>
      </c>
      <c r="CO78" s="103" t="s">
        <v>77</v>
      </c>
      <c r="CP78" s="110" t="s">
        <v>66</v>
      </c>
      <c r="CQ78" s="103" t="s">
        <v>77</v>
      </c>
      <c r="CR78" s="110" t="s">
        <v>66</v>
      </c>
      <c r="CS78" s="103" t="s">
        <v>77</v>
      </c>
      <c r="CT78" s="110" t="s">
        <v>66</v>
      </c>
      <c r="CU78" s="103" t="s">
        <v>77</v>
      </c>
      <c r="CV78" s="110" t="s">
        <v>66</v>
      </c>
      <c r="CW78" s="103" t="s">
        <v>77</v>
      </c>
      <c r="CX78" s="110" t="s">
        <v>66</v>
      </c>
      <c r="CY78" s="103" t="s">
        <v>77</v>
      </c>
      <c r="CZ78" s="110" t="s">
        <v>66</v>
      </c>
      <c r="DA78" s="103" t="s">
        <v>77</v>
      </c>
      <c r="DB78" s="110" t="s">
        <v>66</v>
      </c>
      <c r="DC78" s="103" t="s">
        <v>77</v>
      </c>
      <c r="DD78" s="110" t="s">
        <v>66</v>
      </c>
      <c r="DE78" s="104" t="s">
        <v>77</v>
      </c>
      <c r="DF78" s="111" t="s">
        <v>922</v>
      </c>
      <c r="DG78" s="112"/>
      <c r="DH78" s="96"/>
      <c r="DI78" s="200">
        <v>0</v>
      </c>
      <c r="DJ78" s="200">
        <v>0</v>
      </c>
      <c r="DK78" s="95"/>
      <c r="DL78" s="488" t="s">
        <v>1091</v>
      </c>
      <c r="DM78" s="408"/>
      <c r="DN78" s="408"/>
      <c r="DO78" s="408"/>
      <c r="DP78" s="408"/>
      <c r="DQ78" s="408"/>
      <c r="DR78" s="440"/>
      <c r="DS78" s="408"/>
      <c r="DT78" s="200">
        <v>0</v>
      </c>
      <c r="DU78" s="200">
        <v>0</v>
      </c>
      <c r="DV78" s="200">
        <v>0</v>
      </c>
      <c r="DW78" s="1304"/>
    </row>
    <row r="79" spans="2:127" ht="15.95" customHeight="1">
      <c r="B79" s="653" t="s">
        <v>502</v>
      </c>
      <c r="C79" s="654"/>
      <c r="D79" s="655"/>
      <c r="E79" s="654"/>
      <c r="F79" s="655"/>
      <c r="G79" s="654"/>
      <c r="H79" s="655"/>
      <c r="I79" s="654"/>
      <c r="J79" s="655"/>
      <c r="K79" s="654"/>
      <c r="L79" s="655"/>
      <c r="M79" s="654"/>
      <c r="N79" s="655"/>
      <c r="O79" s="654"/>
      <c r="P79" s="655"/>
      <c r="Q79" s="654"/>
      <c r="R79" s="655"/>
      <c r="S79" s="654"/>
      <c r="T79" s="655"/>
      <c r="U79" s="654"/>
      <c r="V79" s="655"/>
      <c r="W79" s="654"/>
      <c r="X79" s="655"/>
      <c r="Y79" s="654"/>
      <c r="Z79" s="655"/>
      <c r="AA79" s="654"/>
      <c r="AB79" s="656"/>
      <c r="AC79" s="648"/>
      <c r="AD79" s="654"/>
      <c r="AE79" s="655"/>
      <c r="AF79" s="654"/>
      <c r="AG79" s="655"/>
      <c r="AH79" s="654"/>
      <c r="AI79" s="655"/>
      <c r="AJ79" s="654"/>
      <c r="AK79" s="655"/>
      <c r="AL79" s="654"/>
      <c r="AM79" s="655"/>
      <c r="AN79" s="654"/>
      <c r="AO79" s="655"/>
      <c r="AP79" s="654"/>
      <c r="AQ79" s="655"/>
      <c r="AR79" s="654"/>
      <c r="AS79" s="655"/>
      <c r="AT79" s="654"/>
      <c r="AU79" s="655"/>
      <c r="AV79" s="654"/>
      <c r="AW79" s="655"/>
      <c r="AX79" s="654"/>
      <c r="AY79" s="655"/>
      <c r="AZ79" s="654"/>
      <c r="BA79" s="655"/>
      <c r="BB79" s="654"/>
      <c r="BC79" s="656"/>
      <c r="BD79" s="649"/>
      <c r="BE79" s="654"/>
      <c r="BF79" s="655"/>
      <c r="BG79" s="654"/>
      <c r="BH79" s="655"/>
      <c r="BI79" s="654"/>
      <c r="BJ79" s="655"/>
      <c r="BK79" s="654"/>
      <c r="BL79" s="655"/>
      <c r="BM79" s="654"/>
      <c r="BN79" s="655"/>
      <c r="BO79" s="654"/>
      <c r="BP79" s="655"/>
      <c r="BQ79" s="654"/>
      <c r="BR79" s="655"/>
      <c r="BS79" s="654"/>
      <c r="BT79" s="655"/>
      <c r="BU79" s="654"/>
      <c r="BV79" s="655"/>
      <c r="BW79" s="654"/>
      <c r="BX79" s="655"/>
      <c r="BY79" s="654"/>
      <c r="BZ79" s="655"/>
      <c r="CA79" s="654"/>
      <c r="CB79" s="655"/>
      <c r="CC79" s="654"/>
      <c r="CD79" s="656"/>
      <c r="CE79" s="650"/>
      <c r="CF79" s="654"/>
      <c r="CG79" s="655"/>
      <c r="CH79" s="654"/>
      <c r="CI79" s="655"/>
      <c r="CJ79" s="654"/>
      <c r="CK79" s="655"/>
      <c r="CL79" s="654"/>
      <c r="CM79" s="655"/>
      <c r="CN79" s="654"/>
      <c r="CO79" s="655"/>
      <c r="CP79" s="654"/>
      <c r="CQ79" s="655"/>
      <c r="CR79" s="654"/>
      <c r="CS79" s="655"/>
      <c r="CT79" s="654"/>
      <c r="CU79" s="655"/>
      <c r="CV79" s="654"/>
      <c r="CW79" s="655"/>
      <c r="CX79" s="654"/>
      <c r="CY79" s="655"/>
      <c r="CZ79" s="654"/>
      <c r="DA79" s="655"/>
      <c r="DB79" s="654"/>
      <c r="DC79" s="655"/>
      <c r="DD79" s="654"/>
      <c r="DE79" s="656"/>
      <c r="DF79" s="660">
        <f t="shared" ref="DF79:DF90" si="63">SUM(C79:DE79)</f>
        <v>0</v>
      </c>
      <c r="DG79" s="652" t="str">
        <f>IF(DF79=0,"",DF79/DB287)</f>
        <v/>
      </c>
      <c r="DH79" s="647"/>
      <c r="DI79" s="200">
        <v>0</v>
      </c>
      <c r="DJ79" s="200">
        <v>0</v>
      </c>
      <c r="DK79" s="95"/>
      <c r="DL79" s="408" t="s">
        <v>1092</v>
      </c>
      <c r="DM79" s="408"/>
      <c r="DN79" s="408"/>
      <c r="DO79" s="408"/>
      <c r="DP79" s="408"/>
      <c r="DQ79" s="408"/>
      <c r="DR79" s="440"/>
      <c r="DS79" s="408"/>
      <c r="DT79" s="200">
        <v>0</v>
      </c>
      <c r="DU79" s="200">
        <v>0</v>
      </c>
      <c r="DV79" s="200">
        <v>0</v>
      </c>
      <c r="DW79" s="1304"/>
    </row>
    <row r="80" spans="2:127" ht="15.95" customHeight="1">
      <c r="B80" s="653" t="s">
        <v>512</v>
      </c>
      <c r="C80" s="654"/>
      <c r="D80" s="655"/>
      <c r="E80" s="654"/>
      <c r="F80" s="655"/>
      <c r="G80" s="654"/>
      <c r="H80" s="655"/>
      <c r="I80" s="654"/>
      <c r="J80" s="655"/>
      <c r="K80" s="654"/>
      <c r="L80" s="655"/>
      <c r="M80" s="654"/>
      <c r="N80" s="655"/>
      <c r="O80" s="654"/>
      <c r="P80" s="655"/>
      <c r="Q80" s="654"/>
      <c r="R80" s="655"/>
      <c r="S80" s="654"/>
      <c r="T80" s="655"/>
      <c r="U80" s="654"/>
      <c r="V80" s="655"/>
      <c r="W80" s="654"/>
      <c r="X80" s="655"/>
      <c r="Y80" s="654"/>
      <c r="Z80" s="655"/>
      <c r="AA80" s="654"/>
      <c r="AB80" s="656"/>
      <c r="AC80" s="648"/>
      <c r="AD80" s="654"/>
      <c r="AE80" s="655"/>
      <c r="AF80" s="654"/>
      <c r="AG80" s="655"/>
      <c r="AH80" s="654"/>
      <c r="AI80" s="655"/>
      <c r="AJ80" s="654"/>
      <c r="AK80" s="655"/>
      <c r="AL80" s="654"/>
      <c r="AM80" s="655"/>
      <c r="AN80" s="654"/>
      <c r="AO80" s="655"/>
      <c r="AP80" s="654"/>
      <c r="AQ80" s="655"/>
      <c r="AR80" s="654"/>
      <c r="AS80" s="655"/>
      <c r="AT80" s="654"/>
      <c r="AU80" s="655"/>
      <c r="AV80" s="654"/>
      <c r="AW80" s="655"/>
      <c r="AX80" s="654"/>
      <c r="AY80" s="655"/>
      <c r="AZ80" s="654"/>
      <c r="BA80" s="655"/>
      <c r="BB80" s="654"/>
      <c r="BC80" s="656"/>
      <c r="BD80" s="649"/>
      <c r="BE80" s="654"/>
      <c r="BF80" s="655"/>
      <c r="BG80" s="654"/>
      <c r="BH80" s="655"/>
      <c r="BI80" s="654"/>
      <c r="BJ80" s="655"/>
      <c r="BK80" s="654"/>
      <c r="BL80" s="655"/>
      <c r="BM80" s="654"/>
      <c r="BN80" s="655"/>
      <c r="BO80" s="654"/>
      <c r="BP80" s="655"/>
      <c r="BQ80" s="654"/>
      <c r="BR80" s="655"/>
      <c r="BS80" s="654"/>
      <c r="BT80" s="655"/>
      <c r="BU80" s="654"/>
      <c r="BV80" s="655"/>
      <c r="BW80" s="654"/>
      <c r="BX80" s="655"/>
      <c r="BY80" s="654"/>
      <c r="BZ80" s="655"/>
      <c r="CA80" s="654"/>
      <c r="CB80" s="655"/>
      <c r="CC80" s="654"/>
      <c r="CD80" s="656"/>
      <c r="CE80" s="650"/>
      <c r="CF80" s="654"/>
      <c r="CG80" s="655"/>
      <c r="CH80" s="654"/>
      <c r="CI80" s="655"/>
      <c r="CJ80" s="654"/>
      <c r="CK80" s="655"/>
      <c r="CL80" s="654"/>
      <c r="CM80" s="655"/>
      <c r="CN80" s="654"/>
      <c r="CO80" s="655"/>
      <c r="CP80" s="654"/>
      <c r="CQ80" s="655"/>
      <c r="CR80" s="654"/>
      <c r="CS80" s="655"/>
      <c r="CT80" s="654"/>
      <c r="CU80" s="655"/>
      <c r="CV80" s="654"/>
      <c r="CW80" s="655"/>
      <c r="CX80" s="654"/>
      <c r="CY80" s="655"/>
      <c r="CZ80" s="654"/>
      <c r="DA80" s="655"/>
      <c r="DB80" s="654"/>
      <c r="DC80" s="655"/>
      <c r="DD80" s="654"/>
      <c r="DE80" s="656"/>
      <c r="DF80" s="660">
        <f t="shared" si="63"/>
        <v>0</v>
      </c>
      <c r="DG80" s="652" t="str">
        <f>IF(DF80=0,"",DF80/DB287)</f>
        <v/>
      </c>
      <c r="DH80" s="647"/>
      <c r="DI80" s="200">
        <v>0</v>
      </c>
      <c r="DJ80" s="200">
        <v>0</v>
      </c>
      <c r="DK80" s="95"/>
      <c r="DL80" s="408" t="s">
        <v>1093</v>
      </c>
      <c r="DM80" s="408"/>
      <c r="DN80" s="408"/>
      <c r="DO80" s="408"/>
      <c r="DP80" s="408"/>
      <c r="DQ80" s="408"/>
      <c r="DR80" s="440"/>
      <c r="DS80" s="408"/>
      <c r="DT80" s="200">
        <v>0</v>
      </c>
      <c r="DU80" s="200">
        <v>0</v>
      </c>
      <c r="DV80" s="200">
        <v>0</v>
      </c>
      <c r="DW80" s="1304"/>
    </row>
    <row r="81" spans="2:127" ht="15.95" customHeight="1">
      <c r="B81" s="653" t="s">
        <v>432</v>
      </c>
      <c r="C81" s="654"/>
      <c r="D81" s="655"/>
      <c r="E81" s="654"/>
      <c r="F81" s="655"/>
      <c r="G81" s="654"/>
      <c r="H81" s="655"/>
      <c r="I81" s="654"/>
      <c r="J81" s="655"/>
      <c r="K81" s="654"/>
      <c r="L81" s="655"/>
      <c r="M81" s="654"/>
      <c r="N81" s="655"/>
      <c r="O81" s="654"/>
      <c r="P81" s="655"/>
      <c r="Q81" s="654"/>
      <c r="R81" s="655"/>
      <c r="S81" s="654"/>
      <c r="T81" s="655"/>
      <c r="U81" s="654"/>
      <c r="V81" s="655"/>
      <c r="W81" s="654"/>
      <c r="X81" s="655"/>
      <c r="Y81" s="654"/>
      <c r="Z81" s="655"/>
      <c r="AA81" s="654"/>
      <c r="AB81" s="656"/>
      <c r="AC81" s="648"/>
      <c r="AD81" s="654"/>
      <c r="AE81" s="655"/>
      <c r="AF81" s="654"/>
      <c r="AG81" s="655"/>
      <c r="AH81" s="654"/>
      <c r="AI81" s="655"/>
      <c r="AJ81" s="654"/>
      <c r="AK81" s="655"/>
      <c r="AL81" s="654"/>
      <c r="AM81" s="655"/>
      <c r="AN81" s="654"/>
      <c r="AO81" s="655"/>
      <c r="AP81" s="654"/>
      <c r="AQ81" s="655"/>
      <c r="AR81" s="654"/>
      <c r="AS81" s="655"/>
      <c r="AT81" s="654"/>
      <c r="AU81" s="655"/>
      <c r="AV81" s="654"/>
      <c r="AW81" s="655"/>
      <c r="AX81" s="654"/>
      <c r="AY81" s="655"/>
      <c r="AZ81" s="654"/>
      <c r="BA81" s="655"/>
      <c r="BB81" s="654"/>
      <c r="BC81" s="656"/>
      <c r="BD81" s="649"/>
      <c r="BE81" s="654"/>
      <c r="BF81" s="655"/>
      <c r="BG81" s="654"/>
      <c r="BH81" s="655"/>
      <c r="BI81" s="654"/>
      <c r="BJ81" s="655"/>
      <c r="BK81" s="654"/>
      <c r="BL81" s="655"/>
      <c r="BM81" s="654"/>
      <c r="BN81" s="655"/>
      <c r="BO81" s="654"/>
      <c r="BP81" s="655"/>
      <c r="BQ81" s="654"/>
      <c r="BR81" s="655"/>
      <c r="BS81" s="654"/>
      <c r="BT81" s="655"/>
      <c r="BU81" s="654"/>
      <c r="BV81" s="655"/>
      <c r="BW81" s="654"/>
      <c r="BX81" s="655"/>
      <c r="BY81" s="654"/>
      <c r="BZ81" s="655"/>
      <c r="CA81" s="654"/>
      <c r="CB81" s="655"/>
      <c r="CC81" s="654"/>
      <c r="CD81" s="656"/>
      <c r="CE81" s="650"/>
      <c r="CF81" s="654"/>
      <c r="CG81" s="655"/>
      <c r="CH81" s="654"/>
      <c r="CI81" s="655"/>
      <c r="CJ81" s="654"/>
      <c r="CK81" s="655"/>
      <c r="CL81" s="654"/>
      <c r="CM81" s="655"/>
      <c r="CN81" s="654"/>
      <c r="CO81" s="655"/>
      <c r="CP81" s="654"/>
      <c r="CQ81" s="655"/>
      <c r="CR81" s="654"/>
      <c r="CS81" s="655"/>
      <c r="CT81" s="654"/>
      <c r="CU81" s="655"/>
      <c r="CV81" s="654"/>
      <c r="CW81" s="655"/>
      <c r="CX81" s="654"/>
      <c r="CY81" s="655"/>
      <c r="CZ81" s="654"/>
      <c r="DA81" s="655"/>
      <c r="DB81" s="654"/>
      <c r="DC81" s="655"/>
      <c r="DD81" s="654"/>
      <c r="DE81" s="656"/>
      <c r="DF81" s="660">
        <f t="shared" si="63"/>
        <v>0</v>
      </c>
      <c r="DG81" s="652" t="str">
        <f>IF(DF81=0,"",DF81/DB287)</f>
        <v/>
      </c>
      <c r="DH81" s="647"/>
      <c r="DI81" s="200">
        <v>0</v>
      </c>
      <c r="DJ81" s="200">
        <v>0</v>
      </c>
      <c r="DK81" s="95"/>
      <c r="DL81" s="408" t="s">
        <v>1094</v>
      </c>
      <c r="DM81" s="408"/>
      <c r="DN81" s="408"/>
      <c r="DO81" s="408"/>
      <c r="DP81" s="408"/>
      <c r="DQ81" s="408"/>
      <c r="DR81" s="440"/>
      <c r="DS81" s="408"/>
      <c r="DT81" s="200">
        <v>0</v>
      </c>
      <c r="DU81" s="200">
        <v>0</v>
      </c>
      <c r="DV81" s="200">
        <v>0</v>
      </c>
      <c r="DW81" s="1304"/>
    </row>
    <row r="82" spans="2:127" ht="15.95" customHeight="1">
      <c r="B82" s="653" t="s">
        <v>444</v>
      </c>
      <c r="C82" s="654"/>
      <c r="D82" s="655"/>
      <c r="E82" s="654"/>
      <c r="F82" s="655"/>
      <c r="G82" s="654"/>
      <c r="H82" s="655"/>
      <c r="I82" s="654"/>
      <c r="J82" s="655"/>
      <c r="K82" s="654"/>
      <c r="L82" s="655"/>
      <c r="M82" s="654"/>
      <c r="N82" s="655"/>
      <c r="O82" s="654"/>
      <c r="P82" s="655"/>
      <c r="Q82" s="654"/>
      <c r="R82" s="655"/>
      <c r="S82" s="654"/>
      <c r="T82" s="655"/>
      <c r="U82" s="654"/>
      <c r="V82" s="655"/>
      <c r="W82" s="654"/>
      <c r="X82" s="655"/>
      <c r="Y82" s="654"/>
      <c r="Z82" s="655"/>
      <c r="AA82" s="654"/>
      <c r="AB82" s="656"/>
      <c r="AC82" s="648"/>
      <c r="AD82" s="654"/>
      <c r="AE82" s="655"/>
      <c r="AF82" s="654"/>
      <c r="AG82" s="655"/>
      <c r="AH82" s="654"/>
      <c r="AI82" s="655"/>
      <c r="AJ82" s="654"/>
      <c r="AK82" s="655"/>
      <c r="AL82" s="654"/>
      <c r="AM82" s="655"/>
      <c r="AN82" s="654"/>
      <c r="AO82" s="655"/>
      <c r="AP82" s="654"/>
      <c r="AQ82" s="655"/>
      <c r="AR82" s="654"/>
      <c r="AS82" s="655"/>
      <c r="AT82" s="654"/>
      <c r="AU82" s="655"/>
      <c r="AV82" s="654"/>
      <c r="AW82" s="655"/>
      <c r="AX82" s="654"/>
      <c r="AY82" s="655"/>
      <c r="AZ82" s="654"/>
      <c r="BA82" s="655"/>
      <c r="BB82" s="654"/>
      <c r="BC82" s="656"/>
      <c r="BD82" s="649"/>
      <c r="BE82" s="654"/>
      <c r="BF82" s="655"/>
      <c r="BG82" s="654"/>
      <c r="BH82" s="655"/>
      <c r="BI82" s="654"/>
      <c r="BJ82" s="655"/>
      <c r="BK82" s="654"/>
      <c r="BL82" s="655"/>
      <c r="BM82" s="654"/>
      <c r="BN82" s="655"/>
      <c r="BO82" s="654"/>
      <c r="BP82" s="655"/>
      <c r="BQ82" s="654"/>
      <c r="BR82" s="655"/>
      <c r="BS82" s="654"/>
      <c r="BT82" s="655"/>
      <c r="BU82" s="654"/>
      <c r="BV82" s="655"/>
      <c r="BW82" s="654"/>
      <c r="BX82" s="655"/>
      <c r="BY82" s="654"/>
      <c r="BZ82" s="655"/>
      <c r="CA82" s="654"/>
      <c r="CB82" s="655"/>
      <c r="CC82" s="654"/>
      <c r="CD82" s="656"/>
      <c r="CE82" s="650"/>
      <c r="CF82" s="654"/>
      <c r="CG82" s="655"/>
      <c r="CH82" s="654"/>
      <c r="CI82" s="655"/>
      <c r="CJ82" s="654"/>
      <c r="CK82" s="655"/>
      <c r="CL82" s="654"/>
      <c r="CM82" s="655"/>
      <c r="CN82" s="654"/>
      <c r="CO82" s="655"/>
      <c r="CP82" s="654"/>
      <c r="CQ82" s="655"/>
      <c r="CR82" s="654"/>
      <c r="CS82" s="655"/>
      <c r="CT82" s="654"/>
      <c r="CU82" s="655"/>
      <c r="CV82" s="654"/>
      <c r="CW82" s="655"/>
      <c r="CX82" s="654"/>
      <c r="CY82" s="655"/>
      <c r="CZ82" s="654"/>
      <c r="DA82" s="655"/>
      <c r="DB82" s="654"/>
      <c r="DC82" s="655"/>
      <c r="DD82" s="654"/>
      <c r="DE82" s="656"/>
      <c r="DF82" s="660">
        <f t="shared" si="63"/>
        <v>0</v>
      </c>
      <c r="DG82" s="652" t="str">
        <f>IF(DF82=0,"",DF82/DB287)</f>
        <v/>
      </c>
      <c r="DH82" s="647"/>
      <c r="DI82" s="200">
        <v>0</v>
      </c>
      <c r="DJ82" s="200">
        <v>0</v>
      </c>
      <c r="DK82" s="95"/>
      <c r="DL82" s="408"/>
      <c r="DM82" s="408"/>
      <c r="DN82" s="408"/>
      <c r="DO82" s="408"/>
      <c r="DP82" s="408"/>
      <c r="DQ82" s="408"/>
      <c r="DR82" s="440"/>
      <c r="DS82" s="408"/>
      <c r="DT82" s="200">
        <v>0</v>
      </c>
      <c r="DU82" s="200">
        <v>0</v>
      </c>
      <c r="DV82" s="200">
        <v>0</v>
      </c>
      <c r="DW82" s="1304"/>
    </row>
    <row r="83" spans="2:127" ht="15.95" customHeight="1">
      <c r="B83" s="653" t="s">
        <v>522</v>
      </c>
      <c r="C83" s="654"/>
      <c r="D83" s="655"/>
      <c r="E83" s="654"/>
      <c r="F83" s="655"/>
      <c r="G83" s="654"/>
      <c r="H83" s="655"/>
      <c r="I83" s="654"/>
      <c r="J83" s="655"/>
      <c r="K83" s="654"/>
      <c r="L83" s="655"/>
      <c r="M83" s="654"/>
      <c r="N83" s="655"/>
      <c r="O83" s="654"/>
      <c r="P83" s="655"/>
      <c r="Q83" s="654"/>
      <c r="R83" s="655"/>
      <c r="S83" s="654"/>
      <c r="T83" s="655"/>
      <c r="U83" s="654"/>
      <c r="V83" s="655"/>
      <c r="W83" s="654"/>
      <c r="X83" s="655"/>
      <c r="Y83" s="654"/>
      <c r="Z83" s="655"/>
      <c r="AA83" s="654"/>
      <c r="AB83" s="656"/>
      <c r="AC83" s="648"/>
      <c r="AD83" s="654"/>
      <c r="AE83" s="655"/>
      <c r="AF83" s="654"/>
      <c r="AG83" s="655"/>
      <c r="AH83" s="654"/>
      <c r="AI83" s="655"/>
      <c r="AJ83" s="654"/>
      <c r="AK83" s="655"/>
      <c r="AL83" s="654"/>
      <c r="AM83" s="655"/>
      <c r="AN83" s="654"/>
      <c r="AO83" s="655"/>
      <c r="AP83" s="654"/>
      <c r="AQ83" s="655"/>
      <c r="AR83" s="654"/>
      <c r="AS83" s="655"/>
      <c r="AT83" s="654"/>
      <c r="AU83" s="655"/>
      <c r="AV83" s="654"/>
      <c r="AW83" s="655"/>
      <c r="AX83" s="654"/>
      <c r="AY83" s="655"/>
      <c r="AZ83" s="654"/>
      <c r="BA83" s="655"/>
      <c r="BB83" s="654"/>
      <c r="BC83" s="656"/>
      <c r="BD83" s="649"/>
      <c r="BE83" s="654"/>
      <c r="BF83" s="655"/>
      <c r="BG83" s="654"/>
      <c r="BH83" s="655"/>
      <c r="BI83" s="654"/>
      <c r="BJ83" s="655"/>
      <c r="BK83" s="654"/>
      <c r="BL83" s="655"/>
      <c r="BM83" s="654"/>
      <c r="BN83" s="655"/>
      <c r="BO83" s="654"/>
      <c r="BP83" s="655"/>
      <c r="BQ83" s="654"/>
      <c r="BR83" s="655"/>
      <c r="BS83" s="654"/>
      <c r="BT83" s="655"/>
      <c r="BU83" s="654"/>
      <c r="BV83" s="655"/>
      <c r="BW83" s="654"/>
      <c r="BX83" s="655"/>
      <c r="BY83" s="654"/>
      <c r="BZ83" s="655"/>
      <c r="CA83" s="654"/>
      <c r="CB83" s="655"/>
      <c r="CC83" s="654"/>
      <c r="CD83" s="656"/>
      <c r="CE83" s="650"/>
      <c r="CF83" s="654"/>
      <c r="CG83" s="655"/>
      <c r="CH83" s="654"/>
      <c r="CI83" s="655"/>
      <c r="CJ83" s="654"/>
      <c r="CK83" s="655"/>
      <c r="CL83" s="654"/>
      <c r="CM83" s="655"/>
      <c r="CN83" s="654"/>
      <c r="CO83" s="655"/>
      <c r="CP83" s="654"/>
      <c r="CQ83" s="655"/>
      <c r="CR83" s="654"/>
      <c r="CS83" s="655"/>
      <c r="CT83" s="654"/>
      <c r="CU83" s="655"/>
      <c r="CV83" s="654"/>
      <c r="CW83" s="655"/>
      <c r="CX83" s="654"/>
      <c r="CY83" s="655"/>
      <c r="CZ83" s="654"/>
      <c r="DA83" s="655"/>
      <c r="DB83" s="654"/>
      <c r="DC83" s="655"/>
      <c r="DD83" s="654"/>
      <c r="DE83" s="656"/>
      <c r="DF83" s="660">
        <f t="shared" si="63"/>
        <v>0</v>
      </c>
      <c r="DG83" s="652" t="str">
        <f>IF(DF83=0,"",DF83/DB287)</f>
        <v/>
      </c>
      <c r="DH83" s="647"/>
      <c r="DI83" s="200">
        <v>0</v>
      </c>
      <c r="DJ83" s="200">
        <v>0</v>
      </c>
      <c r="DK83" s="95"/>
      <c r="DL83" s="395"/>
      <c r="DM83" s="395"/>
      <c r="DN83" s="395"/>
      <c r="DO83" s="395"/>
      <c r="DP83" s="395"/>
      <c r="DQ83" s="395"/>
      <c r="DR83" s="395"/>
      <c r="DS83" s="395"/>
      <c r="DT83" s="200">
        <v>0</v>
      </c>
      <c r="DU83" s="200">
        <v>0</v>
      </c>
      <c r="DV83" s="200">
        <v>0</v>
      </c>
      <c r="DW83" s="1304"/>
    </row>
    <row r="84" spans="2:127" ht="15.95" customHeight="1">
      <c r="B84" s="653" t="s">
        <v>456</v>
      </c>
      <c r="C84" s="654"/>
      <c r="D84" s="655"/>
      <c r="E84" s="654"/>
      <c r="F84" s="655"/>
      <c r="G84" s="654"/>
      <c r="H84" s="655"/>
      <c r="I84" s="654"/>
      <c r="J84" s="655"/>
      <c r="K84" s="654"/>
      <c r="L84" s="655"/>
      <c r="M84" s="654"/>
      <c r="N84" s="655"/>
      <c r="O84" s="654"/>
      <c r="P84" s="655"/>
      <c r="Q84" s="654"/>
      <c r="R84" s="655"/>
      <c r="S84" s="654"/>
      <c r="T84" s="655"/>
      <c r="U84" s="654"/>
      <c r="V84" s="655"/>
      <c r="W84" s="654"/>
      <c r="X84" s="655"/>
      <c r="Y84" s="654"/>
      <c r="Z84" s="655"/>
      <c r="AA84" s="654"/>
      <c r="AB84" s="656"/>
      <c r="AC84" s="648"/>
      <c r="AD84" s="654"/>
      <c r="AE84" s="655"/>
      <c r="AF84" s="654"/>
      <c r="AG84" s="655"/>
      <c r="AH84" s="654"/>
      <c r="AI84" s="655"/>
      <c r="AJ84" s="654"/>
      <c r="AK84" s="655"/>
      <c r="AL84" s="654"/>
      <c r="AM84" s="655"/>
      <c r="AN84" s="654"/>
      <c r="AO84" s="655"/>
      <c r="AP84" s="654"/>
      <c r="AQ84" s="655"/>
      <c r="AR84" s="654"/>
      <c r="AS84" s="655"/>
      <c r="AT84" s="654"/>
      <c r="AU84" s="655"/>
      <c r="AV84" s="654"/>
      <c r="AW84" s="655"/>
      <c r="AX84" s="654"/>
      <c r="AY84" s="655"/>
      <c r="AZ84" s="654"/>
      <c r="BA84" s="655"/>
      <c r="BB84" s="654"/>
      <c r="BC84" s="656"/>
      <c r="BD84" s="649"/>
      <c r="BE84" s="654"/>
      <c r="BF84" s="655"/>
      <c r="BG84" s="654"/>
      <c r="BH84" s="655"/>
      <c r="BI84" s="654"/>
      <c r="BJ84" s="655"/>
      <c r="BK84" s="654"/>
      <c r="BL84" s="655"/>
      <c r="BM84" s="654"/>
      <c r="BN84" s="655"/>
      <c r="BO84" s="654"/>
      <c r="BP84" s="655"/>
      <c r="BQ84" s="654"/>
      <c r="BR84" s="655"/>
      <c r="BS84" s="654"/>
      <c r="BT84" s="655"/>
      <c r="BU84" s="654"/>
      <c r="BV84" s="655"/>
      <c r="BW84" s="654"/>
      <c r="BX84" s="655"/>
      <c r="BY84" s="654"/>
      <c r="BZ84" s="655"/>
      <c r="CA84" s="654"/>
      <c r="CB84" s="655"/>
      <c r="CC84" s="654"/>
      <c r="CD84" s="656"/>
      <c r="CE84" s="650"/>
      <c r="CF84" s="654"/>
      <c r="CG84" s="655"/>
      <c r="CH84" s="654"/>
      <c r="CI84" s="655"/>
      <c r="CJ84" s="654"/>
      <c r="CK84" s="655"/>
      <c r="CL84" s="654"/>
      <c r="CM84" s="655"/>
      <c r="CN84" s="654"/>
      <c r="CO84" s="655"/>
      <c r="CP84" s="654"/>
      <c r="CQ84" s="655"/>
      <c r="CR84" s="654"/>
      <c r="CS84" s="655"/>
      <c r="CT84" s="654"/>
      <c r="CU84" s="655"/>
      <c r="CV84" s="654"/>
      <c r="CW84" s="655"/>
      <c r="CX84" s="654"/>
      <c r="CY84" s="655"/>
      <c r="CZ84" s="654"/>
      <c r="DA84" s="655"/>
      <c r="DB84" s="654"/>
      <c r="DC84" s="655"/>
      <c r="DD84" s="654"/>
      <c r="DE84" s="656"/>
      <c r="DF84" s="660">
        <f t="shared" si="63"/>
        <v>0</v>
      </c>
      <c r="DG84" s="652" t="str">
        <f>IF(DF84=0,"",DF84/DB287)</f>
        <v/>
      </c>
      <c r="DH84" s="647"/>
      <c r="DI84" s="200">
        <v>0</v>
      </c>
      <c r="DJ84" s="200">
        <v>0</v>
      </c>
      <c r="DK84" s="95"/>
      <c r="DL84" s="3273" t="s">
        <v>1132</v>
      </c>
      <c r="DM84" s="3273"/>
      <c r="DN84" s="3273"/>
      <c r="DO84" s="3273"/>
      <c r="DP84" s="3273"/>
      <c r="DQ84" s="3273"/>
      <c r="DR84" s="3163" t="s">
        <v>1127</v>
      </c>
      <c r="DS84" s="3163">
        <f>ROW(DE484)</f>
        <v>484</v>
      </c>
      <c r="DT84" s="200">
        <v>0</v>
      </c>
      <c r="DU84" s="200">
        <v>0</v>
      </c>
      <c r="DV84" s="200">
        <v>0</v>
      </c>
      <c r="DW84" s="1304"/>
    </row>
    <row r="85" spans="2:127" ht="15.95" customHeight="1">
      <c r="B85" s="653" t="s">
        <v>469</v>
      </c>
      <c r="C85" s="654"/>
      <c r="D85" s="655"/>
      <c r="E85" s="654"/>
      <c r="F85" s="655"/>
      <c r="G85" s="654"/>
      <c r="H85" s="655"/>
      <c r="I85" s="654"/>
      <c r="J85" s="655"/>
      <c r="K85" s="654"/>
      <c r="L85" s="655"/>
      <c r="M85" s="654"/>
      <c r="N85" s="655"/>
      <c r="O85" s="654"/>
      <c r="P85" s="655"/>
      <c r="Q85" s="654"/>
      <c r="R85" s="655"/>
      <c r="S85" s="654"/>
      <c r="T85" s="655"/>
      <c r="U85" s="654"/>
      <c r="V85" s="655"/>
      <c r="W85" s="654"/>
      <c r="X85" s="655"/>
      <c r="Y85" s="654"/>
      <c r="Z85" s="655"/>
      <c r="AA85" s="654"/>
      <c r="AB85" s="656"/>
      <c r="AC85" s="648"/>
      <c r="AD85" s="654"/>
      <c r="AE85" s="655"/>
      <c r="AF85" s="654"/>
      <c r="AG85" s="655"/>
      <c r="AH85" s="654"/>
      <c r="AI85" s="655"/>
      <c r="AJ85" s="654"/>
      <c r="AK85" s="655"/>
      <c r="AL85" s="654"/>
      <c r="AM85" s="655"/>
      <c r="AN85" s="654"/>
      <c r="AO85" s="655"/>
      <c r="AP85" s="654"/>
      <c r="AQ85" s="655"/>
      <c r="AR85" s="654"/>
      <c r="AS85" s="655"/>
      <c r="AT85" s="654"/>
      <c r="AU85" s="655"/>
      <c r="AV85" s="654"/>
      <c r="AW85" s="655"/>
      <c r="AX85" s="654"/>
      <c r="AY85" s="655"/>
      <c r="AZ85" s="654"/>
      <c r="BA85" s="655"/>
      <c r="BB85" s="654"/>
      <c r="BC85" s="656"/>
      <c r="BD85" s="649"/>
      <c r="BE85" s="654"/>
      <c r="BF85" s="655"/>
      <c r="BG85" s="654"/>
      <c r="BH85" s="655"/>
      <c r="BI85" s="654"/>
      <c r="BJ85" s="655"/>
      <c r="BK85" s="654"/>
      <c r="BL85" s="655"/>
      <c r="BM85" s="654"/>
      <c r="BN85" s="655"/>
      <c r="BO85" s="654"/>
      <c r="BP85" s="655"/>
      <c r="BQ85" s="654"/>
      <c r="BR85" s="655"/>
      <c r="BS85" s="654"/>
      <c r="BT85" s="655"/>
      <c r="BU85" s="654"/>
      <c r="BV85" s="655"/>
      <c r="BW85" s="654"/>
      <c r="BX85" s="655"/>
      <c r="BY85" s="654"/>
      <c r="BZ85" s="655"/>
      <c r="CA85" s="654"/>
      <c r="CB85" s="655"/>
      <c r="CC85" s="654"/>
      <c r="CD85" s="656"/>
      <c r="CE85" s="650"/>
      <c r="CF85" s="654"/>
      <c r="CG85" s="655"/>
      <c r="CH85" s="654"/>
      <c r="CI85" s="655"/>
      <c r="CJ85" s="654"/>
      <c r="CK85" s="655"/>
      <c r="CL85" s="654"/>
      <c r="CM85" s="655"/>
      <c r="CN85" s="654"/>
      <c r="CO85" s="655"/>
      <c r="CP85" s="654"/>
      <c r="CQ85" s="655"/>
      <c r="CR85" s="654"/>
      <c r="CS85" s="655"/>
      <c r="CT85" s="654"/>
      <c r="CU85" s="655"/>
      <c r="CV85" s="654"/>
      <c r="CW85" s="655"/>
      <c r="CX85" s="654"/>
      <c r="CY85" s="655"/>
      <c r="CZ85" s="654"/>
      <c r="DA85" s="655"/>
      <c r="DB85" s="654"/>
      <c r="DC85" s="655"/>
      <c r="DD85" s="654"/>
      <c r="DE85" s="656"/>
      <c r="DF85" s="660">
        <f t="shared" si="63"/>
        <v>0</v>
      </c>
      <c r="DG85" s="652" t="str">
        <f>IF(DF85=0,"",DF85/DB287)</f>
        <v/>
      </c>
      <c r="DH85" s="647"/>
      <c r="DI85" s="200">
        <v>0</v>
      </c>
      <c r="DJ85" s="200">
        <v>0</v>
      </c>
      <c r="DK85" s="95"/>
      <c r="DL85" s="3273"/>
      <c r="DM85" s="3273"/>
      <c r="DN85" s="3273"/>
      <c r="DO85" s="3273"/>
      <c r="DP85" s="3273"/>
      <c r="DQ85" s="3273"/>
      <c r="DR85" s="3093"/>
      <c r="DS85" s="3093"/>
      <c r="DT85" s="200">
        <v>0</v>
      </c>
      <c r="DU85" s="200">
        <v>0</v>
      </c>
      <c r="DV85" s="200">
        <v>0</v>
      </c>
      <c r="DW85" s="1304"/>
    </row>
    <row r="86" spans="2:127" ht="15.95" customHeight="1" thickBot="1">
      <c r="B86" s="653" t="s">
        <v>480</v>
      </c>
      <c r="C86" s="654"/>
      <c r="D86" s="655"/>
      <c r="E86" s="654"/>
      <c r="F86" s="655"/>
      <c r="G86" s="654"/>
      <c r="H86" s="655"/>
      <c r="I86" s="654"/>
      <c r="J86" s="655"/>
      <c r="K86" s="654"/>
      <c r="L86" s="655"/>
      <c r="M86" s="654"/>
      <c r="N86" s="655"/>
      <c r="O86" s="654"/>
      <c r="P86" s="655"/>
      <c r="Q86" s="654"/>
      <c r="R86" s="655"/>
      <c r="S86" s="654"/>
      <c r="T86" s="655"/>
      <c r="U86" s="654"/>
      <c r="V86" s="655"/>
      <c r="W86" s="654"/>
      <c r="X86" s="655"/>
      <c r="Y86" s="654"/>
      <c r="Z86" s="655"/>
      <c r="AA86" s="654"/>
      <c r="AB86" s="656"/>
      <c r="AC86" s="648"/>
      <c r="AD86" s="654"/>
      <c r="AE86" s="655"/>
      <c r="AF86" s="654"/>
      <c r="AG86" s="655"/>
      <c r="AH86" s="654"/>
      <c r="AI86" s="655"/>
      <c r="AJ86" s="654"/>
      <c r="AK86" s="655"/>
      <c r="AL86" s="654"/>
      <c r="AM86" s="655"/>
      <c r="AN86" s="654"/>
      <c r="AO86" s="655"/>
      <c r="AP86" s="654"/>
      <c r="AQ86" s="655"/>
      <c r="AR86" s="654"/>
      <c r="AS86" s="655"/>
      <c r="AT86" s="654"/>
      <c r="AU86" s="655"/>
      <c r="AV86" s="654"/>
      <c r="AW86" s="655"/>
      <c r="AX86" s="654"/>
      <c r="AY86" s="655"/>
      <c r="AZ86" s="654"/>
      <c r="BA86" s="655"/>
      <c r="BB86" s="654"/>
      <c r="BC86" s="656"/>
      <c r="BD86" s="649"/>
      <c r="BE86" s="654"/>
      <c r="BF86" s="655"/>
      <c r="BG86" s="654"/>
      <c r="BH86" s="655"/>
      <c r="BI86" s="654"/>
      <c r="BJ86" s="655"/>
      <c r="BK86" s="654"/>
      <c r="BL86" s="655"/>
      <c r="BM86" s="654"/>
      <c r="BN86" s="655"/>
      <c r="BO86" s="654"/>
      <c r="BP86" s="655"/>
      <c r="BQ86" s="654"/>
      <c r="BR86" s="655"/>
      <c r="BS86" s="654"/>
      <c r="BT86" s="655"/>
      <c r="BU86" s="654"/>
      <c r="BV86" s="655"/>
      <c r="BW86" s="654"/>
      <c r="BX86" s="655"/>
      <c r="BY86" s="654"/>
      <c r="BZ86" s="655"/>
      <c r="CA86" s="654"/>
      <c r="CB86" s="655"/>
      <c r="CC86" s="654"/>
      <c r="CD86" s="656"/>
      <c r="CE86" s="650"/>
      <c r="CF86" s="654"/>
      <c r="CG86" s="655"/>
      <c r="CH86" s="654"/>
      <c r="CI86" s="655"/>
      <c r="CJ86" s="654"/>
      <c r="CK86" s="655"/>
      <c r="CL86" s="654"/>
      <c r="CM86" s="655"/>
      <c r="CN86" s="654"/>
      <c r="CO86" s="655"/>
      <c r="CP86" s="654"/>
      <c r="CQ86" s="655"/>
      <c r="CR86" s="654"/>
      <c r="CS86" s="655"/>
      <c r="CT86" s="654"/>
      <c r="CU86" s="655"/>
      <c r="CV86" s="654"/>
      <c r="CW86" s="655"/>
      <c r="CX86" s="654"/>
      <c r="CY86" s="655"/>
      <c r="CZ86" s="654"/>
      <c r="DA86" s="655"/>
      <c r="DB86" s="654"/>
      <c r="DC86" s="655"/>
      <c r="DD86" s="654"/>
      <c r="DE86" s="656"/>
      <c r="DF86" s="660">
        <f t="shared" si="63"/>
        <v>0</v>
      </c>
      <c r="DG86" s="652" t="str">
        <f>IF(DF86=0,"",DF86/DB287)</f>
        <v/>
      </c>
      <c r="DH86" s="647"/>
      <c r="DI86" s="200">
        <v>0</v>
      </c>
      <c r="DJ86" s="200">
        <v>0</v>
      </c>
      <c r="DK86" s="95"/>
      <c r="DL86" s="200">
        <v>0</v>
      </c>
      <c r="DM86" s="200">
        <v>0</v>
      </c>
      <c r="DN86" s="200">
        <v>0</v>
      </c>
      <c r="DO86" s="200">
        <v>0</v>
      </c>
      <c r="DP86" s="200">
        <v>0</v>
      </c>
      <c r="DQ86" s="200">
        <v>0</v>
      </c>
      <c r="DR86" s="200">
        <v>0</v>
      </c>
      <c r="DS86" s="200">
        <v>0</v>
      </c>
      <c r="DT86" s="200">
        <v>0</v>
      </c>
      <c r="DU86" s="200">
        <v>0</v>
      </c>
      <c r="DV86" s="200">
        <v>0</v>
      </c>
      <c r="DW86" s="1304"/>
    </row>
    <row r="87" spans="2:127" ht="15.95" customHeight="1">
      <c r="B87" s="653" t="s">
        <v>529</v>
      </c>
      <c r="C87" s="654"/>
      <c r="D87" s="655"/>
      <c r="E87" s="654"/>
      <c r="F87" s="655"/>
      <c r="G87" s="654"/>
      <c r="H87" s="655"/>
      <c r="I87" s="654"/>
      <c r="J87" s="655"/>
      <c r="K87" s="654"/>
      <c r="L87" s="655"/>
      <c r="M87" s="654"/>
      <c r="N87" s="655"/>
      <c r="O87" s="654"/>
      <c r="P87" s="655"/>
      <c r="Q87" s="654"/>
      <c r="R87" s="655"/>
      <c r="S87" s="654"/>
      <c r="T87" s="655"/>
      <c r="U87" s="654"/>
      <c r="V87" s="655"/>
      <c r="W87" s="654"/>
      <c r="X87" s="655"/>
      <c r="Y87" s="654"/>
      <c r="Z87" s="655"/>
      <c r="AA87" s="654"/>
      <c r="AB87" s="656"/>
      <c r="AC87" s="648"/>
      <c r="AD87" s="654"/>
      <c r="AE87" s="655"/>
      <c r="AF87" s="654"/>
      <c r="AG87" s="655"/>
      <c r="AH87" s="654"/>
      <c r="AI87" s="655"/>
      <c r="AJ87" s="654"/>
      <c r="AK87" s="655"/>
      <c r="AL87" s="654"/>
      <c r="AM87" s="655"/>
      <c r="AN87" s="654"/>
      <c r="AO87" s="655"/>
      <c r="AP87" s="654"/>
      <c r="AQ87" s="655"/>
      <c r="AR87" s="654"/>
      <c r="AS87" s="655"/>
      <c r="AT87" s="654"/>
      <c r="AU87" s="655"/>
      <c r="AV87" s="654"/>
      <c r="AW87" s="655"/>
      <c r="AX87" s="654"/>
      <c r="AY87" s="655"/>
      <c r="AZ87" s="654"/>
      <c r="BA87" s="655"/>
      <c r="BB87" s="654"/>
      <c r="BC87" s="656"/>
      <c r="BD87" s="649"/>
      <c r="BE87" s="654"/>
      <c r="BF87" s="655"/>
      <c r="BG87" s="654"/>
      <c r="BH87" s="655"/>
      <c r="BI87" s="654"/>
      <c r="BJ87" s="655"/>
      <c r="BK87" s="654"/>
      <c r="BL87" s="655"/>
      <c r="BM87" s="654"/>
      <c r="BN87" s="655"/>
      <c r="BO87" s="654"/>
      <c r="BP87" s="655"/>
      <c r="BQ87" s="654"/>
      <c r="BR87" s="655"/>
      <c r="BS87" s="654"/>
      <c r="BT87" s="655"/>
      <c r="BU87" s="654"/>
      <c r="BV87" s="655"/>
      <c r="BW87" s="654"/>
      <c r="BX87" s="655"/>
      <c r="BY87" s="654"/>
      <c r="BZ87" s="655"/>
      <c r="CA87" s="654"/>
      <c r="CB87" s="655"/>
      <c r="CC87" s="654"/>
      <c r="CD87" s="656"/>
      <c r="CE87" s="650"/>
      <c r="CF87" s="654"/>
      <c r="CG87" s="655"/>
      <c r="CH87" s="654"/>
      <c r="CI87" s="655"/>
      <c r="CJ87" s="654"/>
      <c r="CK87" s="655"/>
      <c r="CL87" s="654"/>
      <c r="CM87" s="655"/>
      <c r="CN87" s="654"/>
      <c r="CO87" s="655"/>
      <c r="CP87" s="654"/>
      <c r="CQ87" s="655"/>
      <c r="CR87" s="654"/>
      <c r="CS87" s="655"/>
      <c r="CT87" s="654"/>
      <c r="CU87" s="655"/>
      <c r="CV87" s="654"/>
      <c r="CW87" s="655"/>
      <c r="CX87" s="654"/>
      <c r="CY87" s="655"/>
      <c r="CZ87" s="654"/>
      <c r="DA87" s="655"/>
      <c r="DB87" s="654"/>
      <c r="DC87" s="655"/>
      <c r="DD87" s="654"/>
      <c r="DE87" s="656"/>
      <c r="DF87" s="660">
        <f t="shared" si="63"/>
        <v>0</v>
      </c>
      <c r="DG87" s="652" t="str">
        <f>IF(DF87=0,"",DF87/DB287)</f>
        <v/>
      </c>
      <c r="DH87" s="647"/>
      <c r="DI87" s="200">
        <v>0</v>
      </c>
      <c r="DJ87" s="200">
        <v>0</v>
      </c>
      <c r="DK87" s="95"/>
      <c r="DL87" s="3005" t="s">
        <v>1134</v>
      </c>
      <c r="DM87" s="3006"/>
      <c r="DN87" s="3006"/>
      <c r="DO87" s="3006"/>
      <c r="DP87" s="3006"/>
      <c r="DQ87" s="3006"/>
      <c r="DR87" s="3006"/>
      <c r="DS87" s="3007"/>
      <c r="DT87" s="200">
        <v>0</v>
      </c>
      <c r="DU87" s="200">
        <v>0</v>
      </c>
      <c r="DV87" s="200">
        <v>0</v>
      </c>
      <c r="DW87" s="1304"/>
    </row>
    <row r="88" spans="2:127" ht="15.95" customHeight="1">
      <c r="B88" s="653" t="s">
        <v>492</v>
      </c>
      <c r="C88" s="654"/>
      <c r="D88" s="655"/>
      <c r="E88" s="654"/>
      <c r="F88" s="655"/>
      <c r="G88" s="654"/>
      <c r="H88" s="655"/>
      <c r="I88" s="654"/>
      <c r="J88" s="655"/>
      <c r="K88" s="654"/>
      <c r="L88" s="655"/>
      <c r="M88" s="654"/>
      <c r="N88" s="655"/>
      <c r="O88" s="654"/>
      <c r="P88" s="655"/>
      <c r="Q88" s="654"/>
      <c r="R88" s="655"/>
      <c r="S88" s="654"/>
      <c r="T88" s="655"/>
      <c r="U88" s="654"/>
      <c r="V88" s="655"/>
      <c r="W88" s="654"/>
      <c r="X88" s="655"/>
      <c r="Y88" s="654"/>
      <c r="Z88" s="655"/>
      <c r="AA88" s="654"/>
      <c r="AB88" s="656"/>
      <c r="AC88" s="648"/>
      <c r="AD88" s="654"/>
      <c r="AE88" s="655"/>
      <c r="AF88" s="654"/>
      <c r="AG88" s="655"/>
      <c r="AH88" s="654"/>
      <c r="AI88" s="655"/>
      <c r="AJ88" s="654"/>
      <c r="AK88" s="655"/>
      <c r="AL88" s="654"/>
      <c r="AM88" s="655"/>
      <c r="AN88" s="654"/>
      <c r="AO88" s="655"/>
      <c r="AP88" s="654"/>
      <c r="AQ88" s="655"/>
      <c r="AR88" s="654"/>
      <c r="AS88" s="655"/>
      <c r="AT88" s="654"/>
      <c r="AU88" s="655"/>
      <c r="AV88" s="654"/>
      <c r="AW88" s="655"/>
      <c r="AX88" s="654"/>
      <c r="AY88" s="655"/>
      <c r="AZ88" s="654"/>
      <c r="BA88" s="655"/>
      <c r="BB88" s="654"/>
      <c r="BC88" s="656"/>
      <c r="BD88" s="649"/>
      <c r="BE88" s="654"/>
      <c r="BF88" s="655"/>
      <c r="BG88" s="654"/>
      <c r="BH88" s="655"/>
      <c r="BI88" s="654"/>
      <c r="BJ88" s="655"/>
      <c r="BK88" s="654"/>
      <c r="BL88" s="655"/>
      <c r="BM88" s="654"/>
      <c r="BN88" s="655"/>
      <c r="BO88" s="654"/>
      <c r="BP88" s="655"/>
      <c r="BQ88" s="654"/>
      <c r="BR88" s="655"/>
      <c r="BS88" s="654"/>
      <c r="BT88" s="655"/>
      <c r="BU88" s="654"/>
      <c r="BV88" s="655"/>
      <c r="BW88" s="654"/>
      <c r="BX88" s="655"/>
      <c r="BY88" s="654"/>
      <c r="BZ88" s="655"/>
      <c r="CA88" s="654"/>
      <c r="CB88" s="655"/>
      <c r="CC88" s="654"/>
      <c r="CD88" s="656"/>
      <c r="CE88" s="650"/>
      <c r="CF88" s="654"/>
      <c r="CG88" s="655"/>
      <c r="CH88" s="654"/>
      <c r="CI88" s="655"/>
      <c r="CJ88" s="654"/>
      <c r="CK88" s="655"/>
      <c r="CL88" s="654"/>
      <c r="CM88" s="655"/>
      <c r="CN88" s="654"/>
      <c r="CO88" s="655"/>
      <c r="CP88" s="654"/>
      <c r="CQ88" s="655"/>
      <c r="CR88" s="654"/>
      <c r="CS88" s="655"/>
      <c r="CT88" s="654"/>
      <c r="CU88" s="655"/>
      <c r="CV88" s="654"/>
      <c r="CW88" s="655"/>
      <c r="CX88" s="654"/>
      <c r="CY88" s="655"/>
      <c r="CZ88" s="654"/>
      <c r="DA88" s="655"/>
      <c r="DB88" s="654"/>
      <c r="DC88" s="655"/>
      <c r="DD88" s="654"/>
      <c r="DE88" s="656"/>
      <c r="DF88" s="660">
        <f t="shared" si="63"/>
        <v>0</v>
      </c>
      <c r="DG88" s="652" t="str">
        <f>IF(DF88=0,"",DF88/DB287)</f>
        <v/>
      </c>
      <c r="DH88" s="647"/>
      <c r="DI88" s="200">
        <v>0</v>
      </c>
      <c r="DJ88" s="200">
        <v>0</v>
      </c>
      <c r="DK88" s="95"/>
      <c r="DL88" s="3011"/>
      <c r="DM88" s="3012"/>
      <c r="DN88" s="3012"/>
      <c r="DO88" s="3012"/>
      <c r="DP88" s="3012"/>
      <c r="DQ88" s="3012"/>
      <c r="DR88" s="3012"/>
      <c r="DS88" s="3013"/>
      <c r="DT88" s="200">
        <v>0</v>
      </c>
      <c r="DU88" s="200">
        <v>0</v>
      </c>
      <c r="DV88" s="200">
        <v>0</v>
      </c>
      <c r="DW88" s="1304"/>
    </row>
    <row r="89" spans="2:127" ht="15.95" customHeight="1">
      <c r="B89" s="653" t="s">
        <v>536</v>
      </c>
      <c r="C89" s="654"/>
      <c r="D89" s="655"/>
      <c r="E89" s="654"/>
      <c r="F89" s="655"/>
      <c r="G89" s="654"/>
      <c r="H89" s="655"/>
      <c r="I89" s="654"/>
      <c r="J89" s="655"/>
      <c r="K89" s="654"/>
      <c r="L89" s="655"/>
      <c r="M89" s="654"/>
      <c r="N89" s="655"/>
      <c r="O89" s="654"/>
      <c r="P89" s="655"/>
      <c r="Q89" s="654"/>
      <c r="R89" s="655"/>
      <c r="S89" s="654"/>
      <c r="T89" s="655"/>
      <c r="U89" s="654"/>
      <c r="V89" s="655"/>
      <c r="W89" s="654"/>
      <c r="X89" s="655"/>
      <c r="Y89" s="654"/>
      <c r="Z89" s="655"/>
      <c r="AA89" s="654"/>
      <c r="AB89" s="656"/>
      <c r="AC89" s="648"/>
      <c r="AD89" s="654"/>
      <c r="AE89" s="655"/>
      <c r="AF89" s="654"/>
      <c r="AG89" s="655"/>
      <c r="AH89" s="654"/>
      <c r="AI89" s="655"/>
      <c r="AJ89" s="654"/>
      <c r="AK89" s="655"/>
      <c r="AL89" s="654"/>
      <c r="AM89" s="655"/>
      <c r="AN89" s="654"/>
      <c r="AO89" s="655"/>
      <c r="AP89" s="654"/>
      <c r="AQ89" s="655"/>
      <c r="AR89" s="654"/>
      <c r="AS89" s="655"/>
      <c r="AT89" s="654"/>
      <c r="AU89" s="655"/>
      <c r="AV89" s="654"/>
      <c r="AW89" s="655"/>
      <c r="AX89" s="654"/>
      <c r="AY89" s="655"/>
      <c r="AZ89" s="654"/>
      <c r="BA89" s="655"/>
      <c r="BB89" s="654"/>
      <c r="BC89" s="656"/>
      <c r="BD89" s="649"/>
      <c r="BE89" s="654"/>
      <c r="BF89" s="655"/>
      <c r="BG89" s="654"/>
      <c r="BH89" s="655"/>
      <c r="BI89" s="654"/>
      <c r="BJ89" s="655"/>
      <c r="BK89" s="654"/>
      <c r="BL89" s="655"/>
      <c r="BM89" s="654"/>
      <c r="BN89" s="655"/>
      <c r="BO89" s="654"/>
      <c r="BP89" s="655"/>
      <c r="BQ89" s="654"/>
      <c r="BR89" s="655"/>
      <c r="BS89" s="654"/>
      <c r="BT89" s="655"/>
      <c r="BU89" s="654"/>
      <c r="BV89" s="655"/>
      <c r="BW89" s="654"/>
      <c r="BX89" s="655"/>
      <c r="BY89" s="654"/>
      <c r="BZ89" s="655"/>
      <c r="CA89" s="654"/>
      <c r="CB89" s="655"/>
      <c r="CC89" s="654"/>
      <c r="CD89" s="656"/>
      <c r="CE89" s="650"/>
      <c r="CF89" s="654"/>
      <c r="CG89" s="655"/>
      <c r="CH89" s="654"/>
      <c r="CI89" s="655"/>
      <c r="CJ89" s="654"/>
      <c r="CK89" s="655"/>
      <c r="CL89" s="654"/>
      <c r="CM89" s="655"/>
      <c r="CN89" s="654"/>
      <c r="CO89" s="655"/>
      <c r="CP89" s="654"/>
      <c r="CQ89" s="655"/>
      <c r="CR89" s="654"/>
      <c r="CS89" s="655"/>
      <c r="CT89" s="654"/>
      <c r="CU89" s="655"/>
      <c r="CV89" s="654"/>
      <c r="CW89" s="655"/>
      <c r="CX89" s="654"/>
      <c r="CY89" s="655"/>
      <c r="CZ89" s="654"/>
      <c r="DA89" s="655"/>
      <c r="DB89" s="654"/>
      <c r="DC89" s="655"/>
      <c r="DD89" s="654"/>
      <c r="DE89" s="656"/>
      <c r="DF89" s="660">
        <f t="shared" si="63"/>
        <v>0</v>
      </c>
      <c r="DG89" s="652" t="str">
        <f>IF(DF89=0,"",DF89/DB287)</f>
        <v/>
      </c>
      <c r="DH89" s="647"/>
      <c r="DI89" s="200">
        <v>0</v>
      </c>
      <c r="DJ89" s="200">
        <v>0</v>
      </c>
      <c r="DK89" s="95"/>
      <c r="DL89" s="395"/>
      <c r="DM89" s="395"/>
      <c r="DN89" s="395"/>
      <c r="DO89" s="395"/>
      <c r="DP89" s="395"/>
      <c r="DQ89" s="395"/>
      <c r="DR89" s="395"/>
      <c r="DS89" s="395"/>
      <c r="DT89" s="200">
        <v>0</v>
      </c>
      <c r="DU89" s="200">
        <v>0</v>
      </c>
      <c r="DV89" s="200">
        <v>0</v>
      </c>
      <c r="DW89" s="1304"/>
    </row>
    <row r="90" spans="2:127" ht="15.95" customHeight="1">
      <c r="B90" s="653"/>
      <c r="C90" s="654"/>
      <c r="D90" s="655"/>
      <c r="E90" s="654"/>
      <c r="F90" s="655"/>
      <c r="G90" s="654"/>
      <c r="H90" s="655"/>
      <c r="I90" s="654"/>
      <c r="J90" s="655"/>
      <c r="K90" s="654"/>
      <c r="L90" s="655"/>
      <c r="M90" s="654"/>
      <c r="N90" s="655"/>
      <c r="O90" s="654"/>
      <c r="P90" s="655"/>
      <c r="Q90" s="654"/>
      <c r="R90" s="655"/>
      <c r="S90" s="654"/>
      <c r="T90" s="655"/>
      <c r="U90" s="654"/>
      <c r="V90" s="655"/>
      <c r="W90" s="654"/>
      <c r="X90" s="655"/>
      <c r="Y90" s="654"/>
      <c r="Z90" s="655"/>
      <c r="AA90" s="654"/>
      <c r="AB90" s="656"/>
      <c r="AC90" s="648"/>
      <c r="AD90" s="654"/>
      <c r="AE90" s="655"/>
      <c r="AF90" s="654"/>
      <c r="AG90" s="655"/>
      <c r="AH90" s="654"/>
      <c r="AI90" s="655"/>
      <c r="AJ90" s="654"/>
      <c r="AK90" s="655"/>
      <c r="AL90" s="654"/>
      <c r="AM90" s="655"/>
      <c r="AN90" s="654"/>
      <c r="AO90" s="655"/>
      <c r="AP90" s="654"/>
      <c r="AQ90" s="655"/>
      <c r="AR90" s="654"/>
      <c r="AS90" s="655"/>
      <c r="AT90" s="654"/>
      <c r="AU90" s="655"/>
      <c r="AV90" s="654"/>
      <c r="AW90" s="655"/>
      <c r="AX90" s="654"/>
      <c r="AY90" s="655"/>
      <c r="AZ90" s="654"/>
      <c r="BA90" s="655"/>
      <c r="BB90" s="654"/>
      <c r="BC90" s="656"/>
      <c r="BD90" s="649"/>
      <c r="BE90" s="654"/>
      <c r="BF90" s="655"/>
      <c r="BG90" s="654"/>
      <c r="BH90" s="655"/>
      <c r="BI90" s="654"/>
      <c r="BJ90" s="655"/>
      <c r="BK90" s="654"/>
      <c r="BL90" s="655"/>
      <c r="BM90" s="654"/>
      <c r="BN90" s="655"/>
      <c r="BO90" s="654"/>
      <c r="BP90" s="655"/>
      <c r="BQ90" s="654"/>
      <c r="BR90" s="655"/>
      <c r="BS90" s="654"/>
      <c r="BT90" s="655"/>
      <c r="BU90" s="654"/>
      <c r="BV90" s="655"/>
      <c r="BW90" s="654"/>
      <c r="BX90" s="655"/>
      <c r="BY90" s="654"/>
      <c r="BZ90" s="655"/>
      <c r="CA90" s="654"/>
      <c r="CB90" s="655"/>
      <c r="CC90" s="654"/>
      <c r="CD90" s="656"/>
      <c r="CE90" s="650"/>
      <c r="CF90" s="654"/>
      <c r="CG90" s="655"/>
      <c r="CH90" s="654"/>
      <c r="CI90" s="655"/>
      <c r="CJ90" s="654"/>
      <c r="CK90" s="655"/>
      <c r="CL90" s="654"/>
      <c r="CM90" s="655"/>
      <c r="CN90" s="654"/>
      <c r="CO90" s="655"/>
      <c r="CP90" s="654"/>
      <c r="CQ90" s="655"/>
      <c r="CR90" s="654"/>
      <c r="CS90" s="655"/>
      <c r="CT90" s="654"/>
      <c r="CU90" s="655"/>
      <c r="CV90" s="654"/>
      <c r="CW90" s="655"/>
      <c r="CX90" s="654"/>
      <c r="CY90" s="655"/>
      <c r="CZ90" s="654"/>
      <c r="DA90" s="655"/>
      <c r="DB90" s="654"/>
      <c r="DC90" s="655"/>
      <c r="DD90" s="654"/>
      <c r="DE90" s="656"/>
      <c r="DF90" s="661">
        <f t="shared" si="63"/>
        <v>0</v>
      </c>
      <c r="DG90" s="652" t="str">
        <f>IF(DF90=0,"",DF90/DB287)</f>
        <v/>
      </c>
      <c r="DH90" s="647"/>
      <c r="DI90" s="200">
        <v>0</v>
      </c>
      <c r="DJ90" s="200">
        <v>0</v>
      </c>
      <c r="DK90" s="95"/>
      <c r="DL90" s="3273" t="s">
        <v>1135</v>
      </c>
      <c r="DM90" s="3273"/>
      <c r="DN90" s="3273"/>
      <c r="DO90" s="3273"/>
      <c r="DP90" s="3273"/>
      <c r="DQ90" s="3273"/>
      <c r="DR90" s="3163" t="s">
        <v>1127</v>
      </c>
      <c r="DS90" s="3163">
        <f>ROW(DE555)</f>
        <v>555</v>
      </c>
      <c r="DT90" s="200">
        <v>0</v>
      </c>
      <c r="DU90" s="200">
        <v>0</v>
      </c>
      <c r="DV90" s="200">
        <v>0</v>
      </c>
      <c r="DW90" s="1304"/>
    </row>
    <row r="91" spans="2:127" s="240" customFormat="1" ht="15.95" customHeight="1">
      <c r="B91" s="959"/>
      <c r="C91" s="620"/>
      <c r="D91" s="621"/>
      <c r="E91" s="621"/>
      <c r="F91" s="621"/>
      <c r="G91" s="621"/>
      <c r="H91" s="621"/>
      <c r="I91" s="621"/>
      <c r="J91" s="621"/>
      <c r="K91" s="621"/>
      <c r="L91" s="621"/>
      <c r="M91" s="621"/>
      <c r="N91" s="621"/>
      <c r="O91" s="621"/>
      <c r="P91" s="621"/>
      <c r="Q91" s="621"/>
      <c r="R91" s="621"/>
      <c r="S91" s="621"/>
      <c r="T91" s="621"/>
      <c r="U91" s="621"/>
      <c r="V91" s="621"/>
      <c r="W91" s="621"/>
      <c r="X91" s="621"/>
      <c r="Y91" s="621"/>
      <c r="Z91" s="621"/>
      <c r="AA91" s="621"/>
      <c r="AB91" s="622"/>
      <c r="AC91" s="97"/>
      <c r="AD91" s="620"/>
      <c r="AE91" s="621"/>
      <c r="AF91" s="621"/>
      <c r="AG91" s="621"/>
      <c r="AH91" s="621"/>
      <c r="AI91" s="621"/>
      <c r="AJ91" s="621"/>
      <c r="AK91" s="621"/>
      <c r="AL91" s="621"/>
      <c r="AM91" s="621"/>
      <c r="AN91" s="621"/>
      <c r="AO91" s="621"/>
      <c r="AP91" s="621"/>
      <c r="AQ91" s="621"/>
      <c r="AR91" s="621"/>
      <c r="AS91" s="621"/>
      <c r="AT91" s="621"/>
      <c r="AU91" s="621"/>
      <c r="AV91" s="621"/>
      <c r="AW91" s="621"/>
      <c r="AX91" s="621"/>
      <c r="AY91" s="621"/>
      <c r="AZ91" s="621"/>
      <c r="BA91" s="621"/>
      <c r="BB91" s="621"/>
      <c r="BC91" s="622"/>
      <c r="BD91" s="98"/>
      <c r="BE91" s="620"/>
      <c r="BF91" s="621"/>
      <c r="BG91" s="621"/>
      <c r="BH91" s="621"/>
      <c r="BI91" s="621"/>
      <c r="BJ91" s="621"/>
      <c r="BK91" s="621"/>
      <c r="BL91" s="621"/>
      <c r="BM91" s="621"/>
      <c r="BN91" s="621"/>
      <c r="BO91" s="621"/>
      <c r="BP91" s="621"/>
      <c r="BQ91" s="621"/>
      <c r="BR91" s="621"/>
      <c r="BS91" s="621"/>
      <c r="BT91" s="621"/>
      <c r="BU91" s="621"/>
      <c r="BV91" s="621"/>
      <c r="BW91" s="621"/>
      <c r="BX91" s="621"/>
      <c r="BY91" s="621"/>
      <c r="BZ91" s="621"/>
      <c r="CA91" s="621"/>
      <c r="CB91" s="621"/>
      <c r="CC91" s="621"/>
      <c r="CD91" s="622"/>
      <c r="CE91" s="99"/>
      <c r="CF91" s="620"/>
      <c r="CG91" s="621"/>
      <c r="CH91" s="621"/>
      <c r="CI91" s="621"/>
      <c r="CJ91" s="621"/>
      <c r="CK91" s="621"/>
      <c r="CL91" s="621"/>
      <c r="CM91" s="621"/>
      <c r="CN91" s="621"/>
      <c r="CO91" s="621"/>
      <c r="CP91" s="621"/>
      <c r="CQ91" s="621"/>
      <c r="CR91" s="621"/>
      <c r="CS91" s="621"/>
      <c r="CT91" s="621"/>
      <c r="CU91" s="621"/>
      <c r="CV91" s="621"/>
      <c r="CW91" s="621"/>
      <c r="CX91" s="621"/>
      <c r="CY91" s="621"/>
      <c r="CZ91" s="621"/>
      <c r="DA91" s="621"/>
      <c r="DB91" s="621"/>
      <c r="DC91" s="621"/>
      <c r="DD91" s="621"/>
      <c r="DE91" s="621"/>
      <c r="DF91" s="621"/>
      <c r="DG91" s="621"/>
      <c r="DH91" s="544"/>
      <c r="DI91" s="200">
        <v>0</v>
      </c>
      <c r="DJ91" s="200">
        <v>0</v>
      </c>
      <c r="DK91" s="95"/>
      <c r="DL91" s="3273"/>
      <c r="DM91" s="3273"/>
      <c r="DN91" s="3273"/>
      <c r="DO91" s="3273"/>
      <c r="DP91" s="3273"/>
      <c r="DQ91" s="3273"/>
      <c r="DR91" s="3093"/>
      <c r="DS91" s="3093"/>
      <c r="DT91" s="200">
        <v>0</v>
      </c>
      <c r="DU91" s="200">
        <v>0</v>
      </c>
      <c r="DV91" s="200">
        <v>0</v>
      </c>
      <c r="DW91" s="1304"/>
    </row>
    <row r="92" spans="2:127" s="240" customFormat="1" ht="15.95" customHeight="1">
      <c r="B92" s="3277" t="s">
        <v>1196</v>
      </c>
      <c r="C92" s="3278"/>
      <c r="D92" s="3278"/>
      <c r="E92" s="3278"/>
      <c r="F92" s="3278"/>
      <c r="G92" s="3278"/>
      <c r="H92" s="3278"/>
      <c r="I92" s="3278"/>
      <c r="J92" s="3278"/>
      <c r="K92" s="3278"/>
      <c r="L92" s="3278"/>
      <c r="M92" s="3278"/>
      <c r="N92" s="3278"/>
      <c r="O92" s="3278"/>
      <c r="P92" s="3278"/>
      <c r="Q92" s="3278"/>
      <c r="R92" s="3278"/>
      <c r="S92" s="3278"/>
      <c r="T92" s="3278"/>
      <c r="U92" s="3278"/>
      <c r="V92" s="3278"/>
      <c r="W92" s="3278"/>
      <c r="X92" s="3278"/>
      <c r="Y92" s="3278"/>
      <c r="Z92" s="3278"/>
      <c r="AA92" s="3278"/>
      <c r="AB92" s="3278"/>
      <c r="AC92" s="3278"/>
      <c r="AD92" s="3278"/>
      <c r="AE92" s="3278"/>
      <c r="AF92" s="3278"/>
      <c r="AG92" s="3278"/>
      <c r="AH92" s="3278"/>
      <c r="AI92" s="3278"/>
      <c r="AJ92" s="3278"/>
      <c r="AK92" s="3278"/>
      <c r="AL92" s="3278"/>
      <c r="AM92" s="3278"/>
      <c r="AN92" s="3278"/>
      <c r="AO92" s="3278"/>
      <c r="AP92" s="3278"/>
      <c r="AQ92" s="3278"/>
      <c r="AR92" s="3278"/>
      <c r="AS92" s="3278"/>
      <c r="AT92" s="3278"/>
      <c r="AU92" s="3278"/>
      <c r="AV92" s="3278"/>
      <c r="AW92" s="3278"/>
      <c r="AX92" s="3278"/>
      <c r="AY92" s="3278"/>
      <c r="AZ92" s="3278"/>
      <c r="BA92" s="3278"/>
      <c r="BB92" s="3278"/>
      <c r="BC92" s="3278"/>
      <c r="BD92" s="3278"/>
      <c r="BE92" s="3278"/>
      <c r="BF92" s="3278"/>
      <c r="BG92" s="3278"/>
      <c r="BH92" s="3278"/>
      <c r="BI92" s="3278"/>
      <c r="BJ92" s="3278"/>
      <c r="BK92" s="3278"/>
      <c r="BL92" s="3278"/>
      <c r="BM92" s="3278"/>
      <c r="BN92" s="3278"/>
      <c r="BO92" s="3278"/>
      <c r="BP92" s="3278"/>
      <c r="BQ92" s="3278"/>
      <c r="BR92" s="3278"/>
      <c r="BS92" s="3278"/>
      <c r="BT92" s="3278"/>
      <c r="BU92" s="3278"/>
      <c r="BV92" s="3278"/>
      <c r="BW92" s="3278"/>
      <c r="BX92" s="3278"/>
      <c r="BY92" s="3278"/>
      <c r="BZ92" s="3278"/>
      <c r="CA92" s="3278"/>
      <c r="CB92" s="3278"/>
      <c r="CC92" s="3278"/>
      <c r="CD92" s="3278"/>
      <c r="CE92" s="3278"/>
      <c r="CF92" s="3279" t="str">
        <f>B92</f>
        <v>PROTÉINES  VOLAILLE</v>
      </c>
      <c r="CG92" s="3279"/>
      <c r="CH92" s="3279"/>
      <c r="CI92" s="3279"/>
      <c r="CJ92" s="3279"/>
      <c r="CK92" s="3279"/>
      <c r="CL92" s="3279"/>
      <c r="CM92" s="3279"/>
      <c r="CN92" s="3279"/>
      <c r="CO92" s="3279"/>
      <c r="CP92" s="3279"/>
      <c r="CQ92" s="3279"/>
      <c r="CR92" s="3279"/>
      <c r="CS92" s="3279"/>
      <c r="CT92" s="3279"/>
      <c r="CU92" s="3279"/>
      <c r="CV92" s="3279"/>
      <c r="CW92" s="3279"/>
      <c r="CX92" s="3279"/>
      <c r="CY92" s="3279"/>
      <c r="CZ92" s="3279"/>
      <c r="DA92" s="3279"/>
      <c r="DB92" s="3279"/>
      <c r="DC92" s="3279"/>
      <c r="DD92" s="3279"/>
      <c r="DE92" s="3279"/>
      <c r="DF92" s="3279"/>
      <c r="DG92" s="3280"/>
      <c r="DH92" s="544"/>
      <c r="DI92" s="200">
        <v>0</v>
      </c>
      <c r="DJ92" s="200">
        <v>0</v>
      </c>
      <c r="DK92" s="95"/>
      <c r="DL92" s="3273"/>
      <c r="DM92" s="3273"/>
      <c r="DN92" s="3273"/>
      <c r="DO92" s="3273"/>
      <c r="DP92" s="3273"/>
      <c r="DQ92" s="3273"/>
      <c r="DR92" s="3093"/>
      <c r="DS92" s="3093"/>
      <c r="DT92" s="200">
        <v>0</v>
      </c>
      <c r="DU92" s="200">
        <v>0</v>
      </c>
      <c r="DV92" s="200">
        <v>0</v>
      </c>
      <c r="DW92" s="1304"/>
    </row>
    <row r="93" spans="2:127" s="240" customFormat="1" ht="15.95" customHeight="1">
      <c r="B93" s="3277"/>
      <c r="C93" s="3278"/>
      <c r="D93" s="3278"/>
      <c r="E93" s="3278"/>
      <c r="F93" s="3278"/>
      <c r="G93" s="3278"/>
      <c r="H93" s="3278"/>
      <c r="I93" s="3278"/>
      <c r="J93" s="3278"/>
      <c r="K93" s="3278"/>
      <c r="L93" s="3278"/>
      <c r="M93" s="3278"/>
      <c r="N93" s="3278"/>
      <c r="O93" s="3278"/>
      <c r="P93" s="3278"/>
      <c r="Q93" s="3278"/>
      <c r="R93" s="3278"/>
      <c r="S93" s="3278"/>
      <c r="T93" s="3278"/>
      <c r="U93" s="3278"/>
      <c r="V93" s="3278"/>
      <c r="W93" s="3278"/>
      <c r="X93" s="3278"/>
      <c r="Y93" s="3278"/>
      <c r="Z93" s="3278"/>
      <c r="AA93" s="3278"/>
      <c r="AB93" s="3278"/>
      <c r="AC93" s="3278"/>
      <c r="AD93" s="3278"/>
      <c r="AE93" s="3278"/>
      <c r="AF93" s="3278"/>
      <c r="AG93" s="3278"/>
      <c r="AH93" s="3278"/>
      <c r="AI93" s="3278"/>
      <c r="AJ93" s="3278"/>
      <c r="AK93" s="3278"/>
      <c r="AL93" s="3278"/>
      <c r="AM93" s="3278"/>
      <c r="AN93" s="3278"/>
      <c r="AO93" s="3278"/>
      <c r="AP93" s="3278"/>
      <c r="AQ93" s="3278"/>
      <c r="AR93" s="3278"/>
      <c r="AS93" s="3278"/>
      <c r="AT93" s="3278"/>
      <c r="AU93" s="3278"/>
      <c r="AV93" s="3278"/>
      <c r="AW93" s="3278"/>
      <c r="AX93" s="3278"/>
      <c r="AY93" s="3278"/>
      <c r="AZ93" s="3278"/>
      <c r="BA93" s="3278"/>
      <c r="BB93" s="3278"/>
      <c r="BC93" s="3278"/>
      <c r="BD93" s="3278"/>
      <c r="BE93" s="3278"/>
      <c r="BF93" s="3278"/>
      <c r="BG93" s="3278"/>
      <c r="BH93" s="3278"/>
      <c r="BI93" s="3278"/>
      <c r="BJ93" s="3278"/>
      <c r="BK93" s="3278"/>
      <c r="BL93" s="3278"/>
      <c r="BM93" s="3278"/>
      <c r="BN93" s="3278"/>
      <c r="BO93" s="3278"/>
      <c r="BP93" s="3278"/>
      <c r="BQ93" s="3278"/>
      <c r="BR93" s="3278"/>
      <c r="BS93" s="3278"/>
      <c r="BT93" s="3278"/>
      <c r="BU93" s="3278"/>
      <c r="BV93" s="3278"/>
      <c r="BW93" s="3278"/>
      <c r="BX93" s="3278"/>
      <c r="BY93" s="3278"/>
      <c r="BZ93" s="3278"/>
      <c r="CA93" s="3278"/>
      <c r="CB93" s="3278"/>
      <c r="CC93" s="3278"/>
      <c r="CD93" s="3278"/>
      <c r="CE93" s="3278"/>
      <c r="CF93" s="3281"/>
      <c r="CG93" s="3281"/>
      <c r="CH93" s="3281"/>
      <c r="CI93" s="3281"/>
      <c r="CJ93" s="3281"/>
      <c r="CK93" s="3281"/>
      <c r="CL93" s="3281"/>
      <c r="CM93" s="3281"/>
      <c r="CN93" s="3281"/>
      <c r="CO93" s="3281"/>
      <c r="CP93" s="3281"/>
      <c r="CQ93" s="3281"/>
      <c r="CR93" s="3281"/>
      <c r="CS93" s="3281"/>
      <c r="CT93" s="3281"/>
      <c r="CU93" s="3281"/>
      <c r="CV93" s="3281"/>
      <c r="CW93" s="3281"/>
      <c r="CX93" s="3281"/>
      <c r="CY93" s="3281"/>
      <c r="CZ93" s="3281"/>
      <c r="DA93" s="3281"/>
      <c r="DB93" s="3281"/>
      <c r="DC93" s="3281"/>
      <c r="DD93" s="3281"/>
      <c r="DE93" s="3281"/>
      <c r="DF93" s="3281"/>
      <c r="DG93" s="3282"/>
      <c r="DH93" s="544"/>
      <c r="DI93" s="200">
        <v>0</v>
      </c>
      <c r="DJ93" s="200">
        <v>0</v>
      </c>
      <c r="DK93" s="95"/>
      <c r="DL93" s="395"/>
      <c r="DM93" s="395"/>
      <c r="DN93" s="395"/>
      <c r="DO93" s="395"/>
      <c r="DP93" s="395"/>
      <c r="DQ93" s="395"/>
      <c r="DR93" s="395"/>
      <c r="DS93" s="395"/>
      <c r="DT93" s="200">
        <v>0</v>
      </c>
      <c r="DU93" s="200">
        <v>0</v>
      </c>
      <c r="DV93" s="200">
        <v>0</v>
      </c>
      <c r="DW93" s="1304"/>
    </row>
    <row r="94" spans="2:127" s="2" customFormat="1" ht="15.95" customHeight="1">
      <c r="B94" s="947" t="s">
        <v>847</v>
      </c>
      <c r="C94" s="3023">
        <v>1</v>
      </c>
      <c r="D94" s="3024"/>
      <c r="E94" s="3023">
        <f>C94+1</f>
        <v>2</v>
      </c>
      <c r="F94" s="3024"/>
      <c r="G94" s="3023">
        <f>E94+1</f>
        <v>3</v>
      </c>
      <c r="H94" s="3024"/>
      <c r="I94" s="3023">
        <f>G94+1</f>
        <v>4</v>
      </c>
      <c r="J94" s="3024"/>
      <c r="K94" s="3023">
        <f>I94+1</f>
        <v>5</v>
      </c>
      <c r="L94" s="3024"/>
      <c r="M94" s="3023">
        <f>K94+1</f>
        <v>6</v>
      </c>
      <c r="N94" s="3024"/>
      <c r="O94" s="3023">
        <f>M94+1</f>
        <v>7</v>
      </c>
      <c r="P94" s="3024"/>
      <c r="Q94" s="3023">
        <f>O94+1</f>
        <v>8</v>
      </c>
      <c r="R94" s="3024"/>
      <c r="S94" s="3023">
        <f>Q94+1</f>
        <v>9</v>
      </c>
      <c r="T94" s="3024"/>
      <c r="U94" s="3023">
        <f>S94+1</f>
        <v>10</v>
      </c>
      <c r="V94" s="3024"/>
      <c r="W94" s="3023">
        <f>U94+1</f>
        <v>11</v>
      </c>
      <c r="X94" s="3024"/>
      <c r="Y94" s="3023">
        <f>W94+1</f>
        <v>12</v>
      </c>
      <c r="Z94" s="3024"/>
      <c r="AA94" s="3023">
        <f>Y94+1</f>
        <v>13</v>
      </c>
      <c r="AB94" s="3024"/>
      <c r="AC94" s="113"/>
      <c r="AD94" s="3023">
        <f>AA94+1</f>
        <v>14</v>
      </c>
      <c r="AE94" s="3024"/>
      <c r="AF94" s="3023">
        <f>AD94+1</f>
        <v>15</v>
      </c>
      <c r="AG94" s="3024"/>
      <c r="AH94" s="3023">
        <f>AF94+1</f>
        <v>16</v>
      </c>
      <c r="AI94" s="3024"/>
      <c r="AJ94" s="3023">
        <f>AH94+1</f>
        <v>17</v>
      </c>
      <c r="AK94" s="3024"/>
      <c r="AL94" s="3023">
        <f>AJ94+1</f>
        <v>18</v>
      </c>
      <c r="AM94" s="3024"/>
      <c r="AN94" s="3023">
        <f>AL94+1</f>
        <v>19</v>
      </c>
      <c r="AO94" s="3024"/>
      <c r="AP94" s="3023">
        <f>AN94+1</f>
        <v>20</v>
      </c>
      <c r="AQ94" s="3024"/>
      <c r="AR94" s="3023">
        <f>AP94+1</f>
        <v>21</v>
      </c>
      <c r="AS94" s="3024"/>
      <c r="AT94" s="3023">
        <f>AR94+1</f>
        <v>22</v>
      </c>
      <c r="AU94" s="3024"/>
      <c r="AV94" s="3023">
        <f>AT94+1</f>
        <v>23</v>
      </c>
      <c r="AW94" s="3024"/>
      <c r="AX94" s="3023">
        <f>AV94+1</f>
        <v>24</v>
      </c>
      <c r="AY94" s="3024"/>
      <c r="AZ94" s="3023">
        <f>AX94+1</f>
        <v>25</v>
      </c>
      <c r="BA94" s="3024"/>
      <c r="BB94" s="3023">
        <f>AZ94+1</f>
        <v>26</v>
      </c>
      <c r="BC94" s="3024"/>
      <c r="BD94" s="114"/>
      <c r="BE94" s="3023">
        <f>BB94+1</f>
        <v>27</v>
      </c>
      <c r="BF94" s="3024"/>
      <c r="BG94" s="3023">
        <f>BE94+1</f>
        <v>28</v>
      </c>
      <c r="BH94" s="3024"/>
      <c r="BI94" s="3023">
        <f>BG94+1</f>
        <v>29</v>
      </c>
      <c r="BJ94" s="3024"/>
      <c r="BK94" s="3023">
        <f>BI94+1</f>
        <v>30</v>
      </c>
      <c r="BL94" s="3024"/>
      <c r="BM94" s="3023">
        <f>BK94+1</f>
        <v>31</v>
      </c>
      <c r="BN94" s="3024"/>
      <c r="BO94" s="3023">
        <f>BM94+1</f>
        <v>32</v>
      </c>
      <c r="BP94" s="3024"/>
      <c r="BQ94" s="3023">
        <f>BO94+1</f>
        <v>33</v>
      </c>
      <c r="BR94" s="3024"/>
      <c r="BS94" s="3023">
        <f>BQ94+1</f>
        <v>34</v>
      </c>
      <c r="BT94" s="3024"/>
      <c r="BU94" s="3023">
        <f>BS94+1</f>
        <v>35</v>
      </c>
      <c r="BV94" s="3024"/>
      <c r="BW94" s="3023">
        <f>BU94+1</f>
        <v>36</v>
      </c>
      <c r="BX94" s="3024"/>
      <c r="BY94" s="3023">
        <f>BW94+1</f>
        <v>37</v>
      </c>
      <c r="BZ94" s="3024"/>
      <c r="CA94" s="3023">
        <f>BY94+1</f>
        <v>38</v>
      </c>
      <c r="CB94" s="3024"/>
      <c r="CC94" s="3023">
        <f>CA94+1</f>
        <v>39</v>
      </c>
      <c r="CD94" s="3024"/>
      <c r="CE94" s="115"/>
      <c r="CF94" s="3023">
        <f>CC94+1</f>
        <v>40</v>
      </c>
      <c r="CG94" s="3024"/>
      <c r="CH94" s="3023">
        <f>CF94+1</f>
        <v>41</v>
      </c>
      <c r="CI94" s="3024"/>
      <c r="CJ94" s="3023">
        <f>CH94+1</f>
        <v>42</v>
      </c>
      <c r="CK94" s="3024"/>
      <c r="CL94" s="3023">
        <f>CJ94+1</f>
        <v>43</v>
      </c>
      <c r="CM94" s="3024"/>
      <c r="CN94" s="3023">
        <f>CL94+1</f>
        <v>44</v>
      </c>
      <c r="CO94" s="3024"/>
      <c r="CP94" s="3023">
        <f>CN94+1</f>
        <v>45</v>
      </c>
      <c r="CQ94" s="3024"/>
      <c r="CR94" s="3023">
        <f>CP94+1</f>
        <v>46</v>
      </c>
      <c r="CS94" s="3024"/>
      <c r="CT94" s="3023">
        <f>CR94+1</f>
        <v>47</v>
      </c>
      <c r="CU94" s="3024"/>
      <c r="CV94" s="3023">
        <f>CT94+1</f>
        <v>48</v>
      </c>
      <c r="CW94" s="3024"/>
      <c r="CX94" s="3023">
        <f>CV94+1</f>
        <v>49</v>
      </c>
      <c r="CY94" s="3024"/>
      <c r="CZ94" s="3023">
        <f>CX94+1</f>
        <v>50</v>
      </c>
      <c r="DA94" s="3024"/>
      <c r="DB94" s="3023">
        <f t="shared" ref="DB94" si="64">CZ94+1</f>
        <v>51</v>
      </c>
      <c r="DC94" s="3024"/>
      <c r="DD94" s="3023">
        <f>DB94+1</f>
        <v>52</v>
      </c>
      <c r="DE94" s="3024"/>
      <c r="DF94" s="100" t="s">
        <v>937</v>
      </c>
      <c r="DG94" s="101"/>
      <c r="DH94" s="96"/>
      <c r="DI94" s="200">
        <v>0</v>
      </c>
      <c r="DJ94" s="200">
        <v>0</v>
      </c>
      <c r="DK94" s="95"/>
      <c r="DL94" s="3255" t="s">
        <v>1005</v>
      </c>
      <c r="DM94" s="3255"/>
      <c r="DN94" s="3255"/>
      <c r="DO94" s="3255"/>
      <c r="DP94" s="3255"/>
      <c r="DQ94" s="3255"/>
      <c r="DR94" s="3255"/>
      <c r="DS94" s="3255"/>
      <c r="DT94" s="200">
        <v>0</v>
      </c>
      <c r="DU94" s="200">
        <v>0</v>
      </c>
      <c r="DV94" s="200">
        <v>0</v>
      </c>
      <c r="DW94" s="1304"/>
    </row>
    <row r="95" spans="2:127" s="2" customFormat="1" ht="15.95" customHeight="1">
      <c r="B95" s="948" t="s">
        <v>205</v>
      </c>
      <c r="C95" s="102" t="s">
        <v>66</v>
      </c>
      <c r="D95" s="103" t="s">
        <v>77</v>
      </c>
      <c r="E95" s="102" t="s">
        <v>66</v>
      </c>
      <c r="F95" s="103" t="s">
        <v>77</v>
      </c>
      <c r="G95" s="102" t="s">
        <v>66</v>
      </c>
      <c r="H95" s="103" t="s">
        <v>77</v>
      </c>
      <c r="I95" s="102" t="s">
        <v>66</v>
      </c>
      <c r="J95" s="103" t="s">
        <v>77</v>
      </c>
      <c r="K95" s="102" t="s">
        <v>66</v>
      </c>
      <c r="L95" s="103" t="s">
        <v>77</v>
      </c>
      <c r="M95" s="102" t="s">
        <v>66</v>
      </c>
      <c r="N95" s="103" t="s">
        <v>77</v>
      </c>
      <c r="O95" s="102" t="s">
        <v>66</v>
      </c>
      <c r="P95" s="103" t="s">
        <v>77</v>
      </c>
      <c r="Q95" s="102" t="s">
        <v>66</v>
      </c>
      <c r="R95" s="103" t="s">
        <v>77</v>
      </c>
      <c r="S95" s="102" t="s">
        <v>66</v>
      </c>
      <c r="T95" s="103" t="s">
        <v>77</v>
      </c>
      <c r="U95" s="102" t="s">
        <v>66</v>
      </c>
      <c r="V95" s="103" t="s">
        <v>77</v>
      </c>
      <c r="W95" s="102" t="s">
        <v>66</v>
      </c>
      <c r="X95" s="103" t="s">
        <v>77</v>
      </c>
      <c r="Y95" s="102" t="s">
        <v>66</v>
      </c>
      <c r="Z95" s="103" t="s">
        <v>77</v>
      </c>
      <c r="AA95" s="102" t="s">
        <v>66</v>
      </c>
      <c r="AB95" s="104" t="s">
        <v>77</v>
      </c>
      <c r="AC95" s="97"/>
      <c r="AD95" s="105" t="s">
        <v>66</v>
      </c>
      <c r="AE95" s="103" t="s">
        <v>77</v>
      </c>
      <c r="AF95" s="106" t="s">
        <v>66</v>
      </c>
      <c r="AG95" s="103" t="s">
        <v>77</v>
      </c>
      <c r="AH95" s="106" t="s">
        <v>66</v>
      </c>
      <c r="AI95" s="103" t="s">
        <v>77</v>
      </c>
      <c r="AJ95" s="106" t="s">
        <v>66</v>
      </c>
      <c r="AK95" s="103" t="s">
        <v>77</v>
      </c>
      <c r="AL95" s="106" t="s">
        <v>66</v>
      </c>
      <c r="AM95" s="103" t="s">
        <v>77</v>
      </c>
      <c r="AN95" s="106" t="s">
        <v>66</v>
      </c>
      <c r="AO95" s="103" t="s">
        <v>77</v>
      </c>
      <c r="AP95" s="106" t="s">
        <v>66</v>
      </c>
      <c r="AQ95" s="103" t="s">
        <v>77</v>
      </c>
      <c r="AR95" s="106" t="s">
        <v>66</v>
      </c>
      <c r="AS95" s="103" t="s">
        <v>77</v>
      </c>
      <c r="AT95" s="106" t="s">
        <v>66</v>
      </c>
      <c r="AU95" s="103" t="s">
        <v>77</v>
      </c>
      <c r="AV95" s="106" t="s">
        <v>66</v>
      </c>
      <c r="AW95" s="103" t="s">
        <v>77</v>
      </c>
      <c r="AX95" s="106" t="s">
        <v>66</v>
      </c>
      <c r="AY95" s="103" t="s">
        <v>77</v>
      </c>
      <c r="AZ95" s="106" t="s">
        <v>66</v>
      </c>
      <c r="BA95" s="103" t="s">
        <v>77</v>
      </c>
      <c r="BB95" s="106" t="s">
        <v>66</v>
      </c>
      <c r="BC95" s="104" t="s">
        <v>77</v>
      </c>
      <c r="BD95" s="98"/>
      <c r="BE95" s="107" t="s">
        <v>66</v>
      </c>
      <c r="BF95" s="103" t="s">
        <v>77</v>
      </c>
      <c r="BG95" s="108" t="s">
        <v>66</v>
      </c>
      <c r="BH95" s="103" t="s">
        <v>77</v>
      </c>
      <c r="BI95" s="108" t="s">
        <v>66</v>
      </c>
      <c r="BJ95" s="103" t="s">
        <v>77</v>
      </c>
      <c r="BK95" s="108" t="s">
        <v>66</v>
      </c>
      <c r="BL95" s="103" t="s">
        <v>77</v>
      </c>
      <c r="BM95" s="108" t="s">
        <v>66</v>
      </c>
      <c r="BN95" s="103" t="s">
        <v>77</v>
      </c>
      <c r="BO95" s="108" t="s">
        <v>66</v>
      </c>
      <c r="BP95" s="103" t="s">
        <v>77</v>
      </c>
      <c r="BQ95" s="108" t="s">
        <v>66</v>
      </c>
      <c r="BR95" s="103" t="s">
        <v>77</v>
      </c>
      <c r="BS95" s="108" t="s">
        <v>66</v>
      </c>
      <c r="BT95" s="103" t="s">
        <v>77</v>
      </c>
      <c r="BU95" s="108" t="s">
        <v>66</v>
      </c>
      <c r="BV95" s="103" t="s">
        <v>77</v>
      </c>
      <c r="BW95" s="108" t="s">
        <v>66</v>
      </c>
      <c r="BX95" s="103" t="s">
        <v>77</v>
      </c>
      <c r="BY95" s="108" t="s">
        <v>66</v>
      </c>
      <c r="BZ95" s="103" t="s">
        <v>77</v>
      </c>
      <c r="CA95" s="108" t="s">
        <v>66</v>
      </c>
      <c r="CB95" s="103" t="s">
        <v>77</v>
      </c>
      <c r="CC95" s="108" t="s">
        <v>66</v>
      </c>
      <c r="CD95" s="104" t="s">
        <v>77</v>
      </c>
      <c r="CE95" s="99"/>
      <c r="CF95" s="109" t="s">
        <v>66</v>
      </c>
      <c r="CG95" s="103" t="s">
        <v>77</v>
      </c>
      <c r="CH95" s="110" t="s">
        <v>66</v>
      </c>
      <c r="CI95" s="103" t="s">
        <v>77</v>
      </c>
      <c r="CJ95" s="110" t="s">
        <v>66</v>
      </c>
      <c r="CK95" s="103" t="s">
        <v>77</v>
      </c>
      <c r="CL95" s="110" t="s">
        <v>66</v>
      </c>
      <c r="CM95" s="103" t="s">
        <v>77</v>
      </c>
      <c r="CN95" s="110" t="s">
        <v>66</v>
      </c>
      <c r="CO95" s="103" t="s">
        <v>77</v>
      </c>
      <c r="CP95" s="110" t="s">
        <v>66</v>
      </c>
      <c r="CQ95" s="103" t="s">
        <v>77</v>
      </c>
      <c r="CR95" s="110" t="s">
        <v>66</v>
      </c>
      <c r="CS95" s="103" t="s">
        <v>77</v>
      </c>
      <c r="CT95" s="110" t="s">
        <v>66</v>
      </c>
      <c r="CU95" s="103" t="s">
        <v>77</v>
      </c>
      <c r="CV95" s="110" t="s">
        <v>66</v>
      </c>
      <c r="CW95" s="103" t="s">
        <v>77</v>
      </c>
      <c r="CX95" s="110" t="s">
        <v>66</v>
      </c>
      <c r="CY95" s="103" t="s">
        <v>77</v>
      </c>
      <c r="CZ95" s="110" t="s">
        <v>66</v>
      </c>
      <c r="DA95" s="103" t="s">
        <v>77</v>
      </c>
      <c r="DB95" s="110" t="s">
        <v>66</v>
      </c>
      <c r="DC95" s="103" t="s">
        <v>77</v>
      </c>
      <c r="DD95" s="110" t="s">
        <v>66</v>
      </c>
      <c r="DE95" s="104" t="s">
        <v>77</v>
      </c>
      <c r="DF95" s="111" t="s">
        <v>922</v>
      </c>
      <c r="DG95" s="112"/>
      <c r="DH95" s="96"/>
      <c r="DI95" s="200">
        <v>0</v>
      </c>
      <c r="DJ95" s="200">
        <v>0</v>
      </c>
      <c r="DK95" s="95"/>
      <c r="DL95" s="3255"/>
      <c r="DM95" s="3255"/>
      <c r="DN95" s="3255"/>
      <c r="DO95" s="3255"/>
      <c r="DP95" s="3255"/>
      <c r="DQ95" s="3255"/>
      <c r="DR95" s="3255"/>
      <c r="DS95" s="3255"/>
      <c r="DT95" s="200">
        <v>0</v>
      </c>
      <c r="DU95" s="200">
        <v>0</v>
      </c>
      <c r="DV95" s="200">
        <v>0</v>
      </c>
      <c r="DW95" s="1304"/>
    </row>
    <row r="96" spans="2:127" ht="15.95" customHeight="1">
      <c r="B96" s="653" t="s">
        <v>543</v>
      </c>
      <c r="C96" s="654"/>
      <c r="D96" s="655"/>
      <c r="E96" s="654"/>
      <c r="F96" s="655"/>
      <c r="G96" s="654"/>
      <c r="H96" s="655"/>
      <c r="I96" s="654"/>
      <c r="J96" s="655"/>
      <c r="K96" s="654"/>
      <c r="L96" s="655"/>
      <c r="M96" s="654"/>
      <c r="N96" s="655"/>
      <c r="O96" s="654"/>
      <c r="P96" s="655"/>
      <c r="Q96" s="654"/>
      <c r="R96" s="655"/>
      <c r="S96" s="654"/>
      <c r="T96" s="655"/>
      <c r="U96" s="654"/>
      <c r="V96" s="655"/>
      <c r="W96" s="654"/>
      <c r="X96" s="655"/>
      <c r="Y96" s="654"/>
      <c r="Z96" s="655"/>
      <c r="AA96" s="654"/>
      <c r="AB96" s="656"/>
      <c r="AC96" s="648"/>
      <c r="AD96" s="654"/>
      <c r="AE96" s="655"/>
      <c r="AF96" s="654"/>
      <c r="AG96" s="655"/>
      <c r="AH96" s="654"/>
      <c r="AI96" s="655"/>
      <c r="AJ96" s="654"/>
      <c r="AK96" s="655"/>
      <c r="AL96" s="654"/>
      <c r="AM96" s="655"/>
      <c r="AN96" s="654"/>
      <c r="AO96" s="655"/>
      <c r="AP96" s="654"/>
      <c r="AQ96" s="655"/>
      <c r="AR96" s="654"/>
      <c r="AS96" s="655"/>
      <c r="AT96" s="654"/>
      <c r="AU96" s="655"/>
      <c r="AV96" s="654"/>
      <c r="AW96" s="655"/>
      <c r="AX96" s="654"/>
      <c r="AY96" s="655"/>
      <c r="AZ96" s="654"/>
      <c r="BA96" s="655"/>
      <c r="BB96" s="654"/>
      <c r="BC96" s="656"/>
      <c r="BD96" s="649"/>
      <c r="BE96" s="654"/>
      <c r="BF96" s="655"/>
      <c r="BG96" s="654"/>
      <c r="BH96" s="655"/>
      <c r="BI96" s="654"/>
      <c r="BJ96" s="655"/>
      <c r="BK96" s="654"/>
      <c r="BL96" s="655"/>
      <c r="BM96" s="654"/>
      <c r="BN96" s="655"/>
      <c r="BO96" s="654"/>
      <c r="BP96" s="655"/>
      <c r="BQ96" s="654"/>
      <c r="BR96" s="655"/>
      <c r="BS96" s="654"/>
      <c r="BT96" s="655"/>
      <c r="BU96" s="654"/>
      <c r="BV96" s="655"/>
      <c r="BW96" s="654"/>
      <c r="BX96" s="655"/>
      <c r="BY96" s="654"/>
      <c r="BZ96" s="655"/>
      <c r="CA96" s="654"/>
      <c r="CB96" s="655"/>
      <c r="CC96" s="654"/>
      <c r="CD96" s="656"/>
      <c r="CE96" s="650"/>
      <c r="CF96" s="654"/>
      <c r="CG96" s="655"/>
      <c r="CH96" s="654"/>
      <c r="CI96" s="655"/>
      <c r="CJ96" s="654"/>
      <c r="CK96" s="655"/>
      <c r="CL96" s="654"/>
      <c r="CM96" s="655"/>
      <c r="CN96" s="654"/>
      <c r="CO96" s="655"/>
      <c r="CP96" s="654"/>
      <c r="CQ96" s="655"/>
      <c r="CR96" s="654"/>
      <c r="CS96" s="655"/>
      <c r="CT96" s="654"/>
      <c r="CU96" s="655"/>
      <c r="CV96" s="654"/>
      <c r="CW96" s="655"/>
      <c r="CX96" s="654"/>
      <c r="CY96" s="655"/>
      <c r="CZ96" s="654"/>
      <c r="DA96" s="655"/>
      <c r="DB96" s="654"/>
      <c r="DC96" s="655"/>
      <c r="DD96" s="654"/>
      <c r="DE96" s="656"/>
      <c r="DF96" s="660">
        <f t="shared" ref="DF96:DF119" si="65">SUM(C96:DE96)</f>
        <v>0</v>
      </c>
      <c r="DG96" s="652" t="str">
        <f>IF(DF96=0,"",DF96/DB287)</f>
        <v/>
      </c>
      <c r="DH96" s="647"/>
      <c r="DI96" s="200">
        <v>0</v>
      </c>
      <c r="DJ96" s="200">
        <v>0</v>
      </c>
      <c r="DK96" s="95"/>
      <c r="DL96" s="395"/>
      <c r="DM96" s="395"/>
      <c r="DN96" s="395"/>
      <c r="DO96" s="395"/>
      <c r="DP96" s="395"/>
      <c r="DQ96" s="395"/>
      <c r="DR96" s="395"/>
      <c r="DS96" s="395"/>
      <c r="DT96" s="200">
        <v>0</v>
      </c>
      <c r="DU96" s="200">
        <v>0</v>
      </c>
      <c r="DV96" s="200">
        <v>0</v>
      </c>
      <c r="DW96" s="1304"/>
    </row>
    <row r="97" spans="2:127" ht="15.95" customHeight="1">
      <c r="B97" s="653" t="s">
        <v>549</v>
      </c>
      <c r="C97" s="654"/>
      <c r="D97" s="655"/>
      <c r="E97" s="654"/>
      <c r="F97" s="655"/>
      <c r="G97" s="654"/>
      <c r="H97" s="655"/>
      <c r="I97" s="654"/>
      <c r="J97" s="655"/>
      <c r="K97" s="654"/>
      <c r="L97" s="655"/>
      <c r="M97" s="654"/>
      <c r="N97" s="655"/>
      <c r="O97" s="654"/>
      <c r="P97" s="655"/>
      <c r="Q97" s="654"/>
      <c r="R97" s="655"/>
      <c r="S97" s="654"/>
      <c r="T97" s="655"/>
      <c r="U97" s="654"/>
      <c r="V97" s="655"/>
      <c r="W97" s="654"/>
      <c r="X97" s="655"/>
      <c r="Y97" s="654"/>
      <c r="Z97" s="655"/>
      <c r="AA97" s="654"/>
      <c r="AB97" s="656"/>
      <c r="AC97" s="648"/>
      <c r="AD97" s="654"/>
      <c r="AE97" s="655"/>
      <c r="AF97" s="654"/>
      <c r="AG97" s="655"/>
      <c r="AH97" s="654"/>
      <c r="AI97" s="655"/>
      <c r="AJ97" s="654"/>
      <c r="AK97" s="655"/>
      <c r="AL97" s="654"/>
      <c r="AM97" s="655"/>
      <c r="AN97" s="654"/>
      <c r="AO97" s="655"/>
      <c r="AP97" s="654"/>
      <c r="AQ97" s="655"/>
      <c r="AR97" s="654"/>
      <c r="AS97" s="655"/>
      <c r="AT97" s="654"/>
      <c r="AU97" s="655"/>
      <c r="AV97" s="654"/>
      <c r="AW97" s="655"/>
      <c r="AX97" s="654"/>
      <c r="AY97" s="655"/>
      <c r="AZ97" s="654"/>
      <c r="BA97" s="655"/>
      <c r="BB97" s="654"/>
      <c r="BC97" s="656"/>
      <c r="BD97" s="649"/>
      <c r="BE97" s="654"/>
      <c r="BF97" s="655"/>
      <c r="BG97" s="654"/>
      <c r="BH97" s="655"/>
      <c r="BI97" s="654"/>
      <c r="BJ97" s="655"/>
      <c r="BK97" s="654"/>
      <c r="BL97" s="655"/>
      <c r="BM97" s="654"/>
      <c r="BN97" s="655"/>
      <c r="BO97" s="654"/>
      <c r="BP97" s="655"/>
      <c r="BQ97" s="654"/>
      <c r="BR97" s="655"/>
      <c r="BS97" s="654"/>
      <c r="BT97" s="655"/>
      <c r="BU97" s="654"/>
      <c r="BV97" s="655"/>
      <c r="BW97" s="654"/>
      <c r="BX97" s="655"/>
      <c r="BY97" s="654"/>
      <c r="BZ97" s="655"/>
      <c r="CA97" s="654"/>
      <c r="CB97" s="655"/>
      <c r="CC97" s="654"/>
      <c r="CD97" s="656"/>
      <c r="CE97" s="650"/>
      <c r="CF97" s="654"/>
      <c r="CG97" s="655"/>
      <c r="CH97" s="654"/>
      <c r="CI97" s="655"/>
      <c r="CJ97" s="654"/>
      <c r="CK97" s="655"/>
      <c r="CL97" s="654"/>
      <c r="CM97" s="655"/>
      <c r="CN97" s="654"/>
      <c r="CO97" s="655"/>
      <c r="CP97" s="654"/>
      <c r="CQ97" s="655"/>
      <c r="CR97" s="654"/>
      <c r="CS97" s="655"/>
      <c r="CT97" s="654"/>
      <c r="CU97" s="655"/>
      <c r="CV97" s="654"/>
      <c r="CW97" s="655"/>
      <c r="CX97" s="654"/>
      <c r="CY97" s="655"/>
      <c r="CZ97" s="654"/>
      <c r="DA97" s="655"/>
      <c r="DB97" s="654"/>
      <c r="DC97" s="655"/>
      <c r="DD97" s="654"/>
      <c r="DE97" s="656"/>
      <c r="DF97" s="660">
        <f t="shared" si="65"/>
        <v>0</v>
      </c>
      <c r="DG97" s="652" t="str">
        <f>IF(DF97=0,"",DF97/DB287)</f>
        <v/>
      </c>
      <c r="DH97" s="647"/>
      <c r="DI97" s="200">
        <v>0</v>
      </c>
      <c r="DJ97" s="200">
        <v>0</v>
      </c>
      <c r="DK97" s="95"/>
      <c r="DL97" s="3255" t="s">
        <v>295</v>
      </c>
      <c r="DM97" s="3255"/>
      <c r="DN97" s="3255"/>
      <c r="DO97" s="3255"/>
      <c r="DP97" s="3255"/>
      <c r="DQ97" s="3255"/>
      <c r="DR97" s="3255"/>
      <c r="DS97" s="3255"/>
      <c r="DT97" s="200">
        <v>0</v>
      </c>
      <c r="DU97" s="200">
        <v>0</v>
      </c>
      <c r="DV97" s="200">
        <v>0</v>
      </c>
      <c r="DW97" s="1304"/>
    </row>
    <row r="98" spans="2:127" ht="15.95" customHeight="1">
      <c r="B98" s="653" t="s">
        <v>457</v>
      </c>
      <c r="C98" s="654">
        <v>2</v>
      </c>
      <c r="D98" s="655"/>
      <c r="E98" s="654"/>
      <c r="F98" s="655"/>
      <c r="G98" s="654"/>
      <c r="H98" s="655"/>
      <c r="I98" s="654"/>
      <c r="J98" s="655"/>
      <c r="K98" s="654"/>
      <c r="L98" s="655"/>
      <c r="M98" s="654"/>
      <c r="N98" s="655"/>
      <c r="O98" s="654"/>
      <c r="P98" s="655"/>
      <c r="Q98" s="654"/>
      <c r="R98" s="655"/>
      <c r="S98" s="654"/>
      <c r="T98" s="655"/>
      <c r="U98" s="654"/>
      <c r="V98" s="655"/>
      <c r="W98" s="654"/>
      <c r="X98" s="655"/>
      <c r="Y98" s="654"/>
      <c r="Z98" s="655"/>
      <c r="AA98" s="654"/>
      <c r="AB98" s="656"/>
      <c r="AC98" s="648"/>
      <c r="AD98" s="654"/>
      <c r="AE98" s="655"/>
      <c r="AF98" s="654"/>
      <c r="AG98" s="655"/>
      <c r="AH98" s="654"/>
      <c r="AI98" s="655"/>
      <c r="AJ98" s="654"/>
      <c r="AK98" s="655"/>
      <c r="AL98" s="654"/>
      <c r="AM98" s="655"/>
      <c r="AN98" s="654"/>
      <c r="AO98" s="655"/>
      <c r="AP98" s="654"/>
      <c r="AQ98" s="655"/>
      <c r="AR98" s="654"/>
      <c r="AS98" s="655"/>
      <c r="AT98" s="654"/>
      <c r="AU98" s="655"/>
      <c r="AV98" s="654"/>
      <c r="AW98" s="655"/>
      <c r="AX98" s="654"/>
      <c r="AY98" s="655"/>
      <c r="AZ98" s="654"/>
      <c r="BA98" s="655"/>
      <c r="BB98" s="654"/>
      <c r="BC98" s="656"/>
      <c r="BD98" s="649"/>
      <c r="BE98" s="654"/>
      <c r="BF98" s="655"/>
      <c r="BG98" s="654"/>
      <c r="BH98" s="655"/>
      <c r="BI98" s="654"/>
      <c r="BJ98" s="655"/>
      <c r="BK98" s="654"/>
      <c r="BL98" s="655"/>
      <c r="BM98" s="654"/>
      <c r="BN98" s="655"/>
      <c r="BO98" s="654"/>
      <c r="BP98" s="655"/>
      <c r="BQ98" s="654"/>
      <c r="BR98" s="655"/>
      <c r="BS98" s="654"/>
      <c r="BT98" s="655"/>
      <c r="BU98" s="654"/>
      <c r="BV98" s="655"/>
      <c r="BW98" s="654"/>
      <c r="BX98" s="655"/>
      <c r="BY98" s="654"/>
      <c r="BZ98" s="655"/>
      <c r="CA98" s="654"/>
      <c r="CB98" s="655"/>
      <c r="CC98" s="654"/>
      <c r="CD98" s="656"/>
      <c r="CE98" s="650"/>
      <c r="CF98" s="654"/>
      <c r="CG98" s="655"/>
      <c r="CH98" s="654"/>
      <c r="CI98" s="655"/>
      <c r="CJ98" s="654"/>
      <c r="CK98" s="655"/>
      <c r="CL98" s="654"/>
      <c r="CM98" s="655"/>
      <c r="CN98" s="654"/>
      <c r="CO98" s="655"/>
      <c r="CP98" s="654"/>
      <c r="CQ98" s="655"/>
      <c r="CR98" s="654"/>
      <c r="CS98" s="655"/>
      <c r="CT98" s="654"/>
      <c r="CU98" s="655"/>
      <c r="CV98" s="654"/>
      <c r="CW98" s="655"/>
      <c r="CX98" s="654"/>
      <c r="CY98" s="655"/>
      <c r="CZ98" s="654"/>
      <c r="DA98" s="655"/>
      <c r="DB98" s="654"/>
      <c r="DC98" s="655"/>
      <c r="DD98" s="654"/>
      <c r="DE98" s="656"/>
      <c r="DF98" s="660">
        <f t="shared" si="65"/>
        <v>2</v>
      </c>
      <c r="DG98" s="652">
        <f>IF(DF98=0,"",DF98/DB287)</f>
        <v>0.1111111111111111</v>
      </c>
      <c r="DH98" s="647"/>
      <c r="DI98" s="200">
        <v>0</v>
      </c>
      <c r="DJ98" s="200">
        <v>0</v>
      </c>
      <c r="DK98" s="95"/>
      <c r="DL98" s="3255"/>
      <c r="DM98" s="3255"/>
      <c r="DN98" s="3255"/>
      <c r="DO98" s="3255"/>
      <c r="DP98" s="3255"/>
      <c r="DQ98" s="3255"/>
      <c r="DR98" s="3255"/>
      <c r="DS98" s="3255"/>
      <c r="DT98" s="200">
        <v>0</v>
      </c>
      <c r="DU98" s="200">
        <v>0</v>
      </c>
      <c r="DV98" s="200">
        <v>0</v>
      </c>
      <c r="DW98" s="1304"/>
    </row>
    <row r="99" spans="2:127" ht="15.95" customHeight="1">
      <c r="B99" s="653" t="s">
        <v>470</v>
      </c>
      <c r="C99" s="654"/>
      <c r="D99" s="655"/>
      <c r="E99" s="654"/>
      <c r="F99" s="655"/>
      <c r="G99" s="654"/>
      <c r="H99" s="655"/>
      <c r="I99" s="654"/>
      <c r="J99" s="655"/>
      <c r="K99" s="654"/>
      <c r="L99" s="655"/>
      <c r="M99" s="654"/>
      <c r="N99" s="655"/>
      <c r="O99" s="654"/>
      <c r="P99" s="655"/>
      <c r="Q99" s="654"/>
      <c r="R99" s="655"/>
      <c r="S99" s="654"/>
      <c r="T99" s="655"/>
      <c r="U99" s="654"/>
      <c r="V99" s="655"/>
      <c r="W99" s="654"/>
      <c r="X99" s="655"/>
      <c r="Y99" s="654"/>
      <c r="Z99" s="655"/>
      <c r="AA99" s="654"/>
      <c r="AB99" s="656"/>
      <c r="AC99" s="648"/>
      <c r="AD99" s="654"/>
      <c r="AE99" s="655"/>
      <c r="AF99" s="654"/>
      <c r="AG99" s="655"/>
      <c r="AH99" s="654"/>
      <c r="AI99" s="655"/>
      <c r="AJ99" s="654"/>
      <c r="AK99" s="655"/>
      <c r="AL99" s="654"/>
      <c r="AM99" s="655"/>
      <c r="AN99" s="654"/>
      <c r="AO99" s="655"/>
      <c r="AP99" s="654"/>
      <c r="AQ99" s="655"/>
      <c r="AR99" s="654"/>
      <c r="AS99" s="655"/>
      <c r="AT99" s="654"/>
      <c r="AU99" s="655"/>
      <c r="AV99" s="654"/>
      <c r="AW99" s="655"/>
      <c r="AX99" s="654"/>
      <c r="AY99" s="655"/>
      <c r="AZ99" s="654"/>
      <c r="BA99" s="655"/>
      <c r="BB99" s="654"/>
      <c r="BC99" s="656"/>
      <c r="BD99" s="649"/>
      <c r="BE99" s="654"/>
      <c r="BF99" s="655"/>
      <c r="BG99" s="654"/>
      <c r="BH99" s="655"/>
      <c r="BI99" s="654"/>
      <c r="BJ99" s="655"/>
      <c r="BK99" s="654"/>
      <c r="BL99" s="655"/>
      <c r="BM99" s="654"/>
      <c r="BN99" s="655"/>
      <c r="BO99" s="654"/>
      <c r="BP99" s="655"/>
      <c r="BQ99" s="654"/>
      <c r="BR99" s="655"/>
      <c r="BS99" s="654"/>
      <c r="BT99" s="655"/>
      <c r="BU99" s="654"/>
      <c r="BV99" s="655"/>
      <c r="BW99" s="654"/>
      <c r="BX99" s="655"/>
      <c r="BY99" s="654"/>
      <c r="BZ99" s="655"/>
      <c r="CA99" s="654"/>
      <c r="CB99" s="655"/>
      <c r="CC99" s="654"/>
      <c r="CD99" s="656"/>
      <c r="CE99" s="650"/>
      <c r="CF99" s="654"/>
      <c r="CG99" s="655"/>
      <c r="CH99" s="654"/>
      <c r="CI99" s="655"/>
      <c r="CJ99" s="654"/>
      <c r="CK99" s="655"/>
      <c r="CL99" s="654"/>
      <c r="CM99" s="655"/>
      <c r="CN99" s="654"/>
      <c r="CO99" s="655"/>
      <c r="CP99" s="654"/>
      <c r="CQ99" s="655"/>
      <c r="CR99" s="654"/>
      <c r="CS99" s="655"/>
      <c r="CT99" s="654"/>
      <c r="CU99" s="655"/>
      <c r="CV99" s="654"/>
      <c r="CW99" s="655"/>
      <c r="CX99" s="654"/>
      <c r="CY99" s="655"/>
      <c r="CZ99" s="654"/>
      <c r="DA99" s="655"/>
      <c r="DB99" s="654"/>
      <c r="DC99" s="655"/>
      <c r="DD99" s="654"/>
      <c r="DE99" s="656"/>
      <c r="DF99" s="660">
        <f t="shared" si="65"/>
        <v>0</v>
      </c>
      <c r="DG99" s="652" t="str">
        <f>IF(DF99=0,"",DF99/DB287)</f>
        <v/>
      </c>
      <c r="DH99" s="647"/>
      <c r="DI99" s="200">
        <v>0</v>
      </c>
      <c r="DJ99" s="200">
        <v>0</v>
      </c>
      <c r="DK99" s="95"/>
      <c r="DL99" s="395"/>
      <c r="DM99" s="395"/>
      <c r="DN99" s="395"/>
      <c r="DO99" s="395"/>
      <c r="DP99" s="395"/>
      <c r="DQ99" s="395"/>
      <c r="DR99" s="395"/>
      <c r="DS99" s="395"/>
      <c r="DT99" s="200">
        <v>0</v>
      </c>
      <c r="DU99" s="200">
        <v>0</v>
      </c>
      <c r="DV99" s="200">
        <v>0</v>
      </c>
      <c r="DW99" s="1304"/>
    </row>
    <row r="100" spans="2:127" ht="15.95" customHeight="1">
      <c r="B100" s="653" t="s">
        <v>481</v>
      </c>
      <c r="C100" s="654"/>
      <c r="D100" s="655"/>
      <c r="E100" s="654"/>
      <c r="F100" s="655"/>
      <c r="G100" s="654"/>
      <c r="H100" s="655"/>
      <c r="I100" s="654"/>
      <c r="J100" s="655"/>
      <c r="K100" s="654"/>
      <c r="L100" s="655"/>
      <c r="M100" s="654"/>
      <c r="N100" s="655"/>
      <c r="O100" s="654"/>
      <c r="P100" s="655"/>
      <c r="Q100" s="654"/>
      <c r="R100" s="655"/>
      <c r="S100" s="654"/>
      <c r="T100" s="655"/>
      <c r="U100" s="654"/>
      <c r="V100" s="655"/>
      <c r="W100" s="654"/>
      <c r="X100" s="655"/>
      <c r="Y100" s="654"/>
      <c r="Z100" s="655"/>
      <c r="AA100" s="654"/>
      <c r="AB100" s="656"/>
      <c r="AC100" s="648"/>
      <c r="AD100" s="654"/>
      <c r="AE100" s="655"/>
      <c r="AF100" s="654"/>
      <c r="AG100" s="655"/>
      <c r="AH100" s="654"/>
      <c r="AI100" s="655"/>
      <c r="AJ100" s="654"/>
      <c r="AK100" s="655"/>
      <c r="AL100" s="654"/>
      <c r="AM100" s="655"/>
      <c r="AN100" s="654"/>
      <c r="AO100" s="655"/>
      <c r="AP100" s="654"/>
      <c r="AQ100" s="655"/>
      <c r="AR100" s="654"/>
      <c r="AS100" s="655"/>
      <c r="AT100" s="654"/>
      <c r="AU100" s="655"/>
      <c r="AV100" s="654"/>
      <c r="AW100" s="655"/>
      <c r="AX100" s="654"/>
      <c r="AY100" s="655"/>
      <c r="AZ100" s="654"/>
      <c r="BA100" s="655"/>
      <c r="BB100" s="654"/>
      <c r="BC100" s="656"/>
      <c r="BD100" s="649"/>
      <c r="BE100" s="654"/>
      <c r="BF100" s="655"/>
      <c r="BG100" s="654"/>
      <c r="BH100" s="655"/>
      <c r="BI100" s="654"/>
      <c r="BJ100" s="655"/>
      <c r="BK100" s="654"/>
      <c r="BL100" s="655"/>
      <c r="BM100" s="654"/>
      <c r="BN100" s="655"/>
      <c r="BO100" s="654"/>
      <c r="BP100" s="655"/>
      <c r="BQ100" s="654"/>
      <c r="BR100" s="655"/>
      <c r="BS100" s="654"/>
      <c r="BT100" s="655"/>
      <c r="BU100" s="654"/>
      <c r="BV100" s="655"/>
      <c r="BW100" s="654"/>
      <c r="BX100" s="655"/>
      <c r="BY100" s="654"/>
      <c r="BZ100" s="655"/>
      <c r="CA100" s="654"/>
      <c r="CB100" s="655"/>
      <c r="CC100" s="654"/>
      <c r="CD100" s="656"/>
      <c r="CE100" s="650"/>
      <c r="CF100" s="654"/>
      <c r="CG100" s="655"/>
      <c r="CH100" s="654"/>
      <c r="CI100" s="655"/>
      <c r="CJ100" s="654"/>
      <c r="CK100" s="655"/>
      <c r="CL100" s="654"/>
      <c r="CM100" s="655"/>
      <c r="CN100" s="654"/>
      <c r="CO100" s="655"/>
      <c r="CP100" s="654"/>
      <c r="CQ100" s="655"/>
      <c r="CR100" s="654"/>
      <c r="CS100" s="655"/>
      <c r="CT100" s="654"/>
      <c r="CU100" s="655"/>
      <c r="CV100" s="654"/>
      <c r="CW100" s="655"/>
      <c r="CX100" s="654"/>
      <c r="CY100" s="655"/>
      <c r="CZ100" s="654"/>
      <c r="DA100" s="655"/>
      <c r="DB100" s="654"/>
      <c r="DC100" s="655"/>
      <c r="DD100" s="654"/>
      <c r="DE100" s="656"/>
      <c r="DF100" s="660">
        <f t="shared" si="65"/>
        <v>0</v>
      </c>
      <c r="DG100" s="652" t="str">
        <f>IF(DF100=0,"",DF100/DB287)</f>
        <v/>
      </c>
      <c r="DH100" s="647"/>
      <c r="DI100" s="200">
        <v>0</v>
      </c>
      <c r="DJ100" s="200">
        <v>0</v>
      </c>
      <c r="DK100" s="95"/>
      <c r="DL100" s="364" t="s">
        <v>296</v>
      </c>
      <c r="DM100" s="1013"/>
      <c r="DN100" s="1013"/>
      <c r="DO100" s="1013"/>
      <c r="DP100" s="1013"/>
      <c r="DQ100" s="1013"/>
      <c r="DR100" s="1013"/>
      <c r="DS100" s="1013"/>
      <c r="DT100" s="200">
        <v>0</v>
      </c>
      <c r="DU100" s="200">
        <v>0</v>
      </c>
      <c r="DV100" s="200">
        <v>0</v>
      </c>
      <c r="DW100" s="1304"/>
    </row>
    <row r="101" spans="2:127" ht="15.95" customHeight="1">
      <c r="B101" s="653" t="s">
        <v>552</v>
      </c>
      <c r="C101" s="654"/>
      <c r="D101" s="655"/>
      <c r="E101" s="654"/>
      <c r="F101" s="655"/>
      <c r="G101" s="654"/>
      <c r="H101" s="655"/>
      <c r="I101" s="654"/>
      <c r="J101" s="655"/>
      <c r="K101" s="654"/>
      <c r="L101" s="655"/>
      <c r="M101" s="654"/>
      <c r="N101" s="655"/>
      <c r="O101" s="654"/>
      <c r="P101" s="655"/>
      <c r="Q101" s="654"/>
      <c r="R101" s="655"/>
      <c r="S101" s="654"/>
      <c r="T101" s="655"/>
      <c r="U101" s="654"/>
      <c r="V101" s="655"/>
      <c r="W101" s="654"/>
      <c r="X101" s="655"/>
      <c r="Y101" s="654"/>
      <c r="Z101" s="655"/>
      <c r="AA101" s="654"/>
      <c r="AB101" s="656"/>
      <c r="AC101" s="648"/>
      <c r="AD101" s="654"/>
      <c r="AE101" s="655"/>
      <c r="AF101" s="654"/>
      <c r="AG101" s="655"/>
      <c r="AH101" s="654"/>
      <c r="AI101" s="655"/>
      <c r="AJ101" s="654"/>
      <c r="AK101" s="655"/>
      <c r="AL101" s="654"/>
      <c r="AM101" s="655"/>
      <c r="AN101" s="654"/>
      <c r="AO101" s="655"/>
      <c r="AP101" s="654"/>
      <c r="AQ101" s="655"/>
      <c r="AR101" s="654"/>
      <c r="AS101" s="655"/>
      <c r="AT101" s="654"/>
      <c r="AU101" s="655"/>
      <c r="AV101" s="654"/>
      <c r="AW101" s="655"/>
      <c r="AX101" s="654"/>
      <c r="AY101" s="655"/>
      <c r="AZ101" s="654"/>
      <c r="BA101" s="655"/>
      <c r="BB101" s="654"/>
      <c r="BC101" s="656"/>
      <c r="BD101" s="649"/>
      <c r="BE101" s="654"/>
      <c r="BF101" s="655"/>
      <c r="BG101" s="654"/>
      <c r="BH101" s="655"/>
      <c r="BI101" s="654"/>
      <c r="BJ101" s="655"/>
      <c r="BK101" s="654"/>
      <c r="BL101" s="655"/>
      <c r="BM101" s="654"/>
      <c r="BN101" s="655"/>
      <c r="BO101" s="654"/>
      <c r="BP101" s="655"/>
      <c r="BQ101" s="654"/>
      <c r="BR101" s="655"/>
      <c r="BS101" s="654"/>
      <c r="BT101" s="655"/>
      <c r="BU101" s="654"/>
      <c r="BV101" s="655"/>
      <c r="BW101" s="654"/>
      <c r="BX101" s="655"/>
      <c r="BY101" s="654"/>
      <c r="BZ101" s="655"/>
      <c r="CA101" s="654"/>
      <c r="CB101" s="655"/>
      <c r="CC101" s="654"/>
      <c r="CD101" s="656"/>
      <c r="CE101" s="650"/>
      <c r="CF101" s="654"/>
      <c r="CG101" s="655"/>
      <c r="CH101" s="654"/>
      <c r="CI101" s="655"/>
      <c r="CJ101" s="654"/>
      <c r="CK101" s="655"/>
      <c r="CL101" s="654"/>
      <c r="CM101" s="655"/>
      <c r="CN101" s="654"/>
      <c r="CO101" s="655"/>
      <c r="CP101" s="654"/>
      <c r="CQ101" s="655"/>
      <c r="CR101" s="654"/>
      <c r="CS101" s="655"/>
      <c r="CT101" s="654"/>
      <c r="CU101" s="655"/>
      <c r="CV101" s="654"/>
      <c r="CW101" s="655"/>
      <c r="CX101" s="654"/>
      <c r="CY101" s="655"/>
      <c r="CZ101" s="654"/>
      <c r="DA101" s="655"/>
      <c r="DB101" s="654"/>
      <c r="DC101" s="655"/>
      <c r="DD101" s="654"/>
      <c r="DE101" s="656"/>
      <c r="DF101" s="660">
        <f t="shared" si="65"/>
        <v>0</v>
      </c>
      <c r="DG101" s="652" t="str">
        <f>IF(DF101=0,"",DF101/DB287)</f>
        <v/>
      </c>
      <c r="DH101" s="647"/>
      <c r="DI101" s="200">
        <v>0</v>
      </c>
      <c r="DJ101" s="200">
        <v>0</v>
      </c>
      <c r="DK101" s="95"/>
      <c r="DL101" s="395"/>
      <c r="DM101" s="395"/>
      <c r="DN101" s="395"/>
      <c r="DO101" s="395"/>
      <c r="DP101" s="395"/>
      <c r="DQ101" s="395"/>
      <c r="DR101" s="395"/>
      <c r="DS101" s="395"/>
      <c r="DT101" s="200">
        <v>0</v>
      </c>
      <c r="DU101" s="200">
        <v>0</v>
      </c>
      <c r="DV101" s="200">
        <v>0</v>
      </c>
      <c r="DW101" s="1304"/>
    </row>
    <row r="102" spans="2:127" ht="15.95" customHeight="1">
      <c r="B102" s="653" t="s">
        <v>445</v>
      </c>
      <c r="C102" s="654"/>
      <c r="D102" s="655"/>
      <c r="E102" s="654"/>
      <c r="F102" s="655"/>
      <c r="G102" s="654"/>
      <c r="H102" s="655"/>
      <c r="I102" s="654"/>
      <c r="J102" s="655"/>
      <c r="K102" s="654"/>
      <c r="L102" s="655"/>
      <c r="M102" s="654"/>
      <c r="N102" s="655"/>
      <c r="O102" s="654"/>
      <c r="P102" s="655"/>
      <c r="Q102" s="654"/>
      <c r="R102" s="655"/>
      <c r="S102" s="654"/>
      <c r="T102" s="655"/>
      <c r="U102" s="654"/>
      <c r="V102" s="655"/>
      <c r="W102" s="654"/>
      <c r="X102" s="655"/>
      <c r="Y102" s="654"/>
      <c r="Z102" s="655"/>
      <c r="AA102" s="654"/>
      <c r="AB102" s="656"/>
      <c r="AC102" s="648"/>
      <c r="AD102" s="654"/>
      <c r="AE102" s="655"/>
      <c r="AF102" s="654"/>
      <c r="AG102" s="655"/>
      <c r="AH102" s="654"/>
      <c r="AI102" s="655"/>
      <c r="AJ102" s="654"/>
      <c r="AK102" s="655"/>
      <c r="AL102" s="654"/>
      <c r="AM102" s="655"/>
      <c r="AN102" s="654"/>
      <c r="AO102" s="655"/>
      <c r="AP102" s="654"/>
      <c r="AQ102" s="655"/>
      <c r="AR102" s="654"/>
      <c r="AS102" s="655"/>
      <c r="AT102" s="654"/>
      <c r="AU102" s="655"/>
      <c r="AV102" s="654"/>
      <c r="AW102" s="655"/>
      <c r="AX102" s="654"/>
      <c r="AY102" s="655"/>
      <c r="AZ102" s="654"/>
      <c r="BA102" s="655"/>
      <c r="BB102" s="654"/>
      <c r="BC102" s="656"/>
      <c r="BD102" s="649"/>
      <c r="BE102" s="654"/>
      <c r="BF102" s="655"/>
      <c r="BG102" s="654"/>
      <c r="BH102" s="655"/>
      <c r="BI102" s="654"/>
      <c r="BJ102" s="655"/>
      <c r="BK102" s="654"/>
      <c r="BL102" s="655"/>
      <c r="BM102" s="654"/>
      <c r="BN102" s="655"/>
      <c r="BO102" s="654"/>
      <c r="BP102" s="655"/>
      <c r="BQ102" s="654"/>
      <c r="BR102" s="655"/>
      <c r="BS102" s="654"/>
      <c r="BT102" s="655"/>
      <c r="BU102" s="654"/>
      <c r="BV102" s="655"/>
      <c r="BW102" s="654"/>
      <c r="BX102" s="655"/>
      <c r="BY102" s="654"/>
      <c r="BZ102" s="655"/>
      <c r="CA102" s="654"/>
      <c r="CB102" s="655"/>
      <c r="CC102" s="654"/>
      <c r="CD102" s="656"/>
      <c r="CE102" s="650"/>
      <c r="CF102" s="654"/>
      <c r="CG102" s="655"/>
      <c r="CH102" s="654"/>
      <c r="CI102" s="655"/>
      <c r="CJ102" s="654"/>
      <c r="CK102" s="655"/>
      <c r="CL102" s="654"/>
      <c r="CM102" s="655"/>
      <c r="CN102" s="654"/>
      <c r="CO102" s="655"/>
      <c r="CP102" s="654"/>
      <c r="CQ102" s="655"/>
      <c r="CR102" s="654"/>
      <c r="CS102" s="655"/>
      <c r="CT102" s="654"/>
      <c r="CU102" s="655"/>
      <c r="CV102" s="654"/>
      <c r="CW102" s="655"/>
      <c r="CX102" s="654"/>
      <c r="CY102" s="655"/>
      <c r="CZ102" s="654"/>
      <c r="DA102" s="655"/>
      <c r="DB102" s="654"/>
      <c r="DC102" s="655"/>
      <c r="DD102" s="654"/>
      <c r="DE102" s="656"/>
      <c r="DF102" s="660">
        <f t="shared" si="65"/>
        <v>0</v>
      </c>
      <c r="DG102" s="652" t="str">
        <f>IF(DF102=0,"",DF102/DB287)</f>
        <v/>
      </c>
      <c r="DH102" s="647"/>
      <c r="DI102" s="200">
        <v>0</v>
      </c>
      <c r="DJ102" s="200">
        <v>0</v>
      </c>
      <c r="DK102" s="95"/>
      <c r="DL102" s="3255" t="s">
        <v>297</v>
      </c>
      <c r="DM102" s="3255"/>
      <c r="DN102" s="3255"/>
      <c r="DO102" s="3255"/>
      <c r="DP102" s="3255"/>
      <c r="DQ102" s="3255"/>
      <c r="DR102" s="3255"/>
      <c r="DS102" s="3255"/>
      <c r="DT102" s="200">
        <v>0</v>
      </c>
      <c r="DU102" s="200">
        <v>0</v>
      </c>
      <c r="DV102" s="200">
        <v>0</v>
      </c>
      <c r="DW102" s="1304"/>
    </row>
    <row r="103" spans="2:127" ht="15.95" customHeight="1">
      <c r="B103" s="653" t="s">
        <v>433</v>
      </c>
      <c r="C103" s="654"/>
      <c r="D103" s="655"/>
      <c r="E103" s="654"/>
      <c r="F103" s="655"/>
      <c r="G103" s="654"/>
      <c r="H103" s="655"/>
      <c r="I103" s="654"/>
      <c r="J103" s="655"/>
      <c r="K103" s="654"/>
      <c r="L103" s="655"/>
      <c r="M103" s="654"/>
      <c r="N103" s="655"/>
      <c r="O103" s="654"/>
      <c r="P103" s="655"/>
      <c r="Q103" s="654"/>
      <c r="R103" s="655"/>
      <c r="S103" s="654"/>
      <c r="T103" s="655"/>
      <c r="U103" s="654"/>
      <c r="V103" s="655"/>
      <c r="W103" s="654"/>
      <c r="X103" s="655"/>
      <c r="Y103" s="654"/>
      <c r="Z103" s="655"/>
      <c r="AA103" s="654"/>
      <c r="AB103" s="656"/>
      <c r="AC103" s="648"/>
      <c r="AD103" s="654"/>
      <c r="AE103" s="655"/>
      <c r="AF103" s="654"/>
      <c r="AG103" s="655"/>
      <c r="AH103" s="654"/>
      <c r="AI103" s="655"/>
      <c r="AJ103" s="654"/>
      <c r="AK103" s="655"/>
      <c r="AL103" s="654"/>
      <c r="AM103" s="655"/>
      <c r="AN103" s="654"/>
      <c r="AO103" s="655"/>
      <c r="AP103" s="654"/>
      <c r="AQ103" s="655"/>
      <c r="AR103" s="654"/>
      <c r="AS103" s="655"/>
      <c r="AT103" s="654"/>
      <c r="AU103" s="655"/>
      <c r="AV103" s="654"/>
      <c r="AW103" s="655"/>
      <c r="AX103" s="654"/>
      <c r="AY103" s="655"/>
      <c r="AZ103" s="654"/>
      <c r="BA103" s="655"/>
      <c r="BB103" s="654"/>
      <c r="BC103" s="656"/>
      <c r="BD103" s="649"/>
      <c r="BE103" s="654"/>
      <c r="BF103" s="655"/>
      <c r="BG103" s="654"/>
      <c r="BH103" s="655"/>
      <c r="BI103" s="654"/>
      <c r="BJ103" s="655"/>
      <c r="BK103" s="654"/>
      <c r="BL103" s="655"/>
      <c r="BM103" s="654"/>
      <c r="BN103" s="655"/>
      <c r="BO103" s="654"/>
      <c r="BP103" s="655"/>
      <c r="BQ103" s="654"/>
      <c r="BR103" s="655"/>
      <c r="BS103" s="654"/>
      <c r="BT103" s="655"/>
      <c r="BU103" s="654"/>
      <c r="BV103" s="655"/>
      <c r="BW103" s="654"/>
      <c r="BX103" s="655"/>
      <c r="BY103" s="654"/>
      <c r="BZ103" s="655"/>
      <c r="CA103" s="654"/>
      <c r="CB103" s="655"/>
      <c r="CC103" s="654"/>
      <c r="CD103" s="656"/>
      <c r="CE103" s="650"/>
      <c r="CF103" s="654"/>
      <c r="CG103" s="655"/>
      <c r="CH103" s="654"/>
      <c r="CI103" s="655"/>
      <c r="CJ103" s="654"/>
      <c r="CK103" s="655"/>
      <c r="CL103" s="654"/>
      <c r="CM103" s="655"/>
      <c r="CN103" s="654"/>
      <c r="CO103" s="655"/>
      <c r="CP103" s="654"/>
      <c r="CQ103" s="655"/>
      <c r="CR103" s="654"/>
      <c r="CS103" s="655"/>
      <c r="CT103" s="654"/>
      <c r="CU103" s="655"/>
      <c r="CV103" s="654"/>
      <c r="CW103" s="655"/>
      <c r="CX103" s="654"/>
      <c r="CY103" s="655"/>
      <c r="CZ103" s="654"/>
      <c r="DA103" s="655"/>
      <c r="DB103" s="654"/>
      <c r="DC103" s="655"/>
      <c r="DD103" s="654"/>
      <c r="DE103" s="656"/>
      <c r="DF103" s="660">
        <f t="shared" si="65"/>
        <v>0</v>
      </c>
      <c r="DG103" s="652" t="str">
        <f>IF(DF103=0,"",DF103/DB287)</f>
        <v/>
      </c>
      <c r="DH103" s="647"/>
      <c r="DI103" s="200">
        <v>0</v>
      </c>
      <c r="DJ103" s="200">
        <v>0</v>
      </c>
      <c r="DK103" s="95"/>
      <c r="DL103" s="3255">
        <v>0</v>
      </c>
      <c r="DM103" s="3255">
        <v>0</v>
      </c>
      <c r="DN103" s="3255">
        <v>0</v>
      </c>
      <c r="DO103" s="3255">
        <v>0</v>
      </c>
      <c r="DP103" s="3255">
        <v>0</v>
      </c>
      <c r="DQ103" s="3255">
        <v>0</v>
      </c>
      <c r="DR103" s="3255">
        <v>0</v>
      </c>
      <c r="DS103" s="3255">
        <v>0</v>
      </c>
      <c r="DT103" s="200">
        <v>0</v>
      </c>
      <c r="DU103" s="200">
        <v>0</v>
      </c>
      <c r="DV103" s="200">
        <v>0</v>
      </c>
      <c r="DW103" s="1304"/>
    </row>
    <row r="104" spans="2:127" ht="15.95" customHeight="1">
      <c r="B104" s="653" t="s">
        <v>554</v>
      </c>
      <c r="C104" s="654"/>
      <c r="D104" s="655"/>
      <c r="E104" s="654"/>
      <c r="F104" s="655"/>
      <c r="G104" s="654"/>
      <c r="H104" s="655"/>
      <c r="I104" s="654"/>
      <c r="J104" s="655"/>
      <c r="K104" s="654"/>
      <c r="L104" s="655"/>
      <c r="M104" s="654"/>
      <c r="N104" s="655"/>
      <c r="O104" s="654"/>
      <c r="P104" s="655"/>
      <c r="Q104" s="654"/>
      <c r="R104" s="655"/>
      <c r="S104" s="654"/>
      <c r="T104" s="655"/>
      <c r="U104" s="654"/>
      <c r="V104" s="655"/>
      <c r="W104" s="654"/>
      <c r="X104" s="655"/>
      <c r="Y104" s="654"/>
      <c r="Z104" s="655"/>
      <c r="AA104" s="654"/>
      <c r="AB104" s="656"/>
      <c r="AC104" s="648"/>
      <c r="AD104" s="654"/>
      <c r="AE104" s="655"/>
      <c r="AF104" s="654"/>
      <c r="AG104" s="655"/>
      <c r="AH104" s="654"/>
      <c r="AI104" s="655"/>
      <c r="AJ104" s="654"/>
      <c r="AK104" s="655"/>
      <c r="AL104" s="654"/>
      <c r="AM104" s="655"/>
      <c r="AN104" s="654"/>
      <c r="AO104" s="655"/>
      <c r="AP104" s="654"/>
      <c r="AQ104" s="655"/>
      <c r="AR104" s="654"/>
      <c r="AS104" s="655"/>
      <c r="AT104" s="654"/>
      <c r="AU104" s="655"/>
      <c r="AV104" s="654"/>
      <c r="AW104" s="655"/>
      <c r="AX104" s="654"/>
      <c r="AY104" s="655"/>
      <c r="AZ104" s="654"/>
      <c r="BA104" s="655"/>
      <c r="BB104" s="654"/>
      <c r="BC104" s="656"/>
      <c r="BD104" s="649"/>
      <c r="BE104" s="654"/>
      <c r="BF104" s="655"/>
      <c r="BG104" s="654"/>
      <c r="BH104" s="655"/>
      <c r="BI104" s="654"/>
      <c r="BJ104" s="655"/>
      <c r="BK104" s="654"/>
      <c r="BL104" s="655"/>
      <c r="BM104" s="654"/>
      <c r="BN104" s="655"/>
      <c r="BO104" s="654"/>
      <c r="BP104" s="655"/>
      <c r="BQ104" s="654"/>
      <c r="BR104" s="655"/>
      <c r="BS104" s="654"/>
      <c r="BT104" s="655"/>
      <c r="BU104" s="654"/>
      <c r="BV104" s="655"/>
      <c r="BW104" s="654"/>
      <c r="BX104" s="655"/>
      <c r="BY104" s="654"/>
      <c r="BZ104" s="655"/>
      <c r="CA104" s="654"/>
      <c r="CB104" s="655"/>
      <c r="CC104" s="654"/>
      <c r="CD104" s="656"/>
      <c r="CE104" s="650"/>
      <c r="CF104" s="654"/>
      <c r="CG104" s="655"/>
      <c r="CH104" s="654"/>
      <c r="CI104" s="655"/>
      <c r="CJ104" s="654"/>
      <c r="CK104" s="655"/>
      <c r="CL104" s="654"/>
      <c r="CM104" s="655"/>
      <c r="CN104" s="654"/>
      <c r="CO104" s="655"/>
      <c r="CP104" s="654"/>
      <c r="CQ104" s="655"/>
      <c r="CR104" s="654"/>
      <c r="CS104" s="655"/>
      <c r="CT104" s="654"/>
      <c r="CU104" s="655"/>
      <c r="CV104" s="654"/>
      <c r="CW104" s="655"/>
      <c r="CX104" s="654"/>
      <c r="CY104" s="655"/>
      <c r="CZ104" s="654"/>
      <c r="DA104" s="655"/>
      <c r="DB104" s="654"/>
      <c r="DC104" s="655"/>
      <c r="DD104" s="654"/>
      <c r="DE104" s="656"/>
      <c r="DF104" s="660">
        <f t="shared" si="65"/>
        <v>0</v>
      </c>
      <c r="DG104" s="652" t="str">
        <f>IF(DF104=0,"",DF104/DB287)</f>
        <v/>
      </c>
      <c r="DH104" s="647"/>
      <c r="DI104" s="200">
        <v>0</v>
      </c>
      <c r="DJ104" s="200">
        <v>0</v>
      </c>
      <c r="DK104" s="95"/>
      <c r="DL104" s="200">
        <v>0</v>
      </c>
      <c r="DM104" s="200">
        <v>0</v>
      </c>
      <c r="DN104" s="200">
        <v>0</v>
      </c>
      <c r="DO104" s="200">
        <v>0</v>
      </c>
      <c r="DP104" s="200">
        <v>0</v>
      </c>
      <c r="DQ104" s="200">
        <v>0</v>
      </c>
      <c r="DR104" s="200">
        <v>0</v>
      </c>
      <c r="DS104" s="200">
        <v>0</v>
      </c>
      <c r="DT104" s="200">
        <v>0</v>
      </c>
      <c r="DU104" s="200">
        <v>0</v>
      </c>
      <c r="DV104" s="200">
        <v>0</v>
      </c>
      <c r="DW104" s="1304"/>
    </row>
    <row r="105" spans="2:127" ht="15.95" customHeight="1">
      <c r="B105" s="653" t="s">
        <v>556</v>
      </c>
      <c r="C105" s="654"/>
      <c r="D105" s="655"/>
      <c r="E105" s="654"/>
      <c r="F105" s="655"/>
      <c r="G105" s="654"/>
      <c r="H105" s="655"/>
      <c r="I105" s="654"/>
      <c r="J105" s="655"/>
      <c r="K105" s="654"/>
      <c r="L105" s="655"/>
      <c r="M105" s="654"/>
      <c r="N105" s="655"/>
      <c r="O105" s="654"/>
      <c r="P105" s="655"/>
      <c r="Q105" s="654"/>
      <c r="R105" s="655"/>
      <c r="S105" s="654"/>
      <c r="T105" s="655"/>
      <c r="U105" s="654"/>
      <c r="V105" s="655"/>
      <c r="W105" s="654"/>
      <c r="X105" s="655"/>
      <c r="Y105" s="654"/>
      <c r="Z105" s="655"/>
      <c r="AA105" s="654"/>
      <c r="AB105" s="656"/>
      <c r="AC105" s="648"/>
      <c r="AD105" s="654"/>
      <c r="AE105" s="655"/>
      <c r="AF105" s="654"/>
      <c r="AG105" s="655"/>
      <c r="AH105" s="654"/>
      <c r="AI105" s="655"/>
      <c r="AJ105" s="654"/>
      <c r="AK105" s="655"/>
      <c r="AL105" s="654"/>
      <c r="AM105" s="655"/>
      <c r="AN105" s="654"/>
      <c r="AO105" s="655"/>
      <c r="AP105" s="654"/>
      <c r="AQ105" s="655"/>
      <c r="AR105" s="654"/>
      <c r="AS105" s="655"/>
      <c r="AT105" s="654"/>
      <c r="AU105" s="655"/>
      <c r="AV105" s="654"/>
      <c r="AW105" s="655"/>
      <c r="AX105" s="654"/>
      <c r="AY105" s="655"/>
      <c r="AZ105" s="654"/>
      <c r="BA105" s="655"/>
      <c r="BB105" s="654"/>
      <c r="BC105" s="656"/>
      <c r="BD105" s="649"/>
      <c r="BE105" s="654"/>
      <c r="BF105" s="655"/>
      <c r="BG105" s="654"/>
      <c r="BH105" s="655"/>
      <c r="BI105" s="654"/>
      <c r="BJ105" s="655"/>
      <c r="BK105" s="654"/>
      <c r="BL105" s="655"/>
      <c r="BM105" s="654"/>
      <c r="BN105" s="655"/>
      <c r="BO105" s="654"/>
      <c r="BP105" s="655"/>
      <c r="BQ105" s="654"/>
      <c r="BR105" s="655"/>
      <c r="BS105" s="654"/>
      <c r="BT105" s="655"/>
      <c r="BU105" s="654"/>
      <c r="BV105" s="655"/>
      <c r="BW105" s="654"/>
      <c r="BX105" s="655"/>
      <c r="BY105" s="654"/>
      <c r="BZ105" s="655"/>
      <c r="CA105" s="654"/>
      <c r="CB105" s="655"/>
      <c r="CC105" s="654"/>
      <c r="CD105" s="656"/>
      <c r="CE105" s="650"/>
      <c r="CF105" s="654"/>
      <c r="CG105" s="655"/>
      <c r="CH105" s="654"/>
      <c r="CI105" s="655"/>
      <c r="CJ105" s="654"/>
      <c r="CK105" s="655"/>
      <c r="CL105" s="654"/>
      <c r="CM105" s="655"/>
      <c r="CN105" s="654"/>
      <c r="CO105" s="655"/>
      <c r="CP105" s="654"/>
      <c r="CQ105" s="655"/>
      <c r="CR105" s="654"/>
      <c r="CS105" s="655"/>
      <c r="CT105" s="654"/>
      <c r="CU105" s="655"/>
      <c r="CV105" s="654"/>
      <c r="CW105" s="655"/>
      <c r="CX105" s="654"/>
      <c r="CY105" s="655"/>
      <c r="CZ105" s="654"/>
      <c r="DA105" s="655"/>
      <c r="DB105" s="654"/>
      <c r="DC105" s="655"/>
      <c r="DD105" s="654"/>
      <c r="DE105" s="656"/>
      <c r="DF105" s="660">
        <f t="shared" si="65"/>
        <v>0</v>
      </c>
      <c r="DG105" s="652" t="str">
        <f>IF(DF105=0,"",DF105/DB287)</f>
        <v/>
      </c>
      <c r="DH105" s="647"/>
      <c r="DI105" s="200">
        <v>0</v>
      </c>
      <c r="DJ105" s="200">
        <v>0</v>
      </c>
      <c r="DK105" s="95"/>
      <c r="DL105" s="3255" t="s">
        <v>1009</v>
      </c>
      <c r="DM105" s="3255"/>
      <c r="DN105" s="3255"/>
      <c r="DO105" s="3255"/>
      <c r="DP105" s="3255"/>
      <c r="DQ105" s="3255">
        <v>0</v>
      </c>
      <c r="DR105" s="3255">
        <v>0</v>
      </c>
      <c r="DS105" s="3255">
        <v>0</v>
      </c>
      <c r="DT105" s="200">
        <v>0</v>
      </c>
      <c r="DU105" s="200">
        <v>0</v>
      </c>
      <c r="DV105" s="200">
        <v>0</v>
      </c>
      <c r="DW105" s="1304"/>
    </row>
    <row r="106" spans="2:127" ht="15.95" customHeight="1">
      <c r="B106" s="653" t="s">
        <v>558</v>
      </c>
      <c r="C106" s="654"/>
      <c r="D106" s="655"/>
      <c r="E106" s="654"/>
      <c r="F106" s="655"/>
      <c r="G106" s="654"/>
      <c r="H106" s="655"/>
      <c r="I106" s="654"/>
      <c r="J106" s="655"/>
      <c r="K106" s="654"/>
      <c r="L106" s="655"/>
      <c r="M106" s="654"/>
      <c r="N106" s="655"/>
      <c r="O106" s="654"/>
      <c r="P106" s="655"/>
      <c r="Q106" s="654"/>
      <c r="R106" s="655"/>
      <c r="S106" s="654"/>
      <c r="T106" s="655"/>
      <c r="U106" s="654"/>
      <c r="V106" s="655"/>
      <c r="W106" s="654"/>
      <c r="X106" s="655"/>
      <c r="Y106" s="654"/>
      <c r="Z106" s="655"/>
      <c r="AA106" s="654"/>
      <c r="AB106" s="656"/>
      <c r="AC106" s="648"/>
      <c r="AD106" s="654"/>
      <c r="AE106" s="655"/>
      <c r="AF106" s="654"/>
      <c r="AG106" s="655"/>
      <c r="AH106" s="654"/>
      <c r="AI106" s="655"/>
      <c r="AJ106" s="654"/>
      <c r="AK106" s="655"/>
      <c r="AL106" s="654"/>
      <c r="AM106" s="655"/>
      <c r="AN106" s="654"/>
      <c r="AO106" s="655"/>
      <c r="AP106" s="654"/>
      <c r="AQ106" s="655"/>
      <c r="AR106" s="654"/>
      <c r="AS106" s="655"/>
      <c r="AT106" s="654"/>
      <c r="AU106" s="655"/>
      <c r="AV106" s="654"/>
      <c r="AW106" s="655"/>
      <c r="AX106" s="654"/>
      <c r="AY106" s="655"/>
      <c r="AZ106" s="654"/>
      <c r="BA106" s="655"/>
      <c r="BB106" s="654"/>
      <c r="BC106" s="656"/>
      <c r="BD106" s="649"/>
      <c r="BE106" s="654"/>
      <c r="BF106" s="655"/>
      <c r="BG106" s="654"/>
      <c r="BH106" s="655"/>
      <c r="BI106" s="654"/>
      <c r="BJ106" s="655"/>
      <c r="BK106" s="654"/>
      <c r="BL106" s="655"/>
      <c r="BM106" s="654"/>
      <c r="BN106" s="655"/>
      <c r="BO106" s="654"/>
      <c r="BP106" s="655"/>
      <c r="BQ106" s="654"/>
      <c r="BR106" s="655"/>
      <c r="BS106" s="654"/>
      <c r="BT106" s="655"/>
      <c r="BU106" s="654"/>
      <c r="BV106" s="655"/>
      <c r="BW106" s="654"/>
      <c r="BX106" s="655"/>
      <c r="BY106" s="654"/>
      <c r="BZ106" s="655"/>
      <c r="CA106" s="654"/>
      <c r="CB106" s="655"/>
      <c r="CC106" s="654"/>
      <c r="CD106" s="656"/>
      <c r="CE106" s="650"/>
      <c r="CF106" s="654"/>
      <c r="CG106" s="655"/>
      <c r="CH106" s="654"/>
      <c r="CI106" s="655"/>
      <c r="CJ106" s="654"/>
      <c r="CK106" s="655"/>
      <c r="CL106" s="654"/>
      <c r="CM106" s="655"/>
      <c r="CN106" s="654"/>
      <c r="CO106" s="655"/>
      <c r="CP106" s="654"/>
      <c r="CQ106" s="655"/>
      <c r="CR106" s="654"/>
      <c r="CS106" s="655"/>
      <c r="CT106" s="654"/>
      <c r="CU106" s="655"/>
      <c r="CV106" s="654"/>
      <c r="CW106" s="655"/>
      <c r="CX106" s="654"/>
      <c r="CY106" s="655"/>
      <c r="CZ106" s="654"/>
      <c r="DA106" s="655"/>
      <c r="DB106" s="654"/>
      <c r="DC106" s="655"/>
      <c r="DD106" s="654"/>
      <c r="DE106" s="656"/>
      <c r="DF106" s="660">
        <f t="shared" si="65"/>
        <v>0</v>
      </c>
      <c r="DG106" s="652" t="str">
        <f>IF(DF106=0,"",DF106/DB287)</f>
        <v/>
      </c>
      <c r="DH106" s="647"/>
      <c r="DI106" s="200">
        <v>0</v>
      </c>
      <c r="DJ106" s="200">
        <v>0</v>
      </c>
      <c r="DK106" s="95"/>
      <c r="DL106" s="3255"/>
      <c r="DM106" s="3255"/>
      <c r="DN106" s="3255"/>
      <c r="DO106" s="3255"/>
      <c r="DP106" s="3255"/>
      <c r="DQ106" s="3255">
        <v>0</v>
      </c>
      <c r="DR106" s="3255">
        <v>0</v>
      </c>
      <c r="DS106" s="3255">
        <v>0</v>
      </c>
      <c r="DT106" s="200">
        <v>0</v>
      </c>
      <c r="DU106" s="200">
        <v>0</v>
      </c>
      <c r="DV106" s="200">
        <v>0</v>
      </c>
      <c r="DW106" s="1304"/>
    </row>
    <row r="107" spans="2:127" ht="15.95" customHeight="1">
      <c r="B107" s="653" t="s">
        <v>493</v>
      </c>
      <c r="C107" s="654"/>
      <c r="D107" s="655"/>
      <c r="E107" s="654"/>
      <c r="F107" s="655"/>
      <c r="G107" s="654"/>
      <c r="H107" s="655"/>
      <c r="I107" s="654"/>
      <c r="J107" s="655"/>
      <c r="K107" s="654"/>
      <c r="L107" s="655"/>
      <c r="M107" s="654"/>
      <c r="N107" s="655"/>
      <c r="O107" s="654"/>
      <c r="P107" s="655"/>
      <c r="Q107" s="654"/>
      <c r="R107" s="655"/>
      <c r="S107" s="654"/>
      <c r="T107" s="655"/>
      <c r="U107" s="654"/>
      <c r="V107" s="655"/>
      <c r="W107" s="654"/>
      <c r="X107" s="655"/>
      <c r="Y107" s="654"/>
      <c r="Z107" s="655"/>
      <c r="AA107" s="654"/>
      <c r="AB107" s="656"/>
      <c r="AC107" s="648"/>
      <c r="AD107" s="654"/>
      <c r="AE107" s="655"/>
      <c r="AF107" s="654"/>
      <c r="AG107" s="655"/>
      <c r="AH107" s="654"/>
      <c r="AI107" s="655"/>
      <c r="AJ107" s="654"/>
      <c r="AK107" s="655"/>
      <c r="AL107" s="654"/>
      <c r="AM107" s="655"/>
      <c r="AN107" s="654"/>
      <c r="AO107" s="655"/>
      <c r="AP107" s="654"/>
      <c r="AQ107" s="655"/>
      <c r="AR107" s="654"/>
      <c r="AS107" s="655"/>
      <c r="AT107" s="654"/>
      <c r="AU107" s="655"/>
      <c r="AV107" s="654"/>
      <c r="AW107" s="655"/>
      <c r="AX107" s="654"/>
      <c r="AY107" s="655"/>
      <c r="AZ107" s="654"/>
      <c r="BA107" s="655"/>
      <c r="BB107" s="654"/>
      <c r="BC107" s="656"/>
      <c r="BD107" s="649"/>
      <c r="BE107" s="654"/>
      <c r="BF107" s="655"/>
      <c r="BG107" s="654"/>
      <c r="BH107" s="655"/>
      <c r="BI107" s="654"/>
      <c r="BJ107" s="655"/>
      <c r="BK107" s="654"/>
      <c r="BL107" s="655"/>
      <c r="BM107" s="654"/>
      <c r="BN107" s="655"/>
      <c r="BO107" s="654"/>
      <c r="BP107" s="655"/>
      <c r="BQ107" s="654"/>
      <c r="BR107" s="655"/>
      <c r="BS107" s="654"/>
      <c r="BT107" s="655"/>
      <c r="BU107" s="654"/>
      <c r="BV107" s="655"/>
      <c r="BW107" s="654"/>
      <c r="BX107" s="655"/>
      <c r="BY107" s="654"/>
      <c r="BZ107" s="655"/>
      <c r="CA107" s="654"/>
      <c r="CB107" s="655"/>
      <c r="CC107" s="654"/>
      <c r="CD107" s="656"/>
      <c r="CE107" s="650"/>
      <c r="CF107" s="654"/>
      <c r="CG107" s="655"/>
      <c r="CH107" s="654"/>
      <c r="CI107" s="655"/>
      <c r="CJ107" s="654"/>
      <c r="CK107" s="655"/>
      <c r="CL107" s="654"/>
      <c r="CM107" s="655"/>
      <c r="CN107" s="654"/>
      <c r="CO107" s="655"/>
      <c r="CP107" s="654"/>
      <c r="CQ107" s="655"/>
      <c r="CR107" s="654"/>
      <c r="CS107" s="655"/>
      <c r="CT107" s="654"/>
      <c r="CU107" s="655"/>
      <c r="CV107" s="654"/>
      <c r="CW107" s="655"/>
      <c r="CX107" s="654"/>
      <c r="CY107" s="655"/>
      <c r="CZ107" s="654"/>
      <c r="DA107" s="655"/>
      <c r="DB107" s="654"/>
      <c r="DC107" s="655"/>
      <c r="DD107" s="654"/>
      <c r="DE107" s="656"/>
      <c r="DF107" s="660">
        <f t="shared" si="65"/>
        <v>0</v>
      </c>
      <c r="DG107" s="652" t="str">
        <f>IF(DF107=0,"",DF107/DB287)</f>
        <v/>
      </c>
      <c r="DH107" s="647"/>
      <c r="DI107" s="200">
        <v>0</v>
      </c>
      <c r="DJ107" s="200">
        <v>0</v>
      </c>
      <c r="DK107" s="95"/>
      <c r="DL107" s="200">
        <v>0</v>
      </c>
      <c r="DM107" s="200">
        <v>0</v>
      </c>
      <c r="DN107" s="200">
        <v>0</v>
      </c>
      <c r="DO107" s="200">
        <v>0</v>
      </c>
      <c r="DP107" s="200">
        <v>0</v>
      </c>
      <c r="DQ107" s="200">
        <v>0</v>
      </c>
      <c r="DR107" s="200">
        <v>0</v>
      </c>
      <c r="DS107" s="200">
        <v>0</v>
      </c>
      <c r="DT107" s="200">
        <v>0</v>
      </c>
      <c r="DU107" s="200">
        <v>0</v>
      </c>
      <c r="DV107" s="200">
        <v>0</v>
      </c>
      <c r="DW107" s="1304"/>
    </row>
    <row r="108" spans="2:127" ht="15.95" customHeight="1">
      <c r="B108" s="653" t="s">
        <v>503</v>
      </c>
      <c r="C108" s="654"/>
      <c r="D108" s="655"/>
      <c r="E108" s="654"/>
      <c r="F108" s="655"/>
      <c r="G108" s="654"/>
      <c r="H108" s="655"/>
      <c r="I108" s="654"/>
      <c r="J108" s="655"/>
      <c r="K108" s="654"/>
      <c r="L108" s="655"/>
      <c r="M108" s="654"/>
      <c r="N108" s="655"/>
      <c r="O108" s="654"/>
      <c r="P108" s="655"/>
      <c r="Q108" s="654"/>
      <c r="R108" s="655"/>
      <c r="S108" s="654"/>
      <c r="T108" s="655"/>
      <c r="U108" s="654"/>
      <c r="V108" s="655"/>
      <c r="W108" s="654"/>
      <c r="X108" s="655"/>
      <c r="Y108" s="654"/>
      <c r="Z108" s="655"/>
      <c r="AA108" s="654"/>
      <c r="AB108" s="656"/>
      <c r="AC108" s="648"/>
      <c r="AD108" s="654"/>
      <c r="AE108" s="655"/>
      <c r="AF108" s="654"/>
      <c r="AG108" s="655"/>
      <c r="AH108" s="654"/>
      <c r="AI108" s="655"/>
      <c r="AJ108" s="654"/>
      <c r="AK108" s="655"/>
      <c r="AL108" s="654"/>
      <c r="AM108" s="655"/>
      <c r="AN108" s="654"/>
      <c r="AO108" s="655"/>
      <c r="AP108" s="654"/>
      <c r="AQ108" s="655"/>
      <c r="AR108" s="654"/>
      <c r="AS108" s="655"/>
      <c r="AT108" s="654"/>
      <c r="AU108" s="655"/>
      <c r="AV108" s="654"/>
      <c r="AW108" s="655"/>
      <c r="AX108" s="654"/>
      <c r="AY108" s="655"/>
      <c r="AZ108" s="654"/>
      <c r="BA108" s="655"/>
      <c r="BB108" s="654"/>
      <c r="BC108" s="656"/>
      <c r="BD108" s="649"/>
      <c r="BE108" s="654"/>
      <c r="BF108" s="655"/>
      <c r="BG108" s="654"/>
      <c r="BH108" s="655"/>
      <c r="BI108" s="654"/>
      <c r="BJ108" s="655"/>
      <c r="BK108" s="654"/>
      <c r="BL108" s="655"/>
      <c r="BM108" s="654"/>
      <c r="BN108" s="655"/>
      <c r="BO108" s="654"/>
      <c r="BP108" s="655"/>
      <c r="BQ108" s="654"/>
      <c r="BR108" s="655"/>
      <c r="BS108" s="654"/>
      <c r="BT108" s="655"/>
      <c r="BU108" s="654"/>
      <c r="BV108" s="655"/>
      <c r="BW108" s="654"/>
      <c r="BX108" s="655"/>
      <c r="BY108" s="654"/>
      <c r="BZ108" s="655"/>
      <c r="CA108" s="654"/>
      <c r="CB108" s="655"/>
      <c r="CC108" s="654"/>
      <c r="CD108" s="656"/>
      <c r="CE108" s="650"/>
      <c r="CF108" s="654"/>
      <c r="CG108" s="655"/>
      <c r="CH108" s="654"/>
      <c r="CI108" s="655"/>
      <c r="CJ108" s="654"/>
      <c r="CK108" s="655"/>
      <c r="CL108" s="654"/>
      <c r="CM108" s="655"/>
      <c r="CN108" s="654"/>
      <c r="CO108" s="655"/>
      <c r="CP108" s="654"/>
      <c r="CQ108" s="655"/>
      <c r="CR108" s="654"/>
      <c r="CS108" s="655"/>
      <c r="CT108" s="654"/>
      <c r="CU108" s="655"/>
      <c r="CV108" s="654"/>
      <c r="CW108" s="655"/>
      <c r="CX108" s="654"/>
      <c r="CY108" s="655"/>
      <c r="CZ108" s="654"/>
      <c r="DA108" s="655"/>
      <c r="DB108" s="654"/>
      <c r="DC108" s="655"/>
      <c r="DD108" s="654"/>
      <c r="DE108" s="656"/>
      <c r="DF108" s="660">
        <f t="shared" si="65"/>
        <v>0</v>
      </c>
      <c r="DG108" s="652" t="str">
        <f>IF(DF108=0,"",DF108/DB287)</f>
        <v/>
      </c>
      <c r="DH108" s="647"/>
      <c r="DI108" s="200">
        <v>0</v>
      </c>
      <c r="DJ108" s="200">
        <v>0</v>
      </c>
      <c r="DK108" s="95"/>
      <c r="DL108" s="200">
        <v>0</v>
      </c>
      <c r="DM108" s="200">
        <v>0</v>
      </c>
      <c r="DN108" s="200">
        <v>0</v>
      </c>
      <c r="DO108" s="200">
        <v>0</v>
      </c>
      <c r="DP108" s="200">
        <v>0</v>
      </c>
      <c r="DQ108" s="200">
        <v>0</v>
      </c>
      <c r="DR108" s="200">
        <v>0</v>
      </c>
      <c r="DS108" s="200">
        <v>0</v>
      </c>
      <c r="DT108" s="200">
        <v>0</v>
      </c>
      <c r="DU108" s="200">
        <v>0</v>
      </c>
      <c r="DV108" s="200">
        <v>0</v>
      </c>
      <c r="DW108" s="1304"/>
    </row>
    <row r="109" spans="2:127" ht="15.95" customHeight="1">
      <c r="B109" s="653" t="s">
        <v>513</v>
      </c>
      <c r="C109" s="654"/>
      <c r="D109" s="655"/>
      <c r="E109" s="654"/>
      <c r="F109" s="655"/>
      <c r="G109" s="654"/>
      <c r="H109" s="655"/>
      <c r="I109" s="654"/>
      <c r="J109" s="655"/>
      <c r="K109" s="654"/>
      <c r="L109" s="655"/>
      <c r="M109" s="654"/>
      <c r="N109" s="655"/>
      <c r="O109" s="654"/>
      <c r="P109" s="655"/>
      <c r="Q109" s="654"/>
      <c r="R109" s="655"/>
      <c r="S109" s="654"/>
      <c r="T109" s="655"/>
      <c r="U109" s="654"/>
      <c r="V109" s="655"/>
      <c r="W109" s="654"/>
      <c r="X109" s="655"/>
      <c r="Y109" s="654"/>
      <c r="Z109" s="655"/>
      <c r="AA109" s="654"/>
      <c r="AB109" s="656"/>
      <c r="AC109" s="648"/>
      <c r="AD109" s="654"/>
      <c r="AE109" s="655"/>
      <c r="AF109" s="654"/>
      <c r="AG109" s="655"/>
      <c r="AH109" s="654"/>
      <c r="AI109" s="655"/>
      <c r="AJ109" s="654"/>
      <c r="AK109" s="655"/>
      <c r="AL109" s="654"/>
      <c r="AM109" s="655"/>
      <c r="AN109" s="654"/>
      <c r="AO109" s="655"/>
      <c r="AP109" s="654"/>
      <c r="AQ109" s="655"/>
      <c r="AR109" s="654"/>
      <c r="AS109" s="655"/>
      <c r="AT109" s="654"/>
      <c r="AU109" s="655"/>
      <c r="AV109" s="654"/>
      <c r="AW109" s="655"/>
      <c r="AX109" s="654"/>
      <c r="AY109" s="655"/>
      <c r="AZ109" s="654"/>
      <c r="BA109" s="655"/>
      <c r="BB109" s="654"/>
      <c r="BC109" s="656"/>
      <c r="BD109" s="649"/>
      <c r="BE109" s="654"/>
      <c r="BF109" s="655"/>
      <c r="BG109" s="654"/>
      <c r="BH109" s="655"/>
      <c r="BI109" s="654"/>
      <c r="BJ109" s="655"/>
      <c r="BK109" s="654"/>
      <c r="BL109" s="655"/>
      <c r="BM109" s="654"/>
      <c r="BN109" s="655"/>
      <c r="BO109" s="654"/>
      <c r="BP109" s="655"/>
      <c r="BQ109" s="654"/>
      <c r="BR109" s="655"/>
      <c r="BS109" s="654"/>
      <c r="BT109" s="655"/>
      <c r="BU109" s="654"/>
      <c r="BV109" s="655"/>
      <c r="BW109" s="654"/>
      <c r="BX109" s="655"/>
      <c r="BY109" s="654"/>
      <c r="BZ109" s="655"/>
      <c r="CA109" s="654"/>
      <c r="CB109" s="655"/>
      <c r="CC109" s="654"/>
      <c r="CD109" s="656"/>
      <c r="CE109" s="650"/>
      <c r="CF109" s="654"/>
      <c r="CG109" s="655"/>
      <c r="CH109" s="654"/>
      <c r="CI109" s="655"/>
      <c r="CJ109" s="654"/>
      <c r="CK109" s="655"/>
      <c r="CL109" s="654"/>
      <c r="CM109" s="655"/>
      <c r="CN109" s="654"/>
      <c r="CO109" s="655"/>
      <c r="CP109" s="654"/>
      <c r="CQ109" s="655"/>
      <c r="CR109" s="654"/>
      <c r="CS109" s="655"/>
      <c r="CT109" s="654"/>
      <c r="CU109" s="655"/>
      <c r="CV109" s="654"/>
      <c r="CW109" s="655"/>
      <c r="CX109" s="654"/>
      <c r="CY109" s="655"/>
      <c r="CZ109" s="654"/>
      <c r="DA109" s="655"/>
      <c r="DB109" s="654"/>
      <c r="DC109" s="655"/>
      <c r="DD109" s="654"/>
      <c r="DE109" s="656"/>
      <c r="DF109" s="660">
        <f t="shared" si="65"/>
        <v>0</v>
      </c>
      <c r="DG109" s="652" t="str">
        <f>IF(DF109=0,"",DF109/DB287)</f>
        <v/>
      </c>
      <c r="DH109" s="647"/>
      <c r="DI109" s="200">
        <v>0</v>
      </c>
      <c r="DJ109" s="200">
        <v>0</v>
      </c>
      <c r="DK109" s="95"/>
      <c r="DL109" s="1014" t="s">
        <v>1136</v>
      </c>
      <c r="DM109" s="2"/>
      <c r="DN109" s="2"/>
      <c r="DO109" s="2"/>
      <c r="DP109" s="2"/>
      <c r="DQ109" s="200">
        <v>0</v>
      </c>
      <c r="DR109" s="200">
        <v>0</v>
      </c>
      <c r="DS109" s="200">
        <v>0</v>
      </c>
      <c r="DT109" s="200">
        <v>0</v>
      </c>
      <c r="DU109" s="200">
        <v>0</v>
      </c>
      <c r="DV109" s="200">
        <v>0</v>
      </c>
      <c r="DW109" s="1304"/>
    </row>
    <row r="110" spans="2:127" ht="15.95" customHeight="1">
      <c r="B110" s="653" t="s">
        <v>523</v>
      </c>
      <c r="C110" s="654"/>
      <c r="D110" s="655"/>
      <c r="E110" s="654"/>
      <c r="F110" s="655"/>
      <c r="G110" s="654"/>
      <c r="H110" s="655"/>
      <c r="I110" s="654"/>
      <c r="J110" s="655"/>
      <c r="K110" s="654"/>
      <c r="L110" s="655"/>
      <c r="M110" s="654"/>
      <c r="N110" s="655"/>
      <c r="O110" s="654"/>
      <c r="P110" s="655"/>
      <c r="Q110" s="654"/>
      <c r="R110" s="655"/>
      <c r="S110" s="654"/>
      <c r="T110" s="655"/>
      <c r="U110" s="654"/>
      <c r="V110" s="655"/>
      <c r="W110" s="654"/>
      <c r="X110" s="655"/>
      <c r="Y110" s="654"/>
      <c r="Z110" s="655"/>
      <c r="AA110" s="654"/>
      <c r="AB110" s="656"/>
      <c r="AC110" s="648"/>
      <c r="AD110" s="654"/>
      <c r="AE110" s="655"/>
      <c r="AF110" s="654"/>
      <c r="AG110" s="655"/>
      <c r="AH110" s="654"/>
      <c r="AI110" s="655"/>
      <c r="AJ110" s="654"/>
      <c r="AK110" s="655"/>
      <c r="AL110" s="654"/>
      <c r="AM110" s="655"/>
      <c r="AN110" s="654"/>
      <c r="AO110" s="655"/>
      <c r="AP110" s="654"/>
      <c r="AQ110" s="655"/>
      <c r="AR110" s="654"/>
      <c r="AS110" s="655"/>
      <c r="AT110" s="654"/>
      <c r="AU110" s="655"/>
      <c r="AV110" s="654"/>
      <c r="AW110" s="655"/>
      <c r="AX110" s="654"/>
      <c r="AY110" s="655"/>
      <c r="AZ110" s="654"/>
      <c r="BA110" s="655"/>
      <c r="BB110" s="654"/>
      <c r="BC110" s="656"/>
      <c r="BD110" s="649"/>
      <c r="BE110" s="654"/>
      <c r="BF110" s="655"/>
      <c r="BG110" s="654"/>
      <c r="BH110" s="655"/>
      <c r="BI110" s="654"/>
      <c r="BJ110" s="655"/>
      <c r="BK110" s="654"/>
      <c r="BL110" s="655"/>
      <c r="BM110" s="654"/>
      <c r="BN110" s="655"/>
      <c r="BO110" s="654"/>
      <c r="BP110" s="655"/>
      <c r="BQ110" s="654"/>
      <c r="BR110" s="655"/>
      <c r="BS110" s="654"/>
      <c r="BT110" s="655"/>
      <c r="BU110" s="654"/>
      <c r="BV110" s="655"/>
      <c r="BW110" s="654"/>
      <c r="BX110" s="655"/>
      <c r="BY110" s="654"/>
      <c r="BZ110" s="655"/>
      <c r="CA110" s="654"/>
      <c r="CB110" s="655"/>
      <c r="CC110" s="654"/>
      <c r="CD110" s="656"/>
      <c r="CE110" s="650"/>
      <c r="CF110" s="654"/>
      <c r="CG110" s="655"/>
      <c r="CH110" s="654"/>
      <c r="CI110" s="655"/>
      <c r="CJ110" s="654"/>
      <c r="CK110" s="655"/>
      <c r="CL110" s="654"/>
      <c r="CM110" s="655"/>
      <c r="CN110" s="654"/>
      <c r="CO110" s="655"/>
      <c r="CP110" s="654"/>
      <c r="CQ110" s="655"/>
      <c r="CR110" s="654"/>
      <c r="CS110" s="655"/>
      <c r="CT110" s="654"/>
      <c r="CU110" s="655"/>
      <c r="CV110" s="654"/>
      <c r="CW110" s="655"/>
      <c r="CX110" s="654"/>
      <c r="CY110" s="655"/>
      <c r="CZ110" s="654"/>
      <c r="DA110" s="655"/>
      <c r="DB110" s="654"/>
      <c r="DC110" s="655"/>
      <c r="DD110" s="654"/>
      <c r="DE110" s="656"/>
      <c r="DF110" s="660">
        <f t="shared" si="65"/>
        <v>0</v>
      </c>
      <c r="DG110" s="652" t="str">
        <f>IF(DF110=0,"",DF110/DB287)</f>
        <v/>
      </c>
      <c r="DH110" s="647"/>
      <c r="DI110" s="200">
        <v>0</v>
      </c>
      <c r="DJ110" s="200">
        <v>0</v>
      </c>
      <c r="DK110" s="95"/>
      <c r="DL110" s="1015" t="s">
        <v>199</v>
      </c>
      <c r="DM110" s="2"/>
      <c r="DN110" s="2"/>
      <c r="DO110" s="2"/>
      <c r="DP110" s="2"/>
      <c r="DQ110" s="200">
        <v>0</v>
      </c>
      <c r="DR110" s="200">
        <v>0</v>
      </c>
      <c r="DS110" s="200">
        <v>0</v>
      </c>
      <c r="DT110" s="200">
        <v>0</v>
      </c>
      <c r="DU110" s="200">
        <v>0</v>
      </c>
      <c r="DV110" s="200">
        <v>0</v>
      </c>
      <c r="DW110" s="1304"/>
    </row>
    <row r="111" spans="2:127" ht="15.95" customHeight="1">
      <c r="B111" s="653" t="s">
        <v>530</v>
      </c>
      <c r="C111" s="654"/>
      <c r="D111" s="655"/>
      <c r="E111" s="654"/>
      <c r="F111" s="655"/>
      <c r="G111" s="654"/>
      <c r="H111" s="655"/>
      <c r="I111" s="654"/>
      <c r="J111" s="655"/>
      <c r="K111" s="654"/>
      <c r="L111" s="655"/>
      <c r="M111" s="654"/>
      <c r="N111" s="655"/>
      <c r="O111" s="654"/>
      <c r="P111" s="655"/>
      <c r="Q111" s="654"/>
      <c r="R111" s="655"/>
      <c r="S111" s="654"/>
      <c r="T111" s="655"/>
      <c r="U111" s="654"/>
      <c r="V111" s="655"/>
      <c r="W111" s="654"/>
      <c r="X111" s="655"/>
      <c r="Y111" s="654"/>
      <c r="Z111" s="655"/>
      <c r="AA111" s="654"/>
      <c r="AB111" s="656"/>
      <c r="AC111" s="648"/>
      <c r="AD111" s="654"/>
      <c r="AE111" s="655"/>
      <c r="AF111" s="654"/>
      <c r="AG111" s="655"/>
      <c r="AH111" s="654"/>
      <c r="AI111" s="655"/>
      <c r="AJ111" s="654"/>
      <c r="AK111" s="655"/>
      <c r="AL111" s="654"/>
      <c r="AM111" s="655"/>
      <c r="AN111" s="654"/>
      <c r="AO111" s="655"/>
      <c r="AP111" s="654"/>
      <c r="AQ111" s="655"/>
      <c r="AR111" s="654"/>
      <c r="AS111" s="655"/>
      <c r="AT111" s="654"/>
      <c r="AU111" s="655"/>
      <c r="AV111" s="654"/>
      <c r="AW111" s="655"/>
      <c r="AX111" s="654"/>
      <c r="AY111" s="655"/>
      <c r="AZ111" s="654"/>
      <c r="BA111" s="655"/>
      <c r="BB111" s="654"/>
      <c r="BC111" s="656"/>
      <c r="BD111" s="649"/>
      <c r="BE111" s="654"/>
      <c r="BF111" s="655"/>
      <c r="BG111" s="654"/>
      <c r="BH111" s="655"/>
      <c r="BI111" s="654"/>
      <c r="BJ111" s="655"/>
      <c r="BK111" s="654"/>
      <c r="BL111" s="655"/>
      <c r="BM111" s="654"/>
      <c r="BN111" s="655"/>
      <c r="BO111" s="654"/>
      <c r="BP111" s="655"/>
      <c r="BQ111" s="654"/>
      <c r="BR111" s="655"/>
      <c r="BS111" s="654"/>
      <c r="BT111" s="655"/>
      <c r="BU111" s="654"/>
      <c r="BV111" s="655"/>
      <c r="BW111" s="654"/>
      <c r="BX111" s="655"/>
      <c r="BY111" s="654"/>
      <c r="BZ111" s="655"/>
      <c r="CA111" s="654"/>
      <c r="CB111" s="655"/>
      <c r="CC111" s="654"/>
      <c r="CD111" s="656"/>
      <c r="CE111" s="650"/>
      <c r="CF111" s="654"/>
      <c r="CG111" s="655"/>
      <c r="CH111" s="654"/>
      <c r="CI111" s="655"/>
      <c r="CJ111" s="654"/>
      <c r="CK111" s="655"/>
      <c r="CL111" s="654"/>
      <c r="CM111" s="655"/>
      <c r="CN111" s="654"/>
      <c r="CO111" s="655"/>
      <c r="CP111" s="654"/>
      <c r="CQ111" s="655"/>
      <c r="CR111" s="654"/>
      <c r="CS111" s="655"/>
      <c r="CT111" s="654"/>
      <c r="CU111" s="655"/>
      <c r="CV111" s="654"/>
      <c r="CW111" s="655"/>
      <c r="CX111" s="654"/>
      <c r="CY111" s="655"/>
      <c r="CZ111" s="654"/>
      <c r="DA111" s="655"/>
      <c r="DB111" s="654"/>
      <c r="DC111" s="655"/>
      <c r="DD111" s="654"/>
      <c r="DE111" s="656"/>
      <c r="DF111" s="660">
        <f t="shared" si="65"/>
        <v>0</v>
      </c>
      <c r="DG111" s="652" t="str">
        <f>IF(DF111=0,"",DF111/DB287)</f>
        <v/>
      </c>
      <c r="DH111" s="647"/>
      <c r="DI111" s="200">
        <v>0</v>
      </c>
      <c r="DJ111" s="200">
        <v>0</v>
      </c>
      <c r="DK111" s="95"/>
      <c r="DL111" s="564">
        <v>0</v>
      </c>
      <c r="DM111" s="564">
        <v>0</v>
      </c>
      <c r="DN111" s="564">
        <v>0</v>
      </c>
      <c r="DO111" s="564">
        <v>0</v>
      </c>
      <c r="DP111" s="564">
        <v>0</v>
      </c>
      <c r="DQ111" s="200">
        <v>0</v>
      </c>
      <c r="DR111" s="200">
        <v>0</v>
      </c>
      <c r="DS111" s="200">
        <v>0</v>
      </c>
      <c r="DT111" s="200">
        <v>0</v>
      </c>
      <c r="DU111" s="200">
        <v>0</v>
      </c>
      <c r="DV111" s="200">
        <v>0</v>
      </c>
      <c r="DW111" s="1304"/>
    </row>
    <row r="112" spans="2:127" ht="15.95" customHeight="1">
      <c r="B112" s="653" t="s">
        <v>560</v>
      </c>
      <c r="C112" s="654"/>
      <c r="D112" s="655"/>
      <c r="E112" s="654"/>
      <c r="F112" s="655"/>
      <c r="G112" s="654"/>
      <c r="H112" s="655"/>
      <c r="I112" s="654"/>
      <c r="J112" s="655"/>
      <c r="K112" s="654"/>
      <c r="L112" s="655"/>
      <c r="M112" s="654"/>
      <c r="N112" s="655"/>
      <c r="O112" s="654"/>
      <c r="P112" s="655"/>
      <c r="Q112" s="654"/>
      <c r="R112" s="655"/>
      <c r="S112" s="654"/>
      <c r="T112" s="655"/>
      <c r="U112" s="654"/>
      <c r="V112" s="655"/>
      <c r="W112" s="654"/>
      <c r="X112" s="655"/>
      <c r="Y112" s="654"/>
      <c r="Z112" s="655"/>
      <c r="AA112" s="654"/>
      <c r="AB112" s="656"/>
      <c r="AC112" s="648"/>
      <c r="AD112" s="654"/>
      <c r="AE112" s="655"/>
      <c r="AF112" s="654"/>
      <c r="AG112" s="655"/>
      <c r="AH112" s="654"/>
      <c r="AI112" s="655"/>
      <c r="AJ112" s="654"/>
      <c r="AK112" s="655"/>
      <c r="AL112" s="654"/>
      <c r="AM112" s="655"/>
      <c r="AN112" s="654"/>
      <c r="AO112" s="655"/>
      <c r="AP112" s="654"/>
      <c r="AQ112" s="655"/>
      <c r="AR112" s="654"/>
      <c r="AS112" s="655"/>
      <c r="AT112" s="654"/>
      <c r="AU112" s="655"/>
      <c r="AV112" s="654"/>
      <c r="AW112" s="655"/>
      <c r="AX112" s="654"/>
      <c r="AY112" s="655"/>
      <c r="AZ112" s="654"/>
      <c r="BA112" s="655"/>
      <c r="BB112" s="654"/>
      <c r="BC112" s="656"/>
      <c r="BD112" s="649"/>
      <c r="BE112" s="654"/>
      <c r="BF112" s="655"/>
      <c r="BG112" s="654"/>
      <c r="BH112" s="655"/>
      <c r="BI112" s="654"/>
      <c r="BJ112" s="655"/>
      <c r="BK112" s="654"/>
      <c r="BL112" s="655"/>
      <c r="BM112" s="654"/>
      <c r="BN112" s="655"/>
      <c r="BO112" s="654"/>
      <c r="BP112" s="655"/>
      <c r="BQ112" s="654"/>
      <c r="BR112" s="655"/>
      <c r="BS112" s="654"/>
      <c r="BT112" s="655"/>
      <c r="BU112" s="654"/>
      <c r="BV112" s="655"/>
      <c r="BW112" s="654"/>
      <c r="BX112" s="655"/>
      <c r="BY112" s="654"/>
      <c r="BZ112" s="655"/>
      <c r="CA112" s="654"/>
      <c r="CB112" s="655"/>
      <c r="CC112" s="654"/>
      <c r="CD112" s="656"/>
      <c r="CE112" s="650"/>
      <c r="CF112" s="654"/>
      <c r="CG112" s="655"/>
      <c r="CH112" s="654"/>
      <c r="CI112" s="655"/>
      <c r="CJ112" s="654"/>
      <c r="CK112" s="655"/>
      <c r="CL112" s="654"/>
      <c r="CM112" s="655"/>
      <c r="CN112" s="654"/>
      <c r="CO112" s="655"/>
      <c r="CP112" s="654"/>
      <c r="CQ112" s="655"/>
      <c r="CR112" s="654"/>
      <c r="CS112" s="655"/>
      <c r="CT112" s="654"/>
      <c r="CU112" s="655"/>
      <c r="CV112" s="654"/>
      <c r="CW112" s="655"/>
      <c r="CX112" s="654"/>
      <c r="CY112" s="655"/>
      <c r="CZ112" s="654"/>
      <c r="DA112" s="655"/>
      <c r="DB112" s="654"/>
      <c r="DC112" s="655"/>
      <c r="DD112" s="654"/>
      <c r="DE112" s="656"/>
      <c r="DF112" s="660">
        <f t="shared" si="65"/>
        <v>0</v>
      </c>
      <c r="DG112" s="652" t="str">
        <f>IF(DF112=0,"",DF112/DB287)</f>
        <v/>
      </c>
      <c r="DH112" s="647"/>
      <c r="DI112" s="200">
        <v>0</v>
      </c>
      <c r="DJ112" s="200">
        <v>0</v>
      </c>
      <c r="DK112" s="95"/>
      <c r="DL112" s="200">
        <v>0</v>
      </c>
      <c r="DM112" s="200">
        <v>0</v>
      </c>
      <c r="DN112" s="200">
        <v>0</v>
      </c>
      <c r="DO112" s="200">
        <v>0</v>
      </c>
      <c r="DP112" s="200">
        <v>0</v>
      </c>
      <c r="DQ112" s="200">
        <v>0</v>
      </c>
      <c r="DR112" s="200">
        <v>0</v>
      </c>
      <c r="DS112" s="200">
        <v>0</v>
      </c>
      <c r="DT112" s="200">
        <v>0</v>
      </c>
      <c r="DU112" s="200">
        <v>0</v>
      </c>
      <c r="DV112" s="200">
        <v>0</v>
      </c>
      <c r="DW112" s="1304"/>
    </row>
    <row r="113" spans="2:127" ht="15.95" customHeight="1">
      <c r="B113" s="653" t="s">
        <v>537</v>
      </c>
      <c r="C113" s="654"/>
      <c r="D113" s="655"/>
      <c r="E113" s="654"/>
      <c r="F113" s="655"/>
      <c r="G113" s="654"/>
      <c r="H113" s="655"/>
      <c r="I113" s="654"/>
      <c r="J113" s="655"/>
      <c r="K113" s="654"/>
      <c r="L113" s="655"/>
      <c r="M113" s="654"/>
      <c r="N113" s="655"/>
      <c r="O113" s="654"/>
      <c r="P113" s="655"/>
      <c r="Q113" s="654"/>
      <c r="R113" s="655"/>
      <c r="S113" s="654"/>
      <c r="T113" s="655"/>
      <c r="U113" s="654"/>
      <c r="V113" s="655"/>
      <c r="W113" s="654"/>
      <c r="X113" s="655"/>
      <c r="Y113" s="654"/>
      <c r="Z113" s="655"/>
      <c r="AA113" s="654"/>
      <c r="AB113" s="656"/>
      <c r="AC113" s="648"/>
      <c r="AD113" s="654"/>
      <c r="AE113" s="655"/>
      <c r="AF113" s="654"/>
      <c r="AG113" s="655"/>
      <c r="AH113" s="654"/>
      <c r="AI113" s="655"/>
      <c r="AJ113" s="654"/>
      <c r="AK113" s="655"/>
      <c r="AL113" s="654"/>
      <c r="AM113" s="655"/>
      <c r="AN113" s="654"/>
      <c r="AO113" s="655"/>
      <c r="AP113" s="654"/>
      <c r="AQ113" s="655"/>
      <c r="AR113" s="654"/>
      <c r="AS113" s="655"/>
      <c r="AT113" s="654"/>
      <c r="AU113" s="655"/>
      <c r="AV113" s="654"/>
      <c r="AW113" s="655"/>
      <c r="AX113" s="654"/>
      <c r="AY113" s="655"/>
      <c r="AZ113" s="654"/>
      <c r="BA113" s="655"/>
      <c r="BB113" s="654"/>
      <c r="BC113" s="656"/>
      <c r="BD113" s="649"/>
      <c r="BE113" s="654"/>
      <c r="BF113" s="655"/>
      <c r="BG113" s="654"/>
      <c r="BH113" s="655"/>
      <c r="BI113" s="654"/>
      <c r="BJ113" s="655"/>
      <c r="BK113" s="654"/>
      <c r="BL113" s="655"/>
      <c r="BM113" s="654"/>
      <c r="BN113" s="655"/>
      <c r="BO113" s="654"/>
      <c r="BP113" s="655"/>
      <c r="BQ113" s="654"/>
      <c r="BR113" s="655"/>
      <c r="BS113" s="654"/>
      <c r="BT113" s="655"/>
      <c r="BU113" s="654"/>
      <c r="BV113" s="655"/>
      <c r="BW113" s="654"/>
      <c r="BX113" s="655"/>
      <c r="BY113" s="654"/>
      <c r="BZ113" s="655"/>
      <c r="CA113" s="654"/>
      <c r="CB113" s="655"/>
      <c r="CC113" s="654"/>
      <c r="CD113" s="656"/>
      <c r="CE113" s="650"/>
      <c r="CF113" s="654"/>
      <c r="CG113" s="655"/>
      <c r="CH113" s="654"/>
      <c r="CI113" s="655"/>
      <c r="CJ113" s="654"/>
      <c r="CK113" s="655"/>
      <c r="CL113" s="654"/>
      <c r="CM113" s="655"/>
      <c r="CN113" s="654"/>
      <c r="CO113" s="655"/>
      <c r="CP113" s="654"/>
      <c r="CQ113" s="655"/>
      <c r="CR113" s="654"/>
      <c r="CS113" s="655"/>
      <c r="CT113" s="654"/>
      <c r="CU113" s="655"/>
      <c r="CV113" s="654"/>
      <c r="CW113" s="655"/>
      <c r="CX113" s="654"/>
      <c r="CY113" s="655"/>
      <c r="CZ113" s="654"/>
      <c r="DA113" s="655"/>
      <c r="DB113" s="654"/>
      <c r="DC113" s="655"/>
      <c r="DD113" s="654"/>
      <c r="DE113" s="656"/>
      <c r="DF113" s="660">
        <f t="shared" si="65"/>
        <v>0</v>
      </c>
      <c r="DG113" s="652" t="str">
        <f>IF(DF113=0,"",DF113/DB287)</f>
        <v/>
      </c>
      <c r="DH113" s="647"/>
      <c r="DI113" s="200">
        <v>0</v>
      </c>
      <c r="DJ113" s="200">
        <v>0</v>
      </c>
      <c r="DK113" s="95"/>
      <c r="DL113" s="117" t="s">
        <v>50</v>
      </c>
      <c r="DM113" s="203"/>
      <c r="DN113" s="203"/>
      <c r="DO113" s="203"/>
      <c r="DP113" s="203"/>
      <c r="DQ113" s="194"/>
      <c r="DR113" s="200">
        <v>0</v>
      </c>
      <c r="DS113" s="200">
        <v>0</v>
      </c>
      <c r="DT113" s="200">
        <v>0</v>
      </c>
      <c r="DU113" s="200">
        <v>0</v>
      </c>
      <c r="DV113" s="200">
        <v>0</v>
      </c>
      <c r="DW113" s="1304"/>
    </row>
    <row r="114" spans="2:127" ht="15.95" customHeight="1">
      <c r="B114" s="653" t="s">
        <v>562</v>
      </c>
      <c r="C114" s="654"/>
      <c r="D114" s="655"/>
      <c r="E114" s="654"/>
      <c r="F114" s="655"/>
      <c r="G114" s="654"/>
      <c r="H114" s="655"/>
      <c r="I114" s="654"/>
      <c r="J114" s="655"/>
      <c r="K114" s="654"/>
      <c r="L114" s="655"/>
      <c r="M114" s="654"/>
      <c r="N114" s="655"/>
      <c r="O114" s="654"/>
      <c r="P114" s="655"/>
      <c r="Q114" s="654"/>
      <c r="R114" s="655"/>
      <c r="S114" s="654"/>
      <c r="T114" s="655"/>
      <c r="U114" s="654"/>
      <c r="V114" s="655"/>
      <c r="W114" s="654"/>
      <c r="X114" s="655"/>
      <c r="Y114" s="654"/>
      <c r="Z114" s="655"/>
      <c r="AA114" s="654"/>
      <c r="AB114" s="656"/>
      <c r="AC114" s="648"/>
      <c r="AD114" s="654"/>
      <c r="AE114" s="655"/>
      <c r="AF114" s="654"/>
      <c r="AG114" s="655"/>
      <c r="AH114" s="654"/>
      <c r="AI114" s="655"/>
      <c r="AJ114" s="654"/>
      <c r="AK114" s="655"/>
      <c r="AL114" s="654"/>
      <c r="AM114" s="655"/>
      <c r="AN114" s="654"/>
      <c r="AO114" s="655"/>
      <c r="AP114" s="654"/>
      <c r="AQ114" s="655"/>
      <c r="AR114" s="654"/>
      <c r="AS114" s="655"/>
      <c r="AT114" s="654"/>
      <c r="AU114" s="655"/>
      <c r="AV114" s="654"/>
      <c r="AW114" s="655"/>
      <c r="AX114" s="654"/>
      <c r="AY114" s="655"/>
      <c r="AZ114" s="654"/>
      <c r="BA114" s="655"/>
      <c r="BB114" s="654"/>
      <c r="BC114" s="656"/>
      <c r="BD114" s="649"/>
      <c r="BE114" s="654"/>
      <c r="BF114" s="655"/>
      <c r="BG114" s="654"/>
      <c r="BH114" s="655"/>
      <c r="BI114" s="654"/>
      <c r="BJ114" s="655"/>
      <c r="BK114" s="654"/>
      <c r="BL114" s="655"/>
      <c r="BM114" s="654"/>
      <c r="BN114" s="655"/>
      <c r="BO114" s="654"/>
      <c r="BP114" s="655"/>
      <c r="BQ114" s="654"/>
      <c r="BR114" s="655"/>
      <c r="BS114" s="654"/>
      <c r="BT114" s="655"/>
      <c r="BU114" s="654"/>
      <c r="BV114" s="655"/>
      <c r="BW114" s="654"/>
      <c r="BX114" s="655"/>
      <c r="BY114" s="654"/>
      <c r="BZ114" s="655"/>
      <c r="CA114" s="654"/>
      <c r="CB114" s="655"/>
      <c r="CC114" s="654"/>
      <c r="CD114" s="656"/>
      <c r="CE114" s="650"/>
      <c r="CF114" s="654"/>
      <c r="CG114" s="655"/>
      <c r="CH114" s="654"/>
      <c r="CI114" s="655"/>
      <c r="CJ114" s="654"/>
      <c r="CK114" s="655"/>
      <c r="CL114" s="654"/>
      <c r="CM114" s="655"/>
      <c r="CN114" s="654"/>
      <c r="CO114" s="655"/>
      <c r="CP114" s="654"/>
      <c r="CQ114" s="655"/>
      <c r="CR114" s="654"/>
      <c r="CS114" s="655"/>
      <c r="CT114" s="654"/>
      <c r="CU114" s="655"/>
      <c r="CV114" s="654"/>
      <c r="CW114" s="655"/>
      <c r="CX114" s="654"/>
      <c r="CY114" s="655"/>
      <c r="CZ114" s="654"/>
      <c r="DA114" s="655"/>
      <c r="DB114" s="654"/>
      <c r="DC114" s="655"/>
      <c r="DD114" s="654"/>
      <c r="DE114" s="656"/>
      <c r="DF114" s="660">
        <f t="shared" si="65"/>
        <v>0</v>
      </c>
      <c r="DG114" s="652" t="str">
        <f>IF(DF114=0,"",DF114/DB287)</f>
        <v/>
      </c>
      <c r="DH114" s="647"/>
      <c r="DI114" s="200">
        <v>0</v>
      </c>
      <c r="DJ114" s="200">
        <v>0</v>
      </c>
      <c r="DK114" s="95"/>
      <c r="DL114" s="204" t="s">
        <v>21</v>
      </c>
      <c r="DM114" s="118" t="s">
        <v>54</v>
      </c>
      <c r="DN114" s="118"/>
      <c r="DO114" s="118" t="s">
        <v>55</v>
      </c>
      <c r="DP114" s="118"/>
      <c r="DQ114" s="119"/>
      <c r="DR114" s="200">
        <v>0</v>
      </c>
      <c r="DS114" s="200">
        <v>0</v>
      </c>
      <c r="DT114" s="200">
        <v>0</v>
      </c>
      <c r="DU114" s="200">
        <v>0</v>
      </c>
      <c r="DV114" s="200">
        <v>0</v>
      </c>
      <c r="DW114" s="1304"/>
    </row>
    <row r="115" spans="2:127" ht="15.95" customHeight="1">
      <c r="B115" s="653" t="s">
        <v>564</v>
      </c>
      <c r="C115" s="654"/>
      <c r="D115" s="655"/>
      <c r="E115" s="654"/>
      <c r="F115" s="655"/>
      <c r="G115" s="654"/>
      <c r="H115" s="655"/>
      <c r="I115" s="654"/>
      <c r="J115" s="655"/>
      <c r="K115" s="654"/>
      <c r="L115" s="655"/>
      <c r="M115" s="654"/>
      <c r="N115" s="655"/>
      <c r="O115" s="654"/>
      <c r="P115" s="655"/>
      <c r="Q115" s="654"/>
      <c r="R115" s="655"/>
      <c r="S115" s="654"/>
      <c r="T115" s="655"/>
      <c r="U115" s="654"/>
      <c r="V115" s="655"/>
      <c r="W115" s="654"/>
      <c r="X115" s="655"/>
      <c r="Y115" s="654"/>
      <c r="Z115" s="655"/>
      <c r="AA115" s="654"/>
      <c r="AB115" s="656"/>
      <c r="AC115" s="648"/>
      <c r="AD115" s="654"/>
      <c r="AE115" s="655"/>
      <c r="AF115" s="654"/>
      <c r="AG115" s="655"/>
      <c r="AH115" s="654"/>
      <c r="AI115" s="655"/>
      <c r="AJ115" s="654"/>
      <c r="AK115" s="655"/>
      <c r="AL115" s="654"/>
      <c r="AM115" s="655"/>
      <c r="AN115" s="654"/>
      <c r="AO115" s="655"/>
      <c r="AP115" s="654"/>
      <c r="AQ115" s="655"/>
      <c r="AR115" s="654"/>
      <c r="AS115" s="655"/>
      <c r="AT115" s="654"/>
      <c r="AU115" s="655"/>
      <c r="AV115" s="654"/>
      <c r="AW115" s="655"/>
      <c r="AX115" s="654"/>
      <c r="AY115" s="655"/>
      <c r="AZ115" s="654"/>
      <c r="BA115" s="655"/>
      <c r="BB115" s="654"/>
      <c r="BC115" s="656"/>
      <c r="BD115" s="649"/>
      <c r="BE115" s="654"/>
      <c r="BF115" s="655"/>
      <c r="BG115" s="654"/>
      <c r="BH115" s="655"/>
      <c r="BI115" s="654"/>
      <c r="BJ115" s="655"/>
      <c r="BK115" s="654"/>
      <c r="BL115" s="655"/>
      <c r="BM115" s="654"/>
      <c r="BN115" s="655"/>
      <c r="BO115" s="654"/>
      <c r="BP115" s="655"/>
      <c r="BQ115" s="654"/>
      <c r="BR115" s="655"/>
      <c r="BS115" s="654"/>
      <c r="BT115" s="655"/>
      <c r="BU115" s="654"/>
      <c r="BV115" s="655"/>
      <c r="BW115" s="654"/>
      <c r="BX115" s="655"/>
      <c r="BY115" s="654"/>
      <c r="BZ115" s="655"/>
      <c r="CA115" s="654"/>
      <c r="CB115" s="655"/>
      <c r="CC115" s="654"/>
      <c r="CD115" s="656"/>
      <c r="CE115" s="650"/>
      <c r="CF115" s="654"/>
      <c r="CG115" s="655"/>
      <c r="CH115" s="654"/>
      <c r="CI115" s="655"/>
      <c r="CJ115" s="654"/>
      <c r="CK115" s="655"/>
      <c r="CL115" s="654"/>
      <c r="CM115" s="655"/>
      <c r="CN115" s="654"/>
      <c r="CO115" s="655"/>
      <c r="CP115" s="654"/>
      <c r="CQ115" s="655"/>
      <c r="CR115" s="654"/>
      <c r="CS115" s="655"/>
      <c r="CT115" s="654"/>
      <c r="CU115" s="655"/>
      <c r="CV115" s="654"/>
      <c r="CW115" s="655"/>
      <c r="CX115" s="654"/>
      <c r="CY115" s="655"/>
      <c r="CZ115" s="654"/>
      <c r="DA115" s="655"/>
      <c r="DB115" s="654"/>
      <c r="DC115" s="655"/>
      <c r="DD115" s="654"/>
      <c r="DE115" s="656"/>
      <c r="DF115" s="660">
        <f t="shared" si="65"/>
        <v>0</v>
      </c>
      <c r="DG115" s="652" t="str">
        <f>IF(DF115=0,"",DF115/DB287)</f>
        <v/>
      </c>
      <c r="DH115" s="647"/>
      <c r="DI115" s="200">
        <v>0</v>
      </c>
      <c r="DJ115" s="200">
        <v>0</v>
      </c>
      <c r="DK115" s="95"/>
      <c r="DL115" s="205" t="s">
        <v>22</v>
      </c>
      <c r="DM115" s="120" t="s">
        <v>57</v>
      </c>
      <c r="DN115" s="120"/>
      <c r="DO115" s="120" t="s">
        <v>58</v>
      </c>
      <c r="DP115" s="120"/>
      <c r="DQ115" s="121"/>
      <c r="DR115" s="200">
        <v>0</v>
      </c>
      <c r="DS115" s="200">
        <v>0</v>
      </c>
      <c r="DT115" s="200">
        <v>0</v>
      </c>
      <c r="DU115" s="200">
        <v>0</v>
      </c>
      <c r="DV115" s="200">
        <v>0</v>
      </c>
      <c r="DW115" s="1304"/>
    </row>
    <row r="116" spans="2:127" ht="15.95" customHeight="1">
      <c r="B116" s="653" t="s">
        <v>566</v>
      </c>
      <c r="C116" s="654"/>
      <c r="D116" s="655"/>
      <c r="E116" s="654"/>
      <c r="F116" s="655"/>
      <c r="G116" s="654"/>
      <c r="H116" s="655"/>
      <c r="I116" s="654"/>
      <c r="J116" s="655"/>
      <c r="K116" s="654"/>
      <c r="L116" s="655"/>
      <c r="M116" s="654"/>
      <c r="N116" s="655"/>
      <c r="O116" s="654"/>
      <c r="P116" s="655"/>
      <c r="Q116" s="654"/>
      <c r="R116" s="655"/>
      <c r="S116" s="654"/>
      <c r="T116" s="655"/>
      <c r="U116" s="654"/>
      <c r="V116" s="655"/>
      <c r="W116" s="654"/>
      <c r="X116" s="655"/>
      <c r="Y116" s="654"/>
      <c r="Z116" s="655"/>
      <c r="AA116" s="654"/>
      <c r="AB116" s="656"/>
      <c r="AC116" s="648"/>
      <c r="AD116" s="654"/>
      <c r="AE116" s="655"/>
      <c r="AF116" s="654"/>
      <c r="AG116" s="655"/>
      <c r="AH116" s="654"/>
      <c r="AI116" s="655"/>
      <c r="AJ116" s="654"/>
      <c r="AK116" s="655"/>
      <c r="AL116" s="654"/>
      <c r="AM116" s="655"/>
      <c r="AN116" s="654"/>
      <c r="AO116" s="655"/>
      <c r="AP116" s="654"/>
      <c r="AQ116" s="655"/>
      <c r="AR116" s="654"/>
      <c r="AS116" s="655"/>
      <c r="AT116" s="654"/>
      <c r="AU116" s="655"/>
      <c r="AV116" s="654"/>
      <c r="AW116" s="655"/>
      <c r="AX116" s="654"/>
      <c r="AY116" s="655"/>
      <c r="AZ116" s="654"/>
      <c r="BA116" s="655"/>
      <c r="BB116" s="654"/>
      <c r="BC116" s="656"/>
      <c r="BD116" s="649"/>
      <c r="BE116" s="654"/>
      <c r="BF116" s="655"/>
      <c r="BG116" s="654"/>
      <c r="BH116" s="655"/>
      <c r="BI116" s="654"/>
      <c r="BJ116" s="655"/>
      <c r="BK116" s="654"/>
      <c r="BL116" s="655"/>
      <c r="BM116" s="654"/>
      <c r="BN116" s="655"/>
      <c r="BO116" s="654"/>
      <c r="BP116" s="655"/>
      <c r="BQ116" s="654"/>
      <c r="BR116" s="655"/>
      <c r="BS116" s="654"/>
      <c r="BT116" s="655"/>
      <c r="BU116" s="654"/>
      <c r="BV116" s="655"/>
      <c r="BW116" s="654"/>
      <c r="BX116" s="655"/>
      <c r="BY116" s="654"/>
      <c r="BZ116" s="655"/>
      <c r="CA116" s="654"/>
      <c r="CB116" s="655"/>
      <c r="CC116" s="654"/>
      <c r="CD116" s="656"/>
      <c r="CE116" s="650"/>
      <c r="CF116" s="654"/>
      <c r="CG116" s="655"/>
      <c r="CH116" s="654"/>
      <c r="CI116" s="655"/>
      <c r="CJ116" s="654"/>
      <c r="CK116" s="655"/>
      <c r="CL116" s="654"/>
      <c r="CM116" s="655"/>
      <c r="CN116" s="654"/>
      <c r="CO116" s="655"/>
      <c r="CP116" s="654"/>
      <c r="CQ116" s="655"/>
      <c r="CR116" s="654"/>
      <c r="CS116" s="655"/>
      <c r="CT116" s="654"/>
      <c r="CU116" s="655"/>
      <c r="CV116" s="654"/>
      <c r="CW116" s="655"/>
      <c r="CX116" s="654"/>
      <c r="CY116" s="655"/>
      <c r="CZ116" s="654"/>
      <c r="DA116" s="655"/>
      <c r="DB116" s="654"/>
      <c r="DC116" s="655"/>
      <c r="DD116" s="654"/>
      <c r="DE116" s="656"/>
      <c r="DF116" s="660">
        <f t="shared" si="65"/>
        <v>0</v>
      </c>
      <c r="DG116" s="652" t="str">
        <f>IF(DF116=0,"",DF116/DB287)</f>
        <v/>
      </c>
      <c r="DH116" s="647"/>
      <c r="DI116" s="200">
        <v>0</v>
      </c>
      <c r="DJ116" s="200">
        <v>0</v>
      </c>
      <c r="DK116" s="95"/>
      <c r="DL116" s="206" t="s">
        <v>23</v>
      </c>
      <c r="DM116" s="122" t="s">
        <v>60</v>
      </c>
      <c r="DN116" s="122"/>
      <c r="DO116" s="122" t="s">
        <v>61</v>
      </c>
      <c r="DP116" s="122"/>
      <c r="DQ116" s="123"/>
      <c r="DR116" s="200">
        <v>0</v>
      </c>
      <c r="DS116" s="200">
        <v>0</v>
      </c>
      <c r="DT116" s="200">
        <v>0</v>
      </c>
      <c r="DU116" s="200">
        <v>0</v>
      </c>
      <c r="DV116" s="200">
        <v>0</v>
      </c>
      <c r="DW116" s="1304"/>
    </row>
    <row r="117" spans="2:127" ht="15.95" customHeight="1">
      <c r="B117" s="653" t="s">
        <v>568</v>
      </c>
      <c r="C117" s="654"/>
      <c r="D117" s="655"/>
      <c r="E117" s="654"/>
      <c r="F117" s="655"/>
      <c r="G117" s="654"/>
      <c r="H117" s="655"/>
      <c r="I117" s="654"/>
      <c r="J117" s="655"/>
      <c r="K117" s="654"/>
      <c r="L117" s="655"/>
      <c r="M117" s="654"/>
      <c r="N117" s="655"/>
      <c r="O117" s="654"/>
      <c r="P117" s="655"/>
      <c r="Q117" s="654"/>
      <c r="R117" s="655"/>
      <c r="S117" s="654"/>
      <c r="T117" s="655"/>
      <c r="U117" s="654"/>
      <c r="V117" s="655"/>
      <c r="W117" s="654"/>
      <c r="X117" s="655"/>
      <c r="Y117" s="654"/>
      <c r="Z117" s="655"/>
      <c r="AA117" s="654"/>
      <c r="AB117" s="656"/>
      <c r="AC117" s="648"/>
      <c r="AD117" s="654"/>
      <c r="AE117" s="655"/>
      <c r="AF117" s="654"/>
      <c r="AG117" s="655"/>
      <c r="AH117" s="654"/>
      <c r="AI117" s="655"/>
      <c r="AJ117" s="654"/>
      <c r="AK117" s="655"/>
      <c r="AL117" s="654"/>
      <c r="AM117" s="655"/>
      <c r="AN117" s="654"/>
      <c r="AO117" s="655"/>
      <c r="AP117" s="654"/>
      <c r="AQ117" s="655"/>
      <c r="AR117" s="654"/>
      <c r="AS117" s="655"/>
      <c r="AT117" s="654"/>
      <c r="AU117" s="655"/>
      <c r="AV117" s="654"/>
      <c r="AW117" s="655"/>
      <c r="AX117" s="654"/>
      <c r="AY117" s="655"/>
      <c r="AZ117" s="654"/>
      <c r="BA117" s="655"/>
      <c r="BB117" s="654"/>
      <c r="BC117" s="656"/>
      <c r="BD117" s="649"/>
      <c r="BE117" s="654"/>
      <c r="BF117" s="655"/>
      <c r="BG117" s="654"/>
      <c r="BH117" s="655"/>
      <c r="BI117" s="654"/>
      <c r="BJ117" s="655"/>
      <c r="BK117" s="654"/>
      <c r="BL117" s="655"/>
      <c r="BM117" s="654"/>
      <c r="BN117" s="655"/>
      <c r="BO117" s="654"/>
      <c r="BP117" s="655"/>
      <c r="BQ117" s="654"/>
      <c r="BR117" s="655"/>
      <c r="BS117" s="654"/>
      <c r="BT117" s="655"/>
      <c r="BU117" s="654"/>
      <c r="BV117" s="655"/>
      <c r="BW117" s="654"/>
      <c r="BX117" s="655"/>
      <c r="BY117" s="654"/>
      <c r="BZ117" s="655"/>
      <c r="CA117" s="654"/>
      <c r="CB117" s="655"/>
      <c r="CC117" s="654"/>
      <c r="CD117" s="656"/>
      <c r="CE117" s="650"/>
      <c r="CF117" s="654"/>
      <c r="CG117" s="655"/>
      <c r="CH117" s="654"/>
      <c r="CI117" s="655"/>
      <c r="CJ117" s="654"/>
      <c r="CK117" s="655"/>
      <c r="CL117" s="654"/>
      <c r="CM117" s="655"/>
      <c r="CN117" s="654"/>
      <c r="CO117" s="655"/>
      <c r="CP117" s="654"/>
      <c r="CQ117" s="655"/>
      <c r="CR117" s="654"/>
      <c r="CS117" s="655"/>
      <c r="CT117" s="654"/>
      <c r="CU117" s="655"/>
      <c r="CV117" s="654"/>
      <c r="CW117" s="655"/>
      <c r="CX117" s="654"/>
      <c r="CY117" s="655"/>
      <c r="CZ117" s="654"/>
      <c r="DA117" s="655"/>
      <c r="DB117" s="654"/>
      <c r="DC117" s="655"/>
      <c r="DD117" s="654"/>
      <c r="DE117" s="656"/>
      <c r="DF117" s="660">
        <f t="shared" si="65"/>
        <v>0</v>
      </c>
      <c r="DG117" s="652" t="str">
        <f>IF(DF117=0,"",DF117/DB287)</f>
        <v/>
      </c>
      <c r="DH117" s="647"/>
      <c r="DI117" s="200">
        <v>0</v>
      </c>
      <c r="DJ117" s="200">
        <v>0</v>
      </c>
      <c r="DK117" s="95"/>
      <c r="DL117" s="124" t="s">
        <v>24</v>
      </c>
      <c r="DM117" s="125" t="s">
        <v>62</v>
      </c>
      <c r="DN117" s="125"/>
      <c r="DO117" s="125" t="s">
        <v>63</v>
      </c>
      <c r="DP117" s="125"/>
      <c r="DQ117" s="126"/>
      <c r="DR117" s="200">
        <v>0</v>
      </c>
      <c r="DS117" s="200">
        <v>0</v>
      </c>
      <c r="DT117" s="200">
        <v>0</v>
      </c>
      <c r="DU117" s="200">
        <v>0</v>
      </c>
      <c r="DV117" s="200">
        <v>0</v>
      </c>
      <c r="DW117" s="1304"/>
    </row>
    <row r="118" spans="2:127" ht="15.95" customHeight="1">
      <c r="B118" s="653" t="s">
        <v>570</v>
      </c>
      <c r="C118" s="654"/>
      <c r="D118" s="655"/>
      <c r="E118" s="654"/>
      <c r="F118" s="655"/>
      <c r="G118" s="654"/>
      <c r="H118" s="655"/>
      <c r="I118" s="654"/>
      <c r="J118" s="655"/>
      <c r="K118" s="654"/>
      <c r="L118" s="655"/>
      <c r="M118" s="654"/>
      <c r="N118" s="655"/>
      <c r="O118" s="654"/>
      <c r="P118" s="655"/>
      <c r="Q118" s="654"/>
      <c r="R118" s="655"/>
      <c r="S118" s="654"/>
      <c r="T118" s="655"/>
      <c r="U118" s="654"/>
      <c r="V118" s="655"/>
      <c r="W118" s="654"/>
      <c r="X118" s="655"/>
      <c r="Y118" s="654"/>
      <c r="Z118" s="655"/>
      <c r="AA118" s="654"/>
      <c r="AB118" s="656"/>
      <c r="AC118" s="648"/>
      <c r="AD118" s="654"/>
      <c r="AE118" s="655"/>
      <c r="AF118" s="654"/>
      <c r="AG118" s="655"/>
      <c r="AH118" s="654"/>
      <c r="AI118" s="655"/>
      <c r="AJ118" s="654"/>
      <c r="AK118" s="655"/>
      <c r="AL118" s="654"/>
      <c r="AM118" s="655"/>
      <c r="AN118" s="654"/>
      <c r="AO118" s="655"/>
      <c r="AP118" s="654"/>
      <c r="AQ118" s="655"/>
      <c r="AR118" s="654"/>
      <c r="AS118" s="655"/>
      <c r="AT118" s="654"/>
      <c r="AU118" s="655"/>
      <c r="AV118" s="654"/>
      <c r="AW118" s="655"/>
      <c r="AX118" s="654"/>
      <c r="AY118" s="655"/>
      <c r="AZ118" s="654"/>
      <c r="BA118" s="655"/>
      <c r="BB118" s="654"/>
      <c r="BC118" s="656"/>
      <c r="BD118" s="649"/>
      <c r="BE118" s="654"/>
      <c r="BF118" s="655"/>
      <c r="BG118" s="654"/>
      <c r="BH118" s="655"/>
      <c r="BI118" s="654"/>
      <c r="BJ118" s="655"/>
      <c r="BK118" s="654"/>
      <c r="BL118" s="655"/>
      <c r="BM118" s="654"/>
      <c r="BN118" s="655"/>
      <c r="BO118" s="654"/>
      <c r="BP118" s="655"/>
      <c r="BQ118" s="654"/>
      <c r="BR118" s="655"/>
      <c r="BS118" s="654"/>
      <c r="BT118" s="655"/>
      <c r="BU118" s="654"/>
      <c r="BV118" s="655"/>
      <c r="BW118" s="654"/>
      <c r="BX118" s="655"/>
      <c r="BY118" s="654"/>
      <c r="BZ118" s="655"/>
      <c r="CA118" s="654"/>
      <c r="CB118" s="655"/>
      <c r="CC118" s="654"/>
      <c r="CD118" s="656"/>
      <c r="CE118" s="650"/>
      <c r="CF118" s="654"/>
      <c r="CG118" s="655"/>
      <c r="CH118" s="654"/>
      <c r="CI118" s="655"/>
      <c r="CJ118" s="654"/>
      <c r="CK118" s="655"/>
      <c r="CL118" s="654"/>
      <c r="CM118" s="655"/>
      <c r="CN118" s="654"/>
      <c r="CO118" s="655"/>
      <c r="CP118" s="654"/>
      <c r="CQ118" s="655"/>
      <c r="CR118" s="654"/>
      <c r="CS118" s="655"/>
      <c r="CT118" s="654"/>
      <c r="CU118" s="655"/>
      <c r="CV118" s="654"/>
      <c r="CW118" s="655"/>
      <c r="CX118" s="654"/>
      <c r="CY118" s="655"/>
      <c r="CZ118" s="654"/>
      <c r="DA118" s="655"/>
      <c r="DB118" s="654"/>
      <c r="DC118" s="655"/>
      <c r="DD118" s="654"/>
      <c r="DE118" s="656"/>
      <c r="DF118" s="660">
        <f t="shared" si="65"/>
        <v>0</v>
      </c>
      <c r="DG118" s="652" t="str">
        <f>IF(DF118=0,"",DF118/DB287)</f>
        <v/>
      </c>
      <c r="DH118" s="647"/>
      <c r="DI118" s="200">
        <v>0</v>
      </c>
      <c r="DJ118" s="200">
        <v>0</v>
      </c>
      <c r="DK118" s="95"/>
      <c r="DL118" s="200">
        <v>0</v>
      </c>
      <c r="DM118" s="200">
        <v>0</v>
      </c>
      <c r="DN118" s="200">
        <v>0</v>
      </c>
      <c r="DO118" s="200">
        <v>0</v>
      </c>
      <c r="DP118" s="200">
        <v>0</v>
      </c>
      <c r="DQ118" s="200">
        <v>0</v>
      </c>
      <c r="DR118" s="200">
        <v>0</v>
      </c>
      <c r="DS118" s="200">
        <v>0</v>
      </c>
      <c r="DT118" s="200">
        <v>0</v>
      </c>
      <c r="DU118" s="200">
        <v>0</v>
      </c>
      <c r="DV118" s="200">
        <v>0</v>
      </c>
      <c r="DW118" s="1304"/>
    </row>
    <row r="119" spans="2:127" ht="15.95" customHeight="1">
      <c r="B119" s="229"/>
      <c r="C119" s="654"/>
      <c r="D119" s="655"/>
      <c r="E119" s="654"/>
      <c r="F119" s="655"/>
      <c r="G119" s="654"/>
      <c r="H119" s="655"/>
      <c r="I119" s="654"/>
      <c r="J119" s="655"/>
      <c r="K119" s="654"/>
      <c r="L119" s="655"/>
      <c r="M119" s="654"/>
      <c r="N119" s="655"/>
      <c r="O119" s="654"/>
      <c r="P119" s="655"/>
      <c r="Q119" s="654"/>
      <c r="R119" s="655"/>
      <c r="S119" s="654"/>
      <c r="T119" s="655"/>
      <c r="U119" s="654"/>
      <c r="V119" s="655"/>
      <c r="W119" s="654"/>
      <c r="X119" s="655"/>
      <c r="Y119" s="654"/>
      <c r="Z119" s="655"/>
      <c r="AA119" s="654"/>
      <c r="AB119" s="656"/>
      <c r="AC119" s="648"/>
      <c r="AD119" s="654"/>
      <c r="AE119" s="655"/>
      <c r="AF119" s="654"/>
      <c r="AG119" s="655"/>
      <c r="AH119" s="654"/>
      <c r="AI119" s="655"/>
      <c r="AJ119" s="654"/>
      <c r="AK119" s="655"/>
      <c r="AL119" s="654"/>
      <c r="AM119" s="655"/>
      <c r="AN119" s="654"/>
      <c r="AO119" s="655"/>
      <c r="AP119" s="654"/>
      <c r="AQ119" s="655"/>
      <c r="AR119" s="654"/>
      <c r="AS119" s="655"/>
      <c r="AT119" s="654"/>
      <c r="AU119" s="655"/>
      <c r="AV119" s="654"/>
      <c r="AW119" s="655"/>
      <c r="AX119" s="654"/>
      <c r="AY119" s="655"/>
      <c r="AZ119" s="654"/>
      <c r="BA119" s="655"/>
      <c r="BB119" s="654"/>
      <c r="BC119" s="656"/>
      <c r="BD119" s="649"/>
      <c r="BE119" s="654"/>
      <c r="BF119" s="655"/>
      <c r="BG119" s="654"/>
      <c r="BH119" s="655"/>
      <c r="BI119" s="654"/>
      <c r="BJ119" s="655"/>
      <c r="BK119" s="654"/>
      <c r="BL119" s="655"/>
      <c r="BM119" s="654"/>
      <c r="BN119" s="655"/>
      <c r="BO119" s="654"/>
      <c r="BP119" s="655"/>
      <c r="BQ119" s="654"/>
      <c r="BR119" s="655"/>
      <c r="BS119" s="654"/>
      <c r="BT119" s="655"/>
      <c r="BU119" s="654"/>
      <c r="BV119" s="655"/>
      <c r="BW119" s="654"/>
      <c r="BX119" s="655"/>
      <c r="BY119" s="654"/>
      <c r="BZ119" s="655"/>
      <c r="CA119" s="654"/>
      <c r="CB119" s="655"/>
      <c r="CC119" s="654"/>
      <c r="CD119" s="656"/>
      <c r="CE119" s="650"/>
      <c r="CF119" s="654"/>
      <c r="CG119" s="655"/>
      <c r="CH119" s="654"/>
      <c r="CI119" s="655"/>
      <c r="CJ119" s="654"/>
      <c r="CK119" s="655"/>
      <c r="CL119" s="654"/>
      <c r="CM119" s="655"/>
      <c r="CN119" s="654"/>
      <c r="CO119" s="655"/>
      <c r="CP119" s="654"/>
      <c r="CQ119" s="655"/>
      <c r="CR119" s="654"/>
      <c r="CS119" s="655"/>
      <c r="CT119" s="654"/>
      <c r="CU119" s="655"/>
      <c r="CV119" s="654"/>
      <c r="CW119" s="655"/>
      <c r="CX119" s="654"/>
      <c r="CY119" s="655"/>
      <c r="CZ119" s="654"/>
      <c r="DA119" s="655"/>
      <c r="DB119" s="654"/>
      <c r="DC119" s="655"/>
      <c r="DD119" s="654"/>
      <c r="DE119" s="656"/>
      <c r="DF119" s="660">
        <f t="shared" si="65"/>
        <v>0</v>
      </c>
      <c r="DG119" s="652" t="str">
        <f>IF(DF119=0,"",DF119/DB287)</f>
        <v/>
      </c>
      <c r="DH119" s="647"/>
      <c r="DI119" s="200">
        <v>0</v>
      </c>
      <c r="DJ119" s="200">
        <v>0</v>
      </c>
      <c r="DK119" s="95"/>
      <c r="DL119" s="1034" t="s">
        <v>1138</v>
      </c>
      <c r="DM119" s="200"/>
      <c r="DN119" s="200"/>
      <c r="DO119" s="200"/>
      <c r="DP119" s="200"/>
      <c r="DQ119" s="200"/>
      <c r="DR119" s="200"/>
      <c r="DS119" s="200">
        <v>0</v>
      </c>
      <c r="DT119" s="200">
        <v>0</v>
      </c>
      <c r="DU119" s="200">
        <v>0</v>
      </c>
      <c r="DV119" s="200">
        <v>0</v>
      </c>
      <c r="DW119" s="1304"/>
    </row>
    <row r="120" spans="2:127" s="240" customFormat="1" ht="15.95" customHeight="1">
      <c r="B120" s="959"/>
      <c r="C120" s="620"/>
      <c r="D120" s="621"/>
      <c r="E120" s="621"/>
      <c r="F120" s="621"/>
      <c r="G120" s="621"/>
      <c r="H120" s="621"/>
      <c r="I120" s="621"/>
      <c r="J120" s="621"/>
      <c r="K120" s="621"/>
      <c r="L120" s="621"/>
      <c r="M120" s="621"/>
      <c r="N120" s="621"/>
      <c r="O120" s="621"/>
      <c r="P120" s="621"/>
      <c r="Q120" s="621"/>
      <c r="R120" s="621"/>
      <c r="S120" s="621"/>
      <c r="T120" s="621"/>
      <c r="U120" s="621"/>
      <c r="V120" s="621"/>
      <c r="W120" s="621"/>
      <c r="X120" s="621"/>
      <c r="Y120" s="621"/>
      <c r="Z120" s="621"/>
      <c r="AA120" s="621"/>
      <c r="AB120" s="622"/>
      <c r="AC120" s="97"/>
      <c r="AD120" s="620"/>
      <c r="AE120" s="621"/>
      <c r="AF120" s="621"/>
      <c r="AG120" s="621"/>
      <c r="AH120" s="621"/>
      <c r="AI120" s="621"/>
      <c r="AJ120" s="621"/>
      <c r="AK120" s="621"/>
      <c r="AL120" s="621"/>
      <c r="AM120" s="621"/>
      <c r="AN120" s="621"/>
      <c r="AO120" s="621"/>
      <c r="AP120" s="621"/>
      <c r="AQ120" s="621"/>
      <c r="AR120" s="621"/>
      <c r="AS120" s="621"/>
      <c r="AT120" s="621"/>
      <c r="AU120" s="621"/>
      <c r="AV120" s="621"/>
      <c r="AW120" s="621"/>
      <c r="AX120" s="621"/>
      <c r="AY120" s="621"/>
      <c r="AZ120" s="621"/>
      <c r="BA120" s="621"/>
      <c r="BB120" s="621"/>
      <c r="BC120" s="622"/>
      <c r="BD120" s="98"/>
      <c r="BE120" s="620"/>
      <c r="BF120" s="621"/>
      <c r="BG120" s="621"/>
      <c r="BH120" s="621"/>
      <c r="BI120" s="621"/>
      <c r="BJ120" s="621"/>
      <c r="BK120" s="621"/>
      <c r="BL120" s="621"/>
      <c r="BM120" s="621"/>
      <c r="BN120" s="621"/>
      <c r="BO120" s="621"/>
      <c r="BP120" s="621"/>
      <c r="BQ120" s="621"/>
      <c r="BR120" s="621"/>
      <c r="BS120" s="621"/>
      <c r="BT120" s="621"/>
      <c r="BU120" s="621"/>
      <c r="BV120" s="621"/>
      <c r="BW120" s="621"/>
      <c r="BX120" s="621"/>
      <c r="BY120" s="621"/>
      <c r="BZ120" s="621"/>
      <c r="CA120" s="621"/>
      <c r="CB120" s="621"/>
      <c r="CC120" s="621"/>
      <c r="CD120" s="622"/>
      <c r="CE120" s="99"/>
      <c r="CF120" s="620"/>
      <c r="CG120" s="621"/>
      <c r="CH120" s="621"/>
      <c r="CI120" s="621"/>
      <c r="CJ120" s="621"/>
      <c r="CK120" s="621"/>
      <c r="CL120" s="621"/>
      <c r="CM120" s="621"/>
      <c r="CN120" s="621"/>
      <c r="CO120" s="621"/>
      <c r="CP120" s="621"/>
      <c r="CQ120" s="621"/>
      <c r="CR120" s="621"/>
      <c r="CS120" s="621"/>
      <c r="CT120" s="621"/>
      <c r="CU120" s="621"/>
      <c r="CV120" s="621"/>
      <c r="CW120" s="621"/>
      <c r="CX120" s="621"/>
      <c r="CY120" s="621"/>
      <c r="CZ120" s="621"/>
      <c r="DA120" s="621"/>
      <c r="DB120" s="621"/>
      <c r="DC120" s="621"/>
      <c r="DD120" s="621"/>
      <c r="DE120" s="621"/>
      <c r="DF120" s="621"/>
      <c r="DG120" s="621"/>
      <c r="DH120" s="544"/>
      <c r="DI120" s="200">
        <v>0</v>
      </c>
      <c r="DJ120" s="200">
        <v>0</v>
      </c>
      <c r="DK120" s="95"/>
      <c r="DL120" s="1034" t="s">
        <v>1139</v>
      </c>
      <c r="DM120" s="200"/>
      <c r="DN120" s="200"/>
      <c r="DO120" s="200"/>
      <c r="DP120" s="200"/>
      <c r="DQ120" s="200"/>
      <c r="DR120" s="200"/>
      <c r="DS120" s="200">
        <v>0</v>
      </c>
      <c r="DT120" s="200">
        <v>0</v>
      </c>
      <c r="DU120" s="200">
        <v>0</v>
      </c>
      <c r="DV120" s="200">
        <v>0</v>
      </c>
      <c r="DW120" s="1304"/>
    </row>
    <row r="121" spans="2:127" s="240" customFormat="1" ht="15.95" customHeight="1">
      <c r="B121" s="3277" t="s">
        <v>1197</v>
      </c>
      <c r="C121" s="3278"/>
      <c r="D121" s="3278"/>
      <c r="E121" s="3278"/>
      <c r="F121" s="3278"/>
      <c r="G121" s="3278"/>
      <c r="H121" s="3278"/>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78"/>
      <c r="AD121" s="3278"/>
      <c r="AE121" s="3278"/>
      <c r="AF121" s="3278"/>
      <c r="AG121" s="3278"/>
      <c r="AH121" s="3278"/>
      <c r="AI121" s="3278"/>
      <c r="AJ121" s="3278"/>
      <c r="AK121" s="3278"/>
      <c r="AL121" s="3278"/>
      <c r="AM121" s="3278"/>
      <c r="AN121" s="3278"/>
      <c r="AO121" s="3278"/>
      <c r="AP121" s="3278"/>
      <c r="AQ121" s="3278"/>
      <c r="AR121" s="3278"/>
      <c r="AS121" s="3278"/>
      <c r="AT121" s="3278"/>
      <c r="AU121" s="3278"/>
      <c r="AV121" s="3278"/>
      <c r="AW121" s="3278"/>
      <c r="AX121" s="3278"/>
      <c r="AY121" s="3278"/>
      <c r="AZ121" s="3278"/>
      <c r="BA121" s="3278"/>
      <c r="BB121" s="3278"/>
      <c r="BC121" s="3278"/>
      <c r="BD121" s="3278"/>
      <c r="BE121" s="3278"/>
      <c r="BF121" s="3278"/>
      <c r="BG121" s="3278"/>
      <c r="BH121" s="3278"/>
      <c r="BI121" s="3278"/>
      <c r="BJ121" s="3278"/>
      <c r="BK121" s="3278"/>
      <c r="BL121" s="3278"/>
      <c r="BM121" s="3278"/>
      <c r="BN121" s="3278"/>
      <c r="BO121" s="3278"/>
      <c r="BP121" s="3278"/>
      <c r="BQ121" s="3278"/>
      <c r="BR121" s="3278"/>
      <c r="BS121" s="3278"/>
      <c r="BT121" s="3278"/>
      <c r="BU121" s="3278"/>
      <c r="BV121" s="3278"/>
      <c r="BW121" s="3278"/>
      <c r="BX121" s="3278"/>
      <c r="BY121" s="3278"/>
      <c r="BZ121" s="3278"/>
      <c r="CA121" s="3278"/>
      <c r="CB121" s="3278"/>
      <c r="CC121" s="3278"/>
      <c r="CD121" s="3278"/>
      <c r="CE121" s="3278"/>
      <c r="CF121" s="3279" t="str">
        <f>B121</f>
        <v>PROTÉINES  ŒUFS</v>
      </c>
      <c r="CG121" s="3279"/>
      <c r="CH121" s="3279"/>
      <c r="CI121" s="3279"/>
      <c r="CJ121" s="3279"/>
      <c r="CK121" s="3279"/>
      <c r="CL121" s="3279"/>
      <c r="CM121" s="3279"/>
      <c r="CN121" s="3279"/>
      <c r="CO121" s="3279"/>
      <c r="CP121" s="3279"/>
      <c r="CQ121" s="3279"/>
      <c r="CR121" s="3279"/>
      <c r="CS121" s="3279"/>
      <c r="CT121" s="3279"/>
      <c r="CU121" s="3279"/>
      <c r="CV121" s="3279"/>
      <c r="CW121" s="3279"/>
      <c r="CX121" s="3279"/>
      <c r="CY121" s="3279"/>
      <c r="CZ121" s="3279"/>
      <c r="DA121" s="3279"/>
      <c r="DB121" s="3279"/>
      <c r="DC121" s="3279"/>
      <c r="DD121" s="3279"/>
      <c r="DE121" s="3279"/>
      <c r="DF121" s="3279"/>
      <c r="DG121" s="3280"/>
      <c r="DH121" s="544"/>
      <c r="DI121" s="200">
        <v>0</v>
      </c>
      <c r="DJ121" s="200">
        <v>0</v>
      </c>
      <c r="DK121" s="200">
        <v>0</v>
      </c>
      <c r="DL121" s="1034" t="s">
        <v>1140</v>
      </c>
      <c r="DM121" s="200"/>
      <c r="DN121" s="200"/>
      <c r="DO121" s="200"/>
      <c r="DP121" s="200"/>
      <c r="DQ121" s="200"/>
      <c r="DR121" s="200"/>
      <c r="DS121" s="200"/>
      <c r="DT121" s="200">
        <v>0</v>
      </c>
      <c r="DU121" s="200">
        <v>0</v>
      </c>
      <c r="DV121" s="200">
        <v>0</v>
      </c>
      <c r="DW121" s="1304"/>
    </row>
    <row r="122" spans="2:127" s="240" customFormat="1" ht="15.95" customHeight="1">
      <c r="B122" s="3277"/>
      <c r="C122" s="3278"/>
      <c r="D122" s="3278"/>
      <c r="E122" s="3278"/>
      <c r="F122" s="3278"/>
      <c r="G122" s="3278"/>
      <c r="H122" s="3278"/>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78"/>
      <c r="AD122" s="3278"/>
      <c r="AE122" s="3278"/>
      <c r="AF122" s="3278"/>
      <c r="AG122" s="3278"/>
      <c r="AH122" s="3278"/>
      <c r="AI122" s="3278"/>
      <c r="AJ122" s="3278"/>
      <c r="AK122" s="3278"/>
      <c r="AL122" s="3278"/>
      <c r="AM122" s="3278"/>
      <c r="AN122" s="3278"/>
      <c r="AO122" s="3278"/>
      <c r="AP122" s="3278"/>
      <c r="AQ122" s="3278"/>
      <c r="AR122" s="3278"/>
      <c r="AS122" s="3278"/>
      <c r="AT122" s="3278"/>
      <c r="AU122" s="3278"/>
      <c r="AV122" s="3278"/>
      <c r="AW122" s="3278"/>
      <c r="AX122" s="3278"/>
      <c r="AY122" s="3278"/>
      <c r="AZ122" s="3278"/>
      <c r="BA122" s="3278"/>
      <c r="BB122" s="3278"/>
      <c r="BC122" s="3278"/>
      <c r="BD122" s="3278"/>
      <c r="BE122" s="3278"/>
      <c r="BF122" s="3278"/>
      <c r="BG122" s="3278"/>
      <c r="BH122" s="3278"/>
      <c r="BI122" s="3278"/>
      <c r="BJ122" s="3278"/>
      <c r="BK122" s="3278"/>
      <c r="BL122" s="3278"/>
      <c r="BM122" s="3278"/>
      <c r="BN122" s="3278"/>
      <c r="BO122" s="3278"/>
      <c r="BP122" s="3278"/>
      <c r="BQ122" s="3278"/>
      <c r="BR122" s="3278"/>
      <c r="BS122" s="3278"/>
      <c r="BT122" s="3278"/>
      <c r="BU122" s="3278"/>
      <c r="BV122" s="3278"/>
      <c r="BW122" s="3278"/>
      <c r="BX122" s="3278"/>
      <c r="BY122" s="3278"/>
      <c r="BZ122" s="3278"/>
      <c r="CA122" s="3278"/>
      <c r="CB122" s="3278"/>
      <c r="CC122" s="3278"/>
      <c r="CD122" s="3278"/>
      <c r="CE122" s="3278"/>
      <c r="CF122" s="3281"/>
      <c r="CG122" s="3281"/>
      <c r="CH122" s="3281"/>
      <c r="CI122" s="3281"/>
      <c r="CJ122" s="3281"/>
      <c r="CK122" s="3281"/>
      <c r="CL122" s="3281"/>
      <c r="CM122" s="3281"/>
      <c r="CN122" s="3281"/>
      <c r="CO122" s="3281"/>
      <c r="CP122" s="3281"/>
      <c r="CQ122" s="3281"/>
      <c r="CR122" s="3281"/>
      <c r="CS122" s="3281"/>
      <c r="CT122" s="3281"/>
      <c r="CU122" s="3281"/>
      <c r="CV122" s="3281"/>
      <c r="CW122" s="3281"/>
      <c r="CX122" s="3281"/>
      <c r="CY122" s="3281"/>
      <c r="CZ122" s="3281"/>
      <c r="DA122" s="3281"/>
      <c r="DB122" s="3281"/>
      <c r="DC122" s="3281"/>
      <c r="DD122" s="3281"/>
      <c r="DE122" s="3281"/>
      <c r="DF122" s="3281"/>
      <c r="DG122" s="3282"/>
      <c r="DH122" s="544"/>
      <c r="DI122" s="200">
        <v>0</v>
      </c>
      <c r="DJ122" s="200">
        <v>0</v>
      </c>
      <c r="DK122" s="200">
        <v>0</v>
      </c>
      <c r="DL122" s="1034" t="s">
        <v>1141</v>
      </c>
      <c r="DM122" s="200"/>
      <c r="DN122" s="200"/>
      <c r="DO122" s="200"/>
      <c r="DP122" s="200"/>
      <c r="DQ122" s="200"/>
      <c r="DR122" s="200"/>
      <c r="DS122" s="200">
        <v>0</v>
      </c>
      <c r="DT122" s="200">
        <v>0</v>
      </c>
      <c r="DU122" s="200">
        <v>0</v>
      </c>
      <c r="DV122" s="200">
        <v>0</v>
      </c>
      <c r="DW122" s="1304"/>
    </row>
    <row r="123" spans="2:127" s="2" customFormat="1" ht="15.95" customHeight="1">
      <c r="B123" s="947" t="s">
        <v>847</v>
      </c>
      <c r="C123" s="3023">
        <v>1</v>
      </c>
      <c r="D123" s="3024"/>
      <c r="E123" s="3023">
        <f>C123+1</f>
        <v>2</v>
      </c>
      <c r="F123" s="3024"/>
      <c r="G123" s="3023">
        <f>E123+1</f>
        <v>3</v>
      </c>
      <c r="H123" s="3024"/>
      <c r="I123" s="3023">
        <f>G123+1</f>
        <v>4</v>
      </c>
      <c r="J123" s="3024"/>
      <c r="K123" s="3023">
        <f>I123+1</f>
        <v>5</v>
      </c>
      <c r="L123" s="3024"/>
      <c r="M123" s="3023">
        <f>K123+1</f>
        <v>6</v>
      </c>
      <c r="N123" s="3024"/>
      <c r="O123" s="3023">
        <f>M123+1</f>
        <v>7</v>
      </c>
      <c r="P123" s="3024"/>
      <c r="Q123" s="3023">
        <f>O123+1</f>
        <v>8</v>
      </c>
      <c r="R123" s="3024"/>
      <c r="S123" s="3023">
        <f>Q123+1</f>
        <v>9</v>
      </c>
      <c r="T123" s="3024"/>
      <c r="U123" s="3023">
        <f>S123+1</f>
        <v>10</v>
      </c>
      <c r="V123" s="3024"/>
      <c r="W123" s="3023">
        <f>U123+1</f>
        <v>11</v>
      </c>
      <c r="X123" s="3024"/>
      <c r="Y123" s="3023">
        <f>W123+1</f>
        <v>12</v>
      </c>
      <c r="Z123" s="3024"/>
      <c r="AA123" s="3023">
        <f>Y123+1</f>
        <v>13</v>
      </c>
      <c r="AB123" s="3024"/>
      <c r="AC123" s="113"/>
      <c r="AD123" s="3023">
        <f>AA123+1</f>
        <v>14</v>
      </c>
      <c r="AE123" s="3024"/>
      <c r="AF123" s="3023">
        <f>AD123+1</f>
        <v>15</v>
      </c>
      <c r="AG123" s="3024"/>
      <c r="AH123" s="3023">
        <f>AF123+1</f>
        <v>16</v>
      </c>
      <c r="AI123" s="3024"/>
      <c r="AJ123" s="3023">
        <f>AH123+1</f>
        <v>17</v>
      </c>
      <c r="AK123" s="3024"/>
      <c r="AL123" s="3023">
        <f>AJ123+1</f>
        <v>18</v>
      </c>
      <c r="AM123" s="3024"/>
      <c r="AN123" s="3023">
        <f>AL123+1</f>
        <v>19</v>
      </c>
      <c r="AO123" s="3024"/>
      <c r="AP123" s="3023">
        <f>AN123+1</f>
        <v>20</v>
      </c>
      <c r="AQ123" s="3024"/>
      <c r="AR123" s="3023">
        <f>AP123+1</f>
        <v>21</v>
      </c>
      <c r="AS123" s="3024"/>
      <c r="AT123" s="3023">
        <f>AR123+1</f>
        <v>22</v>
      </c>
      <c r="AU123" s="3024"/>
      <c r="AV123" s="3023">
        <f>AT123+1</f>
        <v>23</v>
      </c>
      <c r="AW123" s="3024"/>
      <c r="AX123" s="3023">
        <f>AV123+1</f>
        <v>24</v>
      </c>
      <c r="AY123" s="3024"/>
      <c r="AZ123" s="3023">
        <f>AX123+1</f>
        <v>25</v>
      </c>
      <c r="BA123" s="3024"/>
      <c r="BB123" s="3023">
        <f>AZ123+1</f>
        <v>26</v>
      </c>
      <c r="BC123" s="3024"/>
      <c r="BD123" s="114"/>
      <c r="BE123" s="3023">
        <f>BB123+1</f>
        <v>27</v>
      </c>
      <c r="BF123" s="3024"/>
      <c r="BG123" s="3023">
        <f>BE123+1</f>
        <v>28</v>
      </c>
      <c r="BH123" s="3024"/>
      <c r="BI123" s="3023">
        <f>BG123+1</f>
        <v>29</v>
      </c>
      <c r="BJ123" s="3024"/>
      <c r="BK123" s="3023">
        <f>BI123+1</f>
        <v>30</v>
      </c>
      <c r="BL123" s="3024"/>
      <c r="BM123" s="3023">
        <f>BK123+1</f>
        <v>31</v>
      </c>
      <c r="BN123" s="3024"/>
      <c r="BO123" s="3023">
        <f>BM123+1</f>
        <v>32</v>
      </c>
      <c r="BP123" s="3024"/>
      <c r="BQ123" s="3023">
        <f>BO123+1</f>
        <v>33</v>
      </c>
      <c r="BR123" s="3024"/>
      <c r="BS123" s="3023">
        <f>BQ123+1</f>
        <v>34</v>
      </c>
      <c r="BT123" s="3024"/>
      <c r="BU123" s="3023">
        <f>BS123+1</f>
        <v>35</v>
      </c>
      <c r="BV123" s="3024"/>
      <c r="BW123" s="3023">
        <f>BU123+1</f>
        <v>36</v>
      </c>
      <c r="BX123" s="3024"/>
      <c r="BY123" s="3023">
        <f>BW123+1</f>
        <v>37</v>
      </c>
      <c r="BZ123" s="3024"/>
      <c r="CA123" s="3023">
        <f>BY123+1</f>
        <v>38</v>
      </c>
      <c r="CB123" s="3024"/>
      <c r="CC123" s="3023">
        <f>CA123+1</f>
        <v>39</v>
      </c>
      <c r="CD123" s="3024"/>
      <c r="CE123" s="115"/>
      <c r="CF123" s="3023">
        <f>CC123+1</f>
        <v>40</v>
      </c>
      <c r="CG123" s="3024"/>
      <c r="CH123" s="3023">
        <f>CF123+1</f>
        <v>41</v>
      </c>
      <c r="CI123" s="3024"/>
      <c r="CJ123" s="3023">
        <f>CH123+1</f>
        <v>42</v>
      </c>
      <c r="CK123" s="3024"/>
      <c r="CL123" s="3023">
        <f>CJ123+1</f>
        <v>43</v>
      </c>
      <c r="CM123" s="3024"/>
      <c r="CN123" s="3023">
        <f>CL123+1</f>
        <v>44</v>
      </c>
      <c r="CO123" s="3024"/>
      <c r="CP123" s="3023">
        <f>CN123+1</f>
        <v>45</v>
      </c>
      <c r="CQ123" s="3024"/>
      <c r="CR123" s="3023">
        <f>CP123+1</f>
        <v>46</v>
      </c>
      <c r="CS123" s="3024"/>
      <c r="CT123" s="3023">
        <f>CR123+1</f>
        <v>47</v>
      </c>
      <c r="CU123" s="3024"/>
      <c r="CV123" s="3023">
        <f>CT123+1</f>
        <v>48</v>
      </c>
      <c r="CW123" s="3024"/>
      <c r="CX123" s="3023">
        <f>CV123+1</f>
        <v>49</v>
      </c>
      <c r="CY123" s="3024"/>
      <c r="CZ123" s="3023">
        <f>CX123+1</f>
        <v>50</v>
      </c>
      <c r="DA123" s="3024"/>
      <c r="DB123" s="3023">
        <f t="shared" ref="DB123" si="66">CZ123+1</f>
        <v>51</v>
      </c>
      <c r="DC123" s="3024"/>
      <c r="DD123" s="3023">
        <f>DB123+1</f>
        <v>52</v>
      </c>
      <c r="DE123" s="3024"/>
      <c r="DF123" s="100" t="s">
        <v>937</v>
      </c>
      <c r="DG123" s="101"/>
      <c r="DH123" s="96"/>
      <c r="DI123" s="200">
        <v>0</v>
      </c>
      <c r="DJ123" s="200">
        <v>0</v>
      </c>
      <c r="DK123" s="200">
        <v>0</v>
      </c>
      <c r="DL123" s="1035" t="s">
        <v>1142</v>
      </c>
      <c r="DM123" s="200"/>
      <c r="DN123" s="200"/>
      <c r="DO123" s="200"/>
      <c r="DP123" s="200">
        <v>0</v>
      </c>
      <c r="DQ123" s="200">
        <v>0</v>
      </c>
      <c r="DR123" s="200">
        <v>0</v>
      </c>
      <c r="DS123" s="200">
        <v>0</v>
      </c>
      <c r="DT123" s="200">
        <v>0</v>
      </c>
      <c r="DU123" s="200">
        <v>0</v>
      </c>
      <c r="DV123" s="200">
        <v>0</v>
      </c>
      <c r="DW123" s="1304"/>
    </row>
    <row r="124" spans="2:127" s="2" customFormat="1" ht="15.95" customHeight="1">
      <c r="B124" s="948" t="s">
        <v>205</v>
      </c>
      <c r="C124" s="102" t="s">
        <v>66</v>
      </c>
      <c r="D124" s="103" t="s">
        <v>77</v>
      </c>
      <c r="E124" s="102" t="s">
        <v>66</v>
      </c>
      <c r="F124" s="103" t="s">
        <v>77</v>
      </c>
      <c r="G124" s="102" t="s">
        <v>66</v>
      </c>
      <c r="H124" s="103" t="s">
        <v>77</v>
      </c>
      <c r="I124" s="102" t="s">
        <v>66</v>
      </c>
      <c r="J124" s="103" t="s">
        <v>77</v>
      </c>
      <c r="K124" s="102" t="s">
        <v>66</v>
      </c>
      <c r="L124" s="103" t="s">
        <v>77</v>
      </c>
      <c r="M124" s="102" t="s">
        <v>66</v>
      </c>
      <c r="N124" s="103" t="s">
        <v>77</v>
      </c>
      <c r="O124" s="102" t="s">
        <v>66</v>
      </c>
      <c r="P124" s="103" t="s">
        <v>77</v>
      </c>
      <c r="Q124" s="102" t="s">
        <v>66</v>
      </c>
      <c r="R124" s="103" t="s">
        <v>77</v>
      </c>
      <c r="S124" s="102" t="s">
        <v>66</v>
      </c>
      <c r="T124" s="103" t="s">
        <v>77</v>
      </c>
      <c r="U124" s="102" t="s">
        <v>66</v>
      </c>
      <c r="V124" s="103" t="s">
        <v>77</v>
      </c>
      <c r="W124" s="102" t="s">
        <v>66</v>
      </c>
      <c r="X124" s="103" t="s">
        <v>77</v>
      </c>
      <c r="Y124" s="102" t="s">
        <v>66</v>
      </c>
      <c r="Z124" s="103" t="s">
        <v>77</v>
      </c>
      <c r="AA124" s="102" t="s">
        <v>66</v>
      </c>
      <c r="AB124" s="104" t="s">
        <v>77</v>
      </c>
      <c r="AC124" s="97"/>
      <c r="AD124" s="105" t="s">
        <v>66</v>
      </c>
      <c r="AE124" s="103" t="s">
        <v>77</v>
      </c>
      <c r="AF124" s="106" t="s">
        <v>66</v>
      </c>
      <c r="AG124" s="103" t="s">
        <v>77</v>
      </c>
      <c r="AH124" s="106" t="s">
        <v>66</v>
      </c>
      <c r="AI124" s="103" t="s">
        <v>77</v>
      </c>
      <c r="AJ124" s="106" t="s">
        <v>66</v>
      </c>
      <c r="AK124" s="103" t="s">
        <v>77</v>
      </c>
      <c r="AL124" s="106" t="s">
        <v>66</v>
      </c>
      <c r="AM124" s="103" t="s">
        <v>77</v>
      </c>
      <c r="AN124" s="106" t="s">
        <v>66</v>
      </c>
      <c r="AO124" s="103" t="s">
        <v>77</v>
      </c>
      <c r="AP124" s="106" t="s">
        <v>66</v>
      </c>
      <c r="AQ124" s="103" t="s">
        <v>77</v>
      </c>
      <c r="AR124" s="106" t="s">
        <v>66</v>
      </c>
      <c r="AS124" s="103" t="s">
        <v>77</v>
      </c>
      <c r="AT124" s="106" t="s">
        <v>66</v>
      </c>
      <c r="AU124" s="103" t="s">
        <v>77</v>
      </c>
      <c r="AV124" s="106" t="s">
        <v>66</v>
      </c>
      <c r="AW124" s="103" t="s">
        <v>77</v>
      </c>
      <c r="AX124" s="106" t="s">
        <v>66</v>
      </c>
      <c r="AY124" s="103" t="s">
        <v>77</v>
      </c>
      <c r="AZ124" s="106" t="s">
        <v>66</v>
      </c>
      <c r="BA124" s="103" t="s">
        <v>77</v>
      </c>
      <c r="BB124" s="106" t="s">
        <v>66</v>
      </c>
      <c r="BC124" s="104" t="s">
        <v>77</v>
      </c>
      <c r="BD124" s="98"/>
      <c r="BE124" s="107" t="s">
        <v>66</v>
      </c>
      <c r="BF124" s="103" t="s">
        <v>77</v>
      </c>
      <c r="BG124" s="108" t="s">
        <v>66</v>
      </c>
      <c r="BH124" s="103" t="s">
        <v>77</v>
      </c>
      <c r="BI124" s="108" t="s">
        <v>66</v>
      </c>
      <c r="BJ124" s="103" t="s">
        <v>77</v>
      </c>
      <c r="BK124" s="108" t="s">
        <v>66</v>
      </c>
      <c r="BL124" s="103" t="s">
        <v>77</v>
      </c>
      <c r="BM124" s="108" t="s">
        <v>66</v>
      </c>
      <c r="BN124" s="103" t="s">
        <v>77</v>
      </c>
      <c r="BO124" s="108" t="s">
        <v>66</v>
      </c>
      <c r="BP124" s="103" t="s">
        <v>77</v>
      </c>
      <c r="BQ124" s="108" t="s">
        <v>66</v>
      </c>
      <c r="BR124" s="103" t="s">
        <v>77</v>
      </c>
      <c r="BS124" s="108" t="s">
        <v>66</v>
      </c>
      <c r="BT124" s="103" t="s">
        <v>77</v>
      </c>
      <c r="BU124" s="108" t="s">
        <v>66</v>
      </c>
      <c r="BV124" s="103" t="s">
        <v>77</v>
      </c>
      <c r="BW124" s="108" t="s">
        <v>66</v>
      </c>
      <c r="BX124" s="103" t="s">
        <v>77</v>
      </c>
      <c r="BY124" s="108" t="s">
        <v>66</v>
      </c>
      <c r="BZ124" s="103" t="s">
        <v>77</v>
      </c>
      <c r="CA124" s="108" t="s">
        <v>66</v>
      </c>
      <c r="CB124" s="103" t="s">
        <v>77</v>
      </c>
      <c r="CC124" s="108" t="s">
        <v>66</v>
      </c>
      <c r="CD124" s="104" t="s">
        <v>77</v>
      </c>
      <c r="CE124" s="99"/>
      <c r="CF124" s="109" t="s">
        <v>66</v>
      </c>
      <c r="CG124" s="103" t="s">
        <v>77</v>
      </c>
      <c r="CH124" s="110" t="s">
        <v>66</v>
      </c>
      <c r="CI124" s="103" t="s">
        <v>77</v>
      </c>
      <c r="CJ124" s="110" t="s">
        <v>66</v>
      </c>
      <c r="CK124" s="103" t="s">
        <v>77</v>
      </c>
      <c r="CL124" s="110" t="s">
        <v>66</v>
      </c>
      <c r="CM124" s="103" t="s">
        <v>77</v>
      </c>
      <c r="CN124" s="110" t="s">
        <v>66</v>
      </c>
      <c r="CO124" s="103" t="s">
        <v>77</v>
      </c>
      <c r="CP124" s="110" t="s">
        <v>66</v>
      </c>
      <c r="CQ124" s="103" t="s">
        <v>77</v>
      </c>
      <c r="CR124" s="110" t="s">
        <v>66</v>
      </c>
      <c r="CS124" s="103" t="s">
        <v>77</v>
      </c>
      <c r="CT124" s="110" t="s">
        <v>66</v>
      </c>
      <c r="CU124" s="103" t="s">
        <v>77</v>
      </c>
      <c r="CV124" s="110" t="s">
        <v>66</v>
      </c>
      <c r="CW124" s="103" t="s">
        <v>77</v>
      </c>
      <c r="CX124" s="110" t="s">
        <v>66</v>
      </c>
      <c r="CY124" s="103" t="s">
        <v>77</v>
      </c>
      <c r="CZ124" s="110" t="s">
        <v>66</v>
      </c>
      <c r="DA124" s="103" t="s">
        <v>77</v>
      </c>
      <c r="DB124" s="110" t="s">
        <v>66</v>
      </c>
      <c r="DC124" s="103" t="s">
        <v>77</v>
      </c>
      <c r="DD124" s="110" t="s">
        <v>66</v>
      </c>
      <c r="DE124" s="104" t="s">
        <v>77</v>
      </c>
      <c r="DF124" s="111" t="s">
        <v>922</v>
      </c>
      <c r="DG124" s="112"/>
      <c r="DH124" s="96"/>
      <c r="DI124" s="200">
        <v>0</v>
      </c>
      <c r="DJ124" s="200">
        <v>0</v>
      </c>
      <c r="DK124" s="200">
        <v>0</v>
      </c>
      <c r="DL124" s="1036" t="s">
        <v>1143</v>
      </c>
      <c r="DM124" s="200"/>
      <c r="DN124" s="200"/>
      <c r="DO124" s="200"/>
      <c r="DP124" s="200"/>
      <c r="DQ124" s="200"/>
      <c r="DR124" s="200"/>
      <c r="DS124" s="200">
        <v>0</v>
      </c>
      <c r="DT124" s="200">
        <v>0</v>
      </c>
      <c r="DU124" s="200">
        <v>0</v>
      </c>
      <c r="DV124" s="200">
        <v>0</v>
      </c>
      <c r="DW124" s="1304"/>
    </row>
    <row r="125" spans="2:127" ht="15.95" customHeight="1">
      <c r="B125" s="653" t="s">
        <v>343</v>
      </c>
      <c r="C125" s="654"/>
      <c r="D125" s="655"/>
      <c r="E125" s="654"/>
      <c r="F125" s="655"/>
      <c r="G125" s="654"/>
      <c r="H125" s="655"/>
      <c r="I125" s="654"/>
      <c r="J125" s="655"/>
      <c r="K125" s="654"/>
      <c r="L125" s="655"/>
      <c r="M125" s="654"/>
      <c r="N125" s="655"/>
      <c r="O125" s="654"/>
      <c r="P125" s="655"/>
      <c r="Q125" s="654"/>
      <c r="R125" s="655"/>
      <c r="S125" s="654"/>
      <c r="T125" s="655"/>
      <c r="U125" s="654"/>
      <c r="V125" s="655"/>
      <c r="W125" s="654"/>
      <c r="X125" s="655"/>
      <c r="Y125" s="654"/>
      <c r="Z125" s="655"/>
      <c r="AA125" s="654"/>
      <c r="AB125" s="656"/>
      <c r="AC125" s="648"/>
      <c r="AD125" s="654"/>
      <c r="AE125" s="655"/>
      <c r="AF125" s="654"/>
      <c r="AG125" s="655"/>
      <c r="AH125" s="654"/>
      <c r="AI125" s="655"/>
      <c r="AJ125" s="654"/>
      <c r="AK125" s="655"/>
      <c r="AL125" s="654"/>
      <c r="AM125" s="655"/>
      <c r="AN125" s="654"/>
      <c r="AO125" s="655"/>
      <c r="AP125" s="654"/>
      <c r="AQ125" s="655"/>
      <c r="AR125" s="654"/>
      <c r="AS125" s="655"/>
      <c r="AT125" s="654"/>
      <c r="AU125" s="655"/>
      <c r="AV125" s="654"/>
      <c r="AW125" s="655"/>
      <c r="AX125" s="654"/>
      <c r="AY125" s="655"/>
      <c r="AZ125" s="654"/>
      <c r="BA125" s="655"/>
      <c r="BB125" s="654"/>
      <c r="BC125" s="656"/>
      <c r="BD125" s="649"/>
      <c r="BE125" s="654"/>
      <c r="BF125" s="655"/>
      <c r="BG125" s="654"/>
      <c r="BH125" s="655"/>
      <c r="BI125" s="654"/>
      <c r="BJ125" s="655"/>
      <c r="BK125" s="654"/>
      <c r="BL125" s="655"/>
      <c r="BM125" s="654"/>
      <c r="BN125" s="655"/>
      <c r="BO125" s="654"/>
      <c r="BP125" s="655"/>
      <c r="BQ125" s="654"/>
      <c r="BR125" s="655"/>
      <c r="BS125" s="654"/>
      <c r="BT125" s="655"/>
      <c r="BU125" s="654"/>
      <c r="BV125" s="655"/>
      <c r="BW125" s="654"/>
      <c r="BX125" s="655"/>
      <c r="BY125" s="654"/>
      <c r="BZ125" s="655"/>
      <c r="CA125" s="654"/>
      <c r="CB125" s="655"/>
      <c r="CC125" s="654"/>
      <c r="CD125" s="656"/>
      <c r="CE125" s="650"/>
      <c r="CF125" s="654"/>
      <c r="CG125" s="655"/>
      <c r="CH125" s="654"/>
      <c r="CI125" s="655"/>
      <c r="CJ125" s="654"/>
      <c r="CK125" s="655"/>
      <c r="CL125" s="654"/>
      <c r="CM125" s="655"/>
      <c r="CN125" s="654"/>
      <c r="CO125" s="655"/>
      <c r="CP125" s="654"/>
      <c r="CQ125" s="655"/>
      <c r="CR125" s="654"/>
      <c r="CS125" s="655"/>
      <c r="CT125" s="654"/>
      <c r="CU125" s="655"/>
      <c r="CV125" s="654"/>
      <c r="CW125" s="655"/>
      <c r="CX125" s="654"/>
      <c r="CY125" s="655"/>
      <c r="CZ125" s="654"/>
      <c r="DA125" s="655"/>
      <c r="DB125" s="654"/>
      <c r="DC125" s="655"/>
      <c r="DD125" s="654"/>
      <c r="DE125" s="656"/>
      <c r="DF125" s="660">
        <f t="shared" ref="DF125:DF129" si="67">SUM(C125:DE125)</f>
        <v>0</v>
      </c>
      <c r="DG125" s="652" t="str">
        <f>IF(DF125=0,"",DF125/DB287)</f>
        <v/>
      </c>
      <c r="DH125" s="647"/>
      <c r="DI125" s="200">
        <v>0</v>
      </c>
      <c r="DJ125" s="200">
        <v>0</v>
      </c>
      <c r="DK125" s="200">
        <v>0</v>
      </c>
      <c r="DL125" s="240"/>
      <c r="DM125" s="240"/>
      <c r="DN125" s="240"/>
      <c r="DO125" s="240"/>
      <c r="DP125" s="240"/>
      <c r="DQ125" s="240"/>
      <c r="DR125" s="240"/>
      <c r="DS125" s="240"/>
      <c r="DT125" s="200">
        <v>0</v>
      </c>
      <c r="DU125" s="200">
        <v>0</v>
      </c>
      <c r="DV125" s="200">
        <v>0</v>
      </c>
      <c r="DW125" s="1304"/>
    </row>
    <row r="126" spans="2:127" ht="15.95" customHeight="1">
      <c r="B126" s="653" t="s">
        <v>446</v>
      </c>
      <c r="C126" s="654"/>
      <c r="D126" s="655"/>
      <c r="E126" s="654"/>
      <c r="F126" s="655"/>
      <c r="G126" s="654"/>
      <c r="H126" s="655"/>
      <c r="I126" s="654"/>
      <c r="J126" s="655"/>
      <c r="K126" s="654"/>
      <c r="L126" s="655"/>
      <c r="M126" s="654"/>
      <c r="N126" s="655"/>
      <c r="O126" s="654"/>
      <c r="P126" s="655"/>
      <c r="Q126" s="654"/>
      <c r="R126" s="655"/>
      <c r="S126" s="654"/>
      <c r="T126" s="655"/>
      <c r="U126" s="654"/>
      <c r="V126" s="655"/>
      <c r="W126" s="654"/>
      <c r="X126" s="655"/>
      <c r="Y126" s="654"/>
      <c r="Z126" s="655"/>
      <c r="AA126" s="654"/>
      <c r="AB126" s="656"/>
      <c r="AC126" s="648"/>
      <c r="AD126" s="654"/>
      <c r="AE126" s="655"/>
      <c r="AF126" s="654"/>
      <c r="AG126" s="655"/>
      <c r="AH126" s="654"/>
      <c r="AI126" s="655"/>
      <c r="AJ126" s="654"/>
      <c r="AK126" s="655"/>
      <c r="AL126" s="654"/>
      <c r="AM126" s="655"/>
      <c r="AN126" s="654"/>
      <c r="AO126" s="655"/>
      <c r="AP126" s="654"/>
      <c r="AQ126" s="655"/>
      <c r="AR126" s="654"/>
      <c r="AS126" s="655"/>
      <c r="AT126" s="654"/>
      <c r="AU126" s="655"/>
      <c r="AV126" s="654"/>
      <c r="AW126" s="655"/>
      <c r="AX126" s="654"/>
      <c r="AY126" s="655"/>
      <c r="AZ126" s="654"/>
      <c r="BA126" s="655"/>
      <c r="BB126" s="654"/>
      <c r="BC126" s="656"/>
      <c r="BD126" s="649"/>
      <c r="BE126" s="654"/>
      <c r="BF126" s="655"/>
      <c r="BG126" s="654"/>
      <c r="BH126" s="655"/>
      <c r="BI126" s="654"/>
      <c r="BJ126" s="655"/>
      <c r="BK126" s="654"/>
      <c r="BL126" s="655"/>
      <c r="BM126" s="654"/>
      <c r="BN126" s="655"/>
      <c r="BO126" s="654"/>
      <c r="BP126" s="655"/>
      <c r="BQ126" s="654"/>
      <c r="BR126" s="655"/>
      <c r="BS126" s="654"/>
      <c r="BT126" s="655"/>
      <c r="BU126" s="654"/>
      <c r="BV126" s="655"/>
      <c r="BW126" s="654"/>
      <c r="BX126" s="655"/>
      <c r="BY126" s="654"/>
      <c r="BZ126" s="655"/>
      <c r="CA126" s="654"/>
      <c r="CB126" s="655"/>
      <c r="CC126" s="654"/>
      <c r="CD126" s="656"/>
      <c r="CE126" s="650"/>
      <c r="CF126" s="654"/>
      <c r="CG126" s="655"/>
      <c r="CH126" s="654"/>
      <c r="CI126" s="655"/>
      <c r="CJ126" s="654"/>
      <c r="CK126" s="655"/>
      <c r="CL126" s="654"/>
      <c r="CM126" s="655"/>
      <c r="CN126" s="654"/>
      <c r="CO126" s="655"/>
      <c r="CP126" s="654"/>
      <c r="CQ126" s="655"/>
      <c r="CR126" s="654"/>
      <c r="CS126" s="655"/>
      <c r="CT126" s="654"/>
      <c r="CU126" s="655"/>
      <c r="CV126" s="654"/>
      <c r="CW126" s="655"/>
      <c r="CX126" s="654"/>
      <c r="CY126" s="655"/>
      <c r="CZ126" s="654"/>
      <c r="DA126" s="655"/>
      <c r="DB126" s="654"/>
      <c r="DC126" s="655"/>
      <c r="DD126" s="654"/>
      <c r="DE126" s="656"/>
      <c r="DF126" s="660">
        <f t="shared" si="67"/>
        <v>0</v>
      </c>
      <c r="DG126" s="652" t="str">
        <f>IF(DF126=0,"",DF126/DB287)</f>
        <v/>
      </c>
      <c r="DH126" s="647"/>
      <c r="DI126" s="200">
        <v>0</v>
      </c>
      <c r="DJ126" s="200">
        <v>0</v>
      </c>
      <c r="DK126" s="200">
        <v>0</v>
      </c>
      <c r="DL126" s="200">
        <v>0</v>
      </c>
      <c r="DM126" s="200">
        <v>0</v>
      </c>
      <c r="DN126" s="200">
        <v>0</v>
      </c>
      <c r="DO126" s="200">
        <v>0</v>
      </c>
      <c r="DP126" s="200">
        <v>0</v>
      </c>
      <c r="DQ126" s="200">
        <v>0</v>
      </c>
      <c r="DR126" s="200">
        <v>0</v>
      </c>
      <c r="DS126" s="200">
        <v>0</v>
      </c>
      <c r="DT126" s="200">
        <v>0</v>
      </c>
      <c r="DU126" s="200">
        <v>0</v>
      </c>
      <c r="DV126" s="200">
        <v>0</v>
      </c>
      <c r="DW126" s="1304"/>
    </row>
    <row r="127" spans="2:127" ht="15.95" customHeight="1">
      <c r="B127" s="653" t="s">
        <v>458</v>
      </c>
      <c r="C127" s="654"/>
      <c r="D127" s="655"/>
      <c r="E127" s="654"/>
      <c r="F127" s="655"/>
      <c r="G127" s="654"/>
      <c r="H127" s="655"/>
      <c r="I127" s="654"/>
      <c r="J127" s="655"/>
      <c r="K127" s="654"/>
      <c r="L127" s="655"/>
      <c r="M127" s="654"/>
      <c r="N127" s="655"/>
      <c r="O127" s="654"/>
      <c r="P127" s="655"/>
      <c r="Q127" s="654"/>
      <c r="R127" s="655"/>
      <c r="S127" s="654"/>
      <c r="T127" s="655"/>
      <c r="U127" s="654"/>
      <c r="V127" s="655"/>
      <c r="W127" s="654"/>
      <c r="X127" s="655"/>
      <c r="Y127" s="654"/>
      <c r="Z127" s="655"/>
      <c r="AA127" s="654"/>
      <c r="AB127" s="656"/>
      <c r="AC127" s="648"/>
      <c r="AD127" s="654"/>
      <c r="AE127" s="655"/>
      <c r="AF127" s="654"/>
      <c r="AG127" s="655"/>
      <c r="AH127" s="654"/>
      <c r="AI127" s="655"/>
      <c r="AJ127" s="654"/>
      <c r="AK127" s="655"/>
      <c r="AL127" s="654"/>
      <c r="AM127" s="655"/>
      <c r="AN127" s="654"/>
      <c r="AO127" s="655"/>
      <c r="AP127" s="654"/>
      <c r="AQ127" s="655"/>
      <c r="AR127" s="654"/>
      <c r="AS127" s="655"/>
      <c r="AT127" s="654"/>
      <c r="AU127" s="655"/>
      <c r="AV127" s="654"/>
      <c r="AW127" s="655"/>
      <c r="AX127" s="654"/>
      <c r="AY127" s="655"/>
      <c r="AZ127" s="654"/>
      <c r="BA127" s="655"/>
      <c r="BB127" s="654"/>
      <c r="BC127" s="656"/>
      <c r="BD127" s="649"/>
      <c r="BE127" s="654"/>
      <c r="BF127" s="655"/>
      <c r="BG127" s="654"/>
      <c r="BH127" s="655"/>
      <c r="BI127" s="654"/>
      <c r="BJ127" s="655"/>
      <c r="BK127" s="654"/>
      <c r="BL127" s="655"/>
      <c r="BM127" s="654"/>
      <c r="BN127" s="655"/>
      <c r="BO127" s="654"/>
      <c r="BP127" s="655"/>
      <c r="BQ127" s="654"/>
      <c r="BR127" s="655"/>
      <c r="BS127" s="654"/>
      <c r="BT127" s="655"/>
      <c r="BU127" s="654"/>
      <c r="BV127" s="655"/>
      <c r="BW127" s="654"/>
      <c r="BX127" s="655"/>
      <c r="BY127" s="654"/>
      <c r="BZ127" s="655"/>
      <c r="CA127" s="654"/>
      <c r="CB127" s="655"/>
      <c r="CC127" s="654"/>
      <c r="CD127" s="656"/>
      <c r="CE127" s="650"/>
      <c r="CF127" s="654"/>
      <c r="CG127" s="655"/>
      <c r="CH127" s="654"/>
      <c r="CI127" s="655"/>
      <c r="CJ127" s="654"/>
      <c r="CK127" s="655"/>
      <c r="CL127" s="654"/>
      <c r="CM127" s="655"/>
      <c r="CN127" s="654"/>
      <c r="CO127" s="655"/>
      <c r="CP127" s="654"/>
      <c r="CQ127" s="655"/>
      <c r="CR127" s="654"/>
      <c r="CS127" s="655"/>
      <c r="CT127" s="654"/>
      <c r="CU127" s="655"/>
      <c r="CV127" s="654"/>
      <c r="CW127" s="655"/>
      <c r="CX127" s="654"/>
      <c r="CY127" s="655"/>
      <c r="CZ127" s="654"/>
      <c r="DA127" s="655"/>
      <c r="DB127" s="654"/>
      <c r="DC127" s="655"/>
      <c r="DD127" s="654"/>
      <c r="DE127" s="656"/>
      <c r="DF127" s="660">
        <f t="shared" si="67"/>
        <v>0</v>
      </c>
      <c r="DG127" s="652" t="str">
        <f>IF(DF127=0,"",DF127/DB287)</f>
        <v/>
      </c>
      <c r="DH127" s="647"/>
      <c r="DI127" s="200">
        <v>0</v>
      </c>
      <c r="DJ127" s="200">
        <v>0</v>
      </c>
      <c r="DK127" s="200">
        <v>0</v>
      </c>
      <c r="DL127" s="200">
        <v>0</v>
      </c>
      <c r="DM127" s="200">
        <v>0</v>
      </c>
      <c r="DN127" s="200">
        <v>0</v>
      </c>
      <c r="DO127" s="200">
        <v>0</v>
      </c>
      <c r="DP127" s="200">
        <v>0</v>
      </c>
      <c r="DQ127" s="200">
        <v>0</v>
      </c>
      <c r="DR127" s="200">
        <v>0</v>
      </c>
      <c r="DS127" s="200">
        <v>0</v>
      </c>
      <c r="DT127" s="200">
        <v>0</v>
      </c>
      <c r="DU127" s="200">
        <v>0</v>
      </c>
      <c r="DV127" s="200">
        <v>0</v>
      </c>
      <c r="DW127" s="1304"/>
    </row>
    <row r="128" spans="2:127" ht="15.95" customHeight="1">
      <c r="B128" s="229"/>
      <c r="C128" s="654"/>
      <c r="D128" s="655"/>
      <c r="E128" s="654"/>
      <c r="F128" s="655"/>
      <c r="G128" s="654"/>
      <c r="H128" s="655"/>
      <c r="I128" s="654"/>
      <c r="J128" s="655"/>
      <c r="K128" s="654"/>
      <c r="L128" s="655"/>
      <c r="M128" s="654"/>
      <c r="N128" s="655"/>
      <c r="O128" s="654"/>
      <c r="P128" s="655"/>
      <c r="Q128" s="654"/>
      <c r="R128" s="655"/>
      <c r="S128" s="654"/>
      <c r="T128" s="655"/>
      <c r="U128" s="654"/>
      <c r="V128" s="655"/>
      <c r="W128" s="654"/>
      <c r="X128" s="655"/>
      <c r="Y128" s="654"/>
      <c r="Z128" s="655"/>
      <c r="AA128" s="654"/>
      <c r="AB128" s="656"/>
      <c r="AC128" s="648"/>
      <c r="AD128" s="654"/>
      <c r="AE128" s="655"/>
      <c r="AF128" s="654"/>
      <c r="AG128" s="655"/>
      <c r="AH128" s="654"/>
      <c r="AI128" s="655"/>
      <c r="AJ128" s="654"/>
      <c r="AK128" s="655"/>
      <c r="AL128" s="654"/>
      <c r="AM128" s="655"/>
      <c r="AN128" s="654"/>
      <c r="AO128" s="655"/>
      <c r="AP128" s="654"/>
      <c r="AQ128" s="655"/>
      <c r="AR128" s="654"/>
      <c r="AS128" s="655"/>
      <c r="AT128" s="654"/>
      <c r="AU128" s="655"/>
      <c r="AV128" s="654"/>
      <c r="AW128" s="655"/>
      <c r="AX128" s="654"/>
      <c r="AY128" s="655"/>
      <c r="AZ128" s="654"/>
      <c r="BA128" s="655"/>
      <c r="BB128" s="654"/>
      <c r="BC128" s="656"/>
      <c r="BD128" s="649"/>
      <c r="BE128" s="654"/>
      <c r="BF128" s="655"/>
      <c r="BG128" s="654"/>
      <c r="BH128" s="655"/>
      <c r="BI128" s="654"/>
      <c r="BJ128" s="655"/>
      <c r="BK128" s="654"/>
      <c r="BL128" s="655"/>
      <c r="BM128" s="654"/>
      <c r="BN128" s="655"/>
      <c r="BO128" s="654"/>
      <c r="BP128" s="655"/>
      <c r="BQ128" s="654"/>
      <c r="BR128" s="655"/>
      <c r="BS128" s="654"/>
      <c r="BT128" s="655"/>
      <c r="BU128" s="654"/>
      <c r="BV128" s="655"/>
      <c r="BW128" s="654"/>
      <c r="BX128" s="655"/>
      <c r="BY128" s="654"/>
      <c r="BZ128" s="655"/>
      <c r="CA128" s="654"/>
      <c r="CB128" s="655"/>
      <c r="CC128" s="654"/>
      <c r="CD128" s="656"/>
      <c r="CE128" s="650"/>
      <c r="CF128" s="654"/>
      <c r="CG128" s="655"/>
      <c r="CH128" s="654"/>
      <c r="CI128" s="655"/>
      <c r="CJ128" s="654"/>
      <c r="CK128" s="655"/>
      <c r="CL128" s="654"/>
      <c r="CM128" s="655"/>
      <c r="CN128" s="654"/>
      <c r="CO128" s="655"/>
      <c r="CP128" s="654"/>
      <c r="CQ128" s="655"/>
      <c r="CR128" s="654"/>
      <c r="CS128" s="655"/>
      <c r="CT128" s="654"/>
      <c r="CU128" s="655"/>
      <c r="CV128" s="654"/>
      <c r="CW128" s="655"/>
      <c r="CX128" s="654"/>
      <c r="CY128" s="655"/>
      <c r="CZ128" s="654"/>
      <c r="DA128" s="655"/>
      <c r="DB128" s="654"/>
      <c r="DC128" s="655"/>
      <c r="DD128" s="654"/>
      <c r="DE128" s="656"/>
      <c r="DF128" s="660">
        <f t="shared" si="67"/>
        <v>0</v>
      </c>
      <c r="DG128" s="652" t="str">
        <f>IF(DF128=0,"",DF128/DB287)</f>
        <v/>
      </c>
      <c r="DH128" s="647"/>
      <c r="DI128" s="200">
        <v>0</v>
      </c>
      <c r="DJ128" s="200">
        <v>0</v>
      </c>
      <c r="DK128" s="200">
        <v>0</v>
      </c>
      <c r="DL128" s="200">
        <v>0</v>
      </c>
      <c r="DM128" s="200">
        <v>0</v>
      </c>
      <c r="DN128" s="200">
        <v>0</v>
      </c>
      <c r="DO128" s="200">
        <v>0</v>
      </c>
      <c r="DP128" s="200">
        <v>0</v>
      </c>
      <c r="DQ128" s="200">
        <v>0</v>
      </c>
      <c r="DR128" s="200">
        <v>0</v>
      </c>
      <c r="DS128" s="200">
        <v>0</v>
      </c>
      <c r="DT128" s="200">
        <v>0</v>
      </c>
      <c r="DU128" s="200">
        <v>0</v>
      </c>
      <c r="DV128" s="200">
        <v>0</v>
      </c>
      <c r="DW128" s="1304"/>
    </row>
    <row r="129" spans="2:127" ht="15.95" customHeight="1">
      <c r="B129" s="229"/>
      <c r="C129" s="654"/>
      <c r="D129" s="655"/>
      <c r="E129" s="654"/>
      <c r="F129" s="655"/>
      <c r="G129" s="654"/>
      <c r="H129" s="655"/>
      <c r="I129" s="654"/>
      <c r="J129" s="655"/>
      <c r="K129" s="654"/>
      <c r="L129" s="655"/>
      <c r="M129" s="654"/>
      <c r="N129" s="655"/>
      <c r="O129" s="654"/>
      <c r="P129" s="655"/>
      <c r="Q129" s="654"/>
      <c r="R129" s="655"/>
      <c r="S129" s="654"/>
      <c r="T129" s="655"/>
      <c r="U129" s="654"/>
      <c r="V129" s="655"/>
      <c r="W129" s="654"/>
      <c r="X129" s="655"/>
      <c r="Y129" s="654"/>
      <c r="Z129" s="655"/>
      <c r="AA129" s="654"/>
      <c r="AB129" s="656"/>
      <c r="AC129" s="648"/>
      <c r="AD129" s="654"/>
      <c r="AE129" s="655"/>
      <c r="AF129" s="654"/>
      <c r="AG129" s="655"/>
      <c r="AH129" s="654"/>
      <c r="AI129" s="655"/>
      <c r="AJ129" s="654"/>
      <c r="AK129" s="655"/>
      <c r="AL129" s="654"/>
      <c r="AM129" s="655"/>
      <c r="AN129" s="654"/>
      <c r="AO129" s="655"/>
      <c r="AP129" s="654"/>
      <c r="AQ129" s="655"/>
      <c r="AR129" s="654"/>
      <c r="AS129" s="655"/>
      <c r="AT129" s="654"/>
      <c r="AU129" s="655"/>
      <c r="AV129" s="654"/>
      <c r="AW129" s="655"/>
      <c r="AX129" s="654"/>
      <c r="AY129" s="655"/>
      <c r="AZ129" s="654"/>
      <c r="BA129" s="655"/>
      <c r="BB129" s="654"/>
      <c r="BC129" s="656"/>
      <c r="BD129" s="649"/>
      <c r="BE129" s="654"/>
      <c r="BF129" s="655"/>
      <c r="BG129" s="654"/>
      <c r="BH129" s="655"/>
      <c r="BI129" s="654"/>
      <c r="BJ129" s="655"/>
      <c r="BK129" s="654"/>
      <c r="BL129" s="655"/>
      <c r="BM129" s="654"/>
      <c r="BN129" s="655"/>
      <c r="BO129" s="654"/>
      <c r="BP129" s="655"/>
      <c r="BQ129" s="654"/>
      <c r="BR129" s="655"/>
      <c r="BS129" s="654"/>
      <c r="BT129" s="655"/>
      <c r="BU129" s="654"/>
      <c r="BV129" s="655"/>
      <c r="BW129" s="654"/>
      <c r="BX129" s="655"/>
      <c r="BY129" s="654"/>
      <c r="BZ129" s="655"/>
      <c r="CA129" s="654"/>
      <c r="CB129" s="655"/>
      <c r="CC129" s="654"/>
      <c r="CD129" s="656"/>
      <c r="CE129" s="650"/>
      <c r="CF129" s="654"/>
      <c r="CG129" s="655"/>
      <c r="CH129" s="654"/>
      <c r="CI129" s="655"/>
      <c r="CJ129" s="654"/>
      <c r="CK129" s="655"/>
      <c r="CL129" s="654"/>
      <c r="CM129" s="655"/>
      <c r="CN129" s="654"/>
      <c r="CO129" s="655"/>
      <c r="CP129" s="654"/>
      <c r="CQ129" s="655"/>
      <c r="CR129" s="654"/>
      <c r="CS129" s="655"/>
      <c r="CT129" s="654"/>
      <c r="CU129" s="655"/>
      <c r="CV129" s="654"/>
      <c r="CW129" s="655"/>
      <c r="CX129" s="654"/>
      <c r="CY129" s="655"/>
      <c r="CZ129" s="654"/>
      <c r="DA129" s="655"/>
      <c r="DB129" s="654"/>
      <c r="DC129" s="655"/>
      <c r="DD129" s="654"/>
      <c r="DE129" s="656"/>
      <c r="DF129" s="660">
        <f t="shared" si="67"/>
        <v>0</v>
      </c>
      <c r="DG129" s="652" t="str">
        <f>IF(DF129=0,"",DF129/DB287)</f>
        <v/>
      </c>
      <c r="DH129" s="647"/>
      <c r="DI129" s="200">
        <v>0</v>
      </c>
      <c r="DJ129" s="200">
        <v>0</v>
      </c>
      <c r="DK129" s="200">
        <v>0</v>
      </c>
      <c r="DL129" s="200">
        <v>0</v>
      </c>
      <c r="DM129" s="200">
        <v>0</v>
      </c>
      <c r="DN129" s="200">
        <v>0</v>
      </c>
      <c r="DO129" s="200">
        <v>0</v>
      </c>
      <c r="DP129" s="200">
        <v>0</v>
      </c>
      <c r="DQ129" s="200">
        <v>0</v>
      </c>
      <c r="DR129" s="200">
        <v>0</v>
      </c>
      <c r="DS129" s="200">
        <v>0</v>
      </c>
      <c r="DT129" s="200">
        <v>0</v>
      </c>
      <c r="DU129" s="200">
        <v>0</v>
      </c>
      <c r="DV129" s="200">
        <v>0</v>
      </c>
      <c r="DW129" s="1304"/>
    </row>
    <row r="130" spans="2:127" s="240" customFormat="1" ht="15.95" customHeight="1">
      <c r="B130" s="959"/>
      <c r="C130" s="620"/>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2"/>
      <c r="AC130" s="97"/>
      <c r="AD130" s="620"/>
      <c r="AE130" s="621"/>
      <c r="AF130" s="621"/>
      <c r="AG130" s="621"/>
      <c r="AH130" s="621"/>
      <c r="AI130" s="621"/>
      <c r="AJ130" s="621"/>
      <c r="AK130" s="621"/>
      <c r="AL130" s="621"/>
      <c r="AM130" s="621"/>
      <c r="AN130" s="621"/>
      <c r="AO130" s="621"/>
      <c r="AP130" s="621"/>
      <c r="AQ130" s="621"/>
      <c r="AR130" s="621"/>
      <c r="AS130" s="621"/>
      <c r="AT130" s="621"/>
      <c r="AU130" s="621"/>
      <c r="AV130" s="621"/>
      <c r="AW130" s="621"/>
      <c r="AX130" s="621"/>
      <c r="AY130" s="621"/>
      <c r="AZ130" s="621"/>
      <c r="BA130" s="621"/>
      <c r="BB130" s="621"/>
      <c r="BC130" s="622"/>
      <c r="BD130" s="98"/>
      <c r="BE130" s="620"/>
      <c r="BF130" s="621"/>
      <c r="BG130" s="621"/>
      <c r="BH130" s="621"/>
      <c r="BI130" s="621"/>
      <c r="BJ130" s="621"/>
      <c r="BK130" s="621"/>
      <c r="BL130" s="621"/>
      <c r="BM130" s="621"/>
      <c r="BN130" s="621"/>
      <c r="BO130" s="621"/>
      <c r="BP130" s="621"/>
      <c r="BQ130" s="621"/>
      <c r="BR130" s="621"/>
      <c r="BS130" s="621"/>
      <c r="BT130" s="621"/>
      <c r="BU130" s="621"/>
      <c r="BV130" s="621"/>
      <c r="BW130" s="621"/>
      <c r="BX130" s="621"/>
      <c r="BY130" s="621"/>
      <c r="BZ130" s="621"/>
      <c r="CA130" s="621"/>
      <c r="CB130" s="621"/>
      <c r="CC130" s="621"/>
      <c r="CD130" s="622"/>
      <c r="CE130" s="99"/>
      <c r="CF130" s="620"/>
      <c r="CG130" s="621"/>
      <c r="CH130" s="621"/>
      <c r="CI130" s="621"/>
      <c r="CJ130" s="621"/>
      <c r="CK130" s="621"/>
      <c r="CL130" s="621"/>
      <c r="CM130" s="621"/>
      <c r="CN130" s="621"/>
      <c r="CO130" s="621"/>
      <c r="CP130" s="621"/>
      <c r="CQ130" s="621"/>
      <c r="CR130" s="621"/>
      <c r="CS130" s="621"/>
      <c r="CT130" s="621"/>
      <c r="CU130" s="621"/>
      <c r="CV130" s="621"/>
      <c r="CW130" s="621"/>
      <c r="CX130" s="621"/>
      <c r="CY130" s="621"/>
      <c r="CZ130" s="621"/>
      <c r="DA130" s="621"/>
      <c r="DB130" s="621"/>
      <c r="DC130" s="621"/>
      <c r="DD130" s="621"/>
      <c r="DE130" s="621"/>
      <c r="DF130" s="621"/>
      <c r="DG130" s="621"/>
      <c r="DH130" s="544"/>
      <c r="DI130" s="200">
        <v>0</v>
      </c>
      <c r="DJ130" s="200">
        <v>0</v>
      </c>
      <c r="DK130" s="200">
        <v>0</v>
      </c>
      <c r="DL130" s="200">
        <v>0</v>
      </c>
      <c r="DM130" s="200">
        <v>0</v>
      </c>
      <c r="DN130" s="200">
        <v>0</v>
      </c>
      <c r="DO130" s="200">
        <v>0</v>
      </c>
      <c r="DP130" s="200">
        <v>0</v>
      </c>
      <c r="DQ130" s="200">
        <v>0</v>
      </c>
      <c r="DR130" s="200">
        <v>0</v>
      </c>
      <c r="DS130" s="200">
        <v>0</v>
      </c>
      <c r="DT130" s="200">
        <v>0</v>
      </c>
      <c r="DU130" s="200">
        <v>0</v>
      </c>
      <c r="DV130" s="200">
        <v>0</v>
      </c>
      <c r="DW130" s="1304"/>
    </row>
    <row r="131" spans="2:127" s="240" customFormat="1" ht="15.95" customHeight="1">
      <c r="B131" s="3277" t="s">
        <v>1198</v>
      </c>
      <c r="C131" s="3278"/>
      <c r="D131" s="3278"/>
      <c r="E131" s="3278"/>
      <c r="F131" s="3278"/>
      <c r="G131" s="3278"/>
      <c r="H131" s="3278"/>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78"/>
      <c r="AD131" s="3278"/>
      <c r="AE131" s="3278"/>
      <c r="AF131" s="3278"/>
      <c r="AG131" s="3278"/>
      <c r="AH131" s="3278"/>
      <c r="AI131" s="3278"/>
      <c r="AJ131" s="3278"/>
      <c r="AK131" s="3278"/>
      <c r="AL131" s="3278"/>
      <c r="AM131" s="3278"/>
      <c r="AN131" s="3278"/>
      <c r="AO131" s="3278"/>
      <c r="AP131" s="3278"/>
      <c r="AQ131" s="3278"/>
      <c r="AR131" s="3278"/>
      <c r="AS131" s="3278"/>
      <c r="AT131" s="3278"/>
      <c r="AU131" s="3278"/>
      <c r="AV131" s="3278"/>
      <c r="AW131" s="3278"/>
      <c r="AX131" s="3278"/>
      <c r="AY131" s="3278"/>
      <c r="AZ131" s="3278"/>
      <c r="BA131" s="3278"/>
      <c r="BB131" s="3278"/>
      <c r="BC131" s="3278"/>
      <c r="BD131" s="3278"/>
      <c r="BE131" s="3278"/>
      <c r="BF131" s="3278"/>
      <c r="BG131" s="3278"/>
      <c r="BH131" s="3278"/>
      <c r="BI131" s="3278"/>
      <c r="BJ131" s="3278"/>
      <c r="BK131" s="3278"/>
      <c r="BL131" s="3278"/>
      <c r="BM131" s="3278"/>
      <c r="BN131" s="3278"/>
      <c r="BO131" s="3278"/>
      <c r="BP131" s="3278"/>
      <c r="BQ131" s="3278"/>
      <c r="BR131" s="3278"/>
      <c r="BS131" s="3278"/>
      <c r="BT131" s="3278"/>
      <c r="BU131" s="3278"/>
      <c r="BV131" s="3278"/>
      <c r="BW131" s="3278"/>
      <c r="BX131" s="3278"/>
      <c r="BY131" s="3278"/>
      <c r="BZ131" s="3278"/>
      <c r="CA131" s="3278"/>
      <c r="CB131" s="3278"/>
      <c r="CC131" s="3278"/>
      <c r="CD131" s="3278"/>
      <c r="CE131" s="3278"/>
      <c r="CF131" s="3279" t="str">
        <f>B131</f>
        <v>PROTÉINES  à base de Poisson</v>
      </c>
      <c r="CG131" s="3279"/>
      <c r="CH131" s="3279"/>
      <c r="CI131" s="3279"/>
      <c r="CJ131" s="3279"/>
      <c r="CK131" s="3279"/>
      <c r="CL131" s="3279"/>
      <c r="CM131" s="3279"/>
      <c r="CN131" s="3279"/>
      <c r="CO131" s="3279"/>
      <c r="CP131" s="3279"/>
      <c r="CQ131" s="3279"/>
      <c r="CR131" s="3279"/>
      <c r="CS131" s="3279"/>
      <c r="CT131" s="3279"/>
      <c r="CU131" s="3279"/>
      <c r="CV131" s="3279"/>
      <c r="CW131" s="3279"/>
      <c r="CX131" s="3279"/>
      <c r="CY131" s="3279"/>
      <c r="CZ131" s="3279"/>
      <c r="DA131" s="3279"/>
      <c r="DB131" s="3279"/>
      <c r="DC131" s="3279"/>
      <c r="DD131" s="3279"/>
      <c r="DE131" s="3279"/>
      <c r="DF131" s="3279"/>
      <c r="DG131" s="3280"/>
      <c r="DH131" s="544"/>
      <c r="DI131" s="200">
        <v>0</v>
      </c>
      <c r="DJ131" s="200">
        <v>0</v>
      </c>
      <c r="DK131" s="200">
        <v>0</v>
      </c>
      <c r="DL131" s="200">
        <v>0</v>
      </c>
      <c r="DM131" s="200">
        <v>0</v>
      </c>
      <c r="DN131" s="200">
        <v>0</v>
      </c>
      <c r="DO131" s="200">
        <v>0</v>
      </c>
      <c r="DP131" s="200">
        <v>0</v>
      </c>
      <c r="DQ131" s="200">
        <v>0</v>
      </c>
      <c r="DR131" s="200">
        <v>0</v>
      </c>
      <c r="DS131" s="200">
        <v>0</v>
      </c>
      <c r="DT131" s="200">
        <v>0</v>
      </c>
      <c r="DU131" s="200">
        <v>0</v>
      </c>
      <c r="DV131" s="200">
        <v>0</v>
      </c>
      <c r="DW131" s="1304"/>
    </row>
    <row r="132" spans="2:127" s="240" customFormat="1" ht="15.95" customHeight="1">
      <c r="B132" s="3277"/>
      <c r="C132" s="3278"/>
      <c r="D132" s="3278"/>
      <c r="E132" s="3278"/>
      <c r="F132" s="3278"/>
      <c r="G132" s="3278"/>
      <c r="H132" s="3278"/>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78"/>
      <c r="AD132" s="3278"/>
      <c r="AE132" s="3278"/>
      <c r="AF132" s="3278"/>
      <c r="AG132" s="3278"/>
      <c r="AH132" s="3278"/>
      <c r="AI132" s="3278"/>
      <c r="AJ132" s="3278"/>
      <c r="AK132" s="3278"/>
      <c r="AL132" s="3278"/>
      <c r="AM132" s="3278"/>
      <c r="AN132" s="3278"/>
      <c r="AO132" s="3278"/>
      <c r="AP132" s="3278"/>
      <c r="AQ132" s="3278"/>
      <c r="AR132" s="3278"/>
      <c r="AS132" s="3278"/>
      <c r="AT132" s="3278"/>
      <c r="AU132" s="3278"/>
      <c r="AV132" s="3278"/>
      <c r="AW132" s="3278"/>
      <c r="AX132" s="3278"/>
      <c r="AY132" s="3278"/>
      <c r="AZ132" s="3278"/>
      <c r="BA132" s="3278"/>
      <c r="BB132" s="3278"/>
      <c r="BC132" s="3278"/>
      <c r="BD132" s="3278"/>
      <c r="BE132" s="3278"/>
      <c r="BF132" s="3278"/>
      <c r="BG132" s="3278"/>
      <c r="BH132" s="3278"/>
      <c r="BI132" s="3278"/>
      <c r="BJ132" s="3278"/>
      <c r="BK132" s="3278"/>
      <c r="BL132" s="3278"/>
      <c r="BM132" s="3278"/>
      <c r="BN132" s="3278"/>
      <c r="BO132" s="3278"/>
      <c r="BP132" s="3278"/>
      <c r="BQ132" s="3278"/>
      <c r="BR132" s="3278"/>
      <c r="BS132" s="3278"/>
      <c r="BT132" s="3278"/>
      <c r="BU132" s="3278"/>
      <c r="BV132" s="3278"/>
      <c r="BW132" s="3278"/>
      <c r="BX132" s="3278"/>
      <c r="BY132" s="3278"/>
      <c r="BZ132" s="3278"/>
      <c r="CA132" s="3278"/>
      <c r="CB132" s="3278"/>
      <c r="CC132" s="3278"/>
      <c r="CD132" s="3278"/>
      <c r="CE132" s="3278"/>
      <c r="CF132" s="3281"/>
      <c r="CG132" s="3281"/>
      <c r="CH132" s="3281"/>
      <c r="CI132" s="3281"/>
      <c r="CJ132" s="3281"/>
      <c r="CK132" s="3281"/>
      <c r="CL132" s="3281"/>
      <c r="CM132" s="3281"/>
      <c r="CN132" s="3281"/>
      <c r="CO132" s="3281"/>
      <c r="CP132" s="3281"/>
      <c r="CQ132" s="3281"/>
      <c r="CR132" s="3281"/>
      <c r="CS132" s="3281"/>
      <c r="CT132" s="3281"/>
      <c r="CU132" s="3281"/>
      <c r="CV132" s="3281"/>
      <c r="CW132" s="3281"/>
      <c r="CX132" s="3281"/>
      <c r="CY132" s="3281"/>
      <c r="CZ132" s="3281"/>
      <c r="DA132" s="3281"/>
      <c r="DB132" s="3281"/>
      <c r="DC132" s="3281"/>
      <c r="DD132" s="3281"/>
      <c r="DE132" s="3281"/>
      <c r="DF132" s="3281"/>
      <c r="DG132" s="3282"/>
      <c r="DH132" s="544"/>
      <c r="DI132" s="200">
        <v>0</v>
      </c>
      <c r="DJ132" s="200">
        <v>0</v>
      </c>
      <c r="DK132" s="200">
        <v>0</v>
      </c>
      <c r="DL132" s="200">
        <v>0</v>
      </c>
      <c r="DM132" s="200">
        <v>0</v>
      </c>
      <c r="DN132" s="200">
        <v>0</v>
      </c>
      <c r="DO132" s="200">
        <v>0</v>
      </c>
      <c r="DP132" s="200">
        <v>0</v>
      </c>
      <c r="DQ132" s="200">
        <v>0</v>
      </c>
      <c r="DR132" s="200">
        <v>0</v>
      </c>
      <c r="DS132" s="200">
        <v>0</v>
      </c>
      <c r="DT132" s="200">
        <v>0</v>
      </c>
      <c r="DU132" s="200">
        <v>0</v>
      </c>
      <c r="DV132" s="200">
        <v>0</v>
      </c>
      <c r="DW132" s="1304"/>
    </row>
    <row r="133" spans="2:127" s="2" customFormat="1" ht="15.95" customHeight="1">
      <c r="B133" s="947" t="s">
        <v>847</v>
      </c>
      <c r="C133" s="3023">
        <v>1</v>
      </c>
      <c r="D133" s="3024"/>
      <c r="E133" s="3023">
        <f>C133+1</f>
        <v>2</v>
      </c>
      <c r="F133" s="3024"/>
      <c r="G133" s="3023">
        <f>E133+1</f>
        <v>3</v>
      </c>
      <c r="H133" s="3024"/>
      <c r="I133" s="3023">
        <f>G133+1</f>
        <v>4</v>
      </c>
      <c r="J133" s="3024"/>
      <c r="K133" s="3023">
        <f>I133+1</f>
        <v>5</v>
      </c>
      <c r="L133" s="3024"/>
      <c r="M133" s="3023">
        <f>K133+1</f>
        <v>6</v>
      </c>
      <c r="N133" s="3024"/>
      <c r="O133" s="3023">
        <f>M133+1</f>
        <v>7</v>
      </c>
      <c r="P133" s="3024"/>
      <c r="Q133" s="3023">
        <f>O133+1</f>
        <v>8</v>
      </c>
      <c r="R133" s="3024"/>
      <c r="S133" s="3023">
        <f>Q133+1</f>
        <v>9</v>
      </c>
      <c r="T133" s="3024"/>
      <c r="U133" s="3023">
        <f>S133+1</f>
        <v>10</v>
      </c>
      <c r="V133" s="3024"/>
      <c r="W133" s="3023">
        <f>U133+1</f>
        <v>11</v>
      </c>
      <c r="X133" s="3024"/>
      <c r="Y133" s="3023">
        <f>W133+1</f>
        <v>12</v>
      </c>
      <c r="Z133" s="3024"/>
      <c r="AA133" s="3023">
        <f>Y133+1</f>
        <v>13</v>
      </c>
      <c r="AB133" s="3024"/>
      <c r="AC133" s="113"/>
      <c r="AD133" s="3023">
        <f>AA133+1</f>
        <v>14</v>
      </c>
      <c r="AE133" s="3024"/>
      <c r="AF133" s="3023">
        <f>AD133+1</f>
        <v>15</v>
      </c>
      <c r="AG133" s="3024"/>
      <c r="AH133" s="3023">
        <f>AF133+1</f>
        <v>16</v>
      </c>
      <c r="AI133" s="3024"/>
      <c r="AJ133" s="3023">
        <f>AH133+1</f>
        <v>17</v>
      </c>
      <c r="AK133" s="3024"/>
      <c r="AL133" s="3023">
        <f>AJ133+1</f>
        <v>18</v>
      </c>
      <c r="AM133" s="3024"/>
      <c r="AN133" s="3023">
        <f>AL133+1</f>
        <v>19</v>
      </c>
      <c r="AO133" s="3024"/>
      <c r="AP133" s="3023">
        <f>AN133+1</f>
        <v>20</v>
      </c>
      <c r="AQ133" s="3024"/>
      <c r="AR133" s="3023">
        <f>AP133+1</f>
        <v>21</v>
      </c>
      <c r="AS133" s="3024"/>
      <c r="AT133" s="3023">
        <f>AR133+1</f>
        <v>22</v>
      </c>
      <c r="AU133" s="3024"/>
      <c r="AV133" s="3023">
        <f>AT133+1</f>
        <v>23</v>
      </c>
      <c r="AW133" s="3024"/>
      <c r="AX133" s="3023">
        <f>AV133+1</f>
        <v>24</v>
      </c>
      <c r="AY133" s="3024"/>
      <c r="AZ133" s="3023">
        <f>AX133+1</f>
        <v>25</v>
      </c>
      <c r="BA133" s="3024"/>
      <c r="BB133" s="3023">
        <f>AZ133+1</f>
        <v>26</v>
      </c>
      <c r="BC133" s="3024"/>
      <c r="BD133" s="114"/>
      <c r="BE133" s="3023">
        <f>BB133+1</f>
        <v>27</v>
      </c>
      <c r="BF133" s="3024"/>
      <c r="BG133" s="3023">
        <f>BE133+1</f>
        <v>28</v>
      </c>
      <c r="BH133" s="3024"/>
      <c r="BI133" s="3023">
        <f>BG133+1</f>
        <v>29</v>
      </c>
      <c r="BJ133" s="3024"/>
      <c r="BK133" s="3023">
        <f>BI133+1</f>
        <v>30</v>
      </c>
      <c r="BL133" s="3024"/>
      <c r="BM133" s="3023">
        <f>BK133+1</f>
        <v>31</v>
      </c>
      <c r="BN133" s="3024"/>
      <c r="BO133" s="3023">
        <f>BM133+1</f>
        <v>32</v>
      </c>
      <c r="BP133" s="3024"/>
      <c r="BQ133" s="3023">
        <f>BO133+1</f>
        <v>33</v>
      </c>
      <c r="BR133" s="3024"/>
      <c r="BS133" s="3023">
        <f>BQ133+1</f>
        <v>34</v>
      </c>
      <c r="BT133" s="3024"/>
      <c r="BU133" s="3023">
        <f>BS133+1</f>
        <v>35</v>
      </c>
      <c r="BV133" s="3024"/>
      <c r="BW133" s="3023">
        <f>BU133+1</f>
        <v>36</v>
      </c>
      <c r="BX133" s="3024"/>
      <c r="BY133" s="3023">
        <f>BW133+1</f>
        <v>37</v>
      </c>
      <c r="BZ133" s="3024"/>
      <c r="CA133" s="3023">
        <f>BY133+1</f>
        <v>38</v>
      </c>
      <c r="CB133" s="3024"/>
      <c r="CC133" s="3023">
        <f>CA133+1</f>
        <v>39</v>
      </c>
      <c r="CD133" s="3024"/>
      <c r="CE133" s="115"/>
      <c r="CF133" s="3023">
        <f>CC133+1</f>
        <v>40</v>
      </c>
      <c r="CG133" s="3024"/>
      <c r="CH133" s="3023">
        <f>CF133+1</f>
        <v>41</v>
      </c>
      <c r="CI133" s="3024"/>
      <c r="CJ133" s="3023">
        <f>CH133+1</f>
        <v>42</v>
      </c>
      <c r="CK133" s="3024"/>
      <c r="CL133" s="3023">
        <f>CJ133+1</f>
        <v>43</v>
      </c>
      <c r="CM133" s="3024"/>
      <c r="CN133" s="3023">
        <f>CL133+1</f>
        <v>44</v>
      </c>
      <c r="CO133" s="3024"/>
      <c r="CP133" s="3023">
        <f>CN133+1</f>
        <v>45</v>
      </c>
      <c r="CQ133" s="3024"/>
      <c r="CR133" s="3023">
        <f>CP133+1</f>
        <v>46</v>
      </c>
      <c r="CS133" s="3024"/>
      <c r="CT133" s="3023">
        <f>CR133+1</f>
        <v>47</v>
      </c>
      <c r="CU133" s="3024"/>
      <c r="CV133" s="3023">
        <f>CT133+1</f>
        <v>48</v>
      </c>
      <c r="CW133" s="3024"/>
      <c r="CX133" s="3023">
        <f>CV133+1</f>
        <v>49</v>
      </c>
      <c r="CY133" s="3024"/>
      <c r="CZ133" s="3023">
        <f>CX133+1</f>
        <v>50</v>
      </c>
      <c r="DA133" s="3024"/>
      <c r="DB133" s="3023">
        <f t="shared" ref="DB133" si="68">CZ133+1</f>
        <v>51</v>
      </c>
      <c r="DC133" s="3024"/>
      <c r="DD133" s="3023">
        <f>DB133+1</f>
        <v>52</v>
      </c>
      <c r="DE133" s="3024"/>
      <c r="DF133" s="100" t="s">
        <v>937</v>
      </c>
      <c r="DG133" s="101"/>
      <c r="DH133" s="96"/>
      <c r="DI133" s="200">
        <v>0</v>
      </c>
      <c r="DJ133" s="200">
        <v>0</v>
      </c>
      <c r="DK133" s="200">
        <v>0</v>
      </c>
      <c r="DL133" s="200">
        <v>0</v>
      </c>
      <c r="DM133" s="200">
        <v>0</v>
      </c>
      <c r="DN133" s="200">
        <v>0</v>
      </c>
      <c r="DO133" s="200">
        <v>0</v>
      </c>
      <c r="DP133" s="200">
        <v>0</v>
      </c>
      <c r="DQ133" s="200">
        <v>0</v>
      </c>
      <c r="DR133" s="200">
        <v>0</v>
      </c>
      <c r="DS133" s="200">
        <v>0</v>
      </c>
      <c r="DT133" s="200">
        <v>0</v>
      </c>
      <c r="DU133" s="200">
        <v>0</v>
      </c>
      <c r="DV133" s="200">
        <v>0</v>
      </c>
      <c r="DW133" s="1304"/>
    </row>
    <row r="134" spans="2:127" s="2" customFormat="1" ht="15.95" customHeight="1">
      <c r="B134" s="948" t="s">
        <v>205</v>
      </c>
      <c r="C134" s="102" t="s">
        <v>66</v>
      </c>
      <c r="D134" s="103" t="s">
        <v>77</v>
      </c>
      <c r="E134" s="102" t="s">
        <v>66</v>
      </c>
      <c r="F134" s="103" t="s">
        <v>77</v>
      </c>
      <c r="G134" s="102" t="s">
        <v>66</v>
      </c>
      <c r="H134" s="103" t="s">
        <v>77</v>
      </c>
      <c r="I134" s="102" t="s">
        <v>66</v>
      </c>
      <c r="J134" s="103" t="s">
        <v>77</v>
      </c>
      <c r="K134" s="102" t="s">
        <v>66</v>
      </c>
      <c r="L134" s="103" t="s">
        <v>77</v>
      </c>
      <c r="M134" s="102" t="s">
        <v>66</v>
      </c>
      <c r="N134" s="103" t="s">
        <v>77</v>
      </c>
      <c r="O134" s="102" t="s">
        <v>66</v>
      </c>
      <c r="P134" s="103" t="s">
        <v>77</v>
      </c>
      <c r="Q134" s="102" t="s">
        <v>66</v>
      </c>
      <c r="R134" s="103" t="s">
        <v>77</v>
      </c>
      <c r="S134" s="102" t="s">
        <v>66</v>
      </c>
      <c r="T134" s="103" t="s">
        <v>77</v>
      </c>
      <c r="U134" s="102" t="s">
        <v>66</v>
      </c>
      <c r="V134" s="103" t="s">
        <v>77</v>
      </c>
      <c r="W134" s="102" t="s">
        <v>66</v>
      </c>
      <c r="X134" s="103" t="s">
        <v>77</v>
      </c>
      <c r="Y134" s="102" t="s">
        <v>66</v>
      </c>
      <c r="Z134" s="103" t="s">
        <v>77</v>
      </c>
      <c r="AA134" s="102" t="s">
        <v>66</v>
      </c>
      <c r="AB134" s="104" t="s">
        <v>77</v>
      </c>
      <c r="AC134" s="97"/>
      <c r="AD134" s="105" t="s">
        <v>66</v>
      </c>
      <c r="AE134" s="103" t="s">
        <v>77</v>
      </c>
      <c r="AF134" s="106" t="s">
        <v>66</v>
      </c>
      <c r="AG134" s="103" t="s">
        <v>77</v>
      </c>
      <c r="AH134" s="106" t="s">
        <v>66</v>
      </c>
      <c r="AI134" s="103" t="s">
        <v>77</v>
      </c>
      <c r="AJ134" s="106" t="s">
        <v>66</v>
      </c>
      <c r="AK134" s="103" t="s">
        <v>77</v>
      </c>
      <c r="AL134" s="106" t="s">
        <v>66</v>
      </c>
      <c r="AM134" s="103" t="s">
        <v>77</v>
      </c>
      <c r="AN134" s="106" t="s">
        <v>66</v>
      </c>
      <c r="AO134" s="103" t="s">
        <v>77</v>
      </c>
      <c r="AP134" s="106" t="s">
        <v>66</v>
      </c>
      <c r="AQ134" s="103" t="s">
        <v>77</v>
      </c>
      <c r="AR134" s="106" t="s">
        <v>66</v>
      </c>
      <c r="AS134" s="103" t="s">
        <v>77</v>
      </c>
      <c r="AT134" s="106" t="s">
        <v>66</v>
      </c>
      <c r="AU134" s="103" t="s">
        <v>77</v>
      </c>
      <c r="AV134" s="106" t="s">
        <v>66</v>
      </c>
      <c r="AW134" s="103" t="s">
        <v>77</v>
      </c>
      <c r="AX134" s="106" t="s">
        <v>66</v>
      </c>
      <c r="AY134" s="103" t="s">
        <v>77</v>
      </c>
      <c r="AZ134" s="106" t="s">
        <v>66</v>
      </c>
      <c r="BA134" s="103" t="s">
        <v>77</v>
      </c>
      <c r="BB134" s="106" t="s">
        <v>66</v>
      </c>
      <c r="BC134" s="104" t="s">
        <v>77</v>
      </c>
      <c r="BD134" s="98"/>
      <c r="BE134" s="107" t="s">
        <v>66</v>
      </c>
      <c r="BF134" s="103" t="s">
        <v>77</v>
      </c>
      <c r="BG134" s="108" t="s">
        <v>66</v>
      </c>
      <c r="BH134" s="103" t="s">
        <v>77</v>
      </c>
      <c r="BI134" s="108" t="s">
        <v>66</v>
      </c>
      <c r="BJ134" s="103" t="s">
        <v>77</v>
      </c>
      <c r="BK134" s="108" t="s">
        <v>66</v>
      </c>
      <c r="BL134" s="103" t="s">
        <v>77</v>
      </c>
      <c r="BM134" s="108" t="s">
        <v>66</v>
      </c>
      <c r="BN134" s="103" t="s">
        <v>77</v>
      </c>
      <c r="BO134" s="108" t="s">
        <v>66</v>
      </c>
      <c r="BP134" s="103" t="s">
        <v>77</v>
      </c>
      <c r="BQ134" s="108" t="s">
        <v>66</v>
      </c>
      <c r="BR134" s="103" t="s">
        <v>77</v>
      </c>
      <c r="BS134" s="108" t="s">
        <v>66</v>
      </c>
      <c r="BT134" s="103" t="s">
        <v>77</v>
      </c>
      <c r="BU134" s="108" t="s">
        <v>66</v>
      </c>
      <c r="BV134" s="103" t="s">
        <v>77</v>
      </c>
      <c r="BW134" s="108" t="s">
        <v>66</v>
      </c>
      <c r="BX134" s="103" t="s">
        <v>77</v>
      </c>
      <c r="BY134" s="108" t="s">
        <v>66</v>
      </c>
      <c r="BZ134" s="103" t="s">
        <v>77</v>
      </c>
      <c r="CA134" s="108" t="s">
        <v>66</v>
      </c>
      <c r="CB134" s="103" t="s">
        <v>77</v>
      </c>
      <c r="CC134" s="108" t="s">
        <v>66</v>
      </c>
      <c r="CD134" s="104" t="s">
        <v>77</v>
      </c>
      <c r="CE134" s="99"/>
      <c r="CF134" s="109" t="s">
        <v>66</v>
      </c>
      <c r="CG134" s="103" t="s">
        <v>77</v>
      </c>
      <c r="CH134" s="110" t="s">
        <v>66</v>
      </c>
      <c r="CI134" s="103" t="s">
        <v>77</v>
      </c>
      <c r="CJ134" s="110" t="s">
        <v>66</v>
      </c>
      <c r="CK134" s="103" t="s">
        <v>77</v>
      </c>
      <c r="CL134" s="110" t="s">
        <v>66</v>
      </c>
      <c r="CM134" s="103" t="s">
        <v>77</v>
      </c>
      <c r="CN134" s="110" t="s">
        <v>66</v>
      </c>
      <c r="CO134" s="103" t="s">
        <v>77</v>
      </c>
      <c r="CP134" s="110" t="s">
        <v>66</v>
      </c>
      <c r="CQ134" s="103" t="s">
        <v>77</v>
      </c>
      <c r="CR134" s="110" t="s">
        <v>66</v>
      </c>
      <c r="CS134" s="103" t="s">
        <v>77</v>
      </c>
      <c r="CT134" s="110" t="s">
        <v>66</v>
      </c>
      <c r="CU134" s="103" t="s">
        <v>77</v>
      </c>
      <c r="CV134" s="110" t="s">
        <v>66</v>
      </c>
      <c r="CW134" s="103" t="s">
        <v>77</v>
      </c>
      <c r="CX134" s="110" t="s">
        <v>66</v>
      </c>
      <c r="CY134" s="103" t="s">
        <v>77</v>
      </c>
      <c r="CZ134" s="110" t="s">
        <v>66</v>
      </c>
      <c r="DA134" s="103" t="s">
        <v>77</v>
      </c>
      <c r="DB134" s="110" t="s">
        <v>66</v>
      </c>
      <c r="DC134" s="103" t="s">
        <v>77</v>
      </c>
      <c r="DD134" s="110" t="s">
        <v>66</v>
      </c>
      <c r="DE134" s="104" t="s">
        <v>77</v>
      </c>
      <c r="DF134" s="111" t="s">
        <v>922</v>
      </c>
      <c r="DG134" s="112"/>
      <c r="DH134" s="96"/>
      <c r="DI134" s="200">
        <v>0</v>
      </c>
      <c r="DJ134" s="200">
        <v>0</v>
      </c>
      <c r="DK134" s="200">
        <v>0</v>
      </c>
      <c r="DL134" s="200">
        <v>0</v>
      </c>
      <c r="DM134" s="200">
        <v>0</v>
      </c>
      <c r="DN134" s="200">
        <v>0</v>
      </c>
      <c r="DO134" s="200">
        <v>0</v>
      </c>
      <c r="DP134" s="200">
        <v>0</v>
      </c>
      <c r="DQ134" s="200">
        <v>0</v>
      </c>
      <c r="DR134" s="200">
        <v>0</v>
      </c>
      <c r="DS134" s="200">
        <v>0</v>
      </c>
      <c r="DT134" s="200">
        <v>0</v>
      </c>
      <c r="DU134" s="200">
        <v>0</v>
      </c>
      <c r="DV134" s="200">
        <v>0</v>
      </c>
      <c r="DW134" s="1304"/>
    </row>
    <row r="135" spans="2:127" ht="15.95" customHeight="1">
      <c r="B135" s="230" t="s">
        <v>342</v>
      </c>
      <c r="C135" s="654"/>
      <c r="D135" s="655"/>
      <c r="E135" s="654"/>
      <c r="F135" s="655"/>
      <c r="G135" s="654"/>
      <c r="H135" s="655"/>
      <c r="I135" s="654"/>
      <c r="J135" s="655"/>
      <c r="K135" s="654"/>
      <c r="L135" s="655"/>
      <c r="M135" s="654"/>
      <c r="N135" s="655"/>
      <c r="O135" s="654"/>
      <c r="P135" s="655"/>
      <c r="Q135" s="654"/>
      <c r="R135" s="655"/>
      <c r="S135" s="654"/>
      <c r="T135" s="655"/>
      <c r="U135" s="654"/>
      <c r="V135" s="655"/>
      <c r="W135" s="654"/>
      <c r="X135" s="655"/>
      <c r="Y135" s="654"/>
      <c r="Z135" s="655"/>
      <c r="AA135" s="654"/>
      <c r="AB135" s="656"/>
      <c r="AC135" s="648"/>
      <c r="AD135" s="654"/>
      <c r="AE135" s="655"/>
      <c r="AF135" s="654"/>
      <c r="AG135" s="655"/>
      <c r="AH135" s="654"/>
      <c r="AI135" s="655"/>
      <c r="AJ135" s="654"/>
      <c r="AK135" s="655"/>
      <c r="AL135" s="654"/>
      <c r="AM135" s="655"/>
      <c r="AN135" s="654"/>
      <c r="AO135" s="655"/>
      <c r="AP135" s="654"/>
      <c r="AQ135" s="655"/>
      <c r="AR135" s="654"/>
      <c r="AS135" s="655"/>
      <c r="AT135" s="654"/>
      <c r="AU135" s="655"/>
      <c r="AV135" s="654"/>
      <c r="AW135" s="655"/>
      <c r="AX135" s="654"/>
      <c r="AY135" s="655"/>
      <c r="AZ135" s="654"/>
      <c r="BA135" s="655"/>
      <c r="BB135" s="654"/>
      <c r="BC135" s="656"/>
      <c r="BD135" s="649"/>
      <c r="BE135" s="654"/>
      <c r="BF135" s="655"/>
      <c r="BG135" s="654"/>
      <c r="BH135" s="655"/>
      <c r="BI135" s="654"/>
      <c r="BJ135" s="655"/>
      <c r="BK135" s="654"/>
      <c r="BL135" s="655"/>
      <c r="BM135" s="654"/>
      <c r="BN135" s="655"/>
      <c r="BO135" s="654"/>
      <c r="BP135" s="655"/>
      <c r="BQ135" s="654"/>
      <c r="BR135" s="655"/>
      <c r="BS135" s="654"/>
      <c r="BT135" s="655"/>
      <c r="BU135" s="654"/>
      <c r="BV135" s="655"/>
      <c r="BW135" s="654"/>
      <c r="BX135" s="655"/>
      <c r="BY135" s="654"/>
      <c r="BZ135" s="655"/>
      <c r="CA135" s="654"/>
      <c r="CB135" s="655"/>
      <c r="CC135" s="654"/>
      <c r="CD135" s="656"/>
      <c r="CE135" s="650"/>
      <c r="CF135" s="654"/>
      <c r="CG135" s="655"/>
      <c r="CH135" s="654"/>
      <c r="CI135" s="655"/>
      <c r="CJ135" s="654"/>
      <c r="CK135" s="655"/>
      <c r="CL135" s="654"/>
      <c r="CM135" s="655"/>
      <c r="CN135" s="654"/>
      <c r="CO135" s="655"/>
      <c r="CP135" s="654"/>
      <c r="CQ135" s="655"/>
      <c r="CR135" s="654"/>
      <c r="CS135" s="655"/>
      <c r="CT135" s="654"/>
      <c r="CU135" s="655"/>
      <c r="CV135" s="654"/>
      <c r="CW135" s="655"/>
      <c r="CX135" s="654"/>
      <c r="CY135" s="655"/>
      <c r="CZ135" s="654"/>
      <c r="DA135" s="655"/>
      <c r="DB135" s="654"/>
      <c r="DC135" s="655"/>
      <c r="DD135" s="654"/>
      <c r="DE135" s="656"/>
      <c r="DF135" s="660">
        <f t="shared" ref="DF135:DF146" si="69">SUM(C135:DE135)</f>
        <v>0</v>
      </c>
      <c r="DG135" s="652" t="str">
        <f>IF(DF135=0,"",DF135/DB287)</f>
        <v/>
      </c>
      <c r="DH135" s="647"/>
      <c r="DI135" s="200">
        <v>0</v>
      </c>
      <c r="DJ135" s="200">
        <v>0</v>
      </c>
      <c r="DK135" s="200">
        <v>0</v>
      </c>
      <c r="DL135" s="200">
        <v>0</v>
      </c>
      <c r="DM135" s="200">
        <v>0</v>
      </c>
      <c r="DN135" s="200">
        <v>0</v>
      </c>
      <c r="DO135" s="200">
        <v>0</v>
      </c>
      <c r="DP135" s="200">
        <v>0</v>
      </c>
      <c r="DQ135" s="200">
        <v>0</v>
      </c>
      <c r="DR135" s="200">
        <v>0</v>
      </c>
      <c r="DS135" s="200">
        <v>0</v>
      </c>
      <c r="DT135" s="200">
        <v>0</v>
      </c>
      <c r="DU135" s="200">
        <v>0</v>
      </c>
      <c r="DV135" s="200">
        <v>0</v>
      </c>
      <c r="DW135" s="1304"/>
    </row>
    <row r="136" spans="2:127" ht="15.95" customHeight="1">
      <c r="B136" s="229" t="s">
        <v>348</v>
      </c>
      <c r="C136" s="654"/>
      <c r="D136" s="655"/>
      <c r="E136" s="654"/>
      <c r="F136" s="655"/>
      <c r="G136" s="654"/>
      <c r="H136" s="655"/>
      <c r="I136" s="654"/>
      <c r="J136" s="655"/>
      <c r="K136" s="654"/>
      <c r="L136" s="655"/>
      <c r="M136" s="654"/>
      <c r="N136" s="655"/>
      <c r="O136" s="654"/>
      <c r="P136" s="655"/>
      <c r="Q136" s="654"/>
      <c r="R136" s="655"/>
      <c r="S136" s="654"/>
      <c r="T136" s="655"/>
      <c r="U136" s="654"/>
      <c r="V136" s="655"/>
      <c r="W136" s="654"/>
      <c r="X136" s="655"/>
      <c r="Y136" s="654"/>
      <c r="Z136" s="655"/>
      <c r="AA136" s="654"/>
      <c r="AB136" s="656"/>
      <c r="AC136" s="648"/>
      <c r="AD136" s="654"/>
      <c r="AE136" s="655"/>
      <c r="AF136" s="654"/>
      <c r="AG136" s="655"/>
      <c r="AH136" s="654"/>
      <c r="AI136" s="655"/>
      <c r="AJ136" s="654"/>
      <c r="AK136" s="655"/>
      <c r="AL136" s="654"/>
      <c r="AM136" s="655"/>
      <c r="AN136" s="654"/>
      <c r="AO136" s="655"/>
      <c r="AP136" s="654"/>
      <c r="AQ136" s="655"/>
      <c r="AR136" s="654"/>
      <c r="AS136" s="655"/>
      <c r="AT136" s="654"/>
      <c r="AU136" s="655"/>
      <c r="AV136" s="654"/>
      <c r="AW136" s="655"/>
      <c r="AX136" s="654"/>
      <c r="AY136" s="655"/>
      <c r="AZ136" s="654"/>
      <c r="BA136" s="655"/>
      <c r="BB136" s="654"/>
      <c r="BC136" s="656"/>
      <c r="BD136" s="649"/>
      <c r="BE136" s="654"/>
      <c r="BF136" s="655"/>
      <c r="BG136" s="654"/>
      <c r="BH136" s="655"/>
      <c r="BI136" s="654"/>
      <c r="BJ136" s="655"/>
      <c r="BK136" s="654"/>
      <c r="BL136" s="655"/>
      <c r="BM136" s="654"/>
      <c r="BN136" s="655"/>
      <c r="BO136" s="654"/>
      <c r="BP136" s="655"/>
      <c r="BQ136" s="654"/>
      <c r="BR136" s="655"/>
      <c r="BS136" s="654"/>
      <c r="BT136" s="655"/>
      <c r="BU136" s="654"/>
      <c r="BV136" s="655"/>
      <c r="BW136" s="654"/>
      <c r="BX136" s="655"/>
      <c r="BY136" s="654"/>
      <c r="BZ136" s="655"/>
      <c r="CA136" s="654"/>
      <c r="CB136" s="655"/>
      <c r="CC136" s="654"/>
      <c r="CD136" s="656"/>
      <c r="CE136" s="650"/>
      <c r="CF136" s="654"/>
      <c r="CG136" s="655"/>
      <c r="CH136" s="654"/>
      <c r="CI136" s="655"/>
      <c r="CJ136" s="654"/>
      <c r="CK136" s="655"/>
      <c r="CL136" s="654"/>
      <c r="CM136" s="655"/>
      <c r="CN136" s="654"/>
      <c r="CO136" s="655"/>
      <c r="CP136" s="654"/>
      <c r="CQ136" s="655"/>
      <c r="CR136" s="654"/>
      <c r="CS136" s="655"/>
      <c r="CT136" s="654"/>
      <c r="CU136" s="655"/>
      <c r="CV136" s="654"/>
      <c r="CW136" s="655"/>
      <c r="CX136" s="654"/>
      <c r="CY136" s="655"/>
      <c r="CZ136" s="654"/>
      <c r="DA136" s="655"/>
      <c r="DB136" s="654"/>
      <c r="DC136" s="655"/>
      <c r="DD136" s="654"/>
      <c r="DE136" s="656"/>
      <c r="DF136" s="660">
        <f t="shared" si="69"/>
        <v>0</v>
      </c>
      <c r="DG136" s="652" t="str">
        <f>IF(DF136=0,"",DF136/DB287)</f>
        <v/>
      </c>
      <c r="DH136" s="647"/>
      <c r="DI136" s="200">
        <v>0</v>
      </c>
      <c r="DJ136" s="200">
        <v>0</v>
      </c>
      <c r="DK136" s="200">
        <v>0</v>
      </c>
      <c r="DL136" s="200">
        <v>0</v>
      </c>
      <c r="DM136" s="200">
        <v>0</v>
      </c>
      <c r="DN136" s="200">
        <v>0</v>
      </c>
      <c r="DO136" s="200">
        <v>0</v>
      </c>
      <c r="DP136" s="200">
        <v>0</v>
      </c>
      <c r="DQ136" s="200">
        <v>0</v>
      </c>
      <c r="DR136" s="200">
        <v>0</v>
      </c>
      <c r="DS136" s="200">
        <v>0</v>
      </c>
      <c r="DT136" s="200">
        <v>0</v>
      </c>
      <c r="DU136" s="200">
        <v>0</v>
      </c>
      <c r="DV136" s="200">
        <v>0</v>
      </c>
      <c r="DW136" s="1304"/>
    </row>
    <row r="137" spans="2:127" ht="15.95" customHeight="1">
      <c r="B137" s="229" t="s">
        <v>354</v>
      </c>
      <c r="C137" s="654"/>
      <c r="D137" s="655"/>
      <c r="E137" s="654"/>
      <c r="F137" s="655"/>
      <c r="G137" s="654"/>
      <c r="H137" s="655"/>
      <c r="I137" s="654"/>
      <c r="J137" s="655"/>
      <c r="K137" s="654"/>
      <c r="L137" s="655"/>
      <c r="M137" s="654"/>
      <c r="N137" s="655"/>
      <c r="O137" s="654"/>
      <c r="P137" s="655"/>
      <c r="Q137" s="654"/>
      <c r="R137" s="655"/>
      <c r="S137" s="654"/>
      <c r="T137" s="655"/>
      <c r="U137" s="654"/>
      <c r="V137" s="655"/>
      <c r="W137" s="654"/>
      <c r="X137" s="655"/>
      <c r="Y137" s="654"/>
      <c r="Z137" s="655"/>
      <c r="AA137" s="654"/>
      <c r="AB137" s="656"/>
      <c r="AC137" s="648"/>
      <c r="AD137" s="654"/>
      <c r="AE137" s="655"/>
      <c r="AF137" s="654"/>
      <c r="AG137" s="655"/>
      <c r="AH137" s="654"/>
      <c r="AI137" s="655"/>
      <c r="AJ137" s="654"/>
      <c r="AK137" s="655"/>
      <c r="AL137" s="654"/>
      <c r="AM137" s="655"/>
      <c r="AN137" s="654"/>
      <c r="AO137" s="655"/>
      <c r="AP137" s="654"/>
      <c r="AQ137" s="655"/>
      <c r="AR137" s="654"/>
      <c r="AS137" s="655"/>
      <c r="AT137" s="654"/>
      <c r="AU137" s="655"/>
      <c r="AV137" s="654"/>
      <c r="AW137" s="655"/>
      <c r="AX137" s="654"/>
      <c r="AY137" s="655"/>
      <c r="AZ137" s="654"/>
      <c r="BA137" s="655"/>
      <c r="BB137" s="654"/>
      <c r="BC137" s="656"/>
      <c r="BD137" s="649"/>
      <c r="BE137" s="654"/>
      <c r="BF137" s="655"/>
      <c r="BG137" s="654"/>
      <c r="BH137" s="655"/>
      <c r="BI137" s="654"/>
      <c r="BJ137" s="655"/>
      <c r="BK137" s="654"/>
      <c r="BL137" s="655"/>
      <c r="BM137" s="654"/>
      <c r="BN137" s="655"/>
      <c r="BO137" s="654"/>
      <c r="BP137" s="655"/>
      <c r="BQ137" s="654"/>
      <c r="BR137" s="655"/>
      <c r="BS137" s="654"/>
      <c r="BT137" s="655"/>
      <c r="BU137" s="654"/>
      <c r="BV137" s="655"/>
      <c r="BW137" s="654"/>
      <c r="BX137" s="655"/>
      <c r="BY137" s="654"/>
      <c r="BZ137" s="655"/>
      <c r="CA137" s="654"/>
      <c r="CB137" s="655"/>
      <c r="CC137" s="654"/>
      <c r="CD137" s="656"/>
      <c r="CE137" s="650"/>
      <c r="CF137" s="654"/>
      <c r="CG137" s="655"/>
      <c r="CH137" s="654"/>
      <c r="CI137" s="655"/>
      <c r="CJ137" s="654"/>
      <c r="CK137" s="655"/>
      <c r="CL137" s="654"/>
      <c r="CM137" s="655"/>
      <c r="CN137" s="654"/>
      <c r="CO137" s="655"/>
      <c r="CP137" s="654"/>
      <c r="CQ137" s="655"/>
      <c r="CR137" s="654"/>
      <c r="CS137" s="655"/>
      <c r="CT137" s="654"/>
      <c r="CU137" s="655"/>
      <c r="CV137" s="654"/>
      <c r="CW137" s="655"/>
      <c r="CX137" s="654"/>
      <c r="CY137" s="655"/>
      <c r="CZ137" s="654"/>
      <c r="DA137" s="655"/>
      <c r="DB137" s="654"/>
      <c r="DC137" s="655"/>
      <c r="DD137" s="654"/>
      <c r="DE137" s="656"/>
      <c r="DF137" s="660">
        <f t="shared" si="69"/>
        <v>0</v>
      </c>
      <c r="DG137" s="652" t="str">
        <f>IF(DF137=0,"",DF137/DB287)</f>
        <v/>
      </c>
      <c r="DH137" s="647"/>
      <c r="DI137" s="200">
        <v>0</v>
      </c>
      <c r="DJ137" s="200">
        <v>0</v>
      </c>
      <c r="DK137" s="200">
        <v>0</v>
      </c>
      <c r="DL137" s="200">
        <v>0</v>
      </c>
      <c r="DM137" s="200">
        <v>0</v>
      </c>
      <c r="DN137" s="200">
        <v>0</v>
      </c>
      <c r="DO137" s="200">
        <v>0</v>
      </c>
      <c r="DP137" s="200">
        <v>0</v>
      </c>
      <c r="DQ137" s="200">
        <v>0</v>
      </c>
      <c r="DR137" s="200">
        <v>0</v>
      </c>
      <c r="DS137" s="200">
        <v>0</v>
      </c>
      <c r="DT137" s="200">
        <v>0</v>
      </c>
      <c r="DU137" s="200">
        <v>0</v>
      </c>
      <c r="DV137" s="200">
        <v>0</v>
      </c>
      <c r="DW137" s="1304"/>
    </row>
    <row r="138" spans="2:127" ht="15.95" customHeight="1">
      <c r="B138" s="229" t="s">
        <v>231</v>
      </c>
      <c r="C138" s="654"/>
      <c r="D138" s="655"/>
      <c r="E138" s="654"/>
      <c r="F138" s="655"/>
      <c r="G138" s="654"/>
      <c r="H138" s="655"/>
      <c r="I138" s="654"/>
      <c r="J138" s="655"/>
      <c r="K138" s="654"/>
      <c r="L138" s="655"/>
      <c r="M138" s="654"/>
      <c r="N138" s="655"/>
      <c r="O138" s="654"/>
      <c r="P138" s="655"/>
      <c r="Q138" s="654"/>
      <c r="R138" s="655"/>
      <c r="S138" s="654"/>
      <c r="T138" s="655"/>
      <c r="U138" s="654"/>
      <c r="V138" s="655"/>
      <c r="W138" s="654"/>
      <c r="X138" s="655"/>
      <c r="Y138" s="654"/>
      <c r="Z138" s="655"/>
      <c r="AA138" s="654"/>
      <c r="AB138" s="656"/>
      <c r="AC138" s="648"/>
      <c r="AD138" s="654"/>
      <c r="AE138" s="655"/>
      <c r="AF138" s="654"/>
      <c r="AG138" s="655"/>
      <c r="AH138" s="654"/>
      <c r="AI138" s="655"/>
      <c r="AJ138" s="654"/>
      <c r="AK138" s="655"/>
      <c r="AL138" s="654"/>
      <c r="AM138" s="655"/>
      <c r="AN138" s="654"/>
      <c r="AO138" s="655"/>
      <c r="AP138" s="654"/>
      <c r="AQ138" s="655"/>
      <c r="AR138" s="654"/>
      <c r="AS138" s="655"/>
      <c r="AT138" s="654"/>
      <c r="AU138" s="655"/>
      <c r="AV138" s="654"/>
      <c r="AW138" s="655"/>
      <c r="AX138" s="654"/>
      <c r="AY138" s="655"/>
      <c r="AZ138" s="654"/>
      <c r="BA138" s="655"/>
      <c r="BB138" s="654"/>
      <c r="BC138" s="656"/>
      <c r="BD138" s="649"/>
      <c r="BE138" s="654"/>
      <c r="BF138" s="655"/>
      <c r="BG138" s="654"/>
      <c r="BH138" s="655"/>
      <c r="BI138" s="654"/>
      <c r="BJ138" s="655"/>
      <c r="BK138" s="654"/>
      <c r="BL138" s="655"/>
      <c r="BM138" s="654"/>
      <c r="BN138" s="655"/>
      <c r="BO138" s="654"/>
      <c r="BP138" s="655"/>
      <c r="BQ138" s="654"/>
      <c r="BR138" s="655"/>
      <c r="BS138" s="654"/>
      <c r="BT138" s="655"/>
      <c r="BU138" s="654"/>
      <c r="BV138" s="655"/>
      <c r="BW138" s="654"/>
      <c r="BX138" s="655"/>
      <c r="BY138" s="654"/>
      <c r="BZ138" s="655"/>
      <c r="CA138" s="654"/>
      <c r="CB138" s="655"/>
      <c r="CC138" s="654"/>
      <c r="CD138" s="656"/>
      <c r="CE138" s="650"/>
      <c r="CF138" s="654"/>
      <c r="CG138" s="655"/>
      <c r="CH138" s="654"/>
      <c r="CI138" s="655"/>
      <c r="CJ138" s="654"/>
      <c r="CK138" s="655"/>
      <c r="CL138" s="654"/>
      <c r="CM138" s="655"/>
      <c r="CN138" s="654"/>
      <c r="CO138" s="655"/>
      <c r="CP138" s="654"/>
      <c r="CQ138" s="655"/>
      <c r="CR138" s="654"/>
      <c r="CS138" s="655"/>
      <c r="CT138" s="654"/>
      <c r="CU138" s="655"/>
      <c r="CV138" s="654"/>
      <c r="CW138" s="655"/>
      <c r="CX138" s="654"/>
      <c r="CY138" s="655"/>
      <c r="CZ138" s="654"/>
      <c r="DA138" s="655"/>
      <c r="DB138" s="654"/>
      <c r="DC138" s="655"/>
      <c r="DD138" s="654"/>
      <c r="DE138" s="656"/>
      <c r="DF138" s="660">
        <f t="shared" si="69"/>
        <v>0</v>
      </c>
      <c r="DG138" s="652" t="str">
        <f>IF(DF138=0,"",DF138/DB287)</f>
        <v/>
      </c>
      <c r="DH138" s="647"/>
      <c r="DI138" s="200">
        <v>0</v>
      </c>
      <c r="DJ138" s="200">
        <v>0</v>
      </c>
      <c r="DK138" s="200">
        <v>0</v>
      </c>
      <c r="DL138" s="200">
        <v>0</v>
      </c>
      <c r="DM138" s="200">
        <v>0</v>
      </c>
      <c r="DN138" s="200">
        <v>0</v>
      </c>
      <c r="DO138" s="200">
        <v>0</v>
      </c>
      <c r="DP138" s="200">
        <v>0</v>
      </c>
      <c r="DQ138" s="200">
        <v>0</v>
      </c>
      <c r="DR138" s="200">
        <v>0</v>
      </c>
      <c r="DS138" s="200">
        <v>0</v>
      </c>
      <c r="DT138" s="200">
        <v>0</v>
      </c>
      <c r="DU138" s="200">
        <v>0</v>
      </c>
      <c r="DV138" s="200">
        <v>0</v>
      </c>
      <c r="DW138" s="1304"/>
    </row>
    <row r="139" spans="2:127" ht="15.95" customHeight="1">
      <c r="B139" s="230" t="s">
        <v>362</v>
      </c>
      <c r="C139" s="654"/>
      <c r="D139" s="655"/>
      <c r="E139" s="654"/>
      <c r="F139" s="655"/>
      <c r="G139" s="654"/>
      <c r="H139" s="655"/>
      <c r="I139" s="654"/>
      <c r="J139" s="655"/>
      <c r="K139" s="654"/>
      <c r="L139" s="655"/>
      <c r="M139" s="654"/>
      <c r="N139" s="655"/>
      <c r="O139" s="654"/>
      <c r="P139" s="655"/>
      <c r="Q139" s="654"/>
      <c r="R139" s="655"/>
      <c r="S139" s="654"/>
      <c r="T139" s="655"/>
      <c r="U139" s="654"/>
      <c r="V139" s="655"/>
      <c r="W139" s="654"/>
      <c r="X139" s="655"/>
      <c r="Y139" s="654"/>
      <c r="Z139" s="655"/>
      <c r="AA139" s="654"/>
      <c r="AB139" s="656"/>
      <c r="AC139" s="648"/>
      <c r="AD139" s="654"/>
      <c r="AE139" s="655"/>
      <c r="AF139" s="654"/>
      <c r="AG139" s="655"/>
      <c r="AH139" s="654"/>
      <c r="AI139" s="655"/>
      <c r="AJ139" s="654"/>
      <c r="AK139" s="655"/>
      <c r="AL139" s="654"/>
      <c r="AM139" s="655"/>
      <c r="AN139" s="654"/>
      <c r="AO139" s="655"/>
      <c r="AP139" s="654"/>
      <c r="AQ139" s="655"/>
      <c r="AR139" s="654"/>
      <c r="AS139" s="655"/>
      <c r="AT139" s="654"/>
      <c r="AU139" s="655"/>
      <c r="AV139" s="654"/>
      <c r="AW139" s="655"/>
      <c r="AX139" s="654"/>
      <c r="AY139" s="655"/>
      <c r="AZ139" s="654"/>
      <c r="BA139" s="655"/>
      <c r="BB139" s="654"/>
      <c r="BC139" s="656"/>
      <c r="BD139" s="649"/>
      <c r="BE139" s="654"/>
      <c r="BF139" s="655"/>
      <c r="BG139" s="654"/>
      <c r="BH139" s="655"/>
      <c r="BI139" s="654"/>
      <c r="BJ139" s="655"/>
      <c r="BK139" s="654"/>
      <c r="BL139" s="655"/>
      <c r="BM139" s="654"/>
      <c r="BN139" s="655"/>
      <c r="BO139" s="654"/>
      <c r="BP139" s="655"/>
      <c r="BQ139" s="654"/>
      <c r="BR139" s="655"/>
      <c r="BS139" s="654"/>
      <c r="BT139" s="655"/>
      <c r="BU139" s="654"/>
      <c r="BV139" s="655"/>
      <c r="BW139" s="654"/>
      <c r="BX139" s="655"/>
      <c r="BY139" s="654"/>
      <c r="BZ139" s="655"/>
      <c r="CA139" s="654"/>
      <c r="CB139" s="655"/>
      <c r="CC139" s="654"/>
      <c r="CD139" s="656"/>
      <c r="CE139" s="650"/>
      <c r="CF139" s="654"/>
      <c r="CG139" s="655"/>
      <c r="CH139" s="654"/>
      <c r="CI139" s="655"/>
      <c r="CJ139" s="654"/>
      <c r="CK139" s="655"/>
      <c r="CL139" s="654"/>
      <c r="CM139" s="655"/>
      <c r="CN139" s="654"/>
      <c r="CO139" s="655"/>
      <c r="CP139" s="654"/>
      <c r="CQ139" s="655"/>
      <c r="CR139" s="654"/>
      <c r="CS139" s="655"/>
      <c r="CT139" s="654"/>
      <c r="CU139" s="655"/>
      <c r="CV139" s="654"/>
      <c r="CW139" s="655"/>
      <c r="CX139" s="654"/>
      <c r="CY139" s="655"/>
      <c r="CZ139" s="654"/>
      <c r="DA139" s="655"/>
      <c r="DB139" s="654"/>
      <c r="DC139" s="655"/>
      <c r="DD139" s="654"/>
      <c r="DE139" s="656"/>
      <c r="DF139" s="660">
        <f t="shared" si="69"/>
        <v>0</v>
      </c>
      <c r="DG139" s="652" t="str">
        <f>IF(DF139=0,"",DF139/DB287)</f>
        <v/>
      </c>
      <c r="DH139" s="647"/>
      <c r="DI139" s="200">
        <v>0</v>
      </c>
      <c r="DJ139" s="200">
        <v>0</v>
      </c>
      <c r="DK139" s="200">
        <v>0</v>
      </c>
      <c r="DL139" s="200">
        <v>0</v>
      </c>
      <c r="DM139" s="200">
        <v>0</v>
      </c>
      <c r="DN139" s="200">
        <v>0</v>
      </c>
      <c r="DO139" s="200">
        <v>0</v>
      </c>
      <c r="DP139" s="200">
        <v>0</v>
      </c>
      <c r="DQ139" s="200">
        <v>0</v>
      </c>
      <c r="DR139" s="200">
        <v>0</v>
      </c>
      <c r="DS139" s="200">
        <v>0</v>
      </c>
      <c r="DT139" s="200">
        <v>0</v>
      </c>
      <c r="DU139" s="200">
        <v>0</v>
      </c>
      <c r="DV139" s="200">
        <v>0</v>
      </c>
      <c r="DW139" s="1304"/>
    </row>
    <row r="140" spans="2:127" ht="15.95" customHeight="1">
      <c r="B140" s="229" t="s">
        <v>365</v>
      </c>
      <c r="C140" s="654"/>
      <c r="D140" s="655"/>
      <c r="E140" s="654"/>
      <c r="F140" s="655"/>
      <c r="G140" s="654"/>
      <c r="H140" s="655"/>
      <c r="I140" s="654"/>
      <c r="J140" s="655"/>
      <c r="K140" s="654"/>
      <c r="L140" s="655"/>
      <c r="M140" s="654"/>
      <c r="N140" s="655"/>
      <c r="O140" s="654"/>
      <c r="P140" s="655"/>
      <c r="Q140" s="654"/>
      <c r="R140" s="655"/>
      <c r="S140" s="654"/>
      <c r="T140" s="655"/>
      <c r="U140" s="654"/>
      <c r="V140" s="655"/>
      <c r="W140" s="654"/>
      <c r="X140" s="655"/>
      <c r="Y140" s="654"/>
      <c r="Z140" s="655"/>
      <c r="AA140" s="654"/>
      <c r="AB140" s="656"/>
      <c r="AC140" s="648"/>
      <c r="AD140" s="654"/>
      <c r="AE140" s="655"/>
      <c r="AF140" s="654"/>
      <c r="AG140" s="655"/>
      <c r="AH140" s="654"/>
      <c r="AI140" s="655"/>
      <c r="AJ140" s="654"/>
      <c r="AK140" s="655"/>
      <c r="AL140" s="654"/>
      <c r="AM140" s="655"/>
      <c r="AN140" s="654"/>
      <c r="AO140" s="655"/>
      <c r="AP140" s="654"/>
      <c r="AQ140" s="655"/>
      <c r="AR140" s="654"/>
      <c r="AS140" s="655"/>
      <c r="AT140" s="654"/>
      <c r="AU140" s="655"/>
      <c r="AV140" s="654"/>
      <c r="AW140" s="655"/>
      <c r="AX140" s="654"/>
      <c r="AY140" s="655"/>
      <c r="AZ140" s="654"/>
      <c r="BA140" s="655"/>
      <c r="BB140" s="654"/>
      <c r="BC140" s="656"/>
      <c r="BD140" s="649"/>
      <c r="BE140" s="654"/>
      <c r="BF140" s="655"/>
      <c r="BG140" s="654"/>
      <c r="BH140" s="655"/>
      <c r="BI140" s="654"/>
      <c r="BJ140" s="655"/>
      <c r="BK140" s="654"/>
      <c r="BL140" s="655"/>
      <c r="BM140" s="654"/>
      <c r="BN140" s="655"/>
      <c r="BO140" s="654"/>
      <c r="BP140" s="655"/>
      <c r="BQ140" s="654"/>
      <c r="BR140" s="655"/>
      <c r="BS140" s="654"/>
      <c r="BT140" s="655"/>
      <c r="BU140" s="654"/>
      <c r="BV140" s="655"/>
      <c r="BW140" s="654"/>
      <c r="BX140" s="655"/>
      <c r="BY140" s="654"/>
      <c r="BZ140" s="655"/>
      <c r="CA140" s="654"/>
      <c r="CB140" s="655"/>
      <c r="CC140" s="654"/>
      <c r="CD140" s="656"/>
      <c r="CE140" s="650"/>
      <c r="CF140" s="654"/>
      <c r="CG140" s="655"/>
      <c r="CH140" s="654"/>
      <c r="CI140" s="655"/>
      <c r="CJ140" s="654"/>
      <c r="CK140" s="655"/>
      <c r="CL140" s="654"/>
      <c r="CM140" s="655"/>
      <c r="CN140" s="654"/>
      <c r="CO140" s="655"/>
      <c r="CP140" s="654"/>
      <c r="CQ140" s="655"/>
      <c r="CR140" s="654"/>
      <c r="CS140" s="655"/>
      <c r="CT140" s="654"/>
      <c r="CU140" s="655"/>
      <c r="CV140" s="654"/>
      <c r="CW140" s="655"/>
      <c r="CX140" s="654"/>
      <c r="CY140" s="655"/>
      <c r="CZ140" s="654"/>
      <c r="DA140" s="655"/>
      <c r="DB140" s="654"/>
      <c r="DC140" s="655"/>
      <c r="DD140" s="654"/>
      <c r="DE140" s="656"/>
      <c r="DF140" s="660">
        <f t="shared" si="69"/>
        <v>0</v>
      </c>
      <c r="DG140" s="652" t="str">
        <f>IF(DF140=0,"",DF140/DB287)</f>
        <v/>
      </c>
      <c r="DH140" s="647"/>
      <c r="DI140" s="200">
        <v>0</v>
      </c>
      <c r="DJ140" s="200">
        <v>0</v>
      </c>
      <c r="DK140" s="200">
        <v>0</v>
      </c>
      <c r="DL140" s="200">
        <v>0</v>
      </c>
      <c r="DM140" s="200">
        <v>0</v>
      </c>
      <c r="DN140" s="200">
        <v>0</v>
      </c>
      <c r="DO140" s="200">
        <v>0</v>
      </c>
      <c r="DP140" s="200">
        <v>0</v>
      </c>
      <c r="DQ140" s="200">
        <v>0</v>
      </c>
      <c r="DR140" s="200">
        <v>0</v>
      </c>
      <c r="DS140" s="200">
        <v>0</v>
      </c>
      <c r="DT140" s="200">
        <v>0</v>
      </c>
      <c r="DU140" s="200">
        <v>0</v>
      </c>
      <c r="DV140" s="200">
        <v>0</v>
      </c>
      <c r="DW140" s="1304"/>
    </row>
    <row r="141" spans="2:127" ht="15.95" customHeight="1">
      <c r="B141" s="230" t="s">
        <v>369</v>
      </c>
      <c r="C141" s="654"/>
      <c r="D141" s="655"/>
      <c r="E141" s="654"/>
      <c r="F141" s="655"/>
      <c r="G141" s="654"/>
      <c r="H141" s="655"/>
      <c r="I141" s="654"/>
      <c r="J141" s="655"/>
      <c r="K141" s="654"/>
      <c r="L141" s="655"/>
      <c r="M141" s="654"/>
      <c r="N141" s="655"/>
      <c r="O141" s="654"/>
      <c r="P141" s="655"/>
      <c r="Q141" s="654"/>
      <c r="R141" s="655"/>
      <c r="S141" s="654"/>
      <c r="T141" s="655"/>
      <c r="U141" s="654"/>
      <c r="V141" s="655"/>
      <c r="W141" s="654"/>
      <c r="X141" s="655"/>
      <c r="Y141" s="654"/>
      <c r="Z141" s="655"/>
      <c r="AA141" s="654"/>
      <c r="AB141" s="656"/>
      <c r="AC141" s="648"/>
      <c r="AD141" s="654"/>
      <c r="AE141" s="655"/>
      <c r="AF141" s="654"/>
      <c r="AG141" s="655"/>
      <c r="AH141" s="654"/>
      <c r="AI141" s="655"/>
      <c r="AJ141" s="654"/>
      <c r="AK141" s="655"/>
      <c r="AL141" s="654"/>
      <c r="AM141" s="655"/>
      <c r="AN141" s="654"/>
      <c r="AO141" s="655"/>
      <c r="AP141" s="654"/>
      <c r="AQ141" s="655"/>
      <c r="AR141" s="654"/>
      <c r="AS141" s="655"/>
      <c r="AT141" s="654"/>
      <c r="AU141" s="655"/>
      <c r="AV141" s="654"/>
      <c r="AW141" s="655"/>
      <c r="AX141" s="654"/>
      <c r="AY141" s="655"/>
      <c r="AZ141" s="654"/>
      <c r="BA141" s="655"/>
      <c r="BB141" s="654"/>
      <c r="BC141" s="656"/>
      <c r="BD141" s="649"/>
      <c r="BE141" s="654"/>
      <c r="BF141" s="655"/>
      <c r="BG141" s="654"/>
      <c r="BH141" s="655"/>
      <c r="BI141" s="654"/>
      <c r="BJ141" s="655"/>
      <c r="BK141" s="654"/>
      <c r="BL141" s="655"/>
      <c r="BM141" s="654"/>
      <c r="BN141" s="655"/>
      <c r="BO141" s="654"/>
      <c r="BP141" s="655"/>
      <c r="BQ141" s="654"/>
      <c r="BR141" s="655"/>
      <c r="BS141" s="654"/>
      <c r="BT141" s="655"/>
      <c r="BU141" s="654"/>
      <c r="BV141" s="655"/>
      <c r="BW141" s="654"/>
      <c r="BX141" s="655"/>
      <c r="BY141" s="654"/>
      <c r="BZ141" s="655"/>
      <c r="CA141" s="654"/>
      <c r="CB141" s="655"/>
      <c r="CC141" s="654"/>
      <c r="CD141" s="656"/>
      <c r="CE141" s="650"/>
      <c r="CF141" s="654"/>
      <c r="CG141" s="655"/>
      <c r="CH141" s="654"/>
      <c r="CI141" s="655"/>
      <c r="CJ141" s="654"/>
      <c r="CK141" s="655"/>
      <c r="CL141" s="654"/>
      <c r="CM141" s="655"/>
      <c r="CN141" s="654"/>
      <c r="CO141" s="655"/>
      <c r="CP141" s="654"/>
      <c r="CQ141" s="655"/>
      <c r="CR141" s="654"/>
      <c r="CS141" s="655"/>
      <c r="CT141" s="654"/>
      <c r="CU141" s="655"/>
      <c r="CV141" s="654"/>
      <c r="CW141" s="655"/>
      <c r="CX141" s="654"/>
      <c r="CY141" s="655"/>
      <c r="CZ141" s="654"/>
      <c r="DA141" s="655"/>
      <c r="DB141" s="654"/>
      <c r="DC141" s="655"/>
      <c r="DD141" s="654"/>
      <c r="DE141" s="656"/>
      <c r="DF141" s="660">
        <f t="shared" si="69"/>
        <v>0</v>
      </c>
      <c r="DG141" s="652" t="str">
        <f>IF(DF141=0,"",DF141/DB287)</f>
        <v/>
      </c>
      <c r="DH141" s="647"/>
      <c r="DI141" s="200">
        <v>0</v>
      </c>
      <c r="DJ141" s="200">
        <v>0</v>
      </c>
      <c r="DK141" s="200">
        <v>0</v>
      </c>
      <c r="DL141" s="200">
        <v>0</v>
      </c>
      <c r="DM141" s="200">
        <v>0</v>
      </c>
      <c r="DN141" s="200">
        <v>0</v>
      </c>
      <c r="DO141" s="200">
        <v>0</v>
      </c>
      <c r="DP141" s="200">
        <v>0</v>
      </c>
      <c r="DQ141" s="200">
        <v>0</v>
      </c>
      <c r="DR141" s="200">
        <v>0</v>
      </c>
      <c r="DS141" s="200">
        <v>0</v>
      </c>
      <c r="DT141" s="200">
        <v>0</v>
      </c>
      <c r="DU141" s="200">
        <v>0</v>
      </c>
      <c r="DV141" s="200">
        <v>0</v>
      </c>
      <c r="DW141" s="1304"/>
    </row>
    <row r="142" spans="2:127" ht="15.95" customHeight="1">
      <c r="B142" s="229" t="s">
        <v>372</v>
      </c>
      <c r="C142" s="654"/>
      <c r="D142" s="655"/>
      <c r="E142" s="654"/>
      <c r="F142" s="655"/>
      <c r="G142" s="654"/>
      <c r="H142" s="655"/>
      <c r="I142" s="654"/>
      <c r="J142" s="655"/>
      <c r="K142" s="654"/>
      <c r="L142" s="655"/>
      <c r="M142" s="654"/>
      <c r="N142" s="655"/>
      <c r="O142" s="654"/>
      <c r="P142" s="655"/>
      <c r="Q142" s="654"/>
      <c r="R142" s="655"/>
      <c r="S142" s="654"/>
      <c r="T142" s="655"/>
      <c r="U142" s="654"/>
      <c r="V142" s="655"/>
      <c r="W142" s="654"/>
      <c r="X142" s="655"/>
      <c r="Y142" s="654"/>
      <c r="Z142" s="655"/>
      <c r="AA142" s="654"/>
      <c r="AB142" s="656"/>
      <c r="AC142" s="648"/>
      <c r="AD142" s="654"/>
      <c r="AE142" s="655"/>
      <c r="AF142" s="654"/>
      <c r="AG142" s="655"/>
      <c r="AH142" s="654"/>
      <c r="AI142" s="655"/>
      <c r="AJ142" s="654"/>
      <c r="AK142" s="655"/>
      <c r="AL142" s="654"/>
      <c r="AM142" s="655"/>
      <c r="AN142" s="654"/>
      <c r="AO142" s="655"/>
      <c r="AP142" s="654"/>
      <c r="AQ142" s="655"/>
      <c r="AR142" s="654"/>
      <c r="AS142" s="655"/>
      <c r="AT142" s="654"/>
      <c r="AU142" s="655"/>
      <c r="AV142" s="654"/>
      <c r="AW142" s="655"/>
      <c r="AX142" s="654"/>
      <c r="AY142" s="655"/>
      <c r="AZ142" s="654"/>
      <c r="BA142" s="655"/>
      <c r="BB142" s="654"/>
      <c r="BC142" s="656"/>
      <c r="BD142" s="649"/>
      <c r="BE142" s="654"/>
      <c r="BF142" s="655"/>
      <c r="BG142" s="654"/>
      <c r="BH142" s="655"/>
      <c r="BI142" s="654"/>
      <c r="BJ142" s="655"/>
      <c r="BK142" s="654"/>
      <c r="BL142" s="655"/>
      <c r="BM142" s="654"/>
      <c r="BN142" s="655"/>
      <c r="BO142" s="654"/>
      <c r="BP142" s="655"/>
      <c r="BQ142" s="654"/>
      <c r="BR142" s="655"/>
      <c r="BS142" s="654"/>
      <c r="BT142" s="655"/>
      <c r="BU142" s="654"/>
      <c r="BV142" s="655"/>
      <c r="BW142" s="654"/>
      <c r="BX142" s="655"/>
      <c r="BY142" s="654"/>
      <c r="BZ142" s="655"/>
      <c r="CA142" s="654"/>
      <c r="CB142" s="655"/>
      <c r="CC142" s="654"/>
      <c r="CD142" s="656"/>
      <c r="CE142" s="650"/>
      <c r="CF142" s="654"/>
      <c r="CG142" s="655"/>
      <c r="CH142" s="654"/>
      <c r="CI142" s="655"/>
      <c r="CJ142" s="654"/>
      <c r="CK142" s="655"/>
      <c r="CL142" s="654"/>
      <c r="CM142" s="655"/>
      <c r="CN142" s="654"/>
      <c r="CO142" s="655"/>
      <c r="CP142" s="654"/>
      <c r="CQ142" s="655"/>
      <c r="CR142" s="654"/>
      <c r="CS142" s="655"/>
      <c r="CT142" s="654"/>
      <c r="CU142" s="655"/>
      <c r="CV142" s="654"/>
      <c r="CW142" s="655"/>
      <c r="CX142" s="654"/>
      <c r="CY142" s="655"/>
      <c r="CZ142" s="654"/>
      <c r="DA142" s="655"/>
      <c r="DB142" s="654"/>
      <c r="DC142" s="655"/>
      <c r="DD142" s="654"/>
      <c r="DE142" s="656"/>
      <c r="DF142" s="660">
        <f t="shared" si="69"/>
        <v>0</v>
      </c>
      <c r="DG142" s="652" t="str">
        <f>IF(DF142=0,"",DF142/DB287)</f>
        <v/>
      </c>
      <c r="DH142" s="647"/>
      <c r="DI142" s="200">
        <v>0</v>
      </c>
      <c r="DJ142" s="200">
        <v>0</v>
      </c>
      <c r="DK142" s="200">
        <v>0</v>
      </c>
      <c r="DL142" s="200">
        <v>0</v>
      </c>
      <c r="DM142" s="200">
        <v>0</v>
      </c>
      <c r="DN142" s="200">
        <v>0</v>
      </c>
      <c r="DO142" s="200">
        <v>0</v>
      </c>
      <c r="DP142" s="200">
        <v>0</v>
      </c>
      <c r="DQ142" s="200">
        <v>0</v>
      </c>
      <c r="DR142" s="200">
        <v>0</v>
      </c>
      <c r="DS142" s="200">
        <v>0</v>
      </c>
      <c r="DT142" s="200">
        <v>0</v>
      </c>
      <c r="DU142" s="200">
        <v>0</v>
      </c>
      <c r="DV142" s="200">
        <v>0</v>
      </c>
      <c r="DW142" s="1304"/>
    </row>
    <row r="143" spans="2:127" ht="15.95" customHeight="1">
      <c r="B143" s="229" t="s">
        <v>375</v>
      </c>
      <c r="C143" s="654"/>
      <c r="D143" s="655"/>
      <c r="E143" s="654"/>
      <c r="F143" s="655"/>
      <c r="G143" s="654"/>
      <c r="H143" s="655"/>
      <c r="I143" s="654"/>
      <c r="J143" s="655"/>
      <c r="K143" s="654"/>
      <c r="L143" s="655"/>
      <c r="M143" s="654"/>
      <c r="N143" s="655"/>
      <c r="O143" s="654"/>
      <c r="P143" s="655"/>
      <c r="Q143" s="654"/>
      <c r="R143" s="655"/>
      <c r="S143" s="654"/>
      <c r="T143" s="655"/>
      <c r="U143" s="654"/>
      <c r="V143" s="655"/>
      <c r="W143" s="654"/>
      <c r="X143" s="655"/>
      <c r="Y143" s="654"/>
      <c r="Z143" s="655"/>
      <c r="AA143" s="654"/>
      <c r="AB143" s="656"/>
      <c r="AC143" s="648"/>
      <c r="AD143" s="654"/>
      <c r="AE143" s="655"/>
      <c r="AF143" s="654"/>
      <c r="AG143" s="655"/>
      <c r="AH143" s="654"/>
      <c r="AI143" s="655"/>
      <c r="AJ143" s="654"/>
      <c r="AK143" s="655"/>
      <c r="AL143" s="654"/>
      <c r="AM143" s="655"/>
      <c r="AN143" s="654"/>
      <c r="AO143" s="655"/>
      <c r="AP143" s="654"/>
      <c r="AQ143" s="655"/>
      <c r="AR143" s="654"/>
      <c r="AS143" s="655"/>
      <c r="AT143" s="654"/>
      <c r="AU143" s="655"/>
      <c r="AV143" s="654"/>
      <c r="AW143" s="655"/>
      <c r="AX143" s="654"/>
      <c r="AY143" s="655"/>
      <c r="AZ143" s="654"/>
      <c r="BA143" s="655"/>
      <c r="BB143" s="654"/>
      <c r="BC143" s="656"/>
      <c r="BD143" s="649"/>
      <c r="BE143" s="654"/>
      <c r="BF143" s="655"/>
      <c r="BG143" s="654"/>
      <c r="BH143" s="655"/>
      <c r="BI143" s="654"/>
      <c r="BJ143" s="655"/>
      <c r="BK143" s="654"/>
      <c r="BL143" s="655"/>
      <c r="BM143" s="654"/>
      <c r="BN143" s="655"/>
      <c r="BO143" s="654"/>
      <c r="BP143" s="655"/>
      <c r="BQ143" s="654"/>
      <c r="BR143" s="655"/>
      <c r="BS143" s="654"/>
      <c r="BT143" s="655"/>
      <c r="BU143" s="654"/>
      <c r="BV143" s="655"/>
      <c r="BW143" s="654"/>
      <c r="BX143" s="655"/>
      <c r="BY143" s="654"/>
      <c r="BZ143" s="655"/>
      <c r="CA143" s="654"/>
      <c r="CB143" s="655"/>
      <c r="CC143" s="654"/>
      <c r="CD143" s="656"/>
      <c r="CE143" s="650"/>
      <c r="CF143" s="654"/>
      <c r="CG143" s="655"/>
      <c r="CH143" s="654"/>
      <c r="CI143" s="655"/>
      <c r="CJ143" s="654"/>
      <c r="CK143" s="655"/>
      <c r="CL143" s="654"/>
      <c r="CM143" s="655"/>
      <c r="CN143" s="654"/>
      <c r="CO143" s="655"/>
      <c r="CP143" s="654"/>
      <c r="CQ143" s="655"/>
      <c r="CR143" s="654"/>
      <c r="CS143" s="655"/>
      <c r="CT143" s="654"/>
      <c r="CU143" s="655"/>
      <c r="CV143" s="654"/>
      <c r="CW143" s="655"/>
      <c r="CX143" s="654"/>
      <c r="CY143" s="655"/>
      <c r="CZ143" s="654"/>
      <c r="DA143" s="655"/>
      <c r="DB143" s="654"/>
      <c r="DC143" s="655"/>
      <c r="DD143" s="654"/>
      <c r="DE143" s="656"/>
      <c r="DF143" s="660">
        <f t="shared" si="69"/>
        <v>0</v>
      </c>
      <c r="DG143" s="652" t="str">
        <f>IF(DF143=0,"",DF143/DB287)</f>
        <v/>
      </c>
      <c r="DH143" s="647"/>
      <c r="DI143" s="200">
        <v>0</v>
      </c>
      <c r="DJ143" s="200">
        <v>0</v>
      </c>
      <c r="DK143" s="200">
        <v>0</v>
      </c>
      <c r="DL143" s="200">
        <v>0</v>
      </c>
      <c r="DM143" s="200">
        <v>0</v>
      </c>
      <c r="DN143" s="200">
        <v>0</v>
      </c>
      <c r="DO143" s="200">
        <v>0</v>
      </c>
      <c r="DP143" s="200">
        <v>0</v>
      </c>
      <c r="DQ143" s="200">
        <v>0</v>
      </c>
      <c r="DR143" s="200">
        <v>0</v>
      </c>
      <c r="DS143" s="200">
        <v>0</v>
      </c>
      <c r="DT143" s="200">
        <v>0</v>
      </c>
      <c r="DU143" s="200">
        <v>0</v>
      </c>
      <c r="DV143" s="200">
        <v>0</v>
      </c>
      <c r="DW143" s="1304"/>
    </row>
    <row r="144" spans="2:127" ht="15.95" customHeight="1">
      <c r="B144" s="229" t="s">
        <v>379</v>
      </c>
      <c r="C144" s="654"/>
      <c r="D144" s="655"/>
      <c r="E144" s="654"/>
      <c r="F144" s="655"/>
      <c r="G144" s="654"/>
      <c r="H144" s="655"/>
      <c r="I144" s="654"/>
      <c r="J144" s="655"/>
      <c r="K144" s="654"/>
      <c r="L144" s="655"/>
      <c r="M144" s="654"/>
      <c r="N144" s="655"/>
      <c r="O144" s="654"/>
      <c r="P144" s="655"/>
      <c r="Q144" s="654"/>
      <c r="R144" s="655"/>
      <c r="S144" s="654"/>
      <c r="T144" s="655"/>
      <c r="U144" s="654"/>
      <c r="V144" s="655"/>
      <c r="W144" s="654"/>
      <c r="X144" s="655"/>
      <c r="Y144" s="654"/>
      <c r="Z144" s="655"/>
      <c r="AA144" s="654"/>
      <c r="AB144" s="656"/>
      <c r="AC144" s="648"/>
      <c r="AD144" s="654"/>
      <c r="AE144" s="655"/>
      <c r="AF144" s="654"/>
      <c r="AG144" s="655"/>
      <c r="AH144" s="654"/>
      <c r="AI144" s="655"/>
      <c r="AJ144" s="654"/>
      <c r="AK144" s="655"/>
      <c r="AL144" s="654"/>
      <c r="AM144" s="655"/>
      <c r="AN144" s="654"/>
      <c r="AO144" s="655"/>
      <c r="AP144" s="654"/>
      <c r="AQ144" s="655"/>
      <c r="AR144" s="654"/>
      <c r="AS144" s="655"/>
      <c r="AT144" s="654"/>
      <c r="AU144" s="655"/>
      <c r="AV144" s="654"/>
      <c r="AW144" s="655"/>
      <c r="AX144" s="654"/>
      <c r="AY144" s="655"/>
      <c r="AZ144" s="654"/>
      <c r="BA144" s="655"/>
      <c r="BB144" s="654"/>
      <c r="BC144" s="656"/>
      <c r="BD144" s="649"/>
      <c r="BE144" s="654"/>
      <c r="BF144" s="655"/>
      <c r="BG144" s="654"/>
      <c r="BH144" s="655"/>
      <c r="BI144" s="654"/>
      <c r="BJ144" s="655"/>
      <c r="BK144" s="654"/>
      <c r="BL144" s="655"/>
      <c r="BM144" s="654"/>
      <c r="BN144" s="655"/>
      <c r="BO144" s="654"/>
      <c r="BP144" s="655"/>
      <c r="BQ144" s="654"/>
      <c r="BR144" s="655"/>
      <c r="BS144" s="654"/>
      <c r="BT144" s="655"/>
      <c r="BU144" s="654"/>
      <c r="BV144" s="655"/>
      <c r="BW144" s="654"/>
      <c r="BX144" s="655"/>
      <c r="BY144" s="654"/>
      <c r="BZ144" s="655"/>
      <c r="CA144" s="654"/>
      <c r="CB144" s="655"/>
      <c r="CC144" s="654"/>
      <c r="CD144" s="656"/>
      <c r="CE144" s="650"/>
      <c r="CF144" s="654"/>
      <c r="CG144" s="655"/>
      <c r="CH144" s="654"/>
      <c r="CI144" s="655"/>
      <c r="CJ144" s="654"/>
      <c r="CK144" s="655"/>
      <c r="CL144" s="654"/>
      <c r="CM144" s="655"/>
      <c r="CN144" s="654"/>
      <c r="CO144" s="655"/>
      <c r="CP144" s="654"/>
      <c r="CQ144" s="655"/>
      <c r="CR144" s="654"/>
      <c r="CS144" s="655"/>
      <c r="CT144" s="654"/>
      <c r="CU144" s="655"/>
      <c r="CV144" s="654"/>
      <c r="CW144" s="655"/>
      <c r="CX144" s="654"/>
      <c r="CY144" s="655"/>
      <c r="CZ144" s="654"/>
      <c r="DA144" s="655"/>
      <c r="DB144" s="654"/>
      <c r="DC144" s="655"/>
      <c r="DD144" s="654"/>
      <c r="DE144" s="656"/>
      <c r="DF144" s="660">
        <f t="shared" si="69"/>
        <v>0</v>
      </c>
      <c r="DG144" s="652" t="str">
        <f>IF(DF144=0,"",DF144/DB287)</f>
        <v/>
      </c>
      <c r="DH144" s="647"/>
      <c r="DI144" s="200">
        <v>0</v>
      </c>
      <c r="DJ144" s="200">
        <v>0</v>
      </c>
      <c r="DK144" s="200">
        <v>0</v>
      </c>
      <c r="DL144" s="200">
        <v>0</v>
      </c>
      <c r="DM144" s="200">
        <v>0</v>
      </c>
      <c r="DN144" s="200">
        <v>0</v>
      </c>
      <c r="DO144" s="200">
        <v>0</v>
      </c>
      <c r="DP144" s="200">
        <v>0</v>
      </c>
      <c r="DQ144" s="200">
        <v>0</v>
      </c>
      <c r="DR144" s="200">
        <v>0</v>
      </c>
      <c r="DS144" s="200">
        <v>0</v>
      </c>
      <c r="DT144" s="200">
        <v>0</v>
      </c>
      <c r="DU144" s="200">
        <v>0</v>
      </c>
      <c r="DV144" s="200">
        <v>0</v>
      </c>
      <c r="DW144" s="1304"/>
    </row>
    <row r="145" spans="2:127" ht="15.95" customHeight="1">
      <c r="B145" s="229"/>
      <c r="C145" s="654"/>
      <c r="D145" s="655"/>
      <c r="E145" s="654"/>
      <c r="F145" s="655"/>
      <c r="G145" s="654"/>
      <c r="H145" s="655"/>
      <c r="I145" s="654"/>
      <c r="J145" s="655"/>
      <c r="K145" s="654"/>
      <c r="L145" s="655"/>
      <c r="M145" s="654"/>
      <c r="N145" s="655"/>
      <c r="O145" s="654"/>
      <c r="P145" s="655"/>
      <c r="Q145" s="654"/>
      <c r="R145" s="655"/>
      <c r="S145" s="654"/>
      <c r="T145" s="655"/>
      <c r="U145" s="654"/>
      <c r="V145" s="655"/>
      <c r="W145" s="654"/>
      <c r="X145" s="655"/>
      <c r="Y145" s="654"/>
      <c r="Z145" s="655"/>
      <c r="AA145" s="654"/>
      <c r="AB145" s="656"/>
      <c r="AC145" s="648"/>
      <c r="AD145" s="654"/>
      <c r="AE145" s="655"/>
      <c r="AF145" s="654"/>
      <c r="AG145" s="655"/>
      <c r="AH145" s="654"/>
      <c r="AI145" s="655"/>
      <c r="AJ145" s="654"/>
      <c r="AK145" s="655"/>
      <c r="AL145" s="654"/>
      <c r="AM145" s="655"/>
      <c r="AN145" s="654"/>
      <c r="AO145" s="655"/>
      <c r="AP145" s="654"/>
      <c r="AQ145" s="655"/>
      <c r="AR145" s="654"/>
      <c r="AS145" s="655"/>
      <c r="AT145" s="654"/>
      <c r="AU145" s="655"/>
      <c r="AV145" s="654"/>
      <c r="AW145" s="655"/>
      <c r="AX145" s="654"/>
      <c r="AY145" s="655"/>
      <c r="AZ145" s="654"/>
      <c r="BA145" s="655"/>
      <c r="BB145" s="654"/>
      <c r="BC145" s="656"/>
      <c r="BD145" s="649"/>
      <c r="BE145" s="654"/>
      <c r="BF145" s="655"/>
      <c r="BG145" s="654"/>
      <c r="BH145" s="655"/>
      <c r="BI145" s="654"/>
      <c r="BJ145" s="655"/>
      <c r="BK145" s="654"/>
      <c r="BL145" s="655"/>
      <c r="BM145" s="654"/>
      <c r="BN145" s="655"/>
      <c r="BO145" s="654"/>
      <c r="BP145" s="655"/>
      <c r="BQ145" s="654"/>
      <c r="BR145" s="655"/>
      <c r="BS145" s="654"/>
      <c r="BT145" s="655"/>
      <c r="BU145" s="654"/>
      <c r="BV145" s="655"/>
      <c r="BW145" s="654"/>
      <c r="BX145" s="655"/>
      <c r="BY145" s="654"/>
      <c r="BZ145" s="655"/>
      <c r="CA145" s="654"/>
      <c r="CB145" s="655"/>
      <c r="CC145" s="654"/>
      <c r="CD145" s="656"/>
      <c r="CE145" s="650"/>
      <c r="CF145" s="654"/>
      <c r="CG145" s="655"/>
      <c r="CH145" s="654"/>
      <c r="CI145" s="655"/>
      <c r="CJ145" s="654"/>
      <c r="CK145" s="655"/>
      <c r="CL145" s="654"/>
      <c r="CM145" s="655"/>
      <c r="CN145" s="654"/>
      <c r="CO145" s="655"/>
      <c r="CP145" s="654"/>
      <c r="CQ145" s="655"/>
      <c r="CR145" s="654"/>
      <c r="CS145" s="655"/>
      <c r="CT145" s="654"/>
      <c r="CU145" s="655"/>
      <c r="CV145" s="654"/>
      <c r="CW145" s="655"/>
      <c r="CX145" s="654"/>
      <c r="CY145" s="655"/>
      <c r="CZ145" s="654"/>
      <c r="DA145" s="655"/>
      <c r="DB145" s="654"/>
      <c r="DC145" s="655"/>
      <c r="DD145" s="654"/>
      <c r="DE145" s="656"/>
      <c r="DF145" s="660">
        <f t="shared" si="69"/>
        <v>0</v>
      </c>
      <c r="DG145" s="652" t="str">
        <f>IF(DF145=0,"",DF145/DB287)</f>
        <v/>
      </c>
      <c r="DH145" s="647"/>
      <c r="DI145" s="200">
        <v>0</v>
      </c>
      <c r="DJ145" s="200">
        <v>0</v>
      </c>
      <c r="DK145" s="200">
        <v>0</v>
      </c>
      <c r="DL145" s="200">
        <v>0</v>
      </c>
      <c r="DM145" s="200">
        <v>0</v>
      </c>
      <c r="DN145" s="200">
        <v>0</v>
      </c>
      <c r="DO145" s="200">
        <v>0</v>
      </c>
      <c r="DP145" s="200">
        <v>0</v>
      </c>
      <c r="DQ145" s="200">
        <v>0</v>
      </c>
      <c r="DR145" s="200">
        <v>0</v>
      </c>
      <c r="DS145" s="200">
        <v>0</v>
      </c>
      <c r="DT145" s="200">
        <v>0</v>
      </c>
      <c r="DU145" s="200">
        <v>0</v>
      </c>
      <c r="DV145" s="200">
        <v>0</v>
      </c>
      <c r="DW145" s="1304"/>
    </row>
    <row r="146" spans="2:127" ht="15.95" customHeight="1">
      <c r="B146" s="229"/>
      <c r="C146" s="654"/>
      <c r="D146" s="655"/>
      <c r="E146" s="654"/>
      <c r="F146" s="655"/>
      <c r="G146" s="654"/>
      <c r="H146" s="655"/>
      <c r="I146" s="654"/>
      <c r="J146" s="655"/>
      <c r="K146" s="654"/>
      <c r="L146" s="655"/>
      <c r="M146" s="654"/>
      <c r="N146" s="655"/>
      <c r="O146" s="654"/>
      <c r="P146" s="655"/>
      <c r="Q146" s="654"/>
      <c r="R146" s="655"/>
      <c r="S146" s="654"/>
      <c r="T146" s="655"/>
      <c r="U146" s="654"/>
      <c r="V146" s="655"/>
      <c r="W146" s="654"/>
      <c r="X146" s="655"/>
      <c r="Y146" s="654"/>
      <c r="Z146" s="655"/>
      <c r="AA146" s="654"/>
      <c r="AB146" s="656"/>
      <c r="AC146" s="648"/>
      <c r="AD146" s="654"/>
      <c r="AE146" s="655"/>
      <c r="AF146" s="654"/>
      <c r="AG146" s="655"/>
      <c r="AH146" s="654"/>
      <c r="AI146" s="655"/>
      <c r="AJ146" s="654"/>
      <c r="AK146" s="655"/>
      <c r="AL146" s="654"/>
      <c r="AM146" s="655"/>
      <c r="AN146" s="654"/>
      <c r="AO146" s="655"/>
      <c r="AP146" s="654"/>
      <c r="AQ146" s="655"/>
      <c r="AR146" s="654"/>
      <c r="AS146" s="655"/>
      <c r="AT146" s="654"/>
      <c r="AU146" s="655"/>
      <c r="AV146" s="654"/>
      <c r="AW146" s="655"/>
      <c r="AX146" s="654"/>
      <c r="AY146" s="655"/>
      <c r="AZ146" s="654"/>
      <c r="BA146" s="655"/>
      <c r="BB146" s="654"/>
      <c r="BC146" s="656"/>
      <c r="BD146" s="649"/>
      <c r="BE146" s="654"/>
      <c r="BF146" s="655"/>
      <c r="BG146" s="654"/>
      <c r="BH146" s="655"/>
      <c r="BI146" s="654"/>
      <c r="BJ146" s="655"/>
      <c r="BK146" s="654"/>
      <c r="BL146" s="655"/>
      <c r="BM146" s="654"/>
      <c r="BN146" s="655"/>
      <c r="BO146" s="654"/>
      <c r="BP146" s="655"/>
      <c r="BQ146" s="654"/>
      <c r="BR146" s="655"/>
      <c r="BS146" s="654"/>
      <c r="BT146" s="655"/>
      <c r="BU146" s="654"/>
      <c r="BV146" s="655"/>
      <c r="BW146" s="654"/>
      <c r="BX146" s="655"/>
      <c r="BY146" s="654"/>
      <c r="BZ146" s="655"/>
      <c r="CA146" s="654"/>
      <c r="CB146" s="655"/>
      <c r="CC146" s="654"/>
      <c r="CD146" s="656"/>
      <c r="CE146" s="650"/>
      <c r="CF146" s="654"/>
      <c r="CG146" s="655"/>
      <c r="CH146" s="654"/>
      <c r="CI146" s="655"/>
      <c r="CJ146" s="654"/>
      <c r="CK146" s="655"/>
      <c r="CL146" s="654"/>
      <c r="CM146" s="655"/>
      <c r="CN146" s="654"/>
      <c r="CO146" s="655"/>
      <c r="CP146" s="654"/>
      <c r="CQ146" s="655"/>
      <c r="CR146" s="654"/>
      <c r="CS146" s="655"/>
      <c r="CT146" s="654"/>
      <c r="CU146" s="655"/>
      <c r="CV146" s="654"/>
      <c r="CW146" s="655"/>
      <c r="CX146" s="654"/>
      <c r="CY146" s="655"/>
      <c r="CZ146" s="654"/>
      <c r="DA146" s="655"/>
      <c r="DB146" s="654"/>
      <c r="DC146" s="655"/>
      <c r="DD146" s="654"/>
      <c r="DE146" s="656"/>
      <c r="DF146" s="660">
        <f t="shared" si="69"/>
        <v>0</v>
      </c>
      <c r="DG146" s="652" t="str">
        <f>IF(DF146=0,"",DF146/DB287)</f>
        <v/>
      </c>
      <c r="DH146" s="647"/>
      <c r="DI146" s="200">
        <v>0</v>
      </c>
      <c r="DJ146" s="200">
        <v>0</v>
      </c>
      <c r="DK146" s="200">
        <v>0</v>
      </c>
      <c r="DL146" s="200">
        <v>0</v>
      </c>
      <c r="DM146" s="200">
        <v>0</v>
      </c>
      <c r="DN146" s="200">
        <v>0</v>
      </c>
      <c r="DO146" s="200">
        <v>0</v>
      </c>
      <c r="DP146" s="200">
        <v>0</v>
      </c>
      <c r="DQ146" s="200">
        <v>0</v>
      </c>
      <c r="DR146" s="200">
        <v>0</v>
      </c>
      <c r="DS146" s="200">
        <v>0</v>
      </c>
      <c r="DT146" s="200">
        <v>0</v>
      </c>
      <c r="DU146" s="200">
        <v>0</v>
      </c>
      <c r="DV146" s="200">
        <v>0</v>
      </c>
      <c r="DW146" s="1304"/>
    </row>
    <row r="147" spans="2:127" s="240" customFormat="1" ht="15.95" customHeight="1">
      <c r="B147" s="959"/>
      <c r="C147" s="620"/>
      <c r="D147" s="621"/>
      <c r="E147" s="621"/>
      <c r="F147" s="621"/>
      <c r="G147" s="621"/>
      <c r="H147" s="621"/>
      <c r="I147" s="621"/>
      <c r="J147" s="621"/>
      <c r="K147" s="621"/>
      <c r="L147" s="621"/>
      <c r="M147" s="621"/>
      <c r="N147" s="621"/>
      <c r="O147" s="621"/>
      <c r="P147" s="621"/>
      <c r="Q147" s="621"/>
      <c r="R147" s="621"/>
      <c r="S147" s="621"/>
      <c r="T147" s="621"/>
      <c r="U147" s="621"/>
      <c r="V147" s="621"/>
      <c r="W147" s="621"/>
      <c r="X147" s="621"/>
      <c r="Y147" s="621"/>
      <c r="Z147" s="621"/>
      <c r="AA147" s="621"/>
      <c r="AB147" s="622"/>
      <c r="AC147" s="97"/>
      <c r="AD147" s="620"/>
      <c r="AE147" s="621"/>
      <c r="AF147" s="621"/>
      <c r="AG147" s="621"/>
      <c r="AH147" s="621"/>
      <c r="AI147" s="621"/>
      <c r="AJ147" s="621"/>
      <c r="AK147" s="621"/>
      <c r="AL147" s="621"/>
      <c r="AM147" s="621"/>
      <c r="AN147" s="621"/>
      <c r="AO147" s="621"/>
      <c r="AP147" s="621"/>
      <c r="AQ147" s="621"/>
      <c r="AR147" s="621"/>
      <c r="AS147" s="621"/>
      <c r="AT147" s="621"/>
      <c r="AU147" s="621"/>
      <c r="AV147" s="621"/>
      <c r="AW147" s="621"/>
      <c r="AX147" s="621"/>
      <c r="AY147" s="621"/>
      <c r="AZ147" s="621"/>
      <c r="BA147" s="621"/>
      <c r="BB147" s="621"/>
      <c r="BC147" s="622"/>
      <c r="BD147" s="98"/>
      <c r="BE147" s="620"/>
      <c r="BF147" s="621"/>
      <c r="BG147" s="621"/>
      <c r="BH147" s="621"/>
      <c r="BI147" s="621"/>
      <c r="BJ147" s="621"/>
      <c r="BK147" s="621"/>
      <c r="BL147" s="621"/>
      <c r="BM147" s="621"/>
      <c r="BN147" s="621"/>
      <c r="BO147" s="621"/>
      <c r="BP147" s="621"/>
      <c r="BQ147" s="621"/>
      <c r="BR147" s="621"/>
      <c r="BS147" s="621"/>
      <c r="BT147" s="621"/>
      <c r="BU147" s="621"/>
      <c r="BV147" s="621"/>
      <c r="BW147" s="621"/>
      <c r="BX147" s="621"/>
      <c r="BY147" s="621"/>
      <c r="BZ147" s="621"/>
      <c r="CA147" s="621"/>
      <c r="CB147" s="621"/>
      <c r="CC147" s="621"/>
      <c r="CD147" s="622"/>
      <c r="CE147" s="99"/>
      <c r="CF147" s="620"/>
      <c r="CG147" s="621"/>
      <c r="CH147" s="621"/>
      <c r="CI147" s="621"/>
      <c r="CJ147" s="621"/>
      <c r="CK147" s="621"/>
      <c r="CL147" s="621"/>
      <c r="CM147" s="621"/>
      <c r="CN147" s="621"/>
      <c r="CO147" s="621"/>
      <c r="CP147" s="621"/>
      <c r="CQ147" s="621"/>
      <c r="CR147" s="621"/>
      <c r="CS147" s="621"/>
      <c r="CT147" s="621"/>
      <c r="CU147" s="621"/>
      <c r="CV147" s="621"/>
      <c r="CW147" s="621"/>
      <c r="CX147" s="621"/>
      <c r="CY147" s="621"/>
      <c r="CZ147" s="621"/>
      <c r="DA147" s="621"/>
      <c r="DB147" s="621"/>
      <c r="DC147" s="621"/>
      <c r="DD147" s="621"/>
      <c r="DE147" s="621"/>
      <c r="DF147" s="621"/>
      <c r="DG147" s="621"/>
      <c r="DH147" s="544"/>
      <c r="DI147" s="200">
        <v>0</v>
      </c>
      <c r="DJ147" s="200">
        <v>0</v>
      </c>
      <c r="DK147" s="200">
        <v>0</v>
      </c>
      <c r="DL147" s="200">
        <v>0</v>
      </c>
      <c r="DM147" s="200">
        <v>0</v>
      </c>
      <c r="DN147" s="200">
        <v>0</v>
      </c>
      <c r="DO147" s="200">
        <v>0</v>
      </c>
      <c r="DP147" s="200">
        <v>0</v>
      </c>
      <c r="DQ147" s="200">
        <v>0</v>
      </c>
      <c r="DR147" s="200">
        <v>0</v>
      </c>
      <c r="DS147" s="200">
        <v>0</v>
      </c>
      <c r="DT147" s="200">
        <v>0</v>
      </c>
      <c r="DU147" s="200">
        <v>0</v>
      </c>
      <c r="DV147" s="200">
        <v>0</v>
      </c>
      <c r="DW147" s="1304"/>
    </row>
    <row r="148" spans="2:127" s="240" customFormat="1" ht="15.95" customHeight="1">
      <c r="B148" s="3292" t="s">
        <v>1199</v>
      </c>
      <c r="C148" s="3293"/>
      <c r="D148" s="3293"/>
      <c r="E148" s="3293"/>
      <c r="F148" s="3293"/>
      <c r="G148" s="3293"/>
      <c r="H148" s="3293"/>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93"/>
      <c r="AD148" s="3293"/>
      <c r="AE148" s="3293"/>
      <c r="AF148" s="3293"/>
      <c r="AG148" s="3293"/>
      <c r="AH148" s="3293"/>
      <c r="AI148" s="3293"/>
      <c r="AJ148" s="3293"/>
      <c r="AK148" s="3293"/>
      <c r="AL148" s="3293"/>
      <c r="AM148" s="3293"/>
      <c r="AN148" s="3293"/>
      <c r="AO148" s="3293"/>
      <c r="AP148" s="3293"/>
      <c r="AQ148" s="3293"/>
      <c r="AR148" s="3293"/>
      <c r="AS148" s="3293"/>
      <c r="AT148" s="3293"/>
      <c r="AU148" s="3293"/>
      <c r="AV148" s="3293"/>
      <c r="AW148" s="3293"/>
      <c r="AX148" s="3293"/>
      <c r="AY148" s="3293"/>
      <c r="AZ148" s="3293"/>
      <c r="BA148" s="3293"/>
      <c r="BB148" s="3293"/>
      <c r="BC148" s="3293"/>
      <c r="BD148" s="3293"/>
      <c r="BE148" s="3293"/>
      <c r="BF148" s="3293"/>
      <c r="BG148" s="3293"/>
      <c r="BH148" s="3293"/>
      <c r="BI148" s="3293"/>
      <c r="BJ148" s="3293"/>
      <c r="BK148" s="3293"/>
      <c r="BL148" s="3293"/>
      <c r="BM148" s="3293"/>
      <c r="BN148" s="3293"/>
      <c r="BO148" s="3293"/>
      <c r="BP148" s="3293"/>
      <c r="BQ148" s="3293"/>
      <c r="BR148" s="3293"/>
      <c r="BS148" s="3293"/>
      <c r="BT148" s="3293"/>
      <c r="BU148" s="3293"/>
      <c r="BV148" s="3293"/>
      <c r="BW148" s="3293"/>
      <c r="BX148" s="3293"/>
      <c r="BY148" s="3293"/>
      <c r="BZ148" s="3293"/>
      <c r="CA148" s="3293"/>
      <c r="CB148" s="3293"/>
      <c r="CC148" s="3293"/>
      <c r="CD148" s="3293"/>
      <c r="CE148" s="3293"/>
      <c r="CF148" s="3294" t="str">
        <f>B148</f>
        <v>PROTÉINES 100% Poisson</v>
      </c>
      <c r="CG148" s="3294"/>
      <c r="CH148" s="3294"/>
      <c r="CI148" s="3294"/>
      <c r="CJ148" s="3294"/>
      <c r="CK148" s="3294"/>
      <c r="CL148" s="3294"/>
      <c r="CM148" s="3294"/>
      <c r="CN148" s="3294"/>
      <c r="CO148" s="3294"/>
      <c r="CP148" s="3294"/>
      <c r="CQ148" s="3294"/>
      <c r="CR148" s="3294"/>
      <c r="CS148" s="3294"/>
      <c r="CT148" s="3294"/>
      <c r="CU148" s="3294"/>
      <c r="CV148" s="3294"/>
      <c r="CW148" s="3294"/>
      <c r="CX148" s="3294"/>
      <c r="CY148" s="3294"/>
      <c r="CZ148" s="3294"/>
      <c r="DA148" s="3294"/>
      <c r="DB148" s="3294"/>
      <c r="DC148" s="3294"/>
      <c r="DD148" s="3294"/>
      <c r="DE148" s="3294"/>
      <c r="DF148" s="3294"/>
      <c r="DG148" s="3295"/>
      <c r="DH148" s="544"/>
      <c r="DI148" s="200">
        <v>0</v>
      </c>
      <c r="DJ148" s="200">
        <v>0</v>
      </c>
      <c r="DK148" s="200">
        <v>0</v>
      </c>
      <c r="DL148" s="200">
        <v>0</v>
      </c>
      <c r="DM148" s="200">
        <v>0</v>
      </c>
      <c r="DN148" s="200">
        <v>0</v>
      </c>
      <c r="DO148" s="200">
        <v>0</v>
      </c>
      <c r="DP148" s="200">
        <v>0</v>
      </c>
      <c r="DQ148" s="200">
        <v>0</v>
      </c>
      <c r="DR148" s="200">
        <v>0</v>
      </c>
      <c r="DS148" s="200">
        <v>0</v>
      </c>
      <c r="DT148" s="200">
        <v>0</v>
      </c>
      <c r="DU148" s="200">
        <v>0</v>
      </c>
      <c r="DV148" s="200">
        <v>0</v>
      </c>
      <c r="DW148" s="1304"/>
    </row>
    <row r="149" spans="2:127" s="240" customFormat="1" ht="15.95" customHeight="1">
      <c r="B149" s="3292"/>
      <c r="C149" s="3293"/>
      <c r="D149" s="3293"/>
      <c r="E149" s="3293"/>
      <c r="F149" s="3293"/>
      <c r="G149" s="3293"/>
      <c r="H149" s="3293"/>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93"/>
      <c r="AD149" s="3293"/>
      <c r="AE149" s="3293"/>
      <c r="AF149" s="3293"/>
      <c r="AG149" s="3293"/>
      <c r="AH149" s="3293"/>
      <c r="AI149" s="3293"/>
      <c r="AJ149" s="3293"/>
      <c r="AK149" s="3293"/>
      <c r="AL149" s="3293"/>
      <c r="AM149" s="3293"/>
      <c r="AN149" s="3293"/>
      <c r="AO149" s="3293"/>
      <c r="AP149" s="3293"/>
      <c r="AQ149" s="3293"/>
      <c r="AR149" s="3293"/>
      <c r="AS149" s="3293"/>
      <c r="AT149" s="3293"/>
      <c r="AU149" s="3293"/>
      <c r="AV149" s="3293"/>
      <c r="AW149" s="3293"/>
      <c r="AX149" s="3293"/>
      <c r="AY149" s="3293"/>
      <c r="AZ149" s="3293"/>
      <c r="BA149" s="3293"/>
      <c r="BB149" s="3293"/>
      <c r="BC149" s="3293"/>
      <c r="BD149" s="3293"/>
      <c r="BE149" s="3293"/>
      <c r="BF149" s="3293"/>
      <c r="BG149" s="3293"/>
      <c r="BH149" s="3293"/>
      <c r="BI149" s="3293"/>
      <c r="BJ149" s="3293"/>
      <c r="BK149" s="3293"/>
      <c r="BL149" s="3293"/>
      <c r="BM149" s="3293"/>
      <c r="BN149" s="3293"/>
      <c r="BO149" s="3293"/>
      <c r="BP149" s="3293"/>
      <c r="BQ149" s="3293"/>
      <c r="BR149" s="3293"/>
      <c r="BS149" s="3293"/>
      <c r="BT149" s="3293"/>
      <c r="BU149" s="3293"/>
      <c r="BV149" s="3293"/>
      <c r="BW149" s="3293"/>
      <c r="BX149" s="3293"/>
      <c r="BY149" s="3293"/>
      <c r="BZ149" s="3293"/>
      <c r="CA149" s="3293"/>
      <c r="CB149" s="3293"/>
      <c r="CC149" s="3293"/>
      <c r="CD149" s="3293"/>
      <c r="CE149" s="3293"/>
      <c r="CF149" s="3296"/>
      <c r="CG149" s="3296"/>
      <c r="CH149" s="3296"/>
      <c r="CI149" s="3296"/>
      <c r="CJ149" s="3296"/>
      <c r="CK149" s="3296"/>
      <c r="CL149" s="3296"/>
      <c r="CM149" s="3296"/>
      <c r="CN149" s="3296"/>
      <c r="CO149" s="3296"/>
      <c r="CP149" s="3296"/>
      <c r="CQ149" s="3296"/>
      <c r="CR149" s="3296"/>
      <c r="CS149" s="3296"/>
      <c r="CT149" s="3296"/>
      <c r="CU149" s="3296"/>
      <c r="CV149" s="3296"/>
      <c r="CW149" s="3296"/>
      <c r="CX149" s="3296"/>
      <c r="CY149" s="3296"/>
      <c r="CZ149" s="3296"/>
      <c r="DA149" s="3296"/>
      <c r="DB149" s="3296"/>
      <c r="DC149" s="3296"/>
      <c r="DD149" s="3296"/>
      <c r="DE149" s="3296"/>
      <c r="DF149" s="3296"/>
      <c r="DG149" s="3297"/>
      <c r="DH149" s="544"/>
      <c r="DI149" s="200">
        <v>0</v>
      </c>
      <c r="DJ149" s="200">
        <v>0</v>
      </c>
      <c r="DK149" s="200">
        <v>0</v>
      </c>
      <c r="DL149" s="200">
        <v>0</v>
      </c>
      <c r="DM149" s="200">
        <v>0</v>
      </c>
      <c r="DN149" s="200">
        <v>0</v>
      </c>
      <c r="DO149" s="200">
        <v>0</v>
      </c>
      <c r="DP149" s="200">
        <v>0</v>
      </c>
      <c r="DQ149" s="200">
        <v>0</v>
      </c>
      <c r="DR149" s="200">
        <v>0</v>
      </c>
      <c r="DS149" s="200">
        <v>0</v>
      </c>
      <c r="DT149" s="200">
        <v>0</v>
      </c>
      <c r="DU149" s="200">
        <v>0</v>
      </c>
      <c r="DV149" s="200">
        <v>0</v>
      </c>
      <c r="DW149" s="1304"/>
    </row>
    <row r="150" spans="2:127" s="2" customFormat="1" ht="15.95" customHeight="1">
      <c r="B150" s="947" t="s">
        <v>847</v>
      </c>
      <c r="C150" s="3023">
        <v>1</v>
      </c>
      <c r="D150" s="3024"/>
      <c r="E150" s="3023">
        <f>C150+1</f>
        <v>2</v>
      </c>
      <c r="F150" s="3024"/>
      <c r="G150" s="3023">
        <f>E150+1</f>
        <v>3</v>
      </c>
      <c r="H150" s="3024"/>
      <c r="I150" s="3023">
        <f>G150+1</f>
        <v>4</v>
      </c>
      <c r="J150" s="3024"/>
      <c r="K150" s="3023">
        <f>I150+1</f>
        <v>5</v>
      </c>
      <c r="L150" s="3024"/>
      <c r="M150" s="3023">
        <f>K150+1</f>
        <v>6</v>
      </c>
      <c r="N150" s="3024"/>
      <c r="O150" s="3023">
        <f>M150+1</f>
        <v>7</v>
      </c>
      <c r="P150" s="3024"/>
      <c r="Q150" s="3023">
        <f>O150+1</f>
        <v>8</v>
      </c>
      <c r="R150" s="3024"/>
      <c r="S150" s="3023">
        <f>Q150+1</f>
        <v>9</v>
      </c>
      <c r="T150" s="3024"/>
      <c r="U150" s="3023">
        <f>S150+1</f>
        <v>10</v>
      </c>
      <c r="V150" s="3024"/>
      <c r="W150" s="3023">
        <f>U150+1</f>
        <v>11</v>
      </c>
      <c r="X150" s="3024"/>
      <c r="Y150" s="3023">
        <f>W150+1</f>
        <v>12</v>
      </c>
      <c r="Z150" s="3024"/>
      <c r="AA150" s="3023">
        <f>Y150+1</f>
        <v>13</v>
      </c>
      <c r="AB150" s="3024"/>
      <c r="AC150" s="113"/>
      <c r="AD150" s="3023">
        <f>AA150+1</f>
        <v>14</v>
      </c>
      <c r="AE150" s="3024"/>
      <c r="AF150" s="3023">
        <f>AD150+1</f>
        <v>15</v>
      </c>
      <c r="AG150" s="3024"/>
      <c r="AH150" s="3023">
        <f>AF150+1</f>
        <v>16</v>
      </c>
      <c r="AI150" s="3024"/>
      <c r="AJ150" s="3023">
        <f>AH150+1</f>
        <v>17</v>
      </c>
      <c r="AK150" s="3024"/>
      <c r="AL150" s="3023">
        <f>AJ150+1</f>
        <v>18</v>
      </c>
      <c r="AM150" s="3024"/>
      <c r="AN150" s="3023">
        <f>AL150+1</f>
        <v>19</v>
      </c>
      <c r="AO150" s="3024"/>
      <c r="AP150" s="3023">
        <f>AN150+1</f>
        <v>20</v>
      </c>
      <c r="AQ150" s="3024"/>
      <c r="AR150" s="3023">
        <f>AP150+1</f>
        <v>21</v>
      </c>
      <c r="AS150" s="3024"/>
      <c r="AT150" s="3023">
        <f>AR150+1</f>
        <v>22</v>
      </c>
      <c r="AU150" s="3024"/>
      <c r="AV150" s="3023">
        <f>AT150+1</f>
        <v>23</v>
      </c>
      <c r="AW150" s="3024"/>
      <c r="AX150" s="3023">
        <f>AV150+1</f>
        <v>24</v>
      </c>
      <c r="AY150" s="3024"/>
      <c r="AZ150" s="3023">
        <f>AX150+1</f>
        <v>25</v>
      </c>
      <c r="BA150" s="3024"/>
      <c r="BB150" s="3023">
        <f>AZ150+1</f>
        <v>26</v>
      </c>
      <c r="BC150" s="3024"/>
      <c r="BD150" s="114"/>
      <c r="BE150" s="3023">
        <f>BB150+1</f>
        <v>27</v>
      </c>
      <c r="BF150" s="3024"/>
      <c r="BG150" s="3023">
        <f>BE150+1</f>
        <v>28</v>
      </c>
      <c r="BH150" s="3024"/>
      <c r="BI150" s="3023">
        <f>BG150+1</f>
        <v>29</v>
      </c>
      <c r="BJ150" s="3024"/>
      <c r="BK150" s="3023">
        <f>BI150+1</f>
        <v>30</v>
      </c>
      <c r="BL150" s="3024"/>
      <c r="BM150" s="3023">
        <f>BK150+1</f>
        <v>31</v>
      </c>
      <c r="BN150" s="3024"/>
      <c r="BO150" s="3023">
        <f>BM150+1</f>
        <v>32</v>
      </c>
      <c r="BP150" s="3024"/>
      <c r="BQ150" s="3023">
        <f>BO150+1</f>
        <v>33</v>
      </c>
      <c r="BR150" s="3024"/>
      <c r="BS150" s="3023">
        <f>BQ150+1</f>
        <v>34</v>
      </c>
      <c r="BT150" s="3024"/>
      <c r="BU150" s="3023">
        <f>BS150+1</f>
        <v>35</v>
      </c>
      <c r="BV150" s="3024"/>
      <c r="BW150" s="3023">
        <f>BU150+1</f>
        <v>36</v>
      </c>
      <c r="BX150" s="3024"/>
      <c r="BY150" s="3023">
        <f>BW150+1</f>
        <v>37</v>
      </c>
      <c r="BZ150" s="3024"/>
      <c r="CA150" s="3023">
        <f>BY150+1</f>
        <v>38</v>
      </c>
      <c r="CB150" s="3024"/>
      <c r="CC150" s="3023">
        <f>CA150+1</f>
        <v>39</v>
      </c>
      <c r="CD150" s="3024"/>
      <c r="CE150" s="115"/>
      <c r="CF150" s="3023">
        <f>CC150+1</f>
        <v>40</v>
      </c>
      <c r="CG150" s="3024"/>
      <c r="CH150" s="3023">
        <f>CF150+1</f>
        <v>41</v>
      </c>
      <c r="CI150" s="3024"/>
      <c r="CJ150" s="3023">
        <f>CH150+1</f>
        <v>42</v>
      </c>
      <c r="CK150" s="3024"/>
      <c r="CL150" s="3023">
        <f>CJ150+1</f>
        <v>43</v>
      </c>
      <c r="CM150" s="3024"/>
      <c r="CN150" s="3023">
        <f>CL150+1</f>
        <v>44</v>
      </c>
      <c r="CO150" s="3024"/>
      <c r="CP150" s="3023">
        <f>CN150+1</f>
        <v>45</v>
      </c>
      <c r="CQ150" s="3024"/>
      <c r="CR150" s="3023">
        <f>CP150+1</f>
        <v>46</v>
      </c>
      <c r="CS150" s="3024"/>
      <c r="CT150" s="3023">
        <f>CR150+1</f>
        <v>47</v>
      </c>
      <c r="CU150" s="3024"/>
      <c r="CV150" s="3023">
        <f>CT150+1</f>
        <v>48</v>
      </c>
      <c r="CW150" s="3024"/>
      <c r="CX150" s="3023">
        <f>CV150+1</f>
        <v>49</v>
      </c>
      <c r="CY150" s="3024"/>
      <c r="CZ150" s="3023">
        <f>CX150+1</f>
        <v>50</v>
      </c>
      <c r="DA150" s="3024"/>
      <c r="DB150" s="3023">
        <f t="shared" ref="DB150" si="70">CZ150+1</f>
        <v>51</v>
      </c>
      <c r="DC150" s="3024"/>
      <c r="DD150" s="3023">
        <f>DB150+1</f>
        <v>52</v>
      </c>
      <c r="DE150" s="3024"/>
      <c r="DF150" s="100" t="s">
        <v>937</v>
      </c>
      <c r="DG150" s="101"/>
      <c r="DH150" s="96"/>
      <c r="DI150" s="200">
        <v>0</v>
      </c>
      <c r="DJ150" s="200">
        <v>0</v>
      </c>
      <c r="DK150" s="200">
        <v>0</v>
      </c>
      <c r="DL150" s="200">
        <v>0</v>
      </c>
      <c r="DM150" s="200">
        <v>0</v>
      </c>
      <c r="DN150" s="200">
        <v>0</v>
      </c>
      <c r="DO150" s="200">
        <v>0</v>
      </c>
      <c r="DP150" s="200">
        <v>0</v>
      </c>
      <c r="DQ150" s="200">
        <v>0</v>
      </c>
      <c r="DR150" s="200">
        <v>0</v>
      </c>
      <c r="DS150" s="200">
        <v>0</v>
      </c>
      <c r="DT150" s="200">
        <v>0</v>
      </c>
      <c r="DU150" s="200">
        <v>0</v>
      </c>
      <c r="DV150" s="200">
        <v>0</v>
      </c>
      <c r="DW150" s="1304"/>
    </row>
    <row r="151" spans="2:127" s="2" customFormat="1" ht="15.95" customHeight="1">
      <c r="B151" s="948" t="s">
        <v>205</v>
      </c>
      <c r="C151" s="102" t="s">
        <v>66</v>
      </c>
      <c r="D151" s="103" t="s">
        <v>77</v>
      </c>
      <c r="E151" s="102" t="s">
        <v>66</v>
      </c>
      <c r="F151" s="103" t="s">
        <v>77</v>
      </c>
      <c r="G151" s="102" t="s">
        <v>66</v>
      </c>
      <c r="H151" s="103" t="s">
        <v>77</v>
      </c>
      <c r="I151" s="102" t="s">
        <v>66</v>
      </c>
      <c r="J151" s="103" t="s">
        <v>77</v>
      </c>
      <c r="K151" s="102" t="s">
        <v>66</v>
      </c>
      <c r="L151" s="103" t="s">
        <v>77</v>
      </c>
      <c r="M151" s="102" t="s">
        <v>66</v>
      </c>
      <c r="N151" s="103" t="s">
        <v>77</v>
      </c>
      <c r="O151" s="102" t="s">
        <v>66</v>
      </c>
      <c r="P151" s="103" t="s">
        <v>77</v>
      </c>
      <c r="Q151" s="102" t="s">
        <v>66</v>
      </c>
      <c r="R151" s="103" t="s">
        <v>77</v>
      </c>
      <c r="S151" s="102" t="s">
        <v>66</v>
      </c>
      <c r="T151" s="103" t="s">
        <v>77</v>
      </c>
      <c r="U151" s="102" t="s">
        <v>66</v>
      </c>
      <c r="V151" s="103" t="s">
        <v>77</v>
      </c>
      <c r="W151" s="102" t="s">
        <v>66</v>
      </c>
      <c r="X151" s="103" t="s">
        <v>77</v>
      </c>
      <c r="Y151" s="102" t="s">
        <v>66</v>
      </c>
      <c r="Z151" s="103" t="s">
        <v>77</v>
      </c>
      <c r="AA151" s="102" t="s">
        <v>66</v>
      </c>
      <c r="AB151" s="104" t="s">
        <v>77</v>
      </c>
      <c r="AC151" s="97"/>
      <c r="AD151" s="105" t="s">
        <v>66</v>
      </c>
      <c r="AE151" s="103" t="s">
        <v>77</v>
      </c>
      <c r="AF151" s="106" t="s">
        <v>66</v>
      </c>
      <c r="AG151" s="103" t="s">
        <v>77</v>
      </c>
      <c r="AH151" s="106" t="s">
        <v>66</v>
      </c>
      <c r="AI151" s="103" t="s">
        <v>77</v>
      </c>
      <c r="AJ151" s="106" t="s">
        <v>66</v>
      </c>
      <c r="AK151" s="103" t="s">
        <v>77</v>
      </c>
      <c r="AL151" s="106" t="s">
        <v>66</v>
      </c>
      <c r="AM151" s="103" t="s">
        <v>77</v>
      </c>
      <c r="AN151" s="106" t="s">
        <v>66</v>
      </c>
      <c r="AO151" s="103" t="s">
        <v>77</v>
      </c>
      <c r="AP151" s="106" t="s">
        <v>66</v>
      </c>
      <c r="AQ151" s="103" t="s">
        <v>77</v>
      </c>
      <c r="AR151" s="106" t="s">
        <v>66</v>
      </c>
      <c r="AS151" s="103" t="s">
        <v>77</v>
      </c>
      <c r="AT151" s="106" t="s">
        <v>66</v>
      </c>
      <c r="AU151" s="103" t="s">
        <v>77</v>
      </c>
      <c r="AV151" s="106" t="s">
        <v>66</v>
      </c>
      <c r="AW151" s="103" t="s">
        <v>77</v>
      </c>
      <c r="AX151" s="106" t="s">
        <v>66</v>
      </c>
      <c r="AY151" s="103" t="s">
        <v>77</v>
      </c>
      <c r="AZ151" s="106" t="s">
        <v>66</v>
      </c>
      <c r="BA151" s="103" t="s">
        <v>77</v>
      </c>
      <c r="BB151" s="106" t="s">
        <v>66</v>
      </c>
      <c r="BC151" s="104" t="s">
        <v>77</v>
      </c>
      <c r="BD151" s="98"/>
      <c r="BE151" s="107" t="s">
        <v>66</v>
      </c>
      <c r="BF151" s="103" t="s">
        <v>77</v>
      </c>
      <c r="BG151" s="108" t="s">
        <v>66</v>
      </c>
      <c r="BH151" s="103" t="s">
        <v>77</v>
      </c>
      <c r="BI151" s="108" t="s">
        <v>66</v>
      </c>
      <c r="BJ151" s="103" t="s">
        <v>77</v>
      </c>
      <c r="BK151" s="108" t="s">
        <v>66</v>
      </c>
      <c r="BL151" s="103" t="s">
        <v>77</v>
      </c>
      <c r="BM151" s="108" t="s">
        <v>66</v>
      </c>
      <c r="BN151" s="103" t="s">
        <v>77</v>
      </c>
      <c r="BO151" s="108" t="s">
        <v>66</v>
      </c>
      <c r="BP151" s="103" t="s">
        <v>77</v>
      </c>
      <c r="BQ151" s="108" t="s">
        <v>66</v>
      </c>
      <c r="BR151" s="103" t="s">
        <v>77</v>
      </c>
      <c r="BS151" s="108" t="s">
        <v>66</v>
      </c>
      <c r="BT151" s="103" t="s">
        <v>77</v>
      </c>
      <c r="BU151" s="108" t="s">
        <v>66</v>
      </c>
      <c r="BV151" s="103" t="s">
        <v>77</v>
      </c>
      <c r="BW151" s="108" t="s">
        <v>66</v>
      </c>
      <c r="BX151" s="103" t="s">
        <v>77</v>
      </c>
      <c r="BY151" s="108" t="s">
        <v>66</v>
      </c>
      <c r="BZ151" s="103" t="s">
        <v>77</v>
      </c>
      <c r="CA151" s="108" t="s">
        <v>66</v>
      </c>
      <c r="CB151" s="103" t="s">
        <v>77</v>
      </c>
      <c r="CC151" s="108" t="s">
        <v>66</v>
      </c>
      <c r="CD151" s="104" t="s">
        <v>77</v>
      </c>
      <c r="CE151" s="99"/>
      <c r="CF151" s="109" t="s">
        <v>66</v>
      </c>
      <c r="CG151" s="103" t="s">
        <v>77</v>
      </c>
      <c r="CH151" s="110" t="s">
        <v>66</v>
      </c>
      <c r="CI151" s="103" t="s">
        <v>77</v>
      </c>
      <c r="CJ151" s="110" t="s">
        <v>66</v>
      </c>
      <c r="CK151" s="103" t="s">
        <v>77</v>
      </c>
      <c r="CL151" s="110" t="s">
        <v>66</v>
      </c>
      <c r="CM151" s="103" t="s">
        <v>77</v>
      </c>
      <c r="CN151" s="110" t="s">
        <v>66</v>
      </c>
      <c r="CO151" s="103" t="s">
        <v>77</v>
      </c>
      <c r="CP151" s="110" t="s">
        <v>66</v>
      </c>
      <c r="CQ151" s="103" t="s">
        <v>77</v>
      </c>
      <c r="CR151" s="110" t="s">
        <v>66</v>
      </c>
      <c r="CS151" s="103" t="s">
        <v>77</v>
      </c>
      <c r="CT151" s="110" t="s">
        <v>66</v>
      </c>
      <c r="CU151" s="103" t="s">
        <v>77</v>
      </c>
      <c r="CV151" s="110" t="s">
        <v>66</v>
      </c>
      <c r="CW151" s="103" t="s">
        <v>77</v>
      </c>
      <c r="CX151" s="110" t="s">
        <v>66</v>
      </c>
      <c r="CY151" s="103" t="s">
        <v>77</v>
      </c>
      <c r="CZ151" s="110" t="s">
        <v>66</v>
      </c>
      <c r="DA151" s="103" t="s">
        <v>77</v>
      </c>
      <c r="DB151" s="110" t="s">
        <v>66</v>
      </c>
      <c r="DC151" s="103" t="s">
        <v>77</v>
      </c>
      <c r="DD151" s="110" t="s">
        <v>66</v>
      </c>
      <c r="DE151" s="104" t="s">
        <v>77</v>
      </c>
      <c r="DF151" s="111" t="s">
        <v>922</v>
      </c>
      <c r="DG151" s="112"/>
      <c r="DH151" s="96"/>
      <c r="DI151" s="200">
        <v>0</v>
      </c>
      <c r="DJ151" s="200">
        <v>0</v>
      </c>
      <c r="DK151" s="200">
        <v>0</v>
      </c>
      <c r="DL151" s="200">
        <v>0</v>
      </c>
      <c r="DM151" s="200">
        <v>0</v>
      </c>
      <c r="DN151" s="200">
        <v>0</v>
      </c>
      <c r="DO151" s="200">
        <v>0</v>
      </c>
      <c r="DP151" s="200">
        <v>0</v>
      </c>
      <c r="DQ151" s="200">
        <v>0</v>
      </c>
      <c r="DR151" s="200">
        <v>0</v>
      </c>
      <c r="DS151" s="200">
        <v>0</v>
      </c>
      <c r="DT151" s="200">
        <v>0</v>
      </c>
      <c r="DU151" s="200">
        <v>0</v>
      </c>
      <c r="DV151" s="200">
        <v>0</v>
      </c>
      <c r="DW151" s="1304"/>
    </row>
    <row r="152" spans="2:127" ht="15.95" customHeight="1">
      <c r="B152" s="665" t="s">
        <v>223</v>
      </c>
      <c r="C152" s="666"/>
      <c r="D152" s="667"/>
      <c r="E152" s="666"/>
      <c r="F152" s="667"/>
      <c r="G152" s="666"/>
      <c r="H152" s="667"/>
      <c r="I152" s="666"/>
      <c r="J152" s="667"/>
      <c r="K152" s="666"/>
      <c r="L152" s="667"/>
      <c r="M152" s="666"/>
      <c r="N152" s="667"/>
      <c r="O152" s="666"/>
      <c r="P152" s="667"/>
      <c r="Q152" s="666"/>
      <c r="R152" s="667"/>
      <c r="S152" s="666"/>
      <c r="T152" s="667"/>
      <c r="U152" s="666"/>
      <c r="V152" s="667"/>
      <c r="W152" s="666"/>
      <c r="X152" s="667"/>
      <c r="Y152" s="666"/>
      <c r="Z152" s="667"/>
      <c r="AA152" s="666"/>
      <c r="AB152" s="668"/>
      <c r="AC152" s="648"/>
      <c r="AD152" s="666"/>
      <c r="AE152" s="667"/>
      <c r="AF152" s="666"/>
      <c r="AG152" s="667"/>
      <c r="AH152" s="666"/>
      <c r="AI152" s="667"/>
      <c r="AJ152" s="666"/>
      <c r="AK152" s="667"/>
      <c r="AL152" s="666"/>
      <c r="AM152" s="667"/>
      <c r="AN152" s="666"/>
      <c r="AO152" s="667"/>
      <c r="AP152" s="666"/>
      <c r="AQ152" s="667"/>
      <c r="AR152" s="666"/>
      <c r="AS152" s="667"/>
      <c r="AT152" s="666"/>
      <c r="AU152" s="667"/>
      <c r="AV152" s="666"/>
      <c r="AW152" s="667"/>
      <c r="AX152" s="666"/>
      <c r="AY152" s="667"/>
      <c r="AZ152" s="666"/>
      <c r="BA152" s="667"/>
      <c r="BB152" s="666"/>
      <c r="BC152" s="668"/>
      <c r="BD152" s="649"/>
      <c r="BE152" s="666"/>
      <c r="BF152" s="667"/>
      <c r="BG152" s="666"/>
      <c r="BH152" s="667"/>
      <c r="BI152" s="666"/>
      <c r="BJ152" s="667"/>
      <c r="BK152" s="666"/>
      <c r="BL152" s="667"/>
      <c r="BM152" s="666"/>
      <c r="BN152" s="667"/>
      <c r="BO152" s="666"/>
      <c r="BP152" s="667"/>
      <c r="BQ152" s="666"/>
      <c r="BR152" s="667"/>
      <c r="BS152" s="666"/>
      <c r="BT152" s="667"/>
      <c r="BU152" s="666"/>
      <c r="BV152" s="667"/>
      <c r="BW152" s="666"/>
      <c r="BX152" s="667"/>
      <c r="BY152" s="666"/>
      <c r="BZ152" s="667"/>
      <c r="CA152" s="666"/>
      <c r="CB152" s="667"/>
      <c r="CC152" s="666"/>
      <c r="CD152" s="668"/>
      <c r="CE152" s="650"/>
      <c r="CF152" s="666"/>
      <c r="CG152" s="667"/>
      <c r="CH152" s="666"/>
      <c r="CI152" s="667"/>
      <c r="CJ152" s="666"/>
      <c r="CK152" s="667"/>
      <c r="CL152" s="666"/>
      <c r="CM152" s="667"/>
      <c r="CN152" s="666"/>
      <c r="CO152" s="667"/>
      <c r="CP152" s="666"/>
      <c r="CQ152" s="667"/>
      <c r="CR152" s="666"/>
      <c r="CS152" s="667"/>
      <c r="CT152" s="666"/>
      <c r="CU152" s="667"/>
      <c r="CV152" s="666"/>
      <c r="CW152" s="667"/>
      <c r="CX152" s="666"/>
      <c r="CY152" s="667"/>
      <c r="CZ152" s="666"/>
      <c r="DA152" s="667"/>
      <c r="DB152" s="666"/>
      <c r="DC152" s="667"/>
      <c r="DD152" s="666"/>
      <c r="DE152" s="668"/>
      <c r="DF152" s="662">
        <f t="shared" ref="DF152:DF215" si="71">SUM(C152:DE152)</f>
        <v>0</v>
      </c>
      <c r="DG152" s="663" t="str">
        <f>IF(DF152=0,"",DF152/DB287)</f>
        <v/>
      </c>
      <c r="DH152" s="647"/>
      <c r="DI152" s="200">
        <v>0</v>
      </c>
      <c r="DJ152" s="200">
        <v>0</v>
      </c>
      <c r="DK152" s="200">
        <v>0</v>
      </c>
      <c r="DL152" s="200">
        <v>0</v>
      </c>
      <c r="DM152" s="200">
        <v>0</v>
      </c>
      <c r="DN152" s="200">
        <v>0</v>
      </c>
      <c r="DO152" s="200">
        <v>0</v>
      </c>
      <c r="DP152" s="200">
        <v>0</v>
      </c>
      <c r="DQ152" s="200">
        <v>0</v>
      </c>
      <c r="DR152" s="200">
        <v>0</v>
      </c>
      <c r="DS152" s="200">
        <v>0</v>
      </c>
      <c r="DT152" s="200">
        <v>0</v>
      </c>
      <c r="DU152" s="200">
        <v>0</v>
      </c>
      <c r="DV152" s="200">
        <v>0</v>
      </c>
      <c r="DW152" s="1304"/>
    </row>
    <row r="153" spans="2:127" ht="15.95" customHeight="1">
      <c r="B153" s="665" t="s">
        <v>565</v>
      </c>
      <c r="C153" s="666"/>
      <c r="D153" s="667"/>
      <c r="E153" s="666"/>
      <c r="F153" s="667"/>
      <c r="G153" s="666"/>
      <c r="H153" s="667"/>
      <c r="I153" s="666"/>
      <c r="J153" s="667"/>
      <c r="K153" s="666"/>
      <c r="L153" s="667"/>
      <c r="M153" s="666"/>
      <c r="N153" s="667"/>
      <c r="O153" s="666"/>
      <c r="P153" s="667"/>
      <c r="Q153" s="666"/>
      <c r="R153" s="667"/>
      <c r="S153" s="666"/>
      <c r="T153" s="667"/>
      <c r="U153" s="666"/>
      <c r="V153" s="667"/>
      <c r="W153" s="666"/>
      <c r="X153" s="667"/>
      <c r="Y153" s="666"/>
      <c r="Z153" s="667"/>
      <c r="AA153" s="666"/>
      <c r="AB153" s="668"/>
      <c r="AC153" s="648"/>
      <c r="AD153" s="666"/>
      <c r="AE153" s="667"/>
      <c r="AF153" s="666"/>
      <c r="AG153" s="667"/>
      <c r="AH153" s="666"/>
      <c r="AI153" s="667"/>
      <c r="AJ153" s="666"/>
      <c r="AK153" s="667"/>
      <c r="AL153" s="666"/>
      <c r="AM153" s="667"/>
      <c r="AN153" s="666"/>
      <c r="AO153" s="667"/>
      <c r="AP153" s="666"/>
      <c r="AQ153" s="667"/>
      <c r="AR153" s="666"/>
      <c r="AS153" s="667"/>
      <c r="AT153" s="666"/>
      <c r="AU153" s="667"/>
      <c r="AV153" s="666"/>
      <c r="AW153" s="667"/>
      <c r="AX153" s="666"/>
      <c r="AY153" s="667"/>
      <c r="AZ153" s="666"/>
      <c r="BA153" s="667"/>
      <c r="BB153" s="666"/>
      <c r="BC153" s="668"/>
      <c r="BD153" s="649"/>
      <c r="BE153" s="666"/>
      <c r="BF153" s="667"/>
      <c r="BG153" s="666"/>
      <c r="BH153" s="667"/>
      <c r="BI153" s="666"/>
      <c r="BJ153" s="667"/>
      <c r="BK153" s="666"/>
      <c r="BL153" s="667"/>
      <c r="BM153" s="666"/>
      <c r="BN153" s="667"/>
      <c r="BO153" s="666"/>
      <c r="BP153" s="667"/>
      <c r="BQ153" s="666"/>
      <c r="BR153" s="667"/>
      <c r="BS153" s="666"/>
      <c r="BT153" s="667"/>
      <c r="BU153" s="666"/>
      <c r="BV153" s="667"/>
      <c r="BW153" s="666"/>
      <c r="BX153" s="667"/>
      <c r="BY153" s="666"/>
      <c r="BZ153" s="667"/>
      <c r="CA153" s="666"/>
      <c r="CB153" s="667"/>
      <c r="CC153" s="666"/>
      <c r="CD153" s="668"/>
      <c r="CE153" s="650"/>
      <c r="CF153" s="666"/>
      <c r="CG153" s="667"/>
      <c r="CH153" s="666"/>
      <c r="CI153" s="667"/>
      <c r="CJ153" s="666"/>
      <c r="CK153" s="667"/>
      <c r="CL153" s="666"/>
      <c r="CM153" s="667"/>
      <c r="CN153" s="666"/>
      <c r="CO153" s="667"/>
      <c r="CP153" s="666"/>
      <c r="CQ153" s="667"/>
      <c r="CR153" s="666"/>
      <c r="CS153" s="667"/>
      <c r="CT153" s="666"/>
      <c r="CU153" s="667"/>
      <c r="CV153" s="666"/>
      <c r="CW153" s="667"/>
      <c r="CX153" s="666"/>
      <c r="CY153" s="667"/>
      <c r="CZ153" s="666"/>
      <c r="DA153" s="667"/>
      <c r="DB153" s="666"/>
      <c r="DC153" s="667"/>
      <c r="DD153" s="666"/>
      <c r="DE153" s="668"/>
      <c r="DF153" s="662">
        <f t="shared" si="71"/>
        <v>0</v>
      </c>
      <c r="DG153" s="663" t="str">
        <f>IF(DF153=0,"",DF153/DB287)</f>
        <v/>
      </c>
      <c r="DH153" s="647"/>
      <c r="DI153" s="200">
        <v>0</v>
      </c>
      <c r="DJ153" s="200">
        <v>0</v>
      </c>
      <c r="DK153" s="200">
        <v>0</v>
      </c>
      <c r="DL153" s="200">
        <v>0</v>
      </c>
      <c r="DM153" s="200">
        <v>0</v>
      </c>
      <c r="DN153" s="200">
        <v>0</v>
      </c>
      <c r="DO153" s="200">
        <v>0</v>
      </c>
      <c r="DP153" s="200">
        <v>0</v>
      </c>
      <c r="DQ153" s="200">
        <v>0</v>
      </c>
      <c r="DR153" s="200">
        <v>0</v>
      </c>
      <c r="DS153" s="200">
        <v>0</v>
      </c>
      <c r="DT153" s="200">
        <v>0</v>
      </c>
      <c r="DU153" s="200">
        <v>0</v>
      </c>
      <c r="DV153" s="200">
        <v>0</v>
      </c>
      <c r="DW153" s="1304"/>
    </row>
    <row r="154" spans="2:127" ht="15.95" customHeight="1">
      <c r="B154" s="665" t="s">
        <v>434</v>
      </c>
      <c r="C154" s="666"/>
      <c r="D154" s="667"/>
      <c r="E154" s="666"/>
      <c r="F154" s="667"/>
      <c r="G154" s="666"/>
      <c r="H154" s="667"/>
      <c r="I154" s="666"/>
      <c r="J154" s="667"/>
      <c r="K154" s="666"/>
      <c r="L154" s="667"/>
      <c r="M154" s="666"/>
      <c r="N154" s="667"/>
      <c r="O154" s="666"/>
      <c r="P154" s="667"/>
      <c r="Q154" s="666"/>
      <c r="R154" s="667"/>
      <c r="S154" s="666"/>
      <c r="T154" s="667"/>
      <c r="U154" s="666"/>
      <c r="V154" s="667"/>
      <c r="W154" s="666"/>
      <c r="X154" s="667"/>
      <c r="Y154" s="666"/>
      <c r="Z154" s="667"/>
      <c r="AA154" s="666"/>
      <c r="AB154" s="668"/>
      <c r="AC154" s="648"/>
      <c r="AD154" s="666"/>
      <c r="AE154" s="667"/>
      <c r="AF154" s="666"/>
      <c r="AG154" s="667"/>
      <c r="AH154" s="666"/>
      <c r="AI154" s="667"/>
      <c r="AJ154" s="666"/>
      <c r="AK154" s="667"/>
      <c r="AL154" s="666"/>
      <c r="AM154" s="667"/>
      <c r="AN154" s="666"/>
      <c r="AO154" s="667"/>
      <c r="AP154" s="666"/>
      <c r="AQ154" s="667"/>
      <c r="AR154" s="666"/>
      <c r="AS154" s="667"/>
      <c r="AT154" s="666"/>
      <c r="AU154" s="667"/>
      <c r="AV154" s="666"/>
      <c r="AW154" s="667"/>
      <c r="AX154" s="666"/>
      <c r="AY154" s="667"/>
      <c r="AZ154" s="666"/>
      <c r="BA154" s="667"/>
      <c r="BB154" s="666"/>
      <c r="BC154" s="668"/>
      <c r="BD154" s="649"/>
      <c r="BE154" s="666"/>
      <c r="BF154" s="667"/>
      <c r="BG154" s="666"/>
      <c r="BH154" s="667"/>
      <c r="BI154" s="666"/>
      <c r="BJ154" s="667"/>
      <c r="BK154" s="666"/>
      <c r="BL154" s="667"/>
      <c r="BM154" s="666"/>
      <c r="BN154" s="667"/>
      <c r="BO154" s="666"/>
      <c r="BP154" s="667"/>
      <c r="BQ154" s="666"/>
      <c r="BR154" s="667"/>
      <c r="BS154" s="666"/>
      <c r="BT154" s="667"/>
      <c r="BU154" s="666"/>
      <c r="BV154" s="667"/>
      <c r="BW154" s="666"/>
      <c r="BX154" s="667"/>
      <c r="BY154" s="666"/>
      <c r="BZ154" s="667"/>
      <c r="CA154" s="666"/>
      <c r="CB154" s="667"/>
      <c r="CC154" s="666"/>
      <c r="CD154" s="668"/>
      <c r="CE154" s="650"/>
      <c r="CF154" s="666"/>
      <c r="CG154" s="667"/>
      <c r="CH154" s="666"/>
      <c r="CI154" s="667"/>
      <c r="CJ154" s="666"/>
      <c r="CK154" s="667"/>
      <c r="CL154" s="666"/>
      <c r="CM154" s="667"/>
      <c r="CN154" s="666"/>
      <c r="CO154" s="667"/>
      <c r="CP154" s="666"/>
      <c r="CQ154" s="667"/>
      <c r="CR154" s="666"/>
      <c r="CS154" s="667"/>
      <c r="CT154" s="666"/>
      <c r="CU154" s="667"/>
      <c r="CV154" s="666"/>
      <c r="CW154" s="667"/>
      <c r="CX154" s="666"/>
      <c r="CY154" s="667"/>
      <c r="CZ154" s="666"/>
      <c r="DA154" s="667"/>
      <c r="DB154" s="666"/>
      <c r="DC154" s="667"/>
      <c r="DD154" s="666"/>
      <c r="DE154" s="668"/>
      <c r="DF154" s="662">
        <f t="shared" si="71"/>
        <v>0</v>
      </c>
      <c r="DG154" s="663" t="str">
        <f>IF(DF154=0,"",DF154/DB287)</f>
        <v/>
      </c>
      <c r="DH154" s="647"/>
      <c r="DI154" s="200">
        <v>0</v>
      </c>
      <c r="DJ154" s="200">
        <v>0</v>
      </c>
      <c r="DK154" s="200">
        <v>0</v>
      </c>
      <c r="DL154" s="200">
        <v>0</v>
      </c>
      <c r="DM154" s="200">
        <v>0</v>
      </c>
      <c r="DN154" s="200">
        <v>0</v>
      </c>
      <c r="DO154" s="200">
        <v>0</v>
      </c>
      <c r="DP154" s="200">
        <v>0</v>
      </c>
      <c r="DQ154" s="200">
        <v>0</v>
      </c>
      <c r="DR154" s="200">
        <v>0</v>
      </c>
      <c r="DS154" s="200">
        <v>0</v>
      </c>
      <c r="DT154" s="200">
        <v>0</v>
      </c>
      <c r="DU154" s="200">
        <v>0</v>
      </c>
      <c r="DV154" s="200">
        <v>0</v>
      </c>
      <c r="DW154" s="1304"/>
    </row>
    <row r="155" spans="2:127" ht="15.95" customHeight="1">
      <c r="B155" s="665" t="s">
        <v>447</v>
      </c>
      <c r="C155" s="666"/>
      <c r="D155" s="667"/>
      <c r="E155" s="666"/>
      <c r="F155" s="667"/>
      <c r="G155" s="666"/>
      <c r="H155" s="667"/>
      <c r="I155" s="666"/>
      <c r="J155" s="667"/>
      <c r="K155" s="666"/>
      <c r="L155" s="667"/>
      <c r="M155" s="666"/>
      <c r="N155" s="667"/>
      <c r="O155" s="666"/>
      <c r="P155" s="667"/>
      <c r="Q155" s="666"/>
      <c r="R155" s="667"/>
      <c r="S155" s="666"/>
      <c r="T155" s="667"/>
      <c r="U155" s="666"/>
      <c r="V155" s="667"/>
      <c r="W155" s="666"/>
      <c r="X155" s="667"/>
      <c r="Y155" s="666"/>
      <c r="Z155" s="667"/>
      <c r="AA155" s="666"/>
      <c r="AB155" s="668"/>
      <c r="AC155" s="648"/>
      <c r="AD155" s="666"/>
      <c r="AE155" s="667"/>
      <c r="AF155" s="666"/>
      <c r="AG155" s="667"/>
      <c r="AH155" s="666"/>
      <c r="AI155" s="667"/>
      <c r="AJ155" s="666"/>
      <c r="AK155" s="667"/>
      <c r="AL155" s="666"/>
      <c r="AM155" s="667"/>
      <c r="AN155" s="666"/>
      <c r="AO155" s="667"/>
      <c r="AP155" s="666"/>
      <c r="AQ155" s="667"/>
      <c r="AR155" s="666"/>
      <c r="AS155" s="667"/>
      <c r="AT155" s="666"/>
      <c r="AU155" s="667"/>
      <c r="AV155" s="666"/>
      <c r="AW155" s="667"/>
      <c r="AX155" s="666"/>
      <c r="AY155" s="667"/>
      <c r="AZ155" s="666"/>
      <c r="BA155" s="667"/>
      <c r="BB155" s="666"/>
      <c r="BC155" s="668"/>
      <c r="BD155" s="649"/>
      <c r="BE155" s="666"/>
      <c r="BF155" s="667"/>
      <c r="BG155" s="666"/>
      <c r="BH155" s="667"/>
      <c r="BI155" s="666"/>
      <c r="BJ155" s="667"/>
      <c r="BK155" s="666"/>
      <c r="BL155" s="667"/>
      <c r="BM155" s="666"/>
      <c r="BN155" s="667"/>
      <c r="BO155" s="666"/>
      <c r="BP155" s="667"/>
      <c r="BQ155" s="666"/>
      <c r="BR155" s="667"/>
      <c r="BS155" s="666"/>
      <c r="BT155" s="667"/>
      <c r="BU155" s="666"/>
      <c r="BV155" s="667"/>
      <c r="BW155" s="666"/>
      <c r="BX155" s="667"/>
      <c r="BY155" s="666"/>
      <c r="BZ155" s="667"/>
      <c r="CA155" s="666"/>
      <c r="CB155" s="667"/>
      <c r="CC155" s="666"/>
      <c r="CD155" s="668"/>
      <c r="CE155" s="650"/>
      <c r="CF155" s="666"/>
      <c r="CG155" s="667"/>
      <c r="CH155" s="666"/>
      <c r="CI155" s="667"/>
      <c r="CJ155" s="666"/>
      <c r="CK155" s="667"/>
      <c r="CL155" s="666"/>
      <c r="CM155" s="667"/>
      <c r="CN155" s="666"/>
      <c r="CO155" s="667"/>
      <c r="CP155" s="666"/>
      <c r="CQ155" s="667"/>
      <c r="CR155" s="666"/>
      <c r="CS155" s="667"/>
      <c r="CT155" s="666"/>
      <c r="CU155" s="667"/>
      <c r="CV155" s="666"/>
      <c r="CW155" s="667"/>
      <c r="CX155" s="666"/>
      <c r="CY155" s="667"/>
      <c r="CZ155" s="666"/>
      <c r="DA155" s="667"/>
      <c r="DB155" s="666"/>
      <c r="DC155" s="667"/>
      <c r="DD155" s="666"/>
      <c r="DE155" s="668"/>
      <c r="DF155" s="662">
        <f t="shared" si="71"/>
        <v>0</v>
      </c>
      <c r="DG155" s="663" t="str">
        <f>IF(DF155=0,"",DF155/DB287)</f>
        <v/>
      </c>
      <c r="DH155" s="647"/>
      <c r="DI155" s="200">
        <v>0</v>
      </c>
      <c r="DJ155" s="200">
        <v>0</v>
      </c>
      <c r="DK155" s="200">
        <v>0</v>
      </c>
      <c r="DL155" s="200">
        <v>0</v>
      </c>
      <c r="DM155" s="200">
        <v>0</v>
      </c>
      <c r="DN155" s="200">
        <v>0</v>
      </c>
      <c r="DO155" s="200">
        <v>0</v>
      </c>
      <c r="DP155" s="200">
        <v>0</v>
      </c>
      <c r="DQ155" s="200">
        <v>0</v>
      </c>
      <c r="DR155" s="200">
        <v>0</v>
      </c>
      <c r="DS155" s="200">
        <v>0</v>
      </c>
      <c r="DT155" s="200">
        <v>0</v>
      </c>
      <c r="DU155" s="200">
        <v>0</v>
      </c>
      <c r="DV155" s="200">
        <v>0</v>
      </c>
      <c r="DW155" s="1304"/>
    </row>
    <row r="156" spans="2:127" ht="15.95" customHeight="1">
      <c r="B156" s="665" t="s">
        <v>459</v>
      </c>
      <c r="C156" s="666"/>
      <c r="D156" s="667"/>
      <c r="E156" s="666"/>
      <c r="F156" s="667"/>
      <c r="G156" s="666"/>
      <c r="H156" s="667"/>
      <c r="I156" s="666"/>
      <c r="J156" s="667"/>
      <c r="K156" s="666"/>
      <c r="L156" s="667"/>
      <c r="M156" s="666"/>
      <c r="N156" s="667"/>
      <c r="O156" s="666"/>
      <c r="P156" s="667"/>
      <c r="Q156" s="666"/>
      <c r="R156" s="667"/>
      <c r="S156" s="666"/>
      <c r="T156" s="667"/>
      <c r="U156" s="666"/>
      <c r="V156" s="667"/>
      <c r="W156" s="666"/>
      <c r="X156" s="667"/>
      <c r="Y156" s="666"/>
      <c r="Z156" s="667"/>
      <c r="AA156" s="666"/>
      <c r="AB156" s="668"/>
      <c r="AC156" s="648"/>
      <c r="AD156" s="666"/>
      <c r="AE156" s="667"/>
      <c r="AF156" s="666"/>
      <c r="AG156" s="667"/>
      <c r="AH156" s="666"/>
      <c r="AI156" s="667"/>
      <c r="AJ156" s="666"/>
      <c r="AK156" s="667"/>
      <c r="AL156" s="666"/>
      <c r="AM156" s="667"/>
      <c r="AN156" s="666"/>
      <c r="AO156" s="667"/>
      <c r="AP156" s="666"/>
      <c r="AQ156" s="667"/>
      <c r="AR156" s="666"/>
      <c r="AS156" s="667"/>
      <c r="AT156" s="666"/>
      <c r="AU156" s="667"/>
      <c r="AV156" s="666"/>
      <c r="AW156" s="667"/>
      <c r="AX156" s="666"/>
      <c r="AY156" s="667"/>
      <c r="AZ156" s="666"/>
      <c r="BA156" s="667"/>
      <c r="BB156" s="666"/>
      <c r="BC156" s="668"/>
      <c r="BD156" s="649"/>
      <c r="BE156" s="666"/>
      <c r="BF156" s="667"/>
      <c r="BG156" s="666"/>
      <c r="BH156" s="667"/>
      <c r="BI156" s="666"/>
      <c r="BJ156" s="667"/>
      <c r="BK156" s="666"/>
      <c r="BL156" s="667"/>
      <c r="BM156" s="666"/>
      <c r="BN156" s="667"/>
      <c r="BO156" s="666"/>
      <c r="BP156" s="667"/>
      <c r="BQ156" s="666"/>
      <c r="BR156" s="667"/>
      <c r="BS156" s="666"/>
      <c r="BT156" s="667"/>
      <c r="BU156" s="666"/>
      <c r="BV156" s="667"/>
      <c r="BW156" s="666"/>
      <c r="BX156" s="667"/>
      <c r="BY156" s="666"/>
      <c r="BZ156" s="667"/>
      <c r="CA156" s="666"/>
      <c r="CB156" s="667"/>
      <c r="CC156" s="666"/>
      <c r="CD156" s="668"/>
      <c r="CE156" s="650"/>
      <c r="CF156" s="666"/>
      <c r="CG156" s="667"/>
      <c r="CH156" s="666"/>
      <c r="CI156" s="667"/>
      <c r="CJ156" s="666"/>
      <c r="CK156" s="667"/>
      <c r="CL156" s="666"/>
      <c r="CM156" s="667"/>
      <c r="CN156" s="666"/>
      <c r="CO156" s="667"/>
      <c r="CP156" s="666"/>
      <c r="CQ156" s="667"/>
      <c r="CR156" s="666"/>
      <c r="CS156" s="667"/>
      <c r="CT156" s="666"/>
      <c r="CU156" s="667"/>
      <c r="CV156" s="666"/>
      <c r="CW156" s="667"/>
      <c r="CX156" s="666"/>
      <c r="CY156" s="667"/>
      <c r="CZ156" s="666"/>
      <c r="DA156" s="667"/>
      <c r="DB156" s="666"/>
      <c r="DC156" s="667"/>
      <c r="DD156" s="666"/>
      <c r="DE156" s="668"/>
      <c r="DF156" s="662">
        <f t="shared" si="71"/>
        <v>0</v>
      </c>
      <c r="DG156" s="663" t="str">
        <f>IF(DF156=0,"",DF156/DB287)</f>
        <v/>
      </c>
      <c r="DH156" s="647"/>
      <c r="DI156" s="200">
        <v>0</v>
      </c>
      <c r="DJ156" s="200">
        <v>0</v>
      </c>
      <c r="DK156" s="200">
        <v>0</v>
      </c>
      <c r="DL156" s="200">
        <v>0</v>
      </c>
      <c r="DM156" s="200">
        <v>0</v>
      </c>
      <c r="DN156" s="200">
        <v>0</v>
      </c>
      <c r="DO156" s="200">
        <v>0</v>
      </c>
      <c r="DP156" s="200">
        <v>0</v>
      </c>
      <c r="DQ156" s="200">
        <v>0</v>
      </c>
      <c r="DR156" s="200">
        <v>0</v>
      </c>
      <c r="DS156" s="200">
        <v>0</v>
      </c>
      <c r="DT156" s="200">
        <v>0</v>
      </c>
      <c r="DU156" s="200">
        <v>0</v>
      </c>
      <c r="DV156" s="200">
        <v>0</v>
      </c>
      <c r="DW156" s="1304"/>
    </row>
    <row r="157" spans="2:127" ht="15.95" customHeight="1">
      <c r="B157" s="665" t="s">
        <v>567</v>
      </c>
      <c r="C157" s="666"/>
      <c r="D157" s="667"/>
      <c r="E157" s="666"/>
      <c r="F157" s="667"/>
      <c r="G157" s="666"/>
      <c r="H157" s="667"/>
      <c r="I157" s="666"/>
      <c r="J157" s="667"/>
      <c r="K157" s="666"/>
      <c r="L157" s="667"/>
      <c r="M157" s="666"/>
      <c r="N157" s="667"/>
      <c r="O157" s="666"/>
      <c r="P157" s="667"/>
      <c r="Q157" s="666"/>
      <c r="R157" s="667"/>
      <c r="S157" s="666"/>
      <c r="T157" s="667"/>
      <c r="U157" s="666"/>
      <c r="V157" s="667"/>
      <c r="W157" s="666"/>
      <c r="X157" s="667"/>
      <c r="Y157" s="666"/>
      <c r="Z157" s="667"/>
      <c r="AA157" s="666"/>
      <c r="AB157" s="668"/>
      <c r="AC157" s="648"/>
      <c r="AD157" s="666"/>
      <c r="AE157" s="667"/>
      <c r="AF157" s="666"/>
      <c r="AG157" s="667"/>
      <c r="AH157" s="666"/>
      <c r="AI157" s="667"/>
      <c r="AJ157" s="666"/>
      <c r="AK157" s="667"/>
      <c r="AL157" s="666"/>
      <c r="AM157" s="667"/>
      <c r="AN157" s="666"/>
      <c r="AO157" s="667"/>
      <c r="AP157" s="666"/>
      <c r="AQ157" s="667"/>
      <c r="AR157" s="666"/>
      <c r="AS157" s="667"/>
      <c r="AT157" s="666"/>
      <c r="AU157" s="667"/>
      <c r="AV157" s="666"/>
      <c r="AW157" s="667"/>
      <c r="AX157" s="666"/>
      <c r="AY157" s="667"/>
      <c r="AZ157" s="666"/>
      <c r="BA157" s="667"/>
      <c r="BB157" s="666"/>
      <c r="BC157" s="668"/>
      <c r="BD157" s="649"/>
      <c r="BE157" s="666"/>
      <c r="BF157" s="667"/>
      <c r="BG157" s="666"/>
      <c r="BH157" s="667"/>
      <c r="BI157" s="666"/>
      <c r="BJ157" s="667"/>
      <c r="BK157" s="666"/>
      <c r="BL157" s="667"/>
      <c r="BM157" s="666"/>
      <c r="BN157" s="667"/>
      <c r="BO157" s="666"/>
      <c r="BP157" s="667"/>
      <c r="BQ157" s="666"/>
      <c r="BR157" s="667"/>
      <c r="BS157" s="666"/>
      <c r="BT157" s="667"/>
      <c r="BU157" s="666"/>
      <c r="BV157" s="667"/>
      <c r="BW157" s="666"/>
      <c r="BX157" s="667"/>
      <c r="BY157" s="666"/>
      <c r="BZ157" s="667"/>
      <c r="CA157" s="666"/>
      <c r="CB157" s="667"/>
      <c r="CC157" s="666"/>
      <c r="CD157" s="668"/>
      <c r="CE157" s="650"/>
      <c r="CF157" s="666"/>
      <c r="CG157" s="667"/>
      <c r="CH157" s="666"/>
      <c r="CI157" s="667"/>
      <c r="CJ157" s="666"/>
      <c r="CK157" s="667"/>
      <c r="CL157" s="666"/>
      <c r="CM157" s="667"/>
      <c r="CN157" s="666"/>
      <c r="CO157" s="667"/>
      <c r="CP157" s="666"/>
      <c r="CQ157" s="667"/>
      <c r="CR157" s="666"/>
      <c r="CS157" s="667"/>
      <c r="CT157" s="666"/>
      <c r="CU157" s="667"/>
      <c r="CV157" s="666"/>
      <c r="CW157" s="667"/>
      <c r="CX157" s="666"/>
      <c r="CY157" s="667"/>
      <c r="CZ157" s="666"/>
      <c r="DA157" s="667"/>
      <c r="DB157" s="666"/>
      <c r="DC157" s="667"/>
      <c r="DD157" s="666"/>
      <c r="DE157" s="668"/>
      <c r="DF157" s="662">
        <f t="shared" si="71"/>
        <v>0</v>
      </c>
      <c r="DG157" s="663" t="str">
        <f>IF(DF157=0,"",DF157/DB287)</f>
        <v/>
      </c>
      <c r="DH157" s="647"/>
      <c r="DI157" s="200">
        <v>0</v>
      </c>
      <c r="DJ157" s="200">
        <v>0</v>
      </c>
      <c r="DK157" s="200">
        <v>0</v>
      </c>
      <c r="DL157" s="200">
        <v>0</v>
      </c>
      <c r="DM157" s="200">
        <v>0</v>
      </c>
      <c r="DN157" s="200">
        <v>0</v>
      </c>
      <c r="DO157" s="200">
        <v>0</v>
      </c>
      <c r="DP157" s="200">
        <v>0</v>
      </c>
      <c r="DQ157" s="200">
        <v>0</v>
      </c>
      <c r="DR157" s="200">
        <v>0</v>
      </c>
      <c r="DS157" s="200">
        <v>0</v>
      </c>
      <c r="DT157" s="200">
        <v>0</v>
      </c>
      <c r="DU157" s="200">
        <v>0</v>
      </c>
      <c r="DV157" s="200">
        <v>0</v>
      </c>
      <c r="DW157" s="1304"/>
    </row>
    <row r="158" spans="2:127" ht="15.95" customHeight="1">
      <c r="B158" s="665" t="s">
        <v>471</v>
      </c>
      <c r="C158" s="666"/>
      <c r="D158" s="667"/>
      <c r="E158" s="666"/>
      <c r="F158" s="667"/>
      <c r="G158" s="666"/>
      <c r="H158" s="667"/>
      <c r="I158" s="666"/>
      <c r="J158" s="667"/>
      <c r="K158" s="666"/>
      <c r="L158" s="667"/>
      <c r="M158" s="666"/>
      <c r="N158" s="667"/>
      <c r="O158" s="666"/>
      <c r="P158" s="667"/>
      <c r="Q158" s="666"/>
      <c r="R158" s="667"/>
      <c r="S158" s="666"/>
      <c r="T158" s="667"/>
      <c r="U158" s="666"/>
      <c r="V158" s="667"/>
      <c r="W158" s="666"/>
      <c r="X158" s="667"/>
      <c r="Y158" s="666"/>
      <c r="Z158" s="667"/>
      <c r="AA158" s="666"/>
      <c r="AB158" s="668"/>
      <c r="AC158" s="648"/>
      <c r="AD158" s="666"/>
      <c r="AE158" s="667"/>
      <c r="AF158" s="666"/>
      <c r="AG158" s="667"/>
      <c r="AH158" s="666"/>
      <c r="AI158" s="667"/>
      <c r="AJ158" s="666"/>
      <c r="AK158" s="667"/>
      <c r="AL158" s="666"/>
      <c r="AM158" s="667"/>
      <c r="AN158" s="666"/>
      <c r="AO158" s="667"/>
      <c r="AP158" s="666"/>
      <c r="AQ158" s="667"/>
      <c r="AR158" s="666"/>
      <c r="AS158" s="667"/>
      <c r="AT158" s="666"/>
      <c r="AU158" s="667"/>
      <c r="AV158" s="666"/>
      <c r="AW158" s="667"/>
      <c r="AX158" s="666"/>
      <c r="AY158" s="667"/>
      <c r="AZ158" s="666"/>
      <c r="BA158" s="667"/>
      <c r="BB158" s="666"/>
      <c r="BC158" s="668"/>
      <c r="BD158" s="649"/>
      <c r="BE158" s="666"/>
      <c r="BF158" s="667"/>
      <c r="BG158" s="666"/>
      <c r="BH158" s="667"/>
      <c r="BI158" s="666"/>
      <c r="BJ158" s="667"/>
      <c r="BK158" s="666"/>
      <c r="BL158" s="667"/>
      <c r="BM158" s="666"/>
      <c r="BN158" s="667"/>
      <c r="BO158" s="666"/>
      <c r="BP158" s="667"/>
      <c r="BQ158" s="666"/>
      <c r="BR158" s="667"/>
      <c r="BS158" s="666"/>
      <c r="BT158" s="667"/>
      <c r="BU158" s="666"/>
      <c r="BV158" s="667"/>
      <c r="BW158" s="666"/>
      <c r="BX158" s="667"/>
      <c r="BY158" s="666"/>
      <c r="BZ158" s="667"/>
      <c r="CA158" s="666"/>
      <c r="CB158" s="667"/>
      <c r="CC158" s="666"/>
      <c r="CD158" s="668"/>
      <c r="CE158" s="650"/>
      <c r="CF158" s="666"/>
      <c r="CG158" s="667"/>
      <c r="CH158" s="666"/>
      <c r="CI158" s="667"/>
      <c r="CJ158" s="666"/>
      <c r="CK158" s="667"/>
      <c r="CL158" s="666"/>
      <c r="CM158" s="667"/>
      <c r="CN158" s="666"/>
      <c r="CO158" s="667"/>
      <c r="CP158" s="666"/>
      <c r="CQ158" s="667"/>
      <c r="CR158" s="666"/>
      <c r="CS158" s="667"/>
      <c r="CT158" s="666"/>
      <c r="CU158" s="667"/>
      <c r="CV158" s="666"/>
      <c r="CW158" s="667"/>
      <c r="CX158" s="666"/>
      <c r="CY158" s="667"/>
      <c r="CZ158" s="666"/>
      <c r="DA158" s="667"/>
      <c r="DB158" s="666"/>
      <c r="DC158" s="667"/>
      <c r="DD158" s="666"/>
      <c r="DE158" s="668"/>
      <c r="DF158" s="662">
        <f t="shared" si="71"/>
        <v>0</v>
      </c>
      <c r="DG158" s="663" t="str">
        <f>IF(DF158=0,"",DF158/DB287)</f>
        <v/>
      </c>
      <c r="DH158" s="647"/>
      <c r="DI158" s="200">
        <v>0</v>
      </c>
      <c r="DJ158" s="200">
        <v>0</v>
      </c>
      <c r="DK158" s="200">
        <v>0</v>
      </c>
      <c r="DL158" s="200">
        <v>0</v>
      </c>
      <c r="DM158" s="200">
        <v>0</v>
      </c>
      <c r="DN158" s="200">
        <v>0</v>
      </c>
      <c r="DO158" s="200">
        <v>0</v>
      </c>
      <c r="DP158" s="200">
        <v>0</v>
      </c>
      <c r="DQ158" s="200">
        <v>0</v>
      </c>
      <c r="DR158" s="200">
        <v>0</v>
      </c>
      <c r="DS158" s="200">
        <v>0</v>
      </c>
      <c r="DT158" s="200">
        <v>0</v>
      </c>
      <c r="DU158" s="200">
        <v>0</v>
      </c>
      <c r="DV158" s="200">
        <v>0</v>
      </c>
      <c r="DW158" s="1304"/>
    </row>
    <row r="159" spans="2:127" ht="15.95" customHeight="1">
      <c r="B159" s="665" t="s">
        <v>569</v>
      </c>
      <c r="C159" s="666"/>
      <c r="D159" s="667"/>
      <c r="E159" s="666"/>
      <c r="F159" s="667"/>
      <c r="G159" s="666"/>
      <c r="H159" s="667"/>
      <c r="I159" s="666"/>
      <c r="J159" s="667"/>
      <c r="K159" s="666"/>
      <c r="L159" s="667"/>
      <c r="M159" s="666"/>
      <c r="N159" s="667"/>
      <c r="O159" s="666"/>
      <c r="P159" s="667"/>
      <c r="Q159" s="666"/>
      <c r="R159" s="667"/>
      <c r="S159" s="666"/>
      <c r="T159" s="667"/>
      <c r="U159" s="666"/>
      <c r="V159" s="667"/>
      <c r="W159" s="666"/>
      <c r="X159" s="667"/>
      <c r="Y159" s="666"/>
      <c r="Z159" s="667"/>
      <c r="AA159" s="666"/>
      <c r="AB159" s="668"/>
      <c r="AC159" s="648"/>
      <c r="AD159" s="666"/>
      <c r="AE159" s="667"/>
      <c r="AF159" s="666"/>
      <c r="AG159" s="667"/>
      <c r="AH159" s="666"/>
      <c r="AI159" s="667"/>
      <c r="AJ159" s="666"/>
      <c r="AK159" s="667"/>
      <c r="AL159" s="666"/>
      <c r="AM159" s="667"/>
      <c r="AN159" s="666"/>
      <c r="AO159" s="667"/>
      <c r="AP159" s="666"/>
      <c r="AQ159" s="667"/>
      <c r="AR159" s="666"/>
      <c r="AS159" s="667"/>
      <c r="AT159" s="666"/>
      <c r="AU159" s="667"/>
      <c r="AV159" s="666"/>
      <c r="AW159" s="667"/>
      <c r="AX159" s="666"/>
      <c r="AY159" s="667"/>
      <c r="AZ159" s="666"/>
      <c r="BA159" s="667"/>
      <c r="BB159" s="666"/>
      <c r="BC159" s="668"/>
      <c r="BD159" s="649"/>
      <c r="BE159" s="666"/>
      <c r="BF159" s="667"/>
      <c r="BG159" s="666"/>
      <c r="BH159" s="667"/>
      <c r="BI159" s="666"/>
      <c r="BJ159" s="667"/>
      <c r="BK159" s="666"/>
      <c r="BL159" s="667"/>
      <c r="BM159" s="666"/>
      <c r="BN159" s="667"/>
      <c r="BO159" s="666"/>
      <c r="BP159" s="667"/>
      <c r="BQ159" s="666"/>
      <c r="BR159" s="667"/>
      <c r="BS159" s="666"/>
      <c r="BT159" s="667"/>
      <c r="BU159" s="666"/>
      <c r="BV159" s="667"/>
      <c r="BW159" s="666"/>
      <c r="BX159" s="667"/>
      <c r="BY159" s="666"/>
      <c r="BZ159" s="667"/>
      <c r="CA159" s="666"/>
      <c r="CB159" s="667"/>
      <c r="CC159" s="666"/>
      <c r="CD159" s="668"/>
      <c r="CE159" s="650"/>
      <c r="CF159" s="666"/>
      <c r="CG159" s="667"/>
      <c r="CH159" s="666"/>
      <c r="CI159" s="667"/>
      <c r="CJ159" s="666"/>
      <c r="CK159" s="667"/>
      <c r="CL159" s="666"/>
      <c r="CM159" s="667"/>
      <c r="CN159" s="666"/>
      <c r="CO159" s="667"/>
      <c r="CP159" s="666"/>
      <c r="CQ159" s="667"/>
      <c r="CR159" s="666"/>
      <c r="CS159" s="667"/>
      <c r="CT159" s="666"/>
      <c r="CU159" s="667"/>
      <c r="CV159" s="666"/>
      <c r="CW159" s="667"/>
      <c r="CX159" s="666"/>
      <c r="CY159" s="667"/>
      <c r="CZ159" s="666"/>
      <c r="DA159" s="667"/>
      <c r="DB159" s="666"/>
      <c r="DC159" s="667"/>
      <c r="DD159" s="666"/>
      <c r="DE159" s="668"/>
      <c r="DF159" s="662">
        <f t="shared" si="71"/>
        <v>0</v>
      </c>
      <c r="DG159" s="663" t="str">
        <f>IF(DF159=0,"",DF159/DB287)</f>
        <v/>
      </c>
      <c r="DH159" s="647"/>
      <c r="DI159" s="200">
        <v>0</v>
      </c>
      <c r="DJ159" s="200">
        <v>0</v>
      </c>
      <c r="DK159" s="200">
        <v>0</v>
      </c>
      <c r="DL159" s="200">
        <v>0</v>
      </c>
      <c r="DM159" s="200">
        <v>0</v>
      </c>
      <c r="DN159" s="200">
        <v>0</v>
      </c>
      <c r="DO159" s="200">
        <v>0</v>
      </c>
      <c r="DP159" s="200">
        <v>0</v>
      </c>
      <c r="DQ159" s="200">
        <v>0</v>
      </c>
      <c r="DR159" s="200">
        <v>0</v>
      </c>
      <c r="DS159" s="200">
        <v>0</v>
      </c>
      <c r="DT159" s="200">
        <v>0</v>
      </c>
      <c r="DU159" s="200">
        <v>0</v>
      </c>
      <c r="DV159" s="200">
        <v>0</v>
      </c>
      <c r="DW159" s="1304"/>
    </row>
    <row r="160" spans="2:127" ht="15.95" customHeight="1">
      <c r="B160" s="665" t="s">
        <v>482</v>
      </c>
      <c r="C160" s="666"/>
      <c r="D160" s="667"/>
      <c r="E160" s="666"/>
      <c r="F160" s="667"/>
      <c r="G160" s="666"/>
      <c r="H160" s="667"/>
      <c r="I160" s="666"/>
      <c r="J160" s="667"/>
      <c r="K160" s="666"/>
      <c r="L160" s="667"/>
      <c r="M160" s="666"/>
      <c r="N160" s="667"/>
      <c r="O160" s="666"/>
      <c r="P160" s="667"/>
      <c r="Q160" s="666"/>
      <c r="R160" s="667"/>
      <c r="S160" s="666"/>
      <c r="T160" s="667"/>
      <c r="U160" s="666"/>
      <c r="V160" s="667"/>
      <c r="W160" s="666"/>
      <c r="X160" s="667"/>
      <c r="Y160" s="666"/>
      <c r="Z160" s="667"/>
      <c r="AA160" s="666"/>
      <c r="AB160" s="668"/>
      <c r="AC160" s="648"/>
      <c r="AD160" s="666"/>
      <c r="AE160" s="667"/>
      <c r="AF160" s="666"/>
      <c r="AG160" s="667"/>
      <c r="AH160" s="666"/>
      <c r="AI160" s="667"/>
      <c r="AJ160" s="666"/>
      <c r="AK160" s="667"/>
      <c r="AL160" s="666"/>
      <c r="AM160" s="667"/>
      <c r="AN160" s="666"/>
      <c r="AO160" s="667"/>
      <c r="AP160" s="666"/>
      <c r="AQ160" s="667"/>
      <c r="AR160" s="666"/>
      <c r="AS160" s="667"/>
      <c r="AT160" s="666"/>
      <c r="AU160" s="667"/>
      <c r="AV160" s="666"/>
      <c r="AW160" s="667"/>
      <c r="AX160" s="666"/>
      <c r="AY160" s="667"/>
      <c r="AZ160" s="666"/>
      <c r="BA160" s="667"/>
      <c r="BB160" s="666"/>
      <c r="BC160" s="668"/>
      <c r="BD160" s="649"/>
      <c r="BE160" s="666"/>
      <c r="BF160" s="667"/>
      <c r="BG160" s="666"/>
      <c r="BH160" s="667"/>
      <c r="BI160" s="666"/>
      <c r="BJ160" s="667"/>
      <c r="BK160" s="666"/>
      <c r="BL160" s="667"/>
      <c r="BM160" s="666"/>
      <c r="BN160" s="667"/>
      <c r="BO160" s="666"/>
      <c r="BP160" s="667"/>
      <c r="BQ160" s="666"/>
      <c r="BR160" s="667"/>
      <c r="BS160" s="666"/>
      <c r="BT160" s="667"/>
      <c r="BU160" s="666"/>
      <c r="BV160" s="667"/>
      <c r="BW160" s="666"/>
      <c r="BX160" s="667"/>
      <c r="BY160" s="666"/>
      <c r="BZ160" s="667"/>
      <c r="CA160" s="666"/>
      <c r="CB160" s="667"/>
      <c r="CC160" s="666"/>
      <c r="CD160" s="668"/>
      <c r="CE160" s="650"/>
      <c r="CF160" s="666"/>
      <c r="CG160" s="667"/>
      <c r="CH160" s="666"/>
      <c r="CI160" s="667"/>
      <c r="CJ160" s="666"/>
      <c r="CK160" s="667"/>
      <c r="CL160" s="666"/>
      <c r="CM160" s="667"/>
      <c r="CN160" s="666"/>
      <c r="CO160" s="667"/>
      <c r="CP160" s="666"/>
      <c r="CQ160" s="667"/>
      <c r="CR160" s="666"/>
      <c r="CS160" s="667"/>
      <c r="CT160" s="666"/>
      <c r="CU160" s="667"/>
      <c r="CV160" s="666"/>
      <c r="CW160" s="667"/>
      <c r="CX160" s="666"/>
      <c r="CY160" s="667"/>
      <c r="CZ160" s="666"/>
      <c r="DA160" s="667"/>
      <c r="DB160" s="666"/>
      <c r="DC160" s="667"/>
      <c r="DD160" s="666"/>
      <c r="DE160" s="668"/>
      <c r="DF160" s="662">
        <f t="shared" si="71"/>
        <v>0</v>
      </c>
      <c r="DG160" s="663" t="str">
        <f>IF(DF160=0,"",DF160/DB287)</f>
        <v/>
      </c>
      <c r="DH160" s="647"/>
      <c r="DI160" s="200">
        <v>0</v>
      </c>
      <c r="DJ160" s="200">
        <v>0</v>
      </c>
      <c r="DK160" s="200">
        <v>0</v>
      </c>
      <c r="DL160" s="200">
        <v>0</v>
      </c>
      <c r="DM160" s="200">
        <v>0</v>
      </c>
      <c r="DN160" s="200">
        <v>0</v>
      </c>
      <c r="DO160" s="200">
        <v>0</v>
      </c>
      <c r="DP160" s="200">
        <v>0</v>
      </c>
      <c r="DQ160" s="200">
        <v>0</v>
      </c>
      <c r="DR160" s="200">
        <v>0</v>
      </c>
      <c r="DS160" s="200">
        <v>0</v>
      </c>
      <c r="DT160" s="200">
        <v>0</v>
      </c>
      <c r="DU160" s="200">
        <v>0</v>
      </c>
      <c r="DV160" s="200">
        <v>0</v>
      </c>
      <c r="DW160" s="1304"/>
    </row>
    <row r="161" spans="2:127" ht="15.95" customHeight="1">
      <c r="B161" s="665" t="s">
        <v>571</v>
      </c>
      <c r="C161" s="666"/>
      <c r="D161" s="667"/>
      <c r="E161" s="666"/>
      <c r="F161" s="667"/>
      <c r="G161" s="666"/>
      <c r="H161" s="667"/>
      <c r="I161" s="666"/>
      <c r="J161" s="667"/>
      <c r="K161" s="666"/>
      <c r="L161" s="667"/>
      <c r="M161" s="666"/>
      <c r="N161" s="667"/>
      <c r="O161" s="666"/>
      <c r="P161" s="667"/>
      <c r="Q161" s="666"/>
      <c r="R161" s="667"/>
      <c r="S161" s="666"/>
      <c r="T161" s="667"/>
      <c r="U161" s="666"/>
      <c r="V161" s="667"/>
      <c r="W161" s="666"/>
      <c r="X161" s="667"/>
      <c r="Y161" s="666"/>
      <c r="Z161" s="667"/>
      <c r="AA161" s="666"/>
      <c r="AB161" s="668"/>
      <c r="AC161" s="648"/>
      <c r="AD161" s="666"/>
      <c r="AE161" s="667"/>
      <c r="AF161" s="666"/>
      <c r="AG161" s="667"/>
      <c r="AH161" s="666"/>
      <c r="AI161" s="667"/>
      <c r="AJ161" s="666"/>
      <c r="AK161" s="667"/>
      <c r="AL161" s="666"/>
      <c r="AM161" s="667"/>
      <c r="AN161" s="666"/>
      <c r="AO161" s="667"/>
      <c r="AP161" s="666"/>
      <c r="AQ161" s="667"/>
      <c r="AR161" s="666"/>
      <c r="AS161" s="667"/>
      <c r="AT161" s="666"/>
      <c r="AU161" s="667"/>
      <c r="AV161" s="666"/>
      <c r="AW161" s="667"/>
      <c r="AX161" s="666"/>
      <c r="AY161" s="667"/>
      <c r="AZ161" s="666"/>
      <c r="BA161" s="667"/>
      <c r="BB161" s="666"/>
      <c r="BC161" s="668"/>
      <c r="BD161" s="649"/>
      <c r="BE161" s="666"/>
      <c r="BF161" s="667"/>
      <c r="BG161" s="666"/>
      <c r="BH161" s="667"/>
      <c r="BI161" s="666"/>
      <c r="BJ161" s="667"/>
      <c r="BK161" s="666"/>
      <c r="BL161" s="667"/>
      <c r="BM161" s="666"/>
      <c r="BN161" s="667"/>
      <c r="BO161" s="666"/>
      <c r="BP161" s="667"/>
      <c r="BQ161" s="666"/>
      <c r="BR161" s="667"/>
      <c r="BS161" s="666"/>
      <c r="BT161" s="667"/>
      <c r="BU161" s="666"/>
      <c r="BV161" s="667"/>
      <c r="BW161" s="666"/>
      <c r="BX161" s="667"/>
      <c r="BY161" s="666"/>
      <c r="BZ161" s="667"/>
      <c r="CA161" s="666"/>
      <c r="CB161" s="667"/>
      <c r="CC161" s="666"/>
      <c r="CD161" s="668"/>
      <c r="CE161" s="650"/>
      <c r="CF161" s="666"/>
      <c r="CG161" s="667"/>
      <c r="CH161" s="666"/>
      <c r="CI161" s="667"/>
      <c r="CJ161" s="666"/>
      <c r="CK161" s="667"/>
      <c r="CL161" s="666"/>
      <c r="CM161" s="667"/>
      <c r="CN161" s="666"/>
      <c r="CO161" s="667"/>
      <c r="CP161" s="666"/>
      <c r="CQ161" s="667"/>
      <c r="CR161" s="666"/>
      <c r="CS161" s="667"/>
      <c r="CT161" s="666"/>
      <c r="CU161" s="667"/>
      <c r="CV161" s="666"/>
      <c r="CW161" s="667"/>
      <c r="CX161" s="666"/>
      <c r="CY161" s="667"/>
      <c r="CZ161" s="666"/>
      <c r="DA161" s="667"/>
      <c r="DB161" s="666"/>
      <c r="DC161" s="667"/>
      <c r="DD161" s="666"/>
      <c r="DE161" s="668"/>
      <c r="DF161" s="662">
        <f t="shared" si="71"/>
        <v>0</v>
      </c>
      <c r="DG161" s="663" t="str">
        <f>IF(DF161=0,"",DF161/DB287)</f>
        <v/>
      </c>
      <c r="DH161" s="647"/>
      <c r="DI161" s="200">
        <v>0</v>
      </c>
      <c r="DJ161" s="200">
        <v>0</v>
      </c>
      <c r="DK161" s="200">
        <v>0</v>
      </c>
      <c r="DL161" s="200">
        <v>0</v>
      </c>
      <c r="DM161" s="200">
        <v>0</v>
      </c>
      <c r="DN161" s="200">
        <v>0</v>
      </c>
      <c r="DO161" s="200">
        <v>0</v>
      </c>
      <c r="DP161" s="200">
        <v>0</v>
      </c>
      <c r="DQ161" s="200">
        <v>0</v>
      </c>
      <c r="DR161" s="200">
        <v>0</v>
      </c>
      <c r="DS161" s="200">
        <v>0</v>
      </c>
      <c r="DT161" s="200">
        <v>0</v>
      </c>
      <c r="DU161" s="200">
        <v>0</v>
      </c>
      <c r="DV161" s="200">
        <v>0</v>
      </c>
      <c r="DW161" s="1304"/>
    </row>
    <row r="162" spans="2:127" ht="15.95" customHeight="1">
      <c r="B162" s="665" t="s">
        <v>494</v>
      </c>
      <c r="C162" s="666"/>
      <c r="D162" s="667"/>
      <c r="E162" s="666"/>
      <c r="F162" s="667"/>
      <c r="G162" s="666"/>
      <c r="H162" s="667"/>
      <c r="I162" s="666"/>
      <c r="J162" s="667"/>
      <c r="K162" s="666"/>
      <c r="L162" s="667"/>
      <c r="M162" s="666"/>
      <c r="N162" s="667"/>
      <c r="O162" s="666"/>
      <c r="P162" s="667"/>
      <c r="Q162" s="666"/>
      <c r="R162" s="667"/>
      <c r="S162" s="666"/>
      <c r="T162" s="667"/>
      <c r="U162" s="666"/>
      <c r="V162" s="667"/>
      <c r="W162" s="666"/>
      <c r="X162" s="667"/>
      <c r="Y162" s="666"/>
      <c r="Z162" s="667"/>
      <c r="AA162" s="666"/>
      <c r="AB162" s="668"/>
      <c r="AC162" s="648"/>
      <c r="AD162" s="666"/>
      <c r="AE162" s="667"/>
      <c r="AF162" s="666"/>
      <c r="AG162" s="667"/>
      <c r="AH162" s="666"/>
      <c r="AI162" s="667"/>
      <c r="AJ162" s="666"/>
      <c r="AK162" s="667"/>
      <c r="AL162" s="666"/>
      <c r="AM162" s="667"/>
      <c r="AN162" s="666"/>
      <c r="AO162" s="667"/>
      <c r="AP162" s="666"/>
      <c r="AQ162" s="667"/>
      <c r="AR162" s="666"/>
      <c r="AS162" s="667"/>
      <c r="AT162" s="666"/>
      <c r="AU162" s="667"/>
      <c r="AV162" s="666"/>
      <c r="AW162" s="667"/>
      <c r="AX162" s="666"/>
      <c r="AY162" s="667"/>
      <c r="AZ162" s="666"/>
      <c r="BA162" s="667"/>
      <c r="BB162" s="666"/>
      <c r="BC162" s="668"/>
      <c r="BD162" s="649"/>
      <c r="BE162" s="666"/>
      <c r="BF162" s="667"/>
      <c r="BG162" s="666"/>
      <c r="BH162" s="667"/>
      <c r="BI162" s="666"/>
      <c r="BJ162" s="667"/>
      <c r="BK162" s="666"/>
      <c r="BL162" s="667"/>
      <c r="BM162" s="666"/>
      <c r="BN162" s="667"/>
      <c r="BO162" s="666"/>
      <c r="BP162" s="667"/>
      <c r="BQ162" s="666"/>
      <c r="BR162" s="667"/>
      <c r="BS162" s="666"/>
      <c r="BT162" s="667"/>
      <c r="BU162" s="666"/>
      <c r="BV162" s="667"/>
      <c r="BW162" s="666"/>
      <c r="BX162" s="667"/>
      <c r="BY162" s="666"/>
      <c r="BZ162" s="667"/>
      <c r="CA162" s="666"/>
      <c r="CB162" s="667"/>
      <c r="CC162" s="666"/>
      <c r="CD162" s="668"/>
      <c r="CE162" s="650"/>
      <c r="CF162" s="666"/>
      <c r="CG162" s="667"/>
      <c r="CH162" s="666"/>
      <c r="CI162" s="667"/>
      <c r="CJ162" s="666"/>
      <c r="CK162" s="667"/>
      <c r="CL162" s="666"/>
      <c r="CM162" s="667"/>
      <c r="CN162" s="666"/>
      <c r="CO162" s="667"/>
      <c r="CP162" s="666"/>
      <c r="CQ162" s="667"/>
      <c r="CR162" s="666"/>
      <c r="CS162" s="667"/>
      <c r="CT162" s="666"/>
      <c r="CU162" s="667"/>
      <c r="CV162" s="666"/>
      <c r="CW162" s="667"/>
      <c r="CX162" s="666"/>
      <c r="CY162" s="667"/>
      <c r="CZ162" s="666"/>
      <c r="DA162" s="667"/>
      <c r="DB162" s="666"/>
      <c r="DC162" s="667"/>
      <c r="DD162" s="666"/>
      <c r="DE162" s="668"/>
      <c r="DF162" s="662">
        <f t="shared" si="71"/>
        <v>0</v>
      </c>
      <c r="DG162" s="663" t="str">
        <f>IF(DF162=0,"",DF162/DB287)</f>
        <v/>
      </c>
      <c r="DH162" s="647"/>
      <c r="DI162" s="200">
        <v>0</v>
      </c>
      <c r="DJ162" s="200">
        <v>0</v>
      </c>
      <c r="DK162" s="200">
        <v>0</v>
      </c>
      <c r="DL162" s="200">
        <v>0</v>
      </c>
      <c r="DM162" s="200">
        <v>0</v>
      </c>
      <c r="DN162" s="200">
        <v>0</v>
      </c>
      <c r="DO162" s="200">
        <v>0</v>
      </c>
      <c r="DP162" s="200">
        <v>0</v>
      </c>
      <c r="DQ162" s="200">
        <v>0</v>
      </c>
      <c r="DR162" s="200">
        <v>0</v>
      </c>
      <c r="DS162" s="200">
        <v>0</v>
      </c>
      <c r="DT162" s="200">
        <v>0</v>
      </c>
      <c r="DU162" s="200">
        <v>0</v>
      </c>
      <c r="DV162" s="200">
        <v>0</v>
      </c>
      <c r="DW162" s="1304"/>
    </row>
    <row r="163" spans="2:127" ht="15.95" customHeight="1">
      <c r="B163" s="665" t="s">
        <v>504</v>
      </c>
      <c r="C163" s="666"/>
      <c r="D163" s="667"/>
      <c r="E163" s="666"/>
      <c r="F163" s="667"/>
      <c r="G163" s="666"/>
      <c r="H163" s="667"/>
      <c r="I163" s="666"/>
      <c r="J163" s="667"/>
      <c r="K163" s="666"/>
      <c r="L163" s="667"/>
      <c r="M163" s="666"/>
      <c r="N163" s="667"/>
      <c r="O163" s="666"/>
      <c r="P163" s="667"/>
      <c r="Q163" s="666"/>
      <c r="R163" s="667"/>
      <c r="S163" s="666"/>
      <c r="T163" s="667"/>
      <c r="U163" s="666"/>
      <c r="V163" s="667"/>
      <c r="W163" s="666"/>
      <c r="X163" s="667"/>
      <c r="Y163" s="666"/>
      <c r="Z163" s="667"/>
      <c r="AA163" s="666"/>
      <c r="AB163" s="668"/>
      <c r="AC163" s="648"/>
      <c r="AD163" s="666"/>
      <c r="AE163" s="667"/>
      <c r="AF163" s="666"/>
      <c r="AG163" s="667"/>
      <c r="AH163" s="666"/>
      <c r="AI163" s="667"/>
      <c r="AJ163" s="666"/>
      <c r="AK163" s="667"/>
      <c r="AL163" s="666"/>
      <c r="AM163" s="667"/>
      <c r="AN163" s="666"/>
      <c r="AO163" s="667"/>
      <c r="AP163" s="666"/>
      <c r="AQ163" s="667"/>
      <c r="AR163" s="666"/>
      <c r="AS163" s="667"/>
      <c r="AT163" s="666"/>
      <c r="AU163" s="667"/>
      <c r="AV163" s="666"/>
      <c r="AW163" s="667"/>
      <c r="AX163" s="666"/>
      <c r="AY163" s="667"/>
      <c r="AZ163" s="666"/>
      <c r="BA163" s="667"/>
      <c r="BB163" s="666"/>
      <c r="BC163" s="668"/>
      <c r="BD163" s="649"/>
      <c r="BE163" s="666"/>
      <c r="BF163" s="667"/>
      <c r="BG163" s="666"/>
      <c r="BH163" s="667"/>
      <c r="BI163" s="666"/>
      <c r="BJ163" s="667"/>
      <c r="BK163" s="666"/>
      <c r="BL163" s="667"/>
      <c r="BM163" s="666"/>
      <c r="BN163" s="667"/>
      <c r="BO163" s="666"/>
      <c r="BP163" s="667"/>
      <c r="BQ163" s="666"/>
      <c r="BR163" s="667"/>
      <c r="BS163" s="666"/>
      <c r="BT163" s="667"/>
      <c r="BU163" s="666"/>
      <c r="BV163" s="667"/>
      <c r="BW163" s="666"/>
      <c r="BX163" s="667"/>
      <c r="BY163" s="666"/>
      <c r="BZ163" s="667"/>
      <c r="CA163" s="666"/>
      <c r="CB163" s="667"/>
      <c r="CC163" s="666"/>
      <c r="CD163" s="668"/>
      <c r="CE163" s="650"/>
      <c r="CF163" s="666"/>
      <c r="CG163" s="667"/>
      <c r="CH163" s="666"/>
      <c r="CI163" s="667"/>
      <c r="CJ163" s="666"/>
      <c r="CK163" s="667"/>
      <c r="CL163" s="666"/>
      <c r="CM163" s="667"/>
      <c r="CN163" s="666"/>
      <c r="CO163" s="667"/>
      <c r="CP163" s="666"/>
      <c r="CQ163" s="667"/>
      <c r="CR163" s="666"/>
      <c r="CS163" s="667"/>
      <c r="CT163" s="666"/>
      <c r="CU163" s="667"/>
      <c r="CV163" s="666"/>
      <c r="CW163" s="667"/>
      <c r="CX163" s="666"/>
      <c r="CY163" s="667"/>
      <c r="CZ163" s="666"/>
      <c r="DA163" s="667"/>
      <c r="DB163" s="666"/>
      <c r="DC163" s="667"/>
      <c r="DD163" s="666"/>
      <c r="DE163" s="668"/>
      <c r="DF163" s="662">
        <f t="shared" si="71"/>
        <v>0</v>
      </c>
      <c r="DG163" s="663" t="str">
        <f>IF(DF163=0,"",DF163/DB287)</f>
        <v/>
      </c>
      <c r="DH163" s="647"/>
      <c r="DI163" s="200">
        <v>0</v>
      </c>
      <c r="DJ163" s="200">
        <v>0</v>
      </c>
      <c r="DK163" s="200">
        <v>0</v>
      </c>
      <c r="DL163" s="200">
        <v>0</v>
      </c>
      <c r="DM163" s="200">
        <v>0</v>
      </c>
      <c r="DN163" s="200">
        <v>0</v>
      </c>
      <c r="DO163" s="200">
        <v>0</v>
      </c>
      <c r="DP163" s="200">
        <v>0</v>
      </c>
      <c r="DQ163" s="200">
        <v>0</v>
      </c>
      <c r="DR163" s="200">
        <v>0</v>
      </c>
      <c r="DS163" s="200">
        <v>0</v>
      </c>
      <c r="DT163" s="200">
        <v>0</v>
      </c>
      <c r="DU163" s="200">
        <v>0</v>
      </c>
      <c r="DV163" s="200">
        <v>0</v>
      </c>
      <c r="DW163" s="1304"/>
    </row>
    <row r="164" spans="2:127" ht="15.95" customHeight="1">
      <c r="B164" s="665" t="s">
        <v>514</v>
      </c>
      <c r="C164" s="666"/>
      <c r="D164" s="667"/>
      <c r="E164" s="666"/>
      <c r="F164" s="667"/>
      <c r="G164" s="666"/>
      <c r="H164" s="667"/>
      <c r="I164" s="666"/>
      <c r="J164" s="667"/>
      <c r="K164" s="666"/>
      <c r="L164" s="667"/>
      <c r="M164" s="666"/>
      <c r="N164" s="667"/>
      <c r="O164" s="666"/>
      <c r="P164" s="667"/>
      <c r="Q164" s="666"/>
      <c r="R164" s="667"/>
      <c r="S164" s="666"/>
      <c r="T164" s="667"/>
      <c r="U164" s="666"/>
      <c r="V164" s="667"/>
      <c r="W164" s="666"/>
      <c r="X164" s="667"/>
      <c r="Y164" s="666"/>
      <c r="Z164" s="667"/>
      <c r="AA164" s="666"/>
      <c r="AB164" s="668"/>
      <c r="AC164" s="648"/>
      <c r="AD164" s="666"/>
      <c r="AE164" s="667"/>
      <c r="AF164" s="666"/>
      <c r="AG164" s="667"/>
      <c r="AH164" s="666"/>
      <c r="AI164" s="667"/>
      <c r="AJ164" s="666"/>
      <c r="AK164" s="667"/>
      <c r="AL164" s="666"/>
      <c r="AM164" s="667"/>
      <c r="AN164" s="666"/>
      <c r="AO164" s="667"/>
      <c r="AP164" s="666"/>
      <c r="AQ164" s="667"/>
      <c r="AR164" s="666"/>
      <c r="AS164" s="667"/>
      <c r="AT164" s="666"/>
      <c r="AU164" s="667"/>
      <c r="AV164" s="666"/>
      <c r="AW164" s="667"/>
      <c r="AX164" s="666"/>
      <c r="AY164" s="667"/>
      <c r="AZ164" s="666"/>
      <c r="BA164" s="667"/>
      <c r="BB164" s="666"/>
      <c r="BC164" s="668"/>
      <c r="BD164" s="649"/>
      <c r="BE164" s="666"/>
      <c r="BF164" s="667"/>
      <c r="BG164" s="666"/>
      <c r="BH164" s="667"/>
      <c r="BI164" s="666"/>
      <c r="BJ164" s="667"/>
      <c r="BK164" s="666"/>
      <c r="BL164" s="667"/>
      <c r="BM164" s="666"/>
      <c r="BN164" s="667"/>
      <c r="BO164" s="666"/>
      <c r="BP164" s="667"/>
      <c r="BQ164" s="666"/>
      <c r="BR164" s="667"/>
      <c r="BS164" s="666"/>
      <c r="BT164" s="667"/>
      <c r="BU164" s="666"/>
      <c r="BV164" s="667"/>
      <c r="BW164" s="666"/>
      <c r="BX164" s="667"/>
      <c r="BY164" s="666"/>
      <c r="BZ164" s="667"/>
      <c r="CA164" s="666"/>
      <c r="CB164" s="667"/>
      <c r="CC164" s="666"/>
      <c r="CD164" s="668"/>
      <c r="CE164" s="650"/>
      <c r="CF164" s="666"/>
      <c r="CG164" s="667"/>
      <c r="CH164" s="666"/>
      <c r="CI164" s="667"/>
      <c r="CJ164" s="666"/>
      <c r="CK164" s="667"/>
      <c r="CL164" s="666"/>
      <c r="CM164" s="667"/>
      <c r="CN164" s="666"/>
      <c r="CO164" s="667"/>
      <c r="CP164" s="666"/>
      <c r="CQ164" s="667"/>
      <c r="CR164" s="666"/>
      <c r="CS164" s="667"/>
      <c r="CT164" s="666"/>
      <c r="CU164" s="667"/>
      <c r="CV164" s="666"/>
      <c r="CW164" s="667"/>
      <c r="CX164" s="666"/>
      <c r="CY164" s="667"/>
      <c r="CZ164" s="666"/>
      <c r="DA164" s="667"/>
      <c r="DB164" s="666"/>
      <c r="DC164" s="667"/>
      <c r="DD164" s="666"/>
      <c r="DE164" s="668"/>
      <c r="DF164" s="662">
        <f t="shared" si="71"/>
        <v>0</v>
      </c>
      <c r="DG164" s="663" t="str">
        <f>IF(DF164=0,"",DF164/DB287)</f>
        <v/>
      </c>
      <c r="DH164" s="647"/>
      <c r="DI164" s="200">
        <v>0</v>
      </c>
      <c r="DJ164" s="200">
        <v>0</v>
      </c>
      <c r="DK164" s="200">
        <v>0</v>
      </c>
      <c r="DL164" s="200">
        <v>0</v>
      </c>
      <c r="DM164" s="200">
        <v>0</v>
      </c>
      <c r="DN164" s="200">
        <v>0</v>
      </c>
      <c r="DO164" s="200">
        <v>0</v>
      </c>
      <c r="DP164" s="200">
        <v>0</v>
      </c>
      <c r="DQ164" s="200">
        <v>0</v>
      </c>
      <c r="DR164" s="200">
        <v>0</v>
      </c>
      <c r="DS164" s="200">
        <v>0</v>
      </c>
      <c r="DT164" s="200">
        <v>0</v>
      </c>
      <c r="DU164" s="200">
        <v>0</v>
      </c>
      <c r="DV164" s="200">
        <v>0</v>
      </c>
      <c r="DW164" s="1304"/>
    </row>
    <row r="165" spans="2:127" ht="15.95" customHeight="1">
      <c r="B165" s="665" t="s">
        <v>524</v>
      </c>
      <c r="C165" s="666"/>
      <c r="D165" s="667"/>
      <c r="E165" s="666"/>
      <c r="F165" s="667"/>
      <c r="G165" s="666"/>
      <c r="H165" s="667"/>
      <c r="I165" s="666"/>
      <c r="J165" s="667"/>
      <c r="K165" s="666"/>
      <c r="L165" s="667"/>
      <c r="M165" s="666"/>
      <c r="N165" s="667"/>
      <c r="O165" s="666"/>
      <c r="P165" s="667"/>
      <c r="Q165" s="666"/>
      <c r="R165" s="667"/>
      <c r="S165" s="666"/>
      <c r="T165" s="667"/>
      <c r="U165" s="666"/>
      <c r="V165" s="667"/>
      <c r="W165" s="666"/>
      <c r="X165" s="667"/>
      <c r="Y165" s="666"/>
      <c r="Z165" s="667"/>
      <c r="AA165" s="666"/>
      <c r="AB165" s="668"/>
      <c r="AC165" s="648"/>
      <c r="AD165" s="666"/>
      <c r="AE165" s="667"/>
      <c r="AF165" s="666"/>
      <c r="AG165" s="667"/>
      <c r="AH165" s="666"/>
      <c r="AI165" s="667"/>
      <c r="AJ165" s="666"/>
      <c r="AK165" s="667"/>
      <c r="AL165" s="666"/>
      <c r="AM165" s="667"/>
      <c r="AN165" s="666"/>
      <c r="AO165" s="667"/>
      <c r="AP165" s="666"/>
      <c r="AQ165" s="667"/>
      <c r="AR165" s="666"/>
      <c r="AS165" s="667"/>
      <c r="AT165" s="666"/>
      <c r="AU165" s="667"/>
      <c r="AV165" s="666"/>
      <c r="AW165" s="667"/>
      <c r="AX165" s="666"/>
      <c r="AY165" s="667"/>
      <c r="AZ165" s="666"/>
      <c r="BA165" s="667"/>
      <c r="BB165" s="666"/>
      <c r="BC165" s="668"/>
      <c r="BD165" s="649"/>
      <c r="BE165" s="666"/>
      <c r="BF165" s="667"/>
      <c r="BG165" s="666"/>
      <c r="BH165" s="667"/>
      <c r="BI165" s="666"/>
      <c r="BJ165" s="667"/>
      <c r="BK165" s="666"/>
      <c r="BL165" s="667"/>
      <c r="BM165" s="666"/>
      <c r="BN165" s="667"/>
      <c r="BO165" s="666"/>
      <c r="BP165" s="667"/>
      <c r="BQ165" s="666"/>
      <c r="BR165" s="667"/>
      <c r="BS165" s="666"/>
      <c r="BT165" s="667"/>
      <c r="BU165" s="666"/>
      <c r="BV165" s="667"/>
      <c r="BW165" s="666"/>
      <c r="BX165" s="667"/>
      <c r="BY165" s="666"/>
      <c r="BZ165" s="667"/>
      <c r="CA165" s="666"/>
      <c r="CB165" s="667"/>
      <c r="CC165" s="666"/>
      <c r="CD165" s="668"/>
      <c r="CE165" s="650"/>
      <c r="CF165" s="666"/>
      <c r="CG165" s="667"/>
      <c r="CH165" s="666"/>
      <c r="CI165" s="667"/>
      <c r="CJ165" s="666"/>
      <c r="CK165" s="667"/>
      <c r="CL165" s="666"/>
      <c r="CM165" s="667"/>
      <c r="CN165" s="666"/>
      <c r="CO165" s="667"/>
      <c r="CP165" s="666"/>
      <c r="CQ165" s="667"/>
      <c r="CR165" s="666"/>
      <c r="CS165" s="667"/>
      <c r="CT165" s="666"/>
      <c r="CU165" s="667"/>
      <c r="CV165" s="666"/>
      <c r="CW165" s="667"/>
      <c r="CX165" s="666"/>
      <c r="CY165" s="667"/>
      <c r="CZ165" s="666"/>
      <c r="DA165" s="667"/>
      <c r="DB165" s="666"/>
      <c r="DC165" s="667"/>
      <c r="DD165" s="666"/>
      <c r="DE165" s="668"/>
      <c r="DF165" s="662">
        <f t="shared" si="71"/>
        <v>0</v>
      </c>
      <c r="DG165" s="663" t="str">
        <f>IF(DF165=0,"",DF165/DB287)</f>
        <v/>
      </c>
      <c r="DH165" s="647"/>
      <c r="DI165" s="200">
        <v>0</v>
      </c>
      <c r="DJ165" s="200">
        <v>0</v>
      </c>
      <c r="DK165" s="200">
        <v>0</v>
      </c>
      <c r="DL165" s="200">
        <v>0</v>
      </c>
      <c r="DM165" s="200">
        <v>0</v>
      </c>
      <c r="DN165" s="200">
        <v>0</v>
      </c>
      <c r="DO165" s="200">
        <v>0</v>
      </c>
      <c r="DP165" s="200">
        <v>0</v>
      </c>
      <c r="DQ165" s="200">
        <v>0</v>
      </c>
      <c r="DR165" s="200">
        <v>0</v>
      </c>
      <c r="DS165" s="200">
        <v>0</v>
      </c>
      <c r="DT165" s="200">
        <v>0</v>
      </c>
      <c r="DU165" s="200">
        <v>0</v>
      </c>
      <c r="DV165" s="200">
        <v>0</v>
      </c>
      <c r="DW165" s="1304"/>
    </row>
    <row r="166" spans="2:127" ht="15.95" customHeight="1">
      <c r="B166" s="665" t="s">
        <v>531</v>
      </c>
      <c r="C166" s="666"/>
      <c r="D166" s="667"/>
      <c r="E166" s="666"/>
      <c r="F166" s="667"/>
      <c r="G166" s="666"/>
      <c r="H166" s="667"/>
      <c r="I166" s="666"/>
      <c r="J166" s="667"/>
      <c r="K166" s="666"/>
      <c r="L166" s="667"/>
      <c r="M166" s="666"/>
      <c r="N166" s="667"/>
      <c r="O166" s="666"/>
      <c r="P166" s="667"/>
      <c r="Q166" s="666"/>
      <c r="R166" s="667"/>
      <c r="S166" s="666"/>
      <c r="T166" s="667"/>
      <c r="U166" s="666"/>
      <c r="V166" s="667"/>
      <c r="W166" s="666"/>
      <c r="X166" s="667"/>
      <c r="Y166" s="666"/>
      <c r="Z166" s="667"/>
      <c r="AA166" s="666"/>
      <c r="AB166" s="668"/>
      <c r="AC166" s="648"/>
      <c r="AD166" s="666"/>
      <c r="AE166" s="667"/>
      <c r="AF166" s="666"/>
      <c r="AG166" s="667"/>
      <c r="AH166" s="666"/>
      <c r="AI166" s="667"/>
      <c r="AJ166" s="666"/>
      <c r="AK166" s="667"/>
      <c r="AL166" s="666"/>
      <c r="AM166" s="667"/>
      <c r="AN166" s="666"/>
      <c r="AO166" s="667"/>
      <c r="AP166" s="666"/>
      <c r="AQ166" s="667"/>
      <c r="AR166" s="666"/>
      <c r="AS166" s="667"/>
      <c r="AT166" s="666"/>
      <c r="AU166" s="667"/>
      <c r="AV166" s="666"/>
      <c r="AW166" s="667"/>
      <c r="AX166" s="666"/>
      <c r="AY166" s="667"/>
      <c r="AZ166" s="666"/>
      <c r="BA166" s="667"/>
      <c r="BB166" s="666"/>
      <c r="BC166" s="668"/>
      <c r="BD166" s="649"/>
      <c r="BE166" s="666"/>
      <c r="BF166" s="667"/>
      <c r="BG166" s="666"/>
      <c r="BH166" s="667"/>
      <c r="BI166" s="666"/>
      <c r="BJ166" s="667"/>
      <c r="BK166" s="666"/>
      <c r="BL166" s="667"/>
      <c r="BM166" s="666"/>
      <c r="BN166" s="667"/>
      <c r="BO166" s="666"/>
      <c r="BP166" s="667"/>
      <c r="BQ166" s="666"/>
      <c r="BR166" s="667"/>
      <c r="BS166" s="666"/>
      <c r="BT166" s="667"/>
      <c r="BU166" s="666"/>
      <c r="BV166" s="667"/>
      <c r="BW166" s="666"/>
      <c r="BX166" s="667"/>
      <c r="BY166" s="666"/>
      <c r="BZ166" s="667"/>
      <c r="CA166" s="666"/>
      <c r="CB166" s="667"/>
      <c r="CC166" s="666"/>
      <c r="CD166" s="668"/>
      <c r="CE166" s="650"/>
      <c r="CF166" s="666"/>
      <c r="CG166" s="667"/>
      <c r="CH166" s="666"/>
      <c r="CI166" s="667"/>
      <c r="CJ166" s="666"/>
      <c r="CK166" s="667"/>
      <c r="CL166" s="666"/>
      <c r="CM166" s="667"/>
      <c r="CN166" s="666"/>
      <c r="CO166" s="667"/>
      <c r="CP166" s="666"/>
      <c r="CQ166" s="667"/>
      <c r="CR166" s="666"/>
      <c r="CS166" s="667"/>
      <c r="CT166" s="666"/>
      <c r="CU166" s="667"/>
      <c r="CV166" s="666"/>
      <c r="CW166" s="667"/>
      <c r="CX166" s="666"/>
      <c r="CY166" s="667"/>
      <c r="CZ166" s="666"/>
      <c r="DA166" s="667"/>
      <c r="DB166" s="666"/>
      <c r="DC166" s="667"/>
      <c r="DD166" s="666"/>
      <c r="DE166" s="668"/>
      <c r="DF166" s="662">
        <f t="shared" si="71"/>
        <v>0</v>
      </c>
      <c r="DG166" s="663" t="str">
        <f>IF(DF166=0,"",DF166/DB287)</f>
        <v/>
      </c>
      <c r="DH166" s="647"/>
      <c r="DI166" s="200">
        <v>0</v>
      </c>
      <c r="DJ166" s="200">
        <v>0</v>
      </c>
      <c r="DK166" s="200">
        <v>0</v>
      </c>
      <c r="DL166" s="200">
        <v>0</v>
      </c>
      <c r="DM166" s="200">
        <v>0</v>
      </c>
      <c r="DN166" s="200">
        <v>0</v>
      </c>
      <c r="DO166" s="200">
        <v>0</v>
      </c>
      <c r="DP166" s="200">
        <v>0</v>
      </c>
      <c r="DQ166" s="200">
        <v>0</v>
      </c>
      <c r="DR166" s="200">
        <v>0</v>
      </c>
      <c r="DS166" s="200">
        <v>0</v>
      </c>
      <c r="DT166" s="200">
        <v>0</v>
      </c>
      <c r="DU166" s="200">
        <v>0</v>
      </c>
      <c r="DV166" s="200">
        <v>0</v>
      </c>
      <c r="DW166" s="1304"/>
    </row>
    <row r="167" spans="2:127" ht="15.95" customHeight="1">
      <c r="B167" s="665" t="s">
        <v>538</v>
      </c>
      <c r="C167" s="666"/>
      <c r="D167" s="667"/>
      <c r="E167" s="666"/>
      <c r="F167" s="667"/>
      <c r="G167" s="666"/>
      <c r="H167" s="667"/>
      <c r="I167" s="666"/>
      <c r="J167" s="667"/>
      <c r="K167" s="666"/>
      <c r="L167" s="667"/>
      <c r="M167" s="666"/>
      <c r="N167" s="667"/>
      <c r="O167" s="666"/>
      <c r="P167" s="667"/>
      <c r="Q167" s="666"/>
      <c r="R167" s="667"/>
      <c r="S167" s="666"/>
      <c r="T167" s="667"/>
      <c r="U167" s="666"/>
      <c r="V167" s="667"/>
      <c r="W167" s="666"/>
      <c r="X167" s="667"/>
      <c r="Y167" s="666"/>
      <c r="Z167" s="667"/>
      <c r="AA167" s="666"/>
      <c r="AB167" s="668"/>
      <c r="AC167" s="648"/>
      <c r="AD167" s="666"/>
      <c r="AE167" s="667"/>
      <c r="AF167" s="666"/>
      <c r="AG167" s="667"/>
      <c r="AH167" s="666"/>
      <c r="AI167" s="667"/>
      <c r="AJ167" s="666"/>
      <c r="AK167" s="667"/>
      <c r="AL167" s="666"/>
      <c r="AM167" s="667"/>
      <c r="AN167" s="666"/>
      <c r="AO167" s="667"/>
      <c r="AP167" s="666"/>
      <c r="AQ167" s="667"/>
      <c r="AR167" s="666"/>
      <c r="AS167" s="667"/>
      <c r="AT167" s="666"/>
      <c r="AU167" s="667"/>
      <c r="AV167" s="666"/>
      <c r="AW167" s="667"/>
      <c r="AX167" s="666"/>
      <c r="AY167" s="667"/>
      <c r="AZ167" s="666"/>
      <c r="BA167" s="667"/>
      <c r="BB167" s="666"/>
      <c r="BC167" s="668"/>
      <c r="BD167" s="649"/>
      <c r="BE167" s="666"/>
      <c r="BF167" s="667"/>
      <c r="BG167" s="666"/>
      <c r="BH167" s="667"/>
      <c r="BI167" s="666"/>
      <c r="BJ167" s="667"/>
      <c r="BK167" s="666"/>
      <c r="BL167" s="667"/>
      <c r="BM167" s="666"/>
      <c r="BN167" s="667"/>
      <c r="BO167" s="666"/>
      <c r="BP167" s="667"/>
      <c r="BQ167" s="666"/>
      <c r="BR167" s="667"/>
      <c r="BS167" s="666"/>
      <c r="BT167" s="667"/>
      <c r="BU167" s="666"/>
      <c r="BV167" s="667"/>
      <c r="BW167" s="666"/>
      <c r="BX167" s="667"/>
      <c r="BY167" s="666"/>
      <c r="BZ167" s="667"/>
      <c r="CA167" s="666"/>
      <c r="CB167" s="667"/>
      <c r="CC167" s="666"/>
      <c r="CD167" s="668"/>
      <c r="CE167" s="650"/>
      <c r="CF167" s="666"/>
      <c r="CG167" s="667"/>
      <c r="CH167" s="666"/>
      <c r="CI167" s="667"/>
      <c r="CJ167" s="666"/>
      <c r="CK167" s="667"/>
      <c r="CL167" s="666"/>
      <c r="CM167" s="667"/>
      <c r="CN167" s="666"/>
      <c r="CO167" s="667"/>
      <c r="CP167" s="666"/>
      <c r="CQ167" s="667"/>
      <c r="CR167" s="666"/>
      <c r="CS167" s="667"/>
      <c r="CT167" s="666"/>
      <c r="CU167" s="667"/>
      <c r="CV167" s="666"/>
      <c r="CW167" s="667"/>
      <c r="CX167" s="666"/>
      <c r="CY167" s="667"/>
      <c r="CZ167" s="666"/>
      <c r="DA167" s="667"/>
      <c r="DB167" s="666"/>
      <c r="DC167" s="667"/>
      <c r="DD167" s="666"/>
      <c r="DE167" s="668"/>
      <c r="DF167" s="662">
        <f t="shared" si="71"/>
        <v>0</v>
      </c>
      <c r="DG167" s="663" t="str">
        <f>IF(DF167=0,"",DF167/DB287)</f>
        <v/>
      </c>
      <c r="DH167" s="647"/>
      <c r="DI167" s="200">
        <v>0</v>
      </c>
      <c r="DJ167" s="200">
        <v>0</v>
      </c>
      <c r="DK167" s="200">
        <v>0</v>
      </c>
      <c r="DL167" s="200">
        <v>0</v>
      </c>
      <c r="DM167" s="200">
        <v>0</v>
      </c>
      <c r="DN167" s="200">
        <v>0</v>
      </c>
      <c r="DO167" s="200">
        <v>0</v>
      </c>
      <c r="DP167" s="200">
        <v>0</v>
      </c>
      <c r="DQ167" s="200">
        <v>0</v>
      </c>
      <c r="DR167" s="200">
        <v>0</v>
      </c>
      <c r="DS167" s="200">
        <v>0</v>
      </c>
      <c r="DT167" s="200">
        <v>0</v>
      </c>
      <c r="DU167" s="200">
        <v>0</v>
      </c>
      <c r="DV167" s="200">
        <v>0</v>
      </c>
      <c r="DW167" s="1304"/>
    </row>
    <row r="168" spans="2:127" ht="15.95" customHeight="1">
      <c r="B168" s="665" t="s">
        <v>550</v>
      </c>
      <c r="C168" s="666"/>
      <c r="D168" s="667"/>
      <c r="E168" s="666"/>
      <c r="F168" s="667"/>
      <c r="G168" s="666"/>
      <c r="H168" s="667"/>
      <c r="I168" s="666"/>
      <c r="J168" s="667"/>
      <c r="K168" s="666"/>
      <c r="L168" s="667"/>
      <c r="M168" s="666"/>
      <c r="N168" s="667"/>
      <c r="O168" s="666"/>
      <c r="P168" s="667"/>
      <c r="Q168" s="666"/>
      <c r="R168" s="667"/>
      <c r="S168" s="666"/>
      <c r="T168" s="667"/>
      <c r="U168" s="666"/>
      <c r="V168" s="667"/>
      <c r="W168" s="666"/>
      <c r="X168" s="667"/>
      <c r="Y168" s="666"/>
      <c r="Z168" s="667"/>
      <c r="AA168" s="666"/>
      <c r="AB168" s="668"/>
      <c r="AC168" s="648"/>
      <c r="AD168" s="666"/>
      <c r="AE168" s="667"/>
      <c r="AF168" s="666"/>
      <c r="AG168" s="667"/>
      <c r="AH168" s="666"/>
      <c r="AI168" s="667"/>
      <c r="AJ168" s="666"/>
      <c r="AK168" s="667"/>
      <c r="AL168" s="666"/>
      <c r="AM168" s="667"/>
      <c r="AN168" s="666"/>
      <c r="AO168" s="667"/>
      <c r="AP168" s="666"/>
      <c r="AQ168" s="667"/>
      <c r="AR168" s="666"/>
      <c r="AS168" s="667"/>
      <c r="AT168" s="666"/>
      <c r="AU168" s="667"/>
      <c r="AV168" s="666"/>
      <c r="AW168" s="667"/>
      <c r="AX168" s="666"/>
      <c r="AY168" s="667"/>
      <c r="AZ168" s="666"/>
      <c r="BA168" s="667"/>
      <c r="BB168" s="666"/>
      <c r="BC168" s="668"/>
      <c r="BD168" s="649"/>
      <c r="BE168" s="666"/>
      <c r="BF168" s="667"/>
      <c r="BG168" s="666"/>
      <c r="BH168" s="667"/>
      <c r="BI168" s="666"/>
      <c r="BJ168" s="667"/>
      <c r="BK168" s="666"/>
      <c r="BL168" s="667"/>
      <c r="BM168" s="666"/>
      <c r="BN168" s="667"/>
      <c r="BO168" s="666"/>
      <c r="BP168" s="667"/>
      <c r="BQ168" s="666"/>
      <c r="BR168" s="667"/>
      <c r="BS168" s="666"/>
      <c r="BT168" s="667"/>
      <c r="BU168" s="666"/>
      <c r="BV168" s="667"/>
      <c r="BW168" s="666"/>
      <c r="BX168" s="667"/>
      <c r="BY168" s="666"/>
      <c r="BZ168" s="667"/>
      <c r="CA168" s="666"/>
      <c r="CB168" s="667"/>
      <c r="CC168" s="666"/>
      <c r="CD168" s="668"/>
      <c r="CE168" s="650"/>
      <c r="CF168" s="666"/>
      <c r="CG168" s="667"/>
      <c r="CH168" s="666"/>
      <c r="CI168" s="667"/>
      <c r="CJ168" s="666"/>
      <c r="CK168" s="667"/>
      <c r="CL168" s="666"/>
      <c r="CM168" s="667"/>
      <c r="CN168" s="666"/>
      <c r="CO168" s="667"/>
      <c r="CP168" s="666"/>
      <c r="CQ168" s="667"/>
      <c r="CR168" s="666"/>
      <c r="CS168" s="667"/>
      <c r="CT168" s="666"/>
      <c r="CU168" s="667"/>
      <c r="CV168" s="666"/>
      <c r="CW168" s="667"/>
      <c r="CX168" s="666"/>
      <c r="CY168" s="667"/>
      <c r="CZ168" s="666"/>
      <c r="DA168" s="667"/>
      <c r="DB168" s="666"/>
      <c r="DC168" s="667"/>
      <c r="DD168" s="666"/>
      <c r="DE168" s="668"/>
      <c r="DF168" s="662">
        <f t="shared" si="71"/>
        <v>0</v>
      </c>
      <c r="DG168" s="663" t="str">
        <f>IF(DF168=0,"",DF168/DB287)</f>
        <v/>
      </c>
      <c r="DH168" s="647"/>
      <c r="DI168" s="200">
        <v>0</v>
      </c>
      <c r="DJ168" s="200">
        <v>0</v>
      </c>
      <c r="DK168" s="200">
        <v>0</v>
      </c>
      <c r="DL168" s="200">
        <v>0</v>
      </c>
      <c r="DM168" s="200">
        <v>0</v>
      </c>
      <c r="DN168" s="200">
        <v>0</v>
      </c>
      <c r="DO168" s="200">
        <v>0</v>
      </c>
      <c r="DP168" s="200">
        <v>0</v>
      </c>
      <c r="DQ168" s="200">
        <v>0</v>
      </c>
      <c r="DR168" s="200">
        <v>0</v>
      </c>
      <c r="DS168" s="200">
        <v>0</v>
      </c>
      <c r="DT168" s="200">
        <v>0</v>
      </c>
      <c r="DU168" s="200">
        <v>0</v>
      </c>
      <c r="DV168" s="200">
        <v>0</v>
      </c>
      <c r="DW168" s="1304"/>
    </row>
    <row r="169" spans="2:127" ht="15.95" customHeight="1">
      <c r="B169" s="665" t="s">
        <v>544</v>
      </c>
      <c r="C169" s="666"/>
      <c r="D169" s="667"/>
      <c r="E169" s="666"/>
      <c r="F169" s="667"/>
      <c r="G169" s="666"/>
      <c r="H169" s="667"/>
      <c r="I169" s="666"/>
      <c r="J169" s="667"/>
      <c r="K169" s="666"/>
      <c r="L169" s="667"/>
      <c r="M169" s="666"/>
      <c r="N169" s="667"/>
      <c r="O169" s="666"/>
      <c r="P169" s="667"/>
      <c r="Q169" s="666"/>
      <c r="R169" s="667"/>
      <c r="S169" s="666"/>
      <c r="T169" s="667"/>
      <c r="U169" s="666"/>
      <c r="V169" s="667"/>
      <c r="W169" s="666"/>
      <c r="X169" s="667"/>
      <c r="Y169" s="666"/>
      <c r="Z169" s="667"/>
      <c r="AA169" s="666"/>
      <c r="AB169" s="668"/>
      <c r="AC169" s="648"/>
      <c r="AD169" s="666"/>
      <c r="AE169" s="667"/>
      <c r="AF169" s="666"/>
      <c r="AG169" s="667"/>
      <c r="AH169" s="666"/>
      <c r="AI169" s="667"/>
      <c r="AJ169" s="666"/>
      <c r="AK169" s="667"/>
      <c r="AL169" s="666"/>
      <c r="AM169" s="667"/>
      <c r="AN169" s="666"/>
      <c r="AO169" s="667"/>
      <c r="AP169" s="666"/>
      <c r="AQ169" s="667"/>
      <c r="AR169" s="666"/>
      <c r="AS169" s="667"/>
      <c r="AT169" s="666"/>
      <c r="AU169" s="667"/>
      <c r="AV169" s="666"/>
      <c r="AW169" s="667"/>
      <c r="AX169" s="666"/>
      <c r="AY169" s="667"/>
      <c r="AZ169" s="666"/>
      <c r="BA169" s="667"/>
      <c r="BB169" s="666"/>
      <c r="BC169" s="668"/>
      <c r="BD169" s="649"/>
      <c r="BE169" s="666"/>
      <c r="BF169" s="667"/>
      <c r="BG169" s="666"/>
      <c r="BH169" s="667"/>
      <c r="BI169" s="666"/>
      <c r="BJ169" s="667"/>
      <c r="BK169" s="666"/>
      <c r="BL169" s="667"/>
      <c r="BM169" s="666"/>
      <c r="BN169" s="667"/>
      <c r="BO169" s="666"/>
      <c r="BP169" s="667"/>
      <c r="BQ169" s="666"/>
      <c r="BR169" s="667"/>
      <c r="BS169" s="666"/>
      <c r="BT169" s="667"/>
      <c r="BU169" s="666"/>
      <c r="BV169" s="667"/>
      <c r="BW169" s="666"/>
      <c r="BX169" s="667"/>
      <c r="BY169" s="666"/>
      <c r="BZ169" s="667"/>
      <c r="CA169" s="666"/>
      <c r="CB169" s="667"/>
      <c r="CC169" s="666"/>
      <c r="CD169" s="668"/>
      <c r="CE169" s="650"/>
      <c r="CF169" s="666"/>
      <c r="CG169" s="667"/>
      <c r="CH169" s="666"/>
      <c r="CI169" s="667"/>
      <c r="CJ169" s="666"/>
      <c r="CK169" s="667"/>
      <c r="CL169" s="666"/>
      <c r="CM169" s="667"/>
      <c r="CN169" s="666"/>
      <c r="CO169" s="667"/>
      <c r="CP169" s="666"/>
      <c r="CQ169" s="667"/>
      <c r="CR169" s="666"/>
      <c r="CS169" s="667"/>
      <c r="CT169" s="666"/>
      <c r="CU169" s="667"/>
      <c r="CV169" s="666"/>
      <c r="CW169" s="667"/>
      <c r="CX169" s="666"/>
      <c r="CY169" s="667"/>
      <c r="CZ169" s="666"/>
      <c r="DA169" s="667"/>
      <c r="DB169" s="666"/>
      <c r="DC169" s="667"/>
      <c r="DD169" s="666"/>
      <c r="DE169" s="668"/>
      <c r="DF169" s="662">
        <f t="shared" si="71"/>
        <v>0</v>
      </c>
      <c r="DG169" s="663" t="str">
        <f>IF(DF169=0,"",DF169/DB287)</f>
        <v/>
      </c>
      <c r="DH169" s="647"/>
      <c r="DI169" s="200">
        <v>0</v>
      </c>
      <c r="DJ169" s="200">
        <v>0</v>
      </c>
      <c r="DK169" s="200">
        <v>0</v>
      </c>
      <c r="DL169" s="200">
        <v>0</v>
      </c>
      <c r="DM169" s="200">
        <v>0</v>
      </c>
      <c r="DN169" s="200">
        <v>0</v>
      </c>
      <c r="DO169" s="200">
        <v>0</v>
      </c>
      <c r="DP169" s="200">
        <v>0</v>
      </c>
      <c r="DQ169" s="200">
        <v>0</v>
      </c>
      <c r="DR169" s="200">
        <v>0</v>
      </c>
      <c r="DS169" s="200">
        <v>0</v>
      </c>
      <c r="DT169" s="200">
        <v>0</v>
      </c>
      <c r="DU169" s="200">
        <v>0</v>
      </c>
      <c r="DV169" s="200">
        <v>0</v>
      </c>
      <c r="DW169" s="1304"/>
    </row>
    <row r="170" spans="2:127" ht="15.95" customHeight="1">
      <c r="B170" s="665" t="s">
        <v>572</v>
      </c>
      <c r="C170" s="666"/>
      <c r="D170" s="667"/>
      <c r="E170" s="666"/>
      <c r="F170" s="667"/>
      <c r="G170" s="666"/>
      <c r="H170" s="667"/>
      <c r="I170" s="666"/>
      <c r="J170" s="667"/>
      <c r="K170" s="666"/>
      <c r="L170" s="667"/>
      <c r="M170" s="666"/>
      <c r="N170" s="667"/>
      <c r="O170" s="666"/>
      <c r="P170" s="667"/>
      <c r="Q170" s="666"/>
      <c r="R170" s="667"/>
      <c r="S170" s="666"/>
      <c r="T170" s="667"/>
      <c r="U170" s="666"/>
      <c r="V170" s="667"/>
      <c r="W170" s="666"/>
      <c r="X170" s="667"/>
      <c r="Y170" s="666"/>
      <c r="Z170" s="667"/>
      <c r="AA170" s="666"/>
      <c r="AB170" s="668"/>
      <c r="AC170" s="648"/>
      <c r="AD170" s="666"/>
      <c r="AE170" s="667"/>
      <c r="AF170" s="666"/>
      <c r="AG170" s="667"/>
      <c r="AH170" s="666"/>
      <c r="AI170" s="667"/>
      <c r="AJ170" s="666"/>
      <c r="AK170" s="667"/>
      <c r="AL170" s="666"/>
      <c r="AM170" s="667"/>
      <c r="AN170" s="666"/>
      <c r="AO170" s="667"/>
      <c r="AP170" s="666"/>
      <c r="AQ170" s="667"/>
      <c r="AR170" s="666"/>
      <c r="AS170" s="667"/>
      <c r="AT170" s="666"/>
      <c r="AU170" s="667"/>
      <c r="AV170" s="666"/>
      <c r="AW170" s="667"/>
      <c r="AX170" s="666"/>
      <c r="AY170" s="667"/>
      <c r="AZ170" s="666"/>
      <c r="BA170" s="667"/>
      <c r="BB170" s="666"/>
      <c r="BC170" s="668"/>
      <c r="BD170" s="649"/>
      <c r="BE170" s="666"/>
      <c r="BF170" s="667"/>
      <c r="BG170" s="666"/>
      <c r="BH170" s="667"/>
      <c r="BI170" s="666"/>
      <c r="BJ170" s="667"/>
      <c r="BK170" s="666"/>
      <c r="BL170" s="667"/>
      <c r="BM170" s="666"/>
      <c r="BN170" s="667"/>
      <c r="BO170" s="666"/>
      <c r="BP170" s="667"/>
      <c r="BQ170" s="666"/>
      <c r="BR170" s="667"/>
      <c r="BS170" s="666"/>
      <c r="BT170" s="667"/>
      <c r="BU170" s="666"/>
      <c r="BV170" s="667"/>
      <c r="BW170" s="666"/>
      <c r="BX170" s="667"/>
      <c r="BY170" s="666"/>
      <c r="BZ170" s="667"/>
      <c r="CA170" s="666"/>
      <c r="CB170" s="667"/>
      <c r="CC170" s="666"/>
      <c r="CD170" s="668"/>
      <c r="CE170" s="650"/>
      <c r="CF170" s="666"/>
      <c r="CG170" s="667"/>
      <c r="CH170" s="666"/>
      <c r="CI170" s="667"/>
      <c r="CJ170" s="666"/>
      <c r="CK170" s="667"/>
      <c r="CL170" s="666"/>
      <c r="CM170" s="667"/>
      <c r="CN170" s="666"/>
      <c r="CO170" s="667"/>
      <c r="CP170" s="666"/>
      <c r="CQ170" s="667"/>
      <c r="CR170" s="666"/>
      <c r="CS170" s="667"/>
      <c r="CT170" s="666"/>
      <c r="CU170" s="667"/>
      <c r="CV170" s="666"/>
      <c r="CW170" s="667"/>
      <c r="CX170" s="666"/>
      <c r="CY170" s="667"/>
      <c r="CZ170" s="666"/>
      <c r="DA170" s="667"/>
      <c r="DB170" s="666"/>
      <c r="DC170" s="667"/>
      <c r="DD170" s="666"/>
      <c r="DE170" s="668"/>
      <c r="DF170" s="662">
        <f t="shared" si="71"/>
        <v>0</v>
      </c>
      <c r="DG170" s="663" t="str">
        <f>IF(DF170=0,"",DF170/DB287)</f>
        <v/>
      </c>
      <c r="DH170" s="647"/>
      <c r="DI170" s="200">
        <v>0</v>
      </c>
      <c r="DJ170" s="200">
        <v>0</v>
      </c>
      <c r="DK170" s="200">
        <v>0</v>
      </c>
      <c r="DL170" s="200">
        <v>0</v>
      </c>
      <c r="DM170" s="200">
        <v>0</v>
      </c>
      <c r="DN170" s="200">
        <v>0</v>
      </c>
      <c r="DO170" s="200">
        <v>0</v>
      </c>
      <c r="DP170" s="200">
        <v>0</v>
      </c>
      <c r="DQ170" s="200">
        <v>0</v>
      </c>
      <c r="DR170" s="200">
        <v>0</v>
      </c>
      <c r="DS170" s="200">
        <v>0</v>
      </c>
      <c r="DT170" s="200">
        <v>0</v>
      </c>
      <c r="DU170" s="200">
        <v>0</v>
      </c>
      <c r="DV170" s="200">
        <v>0</v>
      </c>
      <c r="DW170" s="1304"/>
    </row>
    <row r="171" spans="2:127" ht="15.95" customHeight="1">
      <c r="B171" s="665" t="s">
        <v>553</v>
      </c>
      <c r="C171" s="666"/>
      <c r="D171" s="667"/>
      <c r="E171" s="666"/>
      <c r="F171" s="667"/>
      <c r="G171" s="666"/>
      <c r="H171" s="667"/>
      <c r="I171" s="666"/>
      <c r="J171" s="667"/>
      <c r="K171" s="666"/>
      <c r="L171" s="667"/>
      <c r="M171" s="666"/>
      <c r="N171" s="667"/>
      <c r="O171" s="666"/>
      <c r="P171" s="667"/>
      <c r="Q171" s="666"/>
      <c r="R171" s="667"/>
      <c r="S171" s="666"/>
      <c r="T171" s="667"/>
      <c r="U171" s="666"/>
      <c r="V171" s="667"/>
      <c r="W171" s="666"/>
      <c r="X171" s="667"/>
      <c r="Y171" s="666"/>
      <c r="Z171" s="667"/>
      <c r="AA171" s="666"/>
      <c r="AB171" s="668"/>
      <c r="AC171" s="648"/>
      <c r="AD171" s="666"/>
      <c r="AE171" s="667"/>
      <c r="AF171" s="666"/>
      <c r="AG171" s="667"/>
      <c r="AH171" s="666"/>
      <c r="AI171" s="667"/>
      <c r="AJ171" s="666"/>
      <c r="AK171" s="667"/>
      <c r="AL171" s="666"/>
      <c r="AM171" s="667"/>
      <c r="AN171" s="666"/>
      <c r="AO171" s="667"/>
      <c r="AP171" s="666"/>
      <c r="AQ171" s="667"/>
      <c r="AR171" s="666"/>
      <c r="AS171" s="667"/>
      <c r="AT171" s="666"/>
      <c r="AU171" s="667"/>
      <c r="AV171" s="666"/>
      <c r="AW171" s="667"/>
      <c r="AX171" s="666"/>
      <c r="AY171" s="667"/>
      <c r="AZ171" s="666"/>
      <c r="BA171" s="667"/>
      <c r="BB171" s="666"/>
      <c r="BC171" s="668"/>
      <c r="BD171" s="649"/>
      <c r="BE171" s="666"/>
      <c r="BF171" s="667"/>
      <c r="BG171" s="666"/>
      <c r="BH171" s="667"/>
      <c r="BI171" s="666"/>
      <c r="BJ171" s="667"/>
      <c r="BK171" s="666"/>
      <c r="BL171" s="667"/>
      <c r="BM171" s="666"/>
      <c r="BN171" s="667"/>
      <c r="BO171" s="666"/>
      <c r="BP171" s="667"/>
      <c r="BQ171" s="666"/>
      <c r="BR171" s="667"/>
      <c r="BS171" s="666"/>
      <c r="BT171" s="667"/>
      <c r="BU171" s="666"/>
      <c r="BV171" s="667"/>
      <c r="BW171" s="666"/>
      <c r="BX171" s="667"/>
      <c r="BY171" s="666"/>
      <c r="BZ171" s="667"/>
      <c r="CA171" s="666"/>
      <c r="CB171" s="667"/>
      <c r="CC171" s="666"/>
      <c r="CD171" s="668"/>
      <c r="CE171" s="650"/>
      <c r="CF171" s="666"/>
      <c r="CG171" s="667"/>
      <c r="CH171" s="666"/>
      <c r="CI171" s="667"/>
      <c r="CJ171" s="666"/>
      <c r="CK171" s="667"/>
      <c r="CL171" s="666"/>
      <c r="CM171" s="667"/>
      <c r="CN171" s="666"/>
      <c r="CO171" s="667"/>
      <c r="CP171" s="666"/>
      <c r="CQ171" s="667"/>
      <c r="CR171" s="666"/>
      <c r="CS171" s="667"/>
      <c r="CT171" s="666"/>
      <c r="CU171" s="667"/>
      <c r="CV171" s="666"/>
      <c r="CW171" s="667"/>
      <c r="CX171" s="666"/>
      <c r="CY171" s="667"/>
      <c r="CZ171" s="666"/>
      <c r="DA171" s="667"/>
      <c r="DB171" s="666"/>
      <c r="DC171" s="667"/>
      <c r="DD171" s="666"/>
      <c r="DE171" s="668"/>
      <c r="DF171" s="662">
        <f t="shared" si="71"/>
        <v>0</v>
      </c>
      <c r="DG171" s="663" t="str">
        <f>IF(DF171=0,"",DF171/DB287)</f>
        <v/>
      </c>
      <c r="DH171" s="647"/>
      <c r="DI171" s="200">
        <v>0</v>
      </c>
      <c r="DJ171" s="200">
        <v>0</v>
      </c>
      <c r="DK171" s="200">
        <v>0</v>
      </c>
      <c r="DL171" s="200">
        <v>0</v>
      </c>
      <c r="DM171" s="200">
        <v>0</v>
      </c>
      <c r="DN171" s="200">
        <v>0</v>
      </c>
      <c r="DO171" s="200">
        <v>0</v>
      </c>
      <c r="DP171" s="200">
        <v>0</v>
      </c>
      <c r="DQ171" s="200">
        <v>0</v>
      </c>
      <c r="DR171" s="200">
        <v>0</v>
      </c>
      <c r="DS171" s="200">
        <v>0</v>
      </c>
      <c r="DT171" s="200">
        <v>0</v>
      </c>
      <c r="DU171" s="200">
        <v>0</v>
      </c>
      <c r="DV171" s="200">
        <v>0</v>
      </c>
      <c r="DW171" s="1304"/>
    </row>
    <row r="172" spans="2:127" ht="15.95" customHeight="1">
      <c r="B172" s="665" t="s">
        <v>555</v>
      </c>
      <c r="C172" s="666"/>
      <c r="D172" s="667"/>
      <c r="E172" s="666"/>
      <c r="F172" s="667"/>
      <c r="G172" s="666"/>
      <c r="H172" s="667"/>
      <c r="I172" s="666"/>
      <c r="J172" s="667"/>
      <c r="K172" s="666"/>
      <c r="L172" s="667"/>
      <c r="M172" s="666"/>
      <c r="N172" s="667"/>
      <c r="O172" s="666"/>
      <c r="P172" s="667"/>
      <c r="Q172" s="666"/>
      <c r="R172" s="667"/>
      <c r="S172" s="666"/>
      <c r="T172" s="667"/>
      <c r="U172" s="666"/>
      <c r="V172" s="667"/>
      <c r="W172" s="666"/>
      <c r="X172" s="667"/>
      <c r="Y172" s="666"/>
      <c r="Z172" s="667"/>
      <c r="AA172" s="666"/>
      <c r="AB172" s="668"/>
      <c r="AC172" s="648"/>
      <c r="AD172" s="666"/>
      <c r="AE172" s="667"/>
      <c r="AF172" s="666"/>
      <c r="AG172" s="667"/>
      <c r="AH172" s="666"/>
      <c r="AI172" s="667"/>
      <c r="AJ172" s="666"/>
      <c r="AK172" s="667"/>
      <c r="AL172" s="666"/>
      <c r="AM172" s="667"/>
      <c r="AN172" s="666"/>
      <c r="AO172" s="667"/>
      <c r="AP172" s="666"/>
      <c r="AQ172" s="667"/>
      <c r="AR172" s="666"/>
      <c r="AS172" s="667"/>
      <c r="AT172" s="666"/>
      <c r="AU172" s="667"/>
      <c r="AV172" s="666"/>
      <c r="AW172" s="667"/>
      <c r="AX172" s="666"/>
      <c r="AY172" s="667"/>
      <c r="AZ172" s="666"/>
      <c r="BA172" s="667"/>
      <c r="BB172" s="666"/>
      <c r="BC172" s="668"/>
      <c r="BD172" s="649"/>
      <c r="BE172" s="666"/>
      <c r="BF172" s="667"/>
      <c r="BG172" s="666"/>
      <c r="BH172" s="667"/>
      <c r="BI172" s="666"/>
      <c r="BJ172" s="667"/>
      <c r="BK172" s="666"/>
      <c r="BL172" s="667"/>
      <c r="BM172" s="666"/>
      <c r="BN172" s="667"/>
      <c r="BO172" s="666"/>
      <c r="BP172" s="667"/>
      <c r="BQ172" s="666"/>
      <c r="BR172" s="667"/>
      <c r="BS172" s="666"/>
      <c r="BT172" s="667"/>
      <c r="BU172" s="666"/>
      <c r="BV172" s="667"/>
      <c r="BW172" s="666"/>
      <c r="BX172" s="667"/>
      <c r="BY172" s="666"/>
      <c r="BZ172" s="667"/>
      <c r="CA172" s="666"/>
      <c r="CB172" s="667"/>
      <c r="CC172" s="666"/>
      <c r="CD172" s="668"/>
      <c r="CE172" s="650"/>
      <c r="CF172" s="666"/>
      <c r="CG172" s="667"/>
      <c r="CH172" s="666"/>
      <c r="CI172" s="667"/>
      <c r="CJ172" s="666"/>
      <c r="CK172" s="667"/>
      <c r="CL172" s="666"/>
      <c r="CM172" s="667"/>
      <c r="CN172" s="666"/>
      <c r="CO172" s="667"/>
      <c r="CP172" s="666"/>
      <c r="CQ172" s="667"/>
      <c r="CR172" s="666"/>
      <c r="CS172" s="667"/>
      <c r="CT172" s="666"/>
      <c r="CU172" s="667"/>
      <c r="CV172" s="666"/>
      <c r="CW172" s="667"/>
      <c r="CX172" s="666"/>
      <c r="CY172" s="667"/>
      <c r="CZ172" s="666"/>
      <c r="DA172" s="667"/>
      <c r="DB172" s="666"/>
      <c r="DC172" s="667"/>
      <c r="DD172" s="666"/>
      <c r="DE172" s="668"/>
      <c r="DF172" s="662">
        <f t="shared" si="71"/>
        <v>0</v>
      </c>
      <c r="DG172" s="663" t="str">
        <f>IF(DF172=0,"",DF172/DB287)</f>
        <v/>
      </c>
      <c r="DH172" s="647"/>
      <c r="DI172" s="200">
        <v>0</v>
      </c>
      <c r="DJ172" s="200">
        <v>0</v>
      </c>
      <c r="DK172" s="200">
        <v>0</v>
      </c>
      <c r="DL172" s="200">
        <v>0</v>
      </c>
      <c r="DM172" s="200">
        <v>0</v>
      </c>
      <c r="DN172" s="200">
        <v>0</v>
      </c>
      <c r="DO172" s="200">
        <v>0</v>
      </c>
      <c r="DP172" s="200">
        <v>0</v>
      </c>
      <c r="DQ172" s="200">
        <v>0</v>
      </c>
      <c r="DR172" s="200">
        <v>0</v>
      </c>
      <c r="DS172" s="200">
        <v>0</v>
      </c>
      <c r="DT172" s="200">
        <v>0</v>
      </c>
      <c r="DU172" s="200">
        <v>0</v>
      </c>
      <c r="DV172" s="200">
        <v>0</v>
      </c>
      <c r="DW172" s="1304"/>
    </row>
    <row r="173" spans="2:127" ht="15.95" customHeight="1">
      <c r="B173" s="665" t="s">
        <v>557</v>
      </c>
      <c r="C173" s="666"/>
      <c r="D173" s="667"/>
      <c r="E173" s="666"/>
      <c r="F173" s="667"/>
      <c r="G173" s="666"/>
      <c r="H173" s="667"/>
      <c r="I173" s="666"/>
      <c r="J173" s="667"/>
      <c r="K173" s="666"/>
      <c r="L173" s="667"/>
      <c r="M173" s="666"/>
      <c r="N173" s="667"/>
      <c r="O173" s="666"/>
      <c r="P173" s="667"/>
      <c r="Q173" s="666"/>
      <c r="R173" s="667"/>
      <c r="S173" s="666"/>
      <c r="T173" s="667"/>
      <c r="U173" s="666"/>
      <c r="V173" s="667"/>
      <c r="W173" s="666"/>
      <c r="X173" s="667"/>
      <c r="Y173" s="666"/>
      <c r="Z173" s="667"/>
      <c r="AA173" s="666"/>
      <c r="AB173" s="668"/>
      <c r="AC173" s="648"/>
      <c r="AD173" s="666"/>
      <c r="AE173" s="667"/>
      <c r="AF173" s="666"/>
      <c r="AG173" s="667"/>
      <c r="AH173" s="666"/>
      <c r="AI173" s="667"/>
      <c r="AJ173" s="666"/>
      <c r="AK173" s="667"/>
      <c r="AL173" s="666"/>
      <c r="AM173" s="667"/>
      <c r="AN173" s="666"/>
      <c r="AO173" s="667"/>
      <c r="AP173" s="666"/>
      <c r="AQ173" s="667"/>
      <c r="AR173" s="666"/>
      <c r="AS173" s="667"/>
      <c r="AT173" s="666"/>
      <c r="AU173" s="667"/>
      <c r="AV173" s="666"/>
      <c r="AW173" s="667"/>
      <c r="AX173" s="666"/>
      <c r="AY173" s="667"/>
      <c r="AZ173" s="666"/>
      <c r="BA173" s="667"/>
      <c r="BB173" s="666"/>
      <c r="BC173" s="668"/>
      <c r="BD173" s="649"/>
      <c r="BE173" s="666"/>
      <c r="BF173" s="667"/>
      <c r="BG173" s="666"/>
      <c r="BH173" s="667"/>
      <c r="BI173" s="666"/>
      <c r="BJ173" s="667"/>
      <c r="BK173" s="666"/>
      <c r="BL173" s="667"/>
      <c r="BM173" s="666"/>
      <c r="BN173" s="667"/>
      <c r="BO173" s="666"/>
      <c r="BP173" s="667"/>
      <c r="BQ173" s="666"/>
      <c r="BR173" s="667"/>
      <c r="BS173" s="666"/>
      <c r="BT173" s="667"/>
      <c r="BU173" s="666"/>
      <c r="BV173" s="667"/>
      <c r="BW173" s="666"/>
      <c r="BX173" s="667"/>
      <c r="BY173" s="666"/>
      <c r="BZ173" s="667"/>
      <c r="CA173" s="666"/>
      <c r="CB173" s="667"/>
      <c r="CC173" s="666"/>
      <c r="CD173" s="668"/>
      <c r="CE173" s="650"/>
      <c r="CF173" s="666"/>
      <c r="CG173" s="667"/>
      <c r="CH173" s="666"/>
      <c r="CI173" s="667"/>
      <c r="CJ173" s="666"/>
      <c r="CK173" s="667"/>
      <c r="CL173" s="666"/>
      <c r="CM173" s="667"/>
      <c r="CN173" s="666"/>
      <c r="CO173" s="667"/>
      <c r="CP173" s="666"/>
      <c r="CQ173" s="667"/>
      <c r="CR173" s="666"/>
      <c r="CS173" s="667"/>
      <c r="CT173" s="666"/>
      <c r="CU173" s="667"/>
      <c r="CV173" s="666"/>
      <c r="CW173" s="667"/>
      <c r="CX173" s="666"/>
      <c r="CY173" s="667"/>
      <c r="CZ173" s="666"/>
      <c r="DA173" s="667"/>
      <c r="DB173" s="666"/>
      <c r="DC173" s="667"/>
      <c r="DD173" s="666"/>
      <c r="DE173" s="668"/>
      <c r="DF173" s="662">
        <f t="shared" si="71"/>
        <v>0</v>
      </c>
      <c r="DG173" s="663" t="str">
        <f>IF(DF173=0,"",DF173/DB287)</f>
        <v/>
      </c>
      <c r="DH173" s="647"/>
      <c r="DI173" s="200">
        <v>0</v>
      </c>
      <c r="DJ173" s="200">
        <v>0</v>
      </c>
      <c r="DK173" s="200">
        <v>0</v>
      </c>
      <c r="DL173" s="200">
        <v>0</v>
      </c>
      <c r="DM173" s="200">
        <v>0</v>
      </c>
      <c r="DN173" s="200">
        <v>0</v>
      </c>
      <c r="DO173" s="200">
        <v>0</v>
      </c>
      <c r="DP173" s="200">
        <v>0</v>
      </c>
      <c r="DQ173" s="200">
        <v>0</v>
      </c>
      <c r="DR173" s="200">
        <v>0</v>
      </c>
      <c r="DS173" s="200">
        <v>0</v>
      </c>
      <c r="DT173" s="200">
        <v>0</v>
      </c>
      <c r="DU173" s="200">
        <v>0</v>
      </c>
      <c r="DV173" s="200">
        <v>0</v>
      </c>
      <c r="DW173" s="1304"/>
    </row>
    <row r="174" spans="2:127" ht="15.95" customHeight="1">
      <c r="B174" s="665" t="s">
        <v>559</v>
      </c>
      <c r="C174" s="666"/>
      <c r="D174" s="667"/>
      <c r="E174" s="666"/>
      <c r="F174" s="667"/>
      <c r="G174" s="666"/>
      <c r="H174" s="667"/>
      <c r="I174" s="666"/>
      <c r="J174" s="667"/>
      <c r="K174" s="666"/>
      <c r="L174" s="667"/>
      <c r="M174" s="666"/>
      <c r="N174" s="667"/>
      <c r="O174" s="666"/>
      <c r="P174" s="667"/>
      <c r="Q174" s="666"/>
      <c r="R174" s="667"/>
      <c r="S174" s="666"/>
      <c r="T174" s="667"/>
      <c r="U174" s="666"/>
      <c r="V174" s="667"/>
      <c r="W174" s="666"/>
      <c r="X174" s="667"/>
      <c r="Y174" s="666"/>
      <c r="Z174" s="667"/>
      <c r="AA174" s="666"/>
      <c r="AB174" s="668"/>
      <c r="AC174" s="648"/>
      <c r="AD174" s="666"/>
      <c r="AE174" s="667"/>
      <c r="AF174" s="666"/>
      <c r="AG174" s="667"/>
      <c r="AH174" s="666"/>
      <c r="AI174" s="667"/>
      <c r="AJ174" s="666"/>
      <c r="AK174" s="667"/>
      <c r="AL174" s="666"/>
      <c r="AM174" s="667"/>
      <c r="AN174" s="666"/>
      <c r="AO174" s="667"/>
      <c r="AP174" s="666"/>
      <c r="AQ174" s="667"/>
      <c r="AR174" s="666"/>
      <c r="AS174" s="667"/>
      <c r="AT174" s="666"/>
      <c r="AU174" s="667"/>
      <c r="AV174" s="666"/>
      <c r="AW174" s="667"/>
      <c r="AX174" s="666"/>
      <c r="AY174" s="667"/>
      <c r="AZ174" s="666"/>
      <c r="BA174" s="667"/>
      <c r="BB174" s="666"/>
      <c r="BC174" s="668"/>
      <c r="BD174" s="649"/>
      <c r="BE174" s="666"/>
      <c r="BF174" s="667"/>
      <c r="BG174" s="666"/>
      <c r="BH174" s="667"/>
      <c r="BI174" s="666"/>
      <c r="BJ174" s="667"/>
      <c r="BK174" s="666"/>
      <c r="BL174" s="667"/>
      <c r="BM174" s="666"/>
      <c r="BN174" s="667"/>
      <c r="BO174" s="666"/>
      <c r="BP174" s="667"/>
      <c r="BQ174" s="666"/>
      <c r="BR174" s="667"/>
      <c r="BS174" s="666"/>
      <c r="BT174" s="667"/>
      <c r="BU174" s="666"/>
      <c r="BV174" s="667"/>
      <c r="BW174" s="666"/>
      <c r="BX174" s="667"/>
      <c r="BY174" s="666"/>
      <c r="BZ174" s="667"/>
      <c r="CA174" s="666"/>
      <c r="CB174" s="667"/>
      <c r="CC174" s="666"/>
      <c r="CD174" s="668"/>
      <c r="CE174" s="650"/>
      <c r="CF174" s="666"/>
      <c r="CG174" s="667"/>
      <c r="CH174" s="666"/>
      <c r="CI174" s="667"/>
      <c r="CJ174" s="666"/>
      <c r="CK174" s="667"/>
      <c r="CL174" s="666"/>
      <c r="CM174" s="667"/>
      <c r="CN174" s="666"/>
      <c r="CO174" s="667"/>
      <c r="CP174" s="666"/>
      <c r="CQ174" s="667"/>
      <c r="CR174" s="666"/>
      <c r="CS174" s="667"/>
      <c r="CT174" s="666"/>
      <c r="CU174" s="667"/>
      <c r="CV174" s="666"/>
      <c r="CW174" s="667"/>
      <c r="CX174" s="666"/>
      <c r="CY174" s="667"/>
      <c r="CZ174" s="666"/>
      <c r="DA174" s="667"/>
      <c r="DB174" s="666"/>
      <c r="DC174" s="667"/>
      <c r="DD174" s="666"/>
      <c r="DE174" s="668"/>
      <c r="DF174" s="662">
        <f t="shared" si="71"/>
        <v>0</v>
      </c>
      <c r="DG174" s="663" t="str">
        <f>IF(DF174=0,"",DF174/DB287)</f>
        <v/>
      </c>
      <c r="DH174" s="647"/>
      <c r="DI174" s="200">
        <v>0</v>
      </c>
      <c r="DJ174" s="200">
        <v>0</v>
      </c>
      <c r="DK174" s="200">
        <v>0</v>
      </c>
      <c r="DL174" s="200">
        <v>0</v>
      </c>
      <c r="DM174" s="200">
        <v>0</v>
      </c>
      <c r="DN174" s="200">
        <v>0</v>
      </c>
      <c r="DO174" s="200">
        <v>0</v>
      </c>
      <c r="DP174" s="200">
        <v>0</v>
      </c>
      <c r="DQ174" s="200">
        <v>0</v>
      </c>
      <c r="DR174" s="200">
        <v>0</v>
      </c>
      <c r="DS174" s="200">
        <v>0</v>
      </c>
      <c r="DT174" s="200">
        <v>0</v>
      </c>
      <c r="DU174" s="200">
        <v>0</v>
      </c>
      <c r="DV174" s="200">
        <v>0</v>
      </c>
      <c r="DW174" s="1304"/>
    </row>
    <row r="175" spans="2:127" ht="15.95" customHeight="1">
      <c r="B175" s="665" t="s">
        <v>573</v>
      </c>
      <c r="C175" s="666"/>
      <c r="D175" s="667"/>
      <c r="E175" s="666"/>
      <c r="F175" s="667"/>
      <c r="G175" s="666"/>
      <c r="H175" s="667"/>
      <c r="I175" s="666"/>
      <c r="J175" s="667"/>
      <c r="K175" s="666"/>
      <c r="L175" s="667"/>
      <c r="M175" s="666"/>
      <c r="N175" s="667"/>
      <c r="O175" s="666"/>
      <c r="P175" s="667"/>
      <c r="Q175" s="666"/>
      <c r="R175" s="667"/>
      <c r="S175" s="666"/>
      <c r="T175" s="667"/>
      <c r="U175" s="666"/>
      <c r="V175" s="667"/>
      <c r="W175" s="666"/>
      <c r="X175" s="667"/>
      <c r="Y175" s="666"/>
      <c r="Z175" s="667"/>
      <c r="AA175" s="666"/>
      <c r="AB175" s="668"/>
      <c r="AC175" s="648"/>
      <c r="AD175" s="666"/>
      <c r="AE175" s="667"/>
      <c r="AF175" s="666"/>
      <c r="AG175" s="667"/>
      <c r="AH175" s="666"/>
      <c r="AI175" s="667"/>
      <c r="AJ175" s="666"/>
      <c r="AK175" s="667"/>
      <c r="AL175" s="666"/>
      <c r="AM175" s="667"/>
      <c r="AN175" s="666"/>
      <c r="AO175" s="667"/>
      <c r="AP175" s="666"/>
      <c r="AQ175" s="667"/>
      <c r="AR175" s="666"/>
      <c r="AS175" s="667"/>
      <c r="AT175" s="666"/>
      <c r="AU175" s="667"/>
      <c r="AV175" s="666"/>
      <c r="AW175" s="667"/>
      <c r="AX175" s="666"/>
      <c r="AY175" s="667"/>
      <c r="AZ175" s="666"/>
      <c r="BA175" s="667"/>
      <c r="BB175" s="666"/>
      <c r="BC175" s="668"/>
      <c r="BD175" s="649"/>
      <c r="BE175" s="666"/>
      <c r="BF175" s="667"/>
      <c r="BG175" s="666"/>
      <c r="BH175" s="667"/>
      <c r="BI175" s="666"/>
      <c r="BJ175" s="667"/>
      <c r="BK175" s="666"/>
      <c r="BL175" s="667"/>
      <c r="BM175" s="666"/>
      <c r="BN175" s="667"/>
      <c r="BO175" s="666"/>
      <c r="BP175" s="667"/>
      <c r="BQ175" s="666"/>
      <c r="BR175" s="667"/>
      <c r="BS175" s="666"/>
      <c r="BT175" s="667"/>
      <c r="BU175" s="666"/>
      <c r="BV175" s="667"/>
      <c r="BW175" s="666"/>
      <c r="BX175" s="667"/>
      <c r="BY175" s="666"/>
      <c r="BZ175" s="667"/>
      <c r="CA175" s="666"/>
      <c r="CB175" s="667"/>
      <c r="CC175" s="666"/>
      <c r="CD175" s="668"/>
      <c r="CE175" s="650"/>
      <c r="CF175" s="666"/>
      <c r="CG175" s="667"/>
      <c r="CH175" s="666"/>
      <c r="CI175" s="667"/>
      <c r="CJ175" s="666"/>
      <c r="CK175" s="667"/>
      <c r="CL175" s="666"/>
      <c r="CM175" s="667"/>
      <c r="CN175" s="666"/>
      <c r="CO175" s="667"/>
      <c r="CP175" s="666"/>
      <c r="CQ175" s="667"/>
      <c r="CR175" s="666"/>
      <c r="CS175" s="667"/>
      <c r="CT175" s="666"/>
      <c r="CU175" s="667"/>
      <c r="CV175" s="666"/>
      <c r="CW175" s="667"/>
      <c r="CX175" s="666"/>
      <c r="CY175" s="667"/>
      <c r="CZ175" s="666"/>
      <c r="DA175" s="667"/>
      <c r="DB175" s="666"/>
      <c r="DC175" s="667"/>
      <c r="DD175" s="666"/>
      <c r="DE175" s="668"/>
      <c r="DF175" s="662">
        <f t="shared" si="71"/>
        <v>0</v>
      </c>
      <c r="DG175" s="663" t="str">
        <f>IF(DF175=0,"",DF175/DB287)</f>
        <v/>
      </c>
      <c r="DH175" s="647"/>
      <c r="DI175" s="200">
        <v>0</v>
      </c>
      <c r="DJ175" s="200">
        <v>0</v>
      </c>
      <c r="DK175" s="200">
        <v>0</v>
      </c>
      <c r="DL175" s="200">
        <v>0</v>
      </c>
      <c r="DM175" s="200">
        <v>0</v>
      </c>
      <c r="DN175" s="200">
        <v>0</v>
      </c>
      <c r="DO175" s="200">
        <v>0</v>
      </c>
      <c r="DP175" s="200">
        <v>0</v>
      </c>
      <c r="DQ175" s="200">
        <v>0</v>
      </c>
      <c r="DR175" s="200">
        <v>0</v>
      </c>
      <c r="DS175" s="200">
        <v>0</v>
      </c>
      <c r="DT175" s="200">
        <v>0</v>
      </c>
      <c r="DU175" s="200">
        <v>0</v>
      </c>
      <c r="DV175" s="200">
        <v>0</v>
      </c>
      <c r="DW175" s="1304"/>
    </row>
    <row r="176" spans="2:127" ht="15.95" customHeight="1">
      <c r="B176" s="665" t="s">
        <v>561</v>
      </c>
      <c r="C176" s="666"/>
      <c r="D176" s="667"/>
      <c r="E176" s="666"/>
      <c r="F176" s="667"/>
      <c r="G176" s="666"/>
      <c r="H176" s="667"/>
      <c r="I176" s="666"/>
      <c r="J176" s="667"/>
      <c r="K176" s="666"/>
      <c r="L176" s="667"/>
      <c r="M176" s="666"/>
      <c r="N176" s="667"/>
      <c r="O176" s="666"/>
      <c r="P176" s="667"/>
      <c r="Q176" s="666"/>
      <c r="R176" s="667"/>
      <c r="S176" s="666"/>
      <c r="T176" s="667"/>
      <c r="U176" s="666"/>
      <c r="V176" s="667"/>
      <c r="W176" s="666"/>
      <c r="X176" s="667"/>
      <c r="Y176" s="666"/>
      <c r="Z176" s="667"/>
      <c r="AA176" s="666"/>
      <c r="AB176" s="668"/>
      <c r="AC176" s="648"/>
      <c r="AD176" s="666"/>
      <c r="AE176" s="667"/>
      <c r="AF176" s="666"/>
      <c r="AG176" s="667"/>
      <c r="AH176" s="666"/>
      <c r="AI176" s="667"/>
      <c r="AJ176" s="666"/>
      <c r="AK176" s="667"/>
      <c r="AL176" s="666"/>
      <c r="AM176" s="667"/>
      <c r="AN176" s="666"/>
      <c r="AO176" s="667"/>
      <c r="AP176" s="666"/>
      <c r="AQ176" s="667"/>
      <c r="AR176" s="666"/>
      <c r="AS176" s="667"/>
      <c r="AT176" s="666"/>
      <c r="AU176" s="667"/>
      <c r="AV176" s="666"/>
      <c r="AW176" s="667"/>
      <c r="AX176" s="666"/>
      <c r="AY176" s="667"/>
      <c r="AZ176" s="666"/>
      <c r="BA176" s="667"/>
      <c r="BB176" s="666"/>
      <c r="BC176" s="668"/>
      <c r="BD176" s="649"/>
      <c r="BE176" s="666"/>
      <c r="BF176" s="667"/>
      <c r="BG176" s="666"/>
      <c r="BH176" s="667"/>
      <c r="BI176" s="666"/>
      <c r="BJ176" s="667"/>
      <c r="BK176" s="666"/>
      <c r="BL176" s="667"/>
      <c r="BM176" s="666"/>
      <c r="BN176" s="667"/>
      <c r="BO176" s="666"/>
      <c r="BP176" s="667"/>
      <c r="BQ176" s="666"/>
      <c r="BR176" s="667"/>
      <c r="BS176" s="666"/>
      <c r="BT176" s="667"/>
      <c r="BU176" s="666"/>
      <c r="BV176" s="667"/>
      <c r="BW176" s="666"/>
      <c r="BX176" s="667"/>
      <c r="BY176" s="666"/>
      <c r="BZ176" s="667"/>
      <c r="CA176" s="666"/>
      <c r="CB176" s="667"/>
      <c r="CC176" s="666"/>
      <c r="CD176" s="668"/>
      <c r="CE176" s="650"/>
      <c r="CF176" s="666"/>
      <c r="CG176" s="667"/>
      <c r="CH176" s="666"/>
      <c r="CI176" s="667"/>
      <c r="CJ176" s="666"/>
      <c r="CK176" s="667"/>
      <c r="CL176" s="666"/>
      <c r="CM176" s="667"/>
      <c r="CN176" s="666"/>
      <c r="CO176" s="667"/>
      <c r="CP176" s="666"/>
      <c r="CQ176" s="667"/>
      <c r="CR176" s="666"/>
      <c r="CS176" s="667"/>
      <c r="CT176" s="666"/>
      <c r="CU176" s="667"/>
      <c r="CV176" s="666"/>
      <c r="CW176" s="667"/>
      <c r="CX176" s="666"/>
      <c r="CY176" s="667"/>
      <c r="CZ176" s="666"/>
      <c r="DA176" s="667"/>
      <c r="DB176" s="666"/>
      <c r="DC176" s="667"/>
      <c r="DD176" s="666"/>
      <c r="DE176" s="668"/>
      <c r="DF176" s="662">
        <f t="shared" si="71"/>
        <v>0</v>
      </c>
      <c r="DG176" s="663" t="str">
        <f>IF(DF176=0,"",DF176/DB287)</f>
        <v/>
      </c>
      <c r="DH176" s="647"/>
      <c r="DI176" s="200">
        <v>0</v>
      </c>
      <c r="DJ176" s="200">
        <v>0</v>
      </c>
      <c r="DK176" s="200">
        <v>0</v>
      </c>
      <c r="DL176" s="200">
        <v>0</v>
      </c>
      <c r="DM176" s="200">
        <v>0</v>
      </c>
      <c r="DN176" s="200">
        <v>0</v>
      </c>
      <c r="DO176" s="200">
        <v>0</v>
      </c>
      <c r="DP176" s="200">
        <v>0</v>
      </c>
      <c r="DQ176" s="200">
        <v>0</v>
      </c>
      <c r="DR176" s="200">
        <v>0</v>
      </c>
      <c r="DS176" s="200">
        <v>0</v>
      </c>
      <c r="DT176" s="200">
        <v>0</v>
      </c>
      <c r="DU176" s="200">
        <v>0</v>
      </c>
      <c r="DV176" s="200">
        <v>0</v>
      </c>
      <c r="DW176" s="1304"/>
    </row>
    <row r="177" spans="2:127" ht="15.95" customHeight="1">
      <c r="B177" s="665" t="s">
        <v>563</v>
      </c>
      <c r="C177" s="666"/>
      <c r="D177" s="667"/>
      <c r="E177" s="666"/>
      <c r="F177" s="667"/>
      <c r="G177" s="666"/>
      <c r="H177" s="667"/>
      <c r="I177" s="666"/>
      <c r="J177" s="667"/>
      <c r="K177" s="666"/>
      <c r="L177" s="667"/>
      <c r="M177" s="666"/>
      <c r="N177" s="667"/>
      <c r="O177" s="666"/>
      <c r="P177" s="667"/>
      <c r="Q177" s="666"/>
      <c r="R177" s="667"/>
      <c r="S177" s="666"/>
      <c r="T177" s="667"/>
      <c r="U177" s="666"/>
      <c r="V177" s="667"/>
      <c r="W177" s="666"/>
      <c r="X177" s="667"/>
      <c r="Y177" s="666"/>
      <c r="Z177" s="667"/>
      <c r="AA177" s="666"/>
      <c r="AB177" s="668"/>
      <c r="AC177" s="648"/>
      <c r="AD177" s="666"/>
      <c r="AE177" s="667"/>
      <c r="AF177" s="666"/>
      <c r="AG177" s="667"/>
      <c r="AH177" s="666"/>
      <c r="AI177" s="667"/>
      <c r="AJ177" s="666"/>
      <c r="AK177" s="667"/>
      <c r="AL177" s="666"/>
      <c r="AM177" s="667"/>
      <c r="AN177" s="666"/>
      <c r="AO177" s="667"/>
      <c r="AP177" s="666"/>
      <c r="AQ177" s="667"/>
      <c r="AR177" s="666"/>
      <c r="AS177" s="667"/>
      <c r="AT177" s="666"/>
      <c r="AU177" s="667"/>
      <c r="AV177" s="666"/>
      <c r="AW177" s="667"/>
      <c r="AX177" s="666"/>
      <c r="AY177" s="667"/>
      <c r="AZ177" s="666"/>
      <c r="BA177" s="667"/>
      <c r="BB177" s="666"/>
      <c r="BC177" s="668"/>
      <c r="BD177" s="649"/>
      <c r="BE177" s="666"/>
      <c r="BF177" s="667"/>
      <c r="BG177" s="666"/>
      <c r="BH177" s="667"/>
      <c r="BI177" s="666"/>
      <c r="BJ177" s="667"/>
      <c r="BK177" s="666"/>
      <c r="BL177" s="667"/>
      <c r="BM177" s="666"/>
      <c r="BN177" s="667"/>
      <c r="BO177" s="666"/>
      <c r="BP177" s="667"/>
      <c r="BQ177" s="666"/>
      <c r="BR177" s="667"/>
      <c r="BS177" s="666"/>
      <c r="BT177" s="667"/>
      <c r="BU177" s="666"/>
      <c r="BV177" s="667"/>
      <c r="BW177" s="666"/>
      <c r="BX177" s="667"/>
      <c r="BY177" s="666"/>
      <c r="BZ177" s="667"/>
      <c r="CA177" s="666"/>
      <c r="CB177" s="667"/>
      <c r="CC177" s="666"/>
      <c r="CD177" s="668"/>
      <c r="CE177" s="650"/>
      <c r="CF177" s="666"/>
      <c r="CG177" s="667"/>
      <c r="CH177" s="666"/>
      <c r="CI177" s="667"/>
      <c r="CJ177" s="666"/>
      <c r="CK177" s="667"/>
      <c r="CL177" s="666"/>
      <c r="CM177" s="667"/>
      <c r="CN177" s="666"/>
      <c r="CO177" s="667"/>
      <c r="CP177" s="666"/>
      <c r="CQ177" s="667"/>
      <c r="CR177" s="666"/>
      <c r="CS177" s="667"/>
      <c r="CT177" s="666"/>
      <c r="CU177" s="667"/>
      <c r="CV177" s="666"/>
      <c r="CW177" s="667"/>
      <c r="CX177" s="666"/>
      <c r="CY177" s="667"/>
      <c r="CZ177" s="666"/>
      <c r="DA177" s="667"/>
      <c r="DB177" s="666"/>
      <c r="DC177" s="667"/>
      <c r="DD177" s="666"/>
      <c r="DE177" s="668"/>
      <c r="DF177" s="662">
        <f t="shared" si="71"/>
        <v>0</v>
      </c>
      <c r="DG177" s="663" t="str">
        <f>IF(DF177=0,"",DF177/DB287)</f>
        <v/>
      </c>
      <c r="DH177" s="647"/>
      <c r="DI177" s="200">
        <v>0</v>
      </c>
      <c r="DJ177" s="200">
        <v>0</v>
      </c>
      <c r="DK177" s="200">
        <v>0</v>
      </c>
      <c r="DL177" s="200">
        <v>0</v>
      </c>
      <c r="DM177" s="200">
        <v>0</v>
      </c>
      <c r="DN177" s="200">
        <v>0</v>
      </c>
      <c r="DO177" s="200">
        <v>0</v>
      </c>
      <c r="DP177" s="200">
        <v>0</v>
      </c>
      <c r="DQ177" s="200">
        <v>0</v>
      </c>
      <c r="DR177" s="200">
        <v>0</v>
      </c>
      <c r="DS177" s="200">
        <v>0</v>
      </c>
      <c r="DT177" s="200">
        <v>0</v>
      </c>
      <c r="DU177" s="200">
        <v>0</v>
      </c>
      <c r="DV177" s="200">
        <v>0</v>
      </c>
      <c r="DW177" s="1304"/>
    </row>
    <row r="178" spans="2:127" ht="15.95" customHeight="1">
      <c r="B178" s="665"/>
      <c r="C178" s="666"/>
      <c r="D178" s="667"/>
      <c r="E178" s="666"/>
      <c r="F178" s="667"/>
      <c r="G178" s="666"/>
      <c r="H178" s="667"/>
      <c r="I178" s="666"/>
      <c r="J178" s="667"/>
      <c r="K178" s="666"/>
      <c r="L178" s="667"/>
      <c r="M178" s="666"/>
      <c r="N178" s="667"/>
      <c r="O178" s="666"/>
      <c r="P178" s="667"/>
      <c r="Q178" s="666"/>
      <c r="R178" s="667"/>
      <c r="S178" s="666"/>
      <c r="T178" s="667"/>
      <c r="U178" s="666"/>
      <c r="V178" s="667"/>
      <c r="W178" s="666"/>
      <c r="X178" s="667"/>
      <c r="Y178" s="666"/>
      <c r="Z178" s="667"/>
      <c r="AA178" s="666"/>
      <c r="AB178" s="668"/>
      <c r="AC178" s="648"/>
      <c r="AD178" s="666"/>
      <c r="AE178" s="667"/>
      <c r="AF178" s="666"/>
      <c r="AG178" s="667"/>
      <c r="AH178" s="666"/>
      <c r="AI178" s="667"/>
      <c r="AJ178" s="666"/>
      <c r="AK178" s="667"/>
      <c r="AL178" s="666"/>
      <c r="AM178" s="667"/>
      <c r="AN178" s="666"/>
      <c r="AO178" s="667"/>
      <c r="AP178" s="666"/>
      <c r="AQ178" s="667"/>
      <c r="AR178" s="666"/>
      <c r="AS178" s="667"/>
      <c r="AT178" s="666"/>
      <c r="AU178" s="667"/>
      <c r="AV178" s="666"/>
      <c r="AW178" s="667"/>
      <c r="AX178" s="666"/>
      <c r="AY178" s="667"/>
      <c r="AZ178" s="666"/>
      <c r="BA178" s="667"/>
      <c r="BB178" s="666"/>
      <c r="BC178" s="668"/>
      <c r="BD178" s="649"/>
      <c r="BE178" s="666"/>
      <c r="BF178" s="667"/>
      <c r="BG178" s="666"/>
      <c r="BH178" s="667"/>
      <c r="BI178" s="666"/>
      <c r="BJ178" s="667"/>
      <c r="BK178" s="666"/>
      <c r="BL178" s="667"/>
      <c r="BM178" s="666"/>
      <c r="BN178" s="667"/>
      <c r="BO178" s="666"/>
      <c r="BP178" s="667"/>
      <c r="BQ178" s="666"/>
      <c r="BR178" s="667"/>
      <c r="BS178" s="666"/>
      <c r="BT178" s="667"/>
      <c r="BU178" s="666"/>
      <c r="BV178" s="667"/>
      <c r="BW178" s="666"/>
      <c r="BX178" s="667"/>
      <c r="BY178" s="666"/>
      <c r="BZ178" s="667"/>
      <c r="CA178" s="666"/>
      <c r="CB178" s="667"/>
      <c r="CC178" s="666"/>
      <c r="CD178" s="668"/>
      <c r="CE178" s="650"/>
      <c r="CF178" s="666"/>
      <c r="CG178" s="667"/>
      <c r="CH178" s="666"/>
      <c r="CI178" s="667"/>
      <c r="CJ178" s="666"/>
      <c r="CK178" s="667"/>
      <c r="CL178" s="666"/>
      <c r="CM178" s="667"/>
      <c r="CN178" s="666"/>
      <c r="CO178" s="667"/>
      <c r="CP178" s="666"/>
      <c r="CQ178" s="667"/>
      <c r="CR178" s="666"/>
      <c r="CS178" s="667"/>
      <c r="CT178" s="666"/>
      <c r="CU178" s="667"/>
      <c r="CV178" s="666"/>
      <c r="CW178" s="667"/>
      <c r="CX178" s="666"/>
      <c r="CY178" s="667"/>
      <c r="CZ178" s="666"/>
      <c r="DA178" s="667"/>
      <c r="DB178" s="666"/>
      <c r="DC178" s="667"/>
      <c r="DD178" s="666"/>
      <c r="DE178" s="668"/>
      <c r="DF178" s="662">
        <f t="shared" si="71"/>
        <v>0</v>
      </c>
      <c r="DG178" s="663" t="str">
        <f>IF(DF178=0,"",DF178/DB287)</f>
        <v/>
      </c>
      <c r="DH178" s="647"/>
      <c r="DI178" s="200">
        <v>0</v>
      </c>
      <c r="DJ178" s="200">
        <v>0</v>
      </c>
      <c r="DK178" s="200">
        <v>0</v>
      </c>
      <c r="DL178" s="200">
        <v>0</v>
      </c>
      <c r="DM178" s="200">
        <v>0</v>
      </c>
      <c r="DN178" s="200">
        <v>0</v>
      </c>
      <c r="DO178" s="200">
        <v>0</v>
      </c>
      <c r="DP178" s="200">
        <v>0</v>
      </c>
      <c r="DQ178" s="200">
        <v>0</v>
      </c>
      <c r="DR178" s="200">
        <v>0</v>
      </c>
      <c r="DS178" s="200">
        <v>0</v>
      </c>
      <c r="DT178" s="200">
        <v>0</v>
      </c>
      <c r="DU178" s="200">
        <v>0</v>
      </c>
      <c r="DV178" s="200">
        <v>0</v>
      </c>
      <c r="DW178" s="1304"/>
    </row>
    <row r="179" spans="2:127" s="240" customFormat="1" ht="15.95" customHeight="1">
      <c r="B179" s="959"/>
      <c r="C179" s="620"/>
      <c r="D179" s="621"/>
      <c r="E179" s="621"/>
      <c r="F179" s="621"/>
      <c r="G179" s="621"/>
      <c r="H179" s="621"/>
      <c r="I179" s="621"/>
      <c r="J179" s="621"/>
      <c r="K179" s="621"/>
      <c r="L179" s="621"/>
      <c r="M179" s="621"/>
      <c r="N179" s="621"/>
      <c r="O179" s="621"/>
      <c r="P179" s="621"/>
      <c r="Q179" s="621"/>
      <c r="R179" s="621"/>
      <c r="S179" s="621"/>
      <c r="T179" s="621"/>
      <c r="U179" s="621"/>
      <c r="V179" s="621"/>
      <c r="W179" s="621"/>
      <c r="X179" s="621"/>
      <c r="Y179" s="621"/>
      <c r="Z179" s="621"/>
      <c r="AA179" s="621"/>
      <c r="AB179" s="622"/>
      <c r="AC179" s="97"/>
      <c r="AD179" s="620"/>
      <c r="AE179" s="621"/>
      <c r="AF179" s="621"/>
      <c r="AG179" s="621"/>
      <c r="AH179" s="621"/>
      <c r="AI179" s="621"/>
      <c r="AJ179" s="621"/>
      <c r="AK179" s="621"/>
      <c r="AL179" s="621"/>
      <c r="AM179" s="621"/>
      <c r="AN179" s="621"/>
      <c r="AO179" s="621"/>
      <c r="AP179" s="621"/>
      <c r="AQ179" s="621"/>
      <c r="AR179" s="621"/>
      <c r="AS179" s="621"/>
      <c r="AT179" s="621"/>
      <c r="AU179" s="621"/>
      <c r="AV179" s="621"/>
      <c r="AW179" s="621"/>
      <c r="AX179" s="621"/>
      <c r="AY179" s="621"/>
      <c r="AZ179" s="621"/>
      <c r="BA179" s="621"/>
      <c r="BB179" s="621"/>
      <c r="BC179" s="622"/>
      <c r="BD179" s="98"/>
      <c r="BE179" s="620"/>
      <c r="BF179" s="621"/>
      <c r="BG179" s="621"/>
      <c r="BH179" s="621"/>
      <c r="BI179" s="621"/>
      <c r="BJ179" s="621"/>
      <c r="BK179" s="621"/>
      <c r="BL179" s="621"/>
      <c r="BM179" s="621"/>
      <c r="BN179" s="621"/>
      <c r="BO179" s="621"/>
      <c r="BP179" s="621"/>
      <c r="BQ179" s="621"/>
      <c r="BR179" s="621"/>
      <c r="BS179" s="621"/>
      <c r="BT179" s="621"/>
      <c r="BU179" s="621"/>
      <c r="BV179" s="621"/>
      <c r="BW179" s="621"/>
      <c r="BX179" s="621"/>
      <c r="BY179" s="621"/>
      <c r="BZ179" s="621"/>
      <c r="CA179" s="621"/>
      <c r="CB179" s="621"/>
      <c r="CC179" s="621"/>
      <c r="CD179" s="622"/>
      <c r="CE179" s="99"/>
      <c r="CF179" s="620"/>
      <c r="CG179" s="621"/>
      <c r="CH179" s="621"/>
      <c r="CI179" s="621"/>
      <c r="CJ179" s="621"/>
      <c r="CK179" s="621"/>
      <c r="CL179" s="621"/>
      <c r="CM179" s="621"/>
      <c r="CN179" s="621"/>
      <c r="CO179" s="621"/>
      <c r="CP179" s="621"/>
      <c r="CQ179" s="621"/>
      <c r="CR179" s="621"/>
      <c r="CS179" s="621"/>
      <c r="CT179" s="621"/>
      <c r="CU179" s="621"/>
      <c r="CV179" s="621"/>
      <c r="CW179" s="621"/>
      <c r="CX179" s="621"/>
      <c r="CY179" s="621"/>
      <c r="CZ179" s="621"/>
      <c r="DA179" s="621"/>
      <c r="DB179" s="621"/>
      <c r="DC179" s="621"/>
      <c r="DD179" s="621"/>
      <c r="DE179" s="621"/>
      <c r="DF179" s="621"/>
      <c r="DG179" s="621"/>
      <c r="DH179" s="544"/>
      <c r="DI179" s="200">
        <v>0</v>
      </c>
      <c r="DJ179" s="200">
        <v>0</v>
      </c>
      <c r="DK179" s="200">
        <v>0</v>
      </c>
      <c r="DL179" s="200">
        <v>0</v>
      </c>
      <c r="DM179" s="200">
        <v>0</v>
      </c>
      <c r="DN179" s="200">
        <v>0</v>
      </c>
      <c r="DO179" s="200">
        <v>0</v>
      </c>
      <c r="DP179" s="200">
        <v>0</v>
      </c>
      <c r="DQ179" s="200">
        <v>0</v>
      </c>
      <c r="DR179" s="200">
        <v>0</v>
      </c>
      <c r="DS179" s="200">
        <v>0</v>
      </c>
      <c r="DT179" s="200">
        <v>0</v>
      </c>
      <c r="DU179" s="200">
        <v>0</v>
      </c>
      <c r="DV179" s="200">
        <v>0</v>
      </c>
      <c r="DW179" s="1304"/>
    </row>
    <row r="180" spans="2:127" s="240" customFormat="1" ht="15.95" customHeight="1">
      <c r="B180" s="3298" t="s">
        <v>1200</v>
      </c>
      <c r="C180" s="3299"/>
      <c r="D180" s="3299"/>
      <c r="E180" s="3299"/>
      <c r="F180" s="3299"/>
      <c r="G180" s="3299"/>
      <c r="H180" s="3299"/>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99"/>
      <c r="AD180" s="3299"/>
      <c r="AE180" s="3299"/>
      <c r="AF180" s="3299"/>
      <c r="AG180" s="3299"/>
      <c r="AH180" s="3299"/>
      <c r="AI180" s="3299"/>
      <c r="AJ180" s="3299"/>
      <c r="AK180" s="3299"/>
      <c r="AL180" s="3299"/>
      <c r="AM180" s="3299"/>
      <c r="AN180" s="3299"/>
      <c r="AO180" s="3299"/>
      <c r="AP180" s="3299"/>
      <c r="AQ180" s="3299"/>
      <c r="AR180" s="3299"/>
      <c r="AS180" s="3299"/>
      <c r="AT180" s="3299"/>
      <c r="AU180" s="3299"/>
      <c r="AV180" s="3299"/>
      <c r="AW180" s="3299"/>
      <c r="AX180" s="3299"/>
      <c r="AY180" s="3299"/>
      <c r="AZ180" s="3299"/>
      <c r="BA180" s="3299"/>
      <c r="BB180" s="3299"/>
      <c r="BC180" s="3299"/>
      <c r="BD180" s="3299"/>
      <c r="BE180" s="3299"/>
      <c r="BF180" s="3299"/>
      <c r="BG180" s="3299"/>
      <c r="BH180" s="3299"/>
      <c r="BI180" s="3299"/>
      <c r="BJ180" s="3299"/>
      <c r="BK180" s="3299"/>
      <c r="BL180" s="3299"/>
      <c r="BM180" s="3299"/>
      <c r="BN180" s="3299"/>
      <c r="BO180" s="3299"/>
      <c r="BP180" s="3299"/>
      <c r="BQ180" s="3299"/>
      <c r="BR180" s="3299"/>
      <c r="BS180" s="3299"/>
      <c r="BT180" s="3299"/>
      <c r="BU180" s="3299"/>
      <c r="BV180" s="3299"/>
      <c r="BW180" s="3299"/>
      <c r="BX180" s="3299"/>
      <c r="BY180" s="3299"/>
      <c r="BZ180" s="3299"/>
      <c r="CA180" s="3299"/>
      <c r="CB180" s="3299"/>
      <c r="CC180" s="3299"/>
      <c r="CD180" s="3299"/>
      <c r="CE180" s="3299"/>
      <c r="CF180" s="3300" t="str">
        <f>B180</f>
        <v>PROTÉINES  Poisson et produits de la mer</v>
      </c>
      <c r="CG180" s="3300"/>
      <c r="CH180" s="3300"/>
      <c r="CI180" s="3300"/>
      <c r="CJ180" s="3300"/>
      <c r="CK180" s="3300"/>
      <c r="CL180" s="3300"/>
      <c r="CM180" s="3300"/>
      <c r="CN180" s="3300"/>
      <c r="CO180" s="3300"/>
      <c r="CP180" s="3300"/>
      <c r="CQ180" s="3300"/>
      <c r="CR180" s="3300"/>
      <c r="CS180" s="3300"/>
      <c r="CT180" s="3300"/>
      <c r="CU180" s="3300"/>
      <c r="CV180" s="3300"/>
      <c r="CW180" s="3300"/>
      <c r="CX180" s="3300"/>
      <c r="CY180" s="3300"/>
      <c r="CZ180" s="3300"/>
      <c r="DA180" s="3300"/>
      <c r="DB180" s="3300"/>
      <c r="DC180" s="3300"/>
      <c r="DD180" s="3300"/>
      <c r="DE180" s="3300"/>
      <c r="DF180" s="3300"/>
      <c r="DG180" s="3301"/>
      <c r="DH180" s="544"/>
      <c r="DI180" s="200">
        <v>0</v>
      </c>
      <c r="DJ180" s="200">
        <v>0</v>
      </c>
      <c r="DK180" s="200">
        <v>0</v>
      </c>
      <c r="DL180" s="200">
        <v>0</v>
      </c>
      <c r="DM180" s="200">
        <v>0</v>
      </c>
      <c r="DN180" s="200">
        <v>0</v>
      </c>
      <c r="DO180" s="200">
        <v>0</v>
      </c>
      <c r="DP180" s="200">
        <v>0</v>
      </c>
      <c r="DQ180" s="200">
        <v>0</v>
      </c>
      <c r="DR180" s="200">
        <v>0</v>
      </c>
      <c r="DS180" s="200">
        <v>0</v>
      </c>
      <c r="DT180" s="200">
        <v>0</v>
      </c>
      <c r="DU180" s="200">
        <v>0</v>
      </c>
      <c r="DV180" s="200">
        <v>0</v>
      </c>
      <c r="DW180" s="1304"/>
    </row>
    <row r="181" spans="2:127" s="240" customFormat="1" ht="15.95" customHeight="1">
      <c r="B181" s="3298"/>
      <c r="C181" s="3299"/>
      <c r="D181" s="3299"/>
      <c r="E181" s="3299"/>
      <c r="F181" s="3299"/>
      <c r="G181" s="3299"/>
      <c r="H181" s="3299"/>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99"/>
      <c r="AD181" s="3299"/>
      <c r="AE181" s="3299"/>
      <c r="AF181" s="3299"/>
      <c r="AG181" s="3299"/>
      <c r="AH181" s="3299"/>
      <c r="AI181" s="3299"/>
      <c r="AJ181" s="3299"/>
      <c r="AK181" s="3299"/>
      <c r="AL181" s="3299"/>
      <c r="AM181" s="3299"/>
      <c r="AN181" s="3299"/>
      <c r="AO181" s="3299"/>
      <c r="AP181" s="3299"/>
      <c r="AQ181" s="3299"/>
      <c r="AR181" s="3299"/>
      <c r="AS181" s="3299"/>
      <c r="AT181" s="3299"/>
      <c r="AU181" s="3299"/>
      <c r="AV181" s="3299"/>
      <c r="AW181" s="3299"/>
      <c r="AX181" s="3299"/>
      <c r="AY181" s="3299"/>
      <c r="AZ181" s="3299"/>
      <c r="BA181" s="3299"/>
      <c r="BB181" s="3299"/>
      <c r="BC181" s="3299"/>
      <c r="BD181" s="3299"/>
      <c r="BE181" s="3299"/>
      <c r="BF181" s="3299"/>
      <c r="BG181" s="3299"/>
      <c r="BH181" s="3299"/>
      <c r="BI181" s="3299"/>
      <c r="BJ181" s="3299"/>
      <c r="BK181" s="3299"/>
      <c r="BL181" s="3299"/>
      <c r="BM181" s="3299"/>
      <c r="BN181" s="3299"/>
      <c r="BO181" s="3299"/>
      <c r="BP181" s="3299"/>
      <c r="BQ181" s="3299"/>
      <c r="BR181" s="3299"/>
      <c r="BS181" s="3299"/>
      <c r="BT181" s="3299"/>
      <c r="BU181" s="3299"/>
      <c r="BV181" s="3299"/>
      <c r="BW181" s="3299"/>
      <c r="BX181" s="3299"/>
      <c r="BY181" s="3299"/>
      <c r="BZ181" s="3299"/>
      <c r="CA181" s="3299"/>
      <c r="CB181" s="3299"/>
      <c r="CC181" s="3299"/>
      <c r="CD181" s="3299"/>
      <c r="CE181" s="3299"/>
      <c r="CF181" s="3302"/>
      <c r="CG181" s="3302"/>
      <c r="CH181" s="3302"/>
      <c r="CI181" s="3302"/>
      <c r="CJ181" s="3302"/>
      <c r="CK181" s="3302"/>
      <c r="CL181" s="3302"/>
      <c r="CM181" s="3302"/>
      <c r="CN181" s="3302"/>
      <c r="CO181" s="3302"/>
      <c r="CP181" s="3302"/>
      <c r="CQ181" s="3302"/>
      <c r="CR181" s="3302"/>
      <c r="CS181" s="3302"/>
      <c r="CT181" s="3302"/>
      <c r="CU181" s="3302"/>
      <c r="CV181" s="3302"/>
      <c r="CW181" s="3302"/>
      <c r="CX181" s="3302"/>
      <c r="CY181" s="3302"/>
      <c r="CZ181" s="3302"/>
      <c r="DA181" s="3302"/>
      <c r="DB181" s="3302"/>
      <c r="DC181" s="3302"/>
      <c r="DD181" s="3302"/>
      <c r="DE181" s="3302"/>
      <c r="DF181" s="3302"/>
      <c r="DG181" s="3303"/>
      <c r="DH181" s="544"/>
      <c r="DI181" s="200">
        <v>0</v>
      </c>
      <c r="DJ181" s="200">
        <v>0</v>
      </c>
      <c r="DK181" s="200">
        <v>0</v>
      </c>
      <c r="DL181" s="200">
        <v>0</v>
      </c>
      <c r="DM181" s="200">
        <v>0</v>
      </c>
      <c r="DN181" s="200">
        <v>0</v>
      </c>
      <c r="DO181" s="200">
        <v>0</v>
      </c>
      <c r="DP181" s="200">
        <v>0</v>
      </c>
      <c r="DQ181" s="200">
        <v>0</v>
      </c>
      <c r="DR181" s="200">
        <v>0</v>
      </c>
      <c r="DS181" s="200">
        <v>0</v>
      </c>
      <c r="DT181" s="200">
        <v>0</v>
      </c>
      <c r="DU181" s="200">
        <v>0</v>
      </c>
      <c r="DV181" s="200">
        <v>0</v>
      </c>
      <c r="DW181" s="1304"/>
    </row>
    <row r="182" spans="2:127" s="2" customFormat="1" ht="15.95" customHeight="1">
      <c r="B182" s="947" t="s">
        <v>847</v>
      </c>
      <c r="C182" s="3023">
        <v>1</v>
      </c>
      <c r="D182" s="3024"/>
      <c r="E182" s="3023">
        <f>C182+1</f>
        <v>2</v>
      </c>
      <c r="F182" s="3024"/>
      <c r="G182" s="3023">
        <f>E182+1</f>
        <v>3</v>
      </c>
      <c r="H182" s="3024"/>
      <c r="I182" s="3023">
        <f>G182+1</f>
        <v>4</v>
      </c>
      <c r="J182" s="3024"/>
      <c r="K182" s="3023">
        <f>I182+1</f>
        <v>5</v>
      </c>
      <c r="L182" s="3024"/>
      <c r="M182" s="3023">
        <f>K182+1</f>
        <v>6</v>
      </c>
      <c r="N182" s="3024"/>
      <c r="O182" s="3023">
        <f>M182+1</f>
        <v>7</v>
      </c>
      <c r="P182" s="3024"/>
      <c r="Q182" s="3023">
        <f>O182+1</f>
        <v>8</v>
      </c>
      <c r="R182" s="3024"/>
      <c r="S182" s="3023">
        <f>Q182+1</f>
        <v>9</v>
      </c>
      <c r="T182" s="3024"/>
      <c r="U182" s="3023">
        <f>S182+1</f>
        <v>10</v>
      </c>
      <c r="V182" s="3024"/>
      <c r="W182" s="3023">
        <f>U182+1</f>
        <v>11</v>
      </c>
      <c r="X182" s="3024"/>
      <c r="Y182" s="3023">
        <f>W182+1</f>
        <v>12</v>
      </c>
      <c r="Z182" s="3024"/>
      <c r="AA182" s="3023">
        <f>Y182+1</f>
        <v>13</v>
      </c>
      <c r="AB182" s="3024"/>
      <c r="AC182" s="113"/>
      <c r="AD182" s="3023">
        <f>AA182+1</f>
        <v>14</v>
      </c>
      <c r="AE182" s="3024"/>
      <c r="AF182" s="3023">
        <f>AD182+1</f>
        <v>15</v>
      </c>
      <c r="AG182" s="3024"/>
      <c r="AH182" s="3023">
        <f>AF182+1</f>
        <v>16</v>
      </c>
      <c r="AI182" s="3024"/>
      <c r="AJ182" s="3023">
        <f>AH182+1</f>
        <v>17</v>
      </c>
      <c r="AK182" s="3024"/>
      <c r="AL182" s="3023">
        <f>AJ182+1</f>
        <v>18</v>
      </c>
      <c r="AM182" s="3024"/>
      <c r="AN182" s="3023">
        <f>AL182+1</f>
        <v>19</v>
      </c>
      <c r="AO182" s="3024"/>
      <c r="AP182" s="3023">
        <f>AN182+1</f>
        <v>20</v>
      </c>
      <c r="AQ182" s="3024"/>
      <c r="AR182" s="3023">
        <f>AP182+1</f>
        <v>21</v>
      </c>
      <c r="AS182" s="3024"/>
      <c r="AT182" s="3023">
        <f>AR182+1</f>
        <v>22</v>
      </c>
      <c r="AU182" s="3024"/>
      <c r="AV182" s="3023">
        <f>AT182+1</f>
        <v>23</v>
      </c>
      <c r="AW182" s="3024"/>
      <c r="AX182" s="3023">
        <f>AV182+1</f>
        <v>24</v>
      </c>
      <c r="AY182" s="3024"/>
      <c r="AZ182" s="3023">
        <f>AX182+1</f>
        <v>25</v>
      </c>
      <c r="BA182" s="3024"/>
      <c r="BB182" s="3023">
        <f>AZ182+1</f>
        <v>26</v>
      </c>
      <c r="BC182" s="3024"/>
      <c r="BD182" s="114"/>
      <c r="BE182" s="3023">
        <f>BB182+1</f>
        <v>27</v>
      </c>
      <c r="BF182" s="3024"/>
      <c r="BG182" s="3023">
        <f>BE182+1</f>
        <v>28</v>
      </c>
      <c r="BH182" s="3024"/>
      <c r="BI182" s="3023">
        <f>BG182+1</f>
        <v>29</v>
      </c>
      <c r="BJ182" s="3024"/>
      <c r="BK182" s="3023">
        <f>BI182+1</f>
        <v>30</v>
      </c>
      <c r="BL182" s="3024"/>
      <c r="BM182" s="3023">
        <f>BK182+1</f>
        <v>31</v>
      </c>
      <c r="BN182" s="3024"/>
      <c r="BO182" s="3023">
        <f>BM182+1</f>
        <v>32</v>
      </c>
      <c r="BP182" s="3024"/>
      <c r="BQ182" s="3023">
        <f>BO182+1</f>
        <v>33</v>
      </c>
      <c r="BR182" s="3024"/>
      <c r="BS182" s="3023">
        <f>BQ182+1</f>
        <v>34</v>
      </c>
      <c r="BT182" s="3024"/>
      <c r="BU182" s="3023">
        <f>BS182+1</f>
        <v>35</v>
      </c>
      <c r="BV182" s="3024"/>
      <c r="BW182" s="3023">
        <f>BU182+1</f>
        <v>36</v>
      </c>
      <c r="BX182" s="3024"/>
      <c r="BY182" s="3023">
        <f>BW182+1</f>
        <v>37</v>
      </c>
      <c r="BZ182" s="3024"/>
      <c r="CA182" s="3023">
        <f>BY182+1</f>
        <v>38</v>
      </c>
      <c r="CB182" s="3024"/>
      <c r="CC182" s="3023">
        <f>CA182+1</f>
        <v>39</v>
      </c>
      <c r="CD182" s="3024"/>
      <c r="CE182" s="115"/>
      <c r="CF182" s="3023">
        <f>CC182+1</f>
        <v>40</v>
      </c>
      <c r="CG182" s="3024"/>
      <c r="CH182" s="3023">
        <f>CF182+1</f>
        <v>41</v>
      </c>
      <c r="CI182" s="3024"/>
      <c r="CJ182" s="3023">
        <f>CH182+1</f>
        <v>42</v>
      </c>
      <c r="CK182" s="3024"/>
      <c r="CL182" s="3023">
        <f>CJ182+1</f>
        <v>43</v>
      </c>
      <c r="CM182" s="3024"/>
      <c r="CN182" s="3023">
        <f>CL182+1</f>
        <v>44</v>
      </c>
      <c r="CO182" s="3024"/>
      <c r="CP182" s="3023">
        <f>CN182+1</f>
        <v>45</v>
      </c>
      <c r="CQ182" s="3024"/>
      <c r="CR182" s="3023">
        <f>CP182+1</f>
        <v>46</v>
      </c>
      <c r="CS182" s="3024"/>
      <c r="CT182" s="3023">
        <f>CR182+1</f>
        <v>47</v>
      </c>
      <c r="CU182" s="3024"/>
      <c r="CV182" s="3023">
        <f>CT182+1</f>
        <v>48</v>
      </c>
      <c r="CW182" s="3024"/>
      <c r="CX182" s="3023">
        <f>CV182+1</f>
        <v>49</v>
      </c>
      <c r="CY182" s="3024"/>
      <c r="CZ182" s="3023">
        <f>CX182+1</f>
        <v>50</v>
      </c>
      <c r="DA182" s="3024"/>
      <c r="DB182" s="3023">
        <f t="shared" ref="DB182" si="72">CZ182+1</f>
        <v>51</v>
      </c>
      <c r="DC182" s="3024"/>
      <c r="DD182" s="3023">
        <f>DB182+1</f>
        <v>52</v>
      </c>
      <c r="DE182" s="3024"/>
      <c r="DF182" s="100" t="s">
        <v>937</v>
      </c>
      <c r="DG182" s="101"/>
      <c r="DH182" s="96"/>
      <c r="DI182" s="200">
        <v>0</v>
      </c>
      <c r="DJ182" s="200">
        <v>0</v>
      </c>
      <c r="DK182" s="200">
        <v>0</v>
      </c>
      <c r="DL182" s="200">
        <v>0</v>
      </c>
      <c r="DM182" s="200">
        <v>0</v>
      </c>
      <c r="DN182" s="200">
        <v>0</v>
      </c>
      <c r="DO182" s="200">
        <v>0</v>
      </c>
      <c r="DP182" s="200">
        <v>0</v>
      </c>
      <c r="DQ182" s="200">
        <v>0</v>
      </c>
      <c r="DR182" s="200">
        <v>0</v>
      </c>
      <c r="DS182" s="200">
        <v>0</v>
      </c>
      <c r="DT182" s="200">
        <v>0</v>
      </c>
      <c r="DU182" s="200">
        <v>0</v>
      </c>
      <c r="DV182" s="200">
        <v>0</v>
      </c>
      <c r="DW182" s="1304"/>
    </row>
    <row r="183" spans="2:127" s="2" customFormat="1" ht="15.95" customHeight="1">
      <c r="B183" s="948" t="s">
        <v>205</v>
      </c>
      <c r="C183" s="102" t="s">
        <v>66</v>
      </c>
      <c r="D183" s="103" t="s">
        <v>77</v>
      </c>
      <c r="E183" s="102" t="s">
        <v>66</v>
      </c>
      <c r="F183" s="103" t="s">
        <v>77</v>
      </c>
      <c r="G183" s="102" t="s">
        <v>66</v>
      </c>
      <c r="H183" s="103" t="s">
        <v>77</v>
      </c>
      <c r="I183" s="102" t="s">
        <v>66</v>
      </c>
      <c r="J183" s="103" t="s">
        <v>77</v>
      </c>
      <c r="K183" s="102" t="s">
        <v>66</v>
      </c>
      <c r="L183" s="103" t="s">
        <v>77</v>
      </c>
      <c r="M183" s="102" t="s">
        <v>66</v>
      </c>
      <c r="N183" s="103" t="s">
        <v>77</v>
      </c>
      <c r="O183" s="102" t="s">
        <v>66</v>
      </c>
      <c r="P183" s="103" t="s">
        <v>77</v>
      </c>
      <c r="Q183" s="102" t="s">
        <v>66</v>
      </c>
      <c r="R183" s="103" t="s">
        <v>77</v>
      </c>
      <c r="S183" s="102" t="s">
        <v>66</v>
      </c>
      <c r="T183" s="103" t="s">
        <v>77</v>
      </c>
      <c r="U183" s="102" t="s">
        <v>66</v>
      </c>
      <c r="V183" s="103" t="s">
        <v>77</v>
      </c>
      <c r="W183" s="102" t="s">
        <v>66</v>
      </c>
      <c r="X183" s="103" t="s">
        <v>77</v>
      </c>
      <c r="Y183" s="102" t="s">
        <v>66</v>
      </c>
      <c r="Z183" s="103" t="s">
        <v>77</v>
      </c>
      <c r="AA183" s="102" t="s">
        <v>66</v>
      </c>
      <c r="AB183" s="104" t="s">
        <v>77</v>
      </c>
      <c r="AC183" s="97"/>
      <c r="AD183" s="105" t="s">
        <v>66</v>
      </c>
      <c r="AE183" s="103" t="s">
        <v>77</v>
      </c>
      <c r="AF183" s="106" t="s">
        <v>66</v>
      </c>
      <c r="AG183" s="103" t="s">
        <v>77</v>
      </c>
      <c r="AH183" s="106" t="s">
        <v>66</v>
      </c>
      <c r="AI183" s="103" t="s">
        <v>77</v>
      </c>
      <c r="AJ183" s="106" t="s">
        <v>66</v>
      </c>
      <c r="AK183" s="103" t="s">
        <v>77</v>
      </c>
      <c r="AL183" s="106" t="s">
        <v>66</v>
      </c>
      <c r="AM183" s="103" t="s">
        <v>77</v>
      </c>
      <c r="AN183" s="106" t="s">
        <v>66</v>
      </c>
      <c r="AO183" s="103" t="s">
        <v>77</v>
      </c>
      <c r="AP183" s="106" t="s">
        <v>66</v>
      </c>
      <c r="AQ183" s="103" t="s">
        <v>77</v>
      </c>
      <c r="AR183" s="106" t="s">
        <v>66</v>
      </c>
      <c r="AS183" s="103" t="s">
        <v>77</v>
      </c>
      <c r="AT183" s="106" t="s">
        <v>66</v>
      </c>
      <c r="AU183" s="103" t="s">
        <v>77</v>
      </c>
      <c r="AV183" s="106" t="s">
        <v>66</v>
      </c>
      <c r="AW183" s="103" t="s">
        <v>77</v>
      </c>
      <c r="AX183" s="106" t="s">
        <v>66</v>
      </c>
      <c r="AY183" s="103" t="s">
        <v>77</v>
      </c>
      <c r="AZ183" s="106" t="s">
        <v>66</v>
      </c>
      <c r="BA183" s="103" t="s">
        <v>77</v>
      </c>
      <c r="BB183" s="106" t="s">
        <v>66</v>
      </c>
      <c r="BC183" s="104" t="s">
        <v>77</v>
      </c>
      <c r="BD183" s="98"/>
      <c r="BE183" s="107" t="s">
        <v>66</v>
      </c>
      <c r="BF183" s="103" t="s">
        <v>77</v>
      </c>
      <c r="BG183" s="108" t="s">
        <v>66</v>
      </c>
      <c r="BH183" s="103" t="s">
        <v>77</v>
      </c>
      <c r="BI183" s="108" t="s">
        <v>66</v>
      </c>
      <c r="BJ183" s="103" t="s">
        <v>77</v>
      </c>
      <c r="BK183" s="108" t="s">
        <v>66</v>
      </c>
      <c r="BL183" s="103" t="s">
        <v>77</v>
      </c>
      <c r="BM183" s="108" t="s">
        <v>66</v>
      </c>
      <c r="BN183" s="103" t="s">
        <v>77</v>
      </c>
      <c r="BO183" s="108" t="s">
        <v>66</v>
      </c>
      <c r="BP183" s="103" t="s">
        <v>77</v>
      </c>
      <c r="BQ183" s="108" t="s">
        <v>66</v>
      </c>
      <c r="BR183" s="103" t="s">
        <v>77</v>
      </c>
      <c r="BS183" s="108" t="s">
        <v>66</v>
      </c>
      <c r="BT183" s="103" t="s">
        <v>77</v>
      </c>
      <c r="BU183" s="108" t="s">
        <v>66</v>
      </c>
      <c r="BV183" s="103" t="s">
        <v>77</v>
      </c>
      <c r="BW183" s="108" t="s">
        <v>66</v>
      </c>
      <c r="BX183" s="103" t="s">
        <v>77</v>
      </c>
      <c r="BY183" s="108" t="s">
        <v>66</v>
      </c>
      <c r="BZ183" s="103" t="s">
        <v>77</v>
      </c>
      <c r="CA183" s="108" t="s">
        <v>66</v>
      </c>
      <c r="CB183" s="103" t="s">
        <v>77</v>
      </c>
      <c r="CC183" s="108" t="s">
        <v>66</v>
      </c>
      <c r="CD183" s="104" t="s">
        <v>77</v>
      </c>
      <c r="CE183" s="99"/>
      <c r="CF183" s="109" t="s">
        <v>66</v>
      </c>
      <c r="CG183" s="103" t="s">
        <v>77</v>
      </c>
      <c r="CH183" s="110" t="s">
        <v>66</v>
      </c>
      <c r="CI183" s="103" t="s">
        <v>77</v>
      </c>
      <c r="CJ183" s="110" t="s">
        <v>66</v>
      </c>
      <c r="CK183" s="103" t="s">
        <v>77</v>
      </c>
      <c r="CL183" s="110" t="s">
        <v>66</v>
      </c>
      <c r="CM183" s="103" t="s">
        <v>77</v>
      </c>
      <c r="CN183" s="110" t="s">
        <v>66</v>
      </c>
      <c r="CO183" s="103" t="s">
        <v>77</v>
      </c>
      <c r="CP183" s="110" t="s">
        <v>66</v>
      </c>
      <c r="CQ183" s="103" t="s">
        <v>77</v>
      </c>
      <c r="CR183" s="110" t="s">
        <v>66</v>
      </c>
      <c r="CS183" s="103" t="s">
        <v>77</v>
      </c>
      <c r="CT183" s="110" t="s">
        <v>66</v>
      </c>
      <c r="CU183" s="103" t="s">
        <v>77</v>
      </c>
      <c r="CV183" s="110" t="s">
        <v>66</v>
      </c>
      <c r="CW183" s="103" t="s">
        <v>77</v>
      </c>
      <c r="CX183" s="110" t="s">
        <v>66</v>
      </c>
      <c r="CY183" s="103" t="s">
        <v>77</v>
      </c>
      <c r="CZ183" s="110" t="s">
        <v>66</v>
      </c>
      <c r="DA183" s="103" t="s">
        <v>77</v>
      </c>
      <c r="DB183" s="110" t="s">
        <v>66</v>
      </c>
      <c r="DC183" s="103" t="s">
        <v>77</v>
      </c>
      <c r="DD183" s="110" t="s">
        <v>66</v>
      </c>
      <c r="DE183" s="104" t="s">
        <v>77</v>
      </c>
      <c r="DF183" s="111" t="s">
        <v>922</v>
      </c>
      <c r="DG183" s="112"/>
      <c r="DH183" s="96"/>
      <c r="DI183" s="200">
        <v>0</v>
      </c>
      <c r="DJ183" s="200">
        <v>0</v>
      </c>
      <c r="DK183" s="200">
        <v>0</v>
      </c>
      <c r="DL183" s="200">
        <v>0</v>
      </c>
      <c r="DM183" s="200">
        <v>0</v>
      </c>
      <c r="DN183" s="200">
        <v>0</v>
      </c>
      <c r="DO183" s="200">
        <v>0</v>
      </c>
      <c r="DP183" s="200">
        <v>0</v>
      </c>
      <c r="DQ183" s="200">
        <v>0</v>
      </c>
      <c r="DR183" s="200">
        <v>0</v>
      </c>
      <c r="DS183" s="200">
        <v>0</v>
      </c>
      <c r="DT183" s="200">
        <v>0</v>
      </c>
      <c r="DU183" s="200">
        <v>0</v>
      </c>
      <c r="DV183" s="200">
        <v>0</v>
      </c>
      <c r="DW183" s="1304"/>
    </row>
    <row r="184" spans="2:127" ht="15.95" customHeight="1">
      <c r="B184" s="672" t="s">
        <v>435</v>
      </c>
      <c r="C184" s="673"/>
      <c r="D184" s="674"/>
      <c r="E184" s="673"/>
      <c r="F184" s="674"/>
      <c r="G184" s="673"/>
      <c r="H184" s="674"/>
      <c r="I184" s="673"/>
      <c r="J184" s="674"/>
      <c r="K184" s="673"/>
      <c r="L184" s="674"/>
      <c r="M184" s="673"/>
      <c r="N184" s="674"/>
      <c r="O184" s="673"/>
      <c r="P184" s="674"/>
      <c r="Q184" s="673"/>
      <c r="R184" s="674"/>
      <c r="S184" s="673"/>
      <c r="T184" s="674"/>
      <c r="U184" s="673"/>
      <c r="V184" s="674"/>
      <c r="W184" s="673"/>
      <c r="X184" s="674"/>
      <c r="Y184" s="673"/>
      <c r="Z184" s="674"/>
      <c r="AA184" s="673"/>
      <c r="AB184" s="675"/>
      <c r="AC184" s="648"/>
      <c r="AD184" s="673"/>
      <c r="AE184" s="674"/>
      <c r="AF184" s="673"/>
      <c r="AG184" s="674"/>
      <c r="AH184" s="673"/>
      <c r="AI184" s="674"/>
      <c r="AJ184" s="673"/>
      <c r="AK184" s="674"/>
      <c r="AL184" s="673"/>
      <c r="AM184" s="674"/>
      <c r="AN184" s="673"/>
      <c r="AO184" s="674"/>
      <c r="AP184" s="673"/>
      <c r="AQ184" s="674"/>
      <c r="AR184" s="673"/>
      <c r="AS184" s="674"/>
      <c r="AT184" s="673"/>
      <c r="AU184" s="674"/>
      <c r="AV184" s="673"/>
      <c r="AW184" s="674"/>
      <c r="AX184" s="673"/>
      <c r="AY184" s="674"/>
      <c r="AZ184" s="673"/>
      <c r="BA184" s="674"/>
      <c r="BB184" s="673"/>
      <c r="BC184" s="675"/>
      <c r="BD184" s="649"/>
      <c r="BE184" s="673"/>
      <c r="BF184" s="674"/>
      <c r="BG184" s="673"/>
      <c r="BH184" s="674"/>
      <c r="BI184" s="673"/>
      <c r="BJ184" s="674"/>
      <c r="BK184" s="673"/>
      <c r="BL184" s="674"/>
      <c r="BM184" s="673"/>
      <c r="BN184" s="674"/>
      <c r="BO184" s="673"/>
      <c r="BP184" s="674"/>
      <c r="BQ184" s="673"/>
      <c r="BR184" s="674"/>
      <c r="BS184" s="673"/>
      <c r="BT184" s="674"/>
      <c r="BU184" s="673"/>
      <c r="BV184" s="674"/>
      <c r="BW184" s="673"/>
      <c r="BX184" s="674"/>
      <c r="BY184" s="673"/>
      <c r="BZ184" s="674"/>
      <c r="CA184" s="673"/>
      <c r="CB184" s="674"/>
      <c r="CC184" s="673"/>
      <c r="CD184" s="675"/>
      <c r="CE184" s="650"/>
      <c r="CF184" s="673"/>
      <c r="CG184" s="674"/>
      <c r="CH184" s="673"/>
      <c r="CI184" s="674"/>
      <c r="CJ184" s="673"/>
      <c r="CK184" s="674"/>
      <c r="CL184" s="673"/>
      <c r="CM184" s="674"/>
      <c r="CN184" s="673"/>
      <c r="CO184" s="674"/>
      <c r="CP184" s="673"/>
      <c r="CQ184" s="674"/>
      <c r="CR184" s="673"/>
      <c r="CS184" s="674"/>
      <c r="CT184" s="673"/>
      <c r="CU184" s="674"/>
      <c r="CV184" s="673"/>
      <c r="CW184" s="674"/>
      <c r="CX184" s="673"/>
      <c r="CY184" s="674"/>
      <c r="CZ184" s="673"/>
      <c r="DA184" s="674"/>
      <c r="DB184" s="673"/>
      <c r="DC184" s="674"/>
      <c r="DD184" s="673"/>
      <c r="DE184" s="675"/>
      <c r="DF184" s="670">
        <f t="shared" si="71"/>
        <v>0</v>
      </c>
      <c r="DG184" s="671" t="str">
        <f>IF(DF184=0,"",DF184/DB287)</f>
        <v/>
      </c>
      <c r="DH184" s="647"/>
      <c r="DI184" s="200">
        <v>0</v>
      </c>
      <c r="DJ184" s="200">
        <v>0</v>
      </c>
      <c r="DK184" s="200">
        <v>0</v>
      </c>
      <c r="DL184" s="200">
        <v>0</v>
      </c>
      <c r="DM184" s="200">
        <v>0</v>
      </c>
      <c r="DN184" s="200">
        <v>0</v>
      </c>
      <c r="DO184" s="200">
        <v>0</v>
      </c>
      <c r="DP184" s="200">
        <v>0</v>
      </c>
      <c r="DQ184" s="200">
        <v>0</v>
      </c>
      <c r="DR184" s="200">
        <v>0</v>
      </c>
      <c r="DS184" s="200">
        <v>0</v>
      </c>
      <c r="DT184" s="200">
        <v>0</v>
      </c>
      <c r="DU184" s="200">
        <v>0</v>
      </c>
      <c r="DV184" s="200">
        <v>0</v>
      </c>
      <c r="DW184" s="1304"/>
    </row>
    <row r="185" spans="2:127" ht="15.95" customHeight="1">
      <c r="B185" s="672" t="s">
        <v>448</v>
      </c>
      <c r="C185" s="673"/>
      <c r="D185" s="674"/>
      <c r="E185" s="673"/>
      <c r="F185" s="674"/>
      <c r="G185" s="673"/>
      <c r="H185" s="674"/>
      <c r="I185" s="673"/>
      <c r="J185" s="674"/>
      <c r="K185" s="673"/>
      <c r="L185" s="674"/>
      <c r="M185" s="673"/>
      <c r="N185" s="674"/>
      <c r="O185" s="673"/>
      <c r="P185" s="674"/>
      <c r="Q185" s="673"/>
      <c r="R185" s="674"/>
      <c r="S185" s="673"/>
      <c r="T185" s="674"/>
      <c r="U185" s="673"/>
      <c r="V185" s="674"/>
      <c r="W185" s="673"/>
      <c r="X185" s="674"/>
      <c r="Y185" s="673"/>
      <c r="Z185" s="674"/>
      <c r="AA185" s="673"/>
      <c r="AB185" s="675"/>
      <c r="AC185" s="648"/>
      <c r="AD185" s="673"/>
      <c r="AE185" s="674"/>
      <c r="AF185" s="673"/>
      <c r="AG185" s="674"/>
      <c r="AH185" s="673"/>
      <c r="AI185" s="674"/>
      <c r="AJ185" s="673"/>
      <c r="AK185" s="674"/>
      <c r="AL185" s="673"/>
      <c r="AM185" s="674"/>
      <c r="AN185" s="673"/>
      <c r="AO185" s="674"/>
      <c r="AP185" s="673"/>
      <c r="AQ185" s="674"/>
      <c r="AR185" s="673"/>
      <c r="AS185" s="674"/>
      <c r="AT185" s="673"/>
      <c r="AU185" s="674"/>
      <c r="AV185" s="673"/>
      <c r="AW185" s="674"/>
      <c r="AX185" s="673"/>
      <c r="AY185" s="674"/>
      <c r="AZ185" s="673"/>
      <c r="BA185" s="674"/>
      <c r="BB185" s="673"/>
      <c r="BC185" s="675"/>
      <c r="BD185" s="649"/>
      <c r="BE185" s="673"/>
      <c r="BF185" s="674"/>
      <c r="BG185" s="673"/>
      <c r="BH185" s="674"/>
      <c r="BI185" s="673"/>
      <c r="BJ185" s="674"/>
      <c r="BK185" s="673"/>
      <c r="BL185" s="674"/>
      <c r="BM185" s="673"/>
      <c r="BN185" s="674"/>
      <c r="BO185" s="673"/>
      <c r="BP185" s="674"/>
      <c r="BQ185" s="673"/>
      <c r="BR185" s="674"/>
      <c r="BS185" s="673"/>
      <c r="BT185" s="674"/>
      <c r="BU185" s="673"/>
      <c r="BV185" s="674"/>
      <c r="BW185" s="673"/>
      <c r="BX185" s="674"/>
      <c r="BY185" s="673"/>
      <c r="BZ185" s="674"/>
      <c r="CA185" s="673"/>
      <c r="CB185" s="674"/>
      <c r="CC185" s="673"/>
      <c r="CD185" s="675"/>
      <c r="CE185" s="650"/>
      <c r="CF185" s="673"/>
      <c r="CG185" s="674"/>
      <c r="CH185" s="673"/>
      <c r="CI185" s="674"/>
      <c r="CJ185" s="673"/>
      <c r="CK185" s="674"/>
      <c r="CL185" s="673"/>
      <c r="CM185" s="674"/>
      <c r="CN185" s="673"/>
      <c r="CO185" s="674"/>
      <c r="CP185" s="673"/>
      <c r="CQ185" s="674"/>
      <c r="CR185" s="673"/>
      <c r="CS185" s="674"/>
      <c r="CT185" s="673"/>
      <c r="CU185" s="674"/>
      <c r="CV185" s="673"/>
      <c r="CW185" s="674"/>
      <c r="CX185" s="673"/>
      <c r="CY185" s="674"/>
      <c r="CZ185" s="673"/>
      <c r="DA185" s="674"/>
      <c r="DB185" s="673"/>
      <c r="DC185" s="674"/>
      <c r="DD185" s="673"/>
      <c r="DE185" s="675"/>
      <c r="DF185" s="670">
        <f t="shared" si="71"/>
        <v>0</v>
      </c>
      <c r="DG185" s="671" t="str">
        <f>IF(DF185=0,"",DF185/DB287)</f>
        <v/>
      </c>
      <c r="DH185" s="647"/>
      <c r="DI185" s="200">
        <v>0</v>
      </c>
      <c r="DJ185" s="200">
        <v>0</v>
      </c>
      <c r="DK185" s="200">
        <v>0</v>
      </c>
      <c r="DL185" s="200">
        <v>0</v>
      </c>
      <c r="DM185" s="200">
        <v>0</v>
      </c>
      <c r="DN185" s="200">
        <v>0</v>
      </c>
      <c r="DO185" s="200">
        <v>0</v>
      </c>
      <c r="DP185" s="200">
        <v>0</v>
      </c>
      <c r="DQ185" s="200">
        <v>0</v>
      </c>
      <c r="DR185" s="200">
        <v>0</v>
      </c>
      <c r="DS185" s="200">
        <v>0</v>
      </c>
      <c r="DT185" s="200">
        <v>0</v>
      </c>
      <c r="DU185" s="200">
        <v>0</v>
      </c>
      <c r="DV185" s="200">
        <v>0</v>
      </c>
      <c r="DW185" s="1304"/>
    </row>
    <row r="186" spans="2:127" ht="15.95" customHeight="1">
      <c r="B186" s="672" t="s">
        <v>460</v>
      </c>
      <c r="C186" s="673"/>
      <c r="D186" s="674"/>
      <c r="E186" s="673"/>
      <c r="F186" s="674"/>
      <c r="G186" s="673"/>
      <c r="H186" s="674"/>
      <c r="I186" s="673"/>
      <c r="J186" s="674"/>
      <c r="K186" s="673"/>
      <c r="L186" s="674"/>
      <c r="M186" s="673"/>
      <c r="N186" s="674"/>
      <c r="O186" s="673"/>
      <c r="P186" s="674"/>
      <c r="Q186" s="673"/>
      <c r="R186" s="674"/>
      <c r="S186" s="673"/>
      <c r="T186" s="674"/>
      <c r="U186" s="673"/>
      <c r="V186" s="674"/>
      <c r="W186" s="673"/>
      <c r="X186" s="674"/>
      <c r="Y186" s="673"/>
      <c r="Z186" s="674"/>
      <c r="AA186" s="673"/>
      <c r="AB186" s="675"/>
      <c r="AC186" s="648"/>
      <c r="AD186" s="673"/>
      <c r="AE186" s="674"/>
      <c r="AF186" s="673"/>
      <c r="AG186" s="674"/>
      <c r="AH186" s="673"/>
      <c r="AI186" s="674"/>
      <c r="AJ186" s="673"/>
      <c r="AK186" s="674"/>
      <c r="AL186" s="673"/>
      <c r="AM186" s="674"/>
      <c r="AN186" s="673"/>
      <c r="AO186" s="674"/>
      <c r="AP186" s="673"/>
      <c r="AQ186" s="674"/>
      <c r="AR186" s="673"/>
      <c r="AS186" s="674"/>
      <c r="AT186" s="673"/>
      <c r="AU186" s="674"/>
      <c r="AV186" s="673"/>
      <c r="AW186" s="674"/>
      <c r="AX186" s="673"/>
      <c r="AY186" s="674"/>
      <c r="AZ186" s="673"/>
      <c r="BA186" s="674"/>
      <c r="BB186" s="673"/>
      <c r="BC186" s="675"/>
      <c r="BD186" s="649"/>
      <c r="BE186" s="673"/>
      <c r="BF186" s="674"/>
      <c r="BG186" s="673"/>
      <c r="BH186" s="674"/>
      <c r="BI186" s="673"/>
      <c r="BJ186" s="674"/>
      <c r="BK186" s="673"/>
      <c r="BL186" s="674"/>
      <c r="BM186" s="673"/>
      <c r="BN186" s="674"/>
      <c r="BO186" s="673"/>
      <c r="BP186" s="674"/>
      <c r="BQ186" s="673"/>
      <c r="BR186" s="674"/>
      <c r="BS186" s="673"/>
      <c r="BT186" s="674"/>
      <c r="BU186" s="673"/>
      <c r="BV186" s="674"/>
      <c r="BW186" s="673"/>
      <c r="BX186" s="674"/>
      <c r="BY186" s="673"/>
      <c r="BZ186" s="674"/>
      <c r="CA186" s="673"/>
      <c r="CB186" s="674"/>
      <c r="CC186" s="673"/>
      <c r="CD186" s="675"/>
      <c r="CE186" s="650"/>
      <c r="CF186" s="673"/>
      <c r="CG186" s="674"/>
      <c r="CH186" s="673"/>
      <c r="CI186" s="674"/>
      <c r="CJ186" s="673"/>
      <c r="CK186" s="674"/>
      <c r="CL186" s="673"/>
      <c r="CM186" s="674"/>
      <c r="CN186" s="673"/>
      <c r="CO186" s="674"/>
      <c r="CP186" s="673"/>
      <c r="CQ186" s="674"/>
      <c r="CR186" s="673"/>
      <c r="CS186" s="674"/>
      <c r="CT186" s="673"/>
      <c r="CU186" s="674"/>
      <c r="CV186" s="673"/>
      <c r="CW186" s="674"/>
      <c r="CX186" s="673"/>
      <c r="CY186" s="674"/>
      <c r="CZ186" s="673"/>
      <c r="DA186" s="674"/>
      <c r="DB186" s="673"/>
      <c r="DC186" s="674"/>
      <c r="DD186" s="673"/>
      <c r="DE186" s="675"/>
      <c r="DF186" s="670">
        <f t="shared" si="71"/>
        <v>0</v>
      </c>
      <c r="DG186" s="671" t="str">
        <f>IF(DF186=0,"",DF186/DB287)</f>
        <v/>
      </c>
      <c r="DH186" s="647"/>
      <c r="DI186" s="200">
        <v>0</v>
      </c>
      <c r="DJ186" s="200">
        <v>0</v>
      </c>
      <c r="DK186" s="200">
        <v>0</v>
      </c>
      <c r="DL186" s="200">
        <v>0</v>
      </c>
      <c r="DM186" s="200">
        <v>0</v>
      </c>
      <c r="DN186" s="200">
        <v>0</v>
      </c>
      <c r="DO186" s="200">
        <v>0</v>
      </c>
      <c r="DP186" s="200">
        <v>0</v>
      </c>
      <c r="DQ186" s="200">
        <v>0</v>
      </c>
      <c r="DR186" s="200">
        <v>0</v>
      </c>
      <c r="DS186" s="200">
        <v>0</v>
      </c>
      <c r="DT186" s="200">
        <v>0</v>
      </c>
      <c r="DU186" s="200">
        <v>0</v>
      </c>
      <c r="DV186" s="200">
        <v>0</v>
      </c>
      <c r="DW186" s="1304"/>
    </row>
    <row r="187" spans="2:127" ht="15.95" customHeight="1">
      <c r="B187" s="672" t="s">
        <v>472</v>
      </c>
      <c r="C187" s="673"/>
      <c r="D187" s="674"/>
      <c r="E187" s="673"/>
      <c r="F187" s="674"/>
      <c r="G187" s="673"/>
      <c r="H187" s="674"/>
      <c r="I187" s="673"/>
      <c r="J187" s="674"/>
      <c r="K187" s="673"/>
      <c r="L187" s="674"/>
      <c r="M187" s="673"/>
      <c r="N187" s="674"/>
      <c r="O187" s="673"/>
      <c r="P187" s="674"/>
      <c r="Q187" s="673"/>
      <c r="R187" s="674"/>
      <c r="S187" s="673"/>
      <c r="T187" s="674"/>
      <c r="U187" s="673"/>
      <c r="V187" s="674"/>
      <c r="W187" s="673"/>
      <c r="X187" s="674"/>
      <c r="Y187" s="673"/>
      <c r="Z187" s="674"/>
      <c r="AA187" s="673"/>
      <c r="AB187" s="675"/>
      <c r="AC187" s="648"/>
      <c r="AD187" s="673"/>
      <c r="AE187" s="674"/>
      <c r="AF187" s="673"/>
      <c r="AG187" s="674"/>
      <c r="AH187" s="673"/>
      <c r="AI187" s="674"/>
      <c r="AJ187" s="673"/>
      <c r="AK187" s="674"/>
      <c r="AL187" s="673"/>
      <c r="AM187" s="674"/>
      <c r="AN187" s="673"/>
      <c r="AO187" s="674"/>
      <c r="AP187" s="673"/>
      <c r="AQ187" s="674"/>
      <c r="AR187" s="673"/>
      <c r="AS187" s="674"/>
      <c r="AT187" s="673"/>
      <c r="AU187" s="674"/>
      <c r="AV187" s="673"/>
      <c r="AW187" s="674"/>
      <c r="AX187" s="673"/>
      <c r="AY187" s="674"/>
      <c r="AZ187" s="673"/>
      <c r="BA187" s="674"/>
      <c r="BB187" s="673"/>
      <c r="BC187" s="675"/>
      <c r="BD187" s="649"/>
      <c r="BE187" s="673"/>
      <c r="BF187" s="674"/>
      <c r="BG187" s="673"/>
      <c r="BH187" s="674"/>
      <c r="BI187" s="673"/>
      <c r="BJ187" s="674"/>
      <c r="BK187" s="673"/>
      <c r="BL187" s="674"/>
      <c r="BM187" s="673"/>
      <c r="BN187" s="674"/>
      <c r="BO187" s="673"/>
      <c r="BP187" s="674"/>
      <c r="BQ187" s="673"/>
      <c r="BR187" s="674"/>
      <c r="BS187" s="673"/>
      <c r="BT187" s="674"/>
      <c r="BU187" s="673"/>
      <c r="BV187" s="674"/>
      <c r="BW187" s="673"/>
      <c r="BX187" s="674"/>
      <c r="BY187" s="673"/>
      <c r="BZ187" s="674"/>
      <c r="CA187" s="673"/>
      <c r="CB187" s="674"/>
      <c r="CC187" s="673"/>
      <c r="CD187" s="675"/>
      <c r="CE187" s="650"/>
      <c r="CF187" s="673"/>
      <c r="CG187" s="674"/>
      <c r="CH187" s="673"/>
      <c r="CI187" s="674"/>
      <c r="CJ187" s="673"/>
      <c r="CK187" s="674"/>
      <c r="CL187" s="673"/>
      <c r="CM187" s="674"/>
      <c r="CN187" s="673"/>
      <c r="CO187" s="674"/>
      <c r="CP187" s="673"/>
      <c r="CQ187" s="674"/>
      <c r="CR187" s="673"/>
      <c r="CS187" s="674"/>
      <c r="CT187" s="673"/>
      <c r="CU187" s="674"/>
      <c r="CV187" s="673"/>
      <c r="CW187" s="674"/>
      <c r="CX187" s="673"/>
      <c r="CY187" s="674"/>
      <c r="CZ187" s="673"/>
      <c r="DA187" s="674"/>
      <c r="DB187" s="673"/>
      <c r="DC187" s="674"/>
      <c r="DD187" s="673"/>
      <c r="DE187" s="675"/>
      <c r="DF187" s="670">
        <f t="shared" si="71"/>
        <v>0</v>
      </c>
      <c r="DG187" s="671" t="str">
        <f>IF(DF187=0,"",DF187/DB287)</f>
        <v/>
      </c>
      <c r="DH187" s="647"/>
      <c r="DI187" s="200">
        <v>0</v>
      </c>
      <c r="DJ187" s="200">
        <v>0</v>
      </c>
      <c r="DK187" s="200">
        <v>0</v>
      </c>
      <c r="DL187" s="200">
        <v>0</v>
      </c>
      <c r="DM187" s="200">
        <v>0</v>
      </c>
      <c r="DN187" s="200">
        <v>0</v>
      </c>
      <c r="DO187" s="200">
        <v>0</v>
      </c>
      <c r="DP187" s="200">
        <v>0</v>
      </c>
      <c r="DQ187" s="200">
        <v>0</v>
      </c>
      <c r="DR187" s="200">
        <v>0</v>
      </c>
      <c r="DS187" s="200">
        <v>0</v>
      </c>
      <c r="DT187" s="200">
        <v>0</v>
      </c>
      <c r="DU187" s="200">
        <v>0</v>
      </c>
      <c r="DV187" s="200">
        <v>0</v>
      </c>
      <c r="DW187" s="1304"/>
    </row>
    <row r="188" spans="2:127" ht="15.95" customHeight="1">
      <c r="B188" s="672" t="s">
        <v>483</v>
      </c>
      <c r="C188" s="673"/>
      <c r="D188" s="674"/>
      <c r="E188" s="673"/>
      <c r="F188" s="674"/>
      <c r="G188" s="673"/>
      <c r="H188" s="674"/>
      <c r="I188" s="673"/>
      <c r="J188" s="674"/>
      <c r="K188" s="673"/>
      <c r="L188" s="674"/>
      <c r="M188" s="673"/>
      <c r="N188" s="674"/>
      <c r="O188" s="673"/>
      <c r="P188" s="674"/>
      <c r="Q188" s="673"/>
      <c r="R188" s="674"/>
      <c r="S188" s="673"/>
      <c r="T188" s="674"/>
      <c r="U188" s="673"/>
      <c r="V188" s="674"/>
      <c r="W188" s="673"/>
      <c r="X188" s="674"/>
      <c r="Y188" s="673"/>
      <c r="Z188" s="674"/>
      <c r="AA188" s="673"/>
      <c r="AB188" s="675"/>
      <c r="AC188" s="648"/>
      <c r="AD188" s="673"/>
      <c r="AE188" s="674"/>
      <c r="AF188" s="673"/>
      <c r="AG188" s="674"/>
      <c r="AH188" s="673"/>
      <c r="AI188" s="674"/>
      <c r="AJ188" s="673"/>
      <c r="AK188" s="674"/>
      <c r="AL188" s="673"/>
      <c r="AM188" s="674"/>
      <c r="AN188" s="673"/>
      <c r="AO188" s="674"/>
      <c r="AP188" s="673"/>
      <c r="AQ188" s="674"/>
      <c r="AR188" s="673"/>
      <c r="AS188" s="674"/>
      <c r="AT188" s="673"/>
      <c r="AU188" s="674"/>
      <c r="AV188" s="673"/>
      <c r="AW188" s="674"/>
      <c r="AX188" s="673"/>
      <c r="AY188" s="674"/>
      <c r="AZ188" s="673"/>
      <c r="BA188" s="674"/>
      <c r="BB188" s="673"/>
      <c r="BC188" s="675"/>
      <c r="BD188" s="649"/>
      <c r="BE188" s="673"/>
      <c r="BF188" s="674"/>
      <c r="BG188" s="673"/>
      <c r="BH188" s="674"/>
      <c r="BI188" s="673"/>
      <c r="BJ188" s="674"/>
      <c r="BK188" s="673"/>
      <c r="BL188" s="674"/>
      <c r="BM188" s="673"/>
      <c r="BN188" s="674"/>
      <c r="BO188" s="673"/>
      <c r="BP188" s="674"/>
      <c r="BQ188" s="673"/>
      <c r="BR188" s="674"/>
      <c r="BS188" s="673"/>
      <c r="BT188" s="674"/>
      <c r="BU188" s="673"/>
      <c r="BV188" s="674"/>
      <c r="BW188" s="673"/>
      <c r="BX188" s="674"/>
      <c r="BY188" s="673"/>
      <c r="BZ188" s="674"/>
      <c r="CA188" s="673"/>
      <c r="CB188" s="674"/>
      <c r="CC188" s="673"/>
      <c r="CD188" s="675"/>
      <c r="CE188" s="650"/>
      <c r="CF188" s="673"/>
      <c r="CG188" s="674"/>
      <c r="CH188" s="673"/>
      <c r="CI188" s="674"/>
      <c r="CJ188" s="673"/>
      <c r="CK188" s="674"/>
      <c r="CL188" s="673"/>
      <c r="CM188" s="674"/>
      <c r="CN188" s="673"/>
      <c r="CO188" s="674"/>
      <c r="CP188" s="673"/>
      <c r="CQ188" s="674"/>
      <c r="CR188" s="673"/>
      <c r="CS188" s="674"/>
      <c r="CT188" s="673"/>
      <c r="CU188" s="674"/>
      <c r="CV188" s="673"/>
      <c r="CW188" s="674"/>
      <c r="CX188" s="673"/>
      <c r="CY188" s="674"/>
      <c r="CZ188" s="673"/>
      <c r="DA188" s="674"/>
      <c r="DB188" s="673"/>
      <c r="DC188" s="674"/>
      <c r="DD188" s="673"/>
      <c r="DE188" s="675"/>
      <c r="DF188" s="670">
        <f t="shared" si="71"/>
        <v>0</v>
      </c>
      <c r="DG188" s="671" t="str">
        <f>IF(DF188=0,"",DF188/DB287)</f>
        <v/>
      </c>
      <c r="DH188" s="647"/>
      <c r="DI188" s="200">
        <v>0</v>
      </c>
      <c r="DJ188" s="200">
        <v>0</v>
      </c>
      <c r="DK188" s="200">
        <v>0</v>
      </c>
      <c r="DL188" s="200">
        <v>0</v>
      </c>
      <c r="DM188" s="200">
        <v>0</v>
      </c>
      <c r="DN188" s="200">
        <v>0</v>
      </c>
      <c r="DO188" s="200">
        <v>0</v>
      </c>
      <c r="DP188" s="200">
        <v>0</v>
      </c>
      <c r="DQ188" s="200">
        <v>0</v>
      </c>
      <c r="DR188" s="200">
        <v>0</v>
      </c>
      <c r="DS188" s="200">
        <v>0</v>
      </c>
      <c r="DT188" s="200">
        <v>0</v>
      </c>
      <c r="DU188" s="200">
        <v>0</v>
      </c>
      <c r="DV188" s="200">
        <v>0</v>
      </c>
      <c r="DW188" s="1304"/>
    </row>
    <row r="189" spans="2:127" ht="15.95" customHeight="1">
      <c r="B189" s="672" t="s">
        <v>495</v>
      </c>
      <c r="C189" s="673"/>
      <c r="D189" s="674"/>
      <c r="E189" s="673"/>
      <c r="F189" s="674"/>
      <c r="G189" s="673"/>
      <c r="H189" s="674"/>
      <c r="I189" s="673"/>
      <c r="J189" s="674"/>
      <c r="K189" s="673"/>
      <c r="L189" s="674"/>
      <c r="M189" s="673"/>
      <c r="N189" s="674"/>
      <c r="O189" s="673"/>
      <c r="P189" s="674"/>
      <c r="Q189" s="673"/>
      <c r="R189" s="674"/>
      <c r="S189" s="673"/>
      <c r="T189" s="674"/>
      <c r="U189" s="673"/>
      <c r="V189" s="674"/>
      <c r="W189" s="673"/>
      <c r="X189" s="674"/>
      <c r="Y189" s="673"/>
      <c r="Z189" s="674"/>
      <c r="AA189" s="673"/>
      <c r="AB189" s="675"/>
      <c r="AC189" s="648"/>
      <c r="AD189" s="673"/>
      <c r="AE189" s="674"/>
      <c r="AF189" s="673"/>
      <c r="AG189" s="674"/>
      <c r="AH189" s="673"/>
      <c r="AI189" s="674"/>
      <c r="AJ189" s="673"/>
      <c r="AK189" s="674"/>
      <c r="AL189" s="673"/>
      <c r="AM189" s="674"/>
      <c r="AN189" s="673"/>
      <c r="AO189" s="674"/>
      <c r="AP189" s="673"/>
      <c r="AQ189" s="674"/>
      <c r="AR189" s="673"/>
      <c r="AS189" s="674"/>
      <c r="AT189" s="673"/>
      <c r="AU189" s="674"/>
      <c r="AV189" s="673"/>
      <c r="AW189" s="674"/>
      <c r="AX189" s="673"/>
      <c r="AY189" s="674"/>
      <c r="AZ189" s="673"/>
      <c r="BA189" s="674"/>
      <c r="BB189" s="673"/>
      <c r="BC189" s="675"/>
      <c r="BD189" s="649"/>
      <c r="BE189" s="673"/>
      <c r="BF189" s="674"/>
      <c r="BG189" s="673"/>
      <c r="BH189" s="674"/>
      <c r="BI189" s="673"/>
      <c r="BJ189" s="674"/>
      <c r="BK189" s="673"/>
      <c r="BL189" s="674"/>
      <c r="BM189" s="673"/>
      <c r="BN189" s="674"/>
      <c r="BO189" s="673"/>
      <c r="BP189" s="674"/>
      <c r="BQ189" s="673"/>
      <c r="BR189" s="674"/>
      <c r="BS189" s="673"/>
      <c r="BT189" s="674"/>
      <c r="BU189" s="673"/>
      <c r="BV189" s="674"/>
      <c r="BW189" s="673"/>
      <c r="BX189" s="674"/>
      <c r="BY189" s="673"/>
      <c r="BZ189" s="674"/>
      <c r="CA189" s="673"/>
      <c r="CB189" s="674"/>
      <c r="CC189" s="673"/>
      <c r="CD189" s="675"/>
      <c r="CE189" s="650"/>
      <c r="CF189" s="673"/>
      <c r="CG189" s="674"/>
      <c r="CH189" s="673"/>
      <c r="CI189" s="674"/>
      <c r="CJ189" s="673"/>
      <c r="CK189" s="674"/>
      <c r="CL189" s="673"/>
      <c r="CM189" s="674"/>
      <c r="CN189" s="673"/>
      <c r="CO189" s="674"/>
      <c r="CP189" s="673"/>
      <c r="CQ189" s="674"/>
      <c r="CR189" s="673"/>
      <c r="CS189" s="674"/>
      <c r="CT189" s="673"/>
      <c r="CU189" s="674"/>
      <c r="CV189" s="673"/>
      <c r="CW189" s="674"/>
      <c r="CX189" s="673"/>
      <c r="CY189" s="674"/>
      <c r="CZ189" s="673"/>
      <c r="DA189" s="674"/>
      <c r="DB189" s="673"/>
      <c r="DC189" s="674"/>
      <c r="DD189" s="673"/>
      <c r="DE189" s="675"/>
      <c r="DF189" s="670">
        <f t="shared" si="71"/>
        <v>0</v>
      </c>
      <c r="DG189" s="671" t="str">
        <f>IF(DF189=0,"",DF189/DB287)</f>
        <v/>
      </c>
      <c r="DH189" s="647"/>
      <c r="DI189" s="200">
        <v>0</v>
      </c>
      <c r="DJ189" s="200">
        <v>0</v>
      </c>
      <c r="DK189" s="200">
        <v>0</v>
      </c>
      <c r="DL189" s="200">
        <v>0</v>
      </c>
      <c r="DM189" s="200">
        <v>0</v>
      </c>
      <c r="DN189" s="200">
        <v>0</v>
      </c>
      <c r="DO189" s="200">
        <v>0</v>
      </c>
      <c r="DP189" s="200">
        <v>0</v>
      </c>
      <c r="DQ189" s="200">
        <v>0</v>
      </c>
      <c r="DR189" s="200">
        <v>0</v>
      </c>
      <c r="DS189" s="200">
        <v>0</v>
      </c>
      <c r="DT189" s="200">
        <v>0</v>
      </c>
      <c r="DU189" s="200">
        <v>0</v>
      </c>
      <c r="DV189" s="200">
        <v>0</v>
      </c>
      <c r="DW189" s="1304"/>
    </row>
    <row r="190" spans="2:127" ht="15.95" customHeight="1">
      <c r="B190" s="672" t="s">
        <v>505</v>
      </c>
      <c r="C190" s="673"/>
      <c r="D190" s="674"/>
      <c r="E190" s="673"/>
      <c r="F190" s="674"/>
      <c r="G190" s="673"/>
      <c r="H190" s="674"/>
      <c r="I190" s="673"/>
      <c r="J190" s="674"/>
      <c r="K190" s="673"/>
      <c r="L190" s="674"/>
      <c r="M190" s="673"/>
      <c r="N190" s="674"/>
      <c r="O190" s="673"/>
      <c r="P190" s="674"/>
      <c r="Q190" s="673"/>
      <c r="R190" s="674"/>
      <c r="S190" s="673"/>
      <c r="T190" s="674"/>
      <c r="U190" s="673"/>
      <c r="V190" s="674"/>
      <c r="W190" s="673"/>
      <c r="X190" s="674"/>
      <c r="Y190" s="673"/>
      <c r="Z190" s="674"/>
      <c r="AA190" s="673"/>
      <c r="AB190" s="675"/>
      <c r="AC190" s="648"/>
      <c r="AD190" s="673"/>
      <c r="AE190" s="674"/>
      <c r="AF190" s="673"/>
      <c r="AG190" s="674"/>
      <c r="AH190" s="673"/>
      <c r="AI190" s="674"/>
      <c r="AJ190" s="673"/>
      <c r="AK190" s="674"/>
      <c r="AL190" s="673"/>
      <c r="AM190" s="674"/>
      <c r="AN190" s="673"/>
      <c r="AO190" s="674"/>
      <c r="AP190" s="673"/>
      <c r="AQ190" s="674"/>
      <c r="AR190" s="673"/>
      <c r="AS190" s="674"/>
      <c r="AT190" s="673"/>
      <c r="AU190" s="674"/>
      <c r="AV190" s="673"/>
      <c r="AW190" s="674"/>
      <c r="AX190" s="673"/>
      <c r="AY190" s="674"/>
      <c r="AZ190" s="673"/>
      <c r="BA190" s="674"/>
      <c r="BB190" s="673"/>
      <c r="BC190" s="675"/>
      <c r="BD190" s="649"/>
      <c r="BE190" s="673"/>
      <c r="BF190" s="674"/>
      <c r="BG190" s="673"/>
      <c r="BH190" s="674"/>
      <c r="BI190" s="673"/>
      <c r="BJ190" s="674"/>
      <c r="BK190" s="673"/>
      <c r="BL190" s="674"/>
      <c r="BM190" s="673"/>
      <c r="BN190" s="674"/>
      <c r="BO190" s="673"/>
      <c r="BP190" s="674"/>
      <c r="BQ190" s="673"/>
      <c r="BR190" s="674"/>
      <c r="BS190" s="673"/>
      <c r="BT190" s="674"/>
      <c r="BU190" s="673"/>
      <c r="BV190" s="674"/>
      <c r="BW190" s="673"/>
      <c r="BX190" s="674"/>
      <c r="BY190" s="673"/>
      <c r="BZ190" s="674"/>
      <c r="CA190" s="673"/>
      <c r="CB190" s="674"/>
      <c r="CC190" s="673"/>
      <c r="CD190" s="675"/>
      <c r="CE190" s="650"/>
      <c r="CF190" s="673"/>
      <c r="CG190" s="674"/>
      <c r="CH190" s="673"/>
      <c r="CI190" s="674"/>
      <c r="CJ190" s="673"/>
      <c r="CK190" s="674"/>
      <c r="CL190" s="673"/>
      <c r="CM190" s="674"/>
      <c r="CN190" s="673"/>
      <c r="CO190" s="674"/>
      <c r="CP190" s="673"/>
      <c r="CQ190" s="674"/>
      <c r="CR190" s="673"/>
      <c r="CS190" s="674"/>
      <c r="CT190" s="673"/>
      <c r="CU190" s="674"/>
      <c r="CV190" s="673"/>
      <c r="CW190" s="674"/>
      <c r="CX190" s="673"/>
      <c r="CY190" s="674"/>
      <c r="CZ190" s="673"/>
      <c r="DA190" s="674"/>
      <c r="DB190" s="673"/>
      <c r="DC190" s="674"/>
      <c r="DD190" s="673"/>
      <c r="DE190" s="675"/>
      <c r="DF190" s="670">
        <f t="shared" si="71"/>
        <v>0</v>
      </c>
      <c r="DG190" s="671" t="str">
        <f>IF(DF190=0,"",DF190/DB287)</f>
        <v/>
      </c>
      <c r="DH190" s="647"/>
      <c r="DI190" s="200">
        <v>0</v>
      </c>
      <c r="DJ190" s="200">
        <v>0</v>
      </c>
      <c r="DK190" s="200">
        <v>0</v>
      </c>
      <c r="DL190" s="200">
        <v>0</v>
      </c>
      <c r="DM190" s="200">
        <v>0</v>
      </c>
      <c r="DN190" s="200">
        <v>0</v>
      </c>
      <c r="DO190" s="200">
        <v>0</v>
      </c>
      <c r="DP190" s="200">
        <v>0</v>
      </c>
      <c r="DQ190" s="200">
        <v>0</v>
      </c>
      <c r="DR190" s="200">
        <v>0</v>
      </c>
      <c r="DS190" s="200">
        <v>0</v>
      </c>
      <c r="DT190" s="200">
        <v>0</v>
      </c>
      <c r="DU190" s="200">
        <v>0</v>
      </c>
      <c r="DV190" s="200">
        <v>0</v>
      </c>
      <c r="DW190" s="1304"/>
    </row>
    <row r="191" spans="2:127" ht="15.95" customHeight="1">
      <c r="B191" s="672" t="s">
        <v>515</v>
      </c>
      <c r="C191" s="673"/>
      <c r="D191" s="674"/>
      <c r="E191" s="673"/>
      <c r="F191" s="674"/>
      <c r="G191" s="673"/>
      <c r="H191" s="674"/>
      <c r="I191" s="673"/>
      <c r="J191" s="674"/>
      <c r="K191" s="673"/>
      <c r="L191" s="674"/>
      <c r="M191" s="673"/>
      <c r="N191" s="674"/>
      <c r="O191" s="673"/>
      <c r="P191" s="674"/>
      <c r="Q191" s="673"/>
      <c r="R191" s="674"/>
      <c r="S191" s="673"/>
      <c r="T191" s="674"/>
      <c r="U191" s="673"/>
      <c r="V191" s="674"/>
      <c r="W191" s="673"/>
      <c r="X191" s="674"/>
      <c r="Y191" s="673"/>
      <c r="Z191" s="674"/>
      <c r="AA191" s="673"/>
      <c r="AB191" s="675"/>
      <c r="AC191" s="648"/>
      <c r="AD191" s="673"/>
      <c r="AE191" s="674"/>
      <c r="AF191" s="673"/>
      <c r="AG191" s="674"/>
      <c r="AH191" s="673"/>
      <c r="AI191" s="674"/>
      <c r="AJ191" s="673"/>
      <c r="AK191" s="674"/>
      <c r="AL191" s="673"/>
      <c r="AM191" s="674"/>
      <c r="AN191" s="673"/>
      <c r="AO191" s="674"/>
      <c r="AP191" s="673"/>
      <c r="AQ191" s="674"/>
      <c r="AR191" s="673"/>
      <c r="AS191" s="674"/>
      <c r="AT191" s="673"/>
      <c r="AU191" s="674"/>
      <c r="AV191" s="673"/>
      <c r="AW191" s="674"/>
      <c r="AX191" s="673"/>
      <c r="AY191" s="674"/>
      <c r="AZ191" s="673"/>
      <c r="BA191" s="674"/>
      <c r="BB191" s="673"/>
      <c r="BC191" s="675"/>
      <c r="BD191" s="649"/>
      <c r="BE191" s="673"/>
      <c r="BF191" s="674"/>
      <c r="BG191" s="673"/>
      <c r="BH191" s="674"/>
      <c r="BI191" s="673"/>
      <c r="BJ191" s="674"/>
      <c r="BK191" s="673"/>
      <c r="BL191" s="674"/>
      <c r="BM191" s="673"/>
      <c r="BN191" s="674"/>
      <c r="BO191" s="673"/>
      <c r="BP191" s="674"/>
      <c r="BQ191" s="673"/>
      <c r="BR191" s="674"/>
      <c r="BS191" s="673"/>
      <c r="BT191" s="674"/>
      <c r="BU191" s="673"/>
      <c r="BV191" s="674"/>
      <c r="BW191" s="673"/>
      <c r="BX191" s="674"/>
      <c r="BY191" s="673"/>
      <c r="BZ191" s="674"/>
      <c r="CA191" s="673"/>
      <c r="CB191" s="674"/>
      <c r="CC191" s="673"/>
      <c r="CD191" s="675"/>
      <c r="CE191" s="650"/>
      <c r="CF191" s="673"/>
      <c r="CG191" s="674"/>
      <c r="CH191" s="673"/>
      <c r="CI191" s="674"/>
      <c r="CJ191" s="673"/>
      <c r="CK191" s="674"/>
      <c r="CL191" s="673"/>
      <c r="CM191" s="674"/>
      <c r="CN191" s="673"/>
      <c r="CO191" s="674"/>
      <c r="CP191" s="673"/>
      <c r="CQ191" s="674"/>
      <c r="CR191" s="673"/>
      <c r="CS191" s="674"/>
      <c r="CT191" s="673"/>
      <c r="CU191" s="674"/>
      <c r="CV191" s="673"/>
      <c r="CW191" s="674"/>
      <c r="CX191" s="673"/>
      <c r="CY191" s="674"/>
      <c r="CZ191" s="673"/>
      <c r="DA191" s="674"/>
      <c r="DB191" s="673"/>
      <c r="DC191" s="674"/>
      <c r="DD191" s="673"/>
      <c r="DE191" s="675"/>
      <c r="DF191" s="670">
        <f t="shared" si="71"/>
        <v>0</v>
      </c>
      <c r="DG191" s="671" t="str">
        <f>IF(DF191=0,"",DF191/DB287)</f>
        <v/>
      </c>
      <c r="DH191" s="647"/>
      <c r="DI191" s="200">
        <v>0</v>
      </c>
      <c r="DJ191" s="200">
        <v>0</v>
      </c>
      <c r="DK191" s="200">
        <v>0</v>
      </c>
      <c r="DL191" s="200">
        <v>0</v>
      </c>
      <c r="DM191" s="200">
        <v>0</v>
      </c>
      <c r="DN191" s="200">
        <v>0</v>
      </c>
      <c r="DO191" s="200">
        <v>0</v>
      </c>
      <c r="DP191" s="200">
        <v>0</v>
      </c>
      <c r="DQ191" s="200">
        <v>0</v>
      </c>
      <c r="DR191" s="200">
        <v>0</v>
      </c>
      <c r="DS191" s="200">
        <v>0</v>
      </c>
      <c r="DT191" s="200">
        <v>0</v>
      </c>
      <c r="DU191" s="200">
        <v>0</v>
      </c>
      <c r="DV191" s="200">
        <v>0</v>
      </c>
      <c r="DW191" s="1304"/>
    </row>
    <row r="192" spans="2:127" ht="15.95" customHeight="1">
      <c r="B192" s="672" t="s">
        <v>525</v>
      </c>
      <c r="C192" s="673"/>
      <c r="D192" s="674"/>
      <c r="E192" s="673"/>
      <c r="F192" s="674"/>
      <c r="G192" s="673"/>
      <c r="H192" s="674"/>
      <c r="I192" s="673"/>
      <c r="J192" s="674"/>
      <c r="K192" s="673"/>
      <c r="L192" s="674"/>
      <c r="M192" s="673"/>
      <c r="N192" s="674"/>
      <c r="O192" s="673"/>
      <c r="P192" s="674"/>
      <c r="Q192" s="673"/>
      <c r="R192" s="674"/>
      <c r="S192" s="673"/>
      <c r="T192" s="674"/>
      <c r="U192" s="673"/>
      <c r="V192" s="674"/>
      <c r="W192" s="673"/>
      <c r="X192" s="674"/>
      <c r="Y192" s="673"/>
      <c r="Z192" s="674"/>
      <c r="AA192" s="673"/>
      <c r="AB192" s="675"/>
      <c r="AC192" s="648"/>
      <c r="AD192" s="673"/>
      <c r="AE192" s="674"/>
      <c r="AF192" s="673"/>
      <c r="AG192" s="674"/>
      <c r="AH192" s="673"/>
      <c r="AI192" s="674"/>
      <c r="AJ192" s="673"/>
      <c r="AK192" s="674"/>
      <c r="AL192" s="673"/>
      <c r="AM192" s="674"/>
      <c r="AN192" s="673"/>
      <c r="AO192" s="674"/>
      <c r="AP192" s="673"/>
      <c r="AQ192" s="674"/>
      <c r="AR192" s="673"/>
      <c r="AS192" s="674"/>
      <c r="AT192" s="673"/>
      <c r="AU192" s="674"/>
      <c r="AV192" s="673"/>
      <c r="AW192" s="674"/>
      <c r="AX192" s="673"/>
      <c r="AY192" s="674"/>
      <c r="AZ192" s="673"/>
      <c r="BA192" s="674"/>
      <c r="BB192" s="673"/>
      <c r="BC192" s="675"/>
      <c r="BD192" s="649"/>
      <c r="BE192" s="673"/>
      <c r="BF192" s="674"/>
      <c r="BG192" s="673"/>
      <c r="BH192" s="674"/>
      <c r="BI192" s="673"/>
      <c r="BJ192" s="674"/>
      <c r="BK192" s="673"/>
      <c r="BL192" s="674"/>
      <c r="BM192" s="673"/>
      <c r="BN192" s="674"/>
      <c r="BO192" s="673"/>
      <c r="BP192" s="674"/>
      <c r="BQ192" s="673"/>
      <c r="BR192" s="674"/>
      <c r="BS192" s="673"/>
      <c r="BT192" s="674"/>
      <c r="BU192" s="673"/>
      <c r="BV192" s="674"/>
      <c r="BW192" s="673"/>
      <c r="BX192" s="674"/>
      <c r="BY192" s="673"/>
      <c r="BZ192" s="674"/>
      <c r="CA192" s="673"/>
      <c r="CB192" s="674"/>
      <c r="CC192" s="673"/>
      <c r="CD192" s="675"/>
      <c r="CE192" s="650"/>
      <c r="CF192" s="673"/>
      <c r="CG192" s="674"/>
      <c r="CH192" s="673"/>
      <c r="CI192" s="674"/>
      <c r="CJ192" s="673"/>
      <c r="CK192" s="674"/>
      <c r="CL192" s="673"/>
      <c r="CM192" s="674"/>
      <c r="CN192" s="673"/>
      <c r="CO192" s="674"/>
      <c r="CP192" s="673"/>
      <c r="CQ192" s="674"/>
      <c r="CR192" s="673"/>
      <c r="CS192" s="674"/>
      <c r="CT192" s="673"/>
      <c r="CU192" s="674"/>
      <c r="CV192" s="673"/>
      <c r="CW192" s="674"/>
      <c r="CX192" s="673"/>
      <c r="CY192" s="674"/>
      <c r="CZ192" s="673"/>
      <c r="DA192" s="674"/>
      <c r="DB192" s="673"/>
      <c r="DC192" s="674"/>
      <c r="DD192" s="673"/>
      <c r="DE192" s="675"/>
      <c r="DF192" s="670">
        <f t="shared" si="71"/>
        <v>0</v>
      </c>
      <c r="DG192" s="671" t="str">
        <f>IF(DF192=0,"",DF192/DB287)</f>
        <v/>
      </c>
      <c r="DH192" s="647"/>
      <c r="DI192" s="200">
        <v>0</v>
      </c>
      <c r="DJ192" s="200">
        <v>0</v>
      </c>
      <c r="DK192" s="200">
        <v>0</v>
      </c>
      <c r="DL192" s="200">
        <v>0</v>
      </c>
      <c r="DM192" s="200">
        <v>0</v>
      </c>
      <c r="DN192" s="200">
        <v>0</v>
      </c>
      <c r="DO192" s="200">
        <v>0</v>
      </c>
      <c r="DP192" s="200">
        <v>0</v>
      </c>
      <c r="DQ192" s="200">
        <v>0</v>
      </c>
      <c r="DR192" s="200">
        <v>0</v>
      </c>
      <c r="DS192" s="200">
        <v>0</v>
      </c>
      <c r="DT192" s="200">
        <v>0</v>
      </c>
      <c r="DU192" s="200">
        <v>0</v>
      </c>
      <c r="DV192" s="200">
        <v>0</v>
      </c>
      <c r="DW192" s="1304"/>
    </row>
    <row r="193" spans="2:127" ht="15.95" customHeight="1">
      <c r="B193" s="672" t="s">
        <v>532</v>
      </c>
      <c r="C193" s="673"/>
      <c r="D193" s="674"/>
      <c r="E193" s="673"/>
      <c r="F193" s="674"/>
      <c r="G193" s="673"/>
      <c r="H193" s="674"/>
      <c r="I193" s="673"/>
      <c r="J193" s="674"/>
      <c r="K193" s="673"/>
      <c r="L193" s="674"/>
      <c r="M193" s="673"/>
      <c r="N193" s="674"/>
      <c r="O193" s="673"/>
      <c r="P193" s="674"/>
      <c r="Q193" s="673"/>
      <c r="R193" s="674"/>
      <c r="S193" s="673"/>
      <c r="T193" s="674"/>
      <c r="U193" s="673"/>
      <c r="V193" s="674"/>
      <c r="W193" s="673"/>
      <c r="X193" s="674"/>
      <c r="Y193" s="673"/>
      <c r="Z193" s="674"/>
      <c r="AA193" s="673"/>
      <c r="AB193" s="675"/>
      <c r="AC193" s="648"/>
      <c r="AD193" s="673"/>
      <c r="AE193" s="674"/>
      <c r="AF193" s="673"/>
      <c r="AG193" s="674"/>
      <c r="AH193" s="673"/>
      <c r="AI193" s="674"/>
      <c r="AJ193" s="673"/>
      <c r="AK193" s="674"/>
      <c r="AL193" s="673"/>
      <c r="AM193" s="674"/>
      <c r="AN193" s="673"/>
      <c r="AO193" s="674"/>
      <c r="AP193" s="673"/>
      <c r="AQ193" s="674"/>
      <c r="AR193" s="673"/>
      <c r="AS193" s="674"/>
      <c r="AT193" s="673"/>
      <c r="AU193" s="674"/>
      <c r="AV193" s="673"/>
      <c r="AW193" s="674"/>
      <c r="AX193" s="673"/>
      <c r="AY193" s="674"/>
      <c r="AZ193" s="673"/>
      <c r="BA193" s="674"/>
      <c r="BB193" s="673"/>
      <c r="BC193" s="675"/>
      <c r="BD193" s="649"/>
      <c r="BE193" s="673"/>
      <c r="BF193" s="674"/>
      <c r="BG193" s="673"/>
      <c r="BH193" s="674"/>
      <c r="BI193" s="673"/>
      <c r="BJ193" s="674"/>
      <c r="BK193" s="673"/>
      <c r="BL193" s="674"/>
      <c r="BM193" s="673"/>
      <c r="BN193" s="674"/>
      <c r="BO193" s="673"/>
      <c r="BP193" s="674"/>
      <c r="BQ193" s="673"/>
      <c r="BR193" s="674"/>
      <c r="BS193" s="673"/>
      <c r="BT193" s="674"/>
      <c r="BU193" s="673"/>
      <c r="BV193" s="674"/>
      <c r="BW193" s="673"/>
      <c r="BX193" s="674"/>
      <c r="BY193" s="673"/>
      <c r="BZ193" s="674"/>
      <c r="CA193" s="673"/>
      <c r="CB193" s="674"/>
      <c r="CC193" s="673"/>
      <c r="CD193" s="675"/>
      <c r="CE193" s="650"/>
      <c r="CF193" s="673"/>
      <c r="CG193" s="674"/>
      <c r="CH193" s="673"/>
      <c r="CI193" s="674"/>
      <c r="CJ193" s="673"/>
      <c r="CK193" s="674"/>
      <c r="CL193" s="673"/>
      <c r="CM193" s="674"/>
      <c r="CN193" s="673"/>
      <c r="CO193" s="674"/>
      <c r="CP193" s="673"/>
      <c r="CQ193" s="674"/>
      <c r="CR193" s="673"/>
      <c r="CS193" s="674"/>
      <c r="CT193" s="673"/>
      <c r="CU193" s="674"/>
      <c r="CV193" s="673"/>
      <c r="CW193" s="674"/>
      <c r="CX193" s="673"/>
      <c r="CY193" s="674"/>
      <c r="CZ193" s="673"/>
      <c r="DA193" s="674"/>
      <c r="DB193" s="673"/>
      <c r="DC193" s="674"/>
      <c r="DD193" s="673"/>
      <c r="DE193" s="675"/>
      <c r="DF193" s="670">
        <f t="shared" si="71"/>
        <v>0</v>
      </c>
      <c r="DG193" s="671" t="str">
        <f>IF(DF193=0,"",DF193/DB287)</f>
        <v/>
      </c>
      <c r="DH193" s="647"/>
      <c r="DI193" s="200">
        <v>0</v>
      </c>
      <c r="DJ193" s="200">
        <v>0</v>
      </c>
      <c r="DK193" s="200">
        <v>0</v>
      </c>
      <c r="DL193" s="200">
        <v>0</v>
      </c>
      <c r="DM193" s="200">
        <v>0</v>
      </c>
      <c r="DN193" s="200">
        <v>0</v>
      </c>
      <c r="DO193" s="200">
        <v>0</v>
      </c>
      <c r="DP193" s="200">
        <v>0</v>
      </c>
      <c r="DQ193" s="200">
        <v>0</v>
      </c>
      <c r="DR193" s="200">
        <v>0</v>
      </c>
      <c r="DS193" s="200">
        <v>0</v>
      </c>
      <c r="DT193" s="200">
        <v>0</v>
      </c>
      <c r="DU193" s="200">
        <v>0</v>
      </c>
      <c r="DV193" s="200">
        <v>0</v>
      </c>
      <c r="DW193" s="1304"/>
    </row>
    <row r="194" spans="2:127" ht="15.95" customHeight="1">
      <c r="B194" s="672" t="s">
        <v>539</v>
      </c>
      <c r="C194" s="673"/>
      <c r="D194" s="674"/>
      <c r="E194" s="673"/>
      <c r="F194" s="674"/>
      <c r="G194" s="673"/>
      <c r="H194" s="674"/>
      <c r="I194" s="673"/>
      <c r="J194" s="674"/>
      <c r="K194" s="673"/>
      <c r="L194" s="674"/>
      <c r="M194" s="673"/>
      <c r="N194" s="674"/>
      <c r="O194" s="673"/>
      <c r="P194" s="674"/>
      <c r="Q194" s="673"/>
      <c r="R194" s="674"/>
      <c r="S194" s="673"/>
      <c r="T194" s="674"/>
      <c r="U194" s="673"/>
      <c r="V194" s="674"/>
      <c r="W194" s="673"/>
      <c r="X194" s="674"/>
      <c r="Y194" s="673"/>
      <c r="Z194" s="674"/>
      <c r="AA194" s="673"/>
      <c r="AB194" s="675"/>
      <c r="AC194" s="648"/>
      <c r="AD194" s="673"/>
      <c r="AE194" s="674"/>
      <c r="AF194" s="673"/>
      <c r="AG194" s="674"/>
      <c r="AH194" s="673"/>
      <c r="AI194" s="674"/>
      <c r="AJ194" s="673"/>
      <c r="AK194" s="674"/>
      <c r="AL194" s="673"/>
      <c r="AM194" s="674"/>
      <c r="AN194" s="673"/>
      <c r="AO194" s="674"/>
      <c r="AP194" s="673"/>
      <c r="AQ194" s="674"/>
      <c r="AR194" s="673"/>
      <c r="AS194" s="674"/>
      <c r="AT194" s="673"/>
      <c r="AU194" s="674"/>
      <c r="AV194" s="673"/>
      <c r="AW194" s="674"/>
      <c r="AX194" s="673"/>
      <c r="AY194" s="674"/>
      <c r="AZ194" s="673"/>
      <c r="BA194" s="674"/>
      <c r="BB194" s="673"/>
      <c r="BC194" s="675"/>
      <c r="BD194" s="649"/>
      <c r="BE194" s="673"/>
      <c r="BF194" s="674"/>
      <c r="BG194" s="673"/>
      <c r="BH194" s="674"/>
      <c r="BI194" s="673"/>
      <c r="BJ194" s="674"/>
      <c r="BK194" s="673"/>
      <c r="BL194" s="674"/>
      <c r="BM194" s="673"/>
      <c r="BN194" s="674"/>
      <c r="BO194" s="673"/>
      <c r="BP194" s="674"/>
      <c r="BQ194" s="673"/>
      <c r="BR194" s="674"/>
      <c r="BS194" s="673"/>
      <c r="BT194" s="674"/>
      <c r="BU194" s="673"/>
      <c r="BV194" s="674"/>
      <c r="BW194" s="673"/>
      <c r="BX194" s="674"/>
      <c r="BY194" s="673"/>
      <c r="BZ194" s="674"/>
      <c r="CA194" s="673"/>
      <c r="CB194" s="674"/>
      <c r="CC194" s="673"/>
      <c r="CD194" s="675"/>
      <c r="CE194" s="650"/>
      <c r="CF194" s="673"/>
      <c r="CG194" s="674"/>
      <c r="CH194" s="673"/>
      <c r="CI194" s="674"/>
      <c r="CJ194" s="673"/>
      <c r="CK194" s="674"/>
      <c r="CL194" s="673"/>
      <c r="CM194" s="674"/>
      <c r="CN194" s="673"/>
      <c r="CO194" s="674"/>
      <c r="CP194" s="673"/>
      <c r="CQ194" s="674"/>
      <c r="CR194" s="673"/>
      <c r="CS194" s="674"/>
      <c r="CT194" s="673"/>
      <c r="CU194" s="674"/>
      <c r="CV194" s="673"/>
      <c r="CW194" s="674"/>
      <c r="CX194" s="673"/>
      <c r="CY194" s="674"/>
      <c r="CZ194" s="673"/>
      <c r="DA194" s="674"/>
      <c r="DB194" s="673"/>
      <c r="DC194" s="674"/>
      <c r="DD194" s="673"/>
      <c r="DE194" s="675"/>
      <c r="DF194" s="670">
        <f t="shared" si="71"/>
        <v>0</v>
      </c>
      <c r="DG194" s="671" t="str">
        <f>IF(DF194=0,"",DF194/DB287)</f>
        <v/>
      </c>
      <c r="DH194" s="647"/>
      <c r="DI194" s="200">
        <v>0</v>
      </c>
      <c r="DJ194" s="200">
        <v>0</v>
      </c>
      <c r="DK194" s="200">
        <v>0</v>
      </c>
      <c r="DL194" s="200">
        <v>0</v>
      </c>
      <c r="DM194" s="200">
        <v>0</v>
      </c>
      <c r="DN194" s="200">
        <v>0</v>
      </c>
      <c r="DO194" s="200">
        <v>0</v>
      </c>
      <c r="DP194" s="200">
        <v>0</v>
      </c>
      <c r="DQ194" s="200">
        <v>0</v>
      </c>
      <c r="DR194" s="200">
        <v>0</v>
      </c>
      <c r="DS194" s="200">
        <v>0</v>
      </c>
      <c r="DT194" s="200">
        <v>0</v>
      </c>
      <c r="DU194" s="200">
        <v>0</v>
      </c>
      <c r="DV194" s="200">
        <v>0</v>
      </c>
      <c r="DW194" s="1304"/>
    </row>
    <row r="195" spans="2:127" ht="15.95" customHeight="1">
      <c r="B195" s="672" t="s">
        <v>545</v>
      </c>
      <c r="C195" s="673"/>
      <c r="D195" s="674"/>
      <c r="E195" s="673"/>
      <c r="F195" s="674"/>
      <c r="G195" s="673"/>
      <c r="H195" s="674"/>
      <c r="I195" s="673"/>
      <c r="J195" s="674"/>
      <c r="K195" s="673"/>
      <c r="L195" s="674"/>
      <c r="M195" s="673"/>
      <c r="N195" s="674"/>
      <c r="O195" s="673"/>
      <c r="P195" s="674"/>
      <c r="Q195" s="673"/>
      <c r="R195" s="674"/>
      <c r="S195" s="673"/>
      <c r="T195" s="674"/>
      <c r="U195" s="673"/>
      <c r="V195" s="674"/>
      <c r="W195" s="673"/>
      <c r="X195" s="674"/>
      <c r="Y195" s="673"/>
      <c r="Z195" s="674"/>
      <c r="AA195" s="673"/>
      <c r="AB195" s="675"/>
      <c r="AC195" s="648"/>
      <c r="AD195" s="673"/>
      <c r="AE195" s="674"/>
      <c r="AF195" s="673"/>
      <c r="AG195" s="674"/>
      <c r="AH195" s="673"/>
      <c r="AI195" s="674"/>
      <c r="AJ195" s="673"/>
      <c r="AK195" s="674"/>
      <c r="AL195" s="673"/>
      <c r="AM195" s="674"/>
      <c r="AN195" s="673"/>
      <c r="AO195" s="674"/>
      <c r="AP195" s="673"/>
      <c r="AQ195" s="674"/>
      <c r="AR195" s="673"/>
      <c r="AS195" s="674"/>
      <c r="AT195" s="673"/>
      <c r="AU195" s="674"/>
      <c r="AV195" s="673"/>
      <c r="AW195" s="674"/>
      <c r="AX195" s="673"/>
      <c r="AY195" s="674"/>
      <c r="AZ195" s="673"/>
      <c r="BA195" s="674"/>
      <c r="BB195" s="673"/>
      <c r="BC195" s="675"/>
      <c r="BD195" s="649"/>
      <c r="BE195" s="673"/>
      <c r="BF195" s="674"/>
      <c r="BG195" s="673"/>
      <c r="BH195" s="674"/>
      <c r="BI195" s="673"/>
      <c r="BJ195" s="674"/>
      <c r="BK195" s="673"/>
      <c r="BL195" s="674"/>
      <c r="BM195" s="673"/>
      <c r="BN195" s="674"/>
      <c r="BO195" s="673"/>
      <c r="BP195" s="674"/>
      <c r="BQ195" s="673"/>
      <c r="BR195" s="674"/>
      <c r="BS195" s="673"/>
      <c r="BT195" s="674"/>
      <c r="BU195" s="673"/>
      <c r="BV195" s="674"/>
      <c r="BW195" s="673"/>
      <c r="BX195" s="674"/>
      <c r="BY195" s="673"/>
      <c r="BZ195" s="674"/>
      <c r="CA195" s="673"/>
      <c r="CB195" s="674"/>
      <c r="CC195" s="673"/>
      <c r="CD195" s="675"/>
      <c r="CE195" s="650"/>
      <c r="CF195" s="673"/>
      <c r="CG195" s="674"/>
      <c r="CH195" s="673"/>
      <c r="CI195" s="674"/>
      <c r="CJ195" s="673"/>
      <c r="CK195" s="674"/>
      <c r="CL195" s="673"/>
      <c r="CM195" s="674"/>
      <c r="CN195" s="673"/>
      <c r="CO195" s="674"/>
      <c r="CP195" s="673"/>
      <c r="CQ195" s="674"/>
      <c r="CR195" s="673"/>
      <c r="CS195" s="674"/>
      <c r="CT195" s="673"/>
      <c r="CU195" s="674"/>
      <c r="CV195" s="673"/>
      <c r="CW195" s="674"/>
      <c r="CX195" s="673"/>
      <c r="CY195" s="674"/>
      <c r="CZ195" s="673"/>
      <c r="DA195" s="674"/>
      <c r="DB195" s="673"/>
      <c r="DC195" s="674"/>
      <c r="DD195" s="673"/>
      <c r="DE195" s="675"/>
      <c r="DF195" s="670">
        <f t="shared" si="71"/>
        <v>0</v>
      </c>
      <c r="DG195" s="671" t="str">
        <f>IF(DF195=0,"",DF195/DB287)</f>
        <v/>
      </c>
      <c r="DH195" s="647"/>
      <c r="DI195" s="200">
        <v>0</v>
      </c>
      <c r="DJ195" s="200">
        <v>0</v>
      </c>
      <c r="DK195" s="200">
        <v>0</v>
      </c>
      <c r="DL195" s="200">
        <v>0</v>
      </c>
      <c r="DM195" s="200">
        <v>0</v>
      </c>
      <c r="DN195" s="200">
        <v>0</v>
      </c>
      <c r="DO195" s="200">
        <v>0</v>
      </c>
      <c r="DP195" s="200">
        <v>0</v>
      </c>
      <c r="DQ195" s="200">
        <v>0</v>
      </c>
      <c r="DR195" s="200">
        <v>0</v>
      </c>
      <c r="DS195" s="200">
        <v>0</v>
      </c>
      <c r="DT195" s="200">
        <v>0</v>
      </c>
      <c r="DU195" s="200">
        <v>0</v>
      </c>
      <c r="DV195" s="200">
        <v>0</v>
      </c>
      <c r="DW195" s="1304"/>
    </row>
    <row r="196" spans="2:127" ht="15.95" customHeight="1">
      <c r="B196" s="672" t="s">
        <v>551</v>
      </c>
      <c r="C196" s="673"/>
      <c r="D196" s="674"/>
      <c r="E196" s="673"/>
      <c r="F196" s="674"/>
      <c r="G196" s="673"/>
      <c r="H196" s="674"/>
      <c r="I196" s="673"/>
      <c r="J196" s="674"/>
      <c r="K196" s="673"/>
      <c r="L196" s="674"/>
      <c r="M196" s="673"/>
      <c r="N196" s="674"/>
      <c r="O196" s="673"/>
      <c r="P196" s="674"/>
      <c r="Q196" s="673"/>
      <c r="R196" s="674"/>
      <c r="S196" s="673"/>
      <c r="T196" s="674"/>
      <c r="U196" s="673"/>
      <c r="V196" s="674"/>
      <c r="W196" s="673"/>
      <c r="X196" s="674"/>
      <c r="Y196" s="673"/>
      <c r="Z196" s="674"/>
      <c r="AA196" s="673"/>
      <c r="AB196" s="675"/>
      <c r="AC196" s="648"/>
      <c r="AD196" s="673"/>
      <c r="AE196" s="674"/>
      <c r="AF196" s="673"/>
      <c r="AG196" s="674"/>
      <c r="AH196" s="673"/>
      <c r="AI196" s="674"/>
      <c r="AJ196" s="673"/>
      <c r="AK196" s="674"/>
      <c r="AL196" s="673"/>
      <c r="AM196" s="674"/>
      <c r="AN196" s="673"/>
      <c r="AO196" s="674"/>
      <c r="AP196" s="673"/>
      <c r="AQ196" s="674"/>
      <c r="AR196" s="673"/>
      <c r="AS196" s="674"/>
      <c r="AT196" s="673"/>
      <c r="AU196" s="674"/>
      <c r="AV196" s="673"/>
      <c r="AW196" s="674"/>
      <c r="AX196" s="673"/>
      <c r="AY196" s="674"/>
      <c r="AZ196" s="673"/>
      <c r="BA196" s="674"/>
      <c r="BB196" s="673"/>
      <c r="BC196" s="675"/>
      <c r="BD196" s="649"/>
      <c r="BE196" s="673"/>
      <c r="BF196" s="674"/>
      <c r="BG196" s="673"/>
      <c r="BH196" s="674"/>
      <c r="BI196" s="673"/>
      <c r="BJ196" s="674"/>
      <c r="BK196" s="673"/>
      <c r="BL196" s="674"/>
      <c r="BM196" s="673"/>
      <c r="BN196" s="674"/>
      <c r="BO196" s="673"/>
      <c r="BP196" s="674"/>
      <c r="BQ196" s="673"/>
      <c r="BR196" s="674"/>
      <c r="BS196" s="673"/>
      <c r="BT196" s="674"/>
      <c r="BU196" s="673"/>
      <c r="BV196" s="674"/>
      <c r="BW196" s="673"/>
      <c r="BX196" s="674"/>
      <c r="BY196" s="673"/>
      <c r="BZ196" s="674"/>
      <c r="CA196" s="673"/>
      <c r="CB196" s="674"/>
      <c r="CC196" s="673"/>
      <c r="CD196" s="675"/>
      <c r="CE196" s="650"/>
      <c r="CF196" s="673"/>
      <c r="CG196" s="674"/>
      <c r="CH196" s="673"/>
      <c r="CI196" s="674"/>
      <c r="CJ196" s="673"/>
      <c r="CK196" s="674"/>
      <c r="CL196" s="673"/>
      <c r="CM196" s="674"/>
      <c r="CN196" s="673"/>
      <c r="CO196" s="674"/>
      <c r="CP196" s="673"/>
      <c r="CQ196" s="674"/>
      <c r="CR196" s="673"/>
      <c r="CS196" s="674"/>
      <c r="CT196" s="673"/>
      <c r="CU196" s="674"/>
      <c r="CV196" s="673"/>
      <c r="CW196" s="674"/>
      <c r="CX196" s="673"/>
      <c r="CY196" s="674"/>
      <c r="CZ196" s="673"/>
      <c r="DA196" s="674"/>
      <c r="DB196" s="673"/>
      <c r="DC196" s="674"/>
      <c r="DD196" s="673"/>
      <c r="DE196" s="675"/>
      <c r="DF196" s="670">
        <f t="shared" si="71"/>
        <v>0</v>
      </c>
      <c r="DG196" s="671" t="str">
        <f>IF(DF196=0,"",DF196/DB287)</f>
        <v/>
      </c>
      <c r="DH196" s="647"/>
      <c r="DI196" s="200">
        <v>0</v>
      </c>
      <c r="DJ196" s="200">
        <v>0</v>
      </c>
      <c r="DK196" s="200">
        <v>0</v>
      </c>
      <c r="DL196" s="200">
        <v>0</v>
      </c>
      <c r="DM196" s="200">
        <v>0</v>
      </c>
      <c r="DN196" s="200">
        <v>0</v>
      </c>
      <c r="DO196" s="200">
        <v>0</v>
      </c>
      <c r="DP196" s="200">
        <v>0</v>
      </c>
      <c r="DQ196" s="200">
        <v>0</v>
      </c>
      <c r="DR196" s="200">
        <v>0</v>
      </c>
      <c r="DS196" s="200">
        <v>0</v>
      </c>
      <c r="DT196" s="200">
        <v>0</v>
      </c>
      <c r="DU196" s="200">
        <v>0</v>
      </c>
      <c r="DV196" s="200">
        <v>0</v>
      </c>
      <c r="DW196" s="1304"/>
    </row>
    <row r="197" spans="2:127" ht="15.95" customHeight="1">
      <c r="B197" s="672"/>
      <c r="C197" s="673"/>
      <c r="D197" s="674"/>
      <c r="E197" s="673"/>
      <c r="F197" s="674"/>
      <c r="G197" s="673"/>
      <c r="H197" s="674"/>
      <c r="I197" s="673"/>
      <c r="J197" s="674"/>
      <c r="K197" s="673"/>
      <c r="L197" s="674"/>
      <c r="M197" s="673"/>
      <c r="N197" s="674"/>
      <c r="O197" s="673"/>
      <c r="P197" s="674"/>
      <c r="Q197" s="673"/>
      <c r="R197" s="674"/>
      <c r="S197" s="673"/>
      <c r="T197" s="674"/>
      <c r="U197" s="673"/>
      <c r="V197" s="674"/>
      <c r="W197" s="673"/>
      <c r="X197" s="674"/>
      <c r="Y197" s="673"/>
      <c r="Z197" s="674"/>
      <c r="AA197" s="673"/>
      <c r="AB197" s="675"/>
      <c r="AC197" s="648"/>
      <c r="AD197" s="673"/>
      <c r="AE197" s="674"/>
      <c r="AF197" s="673"/>
      <c r="AG197" s="674"/>
      <c r="AH197" s="673"/>
      <c r="AI197" s="674"/>
      <c r="AJ197" s="673"/>
      <c r="AK197" s="674"/>
      <c r="AL197" s="673"/>
      <c r="AM197" s="674"/>
      <c r="AN197" s="673"/>
      <c r="AO197" s="674"/>
      <c r="AP197" s="673"/>
      <c r="AQ197" s="674"/>
      <c r="AR197" s="673"/>
      <c r="AS197" s="674"/>
      <c r="AT197" s="673"/>
      <c r="AU197" s="674"/>
      <c r="AV197" s="673"/>
      <c r="AW197" s="674"/>
      <c r="AX197" s="673"/>
      <c r="AY197" s="674"/>
      <c r="AZ197" s="673"/>
      <c r="BA197" s="674"/>
      <c r="BB197" s="673"/>
      <c r="BC197" s="675"/>
      <c r="BD197" s="649"/>
      <c r="BE197" s="673"/>
      <c r="BF197" s="674"/>
      <c r="BG197" s="673"/>
      <c r="BH197" s="674"/>
      <c r="BI197" s="673"/>
      <c r="BJ197" s="674"/>
      <c r="BK197" s="673"/>
      <c r="BL197" s="674"/>
      <c r="BM197" s="673"/>
      <c r="BN197" s="674"/>
      <c r="BO197" s="673"/>
      <c r="BP197" s="674"/>
      <c r="BQ197" s="673"/>
      <c r="BR197" s="674"/>
      <c r="BS197" s="673"/>
      <c r="BT197" s="674"/>
      <c r="BU197" s="673"/>
      <c r="BV197" s="674"/>
      <c r="BW197" s="673"/>
      <c r="BX197" s="674"/>
      <c r="BY197" s="673"/>
      <c r="BZ197" s="674"/>
      <c r="CA197" s="673"/>
      <c r="CB197" s="674"/>
      <c r="CC197" s="673"/>
      <c r="CD197" s="675"/>
      <c r="CE197" s="650"/>
      <c r="CF197" s="673"/>
      <c r="CG197" s="674"/>
      <c r="CH197" s="673"/>
      <c r="CI197" s="674"/>
      <c r="CJ197" s="673"/>
      <c r="CK197" s="674"/>
      <c r="CL197" s="673"/>
      <c r="CM197" s="674"/>
      <c r="CN197" s="673"/>
      <c r="CO197" s="674"/>
      <c r="CP197" s="673"/>
      <c r="CQ197" s="674"/>
      <c r="CR197" s="673"/>
      <c r="CS197" s="674"/>
      <c r="CT197" s="673"/>
      <c r="CU197" s="674"/>
      <c r="CV197" s="673"/>
      <c r="CW197" s="674"/>
      <c r="CX197" s="673"/>
      <c r="CY197" s="674"/>
      <c r="CZ197" s="673"/>
      <c r="DA197" s="674"/>
      <c r="DB197" s="673"/>
      <c r="DC197" s="674"/>
      <c r="DD197" s="673"/>
      <c r="DE197" s="675"/>
      <c r="DF197" s="670">
        <f t="shared" si="71"/>
        <v>0</v>
      </c>
      <c r="DG197" s="671" t="str">
        <f>IF(DF197=0,"",DF197/DB287)</f>
        <v/>
      </c>
      <c r="DH197" s="647"/>
      <c r="DI197" s="200">
        <v>0</v>
      </c>
      <c r="DJ197" s="200">
        <v>0</v>
      </c>
      <c r="DK197" s="200">
        <v>0</v>
      </c>
      <c r="DL197" s="200">
        <v>0</v>
      </c>
      <c r="DM197" s="200">
        <v>0</v>
      </c>
      <c r="DN197" s="200">
        <v>0</v>
      </c>
      <c r="DO197" s="200">
        <v>0</v>
      </c>
      <c r="DP197" s="200">
        <v>0</v>
      </c>
      <c r="DQ197" s="200">
        <v>0</v>
      </c>
      <c r="DR197" s="200">
        <v>0</v>
      </c>
      <c r="DS197" s="200">
        <v>0</v>
      </c>
      <c r="DT197" s="200">
        <v>0</v>
      </c>
      <c r="DU197" s="200">
        <v>0</v>
      </c>
      <c r="DV197" s="200">
        <v>0</v>
      </c>
      <c r="DW197" s="1304"/>
    </row>
    <row r="198" spans="2:127" s="240" customFormat="1" ht="15.95" customHeight="1">
      <c r="B198" s="959"/>
      <c r="C198" s="620"/>
      <c r="D198" s="621"/>
      <c r="E198" s="621"/>
      <c r="F198" s="621"/>
      <c r="G198" s="621"/>
      <c r="H198" s="621"/>
      <c r="I198" s="621"/>
      <c r="J198" s="621"/>
      <c r="K198" s="621"/>
      <c r="L198" s="621"/>
      <c r="M198" s="621"/>
      <c r="N198" s="621"/>
      <c r="O198" s="621"/>
      <c r="P198" s="621"/>
      <c r="Q198" s="621"/>
      <c r="R198" s="621"/>
      <c r="S198" s="621"/>
      <c r="T198" s="621"/>
      <c r="U198" s="621"/>
      <c r="V198" s="621"/>
      <c r="W198" s="621"/>
      <c r="X198" s="621"/>
      <c r="Y198" s="621"/>
      <c r="Z198" s="621"/>
      <c r="AA198" s="621"/>
      <c r="AB198" s="622"/>
      <c r="AC198" s="97"/>
      <c r="AD198" s="620"/>
      <c r="AE198" s="621"/>
      <c r="AF198" s="621"/>
      <c r="AG198" s="621"/>
      <c r="AH198" s="621"/>
      <c r="AI198" s="621"/>
      <c r="AJ198" s="621"/>
      <c r="AK198" s="621"/>
      <c r="AL198" s="621"/>
      <c r="AM198" s="621"/>
      <c r="AN198" s="621"/>
      <c r="AO198" s="621"/>
      <c r="AP198" s="621"/>
      <c r="AQ198" s="621"/>
      <c r="AR198" s="621"/>
      <c r="AS198" s="621"/>
      <c r="AT198" s="621"/>
      <c r="AU198" s="621"/>
      <c r="AV198" s="621"/>
      <c r="AW198" s="621"/>
      <c r="AX198" s="621"/>
      <c r="AY198" s="621"/>
      <c r="AZ198" s="621"/>
      <c r="BA198" s="621"/>
      <c r="BB198" s="621"/>
      <c r="BC198" s="622"/>
      <c r="BD198" s="98"/>
      <c r="BE198" s="620"/>
      <c r="BF198" s="621"/>
      <c r="BG198" s="621"/>
      <c r="BH198" s="621"/>
      <c r="BI198" s="621"/>
      <c r="BJ198" s="621"/>
      <c r="BK198" s="621"/>
      <c r="BL198" s="621"/>
      <c r="BM198" s="621"/>
      <c r="BN198" s="621"/>
      <c r="BO198" s="621"/>
      <c r="BP198" s="621"/>
      <c r="BQ198" s="621"/>
      <c r="BR198" s="621"/>
      <c r="BS198" s="621"/>
      <c r="BT198" s="621"/>
      <c r="BU198" s="621"/>
      <c r="BV198" s="621"/>
      <c r="BW198" s="621"/>
      <c r="BX198" s="621"/>
      <c r="BY198" s="621"/>
      <c r="BZ198" s="621"/>
      <c r="CA198" s="621"/>
      <c r="CB198" s="621"/>
      <c r="CC198" s="621"/>
      <c r="CD198" s="622"/>
      <c r="CE198" s="99"/>
      <c r="CF198" s="620"/>
      <c r="CG198" s="621"/>
      <c r="CH198" s="621"/>
      <c r="CI198" s="621"/>
      <c r="CJ198" s="621"/>
      <c r="CK198" s="621"/>
      <c r="CL198" s="621"/>
      <c r="CM198" s="621"/>
      <c r="CN198" s="621"/>
      <c r="CO198" s="621"/>
      <c r="CP198" s="621"/>
      <c r="CQ198" s="621"/>
      <c r="CR198" s="621"/>
      <c r="CS198" s="621"/>
      <c r="CT198" s="621"/>
      <c r="CU198" s="621"/>
      <c r="CV198" s="621"/>
      <c r="CW198" s="621"/>
      <c r="CX198" s="621"/>
      <c r="CY198" s="621"/>
      <c r="CZ198" s="621"/>
      <c r="DA198" s="621"/>
      <c r="DB198" s="621"/>
      <c r="DC198" s="621"/>
      <c r="DD198" s="621"/>
      <c r="DE198" s="621"/>
      <c r="DF198" s="621"/>
      <c r="DG198" s="621"/>
      <c r="DH198" s="544"/>
      <c r="DI198" s="200">
        <v>0</v>
      </c>
      <c r="DJ198" s="200">
        <v>0</v>
      </c>
      <c r="DK198" s="200">
        <v>0</v>
      </c>
      <c r="DL198" s="200">
        <v>0</v>
      </c>
      <c r="DM198" s="200">
        <v>0</v>
      </c>
      <c r="DN198" s="200">
        <v>0</v>
      </c>
      <c r="DO198" s="200">
        <v>0</v>
      </c>
      <c r="DP198" s="200">
        <v>0</v>
      </c>
      <c r="DQ198" s="200">
        <v>0</v>
      </c>
      <c r="DR198" s="200">
        <v>0</v>
      </c>
      <c r="DS198" s="200">
        <v>0</v>
      </c>
      <c r="DT198" s="200">
        <v>0</v>
      </c>
      <c r="DU198" s="200">
        <v>0</v>
      </c>
      <c r="DV198" s="200">
        <v>0</v>
      </c>
      <c r="DW198" s="1304"/>
    </row>
    <row r="199" spans="2:127" s="240" customFormat="1" ht="15.95" customHeight="1">
      <c r="B199" s="3304" t="s">
        <v>1201</v>
      </c>
      <c r="C199" s="3305"/>
      <c r="D199" s="3305"/>
      <c r="E199" s="3305"/>
      <c r="F199" s="3305"/>
      <c r="G199" s="3305"/>
      <c r="H199" s="3305"/>
      <c r="I199" s="3305"/>
      <c r="J199" s="3305"/>
      <c r="K199" s="3305"/>
      <c r="L199" s="3305"/>
      <c r="M199" s="3305"/>
      <c r="N199" s="3305"/>
      <c r="O199" s="3305"/>
      <c r="P199" s="3305"/>
      <c r="Q199" s="3305"/>
      <c r="R199" s="3305"/>
      <c r="S199" s="3305"/>
      <c r="T199" s="3305"/>
      <c r="U199" s="3305"/>
      <c r="V199" s="3305"/>
      <c r="W199" s="3305"/>
      <c r="X199" s="3305"/>
      <c r="Y199" s="3305"/>
      <c r="Z199" s="3305"/>
      <c r="AA199" s="3305"/>
      <c r="AB199" s="3305"/>
      <c r="AC199" s="3305"/>
      <c r="AD199" s="3305"/>
      <c r="AE199" s="3305"/>
      <c r="AF199" s="3305"/>
      <c r="AG199" s="3305"/>
      <c r="AH199" s="3305"/>
      <c r="AI199" s="3305"/>
      <c r="AJ199" s="3305"/>
      <c r="AK199" s="3305"/>
      <c r="AL199" s="3305"/>
      <c r="AM199" s="3305"/>
      <c r="AN199" s="3305"/>
      <c r="AO199" s="3305"/>
      <c r="AP199" s="3305"/>
      <c r="AQ199" s="3305"/>
      <c r="AR199" s="3305"/>
      <c r="AS199" s="3305"/>
      <c r="AT199" s="3305"/>
      <c r="AU199" s="3305"/>
      <c r="AV199" s="3305"/>
      <c r="AW199" s="3305"/>
      <c r="AX199" s="3305"/>
      <c r="AY199" s="3305"/>
      <c r="AZ199" s="3305"/>
      <c r="BA199" s="3305"/>
      <c r="BB199" s="3305"/>
      <c r="BC199" s="3305"/>
      <c r="BD199" s="3305"/>
      <c r="BE199" s="3305"/>
      <c r="BF199" s="3305"/>
      <c r="BG199" s="3305"/>
      <c r="BH199" s="3305"/>
      <c r="BI199" s="3305"/>
      <c r="BJ199" s="3305"/>
      <c r="BK199" s="3305"/>
      <c r="BL199" s="3305"/>
      <c r="BM199" s="3305"/>
      <c r="BN199" s="3305"/>
      <c r="BO199" s="3305"/>
      <c r="BP199" s="3305"/>
      <c r="BQ199" s="3305"/>
      <c r="BR199" s="3305"/>
      <c r="BS199" s="3305"/>
      <c r="BT199" s="3305"/>
      <c r="BU199" s="3305"/>
      <c r="BV199" s="3305"/>
      <c r="BW199" s="3305"/>
      <c r="BX199" s="3305"/>
      <c r="BY199" s="3305"/>
      <c r="BZ199" s="3305"/>
      <c r="CA199" s="3305"/>
      <c r="CB199" s="3305"/>
      <c r="CC199" s="3305"/>
      <c r="CD199" s="3305"/>
      <c r="CE199" s="3305"/>
      <c r="CF199" s="3306" t="str">
        <f>B199</f>
        <v>PROTÉINES  Charcuterie</v>
      </c>
      <c r="CG199" s="3306"/>
      <c r="CH199" s="3306"/>
      <c r="CI199" s="3306"/>
      <c r="CJ199" s="3306"/>
      <c r="CK199" s="3306"/>
      <c r="CL199" s="3306"/>
      <c r="CM199" s="3306"/>
      <c r="CN199" s="3306"/>
      <c r="CO199" s="3306"/>
      <c r="CP199" s="3306"/>
      <c r="CQ199" s="3306"/>
      <c r="CR199" s="3306"/>
      <c r="CS199" s="3306"/>
      <c r="CT199" s="3306"/>
      <c r="CU199" s="3306"/>
      <c r="CV199" s="3306"/>
      <c r="CW199" s="3306"/>
      <c r="CX199" s="3306"/>
      <c r="CY199" s="3306"/>
      <c r="CZ199" s="3306"/>
      <c r="DA199" s="3306"/>
      <c r="DB199" s="3306"/>
      <c r="DC199" s="3306"/>
      <c r="DD199" s="3306"/>
      <c r="DE199" s="3306"/>
      <c r="DF199" s="3306"/>
      <c r="DG199" s="3307"/>
      <c r="DH199" s="544"/>
      <c r="DI199" s="200">
        <v>0</v>
      </c>
      <c r="DJ199" s="200">
        <v>0</v>
      </c>
      <c r="DK199" s="200">
        <v>0</v>
      </c>
      <c r="DL199" s="200">
        <v>0</v>
      </c>
      <c r="DM199" s="200">
        <v>0</v>
      </c>
      <c r="DN199" s="200">
        <v>0</v>
      </c>
      <c r="DO199" s="200">
        <v>0</v>
      </c>
      <c r="DP199" s="200">
        <v>0</v>
      </c>
      <c r="DQ199" s="200">
        <v>0</v>
      </c>
      <c r="DR199" s="200">
        <v>0</v>
      </c>
      <c r="DS199" s="200">
        <v>0</v>
      </c>
      <c r="DT199" s="200">
        <v>0</v>
      </c>
      <c r="DU199" s="200">
        <v>0</v>
      </c>
      <c r="DV199" s="200">
        <v>0</v>
      </c>
      <c r="DW199" s="1304"/>
    </row>
    <row r="200" spans="2:127" s="240" customFormat="1" ht="15.95" customHeight="1">
      <c r="B200" s="3304"/>
      <c r="C200" s="3305"/>
      <c r="D200" s="3305"/>
      <c r="E200" s="3305"/>
      <c r="F200" s="3305"/>
      <c r="G200" s="3305"/>
      <c r="H200" s="3305"/>
      <c r="I200" s="3305"/>
      <c r="J200" s="3305"/>
      <c r="K200" s="3305"/>
      <c r="L200" s="3305"/>
      <c r="M200" s="3305"/>
      <c r="N200" s="3305"/>
      <c r="O200" s="3305"/>
      <c r="P200" s="3305"/>
      <c r="Q200" s="3305"/>
      <c r="R200" s="3305"/>
      <c r="S200" s="3305"/>
      <c r="T200" s="3305"/>
      <c r="U200" s="3305"/>
      <c r="V200" s="3305"/>
      <c r="W200" s="3305"/>
      <c r="X200" s="3305"/>
      <c r="Y200" s="3305"/>
      <c r="Z200" s="3305"/>
      <c r="AA200" s="3305"/>
      <c r="AB200" s="3305"/>
      <c r="AC200" s="3305"/>
      <c r="AD200" s="3305"/>
      <c r="AE200" s="3305"/>
      <c r="AF200" s="3305"/>
      <c r="AG200" s="3305"/>
      <c r="AH200" s="3305"/>
      <c r="AI200" s="3305"/>
      <c r="AJ200" s="3305"/>
      <c r="AK200" s="3305"/>
      <c r="AL200" s="3305"/>
      <c r="AM200" s="3305"/>
      <c r="AN200" s="3305"/>
      <c r="AO200" s="3305"/>
      <c r="AP200" s="3305"/>
      <c r="AQ200" s="3305"/>
      <c r="AR200" s="3305"/>
      <c r="AS200" s="3305"/>
      <c r="AT200" s="3305"/>
      <c r="AU200" s="3305"/>
      <c r="AV200" s="3305"/>
      <c r="AW200" s="3305"/>
      <c r="AX200" s="3305"/>
      <c r="AY200" s="3305"/>
      <c r="AZ200" s="3305"/>
      <c r="BA200" s="3305"/>
      <c r="BB200" s="3305"/>
      <c r="BC200" s="3305"/>
      <c r="BD200" s="3305"/>
      <c r="BE200" s="3305"/>
      <c r="BF200" s="3305"/>
      <c r="BG200" s="3305"/>
      <c r="BH200" s="3305"/>
      <c r="BI200" s="3305"/>
      <c r="BJ200" s="3305"/>
      <c r="BK200" s="3305"/>
      <c r="BL200" s="3305"/>
      <c r="BM200" s="3305"/>
      <c r="BN200" s="3305"/>
      <c r="BO200" s="3305"/>
      <c r="BP200" s="3305"/>
      <c r="BQ200" s="3305"/>
      <c r="BR200" s="3305"/>
      <c r="BS200" s="3305"/>
      <c r="BT200" s="3305"/>
      <c r="BU200" s="3305"/>
      <c r="BV200" s="3305"/>
      <c r="BW200" s="3305"/>
      <c r="BX200" s="3305"/>
      <c r="BY200" s="3305"/>
      <c r="BZ200" s="3305"/>
      <c r="CA200" s="3305"/>
      <c r="CB200" s="3305"/>
      <c r="CC200" s="3305"/>
      <c r="CD200" s="3305"/>
      <c r="CE200" s="3305"/>
      <c r="CF200" s="3308"/>
      <c r="CG200" s="3308"/>
      <c r="CH200" s="3308"/>
      <c r="CI200" s="3308"/>
      <c r="CJ200" s="3308"/>
      <c r="CK200" s="3308"/>
      <c r="CL200" s="3308"/>
      <c r="CM200" s="3308"/>
      <c r="CN200" s="3308"/>
      <c r="CO200" s="3308"/>
      <c r="CP200" s="3308"/>
      <c r="CQ200" s="3308"/>
      <c r="CR200" s="3308"/>
      <c r="CS200" s="3308"/>
      <c r="CT200" s="3308"/>
      <c r="CU200" s="3308"/>
      <c r="CV200" s="3308"/>
      <c r="CW200" s="3308"/>
      <c r="CX200" s="3308"/>
      <c r="CY200" s="3308"/>
      <c r="CZ200" s="3308"/>
      <c r="DA200" s="3308"/>
      <c r="DB200" s="3308"/>
      <c r="DC200" s="3308"/>
      <c r="DD200" s="3308"/>
      <c r="DE200" s="3308"/>
      <c r="DF200" s="3308"/>
      <c r="DG200" s="3309"/>
      <c r="DH200" s="544"/>
      <c r="DI200" s="200">
        <v>0</v>
      </c>
      <c r="DJ200" s="200">
        <v>0</v>
      </c>
      <c r="DK200" s="200">
        <v>0</v>
      </c>
      <c r="DL200" s="200">
        <v>0</v>
      </c>
      <c r="DM200" s="200">
        <v>0</v>
      </c>
      <c r="DN200" s="200">
        <v>0</v>
      </c>
      <c r="DO200" s="200">
        <v>0</v>
      </c>
      <c r="DP200" s="200">
        <v>0</v>
      </c>
      <c r="DQ200" s="200">
        <v>0</v>
      </c>
      <c r="DR200" s="200">
        <v>0</v>
      </c>
      <c r="DS200" s="200">
        <v>0</v>
      </c>
      <c r="DT200" s="200">
        <v>0</v>
      </c>
      <c r="DU200" s="200">
        <v>0</v>
      </c>
      <c r="DV200" s="200">
        <v>0</v>
      </c>
      <c r="DW200" s="1304"/>
    </row>
    <row r="201" spans="2:127" s="2" customFormat="1" ht="15.95" customHeight="1">
      <c r="B201" s="947" t="s">
        <v>847</v>
      </c>
      <c r="C201" s="3023">
        <v>1</v>
      </c>
      <c r="D201" s="3024"/>
      <c r="E201" s="3023">
        <f>C201+1</f>
        <v>2</v>
      </c>
      <c r="F201" s="3024"/>
      <c r="G201" s="3023">
        <f>E201+1</f>
        <v>3</v>
      </c>
      <c r="H201" s="3024"/>
      <c r="I201" s="3023">
        <f>G201+1</f>
        <v>4</v>
      </c>
      <c r="J201" s="3024"/>
      <c r="K201" s="3023">
        <f>I201+1</f>
        <v>5</v>
      </c>
      <c r="L201" s="3024"/>
      <c r="M201" s="3023">
        <f>K201+1</f>
        <v>6</v>
      </c>
      <c r="N201" s="3024"/>
      <c r="O201" s="3023">
        <f>M201+1</f>
        <v>7</v>
      </c>
      <c r="P201" s="3024"/>
      <c r="Q201" s="3023">
        <f>O201+1</f>
        <v>8</v>
      </c>
      <c r="R201" s="3024"/>
      <c r="S201" s="3023">
        <f>Q201+1</f>
        <v>9</v>
      </c>
      <c r="T201" s="3024"/>
      <c r="U201" s="3023">
        <f>S201+1</f>
        <v>10</v>
      </c>
      <c r="V201" s="3024"/>
      <c r="W201" s="3023">
        <f>U201+1</f>
        <v>11</v>
      </c>
      <c r="X201" s="3024"/>
      <c r="Y201" s="3023">
        <f>W201+1</f>
        <v>12</v>
      </c>
      <c r="Z201" s="3024"/>
      <c r="AA201" s="3023">
        <f>Y201+1</f>
        <v>13</v>
      </c>
      <c r="AB201" s="3024"/>
      <c r="AC201" s="113"/>
      <c r="AD201" s="3023">
        <f>AA201+1</f>
        <v>14</v>
      </c>
      <c r="AE201" s="3024"/>
      <c r="AF201" s="3023">
        <f>AD201+1</f>
        <v>15</v>
      </c>
      <c r="AG201" s="3024"/>
      <c r="AH201" s="3023">
        <f>AF201+1</f>
        <v>16</v>
      </c>
      <c r="AI201" s="3024"/>
      <c r="AJ201" s="3023">
        <f>AH201+1</f>
        <v>17</v>
      </c>
      <c r="AK201" s="3024"/>
      <c r="AL201" s="3023">
        <f>AJ201+1</f>
        <v>18</v>
      </c>
      <c r="AM201" s="3024"/>
      <c r="AN201" s="3023">
        <f>AL201+1</f>
        <v>19</v>
      </c>
      <c r="AO201" s="3024"/>
      <c r="AP201" s="3023">
        <f>AN201+1</f>
        <v>20</v>
      </c>
      <c r="AQ201" s="3024"/>
      <c r="AR201" s="3023">
        <f>AP201+1</f>
        <v>21</v>
      </c>
      <c r="AS201" s="3024"/>
      <c r="AT201" s="3023">
        <f>AR201+1</f>
        <v>22</v>
      </c>
      <c r="AU201" s="3024"/>
      <c r="AV201" s="3023">
        <f>AT201+1</f>
        <v>23</v>
      </c>
      <c r="AW201" s="3024"/>
      <c r="AX201" s="3023">
        <f>AV201+1</f>
        <v>24</v>
      </c>
      <c r="AY201" s="3024"/>
      <c r="AZ201" s="3023">
        <f>AX201+1</f>
        <v>25</v>
      </c>
      <c r="BA201" s="3024"/>
      <c r="BB201" s="3023">
        <f>AZ201+1</f>
        <v>26</v>
      </c>
      <c r="BC201" s="3024"/>
      <c r="BD201" s="114"/>
      <c r="BE201" s="3023">
        <f>BB201+1</f>
        <v>27</v>
      </c>
      <c r="BF201" s="3024"/>
      <c r="BG201" s="3023">
        <f>BE201+1</f>
        <v>28</v>
      </c>
      <c r="BH201" s="3024"/>
      <c r="BI201" s="3023">
        <f>BG201+1</f>
        <v>29</v>
      </c>
      <c r="BJ201" s="3024"/>
      <c r="BK201" s="3023">
        <f>BI201+1</f>
        <v>30</v>
      </c>
      <c r="BL201" s="3024"/>
      <c r="BM201" s="3023">
        <f>BK201+1</f>
        <v>31</v>
      </c>
      <c r="BN201" s="3024"/>
      <c r="BO201" s="3023">
        <f>BM201+1</f>
        <v>32</v>
      </c>
      <c r="BP201" s="3024"/>
      <c r="BQ201" s="3023">
        <f>BO201+1</f>
        <v>33</v>
      </c>
      <c r="BR201" s="3024"/>
      <c r="BS201" s="3023">
        <f>BQ201+1</f>
        <v>34</v>
      </c>
      <c r="BT201" s="3024"/>
      <c r="BU201" s="3023">
        <f>BS201+1</f>
        <v>35</v>
      </c>
      <c r="BV201" s="3024"/>
      <c r="BW201" s="3023">
        <f>BU201+1</f>
        <v>36</v>
      </c>
      <c r="BX201" s="3024"/>
      <c r="BY201" s="3023">
        <f>BW201+1</f>
        <v>37</v>
      </c>
      <c r="BZ201" s="3024"/>
      <c r="CA201" s="3023">
        <f>BY201+1</f>
        <v>38</v>
      </c>
      <c r="CB201" s="3024"/>
      <c r="CC201" s="3023">
        <f>CA201+1</f>
        <v>39</v>
      </c>
      <c r="CD201" s="3024"/>
      <c r="CE201" s="115"/>
      <c r="CF201" s="3023">
        <f>CC201+1</f>
        <v>40</v>
      </c>
      <c r="CG201" s="3024"/>
      <c r="CH201" s="3023">
        <f>CF201+1</f>
        <v>41</v>
      </c>
      <c r="CI201" s="3024"/>
      <c r="CJ201" s="3023">
        <f>CH201+1</f>
        <v>42</v>
      </c>
      <c r="CK201" s="3024"/>
      <c r="CL201" s="3023">
        <f>CJ201+1</f>
        <v>43</v>
      </c>
      <c r="CM201" s="3024"/>
      <c r="CN201" s="3023">
        <f>CL201+1</f>
        <v>44</v>
      </c>
      <c r="CO201" s="3024"/>
      <c r="CP201" s="3023">
        <f>CN201+1</f>
        <v>45</v>
      </c>
      <c r="CQ201" s="3024"/>
      <c r="CR201" s="3023">
        <f>CP201+1</f>
        <v>46</v>
      </c>
      <c r="CS201" s="3024"/>
      <c r="CT201" s="3023">
        <f>CR201+1</f>
        <v>47</v>
      </c>
      <c r="CU201" s="3024"/>
      <c r="CV201" s="3023">
        <f>CT201+1</f>
        <v>48</v>
      </c>
      <c r="CW201" s="3024"/>
      <c r="CX201" s="3023">
        <f>CV201+1</f>
        <v>49</v>
      </c>
      <c r="CY201" s="3024"/>
      <c r="CZ201" s="3023">
        <f>CX201+1</f>
        <v>50</v>
      </c>
      <c r="DA201" s="3024"/>
      <c r="DB201" s="3023">
        <f t="shared" ref="DB201" si="73">CZ201+1</f>
        <v>51</v>
      </c>
      <c r="DC201" s="3024"/>
      <c r="DD201" s="3023">
        <f>DB201+1</f>
        <v>52</v>
      </c>
      <c r="DE201" s="3024"/>
      <c r="DF201" s="100" t="s">
        <v>937</v>
      </c>
      <c r="DG201" s="101"/>
      <c r="DH201" s="96"/>
      <c r="DI201" s="200">
        <v>0</v>
      </c>
      <c r="DJ201" s="200">
        <v>0</v>
      </c>
      <c r="DK201" s="200">
        <v>0</v>
      </c>
      <c r="DL201" s="200">
        <v>0</v>
      </c>
      <c r="DM201" s="200">
        <v>0</v>
      </c>
      <c r="DN201" s="200">
        <v>0</v>
      </c>
      <c r="DO201" s="200">
        <v>0</v>
      </c>
      <c r="DP201" s="200">
        <v>0</v>
      </c>
      <c r="DQ201" s="200">
        <v>0</v>
      </c>
      <c r="DR201" s="200">
        <v>0</v>
      </c>
      <c r="DS201" s="200">
        <v>0</v>
      </c>
      <c r="DT201" s="200">
        <v>0</v>
      </c>
      <c r="DU201" s="200">
        <v>0</v>
      </c>
      <c r="DV201" s="200">
        <v>0</v>
      </c>
      <c r="DW201" s="1304"/>
    </row>
    <row r="202" spans="2:127" s="2" customFormat="1" ht="15.95" customHeight="1">
      <c r="B202" s="948" t="s">
        <v>205</v>
      </c>
      <c r="C202" s="102" t="s">
        <v>66</v>
      </c>
      <c r="D202" s="103" t="s">
        <v>77</v>
      </c>
      <c r="E202" s="102" t="s">
        <v>66</v>
      </c>
      <c r="F202" s="103" t="s">
        <v>77</v>
      </c>
      <c r="G202" s="102" t="s">
        <v>66</v>
      </c>
      <c r="H202" s="103" t="s">
        <v>77</v>
      </c>
      <c r="I202" s="102" t="s">
        <v>66</v>
      </c>
      <c r="J202" s="103" t="s">
        <v>77</v>
      </c>
      <c r="K202" s="102" t="s">
        <v>66</v>
      </c>
      <c r="L202" s="103" t="s">
        <v>77</v>
      </c>
      <c r="M202" s="102" t="s">
        <v>66</v>
      </c>
      <c r="N202" s="103" t="s">
        <v>77</v>
      </c>
      <c r="O202" s="102" t="s">
        <v>66</v>
      </c>
      <c r="P202" s="103" t="s">
        <v>77</v>
      </c>
      <c r="Q202" s="102" t="s">
        <v>66</v>
      </c>
      <c r="R202" s="103" t="s">
        <v>77</v>
      </c>
      <c r="S202" s="102" t="s">
        <v>66</v>
      </c>
      <c r="T202" s="103" t="s">
        <v>77</v>
      </c>
      <c r="U202" s="102" t="s">
        <v>66</v>
      </c>
      <c r="V202" s="103" t="s">
        <v>77</v>
      </c>
      <c r="W202" s="102" t="s">
        <v>66</v>
      </c>
      <c r="X202" s="103" t="s">
        <v>77</v>
      </c>
      <c r="Y202" s="102" t="s">
        <v>66</v>
      </c>
      <c r="Z202" s="103" t="s">
        <v>77</v>
      </c>
      <c r="AA202" s="102" t="s">
        <v>66</v>
      </c>
      <c r="AB202" s="104" t="s">
        <v>77</v>
      </c>
      <c r="AC202" s="97"/>
      <c r="AD202" s="105" t="s">
        <v>66</v>
      </c>
      <c r="AE202" s="103" t="s">
        <v>77</v>
      </c>
      <c r="AF202" s="106" t="s">
        <v>66</v>
      </c>
      <c r="AG202" s="103" t="s">
        <v>77</v>
      </c>
      <c r="AH202" s="106" t="s">
        <v>66</v>
      </c>
      <c r="AI202" s="103" t="s">
        <v>77</v>
      </c>
      <c r="AJ202" s="106" t="s">
        <v>66</v>
      </c>
      <c r="AK202" s="103" t="s">
        <v>77</v>
      </c>
      <c r="AL202" s="106" t="s">
        <v>66</v>
      </c>
      <c r="AM202" s="103" t="s">
        <v>77</v>
      </c>
      <c r="AN202" s="106" t="s">
        <v>66</v>
      </c>
      <c r="AO202" s="103" t="s">
        <v>77</v>
      </c>
      <c r="AP202" s="106" t="s">
        <v>66</v>
      </c>
      <c r="AQ202" s="103" t="s">
        <v>77</v>
      </c>
      <c r="AR202" s="106" t="s">
        <v>66</v>
      </c>
      <c r="AS202" s="103" t="s">
        <v>77</v>
      </c>
      <c r="AT202" s="106" t="s">
        <v>66</v>
      </c>
      <c r="AU202" s="103" t="s">
        <v>77</v>
      </c>
      <c r="AV202" s="106" t="s">
        <v>66</v>
      </c>
      <c r="AW202" s="103" t="s">
        <v>77</v>
      </c>
      <c r="AX202" s="106" t="s">
        <v>66</v>
      </c>
      <c r="AY202" s="103" t="s">
        <v>77</v>
      </c>
      <c r="AZ202" s="106" t="s">
        <v>66</v>
      </c>
      <c r="BA202" s="103" t="s">
        <v>77</v>
      </c>
      <c r="BB202" s="106" t="s">
        <v>66</v>
      </c>
      <c r="BC202" s="104" t="s">
        <v>77</v>
      </c>
      <c r="BD202" s="98"/>
      <c r="BE202" s="107" t="s">
        <v>66</v>
      </c>
      <c r="BF202" s="103" t="s">
        <v>77</v>
      </c>
      <c r="BG202" s="108" t="s">
        <v>66</v>
      </c>
      <c r="BH202" s="103" t="s">
        <v>77</v>
      </c>
      <c r="BI202" s="108" t="s">
        <v>66</v>
      </c>
      <c r="BJ202" s="103" t="s">
        <v>77</v>
      </c>
      <c r="BK202" s="108" t="s">
        <v>66</v>
      </c>
      <c r="BL202" s="103" t="s">
        <v>77</v>
      </c>
      <c r="BM202" s="108" t="s">
        <v>66</v>
      </c>
      <c r="BN202" s="103" t="s">
        <v>77</v>
      </c>
      <c r="BO202" s="108" t="s">
        <v>66</v>
      </c>
      <c r="BP202" s="103" t="s">
        <v>77</v>
      </c>
      <c r="BQ202" s="108" t="s">
        <v>66</v>
      </c>
      <c r="BR202" s="103" t="s">
        <v>77</v>
      </c>
      <c r="BS202" s="108" t="s">
        <v>66</v>
      </c>
      <c r="BT202" s="103" t="s">
        <v>77</v>
      </c>
      <c r="BU202" s="108" t="s">
        <v>66</v>
      </c>
      <c r="BV202" s="103" t="s">
        <v>77</v>
      </c>
      <c r="BW202" s="108" t="s">
        <v>66</v>
      </c>
      <c r="BX202" s="103" t="s">
        <v>77</v>
      </c>
      <c r="BY202" s="108" t="s">
        <v>66</v>
      </c>
      <c r="BZ202" s="103" t="s">
        <v>77</v>
      </c>
      <c r="CA202" s="108" t="s">
        <v>66</v>
      </c>
      <c r="CB202" s="103" t="s">
        <v>77</v>
      </c>
      <c r="CC202" s="108" t="s">
        <v>66</v>
      </c>
      <c r="CD202" s="104" t="s">
        <v>77</v>
      </c>
      <c r="CE202" s="99"/>
      <c r="CF202" s="109" t="s">
        <v>66</v>
      </c>
      <c r="CG202" s="103" t="s">
        <v>77</v>
      </c>
      <c r="CH202" s="110" t="s">
        <v>66</v>
      </c>
      <c r="CI202" s="103" t="s">
        <v>77</v>
      </c>
      <c r="CJ202" s="110" t="s">
        <v>66</v>
      </c>
      <c r="CK202" s="103" t="s">
        <v>77</v>
      </c>
      <c r="CL202" s="110" t="s">
        <v>66</v>
      </c>
      <c r="CM202" s="103" t="s">
        <v>77</v>
      </c>
      <c r="CN202" s="110" t="s">
        <v>66</v>
      </c>
      <c r="CO202" s="103" t="s">
        <v>77</v>
      </c>
      <c r="CP202" s="110" t="s">
        <v>66</v>
      </c>
      <c r="CQ202" s="103" t="s">
        <v>77</v>
      </c>
      <c r="CR202" s="110" t="s">
        <v>66</v>
      </c>
      <c r="CS202" s="103" t="s">
        <v>77</v>
      </c>
      <c r="CT202" s="110" t="s">
        <v>66</v>
      </c>
      <c r="CU202" s="103" t="s">
        <v>77</v>
      </c>
      <c r="CV202" s="110" t="s">
        <v>66</v>
      </c>
      <c r="CW202" s="103" t="s">
        <v>77</v>
      </c>
      <c r="CX202" s="110" t="s">
        <v>66</v>
      </c>
      <c r="CY202" s="103" t="s">
        <v>77</v>
      </c>
      <c r="CZ202" s="110" t="s">
        <v>66</v>
      </c>
      <c r="DA202" s="103" t="s">
        <v>77</v>
      </c>
      <c r="DB202" s="110" t="s">
        <v>66</v>
      </c>
      <c r="DC202" s="103" t="s">
        <v>77</v>
      </c>
      <c r="DD202" s="110" t="s">
        <v>66</v>
      </c>
      <c r="DE202" s="104" t="s">
        <v>77</v>
      </c>
      <c r="DF202" s="111" t="s">
        <v>922</v>
      </c>
      <c r="DG202" s="112"/>
      <c r="DH202" s="96"/>
      <c r="DI202" s="200">
        <v>0</v>
      </c>
      <c r="DJ202" s="200">
        <v>0</v>
      </c>
      <c r="DK202" s="200">
        <v>0</v>
      </c>
      <c r="DL202" s="200">
        <v>0</v>
      </c>
      <c r="DM202" s="200">
        <v>0</v>
      </c>
      <c r="DN202" s="200">
        <v>0</v>
      </c>
      <c r="DO202" s="200">
        <v>0</v>
      </c>
      <c r="DP202" s="200">
        <v>0</v>
      </c>
      <c r="DQ202" s="200">
        <v>0</v>
      </c>
      <c r="DR202" s="200">
        <v>0</v>
      </c>
      <c r="DS202" s="200">
        <v>0</v>
      </c>
      <c r="DT202" s="200">
        <v>0</v>
      </c>
      <c r="DU202" s="200">
        <v>0</v>
      </c>
      <c r="DV202" s="200">
        <v>0</v>
      </c>
      <c r="DW202" s="1304"/>
    </row>
    <row r="203" spans="2:127" ht="15.95" customHeight="1">
      <c r="B203" s="679" t="s">
        <v>436</v>
      </c>
      <c r="C203" s="680"/>
      <c r="D203" s="681"/>
      <c r="E203" s="680"/>
      <c r="F203" s="681"/>
      <c r="G203" s="680"/>
      <c r="H203" s="681"/>
      <c r="I203" s="680"/>
      <c r="J203" s="681"/>
      <c r="K203" s="680"/>
      <c r="L203" s="681"/>
      <c r="M203" s="680"/>
      <c r="N203" s="681"/>
      <c r="O203" s="680"/>
      <c r="P203" s="681"/>
      <c r="Q203" s="680"/>
      <c r="R203" s="681"/>
      <c r="S203" s="680"/>
      <c r="T203" s="681"/>
      <c r="U203" s="680"/>
      <c r="V203" s="681"/>
      <c r="W203" s="680"/>
      <c r="X203" s="681"/>
      <c r="Y203" s="680"/>
      <c r="Z203" s="681"/>
      <c r="AA203" s="680"/>
      <c r="AB203" s="682"/>
      <c r="AC203" s="648"/>
      <c r="AD203" s="680"/>
      <c r="AE203" s="681"/>
      <c r="AF203" s="680"/>
      <c r="AG203" s="681"/>
      <c r="AH203" s="680"/>
      <c r="AI203" s="681"/>
      <c r="AJ203" s="680"/>
      <c r="AK203" s="681"/>
      <c r="AL203" s="680"/>
      <c r="AM203" s="681"/>
      <c r="AN203" s="680"/>
      <c r="AO203" s="681"/>
      <c r="AP203" s="680"/>
      <c r="AQ203" s="681"/>
      <c r="AR203" s="680"/>
      <c r="AS203" s="681"/>
      <c r="AT203" s="680"/>
      <c r="AU203" s="681"/>
      <c r="AV203" s="680"/>
      <c r="AW203" s="681"/>
      <c r="AX203" s="680"/>
      <c r="AY203" s="681"/>
      <c r="AZ203" s="680"/>
      <c r="BA203" s="681"/>
      <c r="BB203" s="680"/>
      <c r="BC203" s="682"/>
      <c r="BD203" s="649"/>
      <c r="BE203" s="680"/>
      <c r="BF203" s="681"/>
      <c r="BG203" s="680"/>
      <c r="BH203" s="681"/>
      <c r="BI203" s="680"/>
      <c r="BJ203" s="681"/>
      <c r="BK203" s="680"/>
      <c r="BL203" s="681"/>
      <c r="BM203" s="680"/>
      <c r="BN203" s="681"/>
      <c r="BO203" s="680"/>
      <c r="BP203" s="681"/>
      <c r="BQ203" s="680"/>
      <c r="BR203" s="681"/>
      <c r="BS203" s="680"/>
      <c r="BT203" s="681"/>
      <c r="BU203" s="680"/>
      <c r="BV203" s="681"/>
      <c r="BW203" s="680"/>
      <c r="BX203" s="681"/>
      <c r="BY203" s="680"/>
      <c r="BZ203" s="681"/>
      <c r="CA203" s="680"/>
      <c r="CB203" s="681"/>
      <c r="CC203" s="680"/>
      <c r="CD203" s="682"/>
      <c r="CE203" s="650"/>
      <c r="CF203" s="680"/>
      <c r="CG203" s="681"/>
      <c r="CH203" s="680"/>
      <c r="CI203" s="681"/>
      <c r="CJ203" s="680"/>
      <c r="CK203" s="681"/>
      <c r="CL203" s="680"/>
      <c r="CM203" s="681"/>
      <c r="CN203" s="680"/>
      <c r="CO203" s="681"/>
      <c r="CP203" s="680"/>
      <c r="CQ203" s="681"/>
      <c r="CR203" s="680"/>
      <c r="CS203" s="681"/>
      <c r="CT203" s="680"/>
      <c r="CU203" s="681"/>
      <c r="CV203" s="680"/>
      <c r="CW203" s="681"/>
      <c r="CX203" s="680"/>
      <c r="CY203" s="681"/>
      <c r="CZ203" s="680"/>
      <c r="DA203" s="681"/>
      <c r="DB203" s="680"/>
      <c r="DC203" s="681"/>
      <c r="DD203" s="680"/>
      <c r="DE203" s="682"/>
      <c r="DF203" s="677">
        <f t="shared" si="71"/>
        <v>0</v>
      </c>
      <c r="DG203" s="678" t="str">
        <f>IF(DF203=0,"",DF203/DB287)</f>
        <v/>
      </c>
      <c r="DH203" s="647"/>
      <c r="DI203" s="200">
        <v>0</v>
      </c>
      <c r="DJ203" s="200">
        <v>0</v>
      </c>
      <c r="DK203" s="200">
        <v>0</v>
      </c>
      <c r="DL203" s="200">
        <v>0</v>
      </c>
      <c r="DM203" s="200">
        <v>0</v>
      </c>
      <c r="DN203" s="200">
        <v>0</v>
      </c>
      <c r="DO203" s="200">
        <v>0</v>
      </c>
      <c r="DP203" s="200">
        <v>0</v>
      </c>
      <c r="DQ203" s="200">
        <v>0</v>
      </c>
      <c r="DR203" s="200">
        <v>0</v>
      </c>
      <c r="DS203" s="200">
        <v>0</v>
      </c>
      <c r="DT203" s="200">
        <v>0</v>
      </c>
      <c r="DU203" s="200">
        <v>0</v>
      </c>
      <c r="DV203" s="200">
        <v>0</v>
      </c>
      <c r="DW203" s="1304"/>
    </row>
    <row r="204" spans="2:127" ht="15.95" customHeight="1">
      <c r="B204" s="679" t="s">
        <v>449</v>
      </c>
      <c r="C204" s="680"/>
      <c r="D204" s="681"/>
      <c r="E204" s="680"/>
      <c r="F204" s="681"/>
      <c r="G204" s="680"/>
      <c r="H204" s="681"/>
      <c r="I204" s="680"/>
      <c r="J204" s="681"/>
      <c r="K204" s="680"/>
      <c r="L204" s="681"/>
      <c r="M204" s="680"/>
      <c r="N204" s="681"/>
      <c r="O204" s="680"/>
      <c r="P204" s="681"/>
      <c r="Q204" s="680"/>
      <c r="R204" s="681"/>
      <c r="S204" s="680"/>
      <c r="T204" s="681"/>
      <c r="U204" s="680"/>
      <c r="V204" s="681"/>
      <c r="W204" s="680"/>
      <c r="X204" s="681"/>
      <c r="Y204" s="680"/>
      <c r="Z204" s="681"/>
      <c r="AA204" s="680"/>
      <c r="AB204" s="682"/>
      <c r="AC204" s="648"/>
      <c r="AD204" s="680"/>
      <c r="AE204" s="681"/>
      <c r="AF204" s="680"/>
      <c r="AG204" s="681"/>
      <c r="AH204" s="680"/>
      <c r="AI204" s="681"/>
      <c r="AJ204" s="680"/>
      <c r="AK204" s="681"/>
      <c r="AL204" s="680"/>
      <c r="AM204" s="681"/>
      <c r="AN204" s="680"/>
      <c r="AO204" s="681"/>
      <c r="AP204" s="680"/>
      <c r="AQ204" s="681"/>
      <c r="AR204" s="680"/>
      <c r="AS204" s="681"/>
      <c r="AT204" s="680"/>
      <c r="AU204" s="681"/>
      <c r="AV204" s="680"/>
      <c r="AW204" s="681"/>
      <c r="AX204" s="680"/>
      <c r="AY204" s="681"/>
      <c r="AZ204" s="680"/>
      <c r="BA204" s="681"/>
      <c r="BB204" s="680"/>
      <c r="BC204" s="682"/>
      <c r="BD204" s="649"/>
      <c r="BE204" s="680"/>
      <c r="BF204" s="681"/>
      <c r="BG204" s="680"/>
      <c r="BH204" s="681"/>
      <c r="BI204" s="680"/>
      <c r="BJ204" s="681"/>
      <c r="BK204" s="680"/>
      <c r="BL204" s="681"/>
      <c r="BM204" s="680"/>
      <c r="BN204" s="681"/>
      <c r="BO204" s="680"/>
      <c r="BP204" s="681"/>
      <c r="BQ204" s="680"/>
      <c r="BR204" s="681"/>
      <c r="BS204" s="680"/>
      <c r="BT204" s="681"/>
      <c r="BU204" s="680"/>
      <c r="BV204" s="681"/>
      <c r="BW204" s="680"/>
      <c r="BX204" s="681"/>
      <c r="BY204" s="680"/>
      <c r="BZ204" s="681"/>
      <c r="CA204" s="680"/>
      <c r="CB204" s="681"/>
      <c r="CC204" s="680"/>
      <c r="CD204" s="682"/>
      <c r="CE204" s="650"/>
      <c r="CF204" s="680"/>
      <c r="CG204" s="681"/>
      <c r="CH204" s="680"/>
      <c r="CI204" s="681"/>
      <c r="CJ204" s="680"/>
      <c r="CK204" s="681"/>
      <c r="CL204" s="680"/>
      <c r="CM204" s="681"/>
      <c r="CN204" s="680"/>
      <c r="CO204" s="681"/>
      <c r="CP204" s="680"/>
      <c r="CQ204" s="681"/>
      <c r="CR204" s="680"/>
      <c r="CS204" s="681"/>
      <c r="CT204" s="680"/>
      <c r="CU204" s="681"/>
      <c r="CV204" s="680"/>
      <c r="CW204" s="681"/>
      <c r="CX204" s="680"/>
      <c r="CY204" s="681"/>
      <c r="CZ204" s="680"/>
      <c r="DA204" s="681"/>
      <c r="DB204" s="680"/>
      <c r="DC204" s="681"/>
      <c r="DD204" s="680"/>
      <c r="DE204" s="682"/>
      <c r="DF204" s="677">
        <f t="shared" si="71"/>
        <v>0</v>
      </c>
      <c r="DG204" s="678" t="str">
        <f>IF(DF204=0,"",DF204/DB287)</f>
        <v/>
      </c>
      <c r="DH204" s="647"/>
      <c r="DI204" s="200">
        <v>0</v>
      </c>
      <c r="DJ204" s="200">
        <v>0</v>
      </c>
      <c r="DK204" s="200">
        <v>0</v>
      </c>
      <c r="DL204" s="200">
        <v>0</v>
      </c>
      <c r="DM204" s="200">
        <v>0</v>
      </c>
      <c r="DN204" s="200">
        <v>0</v>
      </c>
      <c r="DO204" s="200">
        <v>0</v>
      </c>
      <c r="DP204" s="200">
        <v>0</v>
      </c>
      <c r="DQ204" s="200">
        <v>0</v>
      </c>
      <c r="DR204" s="200">
        <v>0</v>
      </c>
      <c r="DS204" s="200">
        <v>0</v>
      </c>
      <c r="DT204" s="200">
        <v>0</v>
      </c>
      <c r="DU204" s="200">
        <v>0</v>
      </c>
      <c r="DV204" s="200">
        <v>0</v>
      </c>
      <c r="DW204" s="1304"/>
    </row>
    <row r="205" spans="2:127" ht="15.95" customHeight="1">
      <c r="B205" s="679" t="s">
        <v>461</v>
      </c>
      <c r="C205" s="680"/>
      <c r="D205" s="681"/>
      <c r="E205" s="680"/>
      <c r="F205" s="681"/>
      <c r="G205" s="680"/>
      <c r="H205" s="681"/>
      <c r="I205" s="680"/>
      <c r="J205" s="681"/>
      <c r="K205" s="680"/>
      <c r="L205" s="681"/>
      <c r="M205" s="680"/>
      <c r="N205" s="681"/>
      <c r="O205" s="680"/>
      <c r="P205" s="681"/>
      <c r="Q205" s="680"/>
      <c r="R205" s="681"/>
      <c r="S205" s="680"/>
      <c r="T205" s="681"/>
      <c r="U205" s="680"/>
      <c r="V205" s="681"/>
      <c r="W205" s="680"/>
      <c r="X205" s="681"/>
      <c r="Y205" s="680"/>
      <c r="Z205" s="681"/>
      <c r="AA205" s="680"/>
      <c r="AB205" s="682"/>
      <c r="AC205" s="648"/>
      <c r="AD205" s="680"/>
      <c r="AE205" s="681"/>
      <c r="AF205" s="680"/>
      <c r="AG205" s="681"/>
      <c r="AH205" s="680"/>
      <c r="AI205" s="681"/>
      <c r="AJ205" s="680"/>
      <c r="AK205" s="681"/>
      <c r="AL205" s="680"/>
      <c r="AM205" s="681"/>
      <c r="AN205" s="680"/>
      <c r="AO205" s="681"/>
      <c r="AP205" s="680"/>
      <c r="AQ205" s="681"/>
      <c r="AR205" s="680"/>
      <c r="AS205" s="681"/>
      <c r="AT205" s="680"/>
      <c r="AU205" s="681"/>
      <c r="AV205" s="680"/>
      <c r="AW205" s="681"/>
      <c r="AX205" s="680"/>
      <c r="AY205" s="681"/>
      <c r="AZ205" s="680"/>
      <c r="BA205" s="681"/>
      <c r="BB205" s="680"/>
      <c r="BC205" s="682"/>
      <c r="BD205" s="649"/>
      <c r="BE205" s="680"/>
      <c r="BF205" s="681"/>
      <c r="BG205" s="680"/>
      <c r="BH205" s="681"/>
      <c r="BI205" s="680"/>
      <c r="BJ205" s="681"/>
      <c r="BK205" s="680"/>
      <c r="BL205" s="681"/>
      <c r="BM205" s="680"/>
      <c r="BN205" s="681"/>
      <c r="BO205" s="680"/>
      <c r="BP205" s="681"/>
      <c r="BQ205" s="680"/>
      <c r="BR205" s="681"/>
      <c r="BS205" s="680"/>
      <c r="BT205" s="681"/>
      <c r="BU205" s="680"/>
      <c r="BV205" s="681"/>
      <c r="BW205" s="680"/>
      <c r="BX205" s="681"/>
      <c r="BY205" s="680"/>
      <c r="BZ205" s="681"/>
      <c r="CA205" s="680"/>
      <c r="CB205" s="681"/>
      <c r="CC205" s="680"/>
      <c r="CD205" s="682"/>
      <c r="CE205" s="650"/>
      <c r="CF205" s="680"/>
      <c r="CG205" s="681"/>
      <c r="CH205" s="680"/>
      <c r="CI205" s="681"/>
      <c r="CJ205" s="680"/>
      <c r="CK205" s="681"/>
      <c r="CL205" s="680"/>
      <c r="CM205" s="681"/>
      <c r="CN205" s="680"/>
      <c r="CO205" s="681"/>
      <c r="CP205" s="680"/>
      <c r="CQ205" s="681"/>
      <c r="CR205" s="680"/>
      <c r="CS205" s="681"/>
      <c r="CT205" s="680"/>
      <c r="CU205" s="681"/>
      <c r="CV205" s="680"/>
      <c r="CW205" s="681"/>
      <c r="CX205" s="680"/>
      <c r="CY205" s="681"/>
      <c r="CZ205" s="680"/>
      <c r="DA205" s="681"/>
      <c r="DB205" s="680"/>
      <c r="DC205" s="681"/>
      <c r="DD205" s="680"/>
      <c r="DE205" s="682"/>
      <c r="DF205" s="677">
        <f t="shared" si="71"/>
        <v>0</v>
      </c>
      <c r="DG205" s="678" t="str">
        <f>IF(DF205=0,"",DF205/DB287)</f>
        <v/>
      </c>
      <c r="DH205" s="647"/>
      <c r="DI205" s="200">
        <v>0</v>
      </c>
      <c r="DJ205" s="200">
        <v>0</v>
      </c>
      <c r="DK205" s="200">
        <v>0</v>
      </c>
      <c r="DL205" s="200">
        <v>0</v>
      </c>
      <c r="DM205" s="200">
        <v>0</v>
      </c>
      <c r="DN205" s="200">
        <v>0</v>
      </c>
      <c r="DO205" s="200">
        <v>0</v>
      </c>
      <c r="DP205" s="200">
        <v>0</v>
      </c>
      <c r="DQ205" s="200">
        <v>0</v>
      </c>
      <c r="DR205" s="200">
        <v>0</v>
      </c>
      <c r="DS205" s="200">
        <v>0</v>
      </c>
      <c r="DT205" s="200">
        <v>0</v>
      </c>
      <c r="DU205" s="200">
        <v>0</v>
      </c>
      <c r="DV205" s="200">
        <v>0</v>
      </c>
      <c r="DW205" s="1304"/>
    </row>
    <row r="206" spans="2:127" ht="15.95" customHeight="1">
      <c r="B206" s="679" t="s">
        <v>345</v>
      </c>
      <c r="C206" s="680"/>
      <c r="D206" s="681"/>
      <c r="E206" s="680"/>
      <c r="F206" s="681"/>
      <c r="G206" s="680"/>
      <c r="H206" s="681"/>
      <c r="I206" s="680"/>
      <c r="J206" s="681"/>
      <c r="K206" s="680"/>
      <c r="L206" s="681"/>
      <c r="M206" s="680"/>
      <c r="N206" s="681"/>
      <c r="O206" s="680"/>
      <c r="P206" s="681"/>
      <c r="Q206" s="680"/>
      <c r="R206" s="681"/>
      <c r="S206" s="680"/>
      <c r="T206" s="681"/>
      <c r="U206" s="680"/>
      <c r="V206" s="681"/>
      <c r="W206" s="680"/>
      <c r="X206" s="681"/>
      <c r="Y206" s="680"/>
      <c r="Z206" s="681"/>
      <c r="AA206" s="680"/>
      <c r="AB206" s="682"/>
      <c r="AC206" s="648"/>
      <c r="AD206" s="680"/>
      <c r="AE206" s="681"/>
      <c r="AF206" s="680"/>
      <c r="AG206" s="681"/>
      <c r="AH206" s="680"/>
      <c r="AI206" s="681"/>
      <c r="AJ206" s="680"/>
      <c r="AK206" s="681"/>
      <c r="AL206" s="680"/>
      <c r="AM206" s="681"/>
      <c r="AN206" s="680"/>
      <c r="AO206" s="681"/>
      <c r="AP206" s="680"/>
      <c r="AQ206" s="681"/>
      <c r="AR206" s="680"/>
      <c r="AS206" s="681"/>
      <c r="AT206" s="680"/>
      <c r="AU206" s="681"/>
      <c r="AV206" s="680"/>
      <c r="AW206" s="681"/>
      <c r="AX206" s="680"/>
      <c r="AY206" s="681"/>
      <c r="AZ206" s="680"/>
      <c r="BA206" s="681"/>
      <c r="BB206" s="680"/>
      <c r="BC206" s="682"/>
      <c r="BD206" s="649"/>
      <c r="BE206" s="680"/>
      <c r="BF206" s="681"/>
      <c r="BG206" s="680"/>
      <c r="BH206" s="681"/>
      <c r="BI206" s="680"/>
      <c r="BJ206" s="681"/>
      <c r="BK206" s="680"/>
      <c r="BL206" s="681"/>
      <c r="BM206" s="680"/>
      <c r="BN206" s="681"/>
      <c r="BO206" s="680"/>
      <c r="BP206" s="681"/>
      <c r="BQ206" s="680"/>
      <c r="BR206" s="681"/>
      <c r="BS206" s="680"/>
      <c r="BT206" s="681"/>
      <c r="BU206" s="680"/>
      <c r="BV206" s="681"/>
      <c r="BW206" s="680"/>
      <c r="BX206" s="681"/>
      <c r="BY206" s="680"/>
      <c r="BZ206" s="681"/>
      <c r="CA206" s="680"/>
      <c r="CB206" s="681"/>
      <c r="CC206" s="680"/>
      <c r="CD206" s="682"/>
      <c r="CE206" s="650"/>
      <c r="CF206" s="680"/>
      <c r="CG206" s="681"/>
      <c r="CH206" s="680"/>
      <c r="CI206" s="681"/>
      <c r="CJ206" s="680"/>
      <c r="CK206" s="681"/>
      <c r="CL206" s="680"/>
      <c r="CM206" s="681"/>
      <c r="CN206" s="680"/>
      <c r="CO206" s="681"/>
      <c r="CP206" s="680"/>
      <c r="CQ206" s="681"/>
      <c r="CR206" s="680"/>
      <c r="CS206" s="681"/>
      <c r="CT206" s="680"/>
      <c r="CU206" s="681"/>
      <c r="CV206" s="680"/>
      <c r="CW206" s="681"/>
      <c r="CX206" s="680"/>
      <c r="CY206" s="681"/>
      <c r="CZ206" s="680"/>
      <c r="DA206" s="681"/>
      <c r="DB206" s="680"/>
      <c r="DC206" s="681"/>
      <c r="DD206" s="680"/>
      <c r="DE206" s="682"/>
      <c r="DF206" s="677">
        <f t="shared" si="71"/>
        <v>0</v>
      </c>
      <c r="DG206" s="678" t="str">
        <f>IF(DF206=0,"",DF206/DB287)</f>
        <v/>
      </c>
      <c r="DH206" s="647"/>
      <c r="DI206" s="200">
        <v>0</v>
      </c>
      <c r="DJ206" s="200">
        <v>0</v>
      </c>
      <c r="DK206" s="200">
        <v>0</v>
      </c>
      <c r="DL206" s="200">
        <v>0</v>
      </c>
      <c r="DM206" s="200">
        <v>0</v>
      </c>
      <c r="DN206" s="200">
        <v>0</v>
      </c>
      <c r="DO206" s="200">
        <v>0</v>
      </c>
      <c r="DP206" s="200">
        <v>0</v>
      </c>
      <c r="DQ206" s="200">
        <v>0</v>
      </c>
      <c r="DR206" s="200">
        <v>0</v>
      </c>
      <c r="DS206" s="200">
        <v>0</v>
      </c>
      <c r="DT206" s="200">
        <v>0</v>
      </c>
      <c r="DU206" s="200">
        <v>0</v>
      </c>
      <c r="DV206" s="200">
        <v>0</v>
      </c>
      <c r="DW206" s="1304"/>
    </row>
    <row r="207" spans="2:127" ht="15.95" customHeight="1">
      <c r="B207" s="679" t="s">
        <v>484</v>
      </c>
      <c r="C207" s="680"/>
      <c r="D207" s="681"/>
      <c r="E207" s="680"/>
      <c r="F207" s="681"/>
      <c r="G207" s="680"/>
      <c r="H207" s="681"/>
      <c r="I207" s="680"/>
      <c r="J207" s="681"/>
      <c r="K207" s="680"/>
      <c r="L207" s="681"/>
      <c r="M207" s="680"/>
      <c r="N207" s="681"/>
      <c r="O207" s="680"/>
      <c r="P207" s="681"/>
      <c r="Q207" s="680"/>
      <c r="R207" s="681"/>
      <c r="S207" s="680"/>
      <c r="T207" s="681"/>
      <c r="U207" s="680"/>
      <c r="V207" s="681"/>
      <c r="W207" s="680"/>
      <c r="X207" s="681"/>
      <c r="Y207" s="680"/>
      <c r="Z207" s="681"/>
      <c r="AA207" s="680"/>
      <c r="AB207" s="682"/>
      <c r="AC207" s="648"/>
      <c r="AD207" s="680"/>
      <c r="AE207" s="681"/>
      <c r="AF207" s="680"/>
      <c r="AG207" s="681"/>
      <c r="AH207" s="680"/>
      <c r="AI207" s="681"/>
      <c r="AJ207" s="680"/>
      <c r="AK207" s="681"/>
      <c r="AL207" s="680"/>
      <c r="AM207" s="681"/>
      <c r="AN207" s="680"/>
      <c r="AO207" s="681"/>
      <c r="AP207" s="680"/>
      <c r="AQ207" s="681"/>
      <c r="AR207" s="680"/>
      <c r="AS207" s="681"/>
      <c r="AT207" s="680"/>
      <c r="AU207" s="681"/>
      <c r="AV207" s="680"/>
      <c r="AW207" s="681"/>
      <c r="AX207" s="680"/>
      <c r="AY207" s="681"/>
      <c r="AZ207" s="680"/>
      <c r="BA207" s="681"/>
      <c r="BB207" s="680"/>
      <c r="BC207" s="682"/>
      <c r="BD207" s="649"/>
      <c r="BE207" s="680"/>
      <c r="BF207" s="681"/>
      <c r="BG207" s="680"/>
      <c r="BH207" s="681"/>
      <c r="BI207" s="680"/>
      <c r="BJ207" s="681"/>
      <c r="BK207" s="680"/>
      <c r="BL207" s="681"/>
      <c r="BM207" s="680"/>
      <c r="BN207" s="681"/>
      <c r="BO207" s="680"/>
      <c r="BP207" s="681"/>
      <c r="BQ207" s="680"/>
      <c r="BR207" s="681"/>
      <c r="BS207" s="680"/>
      <c r="BT207" s="681"/>
      <c r="BU207" s="680"/>
      <c r="BV207" s="681"/>
      <c r="BW207" s="680"/>
      <c r="BX207" s="681"/>
      <c r="BY207" s="680"/>
      <c r="BZ207" s="681"/>
      <c r="CA207" s="680"/>
      <c r="CB207" s="681"/>
      <c r="CC207" s="680"/>
      <c r="CD207" s="682"/>
      <c r="CE207" s="650"/>
      <c r="CF207" s="680"/>
      <c r="CG207" s="681"/>
      <c r="CH207" s="680"/>
      <c r="CI207" s="681"/>
      <c r="CJ207" s="680"/>
      <c r="CK207" s="681"/>
      <c r="CL207" s="680"/>
      <c r="CM207" s="681"/>
      <c r="CN207" s="680"/>
      <c r="CO207" s="681"/>
      <c r="CP207" s="680"/>
      <c r="CQ207" s="681"/>
      <c r="CR207" s="680"/>
      <c r="CS207" s="681"/>
      <c r="CT207" s="680"/>
      <c r="CU207" s="681"/>
      <c r="CV207" s="680"/>
      <c r="CW207" s="681"/>
      <c r="CX207" s="680"/>
      <c r="CY207" s="681"/>
      <c r="CZ207" s="680"/>
      <c r="DA207" s="681"/>
      <c r="DB207" s="680"/>
      <c r="DC207" s="681"/>
      <c r="DD207" s="680"/>
      <c r="DE207" s="682"/>
      <c r="DF207" s="677">
        <f t="shared" si="71"/>
        <v>0</v>
      </c>
      <c r="DG207" s="678" t="str">
        <f>IF(DF207=0,"",DF207/DB287)</f>
        <v/>
      </c>
      <c r="DH207" s="647"/>
      <c r="DI207" s="200">
        <v>0</v>
      </c>
      <c r="DJ207" s="200">
        <v>0</v>
      </c>
      <c r="DK207" s="200">
        <v>0</v>
      </c>
      <c r="DL207" s="200">
        <v>0</v>
      </c>
      <c r="DM207" s="200">
        <v>0</v>
      </c>
      <c r="DN207" s="200">
        <v>0</v>
      </c>
      <c r="DO207" s="200">
        <v>0</v>
      </c>
      <c r="DP207" s="200">
        <v>0</v>
      </c>
      <c r="DQ207" s="200">
        <v>0</v>
      </c>
      <c r="DR207" s="200">
        <v>0</v>
      </c>
      <c r="DS207" s="200">
        <v>0</v>
      </c>
      <c r="DT207" s="200">
        <v>0</v>
      </c>
      <c r="DU207" s="200">
        <v>0</v>
      </c>
      <c r="DV207" s="200">
        <v>0</v>
      </c>
      <c r="DW207" s="1304"/>
    </row>
    <row r="208" spans="2:127" ht="15.95" customHeight="1">
      <c r="B208" s="679" t="s">
        <v>496</v>
      </c>
      <c r="C208" s="680"/>
      <c r="D208" s="681"/>
      <c r="E208" s="680"/>
      <c r="F208" s="681"/>
      <c r="G208" s="680"/>
      <c r="H208" s="681"/>
      <c r="I208" s="680"/>
      <c r="J208" s="681"/>
      <c r="K208" s="680"/>
      <c r="L208" s="681"/>
      <c r="M208" s="680"/>
      <c r="N208" s="681"/>
      <c r="O208" s="680"/>
      <c r="P208" s="681"/>
      <c r="Q208" s="680"/>
      <c r="R208" s="681"/>
      <c r="S208" s="680"/>
      <c r="T208" s="681"/>
      <c r="U208" s="680"/>
      <c r="V208" s="681"/>
      <c r="W208" s="680"/>
      <c r="X208" s="681"/>
      <c r="Y208" s="680"/>
      <c r="Z208" s="681"/>
      <c r="AA208" s="680"/>
      <c r="AB208" s="682"/>
      <c r="AC208" s="648"/>
      <c r="AD208" s="680"/>
      <c r="AE208" s="681"/>
      <c r="AF208" s="680"/>
      <c r="AG208" s="681"/>
      <c r="AH208" s="680"/>
      <c r="AI208" s="681"/>
      <c r="AJ208" s="680"/>
      <c r="AK208" s="681"/>
      <c r="AL208" s="680"/>
      <c r="AM208" s="681"/>
      <c r="AN208" s="680"/>
      <c r="AO208" s="681"/>
      <c r="AP208" s="680"/>
      <c r="AQ208" s="681"/>
      <c r="AR208" s="680"/>
      <c r="AS208" s="681"/>
      <c r="AT208" s="680"/>
      <c r="AU208" s="681"/>
      <c r="AV208" s="680"/>
      <c r="AW208" s="681"/>
      <c r="AX208" s="680"/>
      <c r="AY208" s="681"/>
      <c r="AZ208" s="680"/>
      <c r="BA208" s="681"/>
      <c r="BB208" s="680"/>
      <c r="BC208" s="682"/>
      <c r="BD208" s="649"/>
      <c r="BE208" s="680"/>
      <c r="BF208" s="681"/>
      <c r="BG208" s="680"/>
      <c r="BH208" s="681"/>
      <c r="BI208" s="680"/>
      <c r="BJ208" s="681"/>
      <c r="BK208" s="680"/>
      <c r="BL208" s="681"/>
      <c r="BM208" s="680"/>
      <c r="BN208" s="681"/>
      <c r="BO208" s="680"/>
      <c r="BP208" s="681"/>
      <c r="BQ208" s="680"/>
      <c r="BR208" s="681"/>
      <c r="BS208" s="680"/>
      <c r="BT208" s="681"/>
      <c r="BU208" s="680"/>
      <c r="BV208" s="681"/>
      <c r="BW208" s="680"/>
      <c r="BX208" s="681"/>
      <c r="BY208" s="680"/>
      <c r="BZ208" s="681"/>
      <c r="CA208" s="680"/>
      <c r="CB208" s="681"/>
      <c r="CC208" s="680"/>
      <c r="CD208" s="682"/>
      <c r="CE208" s="650"/>
      <c r="CF208" s="680"/>
      <c r="CG208" s="681"/>
      <c r="CH208" s="680"/>
      <c r="CI208" s="681"/>
      <c r="CJ208" s="680"/>
      <c r="CK208" s="681"/>
      <c r="CL208" s="680"/>
      <c r="CM208" s="681"/>
      <c r="CN208" s="680"/>
      <c r="CO208" s="681"/>
      <c r="CP208" s="680"/>
      <c r="CQ208" s="681"/>
      <c r="CR208" s="680"/>
      <c r="CS208" s="681"/>
      <c r="CT208" s="680"/>
      <c r="CU208" s="681"/>
      <c r="CV208" s="680"/>
      <c r="CW208" s="681"/>
      <c r="CX208" s="680"/>
      <c r="CY208" s="681"/>
      <c r="CZ208" s="680"/>
      <c r="DA208" s="681"/>
      <c r="DB208" s="680"/>
      <c r="DC208" s="681"/>
      <c r="DD208" s="680"/>
      <c r="DE208" s="682"/>
      <c r="DF208" s="677">
        <f t="shared" si="71"/>
        <v>0</v>
      </c>
      <c r="DG208" s="678" t="str">
        <f>IF(DF208=0,"",DF208/DB287)</f>
        <v/>
      </c>
      <c r="DH208" s="647"/>
      <c r="DI208" s="200">
        <v>0</v>
      </c>
      <c r="DJ208" s="200">
        <v>0</v>
      </c>
      <c r="DK208" s="200">
        <v>0</v>
      </c>
      <c r="DL208" s="200">
        <v>0</v>
      </c>
      <c r="DM208" s="200">
        <v>0</v>
      </c>
      <c r="DN208" s="200">
        <v>0</v>
      </c>
      <c r="DO208" s="200">
        <v>0</v>
      </c>
      <c r="DP208" s="200">
        <v>0</v>
      </c>
      <c r="DQ208" s="200">
        <v>0</v>
      </c>
      <c r="DR208" s="200">
        <v>0</v>
      </c>
      <c r="DS208" s="200">
        <v>0</v>
      </c>
      <c r="DT208" s="200">
        <v>0</v>
      </c>
      <c r="DU208" s="200">
        <v>0</v>
      </c>
      <c r="DV208" s="200">
        <v>0</v>
      </c>
      <c r="DW208" s="1304"/>
    </row>
    <row r="209" spans="2:127" ht="15.95" customHeight="1">
      <c r="B209" s="679" t="s">
        <v>506</v>
      </c>
      <c r="C209" s="680"/>
      <c r="D209" s="681"/>
      <c r="E209" s="680"/>
      <c r="F209" s="681"/>
      <c r="G209" s="680"/>
      <c r="H209" s="681"/>
      <c r="I209" s="680"/>
      <c r="J209" s="681"/>
      <c r="K209" s="680"/>
      <c r="L209" s="681"/>
      <c r="M209" s="680"/>
      <c r="N209" s="681"/>
      <c r="O209" s="680"/>
      <c r="P209" s="681"/>
      <c r="Q209" s="680"/>
      <c r="R209" s="681"/>
      <c r="S209" s="680"/>
      <c r="T209" s="681"/>
      <c r="U209" s="680"/>
      <c r="V209" s="681"/>
      <c r="W209" s="680"/>
      <c r="X209" s="681"/>
      <c r="Y209" s="680"/>
      <c r="Z209" s="681"/>
      <c r="AA209" s="680"/>
      <c r="AB209" s="682"/>
      <c r="AC209" s="648"/>
      <c r="AD209" s="680"/>
      <c r="AE209" s="681"/>
      <c r="AF209" s="680"/>
      <c r="AG209" s="681"/>
      <c r="AH209" s="680"/>
      <c r="AI209" s="681"/>
      <c r="AJ209" s="680"/>
      <c r="AK209" s="681"/>
      <c r="AL209" s="680"/>
      <c r="AM209" s="681"/>
      <c r="AN209" s="680"/>
      <c r="AO209" s="681"/>
      <c r="AP209" s="680"/>
      <c r="AQ209" s="681"/>
      <c r="AR209" s="680"/>
      <c r="AS209" s="681"/>
      <c r="AT209" s="680"/>
      <c r="AU209" s="681"/>
      <c r="AV209" s="680"/>
      <c r="AW209" s="681"/>
      <c r="AX209" s="680"/>
      <c r="AY209" s="681"/>
      <c r="AZ209" s="680"/>
      <c r="BA209" s="681"/>
      <c r="BB209" s="680"/>
      <c r="BC209" s="682"/>
      <c r="BD209" s="649"/>
      <c r="BE209" s="680"/>
      <c r="BF209" s="681"/>
      <c r="BG209" s="680"/>
      <c r="BH209" s="681"/>
      <c r="BI209" s="680"/>
      <c r="BJ209" s="681"/>
      <c r="BK209" s="680"/>
      <c r="BL209" s="681"/>
      <c r="BM209" s="680"/>
      <c r="BN209" s="681"/>
      <c r="BO209" s="680"/>
      <c r="BP209" s="681"/>
      <c r="BQ209" s="680"/>
      <c r="BR209" s="681"/>
      <c r="BS209" s="680"/>
      <c r="BT209" s="681"/>
      <c r="BU209" s="680"/>
      <c r="BV209" s="681"/>
      <c r="BW209" s="680"/>
      <c r="BX209" s="681"/>
      <c r="BY209" s="680"/>
      <c r="BZ209" s="681"/>
      <c r="CA209" s="680"/>
      <c r="CB209" s="681"/>
      <c r="CC209" s="680"/>
      <c r="CD209" s="682"/>
      <c r="CE209" s="650"/>
      <c r="CF209" s="680"/>
      <c r="CG209" s="681"/>
      <c r="CH209" s="680"/>
      <c r="CI209" s="681"/>
      <c r="CJ209" s="680"/>
      <c r="CK209" s="681"/>
      <c r="CL209" s="680"/>
      <c r="CM209" s="681"/>
      <c r="CN209" s="680"/>
      <c r="CO209" s="681"/>
      <c r="CP209" s="680"/>
      <c r="CQ209" s="681"/>
      <c r="CR209" s="680"/>
      <c r="CS209" s="681"/>
      <c r="CT209" s="680"/>
      <c r="CU209" s="681"/>
      <c r="CV209" s="680"/>
      <c r="CW209" s="681"/>
      <c r="CX209" s="680"/>
      <c r="CY209" s="681"/>
      <c r="CZ209" s="680"/>
      <c r="DA209" s="681"/>
      <c r="DB209" s="680"/>
      <c r="DC209" s="681"/>
      <c r="DD209" s="680"/>
      <c r="DE209" s="682"/>
      <c r="DF209" s="677">
        <f t="shared" si="71"/>
        <v>0</v>
      </c>
      <c r="DG209" s="678" t="str">
        <f>IF(DF209=0,"",DF209/DB287)</f>
        <v/>
      </c>
      <c r="DH209" s="647"/>
      <c r="DI209" s="200">
        <v>0</v>
      </c>
      <c r="DJ209" s="200">
        <v>0</v>
      </c>
      <c r="DK209" s="200">
        <v>0</v>
      </c>
      <c r="DL209" s="200">
        <v>0</v>
      </c>
      <c r="DM209" s="200">
        <v>0</v>
      </c>
      <c r="DN209" s="200">
        <v>0</v>
      </c>
      <c r="DO209" s="200">
        <v>0</v>
      </c>
      <c r="DP209" s="200">
        <v>0</v>
      </c>
      <c r="DQ209" s="200">
        <v>0</v>
      </c>
      <c r="DR209" s="200">
        <v>0</v>
      </c>
      <c r="DS209" s="200">
        <v>0</v>
      </c>
      <c r="DT209" s="200">
        <v>0</v>
      </c>
      <c r="DU209" s="200">
        <v>0</v>
      </c>
      <c r="DV209" s="200">
        <v>0</v>
      </c>
      <c r="DW209" s="1304"/>
    </row>
    <row r="210" spans="2:127" ht="15.95" customHeight="1">
      <c r="B210" s="679" t="s">
        <v>526</v>
      </c>
      <c r="C210" s="680"/>
      <c r="D210" s="681"/>
      <c r="E210" s="680"/>
      <c r="F210" s="681"/>
      <c r="G210" s="680"/>
      <c r="H210" s="681"/>
      <c r="I210" s="680"/>
      <c r="J210" s="681"/>
      <c r="K210" s="680"/>
      <c r="L210" s="681"/>
      <c r="M210" s="680"/>
      <c r="N210" s="681"/>
      <c r="O210" s="680"/>
      <c r="P210" s="681"/>
      <c r="Q210" s="680"/>
      <c r="R210" s="681"/>
      <c r="S210" s="680"/>
      <c r="T210" s="681"/>
      <c r="U210" s="680"/>
      <c r="V210" s="681"/>
      <c r="W210" s="680"/>
      <c r="X210" s="681"/>
      <c r="Y210" s="680"/>
      <c r="Z210" s="681"/>
      <c r="AA210" s="680"/>
      <c r="AB210" s="682"/>
      <c r="AC210" s="648"/>
      <c r="AD210" s="680"/>
      <c r="AE210" s="681"/>
      <c r="AF210" s="680"/>
      <c r="AG210" s="681"/>
      <c r="AH210" s="680"/>
      <c r="AI210" s="681"/>
      <c r="AJ210" s="680"/>
      <c r="AK210" s="681"/>
      <c r="AL210" s="680"/>
      <c r="AM210" s="681"/>
      <c r="AN210" s="680"/>
      <c r="AO210" s="681"/>
      <c r="AP210" s="680"/>
      <c r="AQ210" s="681"/>
      <c r="AR210" s="680"/>
      <c r="AS210" s="681"/>
      <c r="AT210" s="680"/>
      <c r="AU210" s="681"/>
      <c r="AV210" s="680"/>
      <c r="AW210" s="681"/>
      <c r="AX210" s="680"/>
      <c r="AY210" s="681"/>
      <c r="AZ210" s="680"/>
      <c r="BA210" s="681"/>
      <c r="BB210" s="680"/>
      <c r="BC210" s="682"/>
      <c r="BD210" s="649"/>
      <c r="BE210" s="680"/>
      <c r="BF210" s="681"/>
      <c r="BG210" s="680"/>
      <c r="BH210" s="681"/>
      <c r="BI210" s="680"/>
      <c r="BJ210" s="681"/>
      <c r="BK210" s="680"/>
      <c r="BL210" s="681"/>
      <c r="BM210" s="680"/>
      <c r="BN210" s="681"/>
      <c r="BO210" s="680"/>
      <c r="BP210" s="681"/>
      <c r="BQ210" s="680"/>
      <c r="BR210" s="681"/>
      <c r="BS210" s="680"/>
      <c r="BT210" s="681"/>
      <c r="BU210" s="680"/>
      <c r="BV210" s="681"/>
      <c r="BW210" s="680"/>
      <c r="BX210" s="681"/>
      <c r="BY210" s="680"/>
      <c r="BZ210" s="681"/>
      <c r="CA210" s="680"/>
      <c r="CB210" s="681"/>
      <c r="CC210" s="680"/>
      <c r="CD210" s="682"/>
      <c r="CE210" s="650"/>
      <c r="CF210" s="680"/>
      <c r="CG210" s="681"/>
      <c r="CH210" s="680"/>
      <c r="CI210" s="681"/>
      <c r="CJ210" s="680"/>
      <c r="CK210" s="681"/>
      <c r="CL210" s="680"/>
      <c r="CM210" s="681"/>
      <c r="CN210" s="680"/>
      <c r="CO210" s="681"/>
      <c r="CP210" s="680"/>
      <c r="CQ210" s="681"/>
      <c r="CR210" s="680"/>
      <c r="CS210" s="681"/>
      <c r="CT210" s="680"/>
      <c r="CU210" s="681"/>
      <c r="CV210" s="680"/>
      <c r="CW210" s="681"/>
      <c r="CX210" s="680"/>
      <c r="CY210" s="681"/>
      <c r="CZ210" s="680"/>
      <c r="DA210" s="681"/>
      <c r="DB210" s="680"/>
      <c r="DC210" s="681"/>
      <c r="DD210" s="680"/>
      <c r="DE210" s="682"/>
      <c r="DF210" s="677">
        <f t="shared" si="71"/>
        <v>0</v>
      </c>
      <c r="DG210" s="678" t="str">
        <f>IF(DF210=0,"",DF210/DB287)</f>
        <v/>
      </c>
      <c r="DH210" s="647"/>
      <c r="DI210" s="200">
        <v>0</v>
      </c>
      <c r="DJ210" s="200">
        <v>0</v>
      </c>
      <c r="DK210" s="200">
        <v>0</v>
      </c>
      <c r="DL210" s="200">
        <v>0</v>
      </c>
      <c r="DM210" s="200">
        <v>0</v>
      </c>
      <c r="DN210" s="200">
        <v>0</v>
      </c>
      <c r="DO210" s="200">
        <v>0</v>
      </c>
      <c r="DP210" s="200">
        <v>0</v>
      </c>
      <c r="DQ210" s="200">
        <v>0</v>
      </c>
      <c r="DR210" s="200">
        <v>0</v>
      </c>
      <c r="DS210" s="200">
        <v>0</v>
      </c>
      <c r="DT210" s="200">
        <v>0</v>
      </c>
      <c r="DU210" s="200">
        <v>0</v>
      </c>
      <c r="DV210" s="200">
        <v>0</v>
      </c>
      <c r="DW210" s="1304"/>
    </row>
    <row r="211" spans="2:127" ht="15.95" customHeight="1">
      <c r="B211" s="679" t="s">
        <v>516</v>
      </c>
      <c r="C211" s="680"/>
      <c r="D211" s="681"/>
      <c r="E211" s="680"/>
      <c r="F211" s="681"/>
      <c r="G211" s="680"/>
      <c r="H211" s="681"/>
      <c r="I211" s="680"/>
      <c r="J211" s="681"/>
      <c r="K211" s="680"/>
      <c r="L211" s="681"/>
      <c r="M211" s="680"/>
      <c r="N211" s="681"/>
      <c r="O211" s="680"/>
      <c r="P211" s="681"/>
      <c r="Q211" s="680"/>
      <c r="R211" s="681"/>
      <c r="S211" s="680"/>
      <c r="T211" s="681"/>
      <c r="U211" s="680"/>
      <c r="V211" s="681"/>
      <c r="W211" s="680"/>
      <c r="X211" s="681"/>
      <c r="Y211" s="680"/>
      <c r="Z211" s="681"/>
      <c r="AA211" s="680"/>
      <c r="AB211" s="682"/>
      <c r="AC211" s="648"/>
      <c r="AD211" s="680"/>
      <c r="AE211" s="681"/>
      <c r="AF211" s="680"/>
      <c r="AG211" s="681"/>
      <c r="AH211" s="680"/>
      <c r="AI211" s="681"/>
      <c r="AJ211" s="680"/>
      <c r="AK211" s="681"/>
      <c r="AL211" s="680"/>
      <c r="AM211" s="681"/>
      <c r="AN211" s="680"/>
      <c r="AO211" s="681"/>
      <c r="AP211" s="680"/>
      <c r="AQ211" s="681"/>
      <c r="AR211" s="680"/>
      <c r="AS211" s="681"/>
      <c r="AT211" s="680"/>
      <c r="AU211" s="681"/>
      <c r="AV211" s="680"/>
      <c r="AW211" s="681"/>
      <c r="AX211" s="680"/>
      <c r="AY211" s="681"/>
      <c r="AZ211" s="680"/>
      <c r="BA211" s="681"/>
      <c r="BB211" s="680"/>
      <c r="BC211" s="682"/>
      <c r="BD211" s="649"/>
      <c r="BE211" s="680"/>
      <c r="BF211" s="681"/>
      <c r="BG211" s="680"/>
      <c r="BH211" s="681"/>
      <c r="BI211" s="680"/>
      <c r="BJ211" s="681"/>
      <c r="BK211" s="680"/>
      <c r="BL211" s="681"/>
      <c r="BM211" s="680"/>
      <c r="BN211" s="681"/>
      <c r="BO211" s="680"/>
      <c r="BP211" s="681"/>
      <c r="BQ211" s="680"/>
      <c r="BR211" s="681"/>
      <c r="BS211" s="680"/>
      <c r="BT211" s="681"/>
      <c r="BU211" s="680"/>
      <c r="BV211" s="681"/>
      <c r="BW211" s="680"/>
      <c r="BX211" s="681"/>
      <c r="BY211" s="680"/>
      <c r="BZ211" s="681"/>
      <c r="CA211" s="680"/>
      <c r="CB211" s="681"/>
      <c r="CC211" s="680"/>
      <c r="CD211" s="682"/>
      <c r="CE211" s="650"/>
      <c r="CF211" s="680"/>
      <c r="CG211" s="681"/>
      <c r="CH211" s="680"/>
      <c r="CI211" s="681"/>
      <c r="CJ211" s="680"/>
      <c r="CK211" s="681"/>
      <c r="CL211" s="680"/>
      <c r="CM211" s="681"/>
      <c r="CN211" s="680"/>
      <c r="CO211" s="681"/>
      <c r="CP211" s="680"/>
      <c r="CQ211" s="681"/>
      <c r="CR211" s="680"/>
      <c r="CS211" s="681"/>
      <c r="CT211" s="680"/>
      <c r="CU211" s="681"/>
      <c r="CV211" s="680"/>
      <c r="CW211" s="681"/>
      <c r="CX211" s="680"/>
      <c r="CY211" s="681"/>
      <c r="CZ211" s="680"/>
      <c r="DA211" s="681"/>
      <c r="DB211" s="680"/>
      <c r="DC211" s="681"/>
      <c r="DD211" s="680"/>
      <c r="DE211" s="682"/>
      <c r="DF211" s="677">
        <f t="shared" si="71"/>
        <v>0</v>
      </c>
      <c r="DG211" s="678" t="str">
        <f>IF(DF211=0,"",DF211/DB287)</f>
        <v/>
      </c>
      <c r="DH211" s="647"/>
      <c r="DI211" s="200">
        <v>0</v>
      </c>
      <c r="DJ211" s="200">
        <v>0</v>
      </c>
      <c r="DK211" s="200">
        <v>0</v>
      </c>
      <c r="DL211" s="200">
        <v>0</v>
      </c>
      <c r="DM211" s="200">
        <v>0</v>
      </c>
      <c r="DN211" s="200">
        <v>0</v>
      </c>
      <c r="DO211" s="200">
        <v>0</v>
      </c>
      <c r="DP211" s="200">
        <v>0</v>
      </c>
      <c r="DQ211" s="200">
        <v>0</v>
      </c>
      <c r="DR211" s="200">
        <v>0</v>
      </c>
      <c r="DS211" s="200">
        <v>0</v>
      </c>
      <c r="DT211" s="200">
        <v>0</v>
      </c>
      <c r="DU211" s="200">
        <v>0</v>
      </c>
      <c r="DV211" s="200">
        <v>0</v>
      </c>
      <c r="DW211" s="1304"/>
    </row>
    <row r="212" spans="2:127" ht="15.95" customHeight="1">
      <c r="B212" s="679" t="s">
        <v>533</v>
      </c>
      <c r="C212" s="680"/>
      <c r="D212" s="681"/>
      <c r="E212" s="680"/>
      <c r="F212" s="681"/>
      <c r="G212" s="680"/>
      <c r="H212" s="681"/>
      <c r="I212" s="680"/>
      <c r="J212" s="681"/>
      <c r="K212" s="680"/>
      <c r="L212" s="681"/>
      <c r="M212" s="680"/>
      <c r="N212" s="681"/>
      <c r="O212" s="680"/>
      <c r="P212" s="681"/>
      <c r="Q212" s="680"/>
      <c r="R212" s="681"/>
      <c r="S212" s="680"/>
      <c r="T212" s="681"/>
      <c r="U212" s="680"/>
      <c r="V212" s="681"/>
      <c r="W212" s="680"/>
      <c r="X212" s="681"/>
      <c r="Y212" s="680"/>
      <c r="Z212" s="681"/>
      <c r="AA212" s="680"/>
      <c r="AB212" s="682"/>
      <c r="AC212" s="648"/>
      <c r="AD212" s="680"/>
      <c r="AE212" s="681"/>
      <c r="AF212" s="680"/>
      <c r="AG212" s="681"/>
      <c r="AH212" s="680"/>
      <c r="AI212" s="681"/>
      <c r="AJ212" s="680"/>
      <c r="AK212" s="681"/>
      <c r="AL212" s="680"/>
      <c r="AM212" s="681"/>
      <c r="AN212" s="680"/>
      <c r="AO212" s="681"/>
      <c r="AP212" s="680"/>
      <c r="AQ212" s="681"/>
      <c r="AR212" s="680"/>
      <c r="AS212" s="681"/>
      <c r="AT212" s="680"/>
      <c r="AU212" s="681"/>
      <c r="AV212" s="680"/>
      <c r="AW212" s="681"/>
      <c r="AX212" s="680"/>
      <c r="AY212" s="681"/>
      <c r="AZ212" s="680"/>
      <c r="BA212" s="681"/>
      <c r="BB212" s="680"/>
      <c r="BC212" s="682"/>
      <c r="BD212" s="649"/>
      <c r="BE212" s="680"/>
      <c r="BF212" s="681"/>
      <c r="BG212" s="680"/>
      <c r="BH212" s="681"/>
      <c r="BI212" s="680"/>
      <c r="BJ212" s="681"/>
      <c r="BK212" s="680"/>
      <c r="BL212" s="681"/>
      <c r="BM212" s="680"/>
      <c r="BN212" s="681"/>
      <c r="BO212" s="680"/>
      <c r="BP212" s="681"/>
      <c r="BQ212" s="680"/>
      <c r="BR212" s="681"/>
      <c r="BS212" s="680"/>
      <c r="BT212" s="681"/>
      <c r="BU212" s="680"/>
      <c r="BV212" s="681"/>
      <c r="BW212" s="680"/>
      <c r="BX212" s="681"/>
      <c r="BY212" s="680"/>
      <c r="BZ212" s="681"/>
      <c r="CA212" s="680"/>
      <c r="CB212" s="681"/>
      <c r="CC212" s="680"/>
      <c r="CD212" s="682"/>
      <c r="CE212" s="650"/>
      <c r="CF212" s="680"/>
      <c r="CG212" s="681"/>
      <c r="CH212" s="680"/>
      <c r="CI212" s="681"/>
      <c r="CJ212" s="680"/>
      <c r="CK212" s="681"/>
      <c r="CL212" s="680"/>
      <c r="CM212" s="681"/>
      <c r="CN212" s="680"/>
      <c r="CO212" s="681"/>
      <c r="CP212" s="680"/>
      <c r="CQ212" s="681"/>
      <c r="CR212" s="680"/>
      <c r="CS212" s="681"/>
      <c r="CT212" s="680"/>
      <c r="CU212" s="681"/>
      <c r="CV212" s="680"/>
      <c r="CW212" s="681"/>
      <c r="CX212" s="680"/>
      <c r="CY212" s="681"/>
      <c r="CZ212" s="680"/>
      <c r="DA212" s="681"/>
      <c r="DB212" s="680"/>
      <c r="DC212" s="681"/>
      <c r="DD212" s="680"/>
      <c r="DE212" s="682"/>
      <c r="DF212" s="677">
        <f t="shared" si="71"/>
        <v>0</v>
      </c>
      <c r="DG212" s="678" t="str">
        <f>IF(DF212=0,"",DF212/DB287)</f>
        <v/>
      </c>
      <c r="DH212" s="647"/>
      <c r="DI212" s="200">
        <v>0</v>
      </c>
      <c r="DJ212" s="200">
        <v>0</v>
      </c>
      <c r="DK212" s="200">
        <v>0</v>
      </c>
      <c r="DL212" s="200">
        <v>0</v>
      </c>
      <c r="DM212" s="200">
        <v>0</v>
      </c>
      <c r="DN212" s="200">
        <v>0</v>
      </c>
      <c r="DO212" s="200">
        <v>0</v>
      </c>
      <c r="DP212" s="200">
        <v>0</v>
      </c>
      <c r="DQ212" s="200">
        <v>0</v>
      </c>
      <c r="DR212" s="200">
        <v>0</v>
      </c>
      <c r="DS212" s="200">
        <v>0</v>
      </c>
      <c r="DT212" s="200">
        <v>0</v>
      </c>
      <c r="DU212" s="200">
        <v>0</v>
      </c>
      <c r="DV212" s="200">
        <v>0</v>
      </c>
      <c r="DW212" s="1304"/>
    </row>
    <row r="213" spans="2:127" ht="15.95" customHeight="1">
      <c r="B213" s="679" t="s">
        <v>540</v>
      </c>
      <c r="C213" s="680"/>
      <c r="D213" s="681"/>
      <c r="E213" s="680"/>
      <c r="F213" s="681"/>
      <c r="G213" s="680"/>
      <c r="H213" s="681"/>
      <c r="I213" s="680"/>
      <c r="J213" s="681"/>
      <c r="K213" s="680"/>
      <c r="L213" s="681"/>
      <c r="M213" s="680"/>
      <c r="N213" s="681"/>
      <c r="O213" s="680"/>
      <c r="P213" s="681"/>
      <c r="Q213" s="680"/>
      <c r="R213" s="681"/>
      <c r="S213" s="680"/>
      <c r="T213" s="681"/>
      <c r="U213" s="680"/>
      <c r="V213" s="681"/>
      <c r="W213" s="680"/>
      <c r="X213" s="681"/>
      <c r="Y213" s="680"/>
      <c r="Z213" s="681"/>
      <c r="AA213" s="680"/>
      <c r="AB213" s="682"/>
      <c r="AC213" s="648"/>
      <c r="AD213" s="680"/>
      <c r="AE213" s="681"/>
      <c r="AF213" s="680"/>
      <c r="AG213" s="681"/>
      <c r="AH213" s="680"/>
      <c r="AI213" s="681"/>
      <c r="AJ213" s="680"/>
      <c r="AK213" s="681"/>
      <c r="AL213" s="680"/>
      <c r="AM213" s="681"/>
      <c r="AN213" s="680"/>
      <c r="AO213" s="681"/>
      <c r="AP213" s="680"/>
      <c r="AQ213" s="681"/>
      <c r="AR213" s="680"/>
      <c r="AS213" s="681"/>
      <c r="AT213" s="680"/>
      <c r="AU213" s="681"/>
      <c r="AV213" s="680"/>
      <c r="AW213" s="681"/>
      <c r="AX213" s="680"/>
      <c r="AY213" s="681"/>
      <c r="AZ213" s="680"/>
      <c r="BA213" s="681"/>
      <c r="BB213" s="680"/>
      <c r="BC213" s="682"/>
      <c r="BD213" s="649"/>
      <c r="BE213" s="680"/>
      <c r="BF213" s="681"/>
      <c r="BG213" s="680"/>
      <c r="BH213" s="681"/>
      <c r="BI213" s="680"/>
      <c r="BJ213" s="681"/>
      <c r="BK213" s="680"/>
      <c r="BL213" s="681"/>
      <c r="BM213" s="680"/>
      <c r="BN213" s="681"/>
      <c r="BO213" s="680"/>
      <c r="BP213" s="681"/>
      <c r="BQ213" s="680"/>
      <c r="BR213" s="681"/>
      <c r="BS213" s="680"/>
      <c r="BT213" s="681"/>
      <c r="BU213" s="680"/>
      <c r="BV213" s="681"/>
      <c r="BW213" s="680"/>
      <c r="BX213" s="681"/>
      <c r="BY213" s="680"/>
      <c r="BZ213" s="681"/>
      <c r="CA213" s="680"/>
      <c r="CB213" s="681"/>
      <c r="CC213" s="680"/>
      <c r="CD213" s="682"/>
      <c r="CE213" s="650"/>
      <c r="CF213" s="680"/>
      <c r="CG213" s="681"/>
      <c r="CH213" s="680"/>
      <c r="CI213" s="681"/>
      <c r="CJ213" s="680"/>
      <c r="CK213" s="681"/>
      <c r="CL213" s="680"/>
      <c r="CM213" s="681"/>
      <c r="CN213" s="680"/>
      <c r="CO213" s="681"/>
      <c r="CP213" s="680"/>
      <c r="CQ213" s="681"/>
      <c r="CR213" s="680"/>
      <c r="CS213" s="681"/>
      <c r="CT213" s="680"/>
      <c r="CU213" s="681"/>
      <c r="CV213" s="680"/>
      <c r="CW213" s="681"/>
      <c r="CX213" s="680"/>
      <c r="CY213" s="681"/>
      <c r="CZ213" s="680"/>
      <c r="DA213" s="681"/>
      <c r="DB213" s="680"/>
      <c r="DC213" s="681"/>
      <c r="DD213" s="680"/>
      <c r="DE213" s="682"/>
      <c r="DF213" s="677">
        <f t="shared" si="71"/>
        <v>0</v>
      </c>
      <c r="DG213" s="678" t="str">
        <f>IF(DF213=0,"",DF213/DB287)</f>
        <v/>
      </c>
      <c r="DH213" s="647"/>
      <c r="DI213" s="200">
        <v>0</v>
      </c>
      <c r="DJ213" s="200">
        <v>0</v>
      </c>
      <c r="DK213" s="200">
        <v>0</v>
      </c>
      <c r="DL213" s="200">
        <v>0</v>
      </c>
      <c r="DM213" s="200">
        <v>0</v>
      </c>
      <c r="DN213" s="200">
        <v>0</v>
      </c>
      <c r="DO213" s="200">
        <v>0</v>
      </c>
      <c r="DP213" s="200">
        <v>0</v>
      </c>
      <c r="DQ213" s="200">
        <v>0</v>
      </c>
      <c r="DR213" s="200">
        <v>0</v>
      </c>
      <c r="DS213" s="200">
        <v>0</v>
      </c>
      <c r="DT213" s="200">
        <v>0</v>
      </c>
      <c r="DU213" s="200">
        <v>0</v>
      </c>
      <c r="DV213" s="200">
        <v>0</v>
      </c>
      <c r="DW213" s="1304"/>
    </row>
    <row r="214" spans="2:127" ht="15.95" customHeight="1">
      <c r="B214" s="679" t="s">
        <v>546</v>
      </c>
      <c r="C214" s="680"/>
      <c r="D214" s="681"/>
      <c r="E214" s="680"/>
      <c r="F214" s="681"/>
      <c r="G214" s="680"/>
      <c r="H214" s="681"/>
      <c r="I214" s="680"/>
      <c r="J214" s="681"/>
      <c r="K214" s="680"/>
      <c r="L214" s="681"/>
      <c r="M214" s="680"/>
      <c r="N214" s="681"/>
      <c r="O214" s="680"/>
      <c r="P214" s="681"/>
      <c r="Q214" s="680"/>
      <c r="R214" s="681"/>
      <c r="S214" s="680"/>
      <c r="T214" s="681"/>
      <c r="U214" s="680"/>
      <c r="V214" s="681"/>
      <c r="W214" s="680"/>
      <c r="X214" s="681"/>
      <c r="Y214" s="680"/>
      <c r="Z214" s="681"/>
      <c r="AA214" s="680"/>
      <c r="AB214" s="682"/>
      <c r="AC214" s="648"/>
      <c r="AD214" s="680"/>
      <c r="AE214" s="681"/>
      <c r="AF214" s="680"/>
      <c r="AG214" s="681"/>
      <c r="AH214" s="680"/>
      <c r="AI214" s="681"/>
      <c r="AJ214" s="680"/>
      <c r="AK214" s="681"/>
      <c r="AL214" s="680"/>
      <c r="AM214" s="681"/>
      <c r="AN214" s="680"/>
      <c r="AO214" s="681"/>
      <c r="AP214" s="680"/>
      <c r="AQ214" s="681"/>
      <c r="AR214" s="680"/>
      <c r="AS214" s="681"/>
      <c r="AT214" s="680"/>
      <c r="AU214" s="681"/>
      <c r="AV214" s="680"/>
      <c r="AW214" s="681"/>
      <c r="AX214" s="680"/>
      <c r="AY214" s="681"/>
      <c r="AZ214" s="680"/>
      <c r="BA214" s="681"/>
      <c r="BB214" s="680"/>
      <c r="BC214" s="682"/>
      <c r="BD214" s="649"/>
      <c r="BE214" s="680"/>
      <c r="BF214" s="681"/>
      <c r="BG214" s="680"/>
      <c r="BH214" s="681"/>
      <c r="BI214" s="680"/>
      <c r="BJ214" s="681"/>
      <c r="BK214" s="680"/>
      <c r="BL214" s="681"/>
      <c r="BM214" s="680"/>
      <c r="BN214" s="681"/>
      <c r="BO214" s="680"/>
      <c r="BP214" s="681"/>
      <c r="BQ214" s="680"/>
      <c r="BR214" s="681"/>
      <c r="BS214" s="680"/>
      <c r="BT214" s="681"/>
      <c r="BU214" s="680"/>
      <c r="BV214" s="681"/>
      <c r="BW214" s="680"/>
      <c r="BX214" s="681"/>
      <c r="BY214" s="680"/>
      <c r="BZ214" s="681"/>
      <c r="CA214" s="680"/>
      <c r="CB214" s="681"/>
      <c r="CC214" s="680"/>
      <c r="CD214" s="682"/>
      <c r="CE214" s="650"/>
      <c r="CF214" s="680"/>
      <c r="CG214" s="681"/>
      <c r="CH214" s="680"/>
      <c r="CI214" s="681"/>
      <c r="CJ214" s="680"/>
      <c r="CK214" s="681"/>
      <c r="CL214" s="680"/>
      <c r="CM214" s="681"/>
      <c r="CN214" s="680"/>
      <c r="CO214" s="681"/>
      <c r="CP214" s="680"/>
      <c r="CQ214" s="681"/>
      <c r="CR214" s="680"/>
      <c r="CS214" s="681"/>
      <c r="CT214" s="680"/>
      <c r="CU214" s="681"/>
      <c r="CV214" s="680"/>
      <c r="CW214" s="681"/>
      <c r="CX214" s="680"/>
      <c r="CY214" s="681"/>
      <c r="CZ214" s="680"/>
      <c r="DA214" s="681"/>
      <c r="DB214" s="680"/>
      <c r="DC214" s="681"/>
      <c r="DD214" s="680"/>
      <c r="DE214" s="682"/>
      <c r="DF214" s="677">
        <f t="shared" si="71"/>
        <v>0</v>
      </c>
      <c r="DG214" s="678" t="str">
        <f>IF(DF214=0,"",DF214/DB287)</f>
        <v/>
      </c>
      <c r="DH214" s="647"/>
      <c r="DI214" s="200">
        <v>0</v>
      </c>
      <c r="DJ214" s="200">
        <v>0</v>
      </c>
      <c r="DK214" s="200">
        <v>0</v>
      </c>
      <c r="DL214" s="200">
        <v>0</v>
      </c>
      <c r="DM214" s="200">
        <v>0</v>
      </c>
      <c r="DN214" s="200">
        <v>0</v>
      </c>
      <c r="DO214" s="200">
        <v>0</v>
      </c>
      <c r="DP214" s="200">
        <v>0</v>
      </c>
      <c r="DQ214" s="200">
        <v>0</v>
      </c>
      <c r="DR214" s="200">
        <v>0</v>
      </c>
      <c r="DS214" s="200">
        <v>0</v>
      </c>
      <c r="DT214" s="200">
        <v>0</v>
      </c>
      <c r="DU214" s="200">
        <v>0</v>
      </c>
      <c r="DV214" s="200">
        <v>0</v>
      </c>
      <c r="DW214" s="1304"/>
    </row>
    <row r="215" spans="2:127" ht="15.95" customHeight="1">
      <c r="B215" s="679"/>
      <c r="C215" s="680"/>
      <c r="D215" s="681"/>
      <c r="E215" s="680"/>
      <c r="F215" s="681"/>
      <c r="G215" s="680"/>
      <c r="H215" s="681"/>
      <c r="I215" s="680"/>
      <c r="J215" s="681"/>
      <c r="K215" s="680"/>
      <c r="L215" s="681"/>
      <c r="M215" s="680"/>
      <c r="N215" s="681"/>
      <c r="O215" s="680"/>
      <c r="P215" s="681"/>
      <c r="Q215" s="680"/>
      <c r="R215" s="681"/>
      <c r="S215" s="680"/>
      <c r="T215" s="681"/>
      <c r="U215" s="680"/>
      <c r="V215" s="681"/>
      <c r="W215" s="680"/>
      <c r="X215" s="681"/>
      <c r="Y215" s="680"/>
      <c r="Z215" s="681"/>
      <c r="AA215" s="680"/>
      <c r="AB215" s="682"/>
      <c r="AC215" s="648"/>
      <c r="AD215" s="680"/>
      <c r="AE215" s="681"/>
      <c r="AF215" s="680"/>
      <c r="AG215" s="681"/>
      <c r="AH215" s="680"/>
      <c r="AI215" s="681"/>
      <c r="AJ215" s="680"/>
      <c r="AK215" s="681"/>
      <c r="AL215" s="680"/>
      <c r="AM215" s="681"/>
      <c r="AN215" s="680"/>
      <c r="AO215" s="681"/>
      <c r="AP215" s="680"/>
      <c r="AQ215" s="681"/>
      <c r="AR215" s="680"/>
      <c r="AS215" s="681"/>
      <c r="AT215" s="680"/>
      <c r="AU215" s="681"/>
      <c r="AV215" s="680"/>
      <c r="AW215" s="681"/>
      <c r="AX215" s="680"/>
      <c r="AY215" s="681"/>
      <c r="AZ215" s="680"/>
      <c r="BA215" s="681"/>
      <c r="BB215" s="680"/>
      <c r="BC215" s="682"/>
      <c r="BD215" s="649"/>
      <c r="BE215" s="680"/>
      <c r="BF215" s="681"/>
      <c r="BG215" s="680"/>
      <c r="BH215" s="681"/>
      <c r="BI215" s="680"/>
      <c r="BJ215" s="681"/>
      <c r="BK215" s="680"/>
      <c r="BL215" s="681"/>
      <c r="BM215" s="680"/>
      <c r="BN215" s="681"/>
      <c r="BO215" s="680"/>
      <c r="BP215" s="681"/>
      <c r="BQ215" s="680"/>
      <c r="BR215" s="681"/>
      <c r="BS215" s="680"/>
      <c r="BT215" s="681"/>
      <c r="BU215" s="680"/>
      <c r="BV215" s="681"/>
      <c r="BW215" s="680"/>
      <c r="BX215" s="681"/>
      <c r="BY215" s="680"/>
      <c r="BZ215" s="681"/>
      <c r="CA215" s="680"/>
      <c r="CB215" s="681"/>
      <c r="CC215" s="680"/>
      <c r="CD215" s="682"/>
      <c r="CE215" s="650"/>
      <c r="CF215" s="680"/>
      <c r="CG215" s="681"/>
      <c r="CH215" s="680"/>
      <c r="CI215" s="681"/>
      <c r="CJ215" s="680"/>
      <c r="CK215" s="681"/>
      <c r="CL215" s="680"/>
      <c r="CM215" s="681"/>
      <c r="CN215" s="680"/>
      <c r="CO215" s="681"/>
      <c r="CP215" s="680"/>
      <c r="CQ215" s="681"/>
      <c r="CR215" s="680"/>
      <c r="CS215" s="681"/>
      <c r="CT215" s="680"/>
      <c r="CU215" s="681"/>
      <c r="CV215" s="680"/>
      <c r="CW215" s="681"/>
      <c r="CX215" s="680"/>
      <c r="CY215" s="681"/>
      <c r="CZ215" s="680"/>
      <c r="DA215" s="681"/>
      <c r="DB215" s="680"/>
      <c r="DC215" s="681"/>
      <c r="DD215" s="680"/>
      <c r="DE215" s="682"/>
      <c r="DF215" s="677">
        <f t="shared" si="71"/>
        <v>0</v>
      </c>
      <c r="DG215" s="678" t="str">
        <f>IF(DF215=0,"",DF215/DB287)</f>
        <v/>
      </c>
      <c r="DH215" s="647"/>
      <c r="DI215" s="200">
        <v>0</v>
      </c>
      <c r="DJ215" s="200">
        <v>0</v>
      </c>
      <c r="DK215" s="200">
        <v>0</v>
      </c>
      <c r="DL215" s="200">
        <v>0</v>
      </c>
      <c r="DM215" s="200">
        <v>0</v>
      </c>
      <c r="DN215" s="200">
        <v>0</v>
      </c>
      <c r="DO215" s="200">
        <v>0</v>
      </c>
      <c r="DP215" s="200">
        <v>0</v>
      </c>
      <c r="DQ215" s="200">
        <v>0</v>
      </c>
      <c r="DR215" s="200">
        <v>0</v>
      </c>
      <c r="DS215" s="200">
        <v>0</v>
      </c>
      <c r="DT215" s="200">
        <v>0</v>
      </c>
      <c r="DU215" s="200">
        <v>0</v>
      </c>
      <c r="DV215" s="200">
        <v>0</v>
      </c>
      <c r="DW215" s="1304"/>
    </row>
    <row r="216" spans="2:127" s="240" customFormat="1" ht="15.95" customHeight="1">
      <c r="B216" s="959"/>
      <c r="C216" s="620"/>
      <c r="D216" s="621"/>
      <c r="E216" s="621"/>
      <c r="F216" s="621"/>
      <c r="G216" s="621"/>
      <c r="H216" s="621"/>
      <c r="I216" s="621"/>
      <c r="J216" s="621"/>
      <c r="K216" s="621"/>
      <c r="L216" s="621"/>
      <c r="M216" s="621"/>
      <c r="N216" s="621"/>
      <c r="O216" s="621"/>
      <c r="P216" s="621"/>
      <c r="Q216" s="621"/>
      <c r="R216" s="621"/>
      <c r="S216" s="621"/>
      <c r="T216" s="621"/>
      <c r="U216" s="621"/>
      <c r="V216" s="621"/>
      <c r="W216" s="621"/>
      <c r="X216" s="621"/>
      <c r="Y216" s="621"/>
      <c r="Z216" s="621"/>
      <c r="AA216" s="621"/>
      <c r="AB216" s="622"/>
      <c r="AC216" s="97"/>
      <c r="AD216" s="620"/>
      <c r="AE216" s="621"/>
      <c r="AF216" s="621"/>
      <c r="AG216" s="621"/>
      <c r="AH216" s="621"/>
      <c r="AI216" s="621"/>
      <c r="AJ216" s="621"/>
      <c r="AK216" s="621"/>
      <c r="AL216" s="621"/>
      <c r="AM216" s="621"/>
      <c r="AN216" s="621"/>
      <c r="AO216" s="621"/>
      <c r="AP216" s="621"/>
      <c r="AQ216" s="621"/>
      <c r="AR216" s="621"/>
      <c r="AS216" s="621"/>
      <c r="AT216" s="621"/>
      <c r="AU216" s="621"/>
      <c r="AV216" s="621"/>
      <c r="AW216" s="621"/>
      <c r="AX216" s="621"/>
      <c r="AY216" s="621"/>
      <c r="AZ216" s="621"/>
      <c r="BA216" s="621"/>
      <c r="BB216" s="621"/>
      <c r="BC216" s="622"/>
      <c r="BD216" s="98"/>
      <c r="BE216" s="620"/>
      <c r="BF216" s="621"/>
      <c r="BG216" s="621"/>
      <c r="BH216" s="621"/>
      <c r="BI216" s="621"/>
      <c r="BJ216" s="621"/>
      <c r="BK216" s="621"/>
      <c r="BL216" s="621"/>
      <c r="BM216" s="621"/>
      <c r="BN216" s="621"/>
      <c r="BO216" s="621"/>
      <c r="BP216" s="621"/>
      <c r="BQ216" s="621"/>
      <c r="BR216" s="621"/>
      <c r="BS216" s="621"/>
      <c r="BT216" s="621"/>
      <c r="BU216" s="621"/>
      <c r="BV216" s="621"/>
      <c r="BW216" s="621"/>
      <c r="BX216" s="621"/>
      <c r="BY216" s="621"/>
      <c r="BZ216" s="621"/>
      <c r="CA216" s="621"/>
      <c r="CB216" s="621"/>
      <c r="CC216" s="621"/>
      <c r="CD216" s="622"/>
      <c r="CE216" s="99"/>
      <c r="CF216" s="620"/>
      <c r="CG216" s="621"/>
      <c r="CH216" s="621"/>
      <c r="CI216" s="621"/>
      <c r="CJ216" s="621"/>
      <c r="CK216" s="621"/>
      <c r="CL216" s="621"/>
      <c r="CM216" s="621"/>
      <c r="CN216" s="621"/>
      <c r="CO216" s="621"/>
      <c r="CP216" s="621"/>
      <c r="CQ216" s="621"/>
      <c r="CR216" s="621"/>
      <c r="CS216" s="621"/>
      <c r="CT216" s="621"/>
      <c r="CU216" s="621"/>
      <c r="CV216" s="621"/>
      <c r="CW216" s="621"/>
      <c r="CX216" s="621"/>
      <c r="CY216" s="621"/>
      <c r="CZ216" s="621"/>
      <c r="DA216" s="621"/>
      <c r="DB216" s="621"/>
      <c r="DC216" s="621"/>
      <c r="DD216" s="621"/>
      <c r="DE216" s="621"/>
      <c r="DF216" s="621"/>
      <c r="DG216" s="621"/>
      <c r="DH216" s="544"/>
      <c r="DI216" s="200">
        <v>0</v>
      </c>
      <c r="DJ216" s="200">
        <v>0</v>
      </c>
      <c r="DK216" s="200">
        <v>0</v>
      </c>
      <c r="DL216" s="200">
        <v>0</v>
      </c>
      <c r="DM216" s="200">
        <v>0</v>
      </c>
      <c r="DN216" s="200">
        <v>0</v>
      </c>
      <c r="DO216" s="200">
        <v>0</v>
      </c>
      <c r="DP216" s="200">
        <v>0</v>
      </c>
      <c r="DQ216" s="200">
        <v>0</v>
      </c>
      <c r="DR216" s="200">
        <v>0</v>
      </c>
      <c r="DS216" s="200">
        <v>0</v>
      </c>
      <c r="DT216" s="200">
        <v>0</v>
      </c>
      <c r="DU216" s="200">
        <v>0</v>
      </c>
      <c r="DV216" s="200">
        <v>0</v>
      </c>
      <c r="DW216" s="1304"/>
    </row>
    <row r="217" spans="2:127" s="240" customFormat="1" ht="15.95" customHeight="1">
      <c r="B217" s="3310" t="s">
        <v>1202</v>
      </c>
      <c r="C217" s="3311"/>
      <c r="D217" s="3311"/>
      <c r="E217" s="3311"/>
      <c r="F217" s="3311"/>
      <c r="G217" s="3311"/>
      <c r="H217" s="3311"/>
      <c r="I217" s="3311"/>
      <c r="J217" s="3311"/>
      <c r="K217" s="3311"/>
      <c r="L217" s="3311"/>
      <c r="M217" s="3311"/>
      <c r="N217" s="3311"/>
      <c r="O217" s="3311"/>
      <c r="P217" s="3311"/>
      <c r="Q217" s="3311"/>
      <c r="R217" s="3311"/>
      <c r="S217" s="3311"/>
      <c r="T217" s="3311"/>
      <c r="U217" s="3311"/>
      <c r="V217" s="3311"/>
      <c r="W217" s="3311"/>
      <c r="X217" s="3311"/>
      <c r="Y217" s="3311"/>
      <c r="Z217" s="3311"/>
      <c r="AA217" s="3311"/>
      <c r="AB217" s="3311"/>
      <c r="AC217" s="3311"/>
      <c r="AD217" s="3311"/>
      <c r="AE217" s="3311"/>
      <c r="AF217" s="3311"/>
      <c r="AG217" s="3311"/>
      <c r="AH217" s="3311"/>
      <c r="AI217" s="3311"/>
      <c r="AJ217" s="3311"/>
      <c r="AK217" s="3311"/>
      <c r="AL217" s="3311"/>
      <c r="AM217" s="3311"/>
      <c r="AN217" s="3311"/>
      <c r="AO217" s="3311"/>
      <c r="AP217" s="3311"/>
      <c r="AQ217" s="3311"/>
      <c r="AR217" s="3311"/>
      <c r="AS217" s="3311"/>
      <c r="AT217" s="3311"/>
      <c r="AU217" s="3311"/>
      <c r="AV217" s="3311"/>
      <c r="AW217" s="3311"/>
      <c r="AX217" s="3311"/>
      <c r="AY217" s="3311"/>
      <c r="AZ217" s="3311"/>
      <c r="BA217" s="3311"/>
      <c r="BB217" s="3311"/>
      <c r="BC217" s="3311"/>
      <c r="BD217" s="3311"/>
      <c r="BE217" s="3311"/>
      <c r="BF217" s="3311"/>
      <c r="BG217" s="3311"/>
      <c r="BH217" s="3311"/>
      <c r="BI217" s="3311"/>
      <c r="BJ217" s="3311"/>
      <c r="BK217" s="3311"/>
      <c r="BL217" s="3311"/>
      <c r="BM217" s="3311"/>
      <c r="BN217" s="3311"/>
      <c r="BO217" s="3311"/>
      <c r="BP217" s="3311"/>
      <c r="BQ217" s="3311"/>
      <c r="BR217" s="3311"/>
      <c r="BS217" s="3311"/>
      <c r="BT217" s="3311"/>
      <c r="BU217" s="3311"/>
      <c r="BV217" s="3311"/>
      <c r="BW217" s="3311"/>
      <c r="BX217" s="3311"/>
      <c r="BY217" s="3311"/>
      <c r="BZ217" s="3311"/>
      <c r="CA217" s="3311"/>
      <c r="CB217" s="3311"/>
      <c r="CC217" s="3311"/>
      <c r="CD217" s="3311"/>
      <c r="CE217" s="3311"/>
      <c r="CF217" s="3312" t="str">
        <f>B217</f>
        <v>PROTÉINES  Produits reconstitués</v>
      </c>
      <c r="CG217" s="3312"/>
      <c r="CH217" s="3312"/>
      <c r="CI217" s="3312"/>
      <c r="CJ217" s="3312"/>
      <c r="CK217" s="3312"/>
      <c r="CL217" s="3312"/>
      <c r="CM217" s="3312"/>
      <c r="CN217" s="3312"/>
      <c r="CO217" s="3312"/>
      <c r="CP217" s="3312"/>
      <c r="CQ217" s="3312"/>
      <c r="CR217" s="3312"/>
      <c r="CS217" s="3312"/>
      <c r="CT217" s="3312"/>
      <c r="CU217" s="3312"/>
      <c r="CV217" s="3312"/>
      <c r="CW217" s="3312"/>
      <c r="CX217" s="3312"/>
      <c r="CY217" s="3312"/>
      <c r="CZ217" s="3312"/>
      <c r="DA217" s="3312"/>
      <c r="DB217" s="3312"/>
      <c r="DC217" s="3312"/>
      <c r="DD217" s="3312"/>
      <c r="DE217" s="3312"/>
      <c r="DF217" s="3312"/>
      <c r="DG217" s="3313"/>
      <c r="DH217" s="544"/>
      <c r="DI217" s="200">
        <v>0</v>
      </c>
      <c r="DJ217" s="200">
        <v>0</v>
      </c>
      <c r="DK217" s="200">
        <v>0</v>
      </c>
      <c r="DL217" s="200">
        <v>0</v>
      </c>
      <c r="DM217" s="200">
        <v>0</v>
      </c>
      <c r="DN217" s="200">
        <v>0</v>
      </c>
      <c r="DO217" s="200">
        <v>0</v>
      </c>
      <c r="DP217" s="200">
        <v>0</v>
      </c>
      <c r="DQ217" s="200">
        <v>0</v>
      </c>
      <c r="DR217" s="200">
        <v>0</v>
      </c>
      <c r="DS217" s="200">
        <v>0</v>
      </c>
      <c r="DT217" s="200">
        <v>0</v>
      </c>
      <c r="DU217" s="200">
        <v>0</v>
      </c>
      <c r="DV217" s="200">
        <v>0</v>
      </c>
      <c r="DW217" s="1304"/>
    </row>
    <row r="218" spans="2:127" s="240" customFormat="1" ht="15.95" customHeight="1">
      <c r="B218" s="3310"/>
      <c r="C218" s="3311"/>
      <c r="D218" s="3311"/>
      <c r="E218" s="3311"/>
      <c r="F218" s="3311"/>
      <c r="G218" s="3311"/>
      <c r="H218" s="3311"/>
      <c r="I218" s="3311"/>
      <c r="J218" s="3311"/>
      <c r="K218" s="3311"/>
      <c r="L218" s="3311"/>
      <c r="M218" s="3311"/>
      <c r="N218" s="3311"/>
      <c r="O218" s="3311"/>
      <c r="P218" s="3311"/>
      <c r="Q218" s="3311"/>
      <c r="R218" s="3311"/>
      <c r="S218" s="3311"/>
      <c r="T218" s="3311"/>
      <c r="U218" s="3311"/>
      <c r="V218" s="3311"/>
      <c r="W218" s="3311"/>
      <c r="X218" s="3311"/>
      <c r="Y218" s="3311"/>
      <c r="Z218" s="3311"/>
      <c r="AA218" s="3311"/>
      <c r="AB218" s="3311"/>
      <c r="AC218" s="3311"/>
      <c r="AD218" s="3311"/>
      <c r="AE218" s="3311"/>
      <c r="AF218" s="3311"/>
      <c r="AG218" s="3311"/>
      <c r="AH218" s="3311"/>
      <c r="AI218" s="3311"/>
      <c r="AJ218" s="3311"/>
      <c r="AK218" s="3311"/>
      <c r="AL218" s="3311"/>
      <c r="AM218" s="3311"/>
      <c r="AN218" s="3311"/>
      <c r="AO218" s="3311"/>
      <c r="AP218" s="3311"/>
      <c r="AQ218" s="3311"/>
      <c r="AR218" s="3311"/>
      <c r="AS218" s="3311"/>
      <c r="AT218" s="3311"/>
      <c r="AU218" s="3311"/>
      <c r="AV218" s="3311"/>
      <c r="AW218" s="3311"/>
      <c r="AX218" s="3311"/>
      <c r="AY218" s="3311"/>
      <c r="AZ218" s="3311"/>
      <c r="BA218" s="3311"/>
      <c r="BB218" s="3311"/>
      <c r="BC218" s="3311"/>
      <c r="BD218" s="3311"/>
      <c r="BE218" s="3311"/>
      <c r="BF218" s="3311"/>
      <c r="BG218" s="3311"/>
      <c r="BH218" s="3311"/>
      <c r="BI218" s="3311"/>
      <c r="BJ218" s="3311"/>
      <c r="BK218" s="3311"/>
      <c r="BL218" s="3311"/>
      <c r="BM218" s="3311"/>
      <c r="BN218" s="3311"/>
      <c r="BO218" s="3311"/>
      <c r="BP218" s="3311"/>
      <c r="BQ218" s="3311"/>
      <c r="BR218" s="3311"/>
      <c r="BS218" s="3311"/>
      <c r="BT218" s="3311"/>
      <c r="BU218" s="3311"/>
      <c r="BV218" s="3311"/>
      <c r="BW218" s="3311"/>
      <c r="BX218" s="3311"/>
      <c r="BY218" s="3311"/>
      <c r="BZ218" s="3311"/>
      <c r="CA218" s="3311"/>
      <c r="CB218" s="3311"/>
      <c r="CC218" s="3311"/>
      <c r="CD218" s="3311"/>
      <c r="CE218" s="3311"/>
      <c r="CF218" s="3314"/>
      <c r="CG218" s="3314"/>
      <c r="CH218" s="3314"/>
      <c r="CI218" s="3314"/>
      <c r="CJ218" s="3314"/>
      <c r="CK218" s="3314"/>
      <c r="CL218" s="3314"/>
      <c r="CM218" s="3314"/>
      <c r="CN218" s="3314"/>
      <c r="CO218" s="3314"/>
      <c r="CP218" s="3314"/>
      <c r="CQ218" s="3314"/>
      <c r="CR218" s="3314"/>
      <c r="CS218" s="3314"/>
      <c r="CT218" s="3314"/>
      <c r="CU218" s="3314"/>
      <c r="CV218" s="3314"/>
      <c r="CW218" s="3314"/>
      <c r="CX218" s="3314"/>
      <c r="CY218" s="3314"/>
      <c r="CZ218" s="3314"/>
      <c r="DA218" s="3314"/>
      <c r="DB218" s="3314"/>
      <c r="DC218" s="3314"/>
      <c r="DD218" s="3314"/>
      <c r="DE218" s="3314"/>
      <c r="DF218" s="3314"/>
      <c r="DG218" s="3315"/>
      <c r="DH218" s="544"/>
      <c r="DI218" s="200">
        <v>0</v>
      </c>
      <c r="DJ218" s="200">
        <v>0</v>
      </c>
      <c r="DK218" s="200">
        <v>0</v>
      </c>
      <c r="DL218" s="200">
        <v>0</v>
      </c>
      <c r="DM218" s="200">
        <v>0</v>
      </c>
      <c r="DN218" s="200">
        <v>0</v>
      </c>
      <c r="DO218" s="200">
        <v>0</v>
      </c>
      <c r="DP218" s="200">
        <v>0</v>
      </c>
      <c r="DQ218" s="200">
        <v>0</v>
      </c>
      <c r="DR218" s="200">
        <v>0</v>
      </c>
      <c r="DS218" s="200">
        <v>0</v>
      </c>
      <c r="DT218" s="200">
        <v>0</v>
      </c>
      <c r="DU218" s="200">
        <v>0</v>
      </c>
      <c r="DV218" s="200">
        <v>0</v>
      </c>
      <c r="DW218" s="1304"/>
    </row>
    <row r="219" spans="2:127" s="2" customFormat="1" ht="15.95" customHeight="1">
      <c r="B219" s="947" t="s">
        <v>847</v>
      </c>
      <c r="C219" s="3023">
        <v>1</v>
      </c>
      <c r="D219" s="3024"/>
      <c r="E219" s="3023">
        <f>C219+1</f>
        <v>2</v>
      </c>
      <c r="F219" s="3024"/>
      <c r="G219" s="3023">
        <f>E219+1</f>
        <v>3</v>
      </c>
      <c r="H219" s="3024"/>
      <c r="I219" s="3023">
        <f>G219+1</f>
        <v>4</v>
      </c>
      <c r="J219" s="3024"/>
      <c r="K219" s="3023">
        <f>I219+1</f>
        <v>5</v>
      </c>
      <c r="L219" s="3024"/>
      <c r="M219" s="3023">
        <f>K219+1</f>
        <v>6</v>
      </c>
      <c r="N219" s="3024"/>
      <c r="O219" s="3023">
        <f>M219+1</f>
        <v>7</v>
      </c>
      <c r="P219" s="3024"/>
      <c r="Q219" s="3023">
        <f>O219+1</f>
        <v>8</v>
      </c>
      <c r="R219" s="3024"/>
      <c r="S219" s="3023">
        <f>Q219+1</f>
        <v>9</v>
      </c>
      <c r="T219" s="3024"/>
      <c r="U219" s="3023">
        <f>S219+1</f>
        <v>10</v>
      </c>
      <c r="V219" s="3024"/>
      <c r="W219" s="3023">
        <f>U219+1</f>
        <v>11</v>
      </c>
      <c r="X219" s="3024"/>
      <c r="Y219" s="3023">
        <f>W219+1</f>
        <v>12</v>
      </c>
      <c r="Z219" s="3024"/>
      <c r="AA219" s="3023">
        <f>Y219+1</f>
        <v>13</v>
      </c>
      <c r="AB219" s="3024"/>
      <c r="AC219" s="113"/>
      <c r="AD219" s="3023">
        <f>AA219+1</f>
        <v>14</v>
      </c>
      <c r="AE219" s="3024"/>
      <c r="AF219" s="3023">
        <f>AD219+1</f>
        <v>15</v>
      </c>
      <c r="AG219" s="3024"/>
      <c r="AH219" s="3023">
        <f>AF219+1</f>
        <v>16</v>
      </c>
      <c r="AI219" s="3024"/>
      <c r="AJ219" s="3023">
        <f>AH219+1</f>
        <v>17</v>
      </c>
      <c r="AK219" s="3024"/>
      <c r="AL219" s="3023">
        <f>AJ219+1</f>
        <v>18</v>
      </c>
      <c r="AM219" s="3024"/>
      <c r="AN219" s="3023">
        <f>AL219+1</f>
        <v>19</v>
      </c>
      <c r="AO219" s="3024"/>
      <c r="AP219" s="3023">
        <f>AN219+1</f>
        <v>20</v>
      </c>
      <c r="AQ219" s="3024"/>
      <c r="AR219" s="3023">
        <f>AP219+1</f>
        <v>21</v>
      </c>
      <c r="AS219" s="3024"/>
      <c r="AT219" s="3023">
        <f>AR219+1</f>
        <v>22</v>
      </c>
      <c r="AU219" s="3024"/>
      <c r="AV219" s="3023">
        <f>AT219+1</f>
        <v>23</v>
      </c>
      <c r="AW219" s="3024"/>
      <c r="AX219" s="3023">
        <f>AV219+1</f>
        <v>24</v>
      </c>
      <c r="AY219" s="3024"/>
      <c r="AZ219" s="3023">
        <f>AX219+1</f>
        <v>25</v>
      </c>
      <c r="BA219" s="3024"/>
      <c r="BB219" s="3023">
        <f>AZ219+1</f>
        <v>26</v>
      </c>
      <c r="BC219" s="3024"/>
      <c r="BD219" s="114"/>
      <c r="BE219" s="3023">
        <f>BB219+1</f>
        <v>27</v>
      </c>
      <c r="BF219" s="3024"/>
      <c r="BG219" s="3023">
        <f>BE219+1</f>
        <v>28</v>
      </c>
      <c r="BH219" s="3024"/>
      <c r="BI219" s="3023">
        <f>BG219+1</f>
        <v>29</v>
      </c>
      <c r="BJ219" s="3024"/>
      <c r="BK219" s="3023">
        <f>BI219+1</f>
        <v>30</v>
      </c>
      <c r="BL219" s="3024"/>
      <c r="BM219" s="3023">
        <f>BK219+1</f>
        <v>31</v>
      </c>
      <c r="BN219" s="3024"/>
      <c r="BO219" s="3023">
        <f>BM219+1</f>
        <v>32</v>
      </c>
      <c r="BP219" s="3024"/>
      <c r="BQ219" s="3023">
        <f>BO219+1</f>
        <v>33</v>
      </c>
      <c r="BR219" s="3024"/>
      <c r="BS219" s="3023">
        <f>BQ219+1</f>
        <v>34</v>
      </c>
      <c r="BT219" s="3024"/>
      <c r="BU219" s="3023">
        <f>BS219+1</f>
        <v>35</v>
      </c>
      <c r="BV219" s="3024"/>
      <c r="BW219" s="3023">
        <f>BU219+1</f>
        <v>36</v>
      </c>
      <c r="BX219" s="3024"/>
      <c r="BY219" s="3023">
        <f>BW219+1</f>
        <v>37</v>
      </c>
      <c r="BZ219" s="3024"/>
      <c r="CA219" s="3023">
        <f>BY219+1</f>
        <v>38</v>
      </c>
      <c r="CB219" s="3024"/>
      <c r="CC219" s="3023">
        <f>CA219+1</f>
        <v>39</v>
      </c>
      <c r="CD219" s="3024"/>
      <c r="CE219" s="115"/>
      <c r="CF219" s="3023">
        <f>CC219+1</f>
        <v>40</v>
      </c>
      <c r="CG219" s="3024"/>
      <c r="CH219" s="3023">
        <f>CF219+1</f>
        <v>41</v>
      </c>
      <c r="CI219" s="3024"/>
      <c r="CJ219" s="3023">
        <f>CH219+1</f>
        <v>42</v>
      </c>
      <c r="CK219" s="3024"/>
      <c r="CL219" s="3023">
        <f>CJ219+1</f>
        <v>43</v>
      </c>
      <c r="CM219" s="3024"/>
      <c r="CN219" s="3023">
        <f>CL219+1</f>
        <v>44</v>
      </c>
      <c r="CO219" s="3024"/>
      <c r="CP219" s="3023">
        <f>CN219+1</f>
        <v>45</v>
      </c>
      <c r="CQ219" s="3024"/>
      <c r="CR219" s="3023">
        <f>CP219+1</f>
        <v>46</v>
      </c>
      <c r="CS219" s="3024"/>
      <c r="CT219" s="3023">
        <f>CR219+1</f>
        <v>47</v>
      </c>
      <c r="CU219" s="3024"/>
      <c r="CV219" s="3023">
        <f>CT219+1</f>
        <v>48</v>
      </c>
      <c r="CW219" s="3024"/>
      <c r="CX219" s="3023">
        <f>CV219+1</f>
        <v>49</v>
      </c>
      <c r="CY219" s="3024"/>
      <c r="CZ219" s="3023">
        <f>CX219+1</f>
        <v>50</v>
      </c>
      <c r="DA219" s="3024"/>
      <c r="DB219" s="3023">
        <f t="shared" ref="DB219" si="74">CZ219+1</f>
        <v>51</v>
      </c>
      <c r="DC219" s="3024"/>
      <c r="DD219" s="3023">
        <f>DB219+1</f>
        <v>52</v>
      </c>
      <c r="DE219" s="3024"/>
      <c r="DF219" s="100" t="s">
        <v>937</v>
      </c>
      <c r="DG219" s="101"/>
      <c r="DH219" s="96"/>
      <c r="DI219" s="200">
        <v>0</v>
      </c>
      <c r="DJ219" s="200">
        <v>0</v>
      </c>
      <c r="DK219" s="200">
        <v>0</v>
      </c>
      <c r="DL219" s="200">
        <v>0</v>
      </c>
      <c r="DM219" s="200">
        <v>0</v>
      </c>
      <c r="DN219" s="200">
        <v>0</v>
      </c>
      <c r="DO219" s="200">
        <v>0</v>
      </c>
      <c r="DP219" s="200">
        <v>0</v>
      </c>
      <c r="DQ219" s="200">
        <v>0</v>
      </c>
      <c r="DR219" s="200">
        <v>0</v>
      </c>
      <c r="DS219" s="200">
        <v>0</v>
      </c>
      <c r="DT219" s="200">
        <v>0</v>
      </c>
      <c r="DU219" s="200">
        <v>0</v>
      </c>
      <c r="DV219" s="200">
        <v>0</v>
      </c>
      <c r="DW219" s="1304"/>
    </row>
    <row r="220" spans="2:127" s="2" customFormat="1" ht="15.95" customHeight="1">
      <c r="B220" s="948" t="s">
        <v>205</v>
      </c>
      <c r="C220" s="102" t="s">
        <v>66</v>
      </c>
      <c r="D220" s="103" t="s">
        <v>77</v>
      </c>
      <c r="E220" s="102" t="s">
        <v>66</v>
      </c>
      <c r="F220" s="103" t="s">
        <v>77</v>
      </c>
      <c r="G220" s="102" t="s">
        <v>66</v>
      </c>
      <c r="H220" s="103" t="s">
        <v>77</v>
      </c>
      <c r="I220" s="102" t="s">
        <v>66</v>
      </c>
      <c r="J220" s="103" t="s">
        <v>77</v>
      </c>
      <c r="K220" s="102" t="s">
        <v>66</v>
      </c>
      <c r="L220" s="103" t="s">
        <v>77</v>
      </c>
      <c r="M220" s="102" t="s">
        <v>66</v>
      </c>
      <c r="N220" s="103" t="s">
        <v>77</v>
      </c>
      <c r="O220" s="102" t="s">
        <v>66</v>
      </c>
      <c r="P220" s="103" t="s">
        <v>77</v>
      </c>
      <c r="Q220" s="102" t="s">
        <v>66</v>
      </c>
      <c r="R220" s="103" t="s">
        <v>77</v>
      </c>
      <c r="S220" s="102" t="s">
        <v>66</v>
      </c>
      <c r="T220" s="103" t="s">
        <v>77</v>
      </c>
      <c r="U220" s="102" t="s">
        <v>66</v>
      </c>
      <c r="V220" s="103" t="s">
        <v>77</v>
      </c>
      <c r="W220" s="102" t="s">
        <v>66</v>
      </c>
      <c r="X220" s="103" t="s">
        <v>77</v>
      </c>
      <c r="Y220" s="102" t="s">
        <v>66</v>
      </c>
      <c r="Z220" s="103" t="s">
        <v>77</v>
      </c>
      <c r="AA220" s="102" t="s">
        <v>66</v>
      </c>
      <c r="AB220" s="104" t="s">
        <v>77</v>
      </c>
      <c r="AC220" s="97"/>
      <c r="AD220" s="105" t="s">
        <v>66</v>
      </c>
      <c r="AE220" s="103" t="s">
        <v>77</v>
      </c>
      <c r="AF220" s="106" t="s">
        <v>66</v>
      </c>
      <c r="AG220" s="103" t="s">
        <v>77</v>
      </c>
      <c r="AH220" s="106" t="s">
        <v>66</v>
      </c>
      <c r="AI220" s="103" t="s">
        <v>77</v>
      </c>
      <c r="AJ220" s="106" t="s">
        <v>66</v>
      </c>
      <c r="AK220" s="103" t="s">
        <v>77</v>
      </c>
      <c r="AL220" s="106" t="s">
        <v>66</v>
      </c>
      <c r="AM220" s="103" t="s">
        <v>77</v>
      </c>
      <c r="AN220" s="106" t="s">
        <v>66</v>
      </c>
      <c r="AO220" s="103" t="s">
        <v>77</v>
      </c>
      <c r="AP220" s="106" t="s">
        <v>66</v>
      </c>
      <c r="AQ220" s="103" t="s">
        <v>77</v>
      </c>
      <c r="AR220" s="106" t="s">
        <v>66</v>
      </c>
      <c r="AS220" s="103" t="s">
        <v>77</v>
      </c>
      <c r="AT220" s="106" t="s">
        <v>66</v>
      </c>
      <c r="AU220" s="103" t="s">
        <v>77</v>
      </c>
      <c r="AV220" s="106" t="s">
        <v>66</v>
      </c>
      <c r="AW220" s="103" t="s">
        <v>77</v>
      </c>
      <c r="AX220" s="106" t="s">
        <v>66</v>
      </c>
      <c r="AY220" s="103" t="s">
        <v>77</v>
      </c>
      <c r="AZ220" s="106" t="s">
        <v>66</v>
      </c>
      <c r="BA220" s="103" t="s">
        <v>77</v>
      </c>
      <c r="BB220" s="106" t="s">
        <v>66</v>
      </c>
      <c r="BC220" s="104" t="s">
        <v>77</v>
      </c>
      <c r="BD220" s="98"/>
      <c r="BE220" s="107" t="s">
        <v>66</v>
      </c>
      <c r="BF220" s="103" t="s">
        <v>77</v>
      </c>
      <c r="BG220" s="108" t="s">
        <v>66</v>
      </c>
      <c r="BH220" s="103" t="s">
        <v>77</v>
      </c>
      <c r="BI220" s="108" t="s">
        <v>66</v>
      </c>
      <c r="BJ220" s="103" t="s">
        <v>77</v>
      </c>
      <c r="BK220" s="108" t="s">
        <v>66</v>
      </c>
      <c r="BL220" s="103" t="s">
        <v>77</v>
      </c>
      <c r="BM220" s="108" t="s">
        <v>66</v>
      </c>
      <c r="BN220" s="103" t="s">
        <v>77</v>
      </c>
      <c r="BO220" s="108" t="s">
        <v>66</v>
      </c>
      <c r="BP220" s="103" t="s">
        <v>77</v>
      </c>
      <c r="BQ220" s="108" t="s">
        <v>66</v>
      </c>
      <c r="BR220" s="103" t="s">
        <v>77</v>
      </c>
      <c r="BS220" s="108" t="s">
        <v>66</v>
      </c>
      <c r="BT220" s="103" t="s">
        <v>77</v>
      </c>
      <c r="BU220" s="108" t="s">
        <v>66</v>
      </c>
      <c r="BV220" s="103" t="s">
        <v>77</v>
      </c>
      <c r="BW220" s="108" t="s">
        <v>66</v>
      </c>
      <c r="BX220" s="103" t="s">
        <v>77</v>
      </c>
      <c r="BY220" s="108" t="s">
        <v>66</v>
      </c>
      <c r="BZ220" s="103" t="s">
        <v>77</v>
      </c>
      <c r="CA220" s="108" t="s">
        <v>66</v>
      </c>
      <c r="CB220" s="103" t="s">
        <v>77</v>
      </c>
      <c r="CC220" s="108" t="s">
        <v>66</v>
      </c>
      <c r="CD220" s="104" t="s">
        <v>77</v>
      </c>
      <c r="CE220" s="99"/>
      <c r="CF220" s="109" t="s">
        <v>66</v>
      </c>
      <c r="CG220" s="103" t="s">
        <v>77</v>
      </c>
      <c r="CH220" s="110" t="s">
        <v>66</v>
      </c>
      <c r="CI220" s="103" t="s">
        <v>77</v>
      </c>
      <c r="CJ220" s="110" t="s">
        <v>66</v>
      </c>
      <c r="CK220" s="103" t="s">
        <v>77</v>
      </c>
      <c r="CL220" s="110" t="s">
        <v>66</v>
      </c>
      <c r="CM220" s="103" t="s">
        <v>77</v>
      </c>
      <c r="CN220" s="110" t="s">
        <v>66</v>
      </c>
      <c r="CO220" s="103" t="s">
        <v>77</v>
      </c>
      <c r="CP220" s="110" t="s">
        <v>66</v>
      </c>
      <c r="CQ220" s="103" t="s">
        <v>77</v>
      </c>
      <c r="CR220" s="110" t="s">
        <v>66</v>
      </c>
      <c r="CS220" s="103" t="s">
        <v>77</v>
      </c>
      <c r="CT220" s="110" t="s">
        <v>66</v>
      </c>
      <c r="CU220" s="103" t="s">
        <v>77</v>
      </c>
      <c r="CV220" s="110" t="s">
        <v>66</v>
      </c>
      <c r="CW220" s="103" t="s">
        <v>77</v>
      </c>
      <c r="CX220" s="110" t="s">
        <v>66</v>
      </c>
      <c r="CY220" s="103" t="s">
        <v>77</v>
      </c>
      <c r="CZ220" s="110" t="s">
        <v>66</v>
      </c>
      <c r="DA220" s="103" t="s">
        <v>77</v>
      </c>
      <c r="DB220" s="110" t="s">
        <v>66</v>
      </c>
      <c r="DC220" s="103" t="s">
        <v>77</v>
      </c>
      <c r="DD220" s="110" t="s">
        <v>66</v>
      </c>
      <c r="DE220" s="104" t="s">
        <v>77</v>
      </c>
      <c r="DF220" s="111" t="s">
        <v>922</v>
      </c>
      <c r="DG220" s="112"/>
      <c r="DH220" s="96"/>
      <c r="DI220" s="200">
        <v>0</v>
      </c>
      <c r="DJ220" s="200">
        <v>0</v>
      </c>
      <c r="DK220" s="200">
        <v>0</v>
      </c>
      <c r="DL220" s="200">
        <v>0</v>
      </c>
      <c r="DM220" s="200">
        <v>0</v>
      </c>
      <c r="DN220" s="200">
        <v>0</v>
      </c>
      <c r="DO220" s="200">
        <v>0</v>
      </c>
      <c r="DP220" s="200">
        <v>0</v>
      </c>
      <c r="DQ220" s="200">
        <v>0</v>
      </c>
      <c r="DR220" s="200">
        <v>0</v>
      </c>
      <c r="DS220" s="200">
        <v>0</v>
      </c>
      <c r="DT220" s="200">
        <v>0</v>
      </c>
      <c r="DU220" s="200">
        <v>0</v>
      </c>
      <c r="DV220" s="200">
        <v>0</v>
      </c>
      <c r="DW220" s="1304"/>
    </row>
    <row r="221" spans="2:127" ht="15.95" customHeight="1">
      <c r="B221" s="687" t="s">
        <v>437</v>
      </c>
      <c r="C221" s="688"/>
      <c r="D221" s="689"/>
      <c r="E221" s="688"/>
      <c r="F221" s="689"/>
      <c r="G221" s="688"/>
      <c r="H221" s="689"/>
      <c r="I221" s="688"/>
      <c r="J221" s="689"/>
      <c r="K221" s="688"/>
      <c r="L221" s="689"/>
      <c r="M221" s="688"/>
      <c r="N221" s="689"/>
      <c r="O221" s="688"/>
      <c r="P221" s="689"/>
      <c r="Q221" s="688"/>
      <c r="R221" s="689"/>
      <c r="S221" s="688"/>
      <c r="T221" s="689"/>
      <c r="U221" s="688"/>
      <c r="V221" s="689"/>
      <c r="W221" s="688"/>
      <c r="X221" s="689"/>
      <c r="Y221" s="688"/>
      <c r="Z221" s="689"/>
      <c r="AA221" s="688"/>
      <c r="AB221" s="690"/>
      <c r="AC221" s="648"/>
      <c r="AD221" s="688"/>
      <c r="AE221" s="689"/>
      <c r="AF221" s="688"/>
      <c r="AG221" s="689"/>
      <c r="AH221" s="688"/>
      <c r="AI221" s="689"/>
      <c r="AJ221" s="688"/>
      <c r="AK221" s="689"/>
      <c r="AL221" s="688"/>
      <c r="AM221" s="689"/>
      <c r="AN221" s="688"/>
      <c r="AO221" s="689"/>
      <c r="AP221" s="688"/>
      <c r="AQ221" s="689"/>
      <c r="AR221" s="688"/>
      <c r="AS221" s="689"/>
      <c r="AT221" s="688"/>
      <c r="AU221" s="689"/>
      <c r="AV221" s="688"/>
      <c r="AW221" s="689"/>
      <c r="AX221" s="688"/>
      <c r="AY221" s="689"/>
      <c r="AZ221" s="688"/>
      <c r="BA221" s="689"/>
      <c r="BB221" s="688"/>
      <c r="BC221" s="690"/>
      <c r="BD221" s="649"/>
      <c r="BE221" s="688"/>
      <c r="BF221" s="689"/>
      <c r="BG221" s="688"/>
      <c r="BH221" s="689"/>
      <c r="BI221" s="688"/>
      <c r="BJ221" s="689"/>
      <c r="BK221" s="688"/>
      <c r="BL221" s="689"/>
      <c r="BM221" s="688"/>
      <c r="BN221" s="689"/>
      <c r="BO221" s="688"/>
      <c r="BP221" s="689"/>
      <c r="BQ221" s="688"/>
      <c r="BR221" s="689"/>
      <c r="BS221" s="688"/>
      <c r="BT221" s="689"/>
      <c r="BU221" s="688"/>
      <c r="BV221" s="689"/>
      <c r="BW221" s="688"/>
      <c r="BX221" s="689"/>
      <c r="BY221" s="688"/>
      <c r="BZ221" s="689"/>
      <c r="CA221" s="688"/>
      <c r="CB221" s="689"/>
      <c r="CC221" s="688"/>
      <c r="CD221" s="690"/>
      <c r="CE221" s="650"/>
      <c r="CF221" s="688"/>
      <c r="CG221" s="689"/>
      <c r="CH221" s="688"/>
      <c r="CI221" s="689"/>
      <c r="CJ221" s="688"/>
      <c r="CK221" s="689"/>
      <c r="CL221" s="688"/>
      <c r="CM221" s="689"/>
      <c r="CN221" s="688"/>
      <c r="CO221" s="689"/>
      <c r="CP221" s="688"/>
      <c r="CQ221" s="689"/>
      <c r="CR221" s="688"/>
      <c r="CS221" s="689"/>
      <c r="CT221" s="688"/>
      <c r="CU221" s="689"/>
      <c r="CV221" s="688"/>
      <c r="CW221" s="689"/>
      <c r="CX221" s="688"/>
      <c r="CY221" s="689"/>
      <c r="CZ221" s="688"/>
      <c r="DA221" s="689"/>
      <c r="DB221" s="688"/>
      <c r="DC221" s="689"/>
      <c r="DD221" s="688"/>
      <c r="DE221" s="690"/>
      <c r="DF221" s="685">
        <f t="shared" ref="DF221:DF278" si="75">SUM(C221:DE221)</f>
        <v>0</v>
      </c>
      <c r="DG221" s="686" t="str">
        <f>IF(DF221=0,"",DF221/DB287)</f>
        <v/>
      </c>
      <c r="DH221" s="647"/>
      <c r="DI221" s="200">
        <v>0</v>
      </c>
      <c r="DJ221" s="200">
        <v>0</v>
      </c>
      <c r="DK221" s="200">
        <v>0</v>
      </c>
      <c r="DL221" s="200">
        <v>0</v>
      </c>
      <c r="DM221" s="200">
        <v>0</v>
      </c>
      <c r="DN221" s="200">
        <v>0</v>
      </c>
      <c r="DO221" s="200">
        <v>0</v>
      </c>
      <c r="DP221" s="200">
        <v>0</v>
      </c>
      <c r="DQ221" s="200">
        <v>0</v>
      </c>
      <c r="DR221" s="200">
        <v>0</v>
      </c>
      <c r="DS221" s="200">
        <v>0</v>
      </c>
      <c r="DT221" s="200">
        <v>0</v>
      </c>
      <c r="DU221" s="200">
        <v>0</v>
      </c>
      <c r="DV221" s="200">
        <v>0</v>
      </c>
      <c r="DW221" s="1304"/>
    </row>
    <row r="222" spans="2:127" ht="15.95" customHeight="1">
      <c r="B222" s="687" t="s">
        <v>450</v>
      </c>
      <c r="C222" s="688"/>
      <c r="D222" s="689"/>
      <c r="E222" s="688"/>
      <c r="F222" s="689"/>
      <c r="G222" s="688"/>
      <c r="H222" s="689"/>
      <c r="I222" s="688"/>
      <c r="J222" s="689"/>
      <c r="K222" s="688"/>
      <c r="L222" s="689"/>
      <c r="M222" s="688"/>
      <c r="N222" s="689"/>
      <c r="O222" s="688"/>
      <c r="P222" s="689"/>
      <c r="Q222" s="688"/>
      <c r="R222" s="689"/>
      <c r="S222" s="688"/>
      <c r="T222" s="689"/>
      <c r="U222" s="688"/>
      <c r="V222" s="689"/>
      <c r="W222" s="688"/>
      <c r="X222" s="689"/>
      <c r="Y222" s="688"/>
      <c r="Z222" s="689"/>
      <c r="AA222" s="688"/>
      <c r="AB222" s="690"/>
      <c r="AC222" s="648"/>
      <c r="AD222" s="688"/>
      <c r="AE222" s="689"/>
      <c r="AF222" s="688"/>
      <c r="AG222" s="689"/>
      <c r="AH222" s="688"/>
      <c r="AI222" s="689"/>
      <c r="AJ222" s="688"/>
      <c r="AK222" s="689"/>
      <c r="AL222" s="688"/>
      <c r="AM222" s="689"/>
      <c r="AN222" s="688"/>
      <c r="AO222" s="689"/>
      <c r="AP222" s="688"/>
      <c r="AQ222" s="689"/>
      <c r="AR222" s="688"/>
      <c r="AS222" s="689"/>
      <c r="AT222" s="688"/>
      <c r="AU222" s="689"/>
      <c r="AV222" s="688"/>
      <c r="AW222" s="689"/>
      <c r="AX222" s="688"/>
      <c r="AY222" s="689"/>
      <c r="AZ222" s="688"/>
      <c r="BA222" s="689"/>
      <c r="BB222" s="688"/>
      <c r="BC222" s="690"/>
      <c r="BD222" s="649"/>
      <c r="BE222" s="688"/>
      <c r="BF222" s="689"/>
      <c r="BG222" s="688"/>
      <c r="BH222" s="689"/>
      <c r="BI222" s="688"/>
      <c r="BJ222" s="689"/>
      <c r="BK222" s="688"/>
      <c r="BL222" s="689"/>
      <c r="BM222" s="688"/>
      <c r="BN222" s="689"/>
      <c r="BO222" s="688"/>
      <c r="BP222" s="689"/>
      <c r="BQ222" s="688"/>
      <c r="BR222" s="689"/>
      <c r="BS222" s="688"/>
      <c r="BT222" s="689"/>
      <c r="BU222" s="688"/>
      <c r="BV222" s="689"/>
      <c r="BW222" s="688"/>
      <c r="BX222" s="689"/>
      <c r="BY222" s="688"/>
      <c r="BZ222" s="689"/>
      <c r="CA222" s="688"/>
      <c r="CB222" s="689"/>
      <c r="CC222" s="688"/>
      <c r="CD222" s="690"/>
      <c r="CE222" s="650"/>
      <c r="CF222" s="688"/>
      <c r="CG222" s="689"/>
      <c r="CH222" s="688"/>
      <c r="CI222" s="689"/>
      <c r="CJ222" s="688"/>
      <c r="CK222" s="689"/>
      <c r="CL222" s="688"/>
      <c r="CM222" s="689"/>
      <c r="CN222" s="688"/>
      <c r="CO222" s="689"/>
      <c r="CP222" s="688"/>
      <c r="CQ222" s="689"/>
      <c r="CR222" s="688"/>
      <c r="CS222" s="689"/>
      <c r="CT222" s="688"/>
      <c r="CU222" s="689"/>
      <c r="CV222" s="688"/>
      <c r="CW222" s="689"/>
      <c r="CX222" s="688"/>
      <c r="CY222" s="689"/>
      <c r="CZ222" s="688"/>
      <c r="DA222" s="689"/>
      <c r="DB222" s="688"/>
      <c r="DC222" s="689"/>
      <c r="DD222" s="688"/>
      <c r="DE222" s="690"/>
      <c r="DF222" s="685">
        <f t="shared" si="75"/>
        <v>0</v>
      </c>
      <c r="DG222" s="686" t="str">
        <f>IF(DF222=0,"",DF222/DB287)</f>
        <v/>
      </c>
      <c r="DH222" s="647"/>
      <c r="DI222" s="200">
        <v>0</v>
      </c>
      <c r="DJ222" s="200">
        <v>0</v>
      </c>
      <c r="DK222" s="200">
        <v>0</v>
      </c>
      <c r="DL222" s="200">
        <v>0</v>
      </c>
      <c r="DM222" s="200">
        <v>0</v>
      </c>
      <c r="DN222" s="200">
        <v>0</v>
      </c>
      <c r="DO222" s="200">
        <v>0</v>
      </c>
      <c r="DP222" s="200">
        <v>0</v>
      </c>
      <c r="DQ222" s="200">
        <v>0</v>
      </c>
      <c r="DR222" s="200">
        <v>0</v>
      </c>
      <c r="DS222" s="200">
        <v>0</v>
      </c>
      <c r="DT222" s="200">
        <v>0</v>
      </c>
      <c r="DU222" s="200">
        <v>0</v>
      </c>
      <c r="DV222" s="200">
        <v>0</v>
      </c>
      <c r="DW222" s="1304"/>
    </row>
    <row r="223" spans="2:127" ht="15.95" customHeight="1">
      <c r="B223" s="687" t="s">
        <v>462</v>
      </c>
      <c r="C223" s="688"/>
      <c r="D223" s="689"/>
      <c r="E223" s="688"/>
      <c r="F223" s="689"/>
      <c r="G223" s="688"/>
      <c r="H223" s="689"/>
      <c r="I223" s="688"/>
      <c r="J223" s="689"/>
      <c r="K223" s="688"/>
      <c r="L223" s="689"/>
      <c r="M223" s="688"/>
      <c r="N223" s="689"/>
      <c r="O223" s="688"/>
      <c r="P223" s="689"/>
      <c r="Q223" s="688"/>
      <c r="R223" s="689"/>
      <c r="S223" s="688"/>
      <c r="T223" s="689"/>
      <c r="U223" s="688"/>
      <c r="V223" s="689"/>
      <c r="W223" s="688"/>
      <c r="X223" s="689"/>
      <c r="Y223" s="688"/>
      <c r="Z223" s="689"/>
      <c r="AA223" s="688"/>
      <c r="AB223" s="690"/>
      <c r="AC223" s="648"/>
      <c r="AD223" s="688"/>
      <c r="AE223" s="689"/>
      <c r="AF223" s="688"/>
      <c r="AG223" s="689"/>
      <c r="AH223" s="688"/>
      <c r="AI223" s="689"/>
      <c r="AJ223" s="688"/>
      <c r="AK223" s="689"/>
      <c r="AL223" s="688"/>
      <c r="AM223" s="689"/>
      <c r="AN223" s="688"/>
      <c r="AO223" s="689"/>
      <c r="AP223" s="688"/>
      <c r="AQ223" s="689"/>
      <c r="AR223" s="688"/>
      <c r="AS223" s="689"/>
      <c r="AT223" s="688"/>
      <c r="AU223" s="689"/>
      <c r="AV223" s="688"/>
      <c r="AW223" s="689"/>
      <c r="AX223" s="688"/>
      <c r="AY223" s="689"/>
      <c r="AZ223" s="688"/>
      <c r="BA223" s="689"/>
      <c r="BB223" s="688"/>
      <c r="BC223" s="690"/>
      <c r="BD223" s="649"/>
      <c r="BE223" s="688"/>
      <c r="BF223" s="689"/>
      <c r="BG223" s="688"/>
      <c r="BH223" s="689"/>
      <c r="BI223" s="688"/>
      <c r="BJ223" s="689"/>
      <c r="BK223" s="688"/>
      <c r="BL223" s="689"/>
      <c r="BM223" s="688"/>
      <c r="BN223" s="689"/>
      <c r="BO223" s="688"/>
      <c r="BP223" s="689"/>
      <c r="BQ223" s="688"/>
      <c r="BR223" s="689"/>
      <c r="BS223" s="688"/>
      <c r="BT223" s="689"/>
      <c r="BU223" s="688"/>
      <c r="BV223" s="689"/>
      <c r="BW223" s="688"/>
      <c r="BX223" s="689"/>
      <c r="BY223" s="688"/>
      <c r="BZ223" s="689"/>
      <c r="CA223" s="688"/>
      <c r="CB223" s="689"/>
      <c r="CC223" s="688"/>
      <c r="CD223" s="690"/>
      <c r="CE223" s="650"/>
      <c r="CF223" s="688"/>
      <c r="CG223" s="689"/>
      <c r="CH223" s="688"/>
      <c r="CI223" s="689"/>
      <c r="CJ223" s="688"/>
      <c r="CK223" s="689"/>
      <c r="CL223" s="688"/>
      <c r="CM223" s="689"/>
      <c r="CN223" s="688"/>
      <c r="CO223" s="689"/>
      <c r="CP223" s="688"/>
      <c r="CQ223" s="689"/>
      <c r="CR223" s="688"/>
      <c r="CS223" s="689"/>
      <c r="CT223" s="688"/>
      <c r="CU223" s="689"/>
      <c r="CV223" s="688"/>
      <c r="CW223" s="689"/>
      <c r="CX223" s="688"/>
      <c r="CY223" s="689"/>
      <c r="CZ223" s="688"/>
      <c r="DA223" s="689"/>
      <c r="DB223" s="688"/>
      <c r="DC223" s="689"/>
      <c r="DD223" s="688"/>
      <c r="DE223" s="690"/>
      <c r="DF223" s="685">
        <f t="shared" si="75"/>
        <v>0</v>
      </c>
      <c r="DG223" s="686" t="str">
        <f>IF(DF223=0,"",DF223/DB287)</f>
        <v/>
      </c>
      <c r="DH223" s="647"/>
      <c r="DI223" s="200">
        <v>0</v>
      </c>
      <c r="DJ223" s="200">
        <v>0</v>
      </c>
      <c r="DK223" s="200">
        <v>0</v>
      </c>
      <c r="DL223" s="200">
        <v>0</v>
      </c>
      <c r="DM223" s="200">
        <v>0</v>
      </c>
      <c r="DN223" s="200">
        <v>0</v>
      </c>
      <c r="DO223" s="200">
        <v>0</v>
      </c>
      <c r="DP223" s="200">
        <v>0</v>
      </c>
      <c r="DQ223" s="200">
        <v>0</v>
      </c>
      <c r="DR223" s="200">
        <v>0</v>
      </c>
      <c r="DS223" s="200">
        <v>0</v>
      </c>
      <c r="DT223" s="200">
        <v>0</v>
      </c>
      <c r="DU223" s="200">
        <v>0</v>
      </c>
      <c r="DV223" s="200">
        <v>0</v>
      </c>
      <c r="DW223" s="1304"/>
    </row>
    <row r="224" spans="2:127" ht="15.95" customHeight="1">
      <c r="B224" s="687" t="s">
        <v>473</v>
      </c>
      <c r="C224" s="688"/>
      <c r="D224" s="689"/>
      <c r="E224" s="688"/>
      <c r="F224" s="689"/>
      <c r="G224" s="688"/>
      <c r="H224" s="689"/>
      <c r="I224" s="688"/>
      <c r="J224" s="689"/>
      <c r="K224" s="688"/>
      <c r="L224" s="689"/>
      <c r="M224" s="688"/>
      <c r="N224" s="689"/>
      <c r="O224" s="688"/>
      <c r="P224" s="689"/>
      <c r="Q224" s="688"/>
      <c r="R224" s="689"/>
      <c r="S224" s="688"/>
      <c r="T224" s="689"/>
      <c r="U224" s="688"/>
      <c r="V224" s="689"/>
      <c r="W224" s="688"/>
      <c r="X224" s="689"/>
      <c r="Y224" s="688"/>
      <c r="Z224" s="689"/>
      <c r="AA224" s="688"/>
      <c r="AB224" s="690"/>
      <c r="AC224" s="648"/>
      <c r="AD224" s="688"/>
      <c r="AE224" s="689"/>
      <c r="AF224" s="688"/>
      <c r="AG224" s="689"/>
      <c r="AH224" s="688"/>
      <c r="AI224" s="689"/>
      <c r="AJ224" s="688"/>
      <c r="AK224" s="689"/>
      <c r="AL224" s="688"/>
      <c r="AM224" s="689"/>
      <c r="AN224" s="688"/>
      <c r="AO224" s="689"/>
      <c r="AP224" s="688"/>
      <c r="AQ224" s="689"/>
      <c r="AR224" s="688"/>
      <c r="AS224" s="689"/>
      <c r="AT224" s="688"/>
      <c r="AU224" s="689"/>
      <c r="AV224" s="688"/>
      <c r="AW224" s="689"/>
      <c r="AX224" s="688"/>
      <c r="AY224" s="689"/>
      <c r="AZ224" s="688"/>
      <c r="BA224" s="689"/>
      <c r="BB224" s="688"/>
      <c r="BC224" s="690"/>
      <c r="BD224" s="649"/>
      <c r="BE224" s="688"/>
      <c r="BF224" s="689"/>
      <c r="BG224" s="688"/>
      <c r="BH224" s="689"/>
      <c r="BI224" s="688"/>
      <c r="BJ224" s="689"/>
      <c r="BK224" s="688"/>
      <c r="BL224" s="689"/>
      <c r="BM224" s="688"/>
      <c r="BN224" s="689"/>
      <c r="BO224" s="688"/>
      <c r="BP224" s="689"/>
      <c r="BQ224" s="688"/>
      <c r="BR224" s="689"/>
      <c r="BS224" s="688"/>
      <c r="BT224" s="689"/>
      <c r="BU224" s="688"/>
      <c r="BV224" s="689"/>
      <c r="BW224" s="688"/>
      <c r="BX224" s="689"/>
      <c r="BY224" s="688"/>
      <c r="BZ224" s="689"/>
      <c r="CA224" s="688"/>
      <c r="CB224" s="689"/>
      <c r="CC224" s="688"/>
      <c r="CD224" s="690"/>
      <c r="CE224" s="650"/>
      <c r="CF224" s="688"/>
      <c r="CG224" s="689"/>
      <c r="CH224" s="688"/>
      <c r="CI224" s="689"/>
      <c r="CJ224" s="688"/>
      <c r="CK224" s="689"/>
      <c r="CL224" s="688"/>
      <c r="CM224" s="689"/>
      <c r="CN224" s="688"/>
      <c r="CO224" s="689"/>
      <c r="CP224" s="688"/>
      <c r="CQ224" s="689"/>
      <c r="CR224" s="688"/>
      <c r="CS224" s="689"/>
      <c r="CT224" s="688"/>
      <c r="CU224" s="689"/>
      <c r="CV224" s="688"/>
      <c r="CW224" s="689"/>
      <c r="CX224" s="688"/>
      <c r="CY224" s="689"/>
      <c r="CZ224" s="688"/>
      <c r="DA224" s="689"/>
      <c r="DB224" s="688"/>
      <c r="DC224" s="689"/>
      <c r="DD224" s="688"/>
      <c r="DE224" s="690"/>
      <c r="DF224" s="685">
        <f t="shared" si="75"/>
        <v>0</v>
      </c>
      <c r="DG224" s="686" t="str">
        <f>IF(DF224=0,"",DF224/DB287)</f>
        <v/>
      </c>
      <c r="DH224" s="647"/>
      <c r="DI224" s="200">
        <v>0</v>
      </c>
      <c r="DJ224" s="200">
        <v>0</v>
      </c>
      <c r="DK224" s="200">
        <v>0</v>
      </c>
      <c r="DL224" s="200">
        <v>0</v>
      </c>
      <c r="DM224" s="200">
        <v>0</v>
      </c>
      <c r="DN224" s="200">
        <v>0</v>
      </c>
      <c r="DO224" s="200">
        <v>0</v>
      </c>
      <c r="DP224" s="200">
        <v>0</v>
      </c>
      <c r="DQ224" s="200">
        <v>0</v>
      </c>
      <c r="DR224" s="200">
        <v>0</v>
      </c>
      <c r="DS224" s="200">
        <v>0</v>
      </c>
      <c r="DT224" s="200">
        <v>0</v>
      </c>
      <c r="DU224" s="200">
        <v>0</v>
      </c>
      <c r="DV224" s="200">
        <v>0</v>
      </c>
      <c r="DW224" s="1304"/>
    </row>
    <row r="225" spans="2:127" ht="15.95" customHeight="1">
      <c r="B225" s="687" t="s">
        <v>485</v>
      </c>
      <c r="C225" s="688"/>
      <c r="D225" s="689"/>
      <c r="E225" s="688"/>
      <c r="F225" s="689"/>
      <c r="G225" s="688"/>
      <c r="H225" s="689"/>
      <c r="I225" s="688"/>
      <c r="J225" s="689"/>
      <c r="K225" s="688"/>
      <c r="L225" s="689"/>
      <c r="M225" s="688"/>
      <c r="N225" s="689"/>
      <c r="O225" s="688"/>
      <c r="P225" s="689"/>
      <c r="Q225" s="688"/>
      <c r="R225" s="689"/>
      <c r="S225" s="688"/>
      <c r="T225" s="689"/>
      <c r="U225" s="688"/>
      <c r="V225" s="689"/>
      <c r="W225" s="688"/>
      <c r="X225" s="689"/>
      <c r="Y225" s="688"/>
      <c r="Z225" s="689"/>
      <c r="AA225" s="688"/>
      <c r="AB225" s="690"/>
      <c r="AC225" s="648"/>
      <c r="AD225" s="688"/>
      <c r="AE225" s="689"/>
      <c r="AF225" s="688"/>
      <c r="AG225" s="689"/>
      <c r="AH225" s="688"/>
      <c r="AI225" s="689"/>
      <c r="AJ225" s="688"/>
      <c r="AK225" s="689"/>
      <c r="AL225" s="688"/>
      <c r="AM225" s="689"/>
      <c r="AN225" s="688"/>
      <c r="AO225" s="689"/>
      <c r="AP225" s="688"/>
      <c r="AQ225" s="689"/>
      <c r="AR225" s="688"/>
      <c r="AS225" s="689"/>
      <c r="AT225" s="688"/>
      <c r="AU225" s="689"/>
      <c r="AV225" s="688"/>
      <c r="AW225" s="689"/>
      <c r="AX225" s="688"/>
      <c r="AY225" s="689"/>
      <c r="AZ225" s="688"/>
      <c r="BA225" s="689"/>
      <c r="BB225" s="688"/>
      <c r="BC225" s="690"/>
      <c r="BD225" s="649"/>
      <c r="BE225" s="688"/>
      <c r="BF225" s="689"/>
      <c r="BG225" s="688"/>
      <c r="BH225" s="689"/>
      <c r="BI225" s="688"/>
      <c r="BJ225" s="689"/>
      <c r="BK225" s="688"/>
      <c r="BL225" s="689"/>
      <c r="BM225" s="688"/>
      <c r="BN225" s="689"/>
      <c r="BO225" s="688"/>
      <c r="BP225" s="689"/>
      <c r="BQ225" s="688"/>
      <c r="BR225" s="689"/>
      <c r="BS225" s="688"/>
      <c r="BT225" s="689"/>
      <c r="BU225" s="688"/>
      <c r="BV225" s="689"/>
      <c r="BW225" s="688"/>
      <c r="BX225" s="689"/>
      <c r="BY225" s="688"/>
      <c r="BZ225" s="689"/>
      <c r="CA225" s="688"/>
      <c r="CB225" s="689"/>
      <c r="CC225" s="688"/>
      <c r="CD225" s="690"/>
      <c r="CE225" s="650"/>
      <c r="CF225" s="688"/>
      <c r="CG225" s="689"/>
      <c r="CH225" s="688"/>
      <c r="CI225" s="689"/>
      <c r="CJ225" s="688"/>
      <c r="CK225" s="689"/>
      <c r="CL225" s="688"/>
      <c r="CM225" s="689"/>
      <c r="CN225" s="688"/>
      <c r="CO225" s="689"/>
      <c r="CP225" s="688"/>
      <c r="CQ225" s="689"/>
      <c r="CR225" s="688"/>
      <c r="CS225" s="689"/>
      <c r="CT225" s="688"/>
      <c r="CU225" s="689"/>
      <c r="CV225" s="688"/>
      <c r="CW225" s="689"/>
      <c r="CX225" s="688"/>
      <c r="CY225" s="689"/>
      <c r="CZ225" s="688"/>
      <c r="DA225" s="689"/>
      <c r="DB225" s="688"/>
      <c r="DC225" s="689"/>
      <c r="DD225" s="688"/>
      <c r="DE225" s="690"/>
      <c r="DF225" s="685">
        <f t="shared" si="75"/>
        <v>0</v>
      </c>
      <c r="DG225" s="686" t="str">
        <f>IF(DF225=0,"",DF225/DB287)</f>
        <v/>
      </c>
      <c r="DH225" s="647"/>
      <c r="DI225" s="200">
        <v>0</v>
      </c>
      <c r="DJ225" s="200">
        <v>0</v>
      </c>
      <c r="DK225" s="200">
        <v>0</v>
      </c>
      <c r="DL225" s="200">
        <v>0</v>
      </c>
      <c r="DM225" s="200">
        <v>0</v>
      </c>
      <c r="DN225" s="200">
        <v>0</v>
      </c>
      <c r="DO225" s="200">
        <v>0</v>
      </c>
      <c r="DP225" s="200">
        <v>0</v>
      </c>
      <c r="DQ225" s="200">
        <v>0</v>
      </c>
      <c r="DR225" s="200">
        <v>0</v>
      </c>
      <c r="DS225" s="200">
        <v>0</v>
      </c>
      <c r="DT225" s="200">
        <v>0</v>
      </c>
      <c r="DU225" s="200">
        <v>0</v>
      </c>
      <c r="DV225" s="200">
        <v>0</v>
      </c>
      <c r="DW225" s="1304"/>
    </row>
    <row r="226" spans="2:127" ht="15.95" customHeight="1">
      <c r="B226" s="687" t="s">
        <v>497</v>
      </c>
      <c r="C226" s="688"/>
      <c r="D226" s="689"/>
      <c r="E226" s="688"/>
      <c r="F226" s="689"/>
      <c r="G226" s="688"/>
      <c r="H226" s="689"/>
      <c r="I226" s="688"/>
      <c r="J226" s="689"/>
      <c r="K226" s="688"/>
      <c r="L226" s="689"/>
      <c r="M226" s="688"/>
      <c r="N226" s="689"/>
      <c r="O226" s="688"/>
      <c r="P226" s="689"/>
      <c r="Q226" s="688"/>
      <c r="R226" s="689"/>
      <c r="S226" s="688"/>
      <c r="T226" s="689"/>
      <c r="U226" s="688"/>
      <c r="V226" s="689"/>
      <c r="W226" s="688"/>
      <c r="X226" s="689"/>
      <c r="Y226" s="688"/>
      <c r="Z226" s="689"/>
      <c r="AA226" s="688"/>
      <c r="AB226" s="690"/>
      <c r="AC226" s="648"/>
      <c r="AD226" s="688"/>
      <c r="AE226" s="689"/>
      <c r="AF226" s="688"/>
      <c r="AG226" s="689"/>
      <c r="AH226" s="688"/>
      <c r="AI226" s="689"/>
      <c r="AJ226" s="688"/>
      <c r="AK226" s="689"/>
      <c r="AL226" s="688"/>
      <c r="AM226" s="689"/>
      <c r="AN226" s="688"/>
      <c r="AO226" s="689"/>
      <c r="AP226" s="688"/>
      <c r="AQ226" s="689"/>
      <c r="AR226" s="688"/>
      <c r="AS226" s="689"/>
      <c r="AT226" s="688"/>
      <c r="AU226" s="689"/>
      <c r="AV226" s="688"/>
      <c r="AW226" s="689"/>
      <c r="AX226" s="688"/>
      <c r="AY226" s="689"/>
      <c r="AZ226" s="688"/>
      <c r="BA226" s="689"/>
      <c r="BB226" s="688"/>
      <c r="BC226" s="690"/>
      <c r="BD226" s="649"/>
      <c r="BE226" s="688"/>
      <c r="BF226" s="689"/>
      <c r="BG226" s="688"/>
      <c r="BH226" s="689"/>
      <c r="BI226" s="688"/>
      <c r="BJ226" s="689"/>
      <c r="BK226" s="688"/>
      <c r="BL226" s="689"/>
      <c r="BM226" s="688"/>
      <c r="BN226" s="689"/>
      <c r="BO226" s="688"/>
      <c r="BP226" s="689"/>
      <c r="BQ226" s="688"/>
      <c r="BR226" s="689"/>
      <c r="BS226" s="688"/>
      <c r="BT226" s="689"/>
      <c r="BU226" s="688"/>
      <c r="BV226" s="689"/>
      <c r="BW226" s="688"/>
      <c r="BX226" s="689"/>
      <c r="BY226" s="688"/>
      <c r="BZ226" s="689"/>
      <c r="CA226" s="688"/>
      <c r="CB226" s="689"/>
      <c r="CC226" s="688"/>
      <c r="CD226" s="690"/>
      <c r="CE226" s="650"/>
      <c r="CF226" s="688"/>
      <c r="CG226" s="689"/>
      <c r="CH226" s="688"/>
      <c r="CI226" s="689"/>
      <c r="CJ226" s="688"/>
      <c r="CK226" s="689"/>
      <c r="CL226" s="688"/>
      <c r="CM226" s="689"/>
      <c r="CN226" s="688"/>
      <c r="CO226" s="689"/>
      <c r="CP226" s="688"/>
      <c r="CQ226" s="689"/>
      <c r="CR226" s="688"/>
      <c r="CS226" s="689"/>
      <c r="CT226" s="688"/>
      <c r="CU226" s="689"/>
      <c r="CV226" s="688"/>
      <c r="CW226" s="689"/>
      <c r="CX226" s="688"/>
      <c r="CY226" s="689"/>
      <c r="CZ226" s="688"/>
      <c r="DA226" s="689"/>
      <c r="DB226" s="688"/>
      <c r="DC226" s="689"/>
      <c r="DD226" s="688"/>
      <c r="DE226" s="690"/>
      <c r="DF226" s="685">
        <f t="shared" si="75"/>
        <v>0</v>
      </c>
      <c r="DG226" s="686" t="str">
        <f>IF(DF226=0,"",DF226/DB287)</f>
        <v/>
      </c>
      <c r="DH226" s="647"/>
      <c r="DI226" s="200">
        <v>0</v>
      </c>
      <c r="DJ226" s="200">
        <v>0</v>
      </c>
      <c r="DK226" s="200">
        <v>0</v>
      </c>
      <c r="DL226" s="200">
        <v>0</v>
      </c>
      <c r="DM226" s="200">
        <v>0</v>
      </c>
      <c r="DN226" s="200">
        <v>0</v>
      </c>
      <c r="DO226" s="200">
        <v>0</v>
      </c>
      <c r="DP226" s="200">
        <v>0</v>
      </c>
      <c r="DQ226" s="200">
        <v>0</v>
      </c>
      <c r="DR226" s="200">
        <v>0</v>
      </c>
      <c r="DS226" s="200">
        <v>0</v>
      </c>
      <c r="DT226" s="200">
        <v>0</v>
      </c>
      <c r="DU226" s="200">
        <v>0</v>
      </c>
      <c r="DV226" s="200">
        <v>0</v>
      </c>
      <c r="DW226" s="1304"/>
    </row>
    <row r="227" spans="2:127" ht="15.95" customHeight="1">
      <c r="B227" s="687"/>
      <c r="C227" s="688"/>
      <c r="D227" s="689"/>
      <c r="E227" s="688"/>
      <c r="F227" s="689"/>
      <c r="G227" s="688"/>
      <c r="H227" s="689"/>
      <c r="I227" s="688"/>
      <c r="J227" s="689"/>
      <c r="K227" s="688"/>
      <c r="L227" s="689"/>
      <c r="M227" s="688"/>
      <c r="N227" s="689"/>
      <c r="O227" s="688"/>
      <c r="P227" s="689"/>
      <c r="Q227" s="688"/>
      <c r="R227" s="689"/>
      <c r="S227" s="688"/>
      <c r="T227" s="689"/>
      <c r="U227" s="688"/>
      <c r="V227" s="689"/>
      <c r="W227" s="688"/>
      <c r="X227" s="689"/>
      <c r="Y227" s="688"/>
      <c r="Z227" s="689"/>
      <c r="AA227" s="688"/>
      <c r="AB227" s="690"/>
      <c r="AC227" s="648"/>
      <c r="AD227" s="688"/>
      <c r="AE227" s="689"/>
      <c r="AF227" s="688"/>
      <c r="AG227" s="689"/>
      <c r="AH227" s="688"/>
      <c r="AI227" s="689"/>
      <c r="AJ227" s="688"/>
      <c r="AK227" s="689"/>
      <c r="AL227" s="688"/>
      <c r="AM227" s="689"/>
      <c r="AN227" s="688"/>
      <c r="AO227" s="689"/>
      <c r="AP227" s="688"/>
      <c r="AQ227" s="689"/>
      <c r="AR227" s="688"/>
      <c r="AS227" s="689"/>
      <c r="AT227" s="688"/>
      <c r="AU227" s="689"/>
      <c r="AV227" s="688"/>
      <c r="AW227" s="689"/>
      <c r="AX227" s="688"/>
      <c r="AY227" s="689"/>
      <c r="AZ227" s="688"/>
      <c r="BA227" s="689"/>
      <c r="BB227" s="688"/>
      <c r="BC227" s="690"/>
      <c r="BD227" s="649"/>
      <c r="BE227" s="688"/>
      <c r="BF227" s="689"/>
      <c r="BG227" s="688"/>
      <c r="BH227" s="689"/>
      <c r="BI227" s="688"/>
      <c r="BJ227" s="689"/>
      <c r="BK227" s="688"/>
      <c r="BL227" s="689"/>
      <c r="BM227" s="688"/>
      <c r="BN227" s="689"/>
      <c r="BO227" s="688"/>
      <c r="BP227" s="689"/>
      <c r="BQ227" s="688"/>
      <c r="BR227" s="689"/>
      <c r="BS227" s="688"/>
      <c r="BT227" s="689"/>
      <c r="BU227" s="688"/>
      <c r="BV227" s="689"/>
      <c r="BW227" s="688"/>
      <c r="BX227" s="689"/>
      <c r="BY227" s="688"/>
      <c r="BZ227" s="689"/>
      <c r="CA227" s="688"/>
      <c r="CB227" s="689"/>
      <c r="CC227" s="688"/>
      <c r="CD227" s="690"/>
      <c r="CE227" s="650"/>
      <c r="CF227" s="688"/>
      <c r="CG227" s="689"/>
      <c r="CH227" s="688"/>
      <c r="CI227" s="689"/>
      <c r="CJ227" s="688"/>
      <c r="CK227" s="689"/>
      <c r="CL227" s="688"/>
      <c r="CM227" s="689"/>
      <c r="CN227" s="688"/>
      <c r="CO227" s="689"/>
      <c r="CP227" s="688"/>
      <c r="CQ227" s="689"/>
      <c r="CR227" s="688"/>
      <c r="CS227" s="689"/>
      <c r="CT227" s="688"/>
      <c r="CU227" s="689"/>
      <c r="CV227" s="688"/>
      <c r="CW227" s="689"/>
      <c r="CX227" s="688"/>
      <c r="CY227" s="689"/>
      <c r="CZ227" s="688"/>
      <c r="DA227" s="689"/>
      <c r="DB227" s="688"/>
      <c r="DC227" s="689"/>
      <c r="DD227" s="688"/>
      <c r="DE227" s="690"/>
      <c r="DF227" s="685">
        <f t="shared" si="75"/>
        <v>0</v>
      </c>
      <c r="DG227" s="686" t="str">
        <f>IF(DF227=0,"",DF227/DB287)</f>
        <v/>
      </c>
      <c r="DH227" s="647"/>
      <c r="DI227" s="200">
        <v>0</v>
      </c>
      <c r="DJ227" s="200">
        <v>0</v>
      </c>
      <c r="DK227" s="200">
        <v>0</v>
      </c>
      <c r="DL227" s="200">
        <v>0</v>
      </c>
      <c r="DM227" s="200">
        <v>0</v>
      </c>
      <c r="DN227" s="200">
        <v>0</v>
      </c>
      <c r="DO227" s="200">
        <v>0</v>
      </c>
      <c r="DP227" s="200">
        <v>0</v>
      </c>
      <c r="DQ227" s="200">
        <v>0</v>
      </c>
      <c r="DR227" s="200">
        <v>0</v>
      </c>
      <c r="DS227" s="200">
        <v>0</v>
      </c>
      <c r="DT227" s="200">
        <v>0</v>
      </c>
      <c r="DU227" s="200">
        <v>0</v>
      </c>
      <c r="DV227" s="200">
        <v>0</v>
      </c>
      <c r="DW227" s="1304"/>
    </row>
    <row r="228" spans="2:127" s="240" customFormat="1" ht="15.95" customHeight="1">
      <c r="B228" s="959"/>
      <c r="C228" s="620"/>
      <c r="D228" s="621"/>
      <c r="E228" s="621"/>
      <c r="F228" s="621"/>
      <c r="G228" s="621"/>
      <c r="H228" s="621"/>
      <c r="I228" s="621"/>
      <c r="J228" s="621"/>
      <c r="K228" s="621"/>
      <c r="L228" s="621"/>
      <c r="M228" s="621"/>
      <c r="N228" s="621"/>
      <c r="O228" s="621"/>
      <c r="P228" s="621"/>
      <c r="Q228" s="621"/>
      <c r="R228" s="621"/>
      <c r="S228" s="621"/>
      <c r="T228" s="621"/>
      <c r="U228" s="621"/>
      <c r="V228" s="621"/>
      <c r="W228" s="621"/>
      <c r="X228" s="621"/>
      <c r="Y228" s="621"/>
      <c r="Z228" s="621"/>
      <c r="AA228" s="621"/>
      <c r="AB228" s="622"/>
      <c r="AC228" s="97"/>
      <c r="AD228" s="620"/>
      <c r="AE228" s="621"/>
      <c r="AF228" s="621"/>
      <c r="AG228" s="621"/>
      <c r="AH228" s="621"/>
      <c r="AI228" s="621"/>
      <c r="AJ228" s="621"/>
      <c r="AK228" s="621"/>
      <c r="AL228" s="621"/>
      <c r="AM228" s="621"/>
      <c r="AN228" s="621"/>
      <c r="AO228" s="621"/>
      <c r="AP228" s="621"/>
      <c r="AQ228" s="621"/>
      <c r="AR228" s="621"/>
      <c r="AS228" s="621"/>
      <c r="AT228" s="621"/>
      <c r="AU228" s="621"/>
      <c r="AV228" s="621"/>
      <c r="AW228" s="621"/>
      <c r="AX228" s="621"/>
      <c r="AY228" s="621"/>
      <c r="AZ228" s="621"/>
      <c r="BA228" s="621"/>
      <c r="BB228" s="621"/>
      <c r="BC228" s="622"/>
      <c r="BD228" s="98"/>
      <c r="BE228" s="620"/>
      <c r="BF228" s="621"/>
      <c r="BG228" s="621"/>
      <c r="BH228" s="621"/>
      <c r="BI228" s="621"/>
      <c r="BJ228" s="621"/>
      <c r="BK228" s="621"/>
      <c r="BL228" s="621"/>
      <c r="BM228" s="621"/>
      <c r="BN228" s="621"/>
      <c r="BO228" s="621"/>
      <c r="BP228" s="621"/>
      <c r="BQ228" s="621"/>
      <c r="BR228" s="621"/>
      <c r="BS228" s="621"/>
      <c r="BT228" s="621"/>
      <c r="BU228" s="621"/>
      <c r="BV228" s="621"/>
      <c r="BW228" s="621"/>
      <c r="BX228" s="621"/>
      <c r="BY228" s="621"/>
      <c r="BZ228" s="621"/>
      <c r="CA228" s="621"/>
      <c r="CB228" s="621"/>
      <c r="CC228" s="621"/>
      <c r="CD228" s="622"/>
      <c r="CE228" s="99"/>
      <c r="CF228" s="620"/>
      <c r="CG228" s="621"/>
      <c r="CH228" s="621"/>
      <c r="CI228" s="621"/>
      <c r="CJ228" s="621"/>
      <c r="CK228" s="621"/>
      <c r="CL228" s="621"/>
      <c r="CM228" s="621"/>
      <c r="CN228" s="621"/>
      <c r="CO228" s="621"/>
      <c r="CP228" s="621"/>
      <c r="CQ228" s="621"/>
      <c r="CR228" s="621"/>
      <c r="CS228" s="621"/>
      <c r="CT228" s="621"/>
      <c r="CU228" s="621"/>
      <c r="CV228" s="621"/>
      <c r="CW228" s="621"/>
      <c r="CX228" s="621"/>
      <c r="CY228" s="621"/>
      <c r="CZ228" s="621"/>
      <c r="DA228" s="621"/>
      <c r="DB228" s="621"/>
      <c r="DC228" s="621"/>
      <c r="DD228" s="621"/>
      <c r="DE228" s="621"/>
      <c r="DF228" s="621"/>
      <c r="DG228" s="621"/>
      <c r="DH228" s="544"/>
      <c r="DI228" s="200">
        <v>0</v>
      </c>
      <c r="DJ228" s="200">
        <v>0</v>
      </c>
      <c r="DK228" s="200">
        <v>0</v>
      </c>
      <c r="DL228" s="200">
        <v>0</v>
      </c>
      <c r="DM228" s="200">
        <v>0</v>
      </c>
      <c r="DN228" s="200">
        <v>0</v>
      </c>
      <c r="DO228" s="200">
        <v>0</v>
      </c>
      <c r="DP228" s="200">
        <v>0</v>
      </c>
      <c r="DQ228" s="200">
        <v>0</v>
      </c>
      <c r="DR228" s="200">
        <v>0</v>
      </c>
      <c r="DS228" s="200">
        <v>0</v>
      </c>
      <c r="DT228" s="200">
        <v>0</v>
      </c>
      <c r="DU228" s="200">
        <v>0</v>
      </c>
      <c r="DV228" s="200">
        <v>0</v>
      </c>
      <c r="DW228" s="1304"/>
    </row>
    <row r="229" spans="2:127" s="240" customFormat="1" ht="15.95" customHeight="1">
      <c r="B229" s="3316" t="s">
        <v>1203</v>
      </c>
      <c r="C229" s="3317"/>
      <c r="D229" s="3317"/>
      <c r="E229" s="3317"/>
      <c r="F229" s="3317"/>
      <c r="G229" s="3317"/>
      <c r="H229" s="3317"/>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17"/>
      <c r="AD229" s="3317"/>
      <c r="AE229" s="3317"/>
      <c r="AF229" s="3317"/>
      <c r="AG229" s="3317"/>
      <c r="AH229" s="3317"/>
      <c r="AI229" s="3317"/>
      <c r="AJ229" s="3317"/>
      <c r="AK229" s="3317"/>
      <c r="AL229" s="3317"/>
      <c r="AM229" s="3317"/>
      <c r="AN229" s="3317"/>
      <c r="AO229" s="3317"/>
      <c r="AP229" s="3317"/>
      <c r="AQ229" s="3317"/>
      <c r="AR229" s="3317"/>
      <c r="AS229" s="3317"/>
      <c r="AT229" s="3317"/>
      <c r="AU229" s="3317"/>
      <c r="AV229" s="3317"/>
      <c r="AW229" s="3317"/>
      <c r="AX229" s="3317"/>
      <c r="AY229" s="3317"/>
      <c r="AZ229" s="3317"/>
      <c r="BA229" s="3317"/>
      <c r="BB229" s="3317"/>
      <c r="BC229" s="3317"/>
      <c r="BD229" s="3317"/>
      <c r="BE229" s="3317"/>
      <c r="BF229" s="3317"/>
      <c r="BG229" s="3317"/>
      <c r="BH229" s="3317"/>
      <c r="BI229" s="3317"/>
      <c r="BJ229" s="3317"/>
      <c r="BK229" s="3317"/>
      <c r="BL229" s="3317"/>
      <c r="BM229" s="3317"/>
      <c r="BN229" s="3317"/>
      <c r="BO229" s="3317"/>
      <c r="BP229" s="3317"/>
      <c r="BQ229" s="3317"/>
      <c r="BR229" s="3317"/>
      <c r="BS229" s="3317"/>
      <c r="BT229" s="3317"/>
      <c r="BU229" s="3317"/>
      <c r="BV229" s="3317"/>
      <c r="BW229" s="3317"/>
      <c r="BX229" s="3317"/>
      <c r="BY229" s="3317"/>
      <c r="BZ229" s="3317"/>
      <c r="CA229" s="3317"/>
      <c r="CB229" s="3317"/>
      <c r="CC229" s="3317"/>
      <c r="CD229" s="3317"/>
      <c r="CE229" s="3317"/>
      <c r="CF229" s="3318" t="str">
        <f>B229</f>
        <v>PROTÉINES  Préparations patissières</v>
      </c>
      <c r="CG229" s="3318"/>
      <c r="CH229" s="3318"/>
      <c r="CI229" s="3318"/>
      <c r="CJ229" s="3318"/>
      <c r="CK229" s="3318"/>
      <c r="CL229" s="3318"/>
      <c r="CM229" s="3318"/>
      <c r="CN229" s="3318"/>
      <c r="CO229" s="3318"/>
      <c r="CP229" s="3318"/>
      <c r="CQ229" s="3318"/>
      <c r="CR229" s="3318"/>
      <c r="CS229" s="3318"/>
      <c r="CT229" s="3318"/>
      <c r="CU229" s="3318"/>
      <c r="CV229" s="3318"/>
      <c r="CW229" s="3318"/>
      <c r="CX229" s="3318"/>
      <c r="CY229" s="3318"/>
      <c r="CZ229" s="3318"/>
      <c r="DA229" s="3318"/>
      <c r="DB229" s="3318"/>
      <c r="DC229" s="3318"/>
      <c r="DD229" s="3318"/>
      <c r="DE229" s="3318"/>
      <c r="DF229" s="3318"/>
      <c r="DG229" s="3319"/>
      <c r="DH229" s="544"/>
      <c r="DI229" s="200">
        <v>0</v>
      </c>
      <c r="DJ229" s="200">
        <v>0</v>
      </c>
      <c r="DK229" s="200">
        <v>0</v>
      </c>
      <c r="DL229" s="200">
        <v>0</v>
      </c>
      <c r="DM229" s="200">
        <v>0</v>
      </c>
      <c r="DN229" s="200">
        <v>0</v>
      </c>
      <c r="DO229" s="200">
        <v>0</v>
      </c>
      <c r="DP229" s="200">
        <v>0</v>
      </c>
      <c r="DQ229" s="200">
        <v>0</v>
      </c>
      <c r="DR229" s="200">
        <v>0</v>
      </c>
      <c r="DS229" s="200">
        <v>0</v>
      </c>
      <c r="DT229" s="200">
        <v>0</v>
      </c>
      <c r="DU229" s="200">
        <v>0</v>
      </c>
      <c r="DV229" s="200">
        <v>0</v>
      </c>
      <c r="DW229" s="1304"/>
    </row>
    <row r="230" spans="2:127" s="240" customFormat="1" ht="15.95" customHeight="1">
      <c r="B230" s="3316"/>
      <c r="C230" s="3317"/>
      <c r="D230" s="3317"/>
      <c r="E230" s="3317"/>
      <c r="F230" s="3317"/>
      <c r="G230" s="3317"/>
      <c r="H230" s="3317"/>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17"/>
      <c r="AD230" s="3317"/>
      <c r="AE230" s="3317"/>
      <c r="AF230" s="3317"/>
      <c r="AG230" s="3317"/>
      <c r="AH230" s="3317"/>
      <c r="AI230" s="3317"/>
      <c r="AJ230" s="3317"/>
      <c r="AK230" s="3317"/>
      <c r="AL230" s="3317"/>
      <c r="AM230" s="3317"/>
      <c r="AN230" s="3317"/>
      <c r="AO230" s="3317"/>
      <c r="AP230" s="3317"/>
      <c r="AQ230" s="3317"/>
      <c r="AR230" s="3317"/>
      <c r="AS230" s="3317"/>
      <c r="AT230" s="3317"/>
      <c r="AU230" s="3317"/>
      <c r="AV230" s="3317"/>
      <c r="AW230" s="3317"/>
      <c r="AX230" s="3317"/>
      <c r="AY230" s="3317"/>
      <c r="AZ230" s="3317"/>
      <c r="BA230" s="3317"/>
      <c r="BB230" s="3317"/>
      <c r="BC230" s="3317"/>
      <c r="BD230" s="3317"/>
      <c r="BE230" s="3317"/>
      <c r="BF230" s="3317"/>
      <c r="BG230" s="3317"/>
      <c r="BH230" s="3317"/>
      <c r="BI230" s="3317"/>
      <c r="BJ230" s="3317"/>
      <c r="BK230" s="3317"/>
      <c r="BL230" s="3317"/>
      <c r="BM230" s="3317"/>
      <c r="BN230" s="3317"/>
      <c r="BO230" s="3317"/>
      <c r="BP230" s="3317"/>
      <c r="BQ230" s="3317"/>
      <c r="BR230" s="3317"/>
      <c r="BS230" s="3317"/>
      <c r="BT230" s="3317"/>
      <c r="BU230" s="3317"/>
      <c r="BV230" s="3317"/>
      <c r="BW230" s="3317"/>
      <c r="BX230" s="3317"/>
      <c r="BY230" s="3317"/>
      <c r="BZ230" s="3317"/>
      <c r="CA230" s="3317"/>
      <c r="CB230" s="3317"/>
      <c r="CC230" s="3317"/>
      <c r="CD230" s="3317"/>
      <c r="CE230" s="3317"/>
      <c r="CF230" s="3320"/>
      <c r="CG230" s="3320"/>
      <c r="CH230" s="3320"/>
      <c r="CI230" s="3320"/>
      <c r="CJ230" s="3320"/>
      <c r="CK230" s="3320"/>
      <c r="CL230" s="3320"/>
      <c r="CM230" s="3320"/>
      <c r="CN230" s="3320"/>
      <c r="CO230" s="3320"/>
      <c r="CP230" s="3320"/>
      <c r="CQ230" s="3320"/>
      <c r="CR230" s="3320"/>
      <c r="CS230" s="3320"/>
      <c r="CT230" s="3320"/>
      <c r="CU230" s="3320"/>
      <c r="CV230" s="3320"/>
      <c r="CW230" s="3320"/>
      <c r="CX230" s="3320"/>
      <c r="CY230" s="3320"/>
      <c r="CZ230" s="3320"/>
      <c r="DA230" s="3320"/>
      <c r="DB230" s="3320"/>
      <c r="DC230" s="3320"/>
      <c r="DD230" s="3320"/>
      <c r="DE230" s="3320"/>
      <c r="DF230" s="3320"/>
      <c r="DG230" s="3321"/>
      <c r="DH230" s="544"/>
      <c r="DI230" s="200">
        <v>0</v>
      </c>
      <c r="DJ230" s="200">
        <v>0</v>
      </c>
      <c r="DK230" s="200">
        <v>0</v>
      </c>
      <c r="DL230" s="200">
        <v>0</v>
      </c>
      <c r="DM230" s="200">
        <v>0</v>
      </c>
      <c r="DN230" s="200">
        <v>0</v>
      </c>
      <c r="DO230" s="200">
        <v>0</v>
      </c>
      <c r="DP230" s="200">
        <v>0</v>
      </c>
      <c r="DQ230" s="200">
        <v>0</v>
      </c>
      <c r="DR230" s="200">
        <v>0</v>
      </c>
      <c r="DS230" s="200">
        <v>0</v>
      </c>
      <c r="DT230" s="200">
        <v>0</v>
      </c>
      <c r="DU230" s="200">
        <v>0</v>
      </c>
      <c r="DV230" s="200">
        <v>0</v>
      </c>
      <c r="DW230" s="1304"/>
    </row>
    <row r="231" spans="2:127" s="2" customFormat="1" ht="15.95" customHeight="1">
      <c r="B231" s="947" t="s">
        <v>847</v>
      </c>
      <c r="C231" s="3023">
        <v>1</v>
      </c>
      <c r="D231" s="3024"/>
      <c r="E231" s="3023">
        <f>C231+1</f>
        <v>2</v>
      </c>
      <c r="F231" s="3024"/>
      <c r="G231" s="3023">
        <f>E231+1</f>
        <v>3</v>
      </c>
      <c r="H231" s="3024"/>
      <c r="I231" s="3023">
        <f>G231+1</f>
        <v>4</v>
      </c>
      <c r="J231" s="3024"/>
      <c r="K231" s="3023">
        <f>I231+1</f>
        <v>5</v>
      </c>
      <c r="L231" s="3024"/>
      <c r="M231" s="3023">
        <f>K231+1</f>
        <v>6</v>
      </c>
      <c r="N231" s="3024"/>
      <c r="O231" s="3023">
        <f>M231+1</f>
        <v>7</v>
      </c>
      <c r="P231" s="3024"/>
      <c r="Q231" s="3023">
        <f>O231+1</f>
        <v>8</v>
      </c>
      <c r="R231" s="3024"/>
      <c r="S231" s="3023">
        <f>Q231+1</f>
        <v>9</v>
      </c>
      <c r="T231" s="3024"/>
      <c r="U231" s="3023">
        <f>S231+1</f>
        <v>10</v>
      </c>
      <c r="V231" s="3024"/>
      <c r="W231" s="3023">
        <f>U231+1</f>
        <v>11</v>
      </c>
      <c r="X231" s="3024"/>
      <c r="Y231" s="3023">
        <f>W231+1</f>
        <v>12</v>
      </c>
      <c r="Z231" s="3024"/>
      <c r="AA231" s="3023">
        <f>Y231+1</f>
        <v>13</v>
      </c>
      <c r="AB231" s="3024"/>
      <c r="AC231" s="113"/>
      <c r="AD231" s="3023">
        <f>AA231+1</f>
        <v>14</v>
      </c>
      <c r="AE231" s="3024"/>
      <c r="AF231" s="3023">
        <f>AD231+1</f>
        <v>15</v>
      </c>
      <c r="AG231" s="3024"/>
      <c r="AH231" s="3023">
        <f>AF231+1</f>
        <v>16</v>
      </c>
      <c r="AI231" s="3024"/>
      <c r="AJ231" s="3023">
        <f>AH231+1</f>
        <v>17</v>
      </c>
      <c r="AK231" s="3024"/>
      <c r="AL231" s="3023">
        <f>AJ231+1</f>
        <v>18</v>
      </c>
      <c r="AM231" s="3024"/>
      <c r="AN231" s="3023">
        <f>AL231+1</f>
        <v>19</v>
      </c>
      <c r="AO231" s="3024"/>
      <c r="AP231" s="3023">
        <f>AN231+1</f>
        <v>20</v>
      </c>
      <c r="AQ231" s="3024"/>
      <c r="AR231" s="3023">
        <f>AP231+1</f>
        <v>21</v>
      </c>
      <c r="AS231" s="3024"/>
      <c r="AT231" s="3023">
        <f>AR231+1</f>
        <v>22</v>
      </c>
      <c r="AU231" s="3024"/>
      <c r="AV231" s="3023">
        <f>AT231+1</f>
        <v>23</v>
      </c>
      <c r="AW231" s="3024"/>
      <c r="AX231" s="3023">
        <f>AV231+1</f>
        <v>24</v>
      </c>
      <c r="AY231" s="3024"/>
      <c r="AZ231" s="3023">
        <f>AX231+1</f>
        <v>25</v>
      </c>
      <c r="BA231" s="3024"/>
      <c r="BB231" s="3023">
        <f>AZ231+1</f>
        <v>26</v>
      </c>
      <c r="BC231" s="3024"/>
      <c r="BD231" s="114"/>
      <c r="BE231" s="3023">
        <f>BB231+1</f>
        <v>27</v>
      </c>
      <c r="BF231" s="3024"/>
      <c r="BG231" s="3023">
        <f>BE231+1</f>
        <v>28</v>
      </c>
      <c r="BH231" s="3024"/>
      <c r="BI231" s="3023">
        <f>BG231+1</f>
        <v>29</v>
      </c>
      <c r="BJ231" s="3024"/>
      <c r="BK231" s="3023">
        <f>BI231+1</f>
        <v>30</v>
      </c>
      <c r="BL231" s="3024"/>
      <c r="BM231" s="3023">
        <f>BK231+1</f>
        <v>31</v>
      </c>
      <c r="BN231" s="3024"/>
      <c r="BO231" s="3023">
        <f>BM231+1</f>
        <v>32</v>
      </c>
      <c r="BP231" s="3024"/>
      <c r="BQ231" s="3023">
        <f>BO231+1</f>
        <v>33</v>
      </c>
      <c r="BR231" s="3024"/>
      <c r="BS231" s="3023">
        <f>BQ231+1</f>
        <v>34</v>
      </c>
      <c r="BT231" s="3024"/>
      <c r="BU231" s="3023">
        <f>BS231+1</f>
        <v>35</v>
      </c>
      <c r="BV231" s="3024"/>
      <c r="BW231" s="3023">
        <f>BU231+1</f>
        <v>36</v>
      </c>
      <c r="BX231" s="3024"/>
      <c r="BY231" s="3023">
        <f>BW231+1</f>
        <v>37</v>
      </c>
      <c r="BZ231" s="3024"/>
      <c r="CA231" s="3023">
        <f>BY231+1</f>
        <v>38</v>
      </c>
      <c r="CB231" s="3024"/>
      <c r="CC231" s="3023">
        <f>CA231+1</f>
        <v>39</v>
      </c>
      <c r="CD231" s="3024"/>
      <c r="CE231" s="115"/>
      <c r="CF231" s="3023">
        <f>CC231+1</f>
        <v>40</v>
      </c>
      <c r="CG231" s="3024"/>
      <c r="CH231" s="3023">
        <f>CF231+1</f>
        <v>41</v>
      </c>
      <c r="CI231" s="3024"/>
      <c r="CJ231" s="3023">
        <f>CH231+1</f>
        <v>42</v>
      </c>
      <c r="CK231" s="3024"/>
      <c r="CL231" s="3023">
        <f>CJ231+1</f>
        <v>43</v>
      </c>
      <c r="CM231" s="3024"/>
      <c r="CN231" s="3023">
        <f>CL231+1</f>
        <v>44</v>
      </c>
      <c r="CO231" s="3024"/>
      <c r="CP231" s="3023">
        <f>CN231+1</f>
        <v>45</v>
      </c>
      <c r="CQ231" s="3024"/>
      <c r="CR231" s="3023">
        <f>CP231+1</f>
        <v>46</v>
      </c>
      <c r="CS231" s="3024"/>
      <c r="CT231" s="3023">
        <f>CR231+1</f>
        <v>47</v>
      </c>
      <c r="CU231" s="3024"/>
      <c r="CV231" s="3023">
        <f>CT231+1</f>
        <v>48</v>
      </c>
      <c r="CW231" s="3024"/>
      <c r="CX231" s="3023">
        <f>CV231+1</f>
        <v>49</v>
      </c>
      <c r="CY231" s="3024"/>
      <c r="CZ231" s="3023">
        <f>CX231+1</f>
        <v>50</v>
      </c>
      <c r="DA231" s="3024"/>
      <c r="DB231" s="3023">
        <f t="shared" ref="DB231" si="76">CZ231+1</f>
        <v>51</v>
      </c>
      <c r="DC231" s="3024"/>
      <c r="DD231" s="3023">
        <f>DB231+1</f>
        <v>52</v>
      </c>
      <c r="DE231" s="3024"/>
      <c r="DF231" s="100" t="s">
        <v>937</v>
      </c>
      <c r="DG231" s="101"/>
      <c r="DH231" s="96"/>
      <c r="DI231" s="200">
        <v>0</v>
      </c>
      <c r="DJ231" s="200">
        <v>0</v>
      </c>
      <c r="DK231" s="200">
        <v>0</v>
      </c>
      <c r="DL231" s="200">
        <v>0</v>
      </c>
      <c r="DM231" s="200">
        <v>0</v>
      </c>
      <c r="DN231" s="200">
        <v>0</v>
      </c>
      <c r="DO231" s="200">
        <v>0</v>
      </c>
      <c r="DP231" s="200">
        <v>0</v>
      </c>
      <c r="DQ231" s="200">
        <v>0</v>
      </c>
      <c r="DR231" s="200">
        <v>0</v>
      </c>
      <c r="DS231" s="200">
        <v>0</v>
      </c>
      <c r="DT231" s="200">
        <v>0</v>
      </c>
      <c r="DU231" s="200">
        <v>0</v>
      </c>
      <c r="DV231" s="200">
        <v>0</v>
      </c>
      <c r="DW231" s="1304"/>
    </row>
    <row r="232" spans="2:127" s="2" customFormat="1" ht="15.95" customHeight="1">
      <c r="B232" s="948" t="s">
        <v>205</v>
      </c>
      <c r="C232" s="102" t="s">
        <v>66</v>
      </c>
      <c r="D232" s="103" t="s">
        <v>77</v>
      </c>
      <c r="E232" s="102" t="s">
        <v>66</v>
      </c>
      <c r="F232" s="103" t="s">
        <v>77</v>
      </c>
      <c r="G232" s="102" t="s">
        <v>66</v>
      </c>
      <c r="H232" s="103" t="s">
        <v>77</v>
      </c>
      <c r="I232" s="102" t="s">
        <v>66</v>
      </c>
      <c r="J232" s="103" t="s">
        <v>77</v>
      </c>
      <c r="K232" s="102" t="s">
        <v>66</v>
      </c>
      <c r="L232" s="103" t="s">
        <v>77</v>
      </c>
      <c r="M232" s="102" t="s">
        <v>66</v>
      </c>
      <c r="N232" s="103" t="s">
        <v>77</v>
      </c>
      <c r="O232" s="102" t="s">
        <v>66</v>
      </c>
      <c r="P232" s="103" t="s">
        <v>77</v>
      </c>
      <c r="Q232" s="102" t="s">
        <v>66</v>
      </c>
      <c r="R232" s="103" t="s">
        <v>77</v>
      </c>
      <c r="S232" s="102" t="s">
        <v>66</v>
      </c>
      <c r="T232" s="103" t="s">
        <v>77</v>
      </c>
      <c r="U232" s="102" t="s">
        <v>66</v>
      </c>
      <c r="V232" s="103" t="s">
        <v>77</v>
      </c>
      <c r="W232" s="102" t="s">
        <v>66</v>
      </c>
      <c r="X232" s="103" t="s">
        <v>77</v>
      </c>
      <c r="Y232" s="102" t="s">
        <v>66</v>
      </c>
      <c r="Z232" s="103" t="s">
        <v>77</v>
      </c>
      <c r="AA232" s="102" t="s">
        <v>66</v>
      </c>
      <c r="AB232" s="104" t="s">
        <v>77</v>
      </c>
      <c r="AC232" s="97"/>
      <c r="AD232" s="105" t="s">
        <v>66</v>
      </c>
      <c r="AE232" s="103" t="s">
        <v>77</v>
      </c>
      <c r="AF232" s="106" t="s">
        <v>66</v>
      </c>
      <c r="AG232" s="103" t="s">
        <v>77</v>
      </c>
      <c r="AH232" s="106" t="s">
        <v>66</v>
      </c>
      <c r="AI232" s="103" t="s">
        <v>77</v>
      </c>
      <c r="AJ232" s="106" t="s">
        <v>66</v>
      </c>
      <c r="AK232" s="103" t="s">
        <v>77</v>
      </c>
      <c r="AL232" s="106" t="s">
        <v>66</v>
      </c>
      <c r="AM232" s="103" t="s">
        <v>77</v>
      </c>
      <c r="AN232" s="106" t="s">
        <v>66</v>
      </c>
      <c r="AO232" s="103" t="s">
        <v>77</v>
      </c>
      <c r="AP232" s="106" t="s">
        <v>66</v>
      </c>
      <c r="AQ232" s="103" t="s">
        <v>77</v>
      </c>
      <c r="AR232" s="106" t="s">
        <v>66</v>
      </c>
      <c r="AS232" s="103" t="s">
        <v>77</v>
      </c>
      <c r="AT232" s="106" t="s">
        <v>66</v>
      </c>
      <c r="AU232" s="103" t="s">
        <v>77</v>
      </c>
      <c r="AV232" s="106" t="s">
        <v>66</v>
      </c>
      <c r="AW232" s="103" t="s">
        <v>77</v>
      </c>
      <c r="AX232" s="106" t="s">
        <v>66</v>
      </c>
      <c r="AY232" s="103" t="s">
        <v>77</v>
      </c>
      <c r="AZ232" s="106" t="s">
        <v>66</v>
      </c>
      <c r="BA232" s="103" t="s">
        <v>77</v>
      </c>
      <c r="BB232" s="106" t="s">
        <v>66</v>
      </c>
      <c r="BC232" s="104" t="s">
        <v>77</v>
      </c>
      <c r="BD232" s="98"/>
      <c r="BE232" s="107" t="s">
        <v>66</v>
      </c>
      <c r="BF232" s="103" t="s">
        <v>77</v>
      </c>
      <c r="BG232" s="108" t="s">
        <v>66</v>
      </c>
      <c r="BH232" s="103" t="s">
        <v>77</v>
      </c>
      <c r="BI232" s="108" t="s">
        <v>66</v>
      </c>
      <c r="BJ232" s="103" t="s">
        <v>77</v>
      </c>
      <c r="BK232" s="108" t="s">
        <v>66</v>
      </c>
      <c r="BL232" s="103" t="s">
        <v>77</v>
      </c>
      <c r="BM232" s="108" t="s">
        <v>66</v>
      </c>
      <c r="BN232" s="103" t="s">
        <v>77</v>
      </c>
      <c r="BO232" s="108" t="s">
        <v>66</v>
      </c>
      <c r="BP232" s="103" t="s">
        <v>77</v>
      </c>
      <c r="BQ232" s="108" t="s">
        <v>66</v>
      </c>
      <c r="BR232" s="103" t="s">
        <v>77</v>
      </c>
      <c r="BS232" s="108" t="s">
        <v>66</v>
      </c>
      <c r="BT232" s="103" t="s">
        <v>77</v>
      </c>
      <c r="BU232" s="108" t="s">
        <v>66</v>
      </c>
      <c r="BV232" s="103" t="s">
        <v>77</v>
      </c>
      <c r="BW232" s="108" t="s">
        <v>66</v>
      </c>
      <c r="BX232" s="103" t="s">
        <v>77</v>
      </c>
      <c r="BY232" s="108" t="s">
        <v>66</v>
      </c>
      <c r="BZ232" s="103" t="s">
        <v>77</v>
      </c>
      <c r="CA232" s="108" t="s">
        <v>66</v>
      </c>
      <c r="CB232" s="103" t="s">
        <v>77</v>
      </c>
      <c r="CC232" s="108" t="s">
        <v>66</v>
      </c>
      <c r="CD232" s="104" t="s">
        <v>77</v>
      </c>
      <c r="CE232" s="99"/>
      <c r="CF232" s="109" t="s">
        <v>66</v>
      </c>
      <c r="CG232" s="103" t="s">
        <v>77</v>
      </c>
      <c r="CH232" s="110" t="s">
        <v>66</v>
      </c>
      <c r="CI232" s="103" t="s">
        <v>77</v>
      </c>
      <c r="CJ232" s="110" t="s">
        <v>66</v>
      </c>
      <c r="CK232" s="103" t="s">
        <v>77</v>
      </c>
      <c r="CL232" s="110" t="s">
        <v>66</v>
      </c>
      <c r="CM232" s="103" t="s">
        <v>77</v>
      </c>
      <c r="CN232" s="110" t="s">
        <v>66</v>
      </c>
      <c r="CO232" s="103" t="s">
        <v>77</v>
      </c>
      <c r="CP232" s="110" t="s">
        <v>66</v>
      </c>
      <c r="CQ232" s="103" t="s">
        <v>77</v>
      </c>
      <c r="CR232" s="110" t="s">
        <v>66</v>
      </c>
      <c r="CS232" s="103" t="s">
        <v>77</v>
      </c>
      <c r="CT232" s="110" t="s">
        <v>66</v>
      </c>
      <c r="CU232" s="103" t="s">
        <v>77</v>
      </c>
      <c r="CV232" s="110" t="s">
        <v>66</v>
      </c>
      <c r="CW232" s="103" t="s">
        <v>77</v>
      </c>
      <c r="CX232" s="110" t="s">
        <v>66</v>
      </c>
      <c r="CY232" s="103" t="s">
        <v>77</v>
      </c>
      <c r="CZ232" s="110" t="s">
        <v>66</v>
      </c>
      <c r="DA232" s="103" t="s">
        <v>77</v>
      </c>
      <c r="DB232" s="110" t="s">
        <v>66</v>
      </c>
      <c r="DC232" s="103" t="s">
        <v>77</v>
      </c>
      <c r="DD232" s="110" t="s">
        <v>66</v>
      </c>
      <c r="DE232" s="104" t="s">
        <v>77</v>
      </c>
      <c r="DF232" s="111" t="s">
        <v>922</v>
      </c>
      <c r="DG232" s="112"/>
      <c r="DH232" s="96"/>
      <c r="DI232" s="200">
        <v>0</v>
      </c>
      <c r="DJ232" s="200">
        <v>0</v>
      </c>
      <c r="DK232" s="200">
        <v>0</v>
      </c>
      <c r="DL232" s="200">
        <v>0</v>
      </c>
      <c r="DM232" s="200">
        <v>0</v>
      </c>
      <c r="DN232" s="200">
        <v>0</v>
      </c>
      <c r="DO232" s="200">
        <v>0</v>
      </c>
      <c r="DP232" s="200">
        <v>0</v>
      </c>
      <c r="DQ232" s="200">
        <v>0</v>
      </c>
      <c r="DR232" s="200">
        <v>0</v>
      </c>
      <c r="DS232" s="200">
        <v>0</v>
      </c>
      <c r="DT232" s="200">
        <v>0</v>
      </c>
      <c r="DU232" s="200">
        <v>0</v>
      </c>
      <c r="DV232" s="200">
        <v>0</v>
      </c>
      <c r="DW232" s="1304"/>
    </row>
    <row r="233" spans="2:127" ht="15.95" customHeight="1">
      <c r="B233" s="694" t="s">
        <v>438</v>
      </c>
      <c r="C233" s="695"/>
      <c r="D233" s="696"/>
      <c r="E233" s="695"/>
      <c r="F233" s="696"/>
      <c r="G233" s="695"/>
      <c r="H233" s="696"/>
      <c r="I233" s="695"/>
      <c r="J233" s="696"/>
      <c r="K233" s="695"/>
      <c r="L233" s="696"/>
      <c r="M233" s="695"/>
      <c r="N233" s="696"/>
      <c r="O233" s="695"/>
      <c r="P233" s="696"/>
      <c r="Q233" s="695"/>
      <c r="R233" s="696"/>
      <c r="S233" s="695"/>
      <c r="T233" s="696"/>
      <c r="U233" s="695"/>
      <c r="V233" s="696"/>
      <c r="W233" s="695"/>
      <c r="X233" s="696"/>
      <c r="Y233" s="695"/>
      <c r="Z233" s="696"/>
      <c r="AA233" s="695"/>
      <c r="AB233" s="697"/>
      <c r="AC233" s="648"/>
      <c r="AD233" s="695"/>
      <c r="AE233" s="696"/>
      <c r="AF233" s="695"/>
      <c r="AG233" s="696"/>
      <c r="AH233" s="695"/>
      <c r="AI233" s="696"/>
      <c r="AJ233" s="695"/>
      <c r="AK233" s="696"/>
      <c r="AL233" s="695"/>
      <c r="AM233" s="696"/>
      <c r="AN233" s="695"/>
      <c r="AO233" s="696"/>
      <c r="AP233" s="695"/>
      <c r="AQ233" s="696"/>
      <c r="AR233" s="695"/>
      <c r="AS233" s="696"/>
      <c r="AT233" s="695"/>
      <c r="AU233" s="696"/>
      <c r="AV233" s="695"/>
      <c r="AW233" s="696"/>
      <c r="AX233" s="695"/>
      <c r="AY233" s="696"/>
      <c r="AZ233" s="695"/>
      <c r="BA233" s="696"/>
      <c r="BB233" s="695"/>
      <c r="BC233" s="697"/>
      <c r="BD233" s="649"/>
      <c r="BE233" s="695"/>
      <c r="BF233" s="696"/>
      <c r="BG233" s="695"/>
      <c r="BH233" s="696"/>
      <c r="BI233" s="695"/>
      <c r="BJ233" s="696"/>
      <c r="BK233" s="695"/>
      <c r="BL233" s="696"/>
      <c r="BM233" s="695"/>
      <c r="BN233" s="696"/>
      <c r="BO233" s="695"/>
      <c r="BP233" s="696"/>
      <c r="BQ233" s="695"/>
      <c r="BR233" s="696"/>
      <c r="BS233" s="695"/>
      <c r="BT233" s="696"/>
      <c r="BU233" s="695"/>
      <c r="BV233" s="696"/>
      <c r="BW233" s="695"/>
      <c r="BX233" s="696"/>
      <c r="BY233" s="695"/>
      <c r="BZ233" s="696"/>
      <c r="CA233" s="695"/>
      <c r="CB233" s="696"/>
      <c r="CC233" s="695"/>
      <c r="CD233" s="697"/>
      <c r="CE233" s="650"/>
      <c r="CF233" s="695"/>
      <c r="CG233" s="696"/>
      <c r="CH233" s="695"/>
      <c r="CI233" s="696"/>
      <c r="CJ233" s="695"/>
      <c r="CK233" s="696"/>
      <c r="CL233" s="695"/>
      <c r="CM233" s="696"/>
      <c r="CN233" s="695"/>
      <c r="CO233" s="696"/>
      <c r="CP233" s="695"/>
      <c r="CQ233" s="696"/>
      <c r="CR233" s="695"/>
      <c r="CS233" s="696"/>
      <c r="CT233" s="695"/>
      <c r="CU233" s="696"/>
      <c r="CV233" s="695"/>
      <c r="CW233" s="696"/>
      <c r="CX233" s="695"/>
      <c r="CY233" s="696"/>
      <c r="CZ233" s="695"/>
      <c r="DA233" s="696"/>
      <c r="DB233" s="695"/>
      <c r="DC233" s="696"/>
      <c r="DD233" s="695"/>
      <c r="DE233" s="697"/>
      <c r="DF233" s="692">
        <f t="shared" si="75"/>
        <v>0</v>
      </c>
      <c r="DG233" s="693" t="str">
        <f>IF(DF233=0,"",DF233/DB287)</f>
        <v/>
      </c>
      <c r="DH233" s="647"/>
      <c r="DI233" s="200">
        <v>0</v>
      </c>
      <c r="DJ233" s="200">
        <v>0</v>
      </c>
      <c r="DK233" s="200">
        <v>0</v>
      </c>
      <c r="DL233" s="200">
        <v>0</v>
      </c>
      <c r="DM233" s="200">
        <v>0</v>
      </c>
      <c r="DN233" s="200">
        <v>0</v>
      </c>
      <c r="DO233" s="200">
        <v>0</v>
      </c>
      <c r="DP233" s="200">
        <v>0</v>
      </c>
      <c r="DQ233" s="200">
        <v>0</v>
      </c>
      <c r="DR233" s="200">
        <v>0</v>
      </c>
      <c r="DS233" s="200">
        <v>0</v>
      </c>
      <c r="DT233" s="200">
        <v>0</v>
      </c>
      <c r="DU233" s="200">
        <v>0</v>
      </c>
      <c r="DV233" s="200">
        <v>0</v>
      </c>
      <c r="DW233" s="1304"/>
    </row>
    <row r="234" spans="2:127" ht="15.95" customHeight="1">
      <c r="B234" s="694" t="s">
        <v>352</v>
      </c>
      <c r="C234" s="695"/>
      <c r="D234" s="696"/>
      <c r="E234" s="695"/>
      <c r="F234" s="696"/>
      <c r="G234" s="695"/>
      <c r="H234" s="696"/>
      <c r="I234" s="695"/>
      <c r="J234" s="696"/>
      <c r="K234" s="695"/>
      <c r="L234" s="696"/>
      <c r="M234" s="695"/>
      <c r="N234" s="696"/>
      <c r="O234" s="695"/>
      <c r="P234" s="696"/>
      <c r="Q234" s="695"/>
      <c r="R234" s="696"/>
      <c r="S234" s="695"/>
      <c r="T234" s="696"/>
      <c r="U234" s="695"/>
      <c r="V234" s="696"/>
      <c r="W234" s="695"/>
      <c r="X234" s="696"/>
      <c r="Y234" s="695"/>
      <c r="Z234" s="696"/>
      <c r="AA234" s="695"/>
      <c r="AB234" s="697"/>
      <c r="AC234" s="648"/>
      <c r="AD234" s="695"/>
      <c r="AE234" s="696"/>
      <c r="AF234" s="695"/>
      <c r="AG234" s="696"/>
      <c r="AH234" s="695"/>
      <c r="AI234" s="696"/>
      <c r="AJ234" s="695"/>
      <c r="AK234" s="696"/>
      <c r="AL234" s="695"/>
      <c r="AM234" s="696"/>
      <c r="AN234" s="695"/>
      <c r="AO234" s="696"/>
      <c r="AP234" s="695"/>
      <c r="AQ234" s="696"/>
      <c r="AR234" s="695"/>
      <c r="AS234" s="696"/>
      <c r="AT234" s="695"/>
      <c r="AU234" s="696"/>
      <c r="AV234" s="695"/>
      <c r="AW234" s="696"/>
      <c r="AX234" s="695"/>
      <c r="AY234" s="696"/>
      <c r="AZ234" s="695"/>
      <c r="BA234" s="696"/>
      <c r="BB234" s="695"/>
      <c r="BC234" s="697"/>
      <c r="BD234" s="649"/>
      <c r="BE234" s="695"/>
      <c r="BF234" s="696"/>
      <c r="BG234" s="695"/>
      <c r="BH234" s="696"/>
      <c r="BI234" s="695"/>
      <c r="BJ234" s="696"/>
      <c r="BK234" s="695"/>
      <c r="BL234" s="696"/>
      <c r="BM234" s="695"/>
      <c r="BN234" s="696"/>
      <c r="BO234" s="695"/>
      <c r="BP234" s="696"/>
      <c r="BQ234" s="695"/>
      <c r="BR234" s="696"/>
      <c r="BS234" s="695"/>
      <c r="BT234" s="696"/>
      <c r="BU234" s="695"/>
      <c r="BV234" s="696"/>
      <c r="BW234" s="695"/>
      <c r="BX234" s="696"/>
      <c r="BY234" s="695"/>
      <c r="BZ234" s="696"/>
      <c r="CA234" s="695"/>
      <c r="CB234" s="696"/>
      <c r="CC234" s="695"/>
      <c r="CD234" s="697"/>
      <c r="CE234" s="650"/>
      <c r="CF234" s="695"/>
      <c r="CG234" s="696"/>
      <c r="CH234" s="695"/>
      <c r="CI234" s="696"/>
      <c r="CJ234" s="695"/>
      <c r="CK234" s="696"/>
      <c r="CL234" s="695"/>
      <c r="CM234" s="696"/>
      <c r="CN234" s="695"/>
      <c r="CO234" s="696"/>
      <c r="CP234" s="695"/>
      <c r="CQ234" s="696"/>
      <c r="CR234" s="695"/>
      <c r="CS234" s="696"/>
      <c r="CT234" s="695"/>
      <c r="CU234" s="696"/>
      <c r="CV234" s="695"/>
      <c r="CW234" s="696"/>
      <c r="CX234" s="695"/>
      <c r="CY234" s="696"/>
      <c r="CZ234" s="695"/>
      <c r="DA234" s="696"/>
      <c r="DB234" s="695"/>
      <c r="DC234" s="696"/>
      <c r="DD234" s="695"/>
      <c r="DE234" s="697"/>
      <c r="DF234" s="692">
        <f t="shared" si="75"/>
        <v>0</v>
      </c>
      <c r="DG234" s="693" t="str">
        <f>IF(DF234=0,"",DF234/DB287)</f>
        <v/>
      </c>
      <c r="DH234" s="647"/>
      <c r="DI234" s="200">
        <v>0</v>
      </c>
      <c r="DJ234" s="200">
        <v>0</v>
      </c>
      <c r="DK234" s="200">
        <v>0</v>
      </c>
      <c r="DL234" s="200">
        <v>0</v>
      </c>
      <c r="DM234" s="200">
        <v>0</v>
      </c>
      <c r="DN234" s="200">
        <v>0</v>
      </c>
      <c r="DO234" s="200">
        <v>0</v>
      </c>
      <c r="DP234" s="200">
        <v>0</v>
      </c>
      <c r="DQ234" s="200">
        <v>0</v>
      </c>
      <c r="DR234" s="200">
        <v>0</v>
      </c>
      <c r="DS234" s="200">
        <v>0</v>
      </c>
      <c r="DT234" s="200">
        <v>0</v>
      </c>
      <c r="DU234" s="200">
        <v>0</v>
      </c>
      <c r="DV234" s="200">
        <v>0</v>
      </c>
      <c r="DW234" s="1304"/>
    </row>
    <row r="235" spans="2:127" ht="15.95" customHeight="1">
      <c r="B235" s="694" t="s">
        <v>463</v>
      </c>
      <c r="C235" s="695"/>
      <c r="D235" s="696"/>
      <c r="E235" s="695"/>
      <c r="F235" s="696"/>
      <c r="G235" s="695"/>
      <c r="H235" s="696"/>
      <c r="I235" s="695"/>
      <c r="J235" s="696"/>
      <c r="K235" s="695"/>
      <c r="L235" s="696"/>
      <c r="M235" s="695"/>
      <c r="N235" s="696"/>
      <c r="O235" s="695"/>
      <c r="P235" s="696"/>
      <c r="Q235" s="695"/>
      <c r="R235" s="696"/>
      <c r="S235" s="695"/>
      <c r="T235" s="696"/>
      <c r="U235" s="695"/>
      <c r="V235" s="696"/>
      <c r="W235" s="695"/>
      <c r="X235" s="696"/>
      <c r="Y235" s="695"/>
      <c r="Z235" s="696"/>
      <c r="AA235" s="695"/>
      <c r="AB235" s="697"/>
      <c r="AC235" s="648"/>
      <c r="AD235" s="695"/>
      <c r="AE235" s="696"/>
      <c r="AF235" s="695"/>
      <c r="AG235" s="696"/>
      <c r="AH235" s="695"/>
      <c r="AI235" s="696"/>
      <c r="AJ235" s="695"/>
      <c r="AK235" s="696"/>
      <c r="AL235" s="695"/>
      <c r="AM235" s="696"/>
      <c r="AN235" s="695"/>
      <c r="AO235" s="696"/>
      <c r="AP235" s="695"/>
      <c r="AQ235" s="696"/>
      <c r="AR235" s="695"/>
      <c r="AS235" s="696"/>
      <c r="AT235" s="695"/>
      <c r="AU235" s="696"/>
      <c r="AV235" s="695"/>
      <c r="AW235" s="696"/>
      <c r="AX235" s="695"/>
      <c r="AY235" s="696"/>
      <c r="AZ235" s="695"/>
      <c r="BA235" s="696"/>
      <c r="BB235" s="695"/>
      <c r="BC235" s="697"/>
      <c r="BD235" s="649"/>
      <c r="BE235" s="695"/>
      <c r="BF235" s="696"/>
      <c r="BG235" s="695"/>
      <c r="BH235" s="696"/>
      <c r="BI235" s="695"/>
      <c r="BJ235" s="696"/>
      <c r="BK235" s="695"/>
      <c r="BL235" s="696"/>
      <c r="BM235" s="695"/>
      <c r="BN235" s="696"/>
      <c r="BO235" s="695"/>
      <c r="BP235" s="696"/>
      <c r="BQ235" s="695"/>
      <c r="BR235" s="696"/>
      <c r="BS235" s="695"/>
      <c r="BT235" s="696"/>
      <c r="BU235" s="695"/>
      <c r="BV235" s="696"/>
      <c r="BW235" s="695"/>
      <c r="BX235" s="696"/>
      <c r="BY235" s="695"/>
      <c r="BZ235" s="696"/>
      <c r="CA235" s="695"/>
      <c r="CB235" s="696"/>
      <c r="CC235" s="695"/>
      <c r="CD235" s="697"/>
      <c r="CE235" s="650"/>
      <c r="CF235" s="695"/>
      <c r="CG235" s="696"/>
      <c r="CH235" s="695"/>
      <c r="CI235" s="696"/>
      <c r="CJ235" s="695"/>
      <c r="CK235" s="696"/>
      <c r="CL235" s="695"/>
      <c r="CM235" s="696"/>
      <c r="CN235" s="695"/>
      <c r="CO235" s="696"/>
      <c r="CP235" s="695"/>
      <c r="CQ235" s="696"/>
      <c r="CR235" s="695"/>
      <c r="CS235" s="696"/>
      <c r="CT235" s="695"/>
      <c r="CU235" s="696"/>
      <c r="CV235" s="695"/>
      <c r="CW235" s="696"/>
      <c r="CX235" s="695"/>
      <c r="CY235" s="696"/>
      <c r="CZ235" s="695"/>
      <c r="DA235" s="696"/>
      <c r="DB235" s="695"/>
      <c r="DC235" s="696"/>
      <c r="DD235" s="695"/>
      <c r="DE235" s="697"/>
      <c r="DF235" s="692">
        <f t="shared" si="75"/>
        <v>0</v>
      </c>
      <c r="DG235" s="693" t="str">
        <f>IF(DF235=0,"",DF235/DB287)</f>
        <v/>
      </c>
      <c r="DH235" s="647"/>
      <c r="DI235" s="200">
        <v>0</v>
      </c>
      <c r="DJ235" s="200">
        <v>0</v>
      </c>
      <c r="DK235" s="200">
        <v>0</v>
      </c>
      <c r="DL235" s="200">
        <v>0</v>
      </c>
      <c r="DM235" s="200">
        <v>0</v>
      </c>
      <c r="DN235" s="200">
        <v>0</v>
      </c>
      <c r="DO235" s="200">
        <v>0</v>
      </c>
      <c r="DP235" s="200">
        <v>0</v>
      </c>
      <c r="DQ235" s="200">
        <v>0</v>
      </c>
      <c r="DR235" s="200">
        <v>0</v>
      </c>
      <c r="DS235" s="200">
        <v>0</v>
      </c>
      <c r="DT235" s="200">
        <v>0</v>
      </c>
      <c r="DU235" s="200">
        <v>0</v>
      </c>
      <c r="DV235" s="200">
        <v>0</v>
      </c>
      <c r="DW235" s="1304"/>
    </row>
    <row r="236" spans="2:127" ht="15.95" customHeight="1">
      <c r="B236" s="694" t="s">
        <v>474</v>
      </c>
      <c r="C236" s="695"/>
      <c r="D236" s="696"/>
      <c r="E236" s="695"/>
      <c r="F236" s="696"/>
      <c r="G236" s="695"/>
      <c r="H236" s="696"/>
      <c r="I236" s="695"/>
      <c r="J236" s="696"/>
      <c r="K236" s="695"/>
      <c r="L236" s="696"/>
      <c r="M236" s="695"/>
      <c r="N236" s="696"/>
      <c r="O236" s="695"/>
      <c r="P236" s="696"/>
      <c r="Q236" s="695"/>
      <c r="R236" s="696"/>
      <c r="S236" s="695"/>
      <c r="T236" s="696"/>
      <c r="U236" s="695"/>
      <c r="V236" s="696"/>
      <c r="W236" s="695"/>
      <c r="X236" s="696"/>
      <c r="Y236" s="695"/>
      <c r="Z236" s="696"/>
      <c r="AA236" s="695"/>
      <c r="AB236" s="697"/>
      <c r="AC236" s="648"/>
      <c r="AD236" s="695"/>
      <c r="AE236" s="696"/>
      <c r="AF236" s="695"/>
      <c r="AG236" s="696"/>
      <c r="AH236" s="695"/>
      <c r="AI236" s="696"/>
      <c r="AJ236" s="695"/>
      <c r="AK236" s="696"/>
      <c r="AL236" s="695"/>
      <c r="AM236" s="696"/>
      <c r="AN236" s="695"/>
      <c r="AO236" s="696"/>
      <c r="AP236" s="695"/>
      <c r="AQ236" s="696"/>
      <c r="AR236" s="695"/>
      <c r="AS236" s="696"/>
      <c r="AT236" s="695"/>
      <c r="AU236" s="696"/>
      <c r="AV236" s="695"/>
      <c r="AW236" s="696"/>
      <c r="AX236" s="695"/>
      <c r="AY236" s="696"/>
      <c r="AZ236" s="695"/>
      <c r="BA236" s="696"/>
      <c r="BB236" s="695"/>
      <c r="BC236" s="697"/>
      <c r="BD236" s="649"/>
      <c r="BE236" s="695"/>
      <c r="BF236" s="696"/>
      <c r="BG236" s="695"/>
      <c r="BH236" s="696"/>
      <c r="BI236" s="695"/>
      <c r="BJ236" s="696"/>
      <c r="BK236" s="695"/>
      <c r="BL236" s="696"/>
      <c r="BM236" s="695"/>
      <c r="BN236" s="696"/>
      <c r="BO236" s="695"/>
      <c r="BP236" s="696"/>
      <c r="BQ236" s="695"/>
      <c r="BR236" s="696"/>
      <c r="BS236" s="695"/>
      <c r="BT236" s="696"/>
      <c r="BU236" s="695"/>
      <c r="BV236" s="696"/>
      <c r="BW236" s="695"/>
      <c r="BX236" s="696"/>
      <c r="BY236" s="695"/>
      <c r="BZ236" s="696"/>
      <c r="CA236" s="695"/>
      <c r="CB236" s="696"/>
      <c r="CC236" s="695"/>
      <c r="CD236" s="697"/>
      <c r="CE236" s="650"/>
      <c r="CF236" s="695"/>
      <c r="CG236" s="696"/>
      <c r="CH236" s="695"/>
      <c r="CI236" s="696"/>
      <c r="CJ236" s="695"/>
      <c r="CK236" s="696"/>
      <c r="CL236" s="695"/>
      <c r="CM236" s="696"/>
      <c r="CN236" s="695"/>
      <c r="CO236" s="696"/>
      <c r="CP236" s="695"/>
      <c r="CQ236" s="696"/>
      <c r="CR236" s="695"/>
      <c r="CS236" s="696"/>
      <c r="CT236" s="695"/>
      <c r="CU236" s="696"/>
      <c r="CV236" s="695"/>
      <c r="CW236" s="696"/>
      <c r="CX236" s="695"/>
      <c r="CY236" s="696"/>
      <c r="CZ236" s="695"/>
      <c r="DA236" s="696"/>
      <c r="DB236" s="695"/>
      <c r="DC236" s="696"/>
      <c r="DD236" s="695"/>
      <c r="DE236" s="697"/>
      <c r="DF236" s="692">
        <f t="shared" si="75"/>
        <v>0</v>
      </c>
      <c r="DG236" s="693" t="str">
        <f>IF(DF236=0,"",DF236/DB287)</f>
        <v/>
      </c>
      <c r="DH236" s="647"/>
      <c r="DI236" s="200">
        <v>0</v>
      </c>
      <c r="DJ236" s="200">
        <v>0</v>
      </c>
      <c r="DK236" s="200">
        <v>0</v>
      </c>
      <c r="DL236" s="200">
        <v>0</v>
      </c>
      <c r="DM236" s="200">
        <v>0</v>
      </c>
      <c r="DN236" s="200">
        <v>0</v>
      </c>
      <c r="DO236" s="200">
        <v>0</v>
      </c>
      <c r="DP236" s="200">
        <v>0</v>
      </c>
      <c r="DQ236" s="200">
        <v>0</v>
      </c>
      <c r="DR236" s="200">
        <v>0</v>
      </c>
      <c r="DS236" s="200">
        <v>0</v>
      </c>
      <c r="DT236" s="200">
        <v>0</v>
      </c>
      <c r="DU236" s="200">
        <v>0</v>
      </c>
      <c r="DV236" s="200">
        <v>0</v>
      </c>
      <c r="DW236" s="1304"/>
    </row>
    <row r="237" spans="2:127" ht="15.95" customHeight="1">
      <c r="B237" s="694" t="s">
        <v>229</v>
      </c>
      <c r="C237" s="695"/>
      <c r="D237" s="696"/>
      <c r="E237" s="695"/>
      <c r="F237" s="696"/>
      <c r="G237" s="695"/>
      <c r="H237" s="696"/>
      <c r="I237" s="695"/>
      <c r="J237" s="696"/>
      <c r="K237" s="695"/>
      <c r="L237" s="696"/>
      <c r="M237" s="695"/>
      <c r="N237" s="696"/>
      <c r="O237" s="695"/>
      <c r="P237" s="696"/>
      <c r="Q237" s="695"/>
      <c r="R237" s="696"/>
      <c r="S237" s="695"/>
      <c r="T237" s="696"/>
      <c r="U237" s="695"/>
      <c r="V237" s="696"/>
      <c r="W237" s="695"/>
      <c r="X237" s="696"/>
      <c r="Y237" s="695"/>
      <c r="Z237" s="696"/>
      <c r="AA237" s="695"/>
      <c r="AB237" s="697"/>
      <c r="AC237" s="648"/>
      <c r="AD237" s="695"/>
      <c r="AE237" s="696"/>
      <c r="AF237" s="695"/>
      <c r="AG237" s="696"/>
      <c r="AH237" s="695"/>
      <c r="AI237" s="696"/>
      <c r="AJ237" s="695"/>
      <c r="AK237" s="696"/>
      <c r="AL237" s="695"/>
      <c r="AM237" s="696"/>
      <c r="AN237" s="695"/>
      <c r="AO237" s="696"/>
      <c r="AP237" s="695"/>
      <c r="AQ237" s="696"/>
      <c r="AR237" s="695"/>
      <c r="AS237" s="696"/>
      <c r="AT237" s="695"/>
      <c r="AU237" s="696"/>
      <c r="AV237" s="695"/>
      <c r="AW237" s="696"/>
      <c r="AX237" s="695"/>
      <c r="AY237" s="696"/>
      <c r="AZ237" s="695"/>
      <c r="BA237" s="696"/>
      <c r="BB237" s="695"/>
      <c r="BC237" s="697"/>
      <c r="BD237" s="649"/>
      <c r="BE237" s="695"/>
      <c r="BF237" s="696"/>
      <c r="BG237" s="695"/>
      <c r="BH237" s="696"/>
      <c r="BI237" s="695"/>
      <c r="BJ237" s="696"/>
      <c r="BK237" s="695"/>
      <c r="BL237" s="696"/>
      <c r="BM237" s="695"/>
      <c r="BN237" s="696"/>
      <c r="BO237" s="695"/>
      <c r="BP237" s="696"/>
      <c r="BQ237" s="695"/>
      <c r="BR237" s="696"/>
      <c r="BS237" s="695"/>
      <c r="BT237" s="696"/>
      <c r="BU237" s="695"/>
      <c r="BV237" s="696"/>
      <c r="BW237" s="695"/>
      <c r="BX237" s="696"/>
      <c r="BY237" s="695"/>
      <c r="BZ237" s="696"/>
      <c r="CA237" s="695"/>
      <c r="CB237" s="696"/>
      <c r="CC237" s="695"/>
      <c r="CD237" s="697"/>
      <c r="CE237" s="650"/>
      <c r="CF237" s="695"/>
      <c r="CG237" s="696"/>
      <c r="CH237" s="695"/>
      <c r="CI237" s="696"/>
      <c r="CJ237" s="695"/>
      <c r="CK237" s="696"/>
      <c r="CL237" s="695"/>
      <c r="CM237" s="696"/>
      <c r="CN237" s="695"/>
      <c r="CO237" s="696"/>
      <c r="CP237" s="695"/>
      <c r="CQ237" s="696"/>
      <c r="CR237" s="695"/>
      <c r="CS237" s="696"/>
      <c r="CT237" s="695"/>
      <c r="CU237" s="696"/>
      <c r="CV237" s="695"/>
      <c r="CW237" s="696"/>
      <c r="CX237" s="695"/>
      <c r="CY237" s="696"/>
      <c r="CZ237" s="695"/>
      <c r="DA237" s="696"/>
      <c r="DB237" s="695"/>
      <c r="DC237" s="696"/>
      <c r="DD237" s="695"/>
      <c r="DE237" s="697"/>
      <c r="DF237" s="692">
        <f t="shared" si="75"/>
        <v>0</v>
      </c>
      <c r="DG237" s="693" t="str">
        <f>IF(DF237=0,"",DF237/DB287)</f>
        <v/>
      </c>
      <c r="DH237" s="647"/>
      <c r="DI237" s="200">
        <v>0</v>
      </c>
      <c r="DJ237" s="200">
        <v>0</v>
      </c>
      <c r="DK237" s="200">
        <v>0</v>
      </c>
      <c r="DL237" s="200">
        <v>0</v>
      </c>
      <c r="DM237" s="200">
        <v>0</v>
      </c>
      <c r="DN237" s="200">
        <v>0</v>
      </c>
      <c r="DO237" s="200">
        <v>0</v>
      </c>
      <c r="DP237" s="200">
        <v>0</v>
      </c>
      <c r="DQ237" s="200">
        <v>0</v>
      </c>
      <c r="DR237" s="200">
        <v>0</v>
      </c>
      <c r="DS237" s="200">
        <v>0</v>
      </c>
      <c r="DT237" s="200">
        <v>0</v>
      </c>
      <c r="DU237" s="200">
        <v>0</v>
      </c>
      <c r="DV237" s="200">
        <v>0</v>
      </c>
      <c r="DW237" s="1304"/>
    </row>
    <row r="238" spans="2:127" ht="15.95" customHeight="1">
      <c r="B238" s="694" t="s">
        <v>486</v>
      </c>
      <c r="C238" s="695"/>
      <c r="D238" s="696"/>
      <c r="E238" s="695"/>
      <c r="F238" s="696"/>
      <c r="G238" s="695"/>
      <c r="H238" s="696"/>
      <c r="I238" s="695"/>
      <c r="J238" s="696"/>
      <c r="K238" s="695"/>
      <c r="L238" s="696"/>
      <c r="M238" s="695"/>
      <c r="N238" s="696"/>
      <c r="O238" s="695"/>
      <c r="P238" s="696"/>
      <c r="Q238" s="695"/>
      <c r="R238" s="696"/>
      <c r="S238" s="695"/>
      <c r="T238" s="696"/>
      <c r="U238" s="695"/>
      <c r="V238" s="696"/>
      <c r="W238" s="695"/>
      <c r="X238" s="696"/>
      <c r="Y238" s="695"/>
      <c r="Z238" s="696"/>
      <c r="AA238" s="695"/>
      <c r="AB238" s="697"/>
      <c r="AC238" s="648"/>
      <c r="AD238" s="695"/>
      <c r="AE238" s="696"/>
      <c r="AF238" s="695"/>
      <c r="AG238" s="696"/>
      <c r="AH238" s="695"/>
      <c r="AI238" s="696"/>
      <c r="AJ238" s="695"/>
      <c r="AK238" s="696"/>
      <c r="AL238" s="695"/>
      <c r="AM238" s="696"/>
      <c r="AN238" s="695"/>
      <c r="AO238" s="696"/>
      <c r="AP238" s="695"/>
      <c r="AQ238" s="696"/>
      <c r="AR238" s="695"/>
      <c r="AS238" s="696"/>
      <c r="AT238" s="695"/>
      <c r="AU238" s="696"/>
      <c r="AV238" s="695"/>
      <c r="AW238" s="696"/>
      <c r="AX238" s="695"/>
      <c r="AY238" s="696"/>
      <c r="AZ238" s="695"/>
      <c r="BA238" s="696"/>
      <c r="BB238" s="695"/>
      <c r="BC238" s="697"/>
      <c r="BD238" s="649"/>
      <c r="BE238" s="695"/>
      <c r="BF238" s="696"/>
      <c r="BG238" s="695"/>
      <c r="BH238" s="696"/>
      <c r="BI238" s="695"/>
      <c r="BJ238" s="696"/>
      <c r="BK238" s="695"/>
      <c r="BL238" s="696"/>
      <c r="BM238" s="695"/>
      <c r="BN238" s="696"/>
      <c r="BO238" s="695"/>
      <c r="BP238" s="696"/>
      <c r="BQ238" s="695"/>
      <c r="BR238" s="696"/>
      <c r="BS238" s="695"/>
      <c r="BT238" s="696"/>
      <c r="BU238" s="695"/>
      <c r="BV238" s="696"/>
      <c r="BW238" s="695"/>
      <c r="BX238" s="696"/>
      <c r="BY238" s="695"/>
      <c r="BZ238" s="696"/>
      <c r="CA238" s="695"/>
      <c r="CB238" s="696"/>
      <c r="CC238" s="695"/>
      <c r="CD238" s="697"/>
      <c r="CE238" s="650"/>
      <c r="CF238" s="695"/>
      <c r="CG238" s="696"/>
      <c r="CH238" s="695"/>
      <c r="CI238" s="696"/>
      <c r="CJ238" s="695"/>
      <c r="CK238" s="696"/>
      <c r="CL238" s="695"/>
      <c r="CM238" s="696"/>
      <c r="CN238" s="695"/>
      <c r="CO238" s="696"/>
      <c r="CP238" s="695"/>
      <c r="CQ238" s="696"/>
      <c r="CR238" s="695"/>
      <c r="CS238" s="696"/>
      <c r="CT238" s="695"/>
      <c r="CU238" s="696"/>
      <c r="CV238" s="695"/>
      <c r="CW238" s="696"/>
      <c r="CX238" s="695"/>
      <c r="CY238" s="696"/>
      <c r="CZ238" s="695"/>
      <c r="DA238" s="696"/>
      <c r="DB238" s="695"/>
      <c r="DC238" s="696"/>
      <c r="DD238" s="695"/>
      <c r="DE238" s="697"/>
      <c r="DF238" s="692">
        <f t="shared" si="75"/>
        <v>0</v>
      </c>
      <c r="DG238" s="693" t="str">
        <f>IF(DF238=0,"",DF238/DB287)</f>
        <v/>
      </c>
      <c r="DH238" s="647"/>
      <c r="DI238" s="200">
        <v>0</v>
      </c>
      <c r="DJ238" s="200">
        <v>0</v>
      </c>
      <c r="DK238" s="200">
        <v>0</v>
      </c>
      <c r="DL238" s="200">
        <v>0</v>
      </c>
      <c r="DM238" s="200">
        <v>0</v>
      </c>
      <c r="DN238" s="200">
        <v>0</v>
      </c>
      <c r="DO238" s="200">
        <v>0</v>
      </c>
      <c r="DP238" s="200">
        <v>0</v>
      </c>
      <c r="DQ238" s="200">
        <v>0</v>
      </c>
      <c r="DR238" s="200">
        <v>0</v>
      </c>
      <c r="DS238" s="200">
        <v>0</v>
      </c>
      <c r="DT238" s="200">
        <v>0</v>
      </c>
      <c r="DU238" s="200">
        <v>0</v>
      </c>
      <c r="DV238" s="200">
        <v>0</v>
      </c>
      <c r="DW238" s="1304"/>
    </row>
    <row r="239" spans="2:127" ht="15.95" customHeight="1">
      <c r="B239" s="694" t="s">
        <v>507</v>
      </c>
      <c r="C239" s="695"/>
      <c r="D239" s="696"/>
      <c r="E239" s="695"/>
      <c r="F239" s="696"/>
      <c r="G239" s="695"/>
      <c r="H239" s="696"/>
      <c r="I239" s="695"/>
      <c r="J239" s="696"/>
      <c r="K239" s="695"/>
      <c r="L239" s="696"/>
      <c r="M239" s="695"/>
      <c r="N239" s="696"/>
      <c r="O239" s="695"/>
      <c r="P239" s="696"/>
      <c r="Q239" s="695"/>
      <c r="R239" s="696"/>
      <c r="S239" s="695"/>
      <c r="T239" s="696"/>
      <c r="U239" s="695"/>
      <c r="V239" s="696"/>
      <c r="W239" s="695"/>
      <c r="X239" s="696"/>
      <c r="Y239" s="695"/>
      <c r="Z239" s="696"/>
      <c r="AA239" s="695"/>
      <c r="AB239" s="697"/>
      <c r="AC239" s="648"/>
      <c r="AD239" s="695"/>
      <c r="AE239" s="696"/>
      <c r="AF239" s="695"/>
      <c r="AG239" s="696"/>
      <c r="AH239" s="695"/>
      <c r="AI239" s="696"/>
      <c r="AJ239" s="695"/>
      <c r="AK239" s="696"/>
      <c r="AL239" s="695"/>
      <c r="AM239" s="696"/>
      <c r="AN239" s="695"/>
      <c r="AO239" s="696"/>
      <c r="AP239" s="695"/>
      <c r="AQ239" s="696"/>
      <c r="AR239" s="695"/>
      <c r="AS239" s="696"/>
      <c r="AT239" s="695"/>
      <c r="AU239" s="696"/>
      <c r="AV239" s="695"/>
      <c r="AW239" s="696"/>
      <c r="AX239" s="695">
        <v>8</v>
      </c>
      <c r="AY239" s="696"/>
      <c r="AZ239" s="695"/>
      <c r="BA239" s="696"/>
      <c r="BB239" s="695"/>
      <c r="BC239" s="697"/>
      <c r="BD239" s="649"/>
      <c r="BE239" s="695"/>
      <c r="BF239" s="696"/>
      <c r="BG239" s="695"/>
      <c r="BH239" s="696"/>
      <c r="BI239" s="695"/>
      <c r="BJ239" s="696"/>
      <c r="BK239" s="695"/>
      <c r="BL239" s="696"/>
      <c r="BM239" s="695"/>
      <c r="BN239" s="696"/>
      <c r="BO239" s="695"/>
      <c r="BP239" s="696"/>
      <c r="BQ239" s="695"/>
      <c r="BR239" s="696"/>
      <c r="BS239" s="695"/>
      <c r="BT239" s="696"/>
      <c r="BU239" s="695"/>
      <c r="BV239" s="696"/>
      <c r="BW239" s="695"/>
      <c r="BX239" s="696"/>
      <c r="BY239" s="695"/>
      <c r="BZ239" s="696"/>
      <c r="CA239" s="695"/>
      <c r="CB239" s="696"/>
      <c r="CC239" s="695"/>
      <c r="CD239" s="697"/>
      <c r="CE239" s="650"/>
      <c r="CF239" s="695"/>
      <c r="CG239" s="696"/>
      <c r="CH239" s="695"/>
      <c r="CI239" s="696"/>
      <c r="CJ239" s="695"/>
      <c r="CK239" s="696"/>
      <c r="CL239" s="695"/>
      <c r="CM239" s="696"/>
      <c r="CN239" s="695"/>
      <c r="CO239" s="696"/>
      <c r="CP239" s="695"/>
      <c r="CQ239" s="696"/>
      <c r="CR239" s="695"/>
      <c r="CS239" s="696"/>
      <c r="CT239" s="695"/>
      <c r="CU239" s="696"/>
      <c r="CV239" s="695"/>
      <c r="CW239" s="696"/>
      <c r="CX239" s="695"/>
      <c r="CY239" s="696"/>
      <c r="CZ239" s="695"/>
      <c r="DA239" s="696"/>
      <c r="DB239" s="695"/>
      <c r="DC239" s="696"/>
      <c r="DD239" s="695"/>
      <c r="DE239" s="697"/>
      <c r="DF239" s="692">
        <f t="shared" si="75"/>
        <v>8</v>
      </c>
      <c r="DG239" s="693">
        <f>IF(DF239=0,"",DF239/DB287)</f>
        <v>0.44444444444444442</v>
      </c>
      <c r="DH239" s="647"/>
      <c r="DI239" s="200">
        <v>0</v>
      </c>
      <c r="DJ239" s="200">
        <v>0</v>
      </c>
      <c r="DK239" s="200">
        <v>0</v>
      </c>
      <c r="DL239" s="200">
        <v>0</v>
      </c>
      <c r="DM239" s="200">
        <v>0</v>
      </c>
      <c r="DN239" s="200">
        <v>0</v>
      </c>
      <c r="DO239" s="200">
        <v>0</v>
      </c>
      <c r="DP239" s="200">
        <v>0</v>
      </c>
      <c r="DQ239" s="200">
        <v>0</v>
      </c>
      <c r="DR239" s="200">
        <v>0</v>
      </c>
      <c r="DS239" s="200">
        <v>0</v>
      </c>
      <c r="DT239" s="200">
        <v>0</v>
      </c>
      <c r="DU239" s="200">
        <v>0</v>
      </c>
      <c r="DV239" s="200">
        <v>0</v>
      </c>
      <c r="DW239" s="1304"/>
    </row>
    <row r="240" spans="2:127" ht="15.95" customHeight="1">
      <c r="B240" s="694" t="s">
        <v>517</v>
      </c>
      <c r="C240" s="695"/>
      <c r="D240" s="696"/>
      <c r="E240" s="695"/>
      <c r="F240" s="696"/>
      <c r="G240" s="695"/>
      <c r="H240" s="696"/>
      <c r="I240" s="695"/>
      <c r="J240" s="696"/>
      <c r="K240" s="695"/>
      <c r="L240" s="696"/>
      <c r="M240" s="695"/>
      <c r="N240" s="696"/>
      <c r="O240" s="695"/>
      <c r="P240" s="696"/>
      <c r="Q240" s="695"/>
      <c r="R240" s="696"/>
      <c r="S240" s="695"/>
      <c r="T240" s="696"/>
      <c r="U240" s="695"/>
      <c r="V240" s="696"/>
      <c r="W240" s="695"/>
      <c r="X240" s="696"/>
      <c r="Y240" s="695"/>
      <c r="Z240" s="696"/>
      <c r="AA240" s="695"/>
      <c r="AB240" s="697"/>
      <c r="AC240" s="648"/>
      <c r="AD240" s="695"/>
      <c r="AE240" s="696"/>
      <c r="AF240" s="695"/>
      <c r="AG240" s="696"/>
      <c r="AH240" s="695"/>
      <c r="AI240" s="696"/>
      <c r="AJ240" s="695"/>
      <c r="AK240" s="696"/>
      <c r="AL240" s="695"/>
      <c r="AM240" s="696"/>
      <c r="AN240" s="695"/>
      <c r="AO240" s="696"/>
      <c r="AP240" s="695"/>
      <c r="AQ240" s="696"/>
      <c r="AR240" s="695"/>
      <c r="AS240" s="696"/>
      <c r="AT240" s="695"/>
      <c r="AU240" s="696"/>
      <c r="AV240" s="695"/>
      <c r="AW240" s="696"/>
      <c r="AX240" s="695"/>
      <c r="AY240" s="696"/>
      <c r="AZ240" s="695"/>
      <c r="BA240" s="696"/>
      <c r="BB240" s="695"/>
      <c r="BC240" s="697"/>
      <c r="BD240" s="649"/>
      <c r="BE240" s="695"/>
      <c r="BF240" s="696"/>
      <c r="BG240" s="695"/>
      <c r="BH240" s="696"/>
      <c r="BI240" s="695"/>
      <c r="BJ240" s="696"/>
      <c r="BK240" s="695"/>
      <c r="BL240" s="696"/>
      <c r="BM240" s="695"/>
      <c r="BN240" s="696"/>
      <c r="BO240" s="695"/>
      <c r="BP240" s="696"/>
      <c r="BQ240" s="695"/>
      <c r="BR240" s="696"/>
      <c r="BS240" s="695"/>
      <c r="BT240" s="696"/>
      <c r="BU240" s="695"/>
      <c r="BV240" s="696"/>
      <c r="BW240" s="695"/>
      <c r="BX240" s="696"/>
      <c r="BY240" s="695"/>
      <c r="BZ240" s="696"/>
      <c r="CA240" s="695"/>
      <c r="CB240" s="696"/>
      <c r="CC240" s="695"/>
      <c r="CD240" s="697"/>
      <c r="CE240" s="650"/>
      <c r="CF240" s="695"/>
      <c r="CG240" s="696"/>
      <c r="CH240" s="695"/>
      <c r="CI240" s="696"/>
      <c r="CJ240" s="695"/>
      <c r="CK240" s="696"/>
      <c r="CL240" s="695"/>
      <c r="CM240" s="696"/>
      <c r="CN240" s="695"/>
      <c r="CO240" s="696"/>
      <c r="CP240" s="695"/>
      <c r="CQ240" s="696"/>
      <c r="CR240" s="695"/>
      <c r="CS240" s="696"/>
      <c r="CT240" s="695"/>
      <c r="CU240" s="696"/>
      <c r="CV240" s="695"/>
      <c r="CW240" s="696"/>
      <c r="CX240" s="695"/>
      <c r="CY240" s="696"/>
      <c r="CZ240" s="695"/>
      <c r="DA240" s="696"/>
      <c r="DB240" s="695"/>
      <c r="DC240" s="696"/>
      <c r="DD240" s="695"/>
      <c r="DE240" s="697"/>
      <c r="DF240" s="692">
        <f t="shared" si="75"/>
        <v>0</v>
      </c>
      <c r="DG240" s="693" t="str">
        <f>IF(DF240=0,"",DF240/DB287)</f>
        <v/>
      </c>
      <c r="DH240" s="647"/>
      <c r="DI240" s="200">
        <v>0</v>
      </c>
      <c r="DJ240" s="200">
        <v>0</v>
      </c>
      <c r="DK240" s="200">
        <v>0</v>
      </c>
      <c r="DL240" s="200">
        <v>0</v>
      </c>
      <c r="DM240" s="200">
        <v>0</v>
      </c>
      <c r="DN240" s="200">
        <v>0</v>
      </c>
      <c r="DO240" s="200">
        <v>0</v>
      </c>
      <c r="DP240" s="200">
        <v>0</v>
      </c>
      <c r="DQ240" s="200">
        <v>0</v>
      </c>
      <c r="DR240" s="200">
        <v>0</v>
      </c>
      <c r="DS240" s="200">
        <v>0</v>
      </c>
      <c r="DT240" s="200">
        <v>0</v>
      </c>
      <c r="DU240" s="200">
        <v>0</v>
      </c>
      <c r="DV240" s="200">
        <v>0</v>
      </c>
      <c r="DW240" s="1304"/>
    </row>
    <row r="241" spans="2:127" ht="15.95" customHeight="1">
      <c r="B241" s="694"/>
      <c r="C241" s="695"/>
      <c r="D241" s="696"/>
      <c r="E241" s="695"/>
      <c r="F241" s="696"/>
      <c r="G241" s="695"/>
      <c r="H241" s="696"/>
      <c r="I241" s="695"/>
      <c r="J241" s="696"/>
      <c r="K241" s="695"/>
      <c r="L241" s="696"/>
      <c r="M241" s="695"/>
      <c r="N241" s="696"/>
      <c r="O241" s="695"/>
      <c r="P241" s="696"/>
      <c r="Q241" s="695"/>
      <c r="R241" s="696"/>
      <c r="S241" s="695"/>
      <c r="T241" s="696"/>
      <c r="U241" s="695"/>
      <c r="V241" s="696"/>
      <c r="W241" s="695"/>
      <c r="X241" s="696"/>
      <c r="Y241" s="695"/>
      <c r="Z241" s="696"/>
      <c r="AA241" s="695"/>
      <c r="AB241" s="697"/>
      <c r="AC241" s="648"/>
      <c r="AD241" s="695"/>
      <c r="AE241" s="696"/>
      <c r="AF241" s="695"/>
      <c r="AG241" s="696"/>
      <c r="AH241" s="695"/>
      <c r="AI241" s="696"/>
      <c r="AJ241" s="695"/>
      <c r="AK241" s="696"/>
      <c r="AL241" s="695"/>
      <c r="AM241" s="696"/>
      <c r="AN241" s="695"/>
      <c r="AO241" s="696"/>
      <c r="AP241" s="695"/>
      <c r="AQ241" s="696"/>
      <c r="AR241" s="695"/>
      <c r="AS241" s="696"/>
      <c r="AT241" s="695"/>
      <c r="AU241" s="696"/>
      <c r="AV241" s="695"/>
      <c r="AW241" s="696"/>
      <c r="AX241" s="695"/>
      <c r="AY241" s="696"/>
      <c r="AZ241" s="695"/>
      <c r="BA241" s="696"/>
      <c r="BB241" s="695"/>
      <c r="BC241" s="697"/>
      <c r="BD241" s="649"/>
      <c r="BE241" s="695"/>
      <c r="BF241" s="696"/>
      <c r="BG241" s="695"/>
      <c r="BH241" s="696"/>
      <c r="BI241" s="695"/>
      <c r="BJ241" s="696"/>
      <c r="BK241" s="695"/>
      <c r="BL241" s="696"/>
      <c r="BM241" s="695"/>
      <c r="BN241" s="696"/>
      <c r="BO241" s="695"/>
      <c r="BP241" s="696"/>
      <c r="BQ241" s="695"/>
      <c r="BR241" s="696"/>
      <c r="BS241" s="695"/>
      <c r="BT241" s="696"/>
      <c r="BU241" s="695"/>
      <c r="BV241" s="696"/>
      <c r="BW241" s="695"/>
      <c r="BX241" s="696"/>
      <c r="BY241" s="695"/>
      <c r="BZ241" s="696"/>
      <c r="CA241" s="695"/>
      <c r="CB241" s="696"/>
      <c r="CC241" s="695"/>
      <c r="CD241" s="697"/>
      <c r="CE241" s="650"/>
      <c r="CF241" s="695"/>
      <c r="CG241" s="696"/>
      <c r="CH241" s="695"/>
      <c r="CI241" s="696"/>
      <c r="CJ241" s="695"/>
      <c r="CK241" s="696"/>
      <c r="CL241" s="695"/>
      <c r="CM241" s="696"/>
      <c r="CN241" s="695"/>
      <c r="CO241" s="696"/>
      <c r="CP241" s="695"/>
      <c r="CQ241" s="696"/>
      <c r="CR241" s="695"/>
      <c r="CS241" s="696"/>
      <c r="CT241" s="695"/>
      <c r="CU241" s="696"/>
      <c r="CV241" s="695"/>
      <c r="CW241" s="696"/>
      <c r="CX241" s="695"/>
      <c r="CY241" s="696"/>
      <c r="CZ241" s="695"/>
      <c r="DA241" s="696"/>
      <c r="DB241" s="695"/>
      <c r="DC241" s="696"/>
      <c r="DD241" s="695"/>
      <c r="DE241" s="697"/>
      <c r="DF241" s="698">
        <f t="shared" si="75"/>
        <v>0</v>
      </c>
      <c r="DG241" s="699" t="str">
        <f>IF(DF241=0,"",DF241/DB287)</f>
        <v/>
      </c>
      <c r="DH241" s="647"/>
      <c r="DI241" s="200">
        <v>0</v>
      </c>
      <c r="DJ241" s="200">
        <v>0</v>
      </c>
      <c r="DK241" s="200">
        <v>0</v>
      </c>
      <c r="DL241" s="200">
        <v>0</v>
      </c>
      <c r="DM241" s="200">
        <v>0</v>
      </c>
      <c r="DN241" s="200">
        <v>0</v>
      </c>
      <c r="DO241" s="200">
        <v>0</v>
      </c>
      <c r="DP241" s="200">
        <v>0</v>
      </c>
      <c r="DQ241" s="200">
        <v>0</v>
      </c>
      <c r="DR241" s="200">
        <v>0</v>
      </c>
      <c r="DS241" s="200">
        <v>0</v>
      </c>
      <c r="DT241" s="200">
        <v>0</v>
      </c>
      <c r="DU241" s="200">
        <v>0</v>
      </c>
      <c r="DV241" s="200">
        <v>0</v>
      </c>
      <c r="DW241" s="1304"/>
    </row>
    <row r="242" spans="2:127" s="240" customFormat="1" ht="15.95" customHeight="1">
      <c r="B242" s="959"/>
      <c r="C242" s="620"/>
      <c r="D242" s="621"/>
      <c r="E242" s="621"/>
      <c r="F242" s="621"/>
      <c r="G242" s="621"/>
      <c r="H242" s="621"/>
      <c r="I242" s="621"/>
      <c r="J242" s="621"/>
      <c r="K242" s="621"/>
      <c r="L242" s="621"/>
      <c r="M242" s="621"/>
      <c r="N242" s="621"/>
      <c r="O242" s="621"/>
      <c r="P242" s="621"/>
      <c r="Q242" s="621"/>
      <c r="R242" s="621"/>
      <c r="S242" s="621"/>
      <c r="T242" s="621"/>
      <c r="U242" s="621"/>
      <c r="V242" s="621"/>
      <c r="W242" s="621"/>
      <c r="X242" s="621"/>
      <c r="Y242" s="621"/>
      <c r="Z242" s="621"/>
      <c r="AA242" s="621"/>
      <c r="AB242" s="622"/>
      <c r="AC242" s="97"/>
      <c r="AD242" s="620"/>
      <c r="AE242" s="621"/>
      <c r="AF242" s="621"/>
      <c r="AG242" s="621"/>
      <c r="AH242" s="621"/>
      <c r="AI242" s="621"/>
      <c r="AJ242" s="621"/>
      <c r="AK242" s="621"/>
      <c r="AL242" s="621"/>
      <c r="AM242" s="621"/>
      <c r="AN242" s="621"/>
      <c r="AO242" s="621"/>
      <c r="AP242" s="621"/>
      <c r="AQ242" s="621"/>
      <c r="AR242" s="621"/>
      <c r="AS242" s="621"/>
      <c r="AT242" s="621"/>
      <c r="AU242" s="621"/>
      <c r="AV242" s="621"/>
      <c r="AW242" s="621"/>
      <c r="AX242" s="621"/>
      <c r="AY242" s="621"/>
      <c r="AZ242" s="621"/>
      <c r="BA242" s="621"/>
      <c r="BB242" s="621"/>
      <c r="BC242" s="622"/>
      <c r="BD242" s="98"/>
      <c r="BE242" s="620"/>
      <c r="BF242" s="621"/>
      <c r="BG242" s="621"/>
      <c r="BH242" s="621"/>
      <c r="BI242" s="621"/>
      <c r="BJ242" s="621"/>
      <c r="BK242" s="621"/>
      <c r="BL242" s="621"/>
      <c r="BM242" s="621"/>
      <c r="BN242" s="621"/>
      <c r="BO242" s="621"/>
      <c r="BP242" s="621"/>
      <c r="BQ242" s="621"/>
      <c r="BR242" s="621"/>
      <c r="BS242" s="621"/>
      <c r="BT242" s="621"/>
      <c r="BU242" s="621"/>
      <c r="BV242" s="621"/>
      <c r="BW242" s="621"/>
      <c r="BX242" s="621"/>
      <c r="BY242" s="621"/>
      <c r="BZ242" s="621"/>
      <c r="CA242" s="621"/>
      <c r="CB242" s="621"/>
      <c r="CC242" s="621"/>
      <c r="CD242" s="622"/>
      <c r="CE242" s="99"/>
      <c r="CF242" s="620"/>
      <c r="CG242" s="621"/>
      <c r="CH242" s="621"/>
      <c r="CI242" s="621"/>
      <c r="CJ242" s="621"/>
      <c r="CK242" s="621"/>
      <c r="CL242" s="621"/>
      <c r="CM242" s="621"/>
      <c r="CN242" s="621"/>
      <c r="CO242" s="621"/>
      <c r="CP242" s="621"/>
      <c r="CQ242" s="621"/>
      <c r="CR242" s="621"/>
      <c r="CS242" s="621"/>
      <c r="CT242" s="621"/>
      <c r="CU242" s="621"/>
      <c r="CV242" s="621"/>
      <c r="CW242" s="621"/>
      <c r="CX242" s="621"/>
      <c r="CY242" s="621"/>
      <c r="CZ242" s="621"/>
      <c r="DA242" s="621"/>
      <c r="DB242" s="621"/>
      <c r="DC242" s="621"/>
      <c r="DD242" s="621"/>
      <c r="DE242" s="621"/>
      <c r="DF242" s="621"/>
      <c r="DG242" s="621"/>
      <c r="DH242" s="544"/>
      <c r="DI242" s="200">
        <v>0</v>
      </c>
      <c r="DJ242" s="200">
        <v>0</v>
      </c>
      <c r="DK242" s="200">
        <v>0</v>
      </c>
      <c r="DL242" s="200">
        <v>0</v>
      </c>
      <c r="DM242" s="200">
        <v>0</v>
      </c>
      <c r="DN242" s="200">
        <v>0</v>
      </c>
      <c r="DO242" s="200">
        <v>0</v>
      </c>
      <c r="DP242" s="200">
        <v>0</v>
      </c>
      <c r="DQ242" s="200">
        <v>0</v>
      </c>
      <c r="DR242" s="200">
        <v>0</v>
      </c>
      <c r="DS242" s="200">
        <v>0</v>
      </c>
      <c r="DT242" s="200">
        <v>0</v>
      </c>
      <c r="DU242" s="200">
        <v>0</v>
      </c>
      <c r="DV242" s="200">
        <v>0</v>
      </c>
      <c r="DW242" s="1304"/>
    </row>
    <row r="243" spans="2:127" s="240" customFormat="1" ht="15.95" customHeight="1">
      <c r="B243" s="3322" t="s">
        <v>1204</v>
      </c>
      <c r="C243" s="3323"/>
      <c r="D243" s="3323"/>
      <c r="E243" s="3323"/>
      <c r="F243" s="3323"/>
      <c r="G243" s="3323"/>
      <c r="H243" s="3323"/>
      <c r="I243" s="3323"/>
      <c r="J243" s="3323"/>
      <c r="K243" s="3323"/>
      <c r="L243" s="3323"/>
      <c r="M243" s="3323"/>
      <c r="N243" s="3323"/>
      <c r="O243" s="3323"/>
      <c r="P243" s="3323"/>
      <c r="Q243" s="3323"/>
      <c r="R243" s="3323"/>
      <c r="S243" s="3323"/>
      <c r="T243" s="3323"/>
      <c r="U243" s="3323"/>
      <c r="V243" s="3323"/>
      <c r="W243" s="3323"/>
      <c r="X243" s="3323"/>
      <c r="Y243" s="3323"/>
      <c r="Z243" s="3323"/>
      <c r="AA243" s="3323"/>
      <c r="AB243" s="3323"/>
      <c r="AC243" s="3323"/>
      <c r="AD243" s="3323"/>
      <c r="AE243" s="3323"/>
      <c r="AF243" s="3323"/>
      <c r="AG243" s="3323"/>
      <c r="AH243" s="3323"/>
      <c r="AI243" s="3323"/>
      <c r="AJ243" s="3323"/>
      <c r="AK243" s="3323"/>
      <c r="AL243" s="3323"/>
      <c r="AM243" s="3323"/>
      <c r="AN243" s="3323"/>
      <c r="AO243" s="3323"/>
      <c r="AP243" s="3323"/>
      <c r="AQ243" s="3323"/>
      <c r="AR243" s="3323"/>
      <c r="AS243" s="3323"/>
      <c r="AT243" s="3323"/>
      <c r="AU243" s="3323"/>
      <c r="AV243" s="3323"/>
      <c r="AW243" s="3323"/>
      <c r="AX243" s="3323"/>
      <c r="AY243" s="3323"/>
      <c r="AZ243" s="3323"/>
      <c r="BA243" s="3323"/>
      <c r="BB243" s="3323"/>
      <c r="BC243" s="3323"/>
      <c r="BD243" s="3323"/>
      <c r="BE243" s="3323"/>
      <c r="BF243" s="3323"/>
      <c r="BG243" s="3323"/>
      <c r="BH243" s="3323"/>
      <c r="BI243" s="3323"/>
      <c r="BJ243" s="3323"/>
      <c r="BK243" s="3323"/>
      <c r="BL243" s="3323"/>
      <c r="BM243" s="3323"/>
      <c r="BN243" s="3323"/>
      <c r="BO243" s="3323"/>
      <c r="BP243" s="3323"/>
      <c r="BQ243" s="3323"/>
      <c r="BR243" s="3323"/>
      <c r="BS243" s="3323"/>
      <c r="BT243" s="3323"/>
      <c r="BU243" s="3323"/>
      <c r="BV243" s="3323"/>
      <c r="BW243" s="3323"/>
      <c r="BX243" s="3323"/>
      <c r="BY243" s="3323"/>
      <c r="BZ243" s="3323"/>
      <c r="CA243" s="3323"/>
      <c r="CB243" s="3323"/>
      <c r="CC243" s="3323"/>
      <c r="CD243" s="3323"/>
      <c r="CE243" s="3323"/>
      <c r="CF243" s="3324" t="str">
        <f>B243</f>
        <v>PROTÉINES  Frits ou pré-frits + 15 % lipides</v>
      </c>
      <c r="CG243" s="3324"/>
      <c r="CH243" s="3324"/>
      <c r="CI243" s="3324"/>
      <c r="CJ243" s="3324"/>
      <c r="CK243" s="3324"/>
      <c r="CL243" s="3324"/>
      <c r="CM243" s="3324"/>
      <c r="CN243" s="3324"/>
      <c r="CO243" s="3324"/>
      <c r="CP243" s="3324"/>
      <c r="CQ243" s="3324"/>
      <c r="CR243" s="3324"/>
      <c r="CS243" s="3324"/>
      <c r="CT243" s="3324"/>
      <c r="CU243" s="3324"/>
      <c r="CV243" s="3324"/>
      <c r="CW243" s="3324"/>
      <c r="CX243" s="3324"/>
      <c r="CY243" s="3324"/>
      <c r="CZ243" s="3324"/>
      <c r="DA243" s="3324"/>
      <c r="DB243" s="3324"/>
      <c r="DC243" s="3324"/>
      <c r="DD243" s="3324"/>
      <c r="DE243" s="3324"/>
      <c r="DF243" s="3324"/>
      <c r="DG243" s="3325"/>
      <c r="DH243" s="544"/>
      <c r="DI243" s="200">
        <v>0</v>
      </c>
      <c r="DJ243" s="200">
        <v>0</v>
      </c>
      <c r="DK243" s="200">
        <v>0</v>
      </c>
      <c r="DL243" s="200">
        <v>0</v>
      </c>
      <c r="DM243" s="200">
        <v>0</v>
      </c>
      <c r="DN243" s="200">
        <v>0</v>
      </c>
      <c r="DO243" s="200">
        <v>0</v>
      </c>
      <c r="DP243" s="200">
        <v>0</v>
      </c>
      <c r="DQ243" s="200">
        <v>0</v>
      </c>
      <c r="DR243" s="200">
        <v>0</v>
      </c>
      <c r="DS243" s="200">
        <v>0</v>
      </c>
      <c r="DT243" s="200">
        <v>0</v>
      </c>
      <c r="DU243" s="200">
        <v>0</v>
      </c>
      <c r="DV243" s="200">
        <v>0</v>
      </c>
      <c r="DW243" s="1304"/>
    </row>
    <row r="244" spans="2:127" s="240" customFormat="1" ht="15.95" customHeight="1">
      <c r="B244" s="3322"/>
      <c r="C244" s="3323"/>
      <c r="D244" s="3323"/>
      <c r="E244" s="3323"/>
      <c r="F244" s="3323"/>
      <c r="G244" s="3323"/>
      <c r="H244" s="3323"/>
      <c r="I244" s="3323"/>
      <c r="J244" s="3323"/>
      <c r="K244" s="3323"/>
      <c r="L244" s="3323"/>
      <c r="M244" s="3323"/>
      <c r="N244" s="3323"/>
      <c r="O244" s="3323"/>
      <c r="P244" s="3323"/>
      <c r="Q244" s="3323"/>
      <c r="R244" s="3323"/>
      <c r="S244" s="3323"/>
      <c r="T244" s="3323"/>
      <c r="U244" s="3323"/>
      <c r="V244" s="3323"/>
      <c r="W244" s="3323"/>
      <c r="X244" s="3323"/>
      <c r="Y244" s="3323"/>
      <c r="Z244" s="3323"/>
      <c r="AA244" s="3323"/>
      <c r="AB244" s="3323"/>
      <c r="AC244" s="3323"/>
      <c r="AD244" s="3323"/>
      <c r="AE244" s="3323"/>
      <c r="AF244" s="3323"/>
      <c r="AG244" s="3323"/>
      <c r="AH244" s="3323"/>
      <c r="AI244" s="3323"/>
      <c r="AJ244" s="3323"/>
      <c r="AK244" s="3323"/>
      <c r="AL244" s="3323"/>
      <c r="AM244" s="3323"/>
      <c r="AN244" s="3323"/>
      <c r="AO244" s="3323"/>
      <c r="AP244" s="3323"/>
      <c r="AQ244" s="3323"/>
      <c r="AR244" s="3323"/>
      <c r="AS244" s="3323"/>
      <c r="AT244" s="3323"/>
      <c r="AU244" s="3323"/>
      <c r="AV244" s="3323"/>
      <c r="AW244" s="3323"/>
      <c r="AX244" s="3323"/>
      <c r="AY244" s="3323"/>
      <c r="AZ244" s="3323"/>
      <c r="BA244" s="3323"/>
      <c r="BB244" s="3323"/>
      <c r="BC244" s="3323"/>
      <c r="BD244" s="3323"/>
      <c r="BE244" s="3323"/>
      <c r="BF244" s="3323"/>
      <c r="BG244" s="3323"/>
      <c r="BH244" s="3323"/>
      <c r="BI244" s="3323"/>
      <c r="BJ244" s="3323"/>
      <c r="BK244" s="3323"/>
      <c r="BL244" s="3323"/>
      <c r="BM244" s="3323"/>
      <c r="BN244" s="3323"/>
      <c r="BO244" s="3323"/>
      <c r="BP244" s="3323"/>
      <c r="BQ244" s="3323"/>
      <c r="BR244" s="3323"/>
      <c r="BS244" s="3323"/>
      <c r="BT244" s="3323"/>
      <c r="BU244" s="3323"/>
      <c r="BV244" s="3323"/>
      <c r="BW244" s="3323"/>
      <c r="BX244" s="3323"/>
      <c r="BY244" s="3323"/>
      <c r="BZ244" s="3323"/>
      <c r="CA244" s="3323"/>
      <c r="CB244" s="3323"/>
      <c r="CC244" s="3323"/>
      <c r="CD244" s="3323"/>
      <c r="CE244" s="3323"/>
      <c r="CF244" s="3326"/>
      <c r="CG244" s="3326"/>
      <c r="CH244" s="3326"/>
      <c r="CI244" s="3326"/>
      <c r="CJ244" s="3326"/>
      <c r="CK244" s="3326"/>
      <c r="CL244" s="3326"/>
      <c r="CM244" s="3326"/>
      <c r="CN244" s="3326"/>
      <c r="CO244" s="3326"/>
      <c r="CP244" s="3326"/>
      <c r="CQ244" s="3326"/>
      <c r="CR244" s="3326"/>
      <c r="CS244" s="3326"/>
      <c r="CT244" s="3326"/>
      <c r="CU244" s="3326"/>
      <c r="CV244" s="3326"/>
      <c r="CW244" s="3326"/>
      <c r="CX244" s="3326"/>
      <c r="CY244" s="3326"/>
      <c r="CZ244" s="3326"/>
      <c r="DA244" s="3326"/>
      <c r="DB244" s="3326"/>
      <c r="DC244" s="3326"/>
      <c r="DD244" s="3326"/>
      <c r="DE244" s="3326"/>
      <c r="DF244" s="3326"/>
      <c r="DG244" s="3327"/>
      <c r="DH244" s="544"/>
      <c r="DI244" s="200">
        <v>0</v>
      </c>
      <c r="DJ244" s="200">
        <v>0</v>
      </c>
      <c r="DK244" s="200">
        <v>0</v>
      </c>
      <c r="DL244" s="200">
        <v>0</v>
      </c>
      <c r="DM244" s="200">
        <v>0</v>
      </c>
      <c r="DN244" s="200">
        <v>0</v>
      </c>
      <c r="DO244" s="200">
        <v>0</v>
      </c>
      <c r="DP244" s="200">
        <v>0</v>
      </c>
      <c r="DQ244" s="200">
        <v>0</v>
      </c>
      <c r="DR244" s="200">
        <v>0</v>
      </c>
      <c r="DS244" s="200">
        <v>0</v>
      </c>
      <c r="DT244" s="200">
        <v>0</v>
      </c>
      <c r="DU244" s="200">
        <v>0</v>
      </c>
      <c r="DV244" s="200">
        <v>0</v>
      </c>
      <c r="DW244" s="1304"/>
    </row>
    <row r="245" spans="2:127" s="2" customFormat="1" ht="15.95" customHeight="1">
      <c r="B245" s="947" t="s">
        <v>847</v>
      </c>
      <c r="C245" s="3023">
        <v>1</v>
      </c>
      <c r="D245" s="3024"/>
      <c r="E245" s="3023">
        <f>C245+1</f>
        <v>2</v>
      </c>
      <c r="F245" s="3024"/>
      <c r="G245" s="3023">
        <f>E245+1</f>
        <v>3</v>
      </c>
      <c r="H245" s="3024"/>
      <c r="I245" s="3023">
        <f>G245+1</f>
        <v>4</v>
      </c>
      <c r="J245" s="3024"/>
      <c r="K245" s="3023">
        <f>I245+1</f>
        <v>5</v>
      </c>
      <c r="L245" s="3024"/>
      <c r="M245" s="3023">
        <f>K245+1</f>
        <v>6</v>
      </c>
      <c r="N245" s="3024"/>
      <c r="O245" s="3023">
        <f>M245+1</f>
        <v>7</v>
      </c>
      <c r="P245" s="3024"/>
      <c r="Q245" s="3023">
        <f>O245+1</f>
        <v>8</v>
      </c>
      <c r="R245" s="3024"/>
      <c r="S245" s="3023">
        <f>Q245+1</f>
        <v>9</v>
      </c>
      <c r="T245" s="3024"/>
      <c r="U245" s="3023">
        <f>S245+1</f>
        <v>10</v>
      </c>
      <c r="V245" s="3024"/>
      <c r="W245" s="3023">
        <f>U245+1</f>
        <v>11</v>
      </c>
      <c r="X245" s="3024"/>
      <c r="Y245" s="3023">
        <f>W245+1</f>
        <v>12</v>
      </c>
      <c r="Z245" s="3024"/>
      <c r="AA245" s="3023">
        <f>Y245+1</f>
        <v>13</v>
      </c>
      <c r="AB245" s="3024"/>
      <c r="AC245" s="113"/>
      <c r="AD245" s="3023">
        <f>AA245+1</f>
        <v>14</v>
      </c>
      <c r="AE245" s="3024"/>
      <c r="AF245" s="3023">
        <f>AD245+1</f>
        <v>15</v>
      </c>
      <c r="AG245" s="3024"/>
      <c r="AH245" s="3023">
        <f>AF245+1</f>
        <v>16</v>
      </c>
      <c r="AI245" s="3024"/>
      <c r="AJ245" s="3023">
        <f>AH245+1</f>
        <v>17</v>
      </c>
      <c r="AK245" s="3024"/>
      <c r="AL245" s="3023">
        <f>AJ245+1</f>
        <v>18</v>
      </c>
      <c r="AM245" s="3024"/>
      <c r="AN245" s="3023">
        <f>AL245+1</f>
        <v>19</v>
      </c>
      <c r="AO245" s="3024"/>
      <c r="AP245" s="3023">
        <f>AN245+1</f>
        <v>20</v>
      </c>
      <c r="AQ245" s="3024"/>
      <c r="AR245" s="3023">
        <f>AP245+1</f>
        <v>21</v>
      </c>
      <c r="AS245" s="3024"/>
      <c r="AT245" s="3023">
        <f>AR245+1</f>
        <v>22</v>
      </c>
      <c r="AU245" s="3024"/>
      <c r="AV245" s="3023">
        <f>AT245+1</f>
        <v>23</v>
      </c>
      <c r="AW245" s="3024"/>
      <c r="AX245" s="3023">
        <f>AV245+1</f>
        <v>24</v>
      </c>
      <c r="AY245" s="3024"/>
      <c r="AZ245" s="3023">
        <f>AX245+1</f>
        <v>25</v>
      </c>
      <c r="BA245" s="3024"/>
      <c r="BB245" s="3023">
        <f>AZ245+1</f>
        <v>26</v>
      </c>
      <c r="BC245" s="3024"/>
      <c r="BD245" s="114"/>
      <c r="BE245" s="3023">
        <f>BB245+1</f>
        <v>27</v>
      </c>
      <c r="BF245" s="3024"/>
      <c r="BG245" s="3023">
        <f>BE245+1</f>
        <v>28</v>
      </c>
      <c r="BH245" s="3024"/>
      <c r="BI245" s="3023">
        <f>BG245+1</f>
        <v>29</v>
      </c>
      <c r="BJ245" s="3024"/>
      <c r="BK245" s="3023">
        <f>BI245+1</f>
        <v>30</v>
      </c>
      <c r="BL245" s="3024"/>
      <c r="BM245" s="3023">
        <f>BK245+1</f>
        <v>31</v>
      </c>
      <c r="BN245" s="3024"/>
      <c r="BO245" s="3023">
        <f>BM245+1</f>
        <v>32</v>
      </c>
      <c r="BP245" s="3024"/>
      <c r="BQ245" s="3023">
        <f>BO245+1</f>
        <v>33</v>
      </c>
      <c r="BR245" s="3024"/>
      <c r="BS245" s="3023">
        <f>BQ245+1</f>
        <v>34</v>
      </c>
      <c r="BT245" s="3024"/>
      <c r="BU245" s="3023">
        <f>BS245+1</f>
        <v>35</v>
      </c>
      <c r="BV245" s="3024"/>
      <c r="BW245" s="3023">
        <f>BU245+1</f>
        <v>36</v>
      </c>
      <c r="BX245" s="3024"/>
      <c r="BY245" s="3023">
        <f>BW245+1</f>
        <v>37</v>
      </c>
      <c r="BZ245" s="3024"/>
      <c r="CA245" s="3023">
        <f>BY245+1</f>
        <v>38</v>
      </c>
      <c r="CB245" s="3024"/>
      <c r="CC245" s="3023">
        <f>CA245+1</f>
        <v>39</v>
      </c>
      <c r="CD245" s="3024"/>
      <c r="CE245" s="115"/>
      <c r="CF245" s="3023">
        <f>CC245+1</f>
        <v>40</v>
      </c>
      <c r="CG245" s="3024"/>
      <c r="CH245" s="3023">
        <f>CF245+1</f>
        <v>41</v>
      </c>
      <c r="CI245" s="3024"/>
      <c r="CJ245" s="3023">
        <f>CH245+1</f>
        <v>42</v>
      </c>
      <c r="CK245" s="3024"/>
      <c r="CL245" s="3023">
        <f>CJ245+1</f>
        <v>43</v>
      </c>
      <c r="CM245" s="3024"/>
      <c r="CN245" s="3023">
        <f>CL245+1</f>
        <v>44</v>
      </c>
      <c r="CO245" s="3024"/>
      <c r="CP245" s="3023">
        <f>CN245+1</f>
        <v>45</v>
      </c>
      <c r="CQ245" s="3024"/>
      <c r="CR245" s="3023">
        <f>CP245+1</f>
        <v>46</v>
      </c>
      <c r="CS245" s="3024"/>
      <c r="CT245" s="3023">
        <f>CR245+1</f>
        <v>47</v>
      </c>
      <c r="CU245" s="3024"/>
      <c r="CV245" s="3023">
        <f>CT245+1</f>
        <v>48</v>
      </c>
      <c r="CW245" s="3024"/>
      <c r="CX245" s="3023">
        <f>CV245+1</f>
        <v>49</v>
      </c>
      <c r="CY245" s="3024"/>
      <c r="CZ245" s="3023">
        <f>CX245+1</f>
        <v>50</v>
      </c>
      <c r="DA245" s="3024"/>
      <c r="DB245" s="3023">
        <f t="shared" ref="DB245" si="77">CZ245+1</f>
        <v>51</v>
      </c>
      <c r="DC245" s="3024"/>
      <c r="DD245" s="3023">
        <f>DB245+1</f>
        <v>52</v>
      </c>
      <c r="DE245" s="3024"/>
      <c r="DF245" s="100" t="s">
        <v>937</v>
      </c>
      <c r="DG245" s="101"/>
      <c r="DH245" s="96"/>
      <c r="DI245" s="200">
        <v>0</v>
      </c>
      <c r="DJ245" s="200">
        <v>0</v>
      </c>
      <c r="DK245" s="200">
        <v>0</v>
      </c>
      <c r="DL245" s="200">
        <v>0</v>
      </c>
      <c r="DM245" s="200">
        <v>0</v>
      </c>
      <c r="DN245" s="200">
        <v>0</v>
      </c>
      <c r="DO245" s="200">
        <v>0</v>
      </c>
      <c r="DP245" s="200">
        <v>0</v>
      </c>
      <c r="DQ245" s="200">
        <v>0</v>
      </c>
      <c r="DR245" s="200">
        <v>0</v>
      </c>
      <c r="DS245" s="200">
        <v>0</v>
      </c>
      <c r="DT245" s="200">
        <v>0</v>
      </c>
      <c r="DU245" s="200">
        <v>0</v>
      </c>
      <c r="DV245" s="200">
        <v>0</v>
      </c>
      <c r="DW245" s="1304"/>
    </row>
    <row r="246" spans="2:127" s="2" customFormat="1" ht="15.95" customHeight="1">
      <c r="B246" s="948" t="s">
        <v>205</v>
      </c>
      <c r="C246" s="102" t="s">
        <v>66</v>
      </c>
      <c r="D246" s="103" t="s">
        <v>77</v>
      </c>
      <c r="E246" s="102" t="s">
        <v>66</v>
      </c>
      <c r="F246" s="103" t="s">
        <v>77</v>
      </c>
      <c r="G246" s="102" t="s">
        <v>66</v>
      </c>
      <c r="H246" s="103" t="s">
        <v>77</v>
      </c>
      <c r="I246" s="102" t="s">
        <v>66</v>
      </c>
      <c r="J246" s="103" t="s">
        <v>77</v>
      </c>
      <c r="K246" s="102" t="s">
        <v>66</v>
      </c>
      <c r="L246" s="103" t="s">
        <v>77</v>
      </c>
      <c r="M246" s="102" t="s">
        <v>66</v>
      </c>
      <c r="N246" s="103" t="s">
        <v>77</v>
      </c>
      <c r="O246" s="102" t="s">
        <v>66</v>
      </c>
      <c r="P246" s="103" t="s">
        <v>77</v>
      </c>
      <c r="Q246" s="102" t="s">
        <v>66</v>
      </c>
      <c r="R246" s="103" t="s">
        <v>77</v>
      </c>
      <c r="S246" s="102" t="s">
        <v>66</v>
      </c>
      <c r="T246" s="103" t="s">
        <v>77</v>
      </c>
      <c r="U246" s="102" t="s">
        <v>66</v>
      </c>
      <c r="V246" s="103" t="s">
        <v>77</v>
      </c>
      <c r="W246" s="102" t="s">
        <v>66</v>
      </c>
      <c r="X246" s="103" t="s">
        <v>77</v>
      </c>
      <c r="Y246" s="102" t="s">
        <v>66</v>
      </c>
      <c r="Z246" s="103" t="s">
        <v>77</v>
      </c>
      <c r="AA246" s="102" t="s">
        <v>66</v>
      </c>
      <c r="AB246" s="104" t="s">
        <v>77</v>
      </c>
      <c r="AC246" s="97"/>
      <c r="AD246" s="105" t="s">
        <v>66</v>
      </c>
      <c r="AE246" s="103" t="s">
        <v>77</v>
      </c>
      <c r="AF246" s="106" t="s">
        <v>66</v>
      </c>
      <c r="AG246" s="103" t="s">
        <v>77</v>
      </c>
      <c r="AH246" s="106" t="s">
        <v>66</v>
      </c>
      <c r="AI246" s="103" t="s">
        <v>77</v>
      </c>
      <c r="AJ246" s="106" t="s">
        <v>66</v>
      </c>
      <c r="AK246" s="103" t="s">
        <v>77</v>
      </c>
      <c r="AL246" s="106" t="s">
        <v>66</v>
      </c>
      <c r="AM246" s="103" t="s">
        <v>77</v>
      </c>
      <c r="AN246" s="106" t="s">
        <v>66</v>
      </c>
      <c r="AO246" s="103" t="s">
        <v>77</v>
      </c>
      <c r="AP246" s="106" t="s">
        <v>66</v>
      </c>
      <c r="AQ246" s="103" t="s">
        <v>77</v>
      </c>
      <c r="AR246" s="106" t="s">
        <v>66</v>
      </c>
      <c r="AS246" s="103" t="s">
        <v>77</v>
      </c>
      <c r="AT246" s="106" t="s">
        <v>66</v>
      </c>
      <c r="AU246" s="103" t="s">
        <v>77</v>
      </c>
      <c r="AV246" s="106" t="s">
        <v>66</v>
      </c>
      <c r="AW246" s="103" t="s">
        <v>77</v>
      </c>
      <c r="AX246" s="106" t="s">
        <v>66</v>
      </c>
      <c r="AY246" s="103" t="s">
        <v>77</v>
      </c>
      <c r="AZ246" s="106" t="s">
        <v>66</v>
      </c>
      <c r="BA246" s="103" t="s">
        <v>77</v>
      </c>
      <c r="BB246" s="106" t="s">
        <v>66</v>
      </c>
      <c r="BC246" s="104" t="s">
        <v>77</v>
      </c>
      <c r="BD246" s="98"/>
      <c r="BE246" s="107" t="s">
        <v>66</v>
      </c>
      <c r="BF246" s="103" t="s">
        <v>77</v>
      </c>
      <c r="BG246" s="108" t="s">
        <v>66</v>
      </c>
      <c r="BH246" s="103" t="s">
        <v>77</v>
      </c>
      <c r="BI246" s="108" t="s">
        <v>66</v>
      </c>
      <c r="BJ246" s="103" t="s">
        <v>77</v>
      </c>
      <c r="BK246" s="108" t="s">
        <v>66</v>
      </c>
      <c r="BL246" s="103" t="s">
        <v>77</v>
      </c>
      <c r="BM246" s="108" t="s">
        <v>66</v>
      </c>
      <c r="BN246" s="103" t="s">
        <v>77</v>
      </c>
      <c r="BO246" s="108" t="s">
        <v>66</v>
      </c>
      <c r="BP246" s="103" t="s">
        <v>77</v>
      </c>
      <c r="BQ246" s="108" t="s">
        <v>66</v>
      </c>
      <c r="BR246" s="103" t="s">
        <v>77</v>
      </c>
      <c r="BS246" s="108" t="s">
        <v>66</v>
      </c>
      <c r="BT246" s="103" t="s">
        <v>77</v>
      </c>
      <c r="BU246" s="108" t="s">
        <v>66</v>
      </c>
      <c r="BV246" s="103" t="s">
        <v>77</v>
      </c>
      <c r="BW246" s="108" t="s">
        <v>66</v>
      </c>
      <c r="BX246" s="103" t="s">
        <v>77</v>
      </c>
      <c r="BY246" s="108" t="s">
        <v>66</v>
      </c>
      <c r="BZ246" s="103" t="s">
        <v>77</v>
      </c>
      <c r="CA246" s="108" t="s">
        <v>66</v>
      </c>
      <c r="CB246" s="103" t="s">
        <v>77</v>
      </c>
      <c r="CC246" s="108" t="s">
        <v>66</v>
      </c>
      <c r="CD246" s="104" t="s">
        <v>77</v>
      </c>
      <c r="CE246" s="99"/>
      <c r="CF246" s="109" t="s">
        <v>66</v>
      </c>
      <c r="CG246" s="103" t="s">
        <v>77</v>
      </c>
      <c r="CH246" s="110" t="s">
        <v>66</v>
      </c>
      <c r="CI246" s="103" t="s">
        <v>77</v>
      </c>
      <c r="CJ246" s="110" t="s">
        <v>66</v>
      </c>
      <c r="CK246" s="103" t="s">
        <v>77</v>
      </c>
      <c r="CL246" s="110" t="s">
        <v>66</v>
      </c>
      <c r="CM246" s="103" t="s">
        <v>77</v>
      </c>
      <c r="CN246" s="110" t="s">
        <v>66</v>
      </c>
      <c r="CO246" s="103" t="s">
        <v>77</v>
      </c>
      <c r="CP246" s="110" t="s">
        <v>66</v>
      </c>
      <c r="CQ246" s="103" t="s">
        <v>77</v>
      </c>
      <c r="CR246" s="110" t="s">
        <v>66</v>
      </c>
      <c r="CS246" s="103" t="s">
        <v>77</v>
      </c>
      <c r="CT246" s="110" t="s">
        <v>66</v>
      </c>
      <c r="CU246" s="103" t="s">
        <v>77</v>
      </c>
      <c r="CV246" s="110" t="s">
        <v>66</v>
      </c>
      <c r="CW246" s="103" t="s">
        <v>77</v>
      </c>
      <c r="CX246" s="110" t="s">
        <v>66</v>
      </c>
      <c r="CY246" s="103" t="s">
        <v>77</v>
      </c>
      <c r="CZ246" s="110" t="s">
        <v>66</v>
      </c>
      <c r="DA246" s="103" t="s">
        <v>77</v>
      </c>
      <c r="DB246" s="110" t="s">
        <v>66</v>
      </c>
      <c r="DC246" s="103" t="s">
        <v>77</v>
      </c>
      <c r="DD246" s="110" t="s">
        <v>66</v>
      </c>
      <c r="DE246" s="104" t="s">
        <v>77</v>
      </c>
      <c r="DF246" s="111" t="s">
        <v>922</v>
      </c>
      <c r="DG246" s="112"/>
      <c r="DH246" s="96"/>
      <c r="DI246" s="200">
        <v>0</v>
      </c>
      <c r="DJ246" s="200">
        <v>0</v>
      </c>
      <c r="DK246" s="200">
        <v>0</v>
      </c>
      <c r="DL246" s="200">
        <v>0</v>
      </c>
      <c r="DM246" s="200">
        <v>0</v>
      </c>
      <c r="DN246" s="200">
        <v>0</v>
      </c>
      <c r="DO246" s="200">
        <v>0</v>
      </c>
      <c r="DP246" s="200">
        <v>0</v>
      </c>
      <c r="DQ246" s="200">
        <v>0</v>
      </c>
      <c r="DR246" s="200">
        <v>0</v>
      </c>
      <c r="DS246" s="200">
        <v>0</v>
      </c>
      <c r="DT246" s="200">
        <v>0</v>
      </c>
      <c r="DU246" s="200">
        <v>0</v>
      </c>
      <c r="DV246" s="200">
        <v>0</v>
      </c>
      <c r="DW246" s="1304"/>
    </row>
    <row r="247" spans="2:127" ht="15.95" customHeight="1">
      <c r="B247" s="702" t="s">
        <v>439</v>
      </c>
      <c r="C247" s="703"/>
      <c r="D247" s="704"/>
      <c r="E247" s="703"/>
      <c r="F247" s="704"/>
      <c r="G247" s="703"/>
      <c r="H247" s="704"/>
      <c r="I247" s="703"/>
      <c r="J247" s="704"/>
      <c r="K247" s="703"/>
      <c r="L247" s="704"/>
      <c r="M247" s="703"/>
      <c r="N247" s="704"/>
      <c r="O247" s="703"/>
      <c r="P247" s="704"/>
      <c r="Q247" s="703"/>
      <c r="R247" s="704"/>
      <c r="S247" s="703"/>
      <c r="T247" s="704"/>
      <c r="U247" s="703"/>
      <c r="V247" s="704"/>
      <c r="W247" s="703"/>
      <c r="X247" s="704"/>
      <c r="Y247" s="703"/>
      <c r="Z247" s="704"/>
      <c r="AA247" s="703"/>
      <c r="AB247" s="705"/>
      <c r="AC247" s="648"/>
      <c r="AD247" s="703"/>
      <c r="AE247" s="704"/>
      <c r="AF247" s="703"/>
      <c r="AG247" s="704"/>
      <c r="AH247" s="703"/>
      <c r="AI247" s="704"/>
      <c r="AJ247" s="703"/>
      <c r="AK247" s="704"/>
      <c r="AL247" s="703"/>
      <c r="AM247" s="704"/>
      <c r="AN247" s="703"/>
      <c r="AO247" s="704"/>
      <c r="AP247" s="703"/>
      <c r="AQ247" s="704"/>
      <c r="AR247" s="703"/>
      <c r="AS247" s="704"/>
      <c r="AT247" s="703"/>
      <c r="AU247" s="704"/>
      <c r="AV247" s="703"/>
      <c r="AW247" s="704"/>
      <c r="AX247" s="703"/>
      <c r="AY247" s="704"/>
      <c r="AZ247" s="703"/>
      <c r="BA247" s="704"/>
      <c r="BB247" s="703"/>
      <c r="BC247" s="705"/>
      <c r="BD247" s="649"/>
      <c r="BE247" s="703"/>
      <c r="BF247" s="704"/>
      <c r="BG247" s="703"/>
      <c r="BH247" s="704"/>
      <c r="BI247" s="703"/>
      <c r="BJ247" s="704"/>
      <c r="BK247" s="703"/>
      <c r="BL247" s="704"/>
      <c r="BM247" s="703"/>
      <c r="BN247" s="704"/>
      <c r="BO247" s="703"/>
      <c r="BP247" s="704"/>
      <c r="BQ247" s="703"/>
      <c r="BR247" s="704"/>
      <c r="BS247" s="703"/>
      <c r="BT247" s="704"/>
      <c r="BU247" s="703"/>
      <c r="BV247" s="704"/>
      <c r="BW247" s="703"/>
      <c r="BX247" s="704"/>
      <c r="BY247" s="703"/>
      <c r="BZ247" s="704"/>
      <c r="CA247" s="703"/>
      <c r="CB247" s="704"/>
      <c r="CC247" s="703"/>
      <c r="CD247" s="705"/>
      <c r="CE247" s="650"/>
      <c r="CF247" s="703"/>
      <c r="CG247" s="704"/>
      <c r="CH247" s="703"/>
      <c r="CI247" s="704"/>
      <c r="CJ247" s="703"/>
      <c r="CK247" s="704"/>
      <c r="CL247" s="703"/>
      <c r="CM247" s="704"/>
      <c r="CN247" s="703"/>
      <c r="CO247" s="704"/>
      <c r="CP247" s="703"/>
      <c r="CQ247" s="704"/>
      <c r="CR247" s="703"/>
      <c r="CS247" s="704"/>
      <c r="CT247" s="703"/>
      <c r="CU247" s="704"/>
      <c r="CV247" s="703"/>
      <c r="CW247" s="704"/>
      <c r="CX247" s="703"/>
      <c r="CY247" s="704"/>
      <c r="CZ247" s="703"/>
      <c r="DA247" s="704"/>
      <c r="DB247" s="703"/>
      <c r="DC247" s="704"/>
      <c r="DD247" s="703"/>
      <c r="DE247" s="705"/>
      <c r="DF247" s="700">
        <f t="shared" ref="DF247:DF248" si="78">SUM(C247:DE247)</f>
        <v>0</v>
      </c>
      <c r="DG247" s="701" t="str">
        <f>IF(DF247=0,"",DF247/DB287)</f>
        <v/>
      </c>
      <c r="DH247" s="647"/>
      <c r="DI247" s="200">
        <v>0</v>
      </c>
      <c r="DJ247" s="200">
        <v>0</v>
      </c>
      <c r="DK247" s="200">
        <v>0</v>
      </c>
      <c r="DL247" s="200">
        <v>0</v>
      </c>
      <c r="DM247" s="200">
        <v>0</v>
      </c>
      <c r="DN247" s="200">
        <v>0</v>
      </c>
      <c r="DO247" s="200">
        <v>0</v>
      </c>
      <c r="DP247" s="200">
        <v>0</v>
      </c>
      <c r="DQ247" s="200">
        <v>0</v>
      </c>
      <c r="DR247" s="200">
        <v>0</v>
      </c>
      <c r="DS247" s="200">
        <v>0</v>
      </c>
      <c r="DT247" s="200">
        <v>0</v>
      </c>
      <c r="DU247" s="200">
        <v>0</v>
      </c>
      <c r="DV247" s="200">
        <v>0</v>
      </c>
      <c r="DW247" s="1304"/>
    </row>
    <row r="248" spans="2:127" ht="15.95" customHeight="1">
      <c r="B248" s="702" t="s">
        <v>451</v>
      </c>
      <c r="C248" s="703"/>
      <c r="D248" s="704"/>
      <c r="E248" s="703"/>
      <c r="F248" s="704"/>
      <c r="G248" s="703"/>
      <c r="H248" s="704"/>
      <c r="I248" s="703"/>
      <c r="J248" s="704"/>
      <c r="K248" s="703"/>
      <c r="L248" s="704"/>
      <c r="M248" s="703"/>
      <c r="N248" s="704"/>
      <c r="O248" s="703"/>
      <c r="P248" s="704"/>
      <c r="Q248" s="703"/>
      <c r="R248" s="704"/>
      <c r="S248" s="703"/>
      <c r="T248" s="704"/>
      <c r="U248" s="703"/>
      <c r="V248" s="704"/>
      <c r="W248" s="703"/>
      <c r="X248" s="704"/>
      <c r="Y248" s="703"/>
      <c r="Z248" s="704"/>
      <c r="AA248" s="703"/>
      <c r="AB248" s="705"/>
      <c r="AC248" s="648"/>
      <c r="AD248" s="703"/>
      <c r="AE248" s="704"/>
      <c r="AF248" s="703"/>
      <c r="AG248" s="704"/>
      <c r="AH248" s="703"/>
      <c r="AI248" s="704"/>
      <c r="AJ248" s="703"/>
      <c r="AK248" s="704"/>
      <c r="AL248" s="703"/>
      <c r="AM248" s="704"/>
      <c r="AN248" s="703"/>
      <c r="AO248" s="704"/>
      <c r="AP248" s="703"/>
      <c r="AQ248" s="704"/>
      <c r="AR248" s="703"/>
      <c r="AS248" s="704"/>
      <c r="AT248" s="703"/>
      <c r="AU248" s="704"/>
      <c r="AV248" s="703"/>
      <c r="AW248" s="704"/>
      <c r="AX248" s="703"/>
      <c r="AY248" s="704"/>
      <c r="AZ248" s="703"/>
      <c r="BA248" s="704"/>
      <c r="BB248" s="703"/>
      <c r="BC248" s="705"/>
      <c r="BD248" s="649"/>
      <c r="BE248" s="703"/>
      <c r="BF248" s="704"/>
      <c r="BG248" s="703"/>
      <c r="BH248" s="704"/>
      <c r="BI248" s="703"/>
      <c r="BJ248" s="704"/>
      <c r="BK248" s="703"/>
      <c r="BL248" s="704"/>
      <c r="BM248" s="703"/>
      <c r="BN248" s="704"/>
      <c r="BO248" s="703"/>
      <c r="BP248" s="704"/>
      <c r="BQ248" s="703"/>
      <c r="BR248" s="704"/>
      <c r="BS248" s="703"/>
      <c r="BT248" s="704"/>
      <c r="BU248" s="703"/>
      <c r="BV248" s="704"/>
      <c r="BW248" s="703"/>
      <c r="BX248" s="704"/>
      <c r="BY248" s="703"/>
      <c r="BZ248" s="704"/>
      <c r="CA248" s="703"/>
      <c r="CB248" s="704"/>
      <c r="CC248" s="703"/>
      <c r="CD248" s="705"/>
      <c r="CE248" s="650"/>
      <c r="CF248" s="703"/>
      <c r="CG248" s="704"/>
      <c r="CH248" s="703"/>
      <c r="CI248" s="704"/>
      <c r="CJ248" s="703"/>
      <c r="CK248" s="704"/>
      <c r="CL248" s="703"/>
      <c r="CM248" s="704"/>
      <c r="CN248" s="703"/>
      <c r="CO248" s="704"/>
      <c r="CP248" s="703"/>
      <c r="CQ248" s="704"/>
      <c r="CR248" s="703"/>
      <c r="CS248" s="704"/>
      <c r="CT248" s="703"/>
      <c r="CU248" s="704"/>
      <c r="CV248" s="703"/>
      <c r="CW248" s="704"/>
      <c r="CX248" s="703"/>
      <c r="CY248" s="704"/>
      <c r="CZ248" s="703"/>
      <c r="DA248" s="704"/>
      <c r="DB248" s="703"/>
      <c r="DC248" s="704"/>
      <c r="DD248" s="703"/>
      <c r="DE248" s="705"/>
      <c r="DF248" s="700">
        <f t="shared" si="78"/>
        <v>0</v>
      </c>
      <c r="DG248" s="701" t="str">
        <f>IF(DF248=0,"",DF248/DB287)</f>
        <v/>
      </c>
      <c r="DH248" s="647"/>
      <c r="DI248" s="200">
        <v>0</v>
      </c>
      <c r="DJ248" s="200">
        <v>0</v>
      </c>
      <c r="DK248" s="200">
        <v>0</v>
      </c>
      <c r="DL248" s="200">
        <v>0</v>
      </c>
      <c r="DM248" s="200">
        <v>0</v>
      </c>
      <c r="DN248" s="200">
        <v>0</v>
      </c>
      <c r="DO248" s="200">
        <v>0</v>
      </c>
      <c r="DP248" s="200">
        <v>0</v>
      </c>
      <c r="DQ248" s="200">
        <v>0</v>
      </c>
      <c r="DR248" s="200">
        <v>0</v>
      </c>
      <c r="DS248" s="200">
        <v>0</v>
      </c>
      <c r="DT248" s="200">
        <v>0</v>
      </c>
      <c r="DU248" s="200">
        <v>0</v>
      </c>
      <c r="DV248" s="200">
        <v>0</v>
      </c>
      <c r="DW248" s="1304"/>
    </row>
    <row r="249" spans="2:127" ht="15.95" customHeight="1">
      <c r="B249" s="702" t="s">
        <v>464</v>
      </c>
      <c r="C249" s="703"/>
      <c r="D249" s="704"/>
      <c r="E249" s="703"/>
      <c r="F249" s="704"/>
      <c r="G249" s="703"/>
      <c r="H249" s="704"/>
      <c r="I249" s="703"/>
      <c r="J249" s="704"/>
      <c r="K249" s="703"/>
      <c r="L249" s="704"/>
      <c r="M249" s="703"/>
      <c r="N249" s="704"/>
      <c r="O249" s="703"/>
      <c r="P249" s="704"/>
      <c r="Q249" s="703"/>
      <c r="R249" s="704"/>
      <c r="S249" s="703"/>
      <c r="T249" s="704"/>
      <c r="U249" s="703"/>
      <c r="V249" s="704"/>
      <c r="W249" s="703"/>
      <c r="X249" s="704"/>
      <c r="Y249" s="703"/>
      <c r="Z249" s="704"/>
      <c r="AA249" s="703"/>
      <c r="AB249" s="705"/>
      <c r="AC249" s="648"/>
      <c r="AD249" s="703"/>
      <c r="AE249" s="704"/>
      <c r="AF249" s="703"/>
      <c r="AG249" s="704"/>
      <c r="AH249" s="703"/>
      <c r="AI249" s="704"/>
      <c r="AJ249" s="703"/>
      <c r="AK249" s="704"/>
      <c r="AL249" s="703"/>
      <c r="AM249" s="704"/>
      <c r="AN249" s="703"/>
      <c r="AO249" s="704"/>
      <c r="AP249" s="703"/>
      <c r="AQ249" s="704"/>
      <c r="AR249" s="703"/>
      <c r="AS249" s="704"/>
      <c r="AT249" s="703"/>
      <c r="AU249" s="704"/>
      <c r="AV249" s="703"/>
      <c r="AW249" s="704"/>
      <c r="AX249" s="703"/>
      <c r="AY249" s="704"/>
      <c r="AZ249" s="703"/>
      <c r="BA249" s="704"/>
      <c r="BB249" s="703"/>
      <c r="BC249" s="705"/>
      <c r="BD249" s="649"/>
      <c r="BE249" s="703"/>
      <c r="BF249" s="704"/>
      <c r="BG249" s="703"/>
      <c r="BH249" s="704"/>
      <c r="BI249" s="703"/>
      <c r="BJ249" s="704"/>
      <c r="BK249" s="703"/>
      <c r="BL249" s="704"/>
      <c r="BM249" s="703"/>
      <c r="BN249" s="704"/>
      <c r="BO249" s="703"/>
      <c r="BP249" s="704"/>
      <c r="BQ249" s="703"/>
      <c r="BR249" s="704"/>
      <c r="BS249" s="703"/>
      <c r="BT249" s="704"/>
      <c r="BU249" s="703"/>
      <c r="BV249" s="704"/>
      <c r="BW249" s="703"/>
      <c r="BX249" s="704"/>
      <c r="BY249" s="703"/>
      <c r="BZ249" s="704"/>
      <c r="CA249" s="703"/>
      <c r="CB249" s="704"/>
      <c r="CC249" s="703"/>
      <c r="CD249" s="705"/>
      <c r="CE249" s="650"/>
      <c r="CF249" s="703"/>
      <c r="CG249" s="704"/>
      <c r="CH249" s="703"/>
      <c r="CI249" s="704"/>
      <c r="CJ249" s="703"/>
      <c r="CK249" s="704"/>
      <c r="CL249" s="703"/>
      <c r="CM249" s="704"/>
      <c r="CN249" s="703"/>
      <c r="CO249" s="704"/>
      <c r="CP249" s="703"/>
      <c r="CQ249" s="704"/>
      <c r="CR249" s="703"/>
      <c r="CS249" s="704"/>
      <c r="CT249" s="703"/>
      <c r="CU249" s="704"/>
      <c r="CV249" s="703"/>
      <c r="CW249" s="704"/>
      <c r="CX249" s="703"/>
      <c r="CY249" s="704"/>
      <c r="CZ249" s="703"/>
      <c r="DA249" s="704"/>
      <c r="DB249" s="703"/>
      <c r="DC249" s="704"/>
      <c r="DD249" s="703"/>
      <c r="DE249" s="705"/>
      <c r="DF249" s="700">
        <f t="shared" si="75"/>
        <v>0</v>
      </c>
      <c r="DG249" s="701" t="str">
        <f>IF(DF249=0,"",DF249/DB287)</f>
        <v/>
      </c>
      <c r="DH249" s="647"/>
      <c r="DI249" s="200">
        <v>0</v>
      </c>
      <c r="DJ249" s="200">
        <v>0</v>
      </c>
      <c r="DK249" s="200">
        <v>0</v>
      </c>
      <c r="DL249" s="200">
        <v>0</v>
      </c>
      <c r="DM249" s="200">
        <v>0</v>
      </c>
      <c r="DN249" s="200">
        <v>0</v>
      </c>
      <c r="DO249" s="200">
        <v>0</v>
      </c>
      <c r="DP249" s="200">
        <v>0</v>
      </c>
      <c r="DQ249" s="200">
        <v>0</v>
      </c>
      <c r="DR249" s="200">
        <v>0</v>
      </c>
      <c r="DS249" s="200">
        <v>0</v>
      </c>
      <c r="DT249" s="200">
        <v>0</v>
      </c>
      <c r="DU249" s="200">
        <v>0</v>
      </c>
      <c r="DV249" s="200">
        <v>0</v>
      </c>
      <c r="DW249" s="1304"/>
    </row>
    <row r="250" spans="2:127" ht="15.95" customHeight="1">
      <c r="B250" s="702" t="s">
        <v>475</v>
      </c>
      <c r="C250" s="703"/>
      <c r="D250" s="704"/>
      <c r="E250" s="703"/>
      <c r="F250" s="704"/>
      <c r="G250" s="703"/>
      <c r="H250" s="704"/>
      <c r="I250" s="703"/>
      <c r="J250" s="704"/>
      <c r="K250" s="703"/>
      <c r="L250" s="704"/>
      <c r="M250" s="703"/>
      <c r="N250" s="704"/>
      <c r="O250" s="703"/>
      <c r="P250" s="704"/>
      <c r="Q250" s="703"/>
      <c r="R250" s="704"/>
      <c r="S250" s="703"/>
      <c r="T250" s="704"/>
      <c r="U250" s="703"/>
      <c r="V250" s="704"/>
      <c r="W250" s="703"/>
      <c r="X250" s="704"/>
      <c r="Y250" s="703"/>
      <c r="Z250" s="704"/>
      <c r="AA250" s="703"/>
      <c r="AB250" s="705"/>
      <c r="AC250" s="648"/>
      <c r="AD250" s="703"/>
      <c r="AE250" s="704"/>
      <c r="AF250" s="703"/>
      <c r="AG250" s="704"/>
      <c r="AH250" s="703"/>
      <c r="AI250" s="704"/>
      <c r="AJ250" s="703"/>
      <c r="AK250" s="704"/>
      <c r="AL250" s="703"/>
      <c r="AM250" s="704"/>
      <c r="AN250" s="703"/>
      <c r="AO250" s="704"/>
      <c r="AP250" s="703"/>
      <c r="AQ250" s="704"/>
      <c r="AR250" s="703"/>
      <c r="AS250" s="704"/>
      <c r="AT250" s="703"/>
      <c r="AU250" s="704"/>
      <c r="AV250" s="703"/>
      <c r="AW250" s="704"/>
      <c r="AX250" s="703"/>
      <c r="AY250" s="704"/>
      <c r="AZ250" s="703"/>
      <c r="BA250" s="704"/>
      <c r="BB250" s="703"/>
      <c r="BC250" s="705"/>
      <c r="BD250" s="649"/>
      <c r="BE250" s="703"/>
      <c r="BF250" s="704"/>
      <c r="BG250" s="703"/>
      <c r="BH250" s="704"/>
      <c r="BI250" s="703"/>
      <c r="BJ250" s="704"/>
      <c r="BK250" s="703"/>
      <c r="BL250" s="704"/>
      <c r="BM250" s="703"/>
      <c r="BN250" s="704"/>
      <c r="BO250" s="703"/>
      <c r="BP250" s="704"/>
      <c r="BQ250" s="703"/>
      <c r="BR250" s="704"/>
      <c r="BS250" s="703"/>
      <c r="BT250" s="704"/>
      <c r="BU250" s="703"/>
      <c r="BV250" s="704"/>
      <c r="BW250" s="703"/>
      <c r="BX250" s="704"/>
      <c r="BY250" s="703"/>
      <c r="BZ250" s="704"/>
      <c r="CA250" s="703"/>
      <c r="CB250" s="704"/>
      <c r="CC250" s="703"/>
      <c r="CD250" s="705"/>
      <c r="CE250" s="650"/>
      <c r="CF250" s="703"/>
      <c r="CG250" s="704"/>
      <c r="CH250" s="703"/>
      <c r="CI250" s="704"/>
      <c r="CJ250" s="703"/>
      <c r="CK250" s="704"/>
      <c r="CL250" s="703"/>
      <c r="CM250" s="704"/>
      <c r="CN250" s="703"/>
      <c r="CO250" s="704"/>
      <c r="CP250" s="703"/>
      <c r="CQ250" s="704"/>
      <c r="CR250" s="703"/>
      <c r="CS250" s="704"/>
      <c r="CT250" s="703"/>
      <c r="CU250" s="704"/>
      <c r="CV250" s="703"/>
      <c r="CW250" s="704"/>
      <c r="CX250" s="703"/>
      <c r="CY250" s="704"/>
      <c r="CZ250" s="703"/>
      <c r="DA250" s="704"/>
      <c r="DB250" s="703"/>
      <c r="DC250" s="704"/>
      <c r="DD250" s="703"/>
      <c r="DE250" s="705"/>
      <c r="DF250" s="700">
        <f t="shared" si="75"/>
        <v>0</v>
      </c>
      <c r="DG250" s="701" t="str">
        <f>IF(DF250=0,"",DF250/DB287)</f>
        <v/>
      </c>
      <c r="DH250" s="647"/>
      <c r="DI250" s="200">
        <v>0</v>
      </c>
      <c r="DJ250" s="200">
        <v>0</v>
      </c>
      <c r="DK250" s="200">
        <v>0</v>
      </c>
      <c r="DL250" s="200">
        <v>0</v>
      </c>
      <c r="DM250" s="200">
        <v>0</v>
      </c>
      <c r="DN250" s="200">
        <v>0</v>
      </c>
      <c r="DO250" s="200">
        <v>0</v>
      </c>
      <c r="DP250" s="200">
        <v>0</v>
      </c>
      <c r="DQ250" s="200">
        <v>0</v>
      </c>
      <c r="DR250" s="200">
        <v>0</v>
      </c>
      <c r="DS250" s="200">
        <v>0</v>
      </c>
      <c r="DT250" s="200">
        <v>0</v>
      </c>
      <c r="DU250" s="200">
        <v>0</v>
      </c>
      <c r="DV250" s="200">
        <v>0</v>
      </c>
      <c r="DW250" s="1304"/>
    </row>
    <row r="251" spans="2:127" ht="15.95" customHeight="1">
      <c r="B251" s="702" t="s">
        <v>487</v>
      </c>
      <c r="C251" s="703"/>
      <c r="D251" s="704"/>
      <c r="E251" s="703"/>
      <c r="F251" s="704"/>
      <c r="G251" s="703"/>
      <c r="H251" s="704"/>
      <c r="I251" s="703"/>
      <c r="J251" s="704"/>
      <c r="K251" s="703"/>
      <c r="L251" s="704"/>
      <c r="M251" s="703"/>
      <c r="N251" s="704"/>
      <c r="O251" s="703"/>
      <c r="P251" s="704"/>
      <c r="Q251" s="703"/>
      <c r="R251" s="704"/>
      <c r="S251" s="703"/>
      <c r="T251" s="704"/>
      <c r="U251" s="703"/>
      <c r="V251" s="704"/>
      <c r="W251" s="703"/>
      <c r="X251" s="704"/>
      <c r="Y251" s="703"/>
      <c r="Z251" s="704"/>
      <c r="AA251" s="703"/>
      <c r="AB251" s="705"/>
      <c r="AC251" s="648"/>
      <c r="AD251" s="703"/>
      <c r="AE251" s="704"/>
      <c r="AF251" s="703"/>
      <c r="AG251" s="704"/>
      <c r="AH251" s="703"/>
      <c r="AI251" s="704"/>
      <c r="AJ251" s="703"/>
      <c r="AK251" s="704"/>
      <c r="AL251" s="703"/>
      <c r="AM251" s="704"/>
      <c r="AN251" s="703"/>
      <c r="AO251" s="704"/>
      <c r="AP251" s="703"/>
      <c r="AQ251" s="704"/>
      <c r="AR251" s="703"/>
      <c r="AS251" s="704"/>
      <c r="AT251" s="703"/>
      <c r="AU251" s="704"/>
      <c r="AV251" s="703"/>
      <c r="AW251" s="704"/>
      <c r="AX251" s="703"/>
      <c r="AY251" s="704"/>
      <c r="AZ251" s="703"/>
      <c r="BA251" s="704"/>
      <c r="BB251" s="703"/>
      <c r="BC251" s="705"/>
      <c r="BD251" s="649"/>
      <c r="BE251" s="703"/>
      <c r="BF251" s="704"/>
      <c r="BG251" s="703"/>
      <c r="BH251" s="704"/>
      <c r="BI251" s="703"/>
      <c r="BJ251" s="704"/>
      <c r="BK251" s="703"/>
      <c r="BL251" s="704"/>
      <c r="BM251" s="703"/>
      <c r="BN251" s="704"/>
      <c r="BO251" s="703"/>
      <c r="BP251" s="704"/>
      <c r="BQ251" s="703"/>
      <c r="BR251" s="704"/>
      <c r="BS251" s="703"/>
      <c r="BT251" s="704"/>
      <c r="BU251" s="703"/>
      <c r="BV251" s="704"/>
      <c r="BW251" s="703"/>
      <c r="BX251" s="704"/>
      <c r="BY251" s="703"/>
      <c r="BZ251" s="704"/>
      <c r="CA251" s="703"/>
      <c r="CB251" s="704"/>
      <c r="CC251" s="703"/>
      <c r="CD251" s="705"/>
      <c r="CE251" s="650"/>
      <c r="CF251" s="703"/>
      <c r="CG251" s="704"/>
      <c r="CH251" s="703"/>
      <c r="CI251" s="704"/>
      <c r="CJ251" s="703"/>
      <c r="CK251" s="704"/>
      <c r="CL251" s="703"/>
      <c r="CM251" s="704"/>
      <c r="CN251" s="703"/>
      <c r="CO251" s="704"/>
      <c r="CP251" s="703"/>
      <c r="CQ251" s="704"/>
      <c r="CR251" s="703"/>
      <c r="CS251" s="704"/>
      <c r="CT251" s="703"/>
      <c r="CU251" s="704"/>
      <c r="CV251" s="703"/>
      <c r="CW251" s="704"/>
      <c r="CX251" s="703"/>
      <c r="CY251" s="704"/>
      <c r="CZ251" s="703"/>
      <c r="DA251" s="704"/>
      <c r="DB251" s="703"/>
      <c r="DC251" s="704"/>
      <c r="DD251" s="703"/>
      <c r="DE251" s="705"/>
      <c r="DF251" s="700">
        <f t="shared" si="75"/>
        <v>0</v>
      </c>
      <c r="DG251" s="701" t="str">
        <f>IF(DF251=0,"",DF251/DB287)</f>
        <v/>
      </c>
      <c r="DH251" s="647"/>
      <c r="DI251" s="200">
        <v>0</v>
      </c>
      <c r="DJ251" s="200">
        <v>0</v>
      </c>
      <c r="DK251" s="200">
        <v>0</v>
      </c>
      <c r="DL251" s="200">
        <v>0</v>
      </c>
      <c r="DM251" s="200">
        <v>0</v>
      </c>
      <c r="DN251" s="200">
        <v>0</v>
      </c>
      <c r="DO251" s="200">
        <v>0</v>
      </c>
      <c r="DP251" s="200">
        <v>0</v>
      </c>
      <c r="DQ251" s="200">
        <v>0</v>
      </c>
      <c r="DR251" s="200">
        <v>0</v>
      </c>
      <c r="DS251" s="200">
        <v>0</v>
      </c>
      <c r="DT251" s="200">
        <v>0</v>
      </c>
      <c r="DU251" s="200">
        <v>0</v>
      </c>
      <c r="DV251" s="200">
        <v>0</v>
      </c>
      <c r="DW251" s="1304"/>
    </row>
    <row r="252" spans="2:127" ht="15.95" customHeight="1">
      <c r="B252" s="702"/>
      <c r="C252" s="703"/>
      <c r="D252" s="704"/>
      <c r="E252" s="703"/>
      <c r="F252" s="704"/>
      <c r="G252" s="703"/>
      <c r="H252" s="704"/>
      <c r="I252" s="703"/>
      <c r="J252" s="704"/>
      <c r="K252" s="703"/>
      <c r="L252" s="704"/>
      <c r="M252" s="703"/>
      <c r="N252" s="704"/>
      <c r="O252" s="703"/>
      <c r="P252" s="704"/>
      <c r="Q252" s="703"/>
      <c r="R252" s="704"/>
      <c r="S252" s="703"/>
      <c r="T252" s="704"/>
      <c r="U252" s="703"/>
      <c r="V252" s="704"/>
      <c r="W252" s="703"/>
      <c r="X252" s="704"/>
      <c r="Y252" s="703"/>
      <c r="Z252" s="704"/>
      <c r="AA252" s="703"/>
      <c r="AB252" s="705"/>
      <c r="AC252" s="648"/>
      <c r="AD252" s="703"/>
      <c r="AE252" s="704"/>
      <c r="AF252" s="703"/>
      <c r="AG252" s="704"/>
      <c r="AH252" s="703"/>
      <c r="AI252" s="704"/>
      <c r="AJ252" s="703"/>
      <c r="AK252" s="704"/>
      <c r="AL252" s="703"/>
      <c r="AM252" s="704"/>
      <c r="AN252" s="703"/>
      <c r="AO252" s="704"/>
      <c r="AP252" s="703"/>
      <c r="AQ252" s="704"/>
      <c r="AR252" s="703"/>
      <c r="AS252" s="704"/>
      <c r="AT252" s="703"/>
      <c r="AU252" s="704"/>
      <c r="AV252" s="703"/>
      <c r="AW252" s="704"/>
      <c r="AX252" s="703"/>
      <c r="AY252" s="704"/>
      <c r="AZ252" s="703"/>
      <c r="BA252" s="704"/>
      <c r="BB252" s="703"/>
      <c r="BC252" s="705"/>
      <c r="BD252" s="649"/>
      <c r="BE252" s="703"/>
      <c r="BF252" s="704"/>
      <c r="BG252" s="703"/>
      <c r="BH252" s="704"/>
      <c r="BI252" s="703"/>
      <c r="BJ252" s="704"/>
      <c r="BK252" s="703"/>
      <c r="BL252" s="704"/>
      <c r="BM252" s="703"/>
      <c r="BN252" s="704"/>
      <c r="BO252" s="703"/>
      <c r="BP252" s="704"/>
      <c r="BQ252" s="703"/>
      <c r="BR252" s="704"/>
      <c r="BS252" s="703"/>
      <c r="BT252" s="704"/>
      <c r="BU252" s="703"/>
      <c r="BV252" s="704"/>
      <c r="BW252" s="703"/>
      <c r="BX252" s="704"/>
      <c r="BY252" s="703"/>
      <c r="BZ252" s="704"/>
      <c r="CA252" s="703"/>
      <c r="CB252" s="704"/>
      <c r="CC252" s="703"/>
      <c r="CD252" s="705"/>
      <c r="CE252" s="650"/>
      <c r="CF252" s="703"/>
      <c r="CG252" s="704"/>
      <c r="CH252" s="703"/>
      <c r="CI252" s="704"/>
      <c r="CJ252" s="703"/>
      <c r="CK252" s="704"/>
      <c r="CL252" s="703"/>
      <c r="CM252" s="704"/>
      <c r="CN252" s="703"/>
      <c r="CO252" s="704"/>
      <c r="CP252" s="703"/>
      <c r="CQ252" s="704"/>
      <c r="CR252" s="703"/>
      <c r="CS252" s="704"/>
      <c r="CT252" s="703"/>
      <c r="CU252" s="704"/>
      <c r="CV252" s="703"/>
      <c r="CW252" s="704"/>
      <c r="CX252" s="703"/>
      <c r="CY252" s="704"/>
      <c r="CZ252" s="703"/>
      <c r="DA252" s="704"/>
      <c r="DB252" s="703"/>
      <c r="DC252" s="704"/>
      <c r="DD252" s="703"/>
      <c r="DE252" s="705"/>
      <c r="DF252" s="700">
        <f t="shared" si="75"/>
        <v>0</v>
      </c>
      <c r="DG252" s="701" t="str">
        <f>IF(DF252=0,"",DF252/DB287)</f>
        <v/>
      </c>
      <c r="DH252" s="647"/>
      <c r="DI252" s="200">
        <v>0</v>
      </c>
      <c r="DJ252" s="200">
        <v>0</v>
      </c>
      <c r="DK252" s="200">
        <v>0</v>
      </c>
      <c r="DL252" s="200">
        <v>0</v>
      </c>
      <c r="DM252" s="200">
        <v>0</v>
      </c>
      <c r="DN252" s="200">
        <v>0</v>
      </c>
      <c r="DO252" s="200">
        <v>0</v>
      </c>
      <c r="DP252" s="200">
        <v>0</v>
      </c>
      <c r="DQ252" s="200">
        <v>0</v>
      </c>
      <c r="DR252" s="200">
        <v>0</v>
      </c>
      <c r="DS252" s="200">
        <v>0</v>
      </c>
      <c r="DT252" s="200">
        <v>0</v>
      </c>
      <c r="DU252" s="200">
        <v>0</v>
      </c>
      <c r="DV252" s="200">
        <v>0</v>
      </c>
      <c r="DW252" s="1304"/>
    </row>
    <row r="253" spans="2:127" ht="15.95" customHeight="1">
      <c r="B253" s="702"/>
      <c r="C253" s="703"/>
      <c r="D253" s="704"/>
      <c r="E253" s="703"/>
      <c r="F253" s="704"/>
      <c r="G253" s="703"/>
      <c r="H253" s="704"/>
      <c r="I253" s="703"/>
      <c r="J253" s="704"/>
      <c r="K253" s="703"/>
      <c r="L253" s="704"/>
      <c r="M253" s="703"/>
      <c r="N253" s="704"/>
      <c r="O253" s="703"/>
      <c r="P253" s="704"/>
      <c r="Q253" s="703"/>
      <c r="R253" s="704"/>
      <c r="S253" s="703"/>
      <c r="T253" s="704"/>
      <c r="U253" s="703"/>
      <c r="V253" s="704"/>
      <c r="W253" s="703"/>
      <c r="X253" s="704"/>
      <c r="Y253" s="703"/>
      <c r="Z253" s="704"/>
      <c r="AA253" s="703"/>
      <c r="AB253" s="705"/>
      <c r="AC253" s="648"/>
      <c r="AD253" s="703"/>
      <c r="AE253" s="704"/>
      <c r="AF253" s="703"/>
      <c r="AG253" s="704"/>
      <c r="AH253" s="703"/>
      <c r="AI253" s="704"/>
      <c r="AJ253" s="703"/>
      <c r="AK253" s="704"/>
      <c r="AL253" s="703"/>
      <c r="AM253" s="704"/>
      <c r="AN253" s="703"/>
      <c r="AO253" s="704"/>
      <c r="AP253" s="703"/>
      <c r="AQ253" s="704"/>
      <c r="AR253" s="703"/>
      <c r="AS253" s="704"/>
      <c r="AT253" s="703"/>
      <c r="AU253" s="704"/>
      <c r="AV253" s="703"/>
      <c r="AW253" s="704"/>
      <c r="AX253" s="703"/>
      <c r="AY253" s="704"/>
      <c r="AZ253" s="703"/>
      <c r="BA253" s="704"/>
      <c r="BB253" s="703"/>
      <c r="BC253" s="705"/>
      <c r="BD253" s="649"/>
      <c r="BE253" s="703"/>
      <c r="BF253" s="704"/>
      <c r="BG253" s="703"/>
      <c r="BH253" s="704"/>
      <c r="BI253" s="703"/>
      <c r="BJ253" s="704"/>
      <c r="BK253" s="703"/>
      <c r="BL253" s="704"/>
      <c r="BM253" s="703"/>
      <c r="BN253" s="704"/>
      <c r="BO253" s="703"/>
      <c r="BP253" s="704"/>
      <c r="BQ253" s="703"/>
      <c r="BR253" s="704"/>
      <c r="BS253" s="703"/>
      <c r="BT253" s="704"/>
      <c r="BU253" s="703"/>
      <c r="BV253" s="704"/>
      <c r="BW253" s="703"/>
      <c r="BX253" s="704"/>
      <c r="BY253" s="703"/>
      <c r="BZ253" s="704"/>
      <c r="CA253" s="703"/>
      <c r="CB253" s="704"/>
      <c r="CC253" s="703"/>
      <c r="CD253" s="705"/>
      <c r="CE253" s="650"/>
      <c r="CF253" s="703"/>
      <c r="CG253" s="704"/>
      <c r="CH253" s="703"/>
      <c r="CI253" s="704"/>
      <c r="CJ253" s="703"/>
      <c r="CK253" s="704"/>
      <c r="CL253" s="703"/>
      <c r="CM253" s="704"/>
      <c r="CN253" s="703"/>
      <c r="CO253" s="704"/>
      <c r="CP253" s="703"/>
      <c r="CQ253" s="704"/>
      <c r="CR253" s="703"/>
      <c r="CS253" s="704"/>
      <c r="CT253" s="703"/>
      <c r="CU253" s="704"/>
      <c r="CV253" s="703"/>
      <c r="CW253" s="704"/>
      <c r="CX253" s="703"/>
      <c r="CY253" s="704"/>
      <c r="CZ253" s="703"/>
      <c r="DA253" s="704"/>
      <c r="DB253" s="703"/>
      <c r="DC253" s="704"/>
      <c r="DD253" s="703"/>
      <c r="DE253" s="705"/>
      <c r="DF253" s="700">
        <f t="shared" si="75"/>
        <v>0</v>
      </c>
      <c r="DG253" s="701" t="str">
        <f>IF(DF253=0,"",DF253/DB287)</f>
        <v/>
      </c>
      <c r="DH253" s="647"/>
      <c r="DI253" s="200">
        <v>0</v>
      </c>
      <c r="DJ253" s="200">
        <v>0</v>
      </c>
      <c r="DK253" s="200">
        <v>0</v>
      </c>
      <c r="DL253" s="200">
        <v>0</v>
      </c>
      <c r="DM253" s="200">
        <v>0</v>
      </c>
      <c r="DN253" s="200">
        <v>0</v>
      </c>
      <c r="DO253" s="200">
        <v>0</v>
      </c>
      <c r="DP253" s="200">
        <v>0</v>
      </c>
      <c r="DQ253" s="200">
        <v>0</v>
      </c>
      <c r="DR253" s="200">
        <v>0</v>
      </c>
      <c r="DS253" s="200">
        <v>0</v>
      </c>
      <c r="DT253" s="200">
        <v>0</v>
      </c>
      <c r="DU253" s="200">
        <v>0</v>
      </c>
      <c r="DV253" s="200">
        <v>0</v>
      </c>
      <c r="DW253" s="1304"/>
    </row>
    <row r="254" spans="2:127" ht="15.95" customHeight="1">
      <c r="B254" s="702"/>
      <c r="C254" s="703"/>
      <c r="D254" s="704"/>
      <c r="E254" s="703"/>
      <c r="F254" s="704"/>
      <c r="G254" s="703"/>
      <c r="H254" s="704"/>
      <c r="I254" s="703"/>
      <c r="J254" s="704"/>
      <c r="K254" s="703"/>
      <c r="L254" s="704"/>
      <c r="M254" s="703"/>
      <c r="N254" s="704"/>
      <c r="O254" s="703"/>
      <c r="P254" s="704"/>
      <c r="Q254" s="703"/>
      <c r="R254" s="704"/>
      <c r="S254" s="703"/>
      <c r="T254" s="704"/>
      <c r="U254" s="703"/>
      <c r="V254" s="704"/>
      <c r="W254" s="703"/>
      <c r="X254" s="704"/>
      <c r="Y254" s="703"/>
      <c r="Z254" s="704"/>
      <c r="AA254" s="703"/>
      <c r="AB254" s="705"/>
      <c r="AC254" s="648"/>
      <c r="AD254" s="703"/>
      <c r="AE254" s="704"/>
      <c r="AF254" s="703"/>
      <c r="AG254" s="704"/>
      <c r="AH254" s="703"/>
      <c r="AI254" s="704"/>
      <c r="AJ254" s="703"/>
      <c r="AK254" s="704"/>
      <c r="AL254" s="703"/>
      <c r="AM254" s="704"/>
      <c r="AN254" s="703"/>
      <c r="AO254" s="704"/>
      <c r="AP254" s="703"/>
      <c r="AQ254" s="704"/>
      <c r="AR254" s="703"/>
      <c r="AS254" s="704"/>
      <c r="AT254" s="703"/>
      <c r="AU254" s="704"/>
      <c r="AV254" s="703"/>
      <c r="AW254" s="704"/>
      <c r="AX254" s="703"/>
      <c r="AY254" s="704"/>
      <c r="AZ254" s="703"/>
      <c r="BA254" s="704"/>
      <c r="BB254" s="703"/>
      <c r="BC254" s="705"/>
      <c r="BD254" s="649"/>
      <c r="BE254" s="703"/>
      <c r="BF254" s="704"/>
      <c r="BG254" s="703"/>
      <c r="BH254" s="704"/>
      <c r="BI254" s="703"/>
      <c r="BJ254" s="704"/>
      <c r="BK254" s="703"/>
      <c r="BL254" s="704"/>
      <c r="BM254" s="703"/>
      <c r="BN254" s="704"/>
      <c r="BO254" s="703"/>
      <c r="BP254" s="704"/>
      <c r="BQ254" s="703"/>
      <c r="BR254" s="704"/>
      <c r="BS254" s="703"/>
      <c r="BT254" s="704"/>
      <c r="BU254" s="703"/>
      <c r="BV254" s="704"/>
      <c r="BW254" s="703"/>
      <c r="BX254" s="704"/>
      <c r="BY254" s="703"/>
      <c r="BZ254" s="704"/>
      <c r="CA254" s="703"/>
      <c r="CB254" s="704"/>
      <c r="CC254" s="703"/>
      <c r="CD254" s="705"/>
      <c r="CE254" s="650"/>
      <c r="CF254" s="703"/>
      <c r="CG254" s="704"/>
      <c r="CH254" s="703"/>
      <c r="CI254" s="704"/>
      <c r="CJ254" s="703"/>
      <c r="CK254" s="704"/>
      <c r="CL254" s="703"/>
      <c r="CM254" s="704"/>
      <c r="CN254" s="703"/>
      <c r="CO254" s="704"/>
      <c r="CP254" s="703"/>
      <c r="CQ254" s="704"/>
      <c r="CR254" s="703"/>
      <c r="CS254" s="704"/>
      <c r="CT254" s="703"/>
      <c r="CU254" s="704"/>
      <c r="CV254" s="703"/>
      <c r="CW254" s="704"/>
      <c r="CX254" s="703"/>
      <c r="CY254" s="704"/>
      <c r="CZ254" s="703"/>
      <c r="DA254" s="704"/>
      <c r="DB254" s="703"/>
      <c r="DC254" s="704"/>
      <c r="DD254" s="703"/>
      <c r="DE254" s="705"/>
      <c r="DF254" s="700">
        <f t="shared" si="75"/>
        <v>0</v>
      </c>
      <c r="DG254" s="701" t="str">
        <f>IF(DF254=0,"",DF254/DB287)</f>
        <v/>
      </c>
      <c r="DH254" s="647"/>
      <c r="DI254" s="200">
        <v>0</v>
      </c>
      <c r="DJ254" s="200">
        <v>0</v>
      </c>
      <c r="DK254" s="200">
        <v>0</v>
      </c>
      <c r="DL254" s="200">
        <v>0</v>
      </c>
      <c r="DM254" s="200">
        <v>0</v>
      </c>
      <c r="DN254" s="200">
        <v>0</v>
      </c>
      <c r="DO254" s="200">
        <v>0</v>
      </c>
      <c r="DP254" s="200">
        <v>0</v>
      </c>
      <c r="DQ254" s="200">
        <v>0</v>
      </c>
      <c r="DR254" s="200">
        <v>0</v>
      </c>
      <c r="DS254" s="200">
        <v>0</v>
      </c>
      <c r="DT254" s="200">
        <v>0</v>
      </c>
      <c r="DU254" s="200">
        <v>0</v>
      </c>
      <c r="DV254" s="200">
        <v>0</v>
      </c>
      <c r="DW254" s="1304"/>
    </row>
    <row r="255" spans="2:127" s="240" customFormat="1" ht="15.95" customHeight="1">
      <c r="B255" s="959"/>
      <c r="C255" s="620"/>
      <c r="D255" s="621"/>
      <c r="E255" s="621"/>
      <c r="F255" s="621"/>
      <c r="G255" s="621"/>
      <c r="H255" s="621"/>
      <c r="I255" s="621"/>
      <c r="J255" s="621"/>
      <c r="K255" s="621"/>
      <c r="L255" s="621"/>
      <c r="M255" s="621"/>
      <c r="N255" s="621"/>
      <c r="O255" s="621"/>
      <c r="P255" s="621"/>
      <c r="Q255" s="621"/>
      <c r="R255" s="621"/>
      <c r="S255" s="621"/>
      <c r="T255" s="621"/>
      <c r="U255" s="621"/>
      <c r="V255" s="621"/>
      <c r="W255" s="621"/>
      <c r="X255" s="621"/>
      <c r="Y255" s="621"/>
      <c r="Z255" s="621"/>
      <c r="AA255" s="621"/>
      <c r="AB255" s="622"/>
      <c r="AC255" s="97"/>
      <c r="AD255" s="620"/>
      <c r="AE255" s="621"/>
      <c r="AF255" s="621"/>
      <c r="AG255" s="621"/>
      <c r="AH255" s="621"/>
      <c r="AI255" s="621"/>
      <c r="AJ255" s="621"/>
      <c r="AK255" s="621"/>
      <c r="AL255" s="621"/>
      <c r="AM255" s="621"/>
      <c r="AN255" s="621"/>
      <c r="AO255" s="621"/>
      <c r="AP255" s="621"/>
      <c r="AQ255" s="621"/>
      <c r="AR255" s="621"/>
      <c r="AS255" s="621"/>
      <c r="AT255" s="621"/>
      <c r="AU255" s="621"/>
      <c r="AV255" s="621"/>
      <c r="AW255" s="621"/>
      <c r="AX255" s="621"/>
      <c r="AY255" s="621"/>
      <c r="AZ255" s="621"/>
      <c r="BA255" s="621"/>
      <c r="BB255" s="621"/>
      <c r="BC255" s="622"/>
      <c r="BD255" s="98"/>
      <c r="BE255" s="620"/>
      <c r="BF255" s="621"/>
      <c r="BG255" s="621"/>
      <c r="BH255" s="621"/>
      <c r="BI255" s="621"/>
      <c r="BJ255" s="621"/>
      <c r="BK255" s="621"/>
      <c r="BL255" s="621"/>
      <c r="BM255" s="621"/>
      <c r="BN255" s="621"/>
      <c r="BO255" s="621"/>
      <c r="BP255" s="621"/>
      <c r="BQ255" s="621"/>
      <c r="BR255" s="621"/>
      <c r="BS255" s="621"/>
      <c r="BT255" s="621"/>
      <c r="BU255" s="621"/>
      <c r="BV255" s="621"/>
      <c r="BW255" s="621"/>
      <c r="BX255" s="621"/>
      <c r="BY255" s="621"/>
      <c r="BZ255" s="621"/>
      <c r="CA255" s="621"/>
      <c r="CB255" s="621"/>
      <c r="CC255" s="621"/>
      <c r="CD255" s="622"/>
      <c r="CE255" s="99"/>
      <c r="CF255" s="620"/>
      <c r="CG255" s="621"/>
      <c r="CH255" s="621"/>
      <c r="CI255" s="621"/>
      <c r="CJ255" s="621"/>
      <c r="CK255" s="621"/>
      <c r="CL255" s="621"/>
      <c r="CM255" s="621"/>
      <c r="CN255" s="621"/>
      <c r="CO255" s="621"/>
      <c r="CP255" s="621"/>
      <c r="CQ255" s="621"/>
      <c r="CR255" s="621"/>
      <c r="CS255" s="621"/>
      <c r="CT255" s="621"/>
      <c r="CU255" s="621"/>
      <c r="CV255" s="621"/>
      <c r="CW255" s="621"/>
      <c r="CX255" s="621"/>
      <c r="CY255" s="621"/>
      <c r="CZ255" s="621"/>
      <c r="DA255" s="621"/>
      <c r="DB255" s="621"/>
      <c r="DC255" s="621"/>
      <c r="DD255" s="621"/>
      <c r="DE255" s="621"/>
      <c r="DF255" s="621"/>
      <c r="DG255" s="621"/>
      <c r="DH255" s="544"/>
      <c r="DI255" s="200">
        <v>0</v>
      </c>
      <c r="DJ255" s="200">
        <v>0</v>
      </c>
      <c r="DK255" s="200">
        <v>0</v>
      </c>
      <c r="DL255" s="200">
        <v>0</v>
      </c>
      <c r="DM255" s="200">
        <v>0</v>
      </c>
      <c r="DN255" s="200">
        <v>0</v>
      </c>
      <c r="DO255" s="200">
        <v>0</v>
      </c>
      <c r="DP255" s="200">
        <v>0</v>
      </c>
      <c r="DQ255" s="200">
        <v>0</v>
      </c>
      <c r="DR255" s="200">
        <v>0</v>
      </c>
      <c r="DS255" s="200">
        <v>0</v>
      </c>
      <c r="DT255" s="200">
        <v>0</v>
      </c>
      <c r="DU255" s="200">
        <v>0</v>
      </c>
      <c r="DV255" s="200">
        <v>0</v>
      </c>
      <c r="DW255" s="1304"/>
    </row>
    <row r="256" spans="2:127" s="240" customFormat="1" ht="15.95" customHeight="1">
      <c r="B256" s="3328" t="s">
        <v>885</v>
      </c>
      <c r="C256" s="3329"/>
      <c r="D256" s="3329"/>
      <c r="E256" s="3329"/>
      <c r="F256" s="3329"/>
      <c r="G256" s="3329"/>
      <c r="H256" s="3329"/>
      <c r="I256" s="3329"/>
      <c r="J256" s="3329"/>
      <c r="K256" s="3329"/>
      <c r="L256" s="3329"/>
      <c r="M256" s="3329"/>
      <c r="N256" s="3329"/>
      <c r="O256" s="3329"/>
      <c r="P256" s="3329"/>
      <c r="Q256" s="3329"/>
      <c r="R256" s="3329"/>
      <c r="S256" s="3329"/>
      <c r="T256" s="3329"/>
      <c r="U256" s="3329"/>
      <c r="V256" s="3329"/>
      <c r="W256" s="3329"/>
      <c r="X256" s="3329"/>
      <c r="Y256" s="3329"/>
      <c r="Z256" s="3329"/>
      <c r="AA256" s="3329"/>
      <c r="AB256" s="3329"/>
      <c r="AC256" s="3329"/>
      <c r="AD256" s="3329"/>
      <c r="AE256" s="3329"/>
      <c r="AF256" s="3329"/>
      <c r="AG256" s="3329"/>
      <c r="AH256" s="3329"/>
      <c r="AI256" s="3329"/>
      <c r="AJ256" s="3329"/>
      <c r="AK256" s="3329"/>
      <c r="AL256" s="3329"/>
      <c r="AM256" s="3329"/>
      <c r="AN256" s="3329"/>
      <c r="AO256" s="3329"/>
      <c r="AP256" s="3329"/>
      <c r="AQ256" s="3329"/>
      <c r="AR256" s="3329"/>
      <c r="AS256" s="3329"/>
      <c r="AT256" s="3329"/>
      <c r="AU256" s="3329"/>
      <c r="AV256" s="3329"/>
      <c r="AW256" s="3329"/>
      <c r="AX256" s="3329"/>
      <c r="AY256" s="3329"/>
      <c r="AZ256" s="3329"/>
      <c r="BA256" s="3329"/>
      <c r="BB256" s="3329"/>
      <c r="BC256" s="3329"/>
      <c r="BD256" s="3329"/>
      <c r="BE256" s="3329"/>
      <c r="BF256" s="3329"/>
      <c r="BG256" s="3329"/>
      <c r="BH256" s="3329"/>
      <c r="BI256" s="3329"/>
      <c r="BJ256" s="3329"/>
      <c r="BK256" s="3329"/>
      <c r="BL256" s="3329"/>
      <c r="BM256" s="3329"/>
      <c r="BN256" s="3329"/>
      <c r="BO256" s="3329"/>
      <c r="BP256" s="3329"/>
      <c r="BQ256" s="3329"/>
      <c r="BR256" s="3329"/>
      <c r="BS256" s="3329"/>
      <c r="BT256" s="3329"/>
      <c r="BU256" s="3329"/>
      <c r="BV256" s="3329"/>
      <c r="BW256" s="3329"/>
      <c r="BX256" s="3329"/>
      <c r="BY256" s="3329"/>
      <c r="BZ256" s="3329"/>
      <c r="CA256" s="3329"/>
      <c r="CB256" s="3329"/>
      <c r="CC256" s="3329"/>
      <c r="CD256" s="3329"/>
      <c r="CE256" s="3329"/>
      <c r="CF256" s="3330" t="str">
        <f>B256</f>
        <v>PLATS "TERROIR"</v>
      </c>
      <c r="CG256" s="3330"/>
      <c r="CH256" s="3330"/>
      <c r="CI256" s="3330"/>
      <c r="CJ256" s="3330"/>
      <c r="CK256" s="3330"/>
      <c r="CL256" s="3330"/>
      <c r="CM256" s="3330"/>
      <c r="CN256" s="3330"/>
      <c r="CO256" s="3330"/>
      <c r="CP256" s="3330"/>
      <c r="CQ256" s="3330"/>
      <c r="CR256" s="3330"/>
      <c r="CS256" s="3330"/>
      <c r="CT256" s="3330"/>
      <c r="CU256" s="3330"/>
      <c r="CV256" s="3330"/>
      <c r="CW256" s="3330"/>
      <c r="CX256" s="3330"/>
      <c r="CY256" s="3330"/>
      <c r="CZ256" s="3330"/>
      <c r="DA256" s="3330"/>
      <c r="DB256" s="3330"/>
      <c r="DC256" s="3330"/>
      <c r="DD256" s="3330"/>
      <c r="DE256" s="3330"/>
      <c r="DF256" s="3330"/>
      <c r="DG256" s="3331"/>
      <c r="DH256" s="544"/>
      <c r="DI256" s="200">
        <v>0</v>
      </c>
      <c r="DJ256" s="200">
        <v>0</v>
      </c>
      <c r="DK256" s="200">
        <v>0</v>
      </c>
      <c r="DL256" s="200">
        <v>0</v>
      </c>
      <c r="DM256" s="200">
        <v>0</v>
      </c>
      <c r="DN256" s="200">
        <v>0</v>
      </c>
      <c r="DO256" s="200">
        <v>0</v>
      </c>
      <c r="DP256" s="200">
        <v>0</v>
      </c>
      <c r="DQ256" s="200">
        <v>0</v>
      </c>
      <c r="DR256" s="200">
        <v>0</v>
      </c>
      <c r="DS256" s="200">
        <v>0</v>
      </c>
      <c r="DT256" s="200">
        <v>0</v>
      </c>
      <c r="DU256" s="200">
        <v>0</v>
      </c>
      <c r="DV256" s="200">
        <v>0</v>
      </c>
      <c r="DW256" s="1304"/>
    </row>
    <row r="257" spans="2:127" s="240" customFormat="1" ht="15.95" customHeight="1">
      <c r="B257" s="3328"/>
      <c r="C257" s="3329"/>
      <c r="D257" s="3329"/>
      <c r="E257" s="3329"/>
      <c r="F257" s="3329"/>
      <c r="G257" s="3329"/>
      <c r="H257" s="3329"/>
      <c r="I257" s="3329"/>
      <c r="J257" s="3329"/>
      <c r="K257" s="3329"/>
      <c r="L257" s="3329"/>
      <c r="M257" s="3329"/>
      <c r="N257" s="3329"/>
      <c r="O257" s="3329"/>
      <c r="P257" s="3329"/>
      <c r="Q257" s="3329"/>
      <c r="R257" s="3329"/>
      <c r="S257" s="3329"/>
      <c r="T257" s="3329"/>
      <c r="U257" s="3329"/>
      <c r="V257" s="3329"/>
      <c r="W257" s="3329"/>
      <c r="X257" s="3329"/>
      <c r="Y257" s="3329"/>
      <c r="Z257" s="3329"/>
      <c r="AA257" s="3329"/>
      <c r="AB257" s="3329"/>
      <c r="AC257" s="3329"/>
      <c r="AD257" s="3329"/>
      <c r="AE257" s="3329"/>
      <c r="AF257" s="3329"/>
      <c r="AG257" s="3329"/>
      <c r="AH257" s="3329"/>
      <c r="AI257" s="3329"/>
      <c r="AJ257" s="3329"/>
      <c r="AK257" s="3329"/>
      <c r="AL257" s="3329"/>
      <c r="AM257" s="3329"/>
      <c r="AN257" s="3329"/>
      <c r="AO257" s="3329"/>
      <c r="AP257" s="3329"/>
      <c r="AQ257" s="3329"/>
      <c r="AR257" s="3329"/>
      <c r="AS257" s="3329"/>
      <c r="AT257" s="3329"/>
      <c r="AU257" s="3329"/>
      <c r="AV257" s="3329"/>
      <c r="AW257" s="3329"/>
      <c r="AX257" s="3329"/>
      <c r="AY257" s="3329"/>
      <c r="AZ257" s="3329"/>
      <c r="BA257" s="3329"/>
      <c r="BB257" s="3329"/>
      <c r="BC257" s="3329"/>
      <c r="BD257" s="3329"/>
      <c r="BE257" s="3329"/>
      <c r="BF257" s="3329"/>
      <c r="BG257" s="3329"/>
      <c r="BH257" s="3329"/>
      <c r="BI257" s="3329"/>
      <c r="BJ257" s="3329"/>
      <c r="BK257" s="3329"/>
      <c r="BL257" s="3329"/>
      <c r="BM257" s="3329"/>
      <c r="BN257" s="3329"/>
      <c r="BO257" s="3329"/>
      <c r="BP257" s="3329"/>
      <c r="BQ257" s="3329"/>
      <c r="BR257" s="3329"/>
      <c r="BS257" s="3329"/>
      <c r="BT257" s="3329"/>
      <c r="BU257" s="3329"/>
      <c r="BV257" s="3329"/>
      <c r="BW257" s="3329"/>
      <c r="BX257" s="3329"/>
      <c r="BY257" s="3329"/>
      <c r="BZ257" s="3329"/>
      <c r="CA257" s="3329"/>
      <c r="CB257" s="3329"/>
      <c r="CC257" s="3329"/>
      <c r="CD257" s="3329"/>
      <c r="CE257" s="3329"/>
      <c r="CF257" s="3332"/>
      <c r="CG257" s="3332"/>
      <c r="CH257" s="3332"/>
      <c r="CI257" s="3332"/>
      <c r="CJ257" s="3332"/>
      <c r="CK257" s="3332"/>
      <c r="CL257" s="3332"/>
      <c r="CM257" s="3332"/>
      <c r="CN257" s="3332"/>
      <c r="CO257" s="3332"/>
      <c r="CP257" s="3332"/>
      <c r="CQ257" s="3332"/>
      <c r="CR257" s="3332"/>
      <c r="CS257" s="3332"/>
      <c r="CT257" s="3332"/>
      <c r="CU257" s="3332"/>
      <c r="CV257" s="3332"/>
      <c r="CW257" s="3332"/>
      <c r="CX257" s="3332"/>
      <c r="CY257" s="3332"/>
      <c r="CZ257" s="3332"/>
      <c r="DA257" s="3332"/>
      <c r="DB257" s="3332"/>
      <c r="DC257" s="3332"/>
      <c r="DD257" s="3332"/>
      <c r="DE257" s="3332"/>
      <c r="DF257" s="3332"/>
      <c r="DG257" s="3333"/>
      <c r="DH257" s="544"/>
      <c r="DI257" s="200">
        <v>0</v>
      </c>
      <c r="DJ257" s="200">
        <v>0</v>
      </c>
      <c r="DK257" s="200">
        <v>0</v>
      </c>
      <c r="DL257" s="200">
        <v>0</v>
      </c>
      <c r="DM257" s="200">
        <v>0</v>
      </c>
      <c r="DN257" s="200">
        <v>0</v>
      </c>
      <c r="DO257" s="200">
        <v>0</v>
      </c>
      <c r="DP257" s="200">
        <v>0</v>
      </c>
      <c r="DQ257" s="200">
        <v>0</v>
      </c>
      <c r="DR257" s="200">
        <v>0</v>
      </c>
      <c r="DS257" s="200">
        <v>0</v>
      </c>
      <c r="DT257" s="200">
        <v>0</v>
      </c>
      <c r="DU257" s="200">
        <v>0</v>
      </c>
      <c r="DV257" s="200">
        <v>0</v>
      </c>
      <c r="DW257" s="1304"/>
    </row>
    <row r="258" spans="2:127" s="2" customFormat="1" ht="15.95" customHeight="1">
      <c r="B258" s="947" t="s">
        <v>847</v>
      </c>
      <c r="C258" s="3023">
        <v>1</v>
      </c>
      <c r="D258" s="3024"/>
      <c r="E258" s="3023">
        <f>C258+1</f>
        <v>2</v>
      </c>
      <c r="F258" s="3024"/>
      <c r="G258" s="3023">
        <f>E258+1</f>
        <v>3</v>
      </c>
      <c r="H258" s="3024"/>
      <c r="I258" s="3023">
        <f>G258+1</f>
        <v>4</v>
      </c>
      <c r="J258" s="3024"/>
      <c r="K258" s="3023">
        <f>I258+1</f>
        <v>5</v>
      </c>
      <c r="L258" s="3024"/>
      <c r="M258" s="3023">
        <f>K258+1</f>
        <v>6</v>
      </c>
      <c r="N258" s="3024"/>
      <c r="O258" s="3023">
        <f>M258+1</f>
        <v>7</v>
      </c>
      <c r="P258" s="3024"/>
      <c r="Q258" s="3023">
        <f>O258+1</f>
        <v>8</v>
      </c>
      <c r="R258" s="3024"/>
      <c r="S258" s="3023">
        <f>Q258+1</f>
        <v>9</v>
      </c>
      <c r="T258" s="3024"/>
      <c r="U258" s="3023">
        <f>S258+1</f>
        <v>10</v>
      </c>
      <c r="V258" s="3024"/>
      <c r="W258" s="3023">
        <f>U258+1</f>
        <v>11</v>
      </c>
      <c r="X258" s="3024"/>
      <c r="Y258" s="3023">
        <f>W258+1</f>
        <v>12</v>
      </c>
      <c r="Z258" s="3024"/>
      <c r="AA258" s="3023">
        <f>Y258+1</f>
        <v>13</v>
      </c>
      <c r="AB258" s="3024"/>
      <c r="AC258" s="113"/>
      <c r="AD258" s="3023">
        <f>AA258+1</f>
        <v>14</v>
      </c>
      <c r="AE258" s="3024"/>
      <c r="AF258" s="3023">
        <f>AD258+1</f>
        <v>15</v>
      </c>
      <c r="AG258" s="3024"/>
      <c r="AH258" s="3023">
        <f>AF258+1</f>
        <v>16</v>
      </c>
      <c r="AI258" s="3024"/>
      <c r="AJ258" s="3023">
        <f>AH258+1</f>
        <v>17</v>
      </c>
      <c r="AK258" s="3024"/>
      <c r="AL258" s="3023">
        <f>AJ258+1</f>
        <v>18</v>
      </c>
      <c r="AM258" s="3024"/>
      <c r="AN258" s="3023">
        <f>AL258+1</f>
        <v>19</v>
      </c>
      <c r="AO258" s="3024"/>
      <c r="AP258" s="3023">
        <f>AN258+1</f>
        <v>20</v>
      </c>
      <c r="AQ258" s="3024"/>
      <c r="AR258" s="3023">
        <f>AP258+1</f>
        <v>21</v>
      </c>
      <c r="AS258" s="3024"/>
      <c r="AT258" s="3023">
        <f>AR258+1</f>
        <v>22</v>
      </c>
      <c r="AU258" s="3024"/>
      <c r="AV258" s="3023">
        <f>AT258+1</f>
        <v>23</v>
      </c>
      <c r="AW258" s="3024"/>
      <c r="AX258" s="3023">
        <f>AV258+1</f>
        <v>24</v>
      </c>
      <c r="AY258" s="3024"/>
      <c r="AZ258" s="3023">
        <f>AX258+1</f>
        <v>25</v>
      </c>
      <c r="BA258" s="3024"/>
      <c r="BB258" s="3023">
        <f>AZ258+1</f>
        <v>26</v>
      </c>
      <c r="BC258" s="3024"/>
      <c r="BD258" s="114"/>
      <c r="BE258" s="3023">
        <f>BB258+1</f>
        <v>27</v>
      </c>
      <c r="BF258" s="3024"/>
      <c r="BG258" s="3023">
        <f>BE258+1</f>
        <v>28</v>
      </c>
      <c r="BH258" s="3024"/>
      <c r="BI258" s="3023">
        <f>BG258+1</f>
        <v>29</v>
      </c>
      <c r="BJ258" s="3024"/>
      <c r="BK258" s="3023">
        <f>BI258+1</f>
        <v>30</v>
      </c>
      <c r="BL258" s="3024"/>
      <c r="BM258" s="3023">
        <f>BK258+1</f>
        <v>31</v>
      </c>
      <c r="BN258" s="3024"/>
      <c r="BO258" s="3023">
        <f>BM258+1</f>
        <v>32</v>
      </c>
      <c r="BP258" s="3024"/>
      <c r="BQ258" s="3023">
        <f>BO258+1</f>
        <v>33</v>
      </c>
      <c r="BR258" s="3024"/>
      <c r="BS258" s="3023">
        <f>BQ258+1</f>
        <v>34</v>
      </c>
      <c r="BT258" s="3024"/>
      <c r="BU258" s="3023">
        <f>BS258+1</f>
        <v>35</v>
      </c>
      <c r="BV258" s="3024"/>
      <c r="BW258" s="3023">
        <f>BU258+1</f>
        <v>36</v>
      </c>
      <c r="BX258" s="3024"/>
      <c r="BY258" s="3023">
        <f>BW258+1</f>
        <v>37</v>
      </c>
      <c r="BZ258" s="3024"/>
      <c r="CA258" s="3023">
        <f>BY258+1</f>
        <v>38</v>
      </c>
      <c r="CB258" s="3024"/>
      <c r="CC258" s="3023">
        <f>CA258+1</f>
        <v>39</v>
      </c>
      <c r="CD258" s="3024"/>
      <c r="CE258" s="115"/>
      <c r="CF258" s="3023">
        <f>CC258+1</f>
        <v>40</v>
      </c>
      <c r="CG258" s="3024"/>
      <c r="CH258" s="3023">
        <f>CF258+1</f>
        <v>41</v>
      </c>
      <c r="CI258" s="3024"/>
      <c r="CJ258" s="3023">
        <f>CH258+1</f>
        <v>42</v>
      </c>
      <c r="CK258" s="3024"/>
      <c r="CL258" s="3023">
        <f>CJ258+1</f>
        <v>43</v>
      </c>
      <c r="CM258" s="3024"/>
      <c r="CN258" s="3023">
        <f>CL258+1</f>
        <v>44</v>
      </c>
      <c r="CO258" s="3024"/>
      <c r="CP258" s="3023">
        <f>CN258+1</f>
        <v>45</v>
      </c>
      <c r="CQ258" s="3024"/>
      <c r="CR258" s="3023">
        <f>CP258+1</f>
        <v>46</v>
      </c>
      <c r="CS258" s="3024"/>
      <c r="CT258" s="3023">
        <f>CR258+1</f>
        <v>47</v>
      </c>
      <c r="CU258" s="3024"/>
      <c r="CV258" s="3023">
        <f>CT258+1</f>
        <v>48</v>
      </c>
      <c r="CW258" s="3024"/>
      <c r="CX258" s="3023">
        <f>CV258+1</f>
        <v>49</v>
      </c>
      <c r="CY258" s="3024"/>
      <c r="CZ258" s="3023">
        <f>CX258+1</f>
        <v>50</v>
      </c>
      <c r="DA258" s="3024"/>
      <c r="DB258" s="3023">
        <f t="shared" ref="DB258" si="79">CZ258+1</f>
        <v>51</v>
      </c>
      <c r="DC258" s="3024"/>
      <c r="DD258" s="3023">
        <f>DB258+1</f>
        <v>52</v>
      </c>
      <c r="DE258" s="3024"/>
      <c r="DF258" s="100" t="s">
        <v>937</v>
      </c>
      <c r="DG258" s="101"/>
      <c r="DH258" s="96"/>
      <c r="DI258" s="200">
        <v>0</v>
      </c>
      <c r="DJ258" s="200">
        <v>0</v>
      </c>
      <c r="DK258" s="200">
        <v>0</v>
      </c>
      <c r="DL258" s="200">
        <v>0</v>
      </c>
      <c r="DM258" s="200">
        <v>0</v>
      </c>
      <c r="DN258" s="200">
        <v>0</v>
      </c>
      <c r="DO258" s="200">
        <v>0</v>
      </c>
      <c r="DP258" s="200">
        <v>0</v>
      </c>
      <c r="DQ258" s="200">
        <v>0</v>
      </c>
      <c r="DR258" s="200">
        <v>0</v>
      </c>
      <c r="DS258" s="200">
        <v>0</v>
      </c>
      <c r="DT258" s="200">
        <v>0</v>
      </c>
      <c r="DU258" s="200">
        <v>0</v>
      </c>
      <c r="DV258" s="200">
        <v>0</v>
      </c>
      <c r="DW258" s="1304"/>
    </row>
    <row r="259" spans="2:127" s="2" customFormat="1" ht="15.95" customHeight="1">
      <c r="B259" s="948" t="s">
        <v>205</v>
      </c>
      <c r="C259" s="102" t="s">
        <v>66</v>
      </c>
      <c r="D259" s="103" t="s">
        <v>77</v>
      </c>
      <c r="E259" s="102" t="s">
        <v>66</v>
      </c>
      <c r="F259" s="103" t="s">
        <v>77</v>
      </c>
      <c r="G259" s="102" t="s">
        <v>66</v>
      </c>
      <c r="H259" s="103" t="s">
        <v>77</v>
      </c>
      <c r="I259" s="102" t="s">
        <v>66</v>
      </c>
      <c r="J259" s="103" t="s">
        <v>77</v>
      </c>
      <c r="K259" s="102" t="s">
        <v>66</v>
      </c>
      <c r="L259" s="103" t="s">
        <v>77</v>
      </c>
      <c r="M259" s="102" t="s">
        <v>66</v>
      </c>
      <c r="N259" s="103" t="s">
        <v>77</v>
      </c>
      <c r="O259" s="102" t="s">
        <v>66</v>
      </c>
      <c r="P259" s="103" t="s">
        <v>77</v>
      </c>
      <c r="Q259" s="102" t="s">
        <v>66</v>
      </c>
      <c r="R259" s="103" t="s">
        <v>77</v>
      </c>
      <c r="S259" s="102" t="s">
        <v>66</v>
      </c>
      <c r="T259" s="103" t="s">
        <v>77</v>
      </c>
      <c r="U259" s="102" t="s">
        <v>66</v>
      </c>
      <c r="V259" s="103" t="s">
        <v>77</v>
      </c>
      <c r="W259" s="102" t="s">
        <v>66</v>
      </c>
      <c r="X259" s="103" t="s">
        <v>77</v>
      </c>
      <c r="Y259" s="102" t="s">
        <v>66</v>
      </c>
      <c r="Z259" s="103" t="s">
        <v>77</v>
      </c>
      <c r="AA259" s="102" t="s">
        <v>66</v>
      </c>
      <c r="AB259" s="104" t="s">
        <v>77</v>
      </c>
      <c r="AC259" s="97"/>
      <c r="AD259" s="105" t="s">
        <v>66</v>
      </c>
      <c r="AE259" s="103" t="s">
        <v>77</v>
      </c>
      <c r="AF259" s="106" t="s">
        <v>66</v>
      </c>
      <c r="AG259" s="103" t="s">
        <v>77</v>
      </c>
      <c r="AH259" s="106" t="s">
        <v>66</v>
      </c>
      <c r="AI259" s="103" t="s">
        <v>77</v>
      </c>
      <c r="AJ259" s="106" t="s">
        <v>66</v>
      </c>
      <c r="AK259" s="103" t="s">
        <v>77</v>
      </c>
      <c r="AL259" s="106" t="s">
        <v>66</v>
      </c>
      <c r="AM259" s="103" t="s">
        <v>77</v>
      </c>
      <c r="AN259" s="106" t="s">
        <v>66</v>
      </c>
      <c r="AO259" s="103" t="s">
        <v>77</v>
      </c>
      <c r="AP259" s="106" t="s">
        <v>66</v>
      </c>
      <c r="AQ259" s="103" t="s">
        <v>77</v>
      </c>
      <c r="AR259" s="106" t="s">
        <v>66</v>
      </c>
      <c r="AS259" s="103" t="s">
        <v>77</v>
      </c>
      <c r="AT259" s="106" t="s">
        <v>66</v>
      </c>
      <c r="AU259" s="103" t="s">
        <v>77</v>
      </c>
      <c r="AV259" s="106" t="s">
        <v>66</v>
      </c>
      <c r="AW259" s="103" t="s">
        <v>77</v>
      </c>
      <c r="AX259" s="106" t="s">
        <v>66</v>
      </c>
      <c r="AY259" s="103" t="s">
        <v>77</v>
      </c>
      <c r="AZ259" s="106" t="s">
        <v>66</v>
      </c>
      <c r="BA259" s="103" t="s">
        <v>77</v>
      </c>
      <c r="BB259" s="106" t="s">
        <v>66</v>
      </c>
      <c r="BC259" s="104" t="s">
        <v>77</v>
      </c>
      <c r="BD259" s="98"/>
      <c r="BE259" s="107" t="s">
        <v>66</v>
      </c>
      <c r="BF259" s="103" t="s">
        <v>77</v>
      </c>
      <c r="BG259" s="108" t="s">
        <v>66</v>
      </c>
      <c r="BH259" s="103" t="s">
        <v>77</v>
      </c>
      <c r="BI259" s="108" t="s">
        <v>66</v>
      </c>
      <c r="BJ259" s="103" t="s">
        <v>77</v>
      </c>
      <c r="BK259" s="108" t="s">
        <v>66</v>
      </c>
      <c r="BL259" s="103" t="s">
        <v>77</v>
      </c>
      <c r="BM259" s="108" t="s">
        <v>66</v>
      </c>
      <c r="BN259" s="103" t="s">
        <v>77</v>
      </c>
      <c r="BO259" s="108" t="s">
        <v>66</v>
      </c>
      <c r="BP259" s="103" t="s">
        <v>77</v>
      </c>
      <c r="BQ259" s="108" t="s">
        <v>66</v>
      </c>
      <c r="BR259" s="103" t="s">
        <v>77</v>
      </c>
      <c r="BS259" s="108" t="s">
        <v>66</v>
      </c>
      <c r="BT259" s="103" t="s">
        <v>77</v>
      </c>
      <c r="BU259" s="108" t="s">
        <v>66</v>
      </c>
      <c r="BV259" s="103" t="s">
        <v>77</v>
      </c>
      <c r="BW259" s="108" t="s">
        <v>66</v>
      </c>
      <c r="BX259" s="103" t="s">
        <v>77</v>
      </c>
      <c r="BY259" s="108" t="s">
        <v>66</v>
      </c>
      <c r="BZ259" s="103" t="s">
        <v>77</v>
      </c>
      <c r="CA259" s="108" t="s">
        <v>66</v>
      </c>
      <c r="CB259" s="103" t="s">
        <v>77</v>
      </c>
      <c r="CC259" s="108" t="s">
        <v>66</v>
      </c>
      <c r="CD259" s="104" t="s">
        <v>77</v>
      </c>
      <c r="CE259" s="99"/>
      <c r="CF259" s="109" t="s">
        <v>66</v>
      </c>
      <c r="CG259" s="103" t="s">
        <v>77</v>
      </c>
      <c r="CH259" s="110" t="s">
        <v>66</v>
      </c>
      <c r="CI259" s="103" t="s">
        <v>77</v>
      </c>
      <c r="CJ259" s="110" t="s">
        <v>66</v>
      </c>
      <c r="CK259" s="103" t="s">
        <v>77</v>
      </c>
      <c r="CL259" s="110" t="s">
        <v>66</v>
      </c>
      <c r="CM259" s="103" t="s">
        <v>77</v>
      </c>
      <c r="CN259" s="110" t="s">
        <v>66</v>
      </c>
      <c r="CO259" s="103" t="s">
        <v>77</v>
      </c>
      <c r="CP259" s="110" t="s">
        <v>66</v>
      </c>
      <c r="CQ259" s="103" t="s">
        <v>77</v>
      </c>
      <c r="CR259" s="110" t="s">
        <v>66</v>
      </c>
      <c r="CS259" s="103" t="s">
        <v>77</v>
      </c>
      <c r="CT259" s="110" t="s">
        <v>66</v>
      </c>
      <c r="CU259" s="103" t="s">
        <v>77</v>
      </c>
      <c r="CV259" s="110" t="s">
        <v>66</v>
      </c>
      <c r="CW259" s="103" t="s">
        <v>77</v>
      </c>
      <c r="CX259" s="110" t="s">
        <v>66</v>
      </c>
      <c r="CY259" s="103" t="s">
        <v>77</v>
      </c>
      <c r="CZ259" s="110" t="s">
        <v>66</v>
      </c>
      <c r="DA259" s="103" t="s">
        <v>77</v>
      </c>
      <c r="DB259" s="110" t="s">
        <v>66</v>
      </c>
      <c r="DC259" s="103" t="s">
        <v>77</v>
      </c>
      <c r="DD259" s="110" t="s">
        <v>66</v>
      </c>
      <c r="DE259" s="104" t="s">
        <v>77</v>
      </c>
      <c r="DF259" s="111" t="s">
        <v>922</v>
      </c>
      <c r="DG259" s="112"/>
      <c r="DH259" s="96"/>
      <c r="DI259" s="200">
        <v>0</v>
      </c>
      <c r="DJ259" s="200">
        <v>0</v>
      </c>
      <c r="DK259" s="200">
        <v>0</v>
      </c>
      <c r="DL259" s="200">
        <v>0</v>
      </c>
      <c r="DM259" s="200">
        <v>0</v>
      </c>
      <c r="DN259" s="200">
        <v>0</v>
      </c>
      <c r="DO259" s="200">
        <v>0</v>
      </c>
      <c r="DP259" s="200">
        <v>0</v>
      </c>
      <c r="DQ259" s="200">
        <v>0</v>
      </c>
      <c r="DR259" s="200">
        <v>0</v>
      </c>
      <c r="DS259" s="200">
        <v>0</v>
      </c>
      <c r="DT259" s="200">
        <v>0</v>
      </c>
      <c r="DU259" s="200">
        <v>0</v>
      </c>
      <c r="DV259" s="200">
        <v>0</v>
      </c>
      <c r="DW259" s="1304"/>
    </row>
    <row r="260" spans="2:127" ht="15.95" customHeight="1">
      <c r="B260" s="628" t="s">
        <v>893</v>
      </c>
      <c r="C260" s="709"/>
      <c r="D260" s="710"/>
      <c r="E260" s="709"/>
      <c r="F260" s="710"/>
      <c r="G260" s="709"/>
      <c r="H260" s="710"/>
      <c r="I260" s="709"/>
      <c r="J260" s="710"/>
      <c r="K260" s="709"/>
      <c r="L260" s="710"/>
      <c r="M260" s="709"/>
      <c r="N260" s="710"/>
      <c r="O260" s="709"/>
      <c r="P260" s="710"/>
      <c r="Q260" s="709"/>
      <c r="R260" s="710"/>
      <c r="S260" s="709"/>
      <c r="T260" s="710"/>
      <c r="U260" s="709"/>
      <c r="V260" s="710"/>
      <c r="W260" s="709"/>
      <c r="X260" s="710"/>
      <c r="Y260" s="709"/>
      <c r="Z260" s="710"/>
      <c r="AA260" s="709"/>
      <c r="AB260" s="711"/>
      <c r="AC260" s="648"/>
      <c r="AD260" s="709"/>
      <c r="AE260" s="710"/>
      <c r="AF260" s="709"/>
      <c r="AG260" s="710"/>
      <c r="AH260" s="709"/>
      <c r="AI260" s="710"/>
      <c r="AJ260" s="709"/>
      <c r="AK260" s="710"/>
      <c r="AL260" s="709"/>
      <c r="AM260" s="710"/>
      <c r="AN260" s="709"/>
      <c r="AO260" s="710"/>
      <c r="AP260" s="709"/>
      <c r="AQ260" s="710"/>
      <c r="AR260" s="709"/>
      <c r="AS260" s="710"/>
      <c r="AT260" s="709"/>
      <c r="AU260" s="710"/>
      <c r="AV260" s="709"/>
      <c r="AW260" s="710"/>
      <c r="AX260" s="709"/>
      <c r="AY260" s="710"/>
      <c r="AZ260" s="709"/>
      <c r="BA260" s="710"/>
      <c r="BB260" s="709"/>
      <c r="BC260" s="711"/>
      <c r="BD260" s="649"/>
      <c r="BE260" s="709"/>
      <c r="BF260" s="710"/>
      <c r="BG260" s="709"/>
      <c r="BH260" s="710"/>
      <c r="BI260" s="709"/>
      <c r="BJ260" s="710"/>
      <c r="BK260" s="709"/>
      <c r="BL260" s="710"/>
      <c r="BM260" s="709"/>
      <c r="BN260" s="710"/>
      <c r="BO260" s="709"/>
      <c r="BP260" s="710"/>
      <c r="BQ260" s="709"/>
      <c r="BR260" s="710"/>
      <c r="BS260" s="709"/>
      <c r="BT260" s="710"/>
      <c r="BU260" s="709"/>
      <c r="BV260" s="710"/>
      <c r="BW260" s="709"/>
      <c r="BX260" s="710"/>
      <c r="BY260" s="709"/>
      <c r="BZ260" s="710"/>
      <c r="CA260" s="709"/>
      <c r="CB260" s="710"/>
      <c r="CC260" s="709"/>
      <c r="CD260" s="711"/>
      <c r="CE260" s="650"/>
      <c r="CF260" s="709"/>
      <c r="CG260" s="710"/>
      <c r="CH260" s="709"/>
      <c r="CI260" s="710"/>
      <c r="CJ260" s="709"/>
      <c r="CK260" s="710"/>
      <c r="CL260" s="709"/>
      <c r="CM260" s="710"/>
      <c r="CN260" s="709"/>
      <c r="CO260" s="710"/>
      <c r="CP260" s="709"/>
      <c r="CQ260" s="710"/>
      <c r="CR260" s="709"/>
      <c r="CS260" s="710"/>
      <c r="CT260" s="709"/>
      <c r="CU260" s="710"/>
      <c r="CV260" s="709"/>
      <c r="CW260" s="710"/>
      <c r="CX260" s="709"/>
      <c r="CY260" s="710"/>
      <c r="CZ260" s="709"/>
      <c r="DA260" s="710"/>
      <c r="DB260" s="709"/>
      <c r="DC260" s="710"/>
      <c r="DD260" s="709"/>
      <c r="DE260" s="711"/>
      <c r="DF260" s="707">
        <f t="shared" si="75"/>
        <v>0</v>
      </c>
      <c r="DG260" s="708" t="str">
        <f>IF(DF260=0,"",DF260/DB287)</f>
        <v/>
      </c>
      <c r="DH260" s="647"/>
      <c r="DI260" s="200">
        <v>0</v>
      </c>
      <c r="DJ260" s="200">
        <v>0</v>
      </c>
      <c r="DK260" s="200">
        <v>0</v>
      </c>
      <c r="DL260" s="200">
        <v>0</v>
      </c>
      <c r="DM260" s="200">
        <v>0</v>
      </c>
      <c r="DN260" s="200">
        <v>0</v>
      </c>
      <c r="DO260" s="200">
        <v>0</v>
      </c>
      <c r="DP260" s="200">
        <v>0</v>
      </c>
      <c r="DQ260" s="200">
        <v>0</v>
      </c>
      <c r="DR260" s="200">
        <v>0</v>
      </c>
      <c r="DS260" s="200">
        <v>0</v>
      </c>
      <c r="DT260" s="200">
        <v>0</v>
      </c>
      <c r="DU260" s="200">
        <v>0</v>
      </c>
      <c r="DV260" s="200">
        <v>0</v>
      </c>
      <c r="DW260" s="1304"/>
    </row>
    <row r="261" spans="2:127" ht="15.95" customHeight="1">
      <c r="B261" s="628" t="s">
        <v>890</v>
      </c>
      <c r="C261" s="709"/>
      <c r="D261" s="710"/>
      <c r="E261" s="709"/>
      <c r="F261" s="710"/>
      <c r="G261" s="709"/>
      <c r="H261" s="710"/>
      <c r="I261" s="709"/>
      <c r="J261" s="710"/>
      <c r="K261" s="709"/>
      <c r="L261" s="710"/>
      <c r="M261" s="709"/>
      <c r="N261" s="710"/>
      <c r="O261" s="709"/>
      <c r="P261" s="710"/>
      <c r="Q261" s="709"/>
      <c r="R261" s="710"/>
      <c r="S261" s="709"/>
      <c r="T261" s="710"/>
      <c r="U261" s="709"/>
      <c r="V261" s="710"/>
      <c r="W261" s="709"/>
      <c r="X261" s="710"/>
      <c r="Y261" s="709"/>
      <c r="Z261" s="710"/>
      <c r="AA261" s="709"/>
      <c r="AB261" s="711"/>
      <c r="AC261" s="648"/>
      <c r="AD261" s="709"/>
      <c r="AE261" s="710"/>
      <c r="AF261" s="709"/>
      <c r="AG261" s="710"/>
      <c r="AH261" s="709"/>
      <c r="AI261" s="710"/>
      <c r="AJ261" s="709"/>
      <c r="AK261" s="710"/>
      <c r="AL261" s="709"/>
      <c r="AM261" s="710"/>
      <c r="AN261" s="709"/>
      <c r="AO261" s="710"/>
      <c r="AP261" s="709"/>
      <c r="AQ261" s="710"/>
      <c r="AR261" s="709"/>
      <c r="AS261" s="710"/>
      <c r="AT261" s="709"/>
      <c r="AU261" s="710"/>
      <c r="AV261" s="709"/>
      <c r="AW261" s="710"/>
      <c r="AX261" s="709"/>
      <c r="AY261" s="710"/>
      <c r="AZ261" s="709"/>
      <c r="BA261" s="710"/>
      <c r="BB261" s="709"/>
      <c r="BC261" s="711"/>
      <c r="BD261" s="649"/>
      <c r="BE261" s="709"/>
      <c r="BF261" s="710"/>
      <c r="BG261" s="709"/>
      <c r="BH261" s="710"/>
      <c r="BI261" s="709"/>
      <c r="BJ261" s="710"/>
      <c r="BK261" s="709"/>
      <c r="BL261" s="710"/>
      <c r="BM261" s="709"/>
      <c r="BN261" s="710"/>
      <c r="BO261" s="709"/>
      <c r="BP261" s="710"/>
      <c r="BQ261" s="709"/>
      <c r="BR261" s="710"/>
      <c r="BS261" s="709"/>
      <c r="BT261" s="710"/>
      <c r="BU261" s="709"/>
      <c r="BV261" s="710"/>
      <c r="BW261" s="709"/>
      <c r="BX261" s="710"/>
      <c r="BY261" s="709"/>
      <c r="BZ261" s="710"/>
      <c r="CA261" s="709"/>
      <c r="CB261" s="710"/>
      <c r="CC261" s="709"/>
      <c r="CD261" s="711"/>
      <c r="CE261" s="650"/>
      <c r="CF261" s="709"/>
      <c r="CG261" s="710"/>
      <c r="CH261" s="709"/>
      <c r="CI261" s="710"/>
      <c r="CJ261" s="709"/>
      <c r="CK261" s="710"/>
      <c r="CL261" s="709"/>
      <c r="CM261" s="710"/>
      <c r="CN261" s="709"/>
      <c r="CO261" s="710"/>
      <c r="CP261" s="709"/>
      <c r="CQ261" s="710"/>
      <c r="CR261" s="709"/>
      <c r="CS261" s="710"/>
      <c r="CT261" s="709"/>
      <c r="CU261" s="710"/>
      <c r="CV261" s="709"/>
      <c r="CW261" s="710"/>
      <c r="CX261" s="709"/>
      <c r="CY261" s="710"/>
      <c r="CZ261" s="709"/>
      <c r="DA261" s="710"/>
      <c r="DB261" s="709"/>
      <c r="DC261" s="710"/>
      <c r="DD261" s="709"/>
      <c r="DE261" s="711"/>
      <c r="DF261" s="707">
        <f t="shared" si="75"/>
        <v>0</v>
      </c>
      <c r="DG261" s="708" t="str">
        <f>IF(DF261=0,"",DF261/DB287)</f>
        <v/>
      </c>
      <c r="DH261" s="647"/>
      <c r="DI261" s="200">
        <v>0</v>
      </c>
      <c r="DJ261" s="200">
        <v>0</v>
      </c>
      <c r="DK261" s="200">
        <v>0</v>
      </c>
      <c r="DL261" s="200">
        <v>0</v>
      </c>
      <c r="DM261" s="200">
        <v>0</v>
      </c>
      <c r="DN261" s="200">
        <v>0</v>
      </c>
      <c r="DO261" s="200">
        <v>0</v>
      </c>
      <c r="DP261" s="200">
        <v>0</v>
      </c>
      <c r="DQ261" s="200">
        <v>0</v>
      </c>
      <c r="DR261" s="200">
        <v>0</v>
      </c>
      <c r="DS261" s="200">
        <v>0</v>
      </c>
      <c r="DT261" s="200">
        <v>0</v>
      </c>
      <c r="DU261" s="200">
        <v>0</v>
      </c>
      <c r="DV261" s="200">
        <v>0</v>
      </c>
      <c r="DW261" s="1304"/>
    </row>
    <row r="262" spans="2:127" ht="15.95" customHeight="1">
      <c r="B262" s="628" t="s">
        <v>894</v>
      </c>
      <c r="C262" s="709"/>
      <c r="D262" s="710"/>
      <c r="E262" s="709"/>
      <c r="F262" s="710"/>
      <c r="G262" s="709"/>
      <c r="H262" s="710"/>
      <c r="I262" s="709"/>
      <c r="J262" s="710"/>
      <c r="K262" s="709"/>
      <c r="L262" s="710"/>
      <c r="M262" s="709"/>
      <c r="N262" s="710"/>
      <c r="O262" s="709"/>
      <c r="P262" s="710"/>
      <c r="Q262" s="709"/>
      <c r="R262" s="710"/>
      <c r="S262" s="709"/>
      <c r="T262" s="710"/>
      <c r="U262" s="709"/>
      <c r="V262" s="710"/>
      <c r="W262" s="709"/>
      <c r="X262" s="710"/>
      <c r="Y262" s="709"/>
      <c r="Z262" s="710"/>
      <c r="AA262" s="709"/>
      <c r="AB262" s="711"/>
      <c r="AC262" s="648"/>
      <c r="AD262" s="709"/>
      <c r="AE262" s="710"/>
      <c r="AF262" s="709"/>
      <c r="AG262" s="710"/>
      <c r="AH262" s="709"/>
      <c r="AI262" s="710"/>
      <c r="AJ262" s="709"/>
      <c r="AK262" s="710"/>
      <c r="AL262" s="709"/>
      <c r="AM262" s="710"/>
      <c r="AN262" s="709"/>
      <c r="AO262" s="710"/>
      <c r="AP262" s="709"/>
      <c r="AQ262" s="710"/>
      <c r="AR262" s="709"/>
      <c r="AS262" s="710"/>
      <c r="AT262" s="709"/>
      <c r="AU262" s="710"/>
      <c r="AV262" s="709"/>
      <c r="AW262" s="710"/>
      <c r="AX262" s="709"/>
      <c r="AY262" s="710"/>
      <c r="AZ262" s="709"/>
      <c r="BA262" s="710"/>
      <c r="BB262" s="709"/>
      <c r="BC262" s="711"/>
      <c r="BD262" s="649"/>
      <c r="BE262" s="709"/>
      <c r="BF262" s="710"/>
      <c r="BG262" s="709"/>
      <c r="BH262" s="710"/>
      <c r="BI262" s="709"/>
      <c r="BJ262" s="710"/>
      <c r="BK262" s="709"/>
      <c r="BL262" s="710"/>
      <c r="BM262" s="709"/>
      <c r="BN262" s="710"/>
      <c r="BO262" s="709"/>
      <c r="BP262" s="710"/>
      <c r="BQ262" s="709"/>
      <c r="BR262" s="710"/>
      <c r="BS262" s="709"/>
      <c r="BT262" s="710"/>
      <c r="BU262" s="709"/>
      <c r="BV262" s="710"/>
      <c r="BW262" s="709"/>
      <c r="BX262" s="710"/>
      <c r="BY262" s="709"/>
      <c r="BZ262" s="710"/>
      <c r="CA262" s="709"/>
      <c r="CB262" s="710"/>
      <c r="CC262" s="709"/>
      <c r="CD262" s="711"/>
      <c r="CE262" s="650"/>
      <c r="CF262" s="709"/>
      <c r="CG262" s="710"/>
      <c r="CH262" s="709"/>
      <c r="CI262" s="710"/>
      <c r="CJ262" s="709"/>
      <c r="CK262" s="710"/>
      <c r="CL262" s="709"/>
      <c r="CM262" s="710"/>
      <c r="CN262" s="709"/>
      <c r="CO262" s="710"/>
      <c r="CP262" s="709"/>
      <c r="CQ262" s="710"/>
      <c r="CR262" s="709"/>
      <c r="CS262" s="710"/>
      <c r="CT262" s="709"/>
      <c r="CU262" s="710"/>
      <c r="CV262" s="709"/>
      <c r="CW262" s="710"/>
      <c r="CX262" s="709"/>
      <c r="CY262" s="710"/>
      <c r="CZ262" s="709"/>
      <c r="DA262" s="710"/>
      <c r="DB262" s="709"/>
      <c r="DC262" s="710"/>
      <c r="DD262" s="709"/>
      <c r="DE262" s="711"/>
      <c r="DF262" s="707">
        <f t="shared" si="75"/>
        <v>0</v>
      </c>
      <c r="DG262" s="708" t="str">
        <f>IF(DF262=0,"",DF262/DB287)</f>
        <v/>
      </c>
      <c r="DH262" s="647"/>
      <c r="DI262" s="200">
        <v>0</v>
      </c>
      <c r="DJ262" s="200">
        <v>0</v>
      </c>
      <c r="DK262" s="200">
        <v>0</v>
      </c>
      <c r="DL262" s="200">
        <v>0</v>
      </c>
      <c r="DM262" s="200">
        <v>0</v>
      </c>
      <c r="DN262" s="200">
        <v>0</v>
      </c>
      <c r="DO262" s="200">
        <v>0</v>
      </c>
      <c r="DP262" s="200">
        <v>0</v>
      </c>
      <c r="DQ262" s="200">
        <v>0</v>
      </c>
      <c r="DR262" s="200">
        <v>0</v>
      </c>
      <c r="DS262" s="200">
        <v>0</v>
      </c>
      <c r="DT262" s="200">
        <v>0</v>
      </c>
      <c r="DU262" s="200">
        <v>0</v>
      </c>
      <c r="DV262" s="200">
        <v>0</v>
      </c>
      <c r="DW262" s="1304"/>
    </row>
    <row r="263" spans="2:127" ht="15.95" customHeight="1">
      <c r="B263" s="628" t="s">
        <v>579</v>
      </c>
      <c r="C263" s="709"/>
      <c r="D263" s="710"/>
      <c r="E263" s="709"/>
      <c r="F263" s="710"/>
      <c r="G263" s="709"/>
      <c r="H263" s="710"/>
      <c r="I263" s="709"/>
      <c r="J263" s="710"/>
      <c r="K263" s="709"/>
      <c r="L263" s="710"/>
      <c r="M263" s="709"/>
      <c r="N263" s="710"/>
      <c r="O263" s="709"/>
      <c r="P263" s="710"/>
      <c r="Q263" s="709"/>
      <c r="R263" s="710"/>
      <c r="S263" s="709"/>
      <c r="T263" s="710"/>
      <c r="U263" s="709"/>
      <c r="V263" s="710"/>
      <c r="W263" s="709"/>
      <c r="X263" s="710"/>
      <c r="Y263" s="709"/>
      <c r="Z263" s="710"/>
      <c r="AA263" s="709"/>
      <c r="AB263" s="711"/>
      <c r="AC263" s="648"/>
      <c r="AD263" s="709"/>
      <c r="AE263" s="710"/>
      <c r="AF263" s="709"/>
      <c r="AG263" s="710"/>
      <c r="AH263" s="709"/>
      <c r="AI263" s="710"/>
      <c r="AJ263" s="709"/>
      <c r="AK263" s="710"/>
      <c r="AL263" s="709"/>
      <c r="AM263" s="710"/>
      <c r="AN263" s="709"/>
      <c r="AO263" s="710"/>
      <c r="AP263" s="709"/>
      <c r="AQ263" s="710"/>
      <c r="AR263" s="709"/>
      <c r="AS263" s="710"/>
      <c r="AT263" s="709"/>
      <c r="AU263" s="710"/>
      <c r="AV263" s="709"/>
      <c r="AW263" s="710"/>
      <c r="AX263" s="709"/>
      <c r="AY263" s="710"/>
      <c r="AZ263" s="709"/>
      <c r="BA263" s="710"/>
      <c r="BB263" s="709"/>
      <c r="BC263" s="711"/>
      <c r="BD263" s="649"/>
      <c r="BE263" s="709"/>
      <c r="BF263" s="710"/>
      <c r="BG263" s="709"/>
      <c r="BH263" s="710"/>
      <c r="BI263" s="709"/>
      <c r="BJ263" s="710"/>
      <c r="BK263" s="709"/>
      <c r="BL263" s="710"/>
      <c r="BM263" s="709"/>
      <c r="BN263" s="710"/>
      <c r="BO263" s="709"/>
      <c r="BP263" s="710"/>
      <c r="BQ263" s="709"/>
      <c r="BR263" s="710"/>
      <c r="BS263" s="709"/>
      <c r="BT263" s="710"/>
      <c r="BU263" s="709"/>
      <c r="BV263" s="710"/>
      <c r="BW263" s="709"/>
      <c r="BX263" s="710"/>
      <c r="BY263" s="709"/>
      <c r="BZ263" s="710"/>
      <c r="CA263" s="709"/>
      <c r="CB263" s="710"/>
      <c r="CC263" s="709"/>
      <c r="CD263" s="711"/>
      <c r="CE263" s="650"/>
      <c r="CF263" s="709"/>
      <c r="CG263" s="710"/>
      <c r="CH263" s="709"/>
      <c r="CI263" s="710"/>
      <c r="CJ263" s="709"/>
      <c r="CK263" s="710"/>
      <c r="CL263" s="709"/>
      <c r="CM263" s="710"/>
      <c r="CN263" s="709"/>
      <c r="CO263" s="710"/>
      <c r="CP263" s="709"/>
      <c r="CQ263" s="710"/>
      <c r="CR263" s="709"/>
      <c r="CS263" s="710"/>
      <c r="CT263" s="709"/>
      <c r="CU263" s="710"/>
      <c r="CV263" s="709"/>
      <c r="CW263" s="710"/>
      <c r="CX263" s="709"/>
      <c r="CY263" s="710"/>
      <c r="CZ263" s="709"/>
      <c r="DA263" s="710"/>
      <c r="DB263" s="709"/>
      <c r="DC263" s="710"/>
      <c r="DD263" s="709"/>
      <c r="DE263" s="711"/>
      <c r="DF263" s="707">
        <f t="shared" si="75"/>
        <v>0</v>
      </c>
      <c r="DG263" s="708" t="str">
        <f>IF(DF263=0,"",DF263/DB287)</f>
        <v/>
      </c>
      <c r="DH263" s="647"/>
      <c r="DI263" s="200">
        <v>0</v>
      </c>
      <c r="DJ263" s="200">
        <v>0</v>
      </c>
      <c r="DK263" s="200">
        <v>0</v>
      </c>
      <c r="DL263" s="200">
        <v>0</v>
      </c>
      <c r="DM263" s="200">
        <v>0</v>
      </c>
      <c r="DN263" s="200">
        <v>0</v>
      </c>
      <c r="DO263" s="200">
        <v>0</v>
      </c>
      <c r="DP263" s="200">
        <v>0</v>
      </c>
      <c r="DQ263" s="200">
        <v>0</v>
      </c>
      <c r="DR263" s="200">
        <v>0</v>
      </c>
      <c r="DS263" s="200">
        <v>0</v>
      </c>
      <c r="DT263" s="200">
        <v>0</v>
      </c>
      <c r="DU263" s="200">
        <v>0</v>
      </c>
      <c r="DV263" s="200">
        <v>0</v>
      </c>
      <c r="DW263" s="1304"/>
    </row>
    <row r="264" spans="2:127" ht="15.95" customHeight="1">
      <c r="B264" s="628" t="s">
        <v>577</v>
      </c>
      <c r="C264" s="709"/>
      <c r="D264" s="710"/>
      <c r="E264" s="709"/>
      <c r="F264" s="710"/>
      <c r="G264" s="709"/>
      <c r="H264" s="710"/>
      <c r="I264" s="709"/>
      <c r="J264" s="710"/>
      <c r="K264" s="709"/>
      <c r="L264" s="710"/>
      <c r="M264" s="709"/>
      <c r="N264" s="710"/>
      <c r="O264" s="709"/>
      <c r="P264" s="710"/>
      <c r="Q264" s="709"/>
      <c r="R264" s="710"/>
      <c r="S264" s="709"/>
      <c r="T264" s="710"/>
      <c r="U264" s="709"/>
      <c r="V264" s="710"/>
      <c r="W264" s="709"/>
      <c r="X264" s="710"/>
      <c r="Y264" s="709"/>
      <c r="Z264" s="710"/>
      <c r="AA264" s="709"/>
      <c r="AB264" s="711"/>
      <c r="AC264" s="648"/>
      <c r="AD264" s="709"/>
      <c r="AE264" s="710"/>
      <c r="AF264" s="709"/>
      <c r="AG264" s="710"/>
      <c r="AH264" s="709"/>
      <c r="AI264" s="710"/>
      <c r="AJ264" s="709"/>
      <c r="AK264" s="710"/>
      <c r="AL264" s="709"/>
      <c r="AM264" s="710"/>
      <c r="AN264" s="709"/>
      <c r="AO264" s="710"/>
      <c r="AP264" s="709"/>
      <c r="AQ264" s="710"/>
      <c r="AR264" s="709"/>
      <c r="AS264" s="710"/>
      <c r="AT264" s="709"/>
      <c r="AU264" s="710"/>
      <c r="AV264" s="709"/>
      <c r="AW264" s="710"/>
      <c r="AX264" s="709"/>
      <c r="AY264" s="710"/>
      <c r="AZ264" s="709"/>
      <c r="BA264" s="710"/>
      <c r="BB264" s="709"/>
      <c r="BC264" s="711"/>
      <c r="BD264" s="649"/>
      <c r="BE264" s="709"/>
      <c r="BF264" s="710"/>
      <c r="BG264" s="709"/>
      <c r="BH264" s="710"/>
      <c r="BI264" s="709"/>
      <c r="BJ264" s="710"/>
      <c r="BK264" s="709"/>
      <c r="BL264" s="710"/>
      <c r="BM264" s="709"/>
      <c r="BN264" s="710"/>
      <c r="BO264" s="709"/>
      <c r="BP264" s="710"/>
      <c r="BQ264" s="709"/>
      <c r="BR264" s="710"/>
      <c r="BS264" s="709"/>
      <c r="BT264" s="710"/>
      <c r="BU264" s="709"/>
      <c r="BV264" s="710"/>
      <c r="BW264" s="709"/>
      <c r="BX264" s="710"/>
      <c r="BY264" s="709"/>
      <c r="BZ264" s="710"/>
      <c r="CA264" s="709"/>
      <c r="CB264" s="710"/>
      <c r="CC264" s="709"/>
      <c r="CD264" s="711"/>
      <c r="CE264" s="650"/>
      <c r="CF264" s="709"/>
      <c r="CG264" s="710"/>
      <c r="CH264" s="709"/>
      <c r="CI264" s="710"/>
      <c r="CJ264" s="709"/>
      <c r="CK264" s="710"/>
      <c r="CL264" s="709"/>
      <c r="CM264" s="710"/>
      <c r="CN264" s="709"/>
      <c r="CO264" s="710"/>
      <c r="CP264" s="709"/>
      <c r="CQ264" s="710"/>
      <c r="CR264" s="709"/>
      <c r="CS264" s="710"/>
      <c r="CT264" s="709"/>
      <c r="CU264" s="710"/>
      <c r="CV264" s="709"/>
      <c r="CW264" s="710"/>
      <c r="CX264" s="709"/>
      <c r="CY264" s="710"/>
      <c r="CZ264" s="709"/>
      <c r="DA264" s="710"/>
      <c r="DB264" s="709"/>
      <c r="DC264" s="710"/>
      <c r="DD264" s="709"/>
      <c r="DE264" s="711"/>
      <c r="DF264" s="707">
        <f t="shared" si="75"/>
        <v>0</v>
      </c>
      <c r="DG264" s="708" t="str">
        <f>IF(DF264=0,"",DF264/DB287)</f>
        <v/>
      </c>
      <c r="DH264" s="647"/>
      <c r="DI264" s="200">
        <v>0</v>
      </c>
      <c r="DJ264" s="200">
        <v>0</v>
      </c>
      <c r="DK264" s="200">
        <v>0</v>
      </c>
      <c r="DL264" s="200">
        <v>0</v>
      </c>
      <c r="DM264" s="200">
        <v>0</v>
      </c>
      <c r="DN264" s="200">
        <v>0</v>
      </c>
      <c r="DO264" s="200">
        <v>0</v>
      </c>
      <c r="DP264" s="200">
        <v>0</v>
      </c>
      <c r="DQ264" s="200">
        <v>0</v>
      </c>
      <c r="DR264" s="200">
        <v>0</v>
      </c>
      <c r="DS264" s="200">
        <v>0</v>
      </c>
      <c r="DT264" s="200">
        <v>0</v>
      </c>
      <c r="DU264" s="200">
        <v>0</v>
      </c>
      <c r="DV264" s="200">
        <v>0</v>
      </c>
      <c r="DW264" s="1304"/>
    </row>
    <row r="265" spans="2:127" ht="15.95" customHeight="1">
      <c r="B265" s="628" t="s">
        <v>887</v>
      </c>
      <c r="C265" s="709"/>
      <c r="D265" s="710"/>
      <c r="E265" s="709"/>
      <c r="F265" s="710"/>
      <c r="G265" s="709"/>
      <c r="H265" s="710"/>
      <c r="I265" s="709"/>
      <c r="J265" s="710"/>
      <c r="K265" s="709"/>
      <c r="L265" s="710"/>
      <c r="M265" s="709"/>
      <c r="N265" s="710"/>
      <c r="O265" s="709"/>
      <c r="P265" s="710"/>
      <c r="Q265" s="709"/>
      <c r="R265" s="710"/>
      <c r="S265" s="709"/>
      <c r="T265" s="710"/>
      <c r="U265" s="709"/>
      <c r="V265" s="710"/>
      <c r="W265" s="709"/>
      <c r="X265" s="710"/>
      <c r="Y265" s="709"/>
      <c r="Z265" s="710"/>
      <c r="AA265" s="709"/>
      <c r="AB265" s="711"/>
      <c r="AC265" s="648"/>
      <c r="AD265" s="709"/>
      <c r="AE265" s="710"/>
      <c r="AF265" s="709"/>
      <c r="AG265" s="710"/>
      <c r="AH265" s="709"/>
      <c r="AI265" s="710"/>
      <c r="AJ265" s="709"/>
      <c r="AK265" s="710"/>
      <c r="AL265" s="709"/>
      <c r="AM265" s="710"/>
      <c r="AN265" s="709"/>
      <c r="AO265" s="710"/>
      <c r="AP265" s="709"/>
      <c r="AQ265" s="710"/>
      <c r="AR265" s="709"/>
      <c r="AS265" s="710"/>
      <c r="AT265" s="709"/>
      <c r="AU265" s="710"/>
      <c r="AV265" s="709"/>
      <c r="AW265" s="710"/>
      <c r="AX265" s="709"/>
      <c r="AY265" s="710"/>
      <c r="AZ265" s="709"/>
      <c r="BA265" s="710"/>
      <c r="BB265" s="709"/>
      <c r="BC265" s="711"/>
      <c r="BD265" s="649"/>
      <c r="BE265" s="709"/>
      <c r="BF265" s="710"/>
      <c r="BG265" s="709"/>
      <c r="BH265" s="710"/>
      <c r="BI265" s="709"/>
      <c r="BJ265" s="710"/>
      <c r="BK265" s="709"/>
      <c r="BL265" s="710"/>
      <c r="BM265" s="709"/>
      <c r="BN265" s="710"/>
      <c r="BO265" s="709"/>
      <c r="BP265" s="710"/>
      <c r="BQ265" s="709"/>
      <c r="BR265" s="710"/>
      <c r="BS265" s="709"/>
      <c r="BT265" s="710"/>
      <c r="BU265" s="709"/>
      <c r="BV265" s="710"/>
      <c r="BW265" s="709"/>
      <c r="BX265" s="710"/>
      <c r="BY265" s="709"/>
      <c r="BZ265" s="710"/>
      <c r="CA265" s="709"/>
      <c r="CB265" s="710"/>
      <c r="CC265" s="709"/>
      <c r="CD265" s="711"/>
      <c r="CE265" s="650"/>
      <c r="CF265" s="709"/>
      <c r="CG265" s="710"/>
      <c r="CH265" s="709"/>
      <c r="CI265" s="710"/>
      <c r="CJ265" s="709"/>
      <c r="CK265" s="710"/>
      <c r="CL265" s="709"/>
      <c r="CM265" s="710"/>
      <c r="CN265" s="709"/>
      <c r="CO265" s="710"/>
      <c r="CP265" s="709"/>
      <c r="CQ265" s="710"/>
      <c r="CR265" s="709"/>
      <c r="CS265" s="710"/>
      <c r="CT265" s="709"/>
      <c r="CU265" s="710"/>
      <c r="CV265" s="709"/>
      <c r="CW265" s="710"/>
      <c r="CX265" s="709"/>
      <c r="CY265" s="710"/>
      <c r="CZ265" s="709"/>
      <c r="DA265" s="710"/>
      <c r="DB265" s="709"/>
      <c r="DC265" s="710"/>
      <c r="DD265" s="709"/>
      <c r="DE265" s="711"/>
      <c r="DF265" s="707">
        <f t="shared" si="75"/>
        <v>0</v>
      </c>
      <c r="DG265" s="708" t="str">
        <f>IF(DF265=0,"",DF265/DB287)</f>
        <v/>
      </c>
      <c r="DH265" s="647"/>
      <c r="DI265" s="200">
        <v>0</v>
      </c>
      <c r="DJ265" s="200">
        <v>0</v>
      </c>
      <c r="DK265" s="200">
        <v>0</v>
      </c>
      <c r="DL265" s="200">
        <v>0</v>
      </c>
      <c r="DM265" s="200">
        <v>0</v>
      </c>
      <c r="DN265" s="200">
        <v>0</v>
      </c>
      <c r="DO265" s="200">
        <v>0</v>
      </c>
      <c r="DP265" s="200">
        <v>0</v>
      </c>
      <c r="DQ265" s="200">
        <v>0</v>
      </c>
      <c r="DR265" s="200">
        <v>0</v>
      </c>
      <c r="DS265" s="200">
        <v>0</v>
      </c>
      <c r="DT265" s="200">
        <v>0</v>
      </c>
      <c r="DU265" s="200">
        <v>0</v>
      </c>
      <c r="DV265" s="200">
        <v>0</v>
      </c>
      <c r="DW265" s="1304"/>
    </row>
    <row r="266" spans="2:127" ht="15.95" customHeight="1">
      <c r="B266" s="628" t="s">
        <v>888</v>
      </c>
      <c r="C266" s="709"/>
      <c r="D266" s="710"/>
      <c r="E266" s="709"/>
      <c r="F266" s="710"/>
      <c r="G266" s="709"/>
      <c r="H266" s="710"/>
      <c r="I266" s="709"/>
      <c r="J266" s="710"/>
      <c r="K266" s="709"/>
      <c r="L266" s="710"/>
      <c r="M266" s="709"/>
      <c r="N266" s="710"/>
      <c r="O266" s="709"/>
      <c r="P266" s="710"/>
      <c r="Q266" s="709"/>
      <c r="R266" s="710"/>
      <c r="S266" s="709"/>
      <c r="T266" s="710"/>
      <c r="U266" s="709"/>
      <c r="V266" s="710"/>
      <c r="W266" s="709"/>
      <c r="X266" s="710"/>
      <c r="Y266" s="709"/>
      <c r="Z266" s="710"/>
      <c r="AA266" s="709"/>
      <c r="AB266" s="711"/>
      <c r="AC266" s="648"/>
      <c r="AD266" s="709"/>
      <c r="AE266" s="710"/>
      <c r="AF266" s="709"/>
      <c r="AG266" s="710"/>
      <c r="AH266" s="709"/>
      <c r="AI266" s="710"/>
      <c r="AJ266" s="709"/>
      <c r="AK266" s="710"/>
      <c r="AL266" s="709"/>
      <c r="AM266" s="710"/>
      <c r="AN266" s="709"/>
      <c r="AO266" s="710"/>
      <c r="AP266" s="709"/>
      <c r="AQ266" s="710"/>
      <c r="AR266" s="709"/>
      <c r="AS266" s="710"/>
      <c r="AT266" s="709"/>
      <c r="AU266" s="710"/>
      <c r="AV266" s="709"/>
      <c r="AW266" s="710"/>
      <c r="AX266" s="709"/>
      <c r="AY266" s="710"/>
      <c r="AZ266" s="709"/>
      <c r="BA266" s="710"/>
      <c r="BB266" s="709"/>
      <c r="BC266" s="711"/>
      <c r="BD266" s="649"/>
      <c r="BE266" s="709"/>
      <c r="BF266" s="710"/>
      <c r="BG266" s="709"/>
      <c r="BH266" s="710"/>
      <c r="BI266" s="709"/>
      <c r="BJ266" s="710"/>
      <c r="BK266" s="709"/>
      <c r="BL266" s="710"/>
      <c r="BM266" s="709"/>
      <c r="BN266" s="710"/>
      <c r="BO266" s="709"/>
      <c r="BP266" s="710"/>
      <c r="BQ266" s="709"/>
      <c r="BR266" s="710"/>
      <c r="BS266" s="709"/>
      <c r="BT266" s="710"/>
      <c r="BU266" s="709"/>
      <c r="BV266" s="710"/>
      <c r="BW266" s="709"/>
      <c r="BX266" s="710"/>
      <c r="BY266" s="709"/>
      <c r="BZ266" s="710"/>
      <c r="CA266" s="709"/>
      <c r="CB266" s="710"/>
      <c r="CC266" s="709"/>
      <c r="CD266" s="711"/>
      <c r="CE266" s="650"/>
      <c r="CF266" s="709"/>
      <c r="CG266" s="710"/>
      <c r="CH266" s="709"/>
      <c r="CI266" s="710"/>
      <c r="CJ266" s="709"/>
      <c r="CK266" s="710"/>
      <c r="CL266" s="709"/>
      <c r="CM266" s="710"/>
      <c r="CN266" s="709"/>
      <c r="CO266" s="710"/>
      <c r="CP266" s="709"/>
      <c r="CQ266" s="710"/>
      <c r="CR266" s="709"/>
      <c r="CS266" s="710"/>
      <c r="CT266" s="709"/>
      <c r="CU266" s="710"/>
      <c r="CV266" s="709"/>
      <c r="CW266" s="710"/>
      <c r="CX266" s="709"/>
      <c r="CY266" s="710"/>
      <c r="CZ266" s="709"/>
      <c r="DA266" s="710"/>
      <c r="DB266" s="709"/>
      <c r="DC266" s="710"/>
      <c r="DD266" s="709"/>
      <c r="DE266" s="711"/>
      <c r="DF266" s="707">
        <f t="shared" si="75"/>
        <v>0</v>
      </c>
      <c r="DG266" s="708" t="str">
        <f>IF(DF266=0,"",DF266/DB287)</f>
        <v/>
      </c>
      <c r="DH266" s="647"/>
      <c r="DI266" s="200">
        <v>0</v>
      </c>
      <c r="DJ266" s="200">
        <v>0</v>
      </c>
      <c r="DK266" s="200">
        <v>0</v>
      </c>
      <c r="DL266" s="200">
        <v>0</v>
      </c>
      <c r="DM266" s="200">
        <v>0</v>
      </c>
      <c r="DN266" s="200">
        <v>0</v>
      </c>
      <c r="DO266" s="200">
        <v>0</v>
      </c>
      <c r="DP266" s="200">
        <v>0</v>
      </c>
      <c r="DQ266" s="200">
        <v>0</v>
      </c>
      <c r="DR266" s="200">
        <v>0</v>
      </c>
      <c r="DS266" s="200">
        <v>0</v>
      </c>
      <c r="DT266" s="200">
        <v>0</v>
      </c>
      <c r="DU266" s="200">
        <v>0</v>
      </c>
      <c r="DV266" s="200">
        <v>0</v>
      </c>
      <c r="DW266" s="1304"/>
    </row>
    <row r="267" spans="2:127" ht="15.95" customHeight="1">
      <c r="B267" s="628" t="s">
        <v>896</v>
      </c>
      <c r="C267" s="709"/>
      <c r="D267" s="710"/>
      <c r="E267" s="709"/>
      <c r="F267" s="710"/>
      <c r="G267" s="709"/>
      <c r="H267" s="710"/>
      <c r="I267" s="709"/>
      <c r="J267" s="710"/>
      <c r="K267" s="709"/>
      <c r="L267" s="710"/>
      <c r="M267" s="709"/>
      <c r="N267" s="710"/>
      <c r="O267" s="709"/>
      <c r="P267" s="710"/>
      <c r="Q267" s="709"/>
      <c r="R267" s="710"/>
      <c r="S267" s="709"/>
      <c r="T267" s="710"/>
      <c r="U267" s="709"/>
      <c r="V267" s="710"/>
      <c r="W267" s="709"/>
      <c r="X267" s="710"/>
      <c r="Y267" s="709"/>
      <c r="Z267" s="710"/>
      <c r="AA267" s="709"/>
      <c r="AB267" s="711"/>
      <c r="AC267" s="648"/>
      <c r="AD267" s="709"/>
      <c r="AE267" s="710"/>
      <c r="AF267" s="709"/>
      <c r="AG267" s="710"/>
      <c r="AH267" s="709"/>
      <c r="AI267" s="710"/>
      <c r="AJ267" s="709"/>
      <c r="AK267" s="710"/>
      <c r="AL267" s="709"/>
      <c r="AM267" s="710"/>
      <c r="AN267" s="709"/>
      <c r="AO267" s="710"/>
      <c r="AP267" s="709"/>
      <c r="AQ267" s="710"/>
      <c r="AR267" s="709"/>
      <c r="AS267" s="710"/>
      <c r="AT267" s="709"/>
      <c r="AU267" s="710"/>
      <c r="AV267" s="709"/>
      <c r="AW267" s="710"/>
      <c r="AX267" s="709"/>
      <c r="AY267" s="710"/>
      <c r="AZ267" s="709"/>
      <c r="BA267" s="710"/>
      <c r="BB267" s="709"/>
      <c r="BC267" s="711"/>
      <c r="BD267" s="649"/>
      <c r="BE267" s="709"/>
      <c r="BF267" s="710"/>
      <c r="BG267" s="709"/>
      <c r="BH267" s="710"/>
      <c r="BI267" s="709"/>
      <c r="BJ267" s="710"/>
      <c r="BK267" s="709"/>
      <c r="BL267" s="710"/>
      <c r="BM267" s="709"/>
      <c r="BN267" s="710"/>
      <c r="BO267" s="709"/>
      <c r="BP267" s="710"/>
      <c r="BQ267" s="709"/>
      <c r="BR267" s="710"/>
      <c r="BS267" s="709"/>
      <c r="BT267" s="710"/>
      <c r="BU267" s="709"/>
      <c r="BV267" s="710"/>
      <c r="BW267" s="709"/>
      <c r="BX267" s="710"/>
      <c r="BY267" s="709"/>
      <c r="BZ267" s="710"/>
      <c r="CA267" s="709"/>
      <c r="CB267" s="710"/>
      <c r="CC267" s="709"/>
      <c r="CD267" s="711"/>
      <c r="CE267" s="650"/>
      <c r="CF267" s="709"/>
      <c r="CG267" s="710"/>
      <c r="CH267" s="709"/>
      <c r="CI267" s="710"/>
      <c r="CJ267" s="709"/>
      <c r="CK267" s="710"/>
      <c r="CL267" s="709"/>
      <c r="CM267" s="710"/>
      <c r="CN267" s="709"/>
      <c r="CO267" s="710"/>
      <c r="CP267" s="709"/>
      <c r="CQ267" s="710"/>
      <c r="CR267" s="709"/>
      <c r="CS267" s="710"/>
      <c r="CT267" s="709"/>
      <c r="CU267" s="710"/>
      <c r="CV267" s="709"/>
      <c r="CW267" s="710"/>
      <c r="CX267" s="709"/>
      <c r="CY267" s="710"/>
      <c r="CZ267" s="709"/>
      <c r="DA267" s="710"/>
      <c r="DB267" s="709"/>
      <c r="DC267" s="710"/>
      <c r="DD267" s="709"/>
      <c r="DE267" s="711"/>
      <c r="DF267" s="707">
        <f t="shared" si="75"/>
        <v>0</v>
      </c>
      <c r="DG267" s="708" t="str">
        <f>IF(DF267=0,"",DF267/DB287)</f>
        <v/>
      </c>
      <c r="DH267" s="647"/>
      <c r="DI267" s="200">
        <v>0</v>
      </c>
      <c r="DJ267" s="200">
        <v>0</v>
      </c>
      <c r="DK267" s="200">
        <v>0</v>
      </c>
      <c r="DL267" s="200">
        <v>0</v>
      </c>
      <c r="DM267" s="200">
        <v>0</v>
      </c>
      <c r="DN267" s="200">
        <v>0</v>
      </c>
      <c r="DO267" s="200">
        <v>0</v>
      </c>
      <c r="DP267" s="200">
        <v>0</v>
      </c>
      <c r="DQ267" s="200">
        <v>0</v>
      </c>
      <c r="DR267" s="200">
        <v>0</v>
      </c>
      <c r="DS267" s="200">
        <v>0</v>
      </c>
      <c r="DT267" s="200">
        <v>0</v>
      </c>
      <c r="DU267" s="200">
        <v>0</v>
      </c>
      <c r="DV267" s="200">
        <v>0</v>
      </c>
      <c r="DW267" s="1304"/>
    </row>
    <row r="268" spans="2:127" ht="15.95" customHeight="1">
      <c r="B268" s="628" t="s">
        <v>886</v>
      </c>
      <c r="C268" s="709"/>
      <c r="D268" s="710"/>
      <c r="E268" s="709"/>
      <c r="F268" s="710"/>
      <c r="G268" s="709"/>
      <c r="H268" s="710"/>
      <c r="I268" s="709"/>
      <c r="J268" s="710"/>
      <c r="K268" s="709"/>
      <c r="L268" s="710"/>
      <c r="M268" s="709"/>
      <c r="N268" s="710"/>
      <c r="O268" s="709"/>
      <c r="P268" s="710"/>
      <c r="Q268" s="709"/>
      <c r="R268" s="710"/>
      <c r="S268" s="709"/>
      <c r="T268" s="710"/>
      <c r="U268" s="709"/>
      <c r="V268" s="710"/>
      <c r="W268" s="709"/>
      <c r="X268" s="710"/>
      <c r="Y268" s="709"/>
      <c r="Z268" s="710"/>
      <c r="AA268" s="709"/>
      <c r="AB268" s="711"/>
      <c r="AC268" s="648"/>
      <c r="AD268" s="709"/>
      <c r="AE268" s="710"/>
      <c r="AF268" s="709"/>
      <c r="AG268" s="710"/>
      <c r="AH268" s="709"/>
      <c r="AI268" s="710"/>
      <c r="AJ268" s="709"/>
      <c r="AK268" s="710"/>
      <c r="AL268" s="709"/>
      <c r="AM268" s="710"/>
      <c r="AN268" s="709"/>
      <c r="AO268" s="710"/>
      <c r="AP268" s="709"/>
      <c r="AQ268" s="710"/>
      <c r="AR268" s="709"/>
      <c r="AS268" s="710"/>
      <c r="AT268" s="709"/>
      <c r="AU268" s="710"/>
      <c r="AV268" s="709"/>
      <c r="AW268" s="710"/>
      <c r="AX268" s="709"/>
      <c r="AY268" s="710"/>
      <c r="AZ268" s="709"/>
      <c r="BA268" s="710"/>
      <c r="BB268" s="709"/>
      <c r="BC268" s="711"/>
      <c r="BD268" s="649"/>
      <c r="BE268" s="709"/>
      <c r="BF268" s="710"/>
      <c r="BG268" s="709"/>
      <c r="BH268" s="710"/>
      <c r="BI268" s="709"/>
      <c r="BJ268" s="710"/>
      <c r="BK268" s="709"/>
      <c r="BL268" s="710"/>
      <c r="BM268" s="709"/>
      <c r="BN268" s="710"/>
      <c r="BO268" s="709"/>
      <c r="BP268" s="710"/>
      <c r="BQ268" s="709"/>
      <c r="BR268" s="710"/>
      <c r="BS268" s="709"/>
      <c r="BT268" s="710"/>
      <c r="BU268" s="709"/>
      <c r="BV268" s="710"/>
      <c r="BW268" s="709"/>
      <c r="BX268" s="710"/>
      <c r="BY268" s="709"/>
      <c r="BZ268" s="710"/>
      <c r="CA268" s="709"/>
      <c r="CB268" s="710"/>
      <c r="CC268" s="709"/>
      <c r="CD268" s="711"/>
      <c r="CE268" s="650"/>
      <c r="CF268" s="709"/>
      <c r="CG268" s="710"/>
      <c r="CH268" s="709"/>
      <c r="CI268" s="710"/>
      <c r="CJ268" s="709"/>
      <c r="CK268" s="710"/>
      <c r="CL268" s="709"/>
      <c r="CM268" s="710"/>
      <c r="CN268" s="709"/>
      <c r="CO268" s="710"/>
      <c r="CP268" s="709"/>
      <c r="CQ268" s="710"/>
      <c r="CR268" s="709"/>
      <c r="CS268" s="710"/>
      <c r="CT268" s="709"/>
      <c r="CU268" s="710"/>
      <c r="CV268" s="709"/>
      <c r="CW268" s="710"/>
      <c r="CX268" s="709"/>
      <c r="CY268" s="710"/>
      <c r="CZ268" s="709"/>
      <c r="DA268" s="710"/>
      <c r="DB268" s="709"/>
      <c r="DC268" s="710"/>
      <c r="DD268" s="709"/>
      <c r="DE268" s="711"/>
      <c r="DF268" s="707">
        <f t="shared" si="75"/>
        <v>0</v>
      </c>
      <c r="DG268" s="708" t="str">
        <f>IF(DF268=0,"",DF268/DB287)</f>
        <v/>
      </c>
      <c r="DH268" s="647"/>
      <c r="DI268" s="200">
        <v>0</v>
      </c>
      <c r="DJ268" s="200">
        <v>0</v>
      </c>
      <c r="DK268" s="200">
        <v>0</v>
      </c>
      <c r="DL268" s="200">
        <v>0</v>
      </c>
      <c r="DM268" s="200">
        <v>0</v>
      </c>
      <c r="DN268" s="200">
        <v>0</v>
      </c>
      <c r="DO268" s="200">
        <v>0</v>
      </c>
      <c r="DP268" s="200">
        <v>0</v>
      </c>
      <c r="DQ268" s="200">
        <v>0</v>
      </c>
      <c r="DR268" s="200">
        <v>0</v>
      </c>
      <c r="DS268" s="200">
        <v>0</v>
      </c>
      <c r="DT268" s="200">
        <v>0</v>
      </c>
      <c r="DU268" s="200">
        <v>0</v>
      </c>
      <c r="DV268" s="200">
        <v>0</v>
      </c>
      <c r="DW268" s="1304"/>
    </row>
    <row r="269" spans="2:127" ht="15.95" customHeight="1">
      <c r="B269" s="628" t="s">
        <v>473</v>
      </c>
      <c r="C269" s="709"/>
      <c r="D269" s="710"/>
      <c r="E269" s="709"/>
      <c r="F269" s="710"/>
      <c r="G269" s="709"/>
      <c r="H269" s="710"/>
      <c r="I269" s="709"/>
      <c r="J269" s="710"/>
      <c r="K269" s="709"/>
      <c r="L269" s="710"/>
      <c r="M269" s="709"/>
      <c r="N269" s="710"/>
      <c r="O269" s="709"/>
      <c r="P269" s="710"/>
      <c r="Q269" s="709"/>
      <c r="R269" s="710"/>
      <c r="S269" s="709"/>
      <c r="T269" s="710"/>
      <c r="U269" s="709"/>
      <c r="V269" s="710"/>
      <c r="W269" s="709"/>
      <c r="X269" s="710"/>
      <c r="Y269" s="709"/>
      <c r="Z269" s="710"/>
      <c r="AA269" s="709"/>
      <c r="AB269" s="711"/>
      <c r="AC269" s="648"/>
      <c r="AD269" s="709"/>
      <c r="AE269" s="710"/>
      <c r="AF269" s="709"/>
      <c r="AG269" s="710"/>
      <c r="AH269" s="709"/>
      <c r="AI269" s="710"/>
      <c r="AJ269" s="709"/>
      <c r="AK269" s="710"/>
      <c r="AL269" s="709"/>
      <c r="AM269" s="710"/>
      <c r="AN269" s="709"/>
      <c r="AO269" s="710"/>
      <c r="AP269" s="709"/>
      <c r="AQ269" s="710"/>
      <c r="AR269" s="709"/>
      <c r="AS269" s="710"/>
      <c r="AT269" s="709"/>
      <c r="AU269" s="710"/>
      <c r="AV269" s="709"/>
      <c r="AW269" s="710"/>
      <c r="AX269" s="709"/>
      <c r="AY269" s="710"/>
      <c r="AZ269" s="709"/>
      <c r="BA269" s="710"/>
      <c r="BB269" s="709"/>
      <c r="BC269" s="711"/>
      <c r="BD269" s="649"/>
      <c r="BE269" s="709"/>
      <c r="BF269" s="710"/>
      <c r="BG269" s="709"/>
      <c r="BH269" s="710"/>
      <c r="BI269" s="709"/>
      <c r="BJ269" s="710"/>
      <c r="BK269" s="709"/>
      <c r="BL269" s="710"/>
      <c r="BM269" s="709"/>
      <c r="BN269" s="710"/>
      <c r="BO269" s="709"/>
      <c r="BP269" s="710"/>
      <c r="BQ269" s="709"/>
      <c r="BR269" s="710"/>
      <c r="BS269" s="709"/>
      <c r="BT269" s="710"/>
      <c r="BU269" s="709"/>
      <c r="BV269" s="710"/>
      <c r="BW269" s="709"/>
      <c r="BX269" s="710"/>
      <c r="BY269" s="709"/>
      <c r="BZ269" s="710"/>
      <c r="CA269" s="709"/>
      <c r="CB269" s="710"/>
      <c r="CC269" s="709"/>
      <c r="CD269" s="711"/>
      <c r="CE269" s="650"/>
      <c r="CF269" s="709"/>
      <c r="CG269" s="710"/>
      <c r="CH269" s="709"/>
      <c r="CI269" s="710"/>
      <c r="CJ269" s="709"/>
      <c r="CK269" s="710"/>
      <c r="CL269" s="709"/>
      <c r="CM269" s="710"/>
      <c r="CN269" s="709"/>
      <c r="CO269" s="710"/>
      <c r="CP269" s="709"/>
      <c r="CQ269" s="710"/>
      <c r="CR269" s="709"/>
      <c r="CS269" s="710"/>
      <c r="CT269" s="709"/>
      <c r="CU269" s="710"/>
      <c r="CV269" s="709"/>
      <c r="CW269" s="710"/>
      <c r="CX269" s="709"/>
      <c r="CY269" s="710"/>
      <c r="CZ269" s="709"/>
      <c r="DA269" s="710"/>
      <c r="DB269" s="709"/>
      <c r="DC269" s="710"/>
      <c r="DD269" s="709"/>
      <c r="DE269" s="711"/>
      <c r="DF269" s="707">
        <f t="shared" si="75"/>
        <v>0</v>
      </c>
      <c r="DG269" s="708" t="str">
        <f>IF(DF269=0,"",DF269/DB287)</f>
        <v/>
      </c>
      <c r="DH269" s="647"/>
      <c r="DI269" s="200">
        <v>0</v>
      </c>
      <c r="DJ269" s="200">
        <v>0</v>
      </c>
      <c r="DK269" s="200">
        <v>0</v>
      </c>
      <c r="DL269" s="200">
        <v>0</v>
      </c>
      <c r="DM269" s="200">
        <v>0</v>
      </c>
      <c r="DN269" s="200">
        <v>0</v>
      </c>
      <c r="DO269" s="200">
        <v>0</v>
      </c>
      <c r="DP269" s="200">
        <v>0</v>
      </c>
      <c r="DQ269" s="200">
        <v>0</v>
      </c>
      <c r="DR269" s="200">
        <v>0</v>
      </c>
      <c r="DS269" s="200">
        <v>0</v>
      </c>
      <c r="DT269" s="200">
        <v>0</v>
      </c>
      <c r="DU269" s="200">
        <v>0</v>
      </c>
      <c r="DV269" s="200">
        <v>0</v>
      </c>
      <c r="DW269" s="1304"/>
    </row>
    <row r="270" spans="2:127" ht="15.95" customHeight="1">
      <c r="B270" s="628" t="s">
        <v>892</v>
      </c>
      <c r="C270" s="709"/>
      <c r="D270" s="710"/>
      <c r="E270" s="709"/>
      <c r="F270" s="710"/>
      <c r="G270" s="709"/>
      <c r="H270" s="710"/>
      <c r="I270" s="709"/>
      <c r="J270" s="710"/>
      <c r="K270" s="709"/>
      <c r="L270" s="710"/>
      <c r="M270" s="709"/>
      <c r="N270" s="710"/>
      <c r="O270" s="709"/>
      <c r="P270" s="710"/>
      <c r="Q270" s="709"/>
      <c r="R270" s="710"/>
      <c r="S270" s="709"/>
      <c r="T270" s="710"/>
      <c r="U270" s="709"/>
      <c r="V270" s="710"/>
      <c r="W270" s="709"/>
      <c r="X270" s="710"/>
      <c r="Y270" s="709"/>
      <c r="Z270" s="710"/>
      <c r="AA270" s="709"/>
      <c r="AB270" s="711"/>
      <c r="AC270" s="648"/>
      <c r="AD270" s="709"/>
      <c r="AE270" s="710"/>
      <c r="AF270" s="709"/>
      <c r="AG270" s="710"/>
      <c r="AH270" s="709"/>
      <c r="AI270" s="710"/>
      <c r="AJ270" s="709"/>
      <c r="AK270" s="710"/>
      <c r="AL270" s="709"/>
      <c r="AM270" s="710"/>
      <c r="AN270" s="709"/>
      <c r="AO270" s="710"/>
      <c r="AP270" s="709"/>
      <c r="AQ270" s="710"/>
      <c r="AR270" s="709"/>
      <c r="AS270" s="710"/>
      <c r="AT270" s="709"/>
      <c r="AU270" s="710"/>
      <c r="AV270" s="709"/>
      <c r="AW270" s="710"/>
      <c r="AX270" s="709"/>
      <c r="AY270" s="710"/>
      <c r="AZ270" s="709"/>
      <c r="BA270" s="710"/>
      <c r="BB270" s="709"/>
      <c r="BC270" s="711"/>
      <c r="BD270" s="649"/>
      <c r="BE270" s="709"/>
      <c r="BF270" s="710"/>
      <c r="BG270" s="709"/>
      <c r="BH270" s="710"/>
      <c r="BI270" s="709"/>
      <c r="BJ270" s="710"/>
      <c r="BK270" s="709"/>
      <c r="BL270" s="710"/>
      <c r="BM270" s="709"/>
      <c r="BN270" s="710"/>
      <c r="BO270" s="709"/>
      <c r="BP270" s="710"/>
      <c r="BQ270" s="709"/>
      <c r="BR270" s="710"/>
      <c r="BS270" s="709"/>
      <c r="BT270" s="710"/>
      <c r="BU270" s="709"/>
      <c r="BV270" s="710"/>
      <c r="BW270" s="709"/>
      <c r="BX270" s="710"/>
      <c r="BY270" s="709"/>
      <c r="BZ270" s="710"/>
      <c r="CA270" s="709"/>
      <c r="CB270" s="710"/>
      <c r="CC270" s="709"/>
      <c r="CD270" s="711"/>
      <c r="CE270" s="650"/>
      <c r="CF270" s="709"/>
      <c r="CG270" s="710"/>
      <c r="CH270" s="709"/>
      <c r="CI270" s="710"/>
      <c r="CJ270" s="709"/>
      <c r="CK270" s="710"/>
      <c r="CL270" s="709"/>
      <c r="CM270" s="710"/>
      <c r="CN270" s="709"/>
      <c r="CO270" s="710"/>
      <c r="CP270" s="709"/>
      <c r="CQ270" s="710"/>
      <c r="CR270" s="709"/>
      <c r="CS270" s="710"/>
      <c r="CT270" s="709"/>
      <c r="CU270" s="710"/>
      <c r="CV270" s="709"/>
      <c r="CW270" s="710"/>
      <c r="CX270" s="709"/>
      <c r="CY270" s="710"/>
      <c r="CZ270" s="709"/>
      <c r="DA270" s="710"/>
      <c r="DB270" s="709"/>
      <c r="DC270" s="710"/>
      <c r="DD270" s="709"/>
      <c r="DE270" s="711"/>
      <c r="DF270" s="707">
        <f t="shared" si="75"/>
        <v>0</v>
      </c>
      <c r="DG270" s="708" t="str">
        <f>IF(DF270=0,"",DF270/DB287)</f>
        <v/>
      </c>
      <c r="DH270" s="647"/>
      <c r="DI270" s="200">
        <v>0</v>
      </c>
      <c r="DJ270" s="200">
        <v>0</v>
      </c>
      <c r="DK270" s="200">
        <v>0</v>
      </c>
      <c r="DL270" s="200">
        <v>0</v>
      </c>
      <c r="DM270" s="200">
        <v>0</v>
      </c>
      <c r="DN270" s="200">
        <v>0</v>
      </c>
      <c r="DO270" s="200">
        <v>0</v>
      </c>
      <c r="DP270" s="200">
        <v>0</v>
      </c>
      <c r="DQ270" s="200">
        <v>0</v>
      </c>
      <c r="DR270" s="200">
        <v>0</v>
      </c>
      <c r="DS270" s="200">
        <v>0</v>
      </c>
      <c r="DT270" s="200">
        <v>0</v>
      </c>
      <c r="DU270" s="200">
        <v>0</v>
      </c>
      <c r="DV270" s="200">
        <v>0</v>
      </c>
      <c r="DW270" s="1304"/>
    </row>
    <row r="271" spans="2:127" ht="15.95" customHeight="1">
      <c r="B271" s="628" t="s">
        <v>578</v>
      </c>
      <c r="C271" s="709"/>
      <c r="D271" s="710"/>
      <c r="E271" s="709"/>
      <c r="F271" s="710"/>
      <c r="G271" s="709"/>
      <c r="H271" s="710"/>
      <c r="I271" s="709"/>
      <c r="J271" s="710"/>
      <c r="K271" s="709"/>
      <c r="L271" s="710"/>
      <c r="M271" s="709"/>
      <c r="N271" s="710"/>
      <c r="O271" s="709"/>
      <c r="P271" s="710"/>
      <c r="Q271" s="709"/>
      <c r="R271" s="710"/>
      <c r="S271" s="709"/>
      <c r="T271" s="710"/>
      <c r="U271" s="709"/>
      <c r="V271" s="710"/>
      <c r="W271" s="709"/>
      <c r="X271" s="710"/>
      <c r="Y271" s="709"/>
      <c r="Z271" s="710"/>
      <c r="AA271" s="709"/>
      <c r="AB271" s="711"/>
      <c r="AC271" s="648"/>
      <c r="AD271" s="709"/>
      <c r="AE271" s="710"/>
      <c r="AF271" s="709"/>
      <c r="AG271" s="710"/>
      <c r="AH271" s="709"/>
      <c r="AI271" s="710"/>
      <c r="AJ271" s="709"/>
      <c r="AK271" s="710"/>
      <c r="AL271" s="709"/>
      <c r="AM271" s="710"/>
      <c r="AN271" s="709"/>
      <c r="AO271" s="710"/>
      <c r="AP271" s="709"/>
      <c r="AQ271" s="710"/>
      <c r="AR271" s="709"/>
      <c r="AS271" s="710"/>
      <c r="AT271" s="709"/>
      <c r="AU271" s="710"/>
      <c r="AV271" s="709"/>
      <c r="AW271" s="710"/>
      <c r="AX271" s="709"/>
      <c r="AY271" s="710"/>
      <c r="AZ271" s="709"/>
      <c r="BA271" s="710"/>
      <c r="BB271" s="709"/>
      <c r="BC271" s="711"/>
      <c r="BD271" s="649"/>
      <c r="BE271" s="709"/>
      <c r="BF271" s="710"/>
      <c r="BG271" s="709"/>
      <c r="BH271" s="710"/>
      <c r="BI271" s="709"/>
      <c r="BJ271" s="710"/>
      <c r="BK271" s="709"/>
      <c r="BL271" s="710"/>
      <c r="BM271" s="709"/>
      <c r="BN271" s="710"/>
      <c r="BO271" s="709"/>
      <c r="BP271" s="710"/>
      <c r="BQ271" s="709"/>
      <c r="BR271" s="710"/>
      <c r="BS271" s="709"/>
      <c r="BT271" s="710"/>
      <c r="BU271" s="709"/>
      <c r="BV271" s="710"/>
      <c r="BW271" s="709"/>
      <c r="BX271" s="710"/>
      <c r="BY271" s="709"/>
      <c r="BZ271" s="710"/>
      <c r="CA271" s="709"/>
      <c r="CB271" s="710"/>
      <c r="CC271" s="709"/>
      <c r="CD271" s="711"/>
      <c r="CE271" s="650"/>
      <c r="CF271" s="709"/>
      <c r="CG271" s="710"/>
      <c r="CH271" s="709"/>
      <c r="CI271" s="710"/>
      <c r="CJ271" s="709"/>
      <c r="CK271" s="710"/>
      <c r="CL271" s="709"/>
      <c r="CM271" s="710"/>
      <c r="CN271" s="709"/>
      <c r="CO271" s="710"/>
      <c r="CP271" s="709"/>
      <c r="CQ271" s="710"/>
      <c r="CR271" s="709"/>
      <c r="CS271" s="710"/>
      <c r="CT271" s="709"/>
      <c r="CU271" s="710"/>
      <c r="CV271" s="709"/>
      <c r="CW271" s="710"/>
      <c r="CX271" s="709"/>
      <c r="CY271" s="710"/>
      <c r="CZ271" s="709"/>
      <c r="DA271" s="710"/>
      <c r="DB271" s="709"/>
      <c r="DC271" s="710"/>
      <c r="DD271" s="709"/>
      <c r="DE271" s="711"/>
      <c r="DF271" s="707">
        <f t="shared" si="75"/>
        <v>0</v>
      </c>
      <c r="DG271" s="708" t="str">
        <f>IF(DF271=0,"",DF271/DB287)</f>
        <v/>
      </c>
      <c r="DH271" s="647"/>
      <c r="DI271" s="200">
        <v>0</v>
      </c>
      <c r="DJ271" s="200">
        <v>0</v>
      </c>
      <c r="DK271" s="200">
        <v>0</v>
      </c>
      <c r="DL271" s="200">
        <v>0</v>
      </c>
      <c r="DM271" s="200">
        <v>0</v>
      </c>
      <c r="DN271" s="200">
        <v>0</v>
      </c>
      <c r="DO271" s="200">
        <v>0</v>
      </c>
      <c r="DP271" s="200">
        <v>0</v>
      </c>
      <c r="DQ271" s="200">
        <v>0</v>
      </c>
      <c r="DR271" s="200">
        <v>0</v>
      </c>
      <c r="DS271" s="200">
        <v>0</v>
      </c>
      <c r="DT271" s="200">
        <v>0</v>
      </c>
      <c r="DU271" s="200">
        <v>0</v>
      </c>
      <c r="DV271" s="200">
        <v>0</v>
      </c>
      <c r="DW271" s="1304"/>
    </row>
    <row r="272" spans="2:127" ht="15.95" customHeight="1">
      <c r="B272" s="628" t="s">
        <v>897</v>
      </c>
      <c r="C272" s="709"/>
      <c r="D272" s="710"/>
      <c r="E272" s="709"/>
      <c r="F272" s="710"/>
      <c r="G272" s="709"/>
      <c r="H272" s="710"/>
      <c r="I272" s="709"/>
      <c r="J272" s="710"/>
      <c r="K272" s="709"/>
      <c r="L272" s="710"/>
      <c r="M272" s="709"/>
      <c r="N272" s="710"/>
      <c r="O272" s="709"/>
      <c r="P272" s="710"/>
      <c r="Q272" s="709"/>
      <c r="R272" s="710"/>
      <c r="S272" s="709"/>
      <c r="T272" s="710"/>
      <c r="U272" s="709"/>
      <c r="V272" s="710"/>
      <c r="W272" s="709"/>
      <c r="X272" s="710"/>
      <c r="Y272" s="709"/>
      <c r="Z272" s="710"/>
      <c r="AA272" s="709"/>
      <c r="AB272" s="711"/>
      <c r="AC272" s="648"/>
      <c r="AD272" s="709"/>
      <c r="AE272" s="710"/>
      <c r="AF272" s="709"/>
      <c r="AG272" s="710"/>
      <c r="AH272" s="709"/>
      <c r="AI272" s="710"/>
      <c r="AJ272" s="709"/>
      <c r="AK272" s="710"/>
      <c r="AL272" s="709"/>
      <c r="AM272" s="710"/>
      <c r="AN272" s="709"/>
      <c r="AO272" s="710"/>
      <c r="AP272" s="709"/>
      <c r="AQ272" s="710"/>
      <c r="AR272" s="709"/>
      <c r="AS272" s="710"/>
      <c r="AT272" s="709"/>
      <c r="AU272" s="710"/>
      <c r="AV272" s="709"/>
      <c r="AW272" s="710"/>
      <c r="AX272" s="709"/>
      <c r="AY272" s="710"/>
      <c r="AZ272" s="709"/>
      <c r="BA272" s="710"/>
      <c r="BB272" s="709"/>
      <c r="BC272" s="711"/>
      <c r="BD272" s="649"/>
      <c r="BE272" s="709"/>
      <c r="BF272" s="710"/>
      <c r="BG272" s="709"/>
      <c r="BH272" s="710"/>
      <c r="BI272" s="709"/>
      <c r="BJ272" s="710"/>
      <c r="BK272" s="709"/>
      <c r="BL272" s="710"/>
      <c r="BM272" s="709"/>
      <c r="BN272" s="710"/>
      <c r="BO272" s="709"/>
      <c r="BP272" s="710"/>
      <c r="BQ272" s="709"/>
      <c r="BR272" s="710"/>
      <c r="BS272" s="709"/>
      <c r="BT272" s="710"/>
      <c r="BU272" s="709"/>
      <c r="BV272" s="710"/>
      <c r="BW272" s="709"/>
      <c r="BX272" s="710"/>
      <c r="BY272" s="709"/>
      <c r="BZ272" s="710"/>
      <c r="CA272" s="709"/>
      <c r="CB272" s="710"/>
      <c r="CC272" s="709"/>
      <c r="CD272" s="711"/>
      <c r="CE272" s="650"/>
      <c r="CF272" s="709"/>
      <c r="CG272" s="710"/>
      <c r="CH272" s="709"/>
      <c r="CI272" s="710"/>
      <c r="CJ272" s="709"/>
      <c r="CK272" s="710"/>
      <c r="CL272" s="709"/>
      <c r="CM272" s="710"/>
      <c r="CN272" s="709"/>
      <c r="CO272" s="710"/>
      <c r="CP272" s="709"/>
      <c r="CQ272" s="710"/>
      <c r="CR272" s="709"/>
      <c r="CS272" s="710"/>
      <c r="CT272" s="709"/>
      <c r="CU272" s="710"/>
      <c r="CV272" s="709"/>
      <c r="CW272" s="710"/>
      <c r="CX272" s="709"/>
      <c r="CY272" s="710"/>
      <c r="CZ272" s="709"/>
      <c r="DA272" s="710"/>
      <c r="DB272" s="709"/>
      <c r="DC272" s="710"/>
      <c r="DD272" s="709"/>
      <c r="DE272" s="711"/>
      <c r="DF272" s="707">
        <f t="shared" si="75"/>
        <v>0</v>
      </c>
      <c r="DG272" s="708" t="str">
        <f>IF(DF272=0,"",DF272/DB287)</f>
        <v/>
      </c>
      <c r="DH272" s="647"/>
      <c r="DI272" s="200">
        <v>0</v>
      </c>
      <c r="DJ272" s="200">
        <v>0</v>
      </c>
      <c r="DK272" s="200">
        <v>0</v>
      </c>
      <c r="DL272" s="200">
        <v>0</v>
      </c>
      <c r="DM272" s="200">
        <v>0</v>
      </c>
      <c r="DN272" s="200">
        <v>0</v>
      </c>
      <c r="DO272" s="200">
        <v>0</v>
      </c>
      <c r="DP272" s="200">
        <v>0</v>
      </c>
      <c r="DQ272" s="200">
        <v>0</v>
      </c>
      <c r="DR272" s="200">
        <v>0</v>
      </c>
      <c r="DS272" s="200">
        <v>0</v>
      </c>
      <c r="DT272" s="200">
        <v>0</v>
      </c>
      <c r="DU272" s="200">
        <v>0</v>
      </c>
      <c r="DV272" s="200">
        <v>0</v>
      </c>
      <c r="DW272" s="1304"/>
    </row>
    <row r="273" spans="2:127" ht="15.95" customHeight="1">
      <c r="B273" s="628" t="s">
        <v>16</v>
      </c>
      <c r="C273" s="709"/>
      <c r="D273" s="710"/>
      <c r="E273" s="709"/>
      <c r="F273" s="710"/>
      <c r="G273" s="709"/>
      <c r="H273" s="710"/>
      <c r="I273" s="709"/>
      <c r="J273" s="710"/>
      <c r="K273" s="709"/>
      <c r="L273" s="710"/>
      <c r="M273" s="709"/>
      <c r="N273" s="710"/>
      <c r="O273" s="709"/>
      <c r="P273" s="710"/>
      <c r="Q273" s="709"/>
      <c r="R273" s="710"/>
      <c r="S273" s="709"/>
      <c r="T273" s="710"/>
      <c r="U273" s="709"/>
      <c r="V273" s="710"/>
      <c r="W273" s="709"/>
      <c r="X273" s="710"/>
      <c r="Y273" s="709"/>
      <c r="Z273" s="710"/>
      <c r="AA273" s="709"/>
      <c r="AB273" s="711"/>
      <c r="AC273" s="648"/>
      <c r="AD273" s="709"/>
      <c r="AE273" s="710"/>
      <c r="AF273" s="709"/>
      <c r="AG273" s="710"/>
      <c r="AH273" s="709"/>
      <c r="AI273" s="710"/>
      <c r="AJ273" s="709"/>
      <c r="AK273" s="710"/>
      <c r="AL273" s="709"/>
      <c r="AM273" s="710"/>
      <c r="AN273" s="709"/>
      <c r="AO273" s="710"/>
      <c r="AP273" s="709"/>
      <c r="AQ273" s="710"/>
      <c r="AR273" s="709"/>
      <c r="AS273" s="710"/>
      <c r="AT273" s="709"/>
      <c r="AU273" s="710"/>
      <c r="AV273" s="709"/>
      <c r="AW273" s="710"/>
      <c r="AX273" s="709"/>
      <c r="AY273" s="710"/>
      <c r="AZ273" s="709"/>
      <c r="BA273" s="710"/>
      <c r="BB273" s="709"/>
      <c r="BC273" s="711"/>
      <c r="BD273" s="649"/>
      <c r="BE273" s="709"/>
      <c r="BF273" s="710"/>
      <c r="BG273" s="709"/>
      <c r="BH273" s="710"/>
      <c r="BI273" s="709"/>
      <c r="BJ273" s="710"/>
      <c r="BK273" s="709"/>
      <c r="BL273" s="710"/>
      <c r="BM273" s="709"/>
      <c r="BN273" s="710"/>
      <c r="BO273" s="709"/>
      <c r="BP273" s="710"/>
      <c r="BQ273" s="709"/>
      <c r="BR273" s="710"/>
      <c r="BS273" s="709"/>
      <c r="BT273" s="710"/>
      <c r="BU273" s="709"/>
      <c r="BV273" s="710"/>
      <c r="BW273" s="709"/>
      <c r="BX273" s="710"/>
      <c r="BY273" s="709"/>
      <c r="BZ273" s="710"/>
      <c r="CA273" s="709"/>
      <c r="CB273" s="710"/>
      <c r="CC273" s="709"/>
      <c r="CD273" s="711"/>
      <c r="CE273" s="650"/>
      <c r="CF273" s="709"/>
      <c r="CG273" s="710"/>
      <c r="CH273" s="709"/>
      <c r="CI273" s="710"/>
      <c r="CJ273" s="709"/>
      <c r="CK273" s="710"/>
      <c r="CL273" s="709"/>
      <c r="CM273" s="710"/>
      <c r="CN273" s="709"/>
      <c r="CO273" s="710"/>
      <c r="CP273" s="709"/>
      <c r="CQ273" s="710"/>
      <c r="CR273" s="709"/>
      <c r="CS273" s="710"/>
      <c r="CT273" s="709"/>
      <c r="CU273" s="710"/>
      <c r="CV273" s="709"/>
      <c r="CW273" s="710"/>
      <c r="CX273" s="709"/>
      <c r="CY273" s="710"/>
      <c r="CZ273" s="709"/>
      <c r="DA273" s="710"/>
      <c r="DB273" s="709"/>
      <c r="DC273" s="710"/>
      <c r="DD273" s="709"/>
      <c r="DE273" s="711"/>
      <c r="DF273" s="707">
        <f t="shared" si="75"/>
        <v>0</v>
      </c>
      <c r="DG273" s="708" t="str">
        <f>IF(DF273=0,"",DF273/DB287)</f>
        <v/>
      </c>
      <c r="DH273" s="647"/>
      <c r="DI273" s="200">
        <v>0</v>
      </c>
      <c r="DJ273" s="200">
        <v>0</v>
      </c>
      <c r="DK273" s="200">
        <v>0</v>
      </c>
      <c r="DL273" s="200">
        <v>0</v>
      </c>
      <c r="DM273" s="200">
        <v>0</v>
      </c>
      <c r="DN273" s="200">
        <v>0</v>
      </c>
      <c r="DO273" s="200">
        <v>0</v>
      </c>
      <c r="DP273" s="200">
        <v>0</v>
      </c>
      <c r="DQ273" s="200">
        <v>0</v>
      </c>
      <c r="DR273" s="200">
        <v>0</v>
      </c>
      <c r="DS273" s="200">
        <v>0</v>
      </c>
      <c r="DT273" s="200">
        <v>0</v>
      </c>
      <c r="DU273" s="200">
        <v>0</v>
      </c>
      <c r="DV273" s="200">
        <v>0</v>
      </c>
      <c r="DW273" s="1304"/>
    </row>
    <row r="274" spans="2:127" ht="15.95" customHeight="1">
      <c r="B274" s="628" t="s">
        <v>891</v>
      </c>
      <c r="C274" s="709"/>
      <c r="D274" s="710"/>
      <c r="E274" s="709"/>
      <c r="F274" s="710"/>
      <c r="G274" s="709"/>
      <c r="H274" s="710"/>
      <c r="I274" s="709"/>
      <c r="J274" s="710"/>
      <c r="K274" s="709"/>
      <c r="L274" s="710"/>
      <c r="M274" s="709"/>
      <c r="N274" s="710"/>
      <c r="O274" s="709"/>
      <c r="P274" s="710"/>
      <c r="Q274" s="709"/>
      <c r="R274" s="710"/>
      <c r="S274" s="709"/>
      <c r="T274" s="710"/>
      <c r="U274" s="709"/>
      <c r="V274" s="710"/>
      <c r="W274" s="709"/>
      <c r="X274" s="710"/>
      <c r="Y274" s="709"/>
      <c r="Z274" s="710"/>
      <c r="AA274" s="709"/>
      <c r="AB274" s="711"/>
      <c r="AC274" s="648"/>
      <c r="AD274" s="709"/>
      <c r="AE274" s="710"/>
      <c r="AF274" s="709"/>
      <c r="AG274" s="710"/>
      <c r="AH274" s="709"/>
      <c r="AI274" s="710"/>
      <c r="AJ274" s="709"/>
      <c r="AK274" s="710"/>
      <c r="AL274" s="709"/>
      <c r="AM274" s="710"/>
      <c r="AN274" s="709"/>
      <c r="AO274" s="710"/>
      <c r="AP274" s="709"/>
      <c r="AQ274" s="710"/>
      <c r="AR274" s="709"/>
      <c r="AS274" s="710"/>
      <c r="AT274" s="709"/>
      <c r="AU274" s="710"/>
      <c r="AV274" s="709"/>
      <c r="AW274" s="710"/>
      <c r="AX274" s="709"/>
      <c r="AY274" s="710"/>
      <c r="AZ274" s="709"/>
      <c r="BA274" s="710"/>
      <c r="BB274" s="709"/>
      <c r="BC274" s="711"/>
      <c r="BD274" s="649"/>
      <c r="BE274" s="709"/>
      <c r="BF274" s="710"/>
      <c r="BG274" s="709"/>
      <c r="BH274" s="710"/>
      <c r="BI274" s="709"/>
      <c r="BJ274" s="710"/>
      <c r="BK274" s="709"/>
      <c r="BL274" s="710"/>
      <c r="BM274" s="709"/>
      <c r="BN274" s="710"/>
      <c r="BO274" s="709"/>
      <c r="BP274" s="710"/>
      <c r="BQ274" s="709"/>
      <c r="BR274" s="710"/>
      <c r="BS274" s="709"/>
      <c r="BT274" s="710"/>
      <c r="BU274" s="709"/>
      <c r="BV274" s="710"/>
      <c r="BW274" s="709"/>
      <c r="BX274" s="710"/>
      <c r="BY274" s="709"/>
      <c r="BZ274" s="710"/>
      <c r="CA274" s="709"/>
      <c r="CB274" s="710"/>
      <c r="CC274" s="709"/>
      <c r="CD274" s="711"/>
      <c r="CE274" s="650"/>
      <c r="CF274" s="709"/>
      <c r="CG274" s="710"/>
      <c r="CH274" s="709"/>
      <c r="CI274" s="710"/>
      <c r="CJ274" s="709"/>
      <c r="CK274" s="710"/>
      <c r="CL274" s="709"/>
      <c r="CM274" s="710"/>
      <c r="CN274" s="709"/>
      <c r="CO274" s="710"/>
      <c r="CP274" s="709"/>
      <c r="CQ274" s="710"/>
      <c r="CR274" s="709"/>
      <c r="CS274" s="710"/>
      <c r="CT274" s="709"/>
      <c r="CU274" s="710"/>
      <c r="CV274" s="709"/>
      <c r="CW274" s="710"/>
      <c r="CX274" s="709"/>
      <c r="CY274" s="710"/>
      <c r="CZ274" s="709"/>
      <c r="DA274" s="710"/>
      <c r="DB274" s="709"/>
      <c r="DC274" s="710"/>
      <c r="DD274" s="709"/>
      <c r="DE274" s="711"/>
      <c r="DF274" s="707">
        <f t="shared" si="75"/>
        <v>0</v>
      </c>
      <c r="DG274" s="708" t="str">
        <f>IF(DF274=0,"",DF274/DB287)</f>
        <v/>
      </c>
      <c r="DH274" s="647"/>
      <c r="DI274" s="200">
        <v>0</v>
      </c>
      <c r="DJ274" s="200">
        <v>0</v>
      </c>
      <c r="DK274" s="200">
        <v>0</v>
      </c>
      <c r="DL274" s="200">
        <v>0</v>
      </c>
      <c r="DM274" s="200">
        <v>0</v>
      </c>
      <c r="DN274" s="200">
        <v>0</v>
      </c>
      <c r="DO274" s="200">
        <v>0</v>
      </c>
      <c r="DP274" s="200">
        <v>0</v>
      </c>
      <c r="DQ274" s="200">
        <v>0</v>
      </c>
      <c r="DR274" s="200">
        <v>0</v>
      </c>
      <c r="DS274" s="200">
        <v>0</v>
      </c>
      <c r="DT274" s="200">
        <v>0</v>
      </c>
      <c r="DU274" s="200">
        <v>0</v>
      </c>
      <c r="DV274" s="200">
        <v>0</v>
      </c>
      <c r="DW274" s="1304"/>
    </row>
    <row r="275" spans="2:127" ht="15.95" customHeight="1">
      <c r="B275" s="628" t="s">
        <v>895</v>
      </c>
      <c r="C275" s="709"/>
      <c r="D275" s="710"/>
      <c r="E275" s="709"/>
      <c r="F275" s="710"/>
      <c r="G275" s="709"/>
      <c r="H275" s="710"/>
      <c r="I275" s="709"/>
      <c r="J275" s="710"/>
      <c r="K275" s="709"/>
      <c r="L275" s="710"/>
      <c r="M275" s="709"/>
      <c r="N275" s="710"/>
      <c r="O275" s="709"/>
      <c r="P275" s="710"/>
      <c r="Q275" s="709"/>
      <c r="R275" s="710"/>
      <c r="S275" s="709"/>
      <c r="T275" s="710"/>
      <c r="U275" s="709"/>
      <c r="V275" s="710"/>
      <c r="W275" s="709"/>
      <c r="X275" s="710"/>
      <c r="Y275" s="709"/>
      <c r="Z275" s="710"/>
      <c r="AA275" s="709"/>
      <c r="AB275" s="711"/>
      <c r="AC275" s="648"/>
      <c r="AD275" s="709"/>
      <c r="AE275" s="710"/>
      <c r="AF275" s="709"/>
      <c r="AG275" s="710"/>
      <c r="AH275" s="709"/>
      <c r="AI275" s="710"/>
      <c r="AJ275" s="709"/>
      <c r="AK275" s="710"/>
      <c r="AL275" s="709"/>
      <c r="AM275" s="710"/>
      <c r="AN275" s="709"/>
      <c r="AO275" s="710"/>
      <c r="AP275" s="709"/>
      <c r="AQ275" s="710"/>
      <c r="AR275" s="709"/>
      <c r="AS275" s="710"/>
      <c r="AT275" s="709"/>
      <c r="AU275" s="710"/>
      <c r="AV275" s="709"/>
      <c r="AW275" s="710"/>
      <c r="AX275" s="709"/>
      <c r="AY275" s="710"/>
      <c r="AZ275" s="709"/>
      <c r="BA275" s="710"/>
      <c r="BB275" s="709"/>
      <c r="BC275" s="711"/>
      <c r="BD275" s="649"/>
      <c r="BE275" s="709"/>
      <c r="BF275" s="710"/>
      <c r="BG275" s="709"/>
      <c r="BH275" s="710"/>
      <c r="BI275" s="709"/>
      <c r="BJ275" s="710"/>
      <c r="BK275" s="709"/>
      <c r="BL275" s="710"/>
      <c r="BM275" s="709"/>
      <c r="BN275" s="710"/>
      <c r="BO275" s="709"/>
      <c r="BP275" s="710"/>
      <c r="BQ275" s="709"/>
      <c r="BR275" s="710"/>
      <c r="BS275" s="709"/>
      <c r="BT275" s="710"/>
      <c r="BU275" s="709"/>
      <c r="BV275" s="710"/>
      <c r="BW275" s="709"/>
      <c r="BX275" s="710"/>
      <c r="BY275" s="709"/>
      <c r="BZ275" s="710"/>
      <c r="CA275" s="709"/>
      <c r="CB275" s="710"/>
      <c r="CC275" s="709"/>
      <c r="CD275" s="711"/>
      <c r="CE275" s="650"/>
      <c r="CF275" s="709"/>
      <c r="CG275" s="710"/>
      <c r="CH275" s="709"/>
      <c r="CI275" s="710"/>
      <c r="CJ275" s="709"/>
      <c r="CK275" s="710"/>
      <c r="CL275" s="709"/>
      <c r="CM275" s="710"/>
      <c r="CN275" s="709"/>
      <c r="CO275" s="710"/>
      <c r="CP275" s="709"/>
      <c r="CQ275" s="710"/>
      <c r="CR275" s="709"/>
      <c r="CS275" s="710"/>
      <c r="CT275" s="709"/>
      <c r="CU275" s="710"/>
      <c r="CV275" s="709"/>
      <c r="CW275" s="710"/>
      <c r="CX275" s="709"/>
      <c r="CY275" s="710"/>
      <c r="CZ275" s="709"/>
      <c r="DA275" s="710"/>
      <c r="DB275" s="709"/>
      <c r="DC275" s="710"/>
      <c r="DD275" s="709"/>
      <c r="DE275" s="711"/>
      <c r="DF275" s="707">
        <f t="shared" si="75"/>
        <v>0</v>
      </c>
      <c r="DG275" s="708" t="str">
        <f>IF(DF275=0,"",DF275/DB287)</f>
        <v/>
      </c>
      <c r="DH275" s="647"/>
      <c r="DI275" s="200">
        <v>0</v>
      </c>
      <c r="DJ275" s="200">
        <v>0</v>
      </c>
      <c r="DK275" s="200">
        <v>0</v>
      </c>
      <c r="DL275" s="200">
        <v>0</v>
      </c>
      <c r="DM275" s="200">
        <v>0</v>
      </c>
      <c r="DN275" s="200">
        <v>0</v>
      </c>
      <c r="DO275" s="200">
        <v>0</v>
      </c>
      <c r="DP275" s="200">
        <v>0</v>
      </c>
      <c r="DQ275" s="200">
        <v>0</v>
      </c>
      <c r="DR275" s="200">
        <v>0</v>
      </c>
      <c r="DS275" s="200">
        <v>0</v>
      </c>
      <c r="DT275" s="200">
        <v>0</v>
      </c>
      <c r="DU275" s="200">
        <v>0</v>
      </c>
      <c r="DV275" s="200">
        <v>0</v>
      </c>
      <c r="DW275" s="1304"/>
    </row>
    <row r="276" spans="2:127" ht="15.95" customHeight="1">
      <c r="B276" s="628" t="s">
        <v>889</v>
      </c>
      <c r="C276" s="709"/>
      <c r="D276" s="710"/>
      <c r="E276" s="709"/>
      <c r="F276" s="710"/>
      <c r="G276" s="709"/>
      <c r="H276" s="710"/>
      <c r="I276" s="709"/>
      <c r="J276" s="710"/>
      <c r="K276" s="709"/>
      <c r="L276" s="710"/>
      <c r="M276" s="709"/>
      <c r="N276" s="710"/>
      <c r="O276" s="709"/>
      <c r="P276" s="710"/>
      <c r="Q276" s="709"/>
      <c r="R276" s="710"/>
      <c r="S276" s="709"/>
      <c r="T276" s="710"/>
      <c r="U276" s="709"/>
      <c r="V276" s="710"/>
      <c r="W276" s="709"/>
      <c r="X276" s="710"/>
      <c r="Y276" s="709"/>
      <c r="Z276" s="710"/>
      <c r="AA276" s="709"/>
      <c r="AB276" s="711"/>
      <c r="AC276" s="648"/>
      <c r="AD276" s="709"/>
      <c r="AE276" s="710"/>
      <c r="AF276" s="709"/>
      <c r="AG276" s="710"/>
      <c r="AH276" s="709"/>
      <c r="AI276" s="710"/>
      <c r="AJ276" s="709"/>
      <c r="AK276" s="710"/>
      <c r="AL276" s="709"/>
      <c r="AM276" s="710"/>
      <c r="AN276" s="709"/>
      <c r="AO276" s="710"/>
      <c r="AP276" s="709"/>
      <c r="AQ276" s="710"/>
      <c r="AR276" s="709"/>
      <c r="AS276" s="710"/>
      <c r="AT276" s="709"/>
      <c r="AU276" s="710"/>
      <c r="AV276" s="709"/>
      <c r="AW276" s="710"/>
      <c r="AX276" s="709"/>
      <c r="AY276" s="710"/>
      <c r="AZ276" s="709"/>
      <c r="BA276" s="710"/>
      <c r="BB276" s="709"/>
      <c r="BC276" s="711"/>
      <c r="BD276" s="649"/>
      <c r="BE276" s="709"/>
      <c r="BF276" s="710"/>
      <c r="BG276" s="709"/>
      <c r="BH276" s="710"/>
      <c r="BI276" s="709"/>
      <c r="BJ276" s="710"/>
      <c r="BK276" s="709"/>
      <c r="BL276" s="710"/>
      <c r="BM276" s="709"/>
      <c r="BN276" s="710"/>
      <c r="BO276" s="709"/>
      <c r="BP276" s="710"/>
      <c r="BQ276" s="709"/>
      <c r="BR276" s="710"/>
      <c r="BS276" s="709"/>
      <c r="BT276" s="710"/>
      <c r="BU276" s="709"/>
      <c r="BV276" s="710"/>
      <c r="BW276" s="709"/>
      <c r="BX276" s="710"/>
      <c r="BY276" s="709"/>
      <c r="BZ276" s="710"/>
      <c r="CA276" s="709"/>
      <c r="CB276" s="710"/>
      <c r="CC276" s="709"/>
      <c r="CD276" s="711"/>
      <c r="CE276" s="650"/>
      <c r="CF276" s="709"/>
      <c r="CG276" s="710"/>
      <c r="CH276" s="709"/>
      <c r="CI276" s="710"/>
      <c r="CJ276" s="709"/>
      <c r="CK276" s="710"/>
      <c r="CL276" s="709"/>
      <c r="CM276" s="710"/>
      <c r="CN276" s="709"/>
      <c r="CO276" s="710"/>
      <c r="CP276" s="709"/>
      <c r="CQ276" s="710"/>
      <c r="CR276" s="709"/>
      <c r="CS276" s="710"/>
      <c r="CT276" s="709"/>
      <c r="CU276" s="710"/>
      <c r="CV276" s="709"/>
      <c r="CW276" s="710"/>
      <c r="CX276" s="709"/>
      <c r="CY276" s="710"/>
      <c r="CZ276" s="709"/>
      <c r="DA276" s="710"/>
      <c r="DB276" s="709"/>
      <c r="DC276" s="710"/>
      <c r="DD276" s="709"/>
      <c r="DE276" s="711"/>
      <c r="DF276" s="707">
        <f t="shared" si="75"/>
        <v>0</v>
      </c>
      <c r="DG276" s="708" t="str">
        <f>IF(DF276=0,"",DF276/DB287)</f>
        <v/>
      </c>
      <c r="DH276" s="647"/>
      <c r="DI276" s="200">
        <v>0</v>
      </c>
      <c r="DJ276" s="200">
        <v>0</v>
      </c>
      <c r="DK276" s="200">
        <v>0</v>
      </c>
      <c r="DL276" s="200">
        <v>0</v>
      </c>
      <c r="DM276" s="200">
        <v>0</v>
      </c>
      <c r="DN276" s="200">
        <v>0</v>
      </c>
      <c r="DO276" s="200">
        <v>0</v>
      </c>
      <c r="DP276" s="200">
        <v>0</v>
      </c>
      <c r="DQ276" s="200">
        <v>0</v>
      </c>
      <c r="DR276" s="200">
        <v>0</v>
      </c>
      <c r="DS276" s="200">
        <v>0</v>
      </c>
      <c r="DT276" s="200">
        <v>0</v>
      </c>
      <c r="DU276" s="200">
        <v>0</v>
      </c>
      <c r="DV276" s="200">
        <v>0</v>
      </c>
      <c r="DW276" s="1304"/>
    </row>
    <row r="277" spans="2:127" ht="15.95" customHeight="1">
      <c r="B277" s="628"/>
      <c r="C277" s="709"/>
      <c r="D277" s="710"/>
      <c r="E277" s="709"/>
      <c r="F277" s="710"/>
      <c r="G277" s="709"/>
      <c r="H277" s="710"/>
      <c r="I277" s="709"/>
      <c r="J277" s="710"/>
      <c r="K277" s="709"/>
      <c r="L277" s="710"/>
      <c r="M277" s="709"/>
      <c r="N277" s="710"/>
      <c r="O277" s="709"/>
      <c r="P277" s="710"/>
      <c r="Q277" s="709"/>
      <c r="R277" s="710"/>
      <c r="S277" s="709"/>
      <c r="T277" s="710"/>
      <c r="U277" s="709"/>
      <c r="V277" s="710"/>
      <c r="W277" s="709"/>
      <c r="X277" s="710"/>
      <c r="Y277" s="709"/>
      <c r="Z277" s="710"/>
      <c r="AA277" s="709"/>
      <c r="AB277" s="711"/>
      <c r="AC277" s="648"/>
      <c r="AD277" s="709"/>
      <c r="AE277" s="710"/>
      <c r="AF277" s="709"/>
      <c r="AG277" s="710"/>
      <c r="AH277" s="709"/>
      <c r="AI277" s="710"/>
      <c r="AJ277" s="709"/>
      <c r="AK277" s="710"/>
      <c r="AL277" s="709"/>
      <c r="AM277" s="710"/>
      <c r="AN277" s="709"/>
      <c r="AO277" s="710"/>
      <c r="AP277" s="709"/>
      <c r="AQ277" s="710"/>
      <c r="AR277" s="709"/>
      <c r="AS277" s="710"/>
      <c r="AT277" s="709"/>
      <c r="AU277" s="710"/>
      <c r="AV277" s="709"/>
      <c r="AW277" s="710"/>
      <c r="AX277" s="709"/>
      <c r="AY277" s="710"/>
      <c r="AZ277" s="709"/>
      <c r="BA277" s="710"/>
      <c r="BB277" s="709"/>
      <c r="BC277" s="711"/>
      <c r="BD277" s="649"/>
      <c r="BE277" s="709"/>
      <c r="BF277" s="710"/>
      <c r="BG277" s="709"/>
      <c r="BH277" s="710"/>
      <c r="BI277" s="709"/>
      <c r="BJ277" s="710"/>
      <c r="BK277" s="709"/>
      <c r="BL277" s="710"/>
      <c r="BM277" s="709"/>
      <c r="BN277" s="710"/>
      <c r="BO277" s="709"/>
      <c r="BP277" s="710"/>
      <c r="BQ277" s="709"/>
      <c r="BR277" s="710"/>
      <c r="BS277" s="709"/>
      <c r="BT277" s="710"/>
      <c r="BU277" s="709"/>
      <c r="BV277" s="710"/>
      <c r="BW277" s="709"/>
      <c r="BX277" s="710"/>
      <c r="BY277" s="709"/>
      <c r="BZ277" s="710"/>
      <c r="CA277" s="709"/>
      <c r="CB277" s="710"/>
      <c r="CC277" s="709"/>
      <c r="CD277" s="711"/>
      <c r="CE277" s="650"/>
      <c r="CF277" s="709"/>
      <c r="CG277" s="710"/>
      <c r="CH277" s="709"/>
      <c r="CI277" s="710"/>
      <c r="CJ277" s="709"/>
      <c r="CK277" s="710"/>
      <c r="CL277" s="709"/>
      <c r="CM277" s="710"/>
      <c r="CN277" s="709"/>
      <c r="CO277" s="710"/>
      <c r="CP277" s="709"/>
      <c r="CQ277" s="710"/>
      <c r="CR277" s="709"/>
      <c r="CS277" s="710"/>
      <c r="CT277" s="709"/>
      <c r="CU277" s="710"/>
      <c r="CV277" s="709"/>
      <c r="CW277" s="710"/>
      <c r="CX277" s="709"/>
      <c r="CY277" s="710"/>
      <c r="CZ277" s="709"/>
      <c r="DA277" s="710"/>
      <c r="DB277" s="709"/>
      <c r="DC277" s="710"/>
      <c r="DD277" s="709"/>
      <c r="DE277" s="711"/>
      <c r="DF277" s="707">
        <f t="shared" si="75"/>
        <v>0</v>
      </c>
      <c r="DG277" s="708" t="str">
        <f>IF(DF277=0,"",DF277/DB287)</f>
        <v/>
      </c>
      <c r="DH277" s="647"/>
      <c r="DI277" s="200">
        <v>0</v>
      </c>
      <c r="DJ277" s="200">
        <v>0</v>
      </c>
      <c r="DK277" s="200">
        <v>0</v>
      </c>
      <c r="DL277" s="200">
        <v>0</v>
      </c>
      <c r="DM277" s="200">
        <v>0</v>
      </c>
      <c r="DN277" s="200">
        <v>0</v>
      </c>
      <c r="DO277" s="200">
        <v>0</v>
      </c>
      <c r="DP277" s="200">
        <v>0</v>
      </c>
      <c r="DQ277" s="200">
        <v>0</v>
      </c>
      <c r="DR277" s="200">
        <v>0</v>
      </c>
      <c r="DS277" s="200">
        <v>0</v>
      </c>
      <c r="DT277" s="200">
        <v>0</v>
      </c>
      <c r="DU277" s="200">
        <v>0</v>
      </c>
      <c r="DV277" s="200">
        <v>0</v>
      </c>
      <c r="DW277" s="1304"/>
    </row>
    <row r="278" spans="2:127" ht="15.95" customHeight="1">
      <c r="B278" s="628"/>
      <c r="C278" s="709"/>
      <c r="D278" s="710"/>
      <c r="E278" s="709"/>
      <c r="F278" s="710"/>
      <c r="G278" s="709"/>
      <c r="H278" s="710"/>
      <c r="I278" s="709"/>
      <c r="J278" s="710"/>
      <c r="K278" s="709"/>
      <c r="L278" s="710"/>
      <c r="M278" s="709"/>
      <c r="N278" s="710"/>
      <c r="O278" s="709"/>
      <c r="P278" s="710"/>
      <c r="Q278" s="709"/>
      <c r="R278" s="710"/>
      <c r="S278" s="709"/>
      <c r="T278" s="710"/>
      <c r="U278" s="709"/>
      <c r="V278" s="710"/>
      <c r="W278" s="709"/>
      <c r="X278" s="710"/>
      <c r="Y278" s="709"/>
      <c r="Z278" s="710"/>
      <c r="AA278" s="709"/>
      <c r="AB278" s="711"/>
      <c r="AC278" s="648"/>
      <c r="AD278" s="709"/>
      <c r="AE278" s="710"/>
      <c r="AF278" s="709"/>
      <c r="AG278" s="710"/>
      <c r="AH278" s="709"/>
      <c r="AI278" s="710"/>
      <c r="AJ278" s="709"/>
      <c r="AK278" s="710"/>
      <c r="AL278" s="709"/>
      <c r="AM278" s="710"/>
      <c r="AN278" s="709"/>
      <c r="AO278" s="710"/>
      <c r="AP278" s="709"/>
      <c r="AQ278" s="710"/>
      <c r="AR278" s="709"/>
      <c r="AS278" s="710"/>
      <c r="AT278" s="709"/>
      <c r="AU278" s="710"/>
      <c r="AV278" s="709"/>
      <c r="AW278" s="710"/>
      <c r="AX278" s="709"/>
      <c r="AY278" s="710"/>
      <c r="AZ278" s="709"/>
      <c r="BA278" s="710"/>
      <c r="BB278" s="709"/>
      <c r="BC278" s="711"/>
      <c r="BD278" s="649"/>
      <c r="BE278" s="709"/>
      <c r="BF278" s="710"/>
      <c r="BG278" s="709"/>
      <c r="BH278" s="710"/>
      <c r="BI278" s="709"/>
      <c r="BJ278" s="710"/>
      <c r="BK278" s="709"/>
      <c r="BL278" s="710"/>
      <c r="BM278" s="709"/>
      <c r="BN278" s="710"/>
      <c r="BO278" s="709"/>
      <c r="BP278" s="710"/>
      <c r="BQ278" s="709"/>
      <c r="BR278" s="710"/>
      <c r="BS278" s="709"/>
      <c r="BT278" s="710"/>
      <c r="BU278" s="709"/>
      <c r="BV278" s="710"/>
      <c r="BW278" s="709"/>
      <c r="BX278" s="710"/>
      <c r="BY278" s="709"/>
      <c r="BZ278" s="710"/>
      <c r="CA278" s="709"/>
      <c r="CB278" s="710"/>
      <c r="CC278" s="709"/>
      <c r="CD278" s="711"/>
      <c r="CE278" s="650"/>
      <c r="CF278" s="709"/>
      <c r="CG278" s="710"/>
      <c r="CH278" s="709"/>
      <c r="CI278" s="710"/>
      <c r="CJ278" s="709"/>
      <c r="CK278" s="710"/>
      <c r="CL278" s="709"/>
      <c r="CM278" s="710"/>
      <c r="CN278" s="709"/>
      <c r="CO278" s="710"/>
      <c r="CP278" s="709"/>
      <c r="CQ278" s="710"/>
      <c r="CR278" s="709"/>
      <c r="CS278" s="710"/>
      <c r="CT278" s="709"/>
      <c r="CU278" s="710"/>
      <c r="CV278" s="709"/>
      <c r="CW278" s="710"/>
      <c r="CX278" s="709"/>
      <c r="CY278" s="710"/>
      <c r="CZ278" s="709"/>
      <c r="DA278" s="710"/>
      <c r="DB278" s="709"/>
      <c r="DC278" s="710"/>
      <c r="DD278" s="709"/>
      <c r="DE278" s="711"/>
      <c r="DF278" s="707">
        <f t="shared" si="75"/>
        <v>0</v>
      </c>
      <c r="DG278" s="708" t="str">
        <f>IF(DF278=0,"",DF278/DB287)</f>
        <v/>
      </c>
      <c r="DH278" s="647"/>
      <c r="DI278" s="200">
        <v>0</v>
      </c>
      <c r="DJ278" s="200">
        <v>0</v>
      </c>
      <c r="DK278" s="200">
        <v>0</v>
      </c>
      <c r="DL278" s="200">
        <v>0</v>
      </c>
      <c r="DM278" s="200">
        <v>0</v>
      </c>
      <c r="DN278" s="200">
        <v>0</v>
      </c>
      <c r="DO278" s="200">
        <v>0</v>
      </c>
      <c r="DP278" s="200">
        <v>0</v>
      </c>
      <c r="DQ278" s="200">
        <v>0</v>
      </c>
      <c r="DR278" s="200">
        <v>0</v>
      </c>
      <c r="DS278" s="200">
        <v>0</v>
      </c>
      <c r="DT278" s="200">
        <v>0</v>
      </c>
      <c r="DU278" s="200">
        <v>0</v>
      </c>
      <c r="DV278" s="200">
        <v>0</v>
      </c>
      <c r="DW278" s="1304"/>
    </row>
    <row r="279" spans="2:127" s="2" customFormat="1" ht="15.95" customHeight="1">
      <c r="B279" s="441" t="s">
        <v>847</v>
      </c>
      <c r="C279" s="3023">
        <v>1</v>
      </c>
      <c r="D279" s="3024"/>
      <c r="E279" s="3023">
        <f>C279+1</f>
        <v>2</v>
      </c>
      <c r="F279" s="3024"/>
      <c r="G279" s="3023">
        <f>E279+1</f>
        <v>3</v>
      </c>
      <c r="H279" s="3024"/>
      <c r="I279" s="3023">
        <f>G279+1</f>
        <v>4</v>
      </c>
      <c r="J279" s="3024"/>
      <c r="K279" s="3023">
        <f>I279+1</f>
        <v>5</v>
      </c>
      <c r="L279" s="3024"/>
      <c r="M279" s="3023">
        <f>K279+1</f>
        <v>6</v>
      </c>
      <c r="N279" s="3024"/>
      <c r="O279" s="3023">
        <f>M279+1</f>
        <v>7</v>
      </c>
      <c r="P279" s="3024"/>
      <c r="Q279" s="3023">
        <f>O279+1</f>
        <v>8</v>
      </c>
      <c r="R279" s="3024"/>
      <c r="S279" s="3023">
        <f>Q279+1</f>
        <v>9</v>
      </c>
      <c r="T279" s="3024"/>
      <c r="U279" s="3023">
        <f>S279+1</f>
        <v>10</v>
      </c>
      <c r="V279" s="3024"/>
      <c r="W279" s="3023">
        <f>U279+1</f>
        <v>11</v>
      </c>
      <c r="X279" s="3024"/>
      <c r="Y279" s="3023">
        <f>W279+1</f>
        <v>12</v>
      </c>
      <c r="Z279" s="3024"/>
      <c r="AA279" s="3023">
        <f>Y279+1</f>
        <v>13</v>
      </c>
      <c r="AB279" s="3024"/>
      <c r="AC279" s="113"/>
      <c r="AD279" s="3023">
        <f>AA279+1</f>
        <v>14</v>
      </c>
      <c r="AE279" s="3024"/>
      <c r="AF279" s="3023">
        <f>AD279+1</f>
        <v>15</v>
      </c>
      <c r="AG279" s="3024"/>
      <c r="AH279" s="3023">
        <f>AF279+1</f>
        <v>16</v>
      </c>
      <c r="AI279" s="3024"/>
      <c r="AJ279" s="3023">
        <f>AH279+1</f>
        <v>17</v>
      </c>
      <c r="AK279" s="3024"/>
      <c r="AL279" s="3023">
        <f>AJ279+1</f>
        <v>18</v>
      </c>
      <c r="AM279" s="3024"/>
      <c r="AN279" s="3023">
        <f>AL279+1</f>
        <v>19</v>
      </c>
      <c r="AO279" s="3024"/>
      <c r="AP279" s="3023">
        <f>AN279+1</f>
        <v>20</v>
      </c>
      <c r="AQ279" s="3024"/>
      <c r="AR279" s="3023">
        <f>AP279+1</f>
        <v>21</v>
      </c>
      <c r="AS279" s="3024"/>
      <c r="AT279" s="3023">
        <f>AR279+1</f>
        <v>22</v>
      </c>
      <c r="AU279" s="3024"/>
      <c r="AV279" s="3023">
        <f>AT279+1</f>
        <v>23</v>
      </c>
      <c r="AW279" s="3024"/>
      <c r="AX279" s="3023">
        <f>AV279+1</f>
        <v>24</v>
      </c>
      <c r="AY279" s="3024"/>
      <c r="AZ279" s="3023">
        <f>AX279+1</f>
        <v>25</v>
      </c>
      <c r="BA279" s="3024"/>
      <c r="BB279" s="3023">
        <f>AZ279+1</f>
        <v>26</v>
      </c>
      <c r="BC279" s="3024"/>
      <c r="BD279" s="114"/>
      <c r="BE279" s="3023">
        <f>BB279+1</f>
        <v>27</v>
      </c>
      <c r="BF279" s="3024"/>
      <c r="BG279" s="3023">
        <f>BE279+1</f>
        <v>28</v>
      </c>
      <c r="BH279" s="3024"/>
      <c r="BI279" s="3023">
        <f>BG279+1</f>
        <v>29</v>
      </c>
      <c r="BJ279" s="3024"/>
      <c r="BK279" s="3023">
        <f>BI279+1</f>
        <v>30</v>
      </c>
      <c r="BL279" s="3024"/>
      <c r="BM279" s="3023">
        <f>BK279+1</f>
        <v>31</v>
      </c>
      <c r="BN279" s="3024"/>
      <c r="BO279" s="3023">
        <f>BM279+1</f>
        <v>32</v>
      </c>
      <c r="BP279" s="3024"/>
      <c r="BQ279" s="3023">
        <f>BO279+1</f>
        <v>33</v>
      </c>
      <c r="BR279" s="3024"/>
      <c r="BS279" s="3023">
        <f>BQ279+1</f>
        <v>34</v>
      </c>
      <c r="BT279" s="3024"/>
      <c r="BU279" s="3023">
        <f>BS279+1</f>
        <v>35</v>
      </c>
      <c r="BV279" s="3024"/>
      <c r="BW279" s="3023">
        <f>BU279+1</f>
        <v>36</v>
      </c>
      <c r="BX279" s="3024"/>
      <c r="BY279" s="3023">
        <f>BW279+1</f>
        <v>37</v>
      </c>
      <c r="BZ279" s="3024"/>
      <c r="CA279" s="3023">
        <f>BY279+1</f>
        <v>38</v>
      </c>
      <c r="CB279" s="3024"/>
      <c r="CC279" s="3023">
        <f>CA279+1</f>
        <v>39</v>
      </c>
      <c r="CD279" s="3024"/>
      <c r="CE279" s="115"/>
      <c r="CF279" s="3023">
        <f>CC279+1</f>
        <v>40</v>
      </c>
      <c r="CG279" s="3024"/>
      <c r="CH279" s="3023">
        <f>CF279+1</f>
        <v>41</v>
      </c>
      <c r="CI279" s="3024"/>
      <c r="CJ279" s="3023">
        <f>CH279+1</f>
        <v>42</v>
      </c>
      <c r="CK279" s="3024"/>
      <c r="CL279" s="3023">
        <f>CJ279+1</f>
        <v>43</v>
      </c>
      <c r="CM279" s="3024"/>
      <c r="CN279" s="3023">
        <f>CL279+1</f>
        <v>44</v>
      </c>
      <c r="CO279" s="3024"/>
      <c r="CP279" s="3023">
        <f>CN279+1</f>
        <v>45</v>
      </c>
      <c r="CQ279" s="3024"/>
      <c r="CR279" s="3023">
        <f>CP279+1</f>
        <v>46</v>
      </c>
      <c r="CS279" s="3024"/>
      <c r="CT279" s="3023">
        <f>CR279+1</f>
        <v>47</v>
      </c>
      <c r="CU279" s="3024"/>
      <c r="CV279" s="3023">
        <f>CT279+1</f>
        <v>48</v>
      </c>
      <c r="CW279" s="3024"/>
      <c r="CX279" s="3023">
        <f>CV279+1</f>
        <v>49</v>
      </c>
      <c r="CY279" s="3024"/>
      <c r="CZ279" s="3023">
        <f>CX279+1</f>
        <v>50</v>
      </c>
      <c r="DA279" s="3024"/>
      <c r="DB279" s="3023">
        <f t="shared" ref="DB279" si="80">CZ279+1</f>
        <v>51</v>
      </c>
      <c r="DC279" s="3024"/>
      <c r="DD279" s="3023">
        <f>DB279+1</f>
        <v>52</v>
      </c>
      <c r="DE279" s="3024"/>
      <c r="DF279" s="100" t="s">
        <v>937</v>
      </c>
      <c r="DG279" s="101"/>
      <c r="DH279" s="96"/>
      <c r="DI279" s="564">
        <v>0</v>
      </c>
      <c r="DJ279" s="564">
        <v>0</v>
      </c>
      <c r="DK279" s="564">
        <v>0</v>
      </c>
      <c r="DL279" s="564">
        <v>0</v>
      </c>
      <c r="DM279" s="564">
        <v>0</v>
      </c>
      <c r="DN279" s="564">
        <v>0</v>
      </c>
      <c r="DO279" s="564">
        <v>0</v>
      </c>
      <c r="DP279" s="564">
        <v>0</v>
      </c>
      <c r="DQ279" s="200">
        <v>0</v>
      </c>
      <c r="DR279" s="200">
        <v>0</v>
      </c>
      <c r="DS279" s="200">
        <v>0</v>
      </c>
      <c r="DT279" s="200">
        <v>0</v>
      </c>
      <c r="DU279" s="200">
        <v>0</v>
      </c>
      <c r="DV279" s="200">
        <v>0</v>
      </c>
      <c r="DW279" s="1304"/>
    </row>
    <row r="280" spans="2:127" s="2" customFormat="1" ht="15.95" customHeight="1">
      <c r="B280" s="413" t="s">
        <v>205</v>
      </c>
      <c r="C280" s="1258" t="s">
        <v>66</v>
      </c>
      <c r="D280" s="103" t="s">
        <v>77</v>
      </c>
      <c r="E280" s="102" t="s">
        <v>66</v>
      </c>
      <c r="F280" s="103" t="s">
        <v>77</v>
      </c>
      <c r="G280" s="102" t="s">
        <v>66</v>
      </c>
      <c r="H280" s="103" t="s">
        <v>77</v>
      </c>
      <c r="I280" s="102" t="s">
        <v>66</v>
      </c>
      <c r="J280" s="103" t="s">
        <v>77</v>
      </c>
      <c r="K280" s="102" t="s">
        <v>66</v>
      </c>
      <c r="L280" s="103" t="s">
        <v>77</v>
      </c>
      <c r="M280" s="102" t="s">
        <v>66</v>
      </c>
      <c r="N280" s="103" t="s">
        <v>77</v>
      </c>
      <c r="O280" s="102" t="s">
        <v>66</v>
      </c>
      <c r="P280" s="103" t="s">
        <v>77</v>
      </c>
      <c r="Q280" s="102" t="s">
        <v>66</v>
      </c>
      <c r="R280" s="103" t="s">
        <v>77</v>
      </c>
      <c r="S280" s="102" t="s">
        <v>66</v>
      </c>
      <c r="T280" s="103" t="s">
        <v>77</v>
      </c>
      <c r="U280" s="102" t="s">
        <v>66</v>
      </c>
      <c r="V280" s="103" t="s">
        <v>77</v>
      </c>
      <c r="W280" s="102" t="s">
        <v>66</v>
      </c>
      <c r="X280" s="103" t="s">
        <v>77</v>
      </c>
      <c r="Y280" s="102" t="s">
        <v>66</v>
      </c>
      <c r="Z280" s="103" t="s">
        <v>77</v>
      </c>
      <c r="AA280" s="102" t="s">
        <v>66</v>
      </c>
      <c r="AB280" s="104" t="s">
        <v>77</v>
      </c>
      <c r="AC280" s="97"/>
      <c r="AD280" s="105" t="s">
        <v>66</v>
      </c>
      <c r="AE280" s="103" t="s">
        <v>77</v>
      </c>
      <c r="AF280" s="106" t="s">
        <v>66</v>
      </c>
      <c r="AG280" s="103" t="s">
        <v>77</v>
      </c>
      <c r="AH280" s="106" t="s">
        <v>66</v>
      </c>
      <c r="AI280" s="103" t="s">
        <v>77</v>
      </c>
      <c r="AJ280" s="106" t="s">
        <v>66</v>
      </c>
      <c r="AK280" s="103" t="s">
        <v>77</v>
      </c>
      <c r="AL280" s="106" t="s">
        <v>66</v>
      </c>
      <c r="AM280" s="103" t="s">
        <v>77</v>
      </c>
      <c r="AN280" s="106" t="s">
        <v>66</v>
      </c>
      <c r="AO280" s="103" t="s">
        <v>77</v>
      </c>
      <c r="AP280" s="106" t="s">
        <v>66</v>
      </c>
      <c r="AQ280" s="103" t="s">
        <v>77</v>
      </c>
      <c r="AR280" s="106" t="s">
        <v>66</v>
      </c>
      <c r="AS280" s="103" t="s">
        <v>77</v>
      </c>
      <c r="AT280" s="106" t="s">
        <v>66</v>
      </c>
      <c r="AU280" s="103" t="s">
        <v>77</v>
      </c>
      <c r="AV280" s="106" t="s">
        <v>66</v>
      </c>
      <c r="AW280" s="103" t="s">
        <v>77</v>
      </c>
      <c r="AX280" s="106" t="s">
        <v>66</v>
      </c>
      <c r="AY280" s="103" t="s">
        <v>77</v>
      </c>
      <c r="AZ280" s="106" t="s">
        <v>66</v>
      </c>
      <c r="BA280" s="103" t="s">
        <v>77</v>
      </c>
      <c r="BB280" s="106" t="s">
        <v>66</v>
      </c>
      <c r="BC280" s="104" t="s">
        <v>77</v>
      </c>
      <c r="BD280" s="98"/>
      <c r="BE280" s="107" t="s">
        <v>66</v>
      </c>
      <c r="BF280" s="103" t="s">
        <v>77</v>
      </c>
      <c r="BG280" s="108" t="s">
        <v>66</v>
      </c>
      <c r="BH280" s="103" t="s">
        <v>77</v>
      </c>
      <c r="BI280" s="108" t="s">
        <v>66</v>
      </c>
      <c r="BJ280" s="103" t="s">
        <v>77</v>
      </c>
      <c r="BK280" s="108" t="s">
        <v>66</v>
      </c>
      <c r="BL280" s="103" t="s">
        <v>77</v>
      </c>
      <c r="BM280" s="108" t="s">
        <v>66</v>
      </c>
      <c r="BN280" s="103" t="s">
        <v>77</v>
      </c>
      <c r="BO280" s="108" t="s">
        <v>66</v>
      </c>
      <c r="BP280" s="103" t="s">
        <v>77</v>
      </c>
      <c r="BQ280" s="108" t="s">
        <v>66</v>
      </c>
      <c r="BR280" s="103" t="s">
        <v>77</v>
      </c>
      <c r="BS280" s="108" t="s">
        <v>66</v>
      </c>
      <c r="BT280" s="103" t="s">
        <v>77</v>
      </c>
      <c r="BU280" s="108" t="s">
        <v>66</v>
      </c>
      <c r="BV280" s="103" t="s">
        <v>77</v>
      </c>
      <c r="BW280" s="108" t="s">
        <v>66</v>
      </c>
      <c r="BX280" s="103" t="s">
        <v>77</v>
      </c>
      <c r="BY280" s="108" t="s">
        <v>66</v>
      </c>
      <c r="BZ280" s="103" t="s">
        <v>77</v>
      </c>
      <c r="CA280" s="108" t="s">
        <v>66</v>
      </c>
      <c r="CB280" s="103" t="s">
        <v>77</v>
      </c>
      <c r="CC280" s="108" t="s">
        <v>66</v>
      </c>
      <c r="CD280" s="104" t="s">
        <v>77</v>
      </c>
      <c r="CE280" s="99"/>
      <c r="CF280" s="109" t="s">
        <v>66</v>
      </c>
      <c r="CG280" s="103" t="s">
        <v>77</v>
      </c>
      <c r="CH280" s="110" t="s">
        <v>66</v>
      </c>
      <c r="CI280" s="103" t="s">
        <v>77</v>
      </c>
      <c r="CJ280" s="110" t="s">
        <v>66</v>
      </c>
      <c r="CK280" s="103" t="s">
        <v>77</v>
      </c>
      <c r="CL280" s="110" t="s">
        <v>66</v>
      </c>
      <c r="CM280" s="103" t="s">
        <v>77</v>
      </c>
      <c r="CN280" s="110" t="s">
        <v>66</v>
      </c>
      <c r="CO280" s="103" t="s">
        <v>77</v>
      </c>
      <c r="CP280" s="110" t="s">
        <v>66</v>
      </c>
      <c r="CQ280" s="103" t="s">
        <v>77</v>
      </c>
      <c r="CR280" s="110" t="s">
        <v>66</v>
      </c>
      <c r="CS280" s="103" t="s">
        <v>77</v>
      </c>
      <c r="CT280" s="110" t="s">
        <v>66</v>
      </c>
      <c r="CU280" s="103" t="s">
        <v>77</v>
      </c>
      <c r="CV280" s="110" t="s">
        <v>66</v>
      </c>
      <c r="CW280" s="103" t="s">
        <v>77</v>
      </c>
      <c r="CX280" s="110" t="s">
        <v>66</v>
      </c>
      <c r="CY280" s="103" t="s">
        <v>77</v>
      </c>
      <c r="CZ280" s="110" t="s">
        <v>66</v>
      </c>
      <c r="DA280" s="103" t="s">
        <v>77</v>
      </c>
      <c r="DB280" s="110" t="s">
        <v>66</v>
      </c>
      <c r="DC280" s="103" t="s">
        <v>77</v>
      </c>
      <c r="DD280" s="110" t="s">
        <v>66</v>
      </c>
      <c r="DE280" s="104" t="s">
        <v>77</v>
      </c>
      <c r="DF280" s="111" t="s">
        <v>922</v>
      </c>
      <c r="DG280" s="112"/>
      <c r="DH280" s="1257"/>
      <c r="DI280" s="564">
        <v>0</v>
      </c>
      <c r="DJ280" s="564">
        <v>0</v>
      </c>
      <c r="DK280" s="564">
        <v>0</v>
      </c>
      <c r="DL280" s="564">
        <v>0</v>
      </c>
      <c r="DM280" s="564">
        <v>0</v>
      </c>
      <c r="DN280" s="564">
        <v>0</v>
      </c>
      <c r="DO280" s="564">
        <v>0</v>
      </c>
      <c r="DP280" s="564">
        <v>0</v>
      </c>
      <c r="DQ280" s="200">
        <v>0</v>
      </c>
      <c r="DR280" s="200">
        <v>0</v>
      </c>
      <c r="DS280" s="200">
        <v>0</v>
      </c>
      <c r="DT280" s="200">
        <v>0</v>
      </c>
      <c r="DU280" s="200">
        <v>0</v>
      </c>
      <c r="DV280" s="200">
        <v>0</v>
      </c>
      <c r="DW280" s="1304"/>
    </row>
    <row r="281" spans="2:127" s="2" customFormat="1" ht="9.9499999999999993" customHeight="1">
      <c r="B281" s="234"/>
      <c r="C281" s="138"/>
      <c r="D281" s="138"/>
      <c r="E281" s="138"/>
      <c r="F281" s="138"/>
      <c r="G281" s="138"/>
      <c r="H281" s="138"/>
      <c r="I281" s="138"/>
      <c r="J281" s="138"/>
      <c r="K281" s="138"/>
      <c r="L281" s="138"/>
      <c r="M281" s="138"/>
      <c r="N281" s="138"/>
      <c r="O281" s="138"/>
      <c r="P281" s="138"/>
      <c r="Q281" s="139"/>
      <c r="R281" s="139"/>
      <c r="S281" s="140"/>
      <c r="T281" s="140"/>
      <c r="U281" s="140"/>
      <c r="V281" s="140"/>
      <c r="W281" s="140"/>
      <c r="X281" s="140"/>
      <c r="Y281" s="140"/>
      <c r="Z281" s="140"/>
      <c r="AA281" s="140"/>
      <c r="AB281" s="140"/>
      <c r="AC281" s="138"/>
      <c r="AD281" s="138"/>
      <c r="AE281" s="138"/>
      <c r="AF281" s="138"/>
      <c r="AG281" s="138"/>
      <c r="AH281" s="138"/>
      <c r="AI281" s="138"/>
      <c r="AJ281" s="138"/>
      <c r="AK281" s="138"/>
      <c r="AL281" s="138"/>
      <c r="AM281" s="138"/>
      <c r="AN281" s="138"/>
      <c r="AO281" s="138"/>
      <c r="AP281" s="138"/>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c r="CB281" s="139"/>
      <c r="CC281" s="139"/>
      <c r="CD281" s="139"/>
      <c r="CE281" s="139"/>
      <c r="CF281" s="139"/>
      <c r="CG281" s="139"/>
      <c r="CH281" s="139"/>
      <c r="CI281" s="139"/>
      <c r="CJ281" s="139"/>
      <c r="CK281" s="139"/>
      <c r="CL281" s="139"/>
      <c r="CM281" s="139"/>
      <c r="CN281" s="139"/>
      <c r="CO281" s="139"/>
      <c r="CP281" s="139"/>
      <c r="CQ281" s="139"/>
      <c r="CR281" s="139"/>
      <c r="CS281" s="139"/>
      <c r="CT281" s="139"/>
      <c r="CU281" s="139"/>
      <c r="CV281" s="139"/>
      <c r="CW281" s="139"/>
      <c r="CX281" s="139"/>
      <c r="CY281" s="139"/>
      <c r="CZ281" s="139"/>
      <c r="DA281" s="139"/>
      <c r="DB281" s="140"/>
      <c r="DC281" s="140"/>
      <c r="DD281" s="49"/>
      <c r="DE281" s="49"/>
      <c r="DF281" s="49"/>
      <c r="DG281" s="49"/>
      <c r="DH281" s="49"/>
      <c r="DI281" s="564">
        <v>0</v>
      </c>
      <c r="DJ281" s="564">
        <v>0</v>
      </c>
      <c r="DK281" s="564">
        <v>0</v>
      </c>
      <c r="DL281" s="564">
        <v>0</v>
      </c>
      <c r="DM281" s="564">
        <v>0</v>
      </c>
      <c r="DN281" s="564">
        <v>0</v>
      </c>
      <c r="DO281" s="564">
        <v>0</v>
      </c>
      <c r="DP281" s="564">
        <v>0</v>
      </c>
      <c r="DQ281" s="200">
        <v>0</v>
      </c>
      <c r="DR281" s="200">
        <v>0</v>
      </c>
      <c r="DS281" s="200">
        <v>0</v>
      </c>
      <c r="DT281" s="200">
        <v>0</v>
      </c>
      <c r="DU281" s="200">
        <v>0</v>
      </c>
      <c r="DV281" s="200">
        <v>0</v>
      </c>
      <c r="DW281" s="1304"/>
    </row>
    <row r="282" spans="2:127" s="240" customFormat="1" ht="22.5" customHeight="1">
      <c r="B282" s="1052" t="s">
        <v>1145</v>
      </c>
      <c r="C282" s="1053">
        <v>7</v>
      </c>
      <c r="D282" s="1054">
        <v>7</v>
      </c>
      <c r="E282" s="1053">
        <v>7</v>
      </c>
      <c r="F282" s="1054">
        <v>7</v>
      </c>
      <c r="G282" s="1053">
        <v>7</v>
      </c>
      <c r="H282" s="1054">
        <v>7</v>
      </c>
      <c r="I282" s="1053">
        <v>7</v>
      </c>
      <c r="J282" s="1054">
        <v>7</v>
      </c>
      <c r="K282" s="1053">
        <v>7</v>
      </c>
      <c r="L282" s="1054">
        <v>7</v>
      </c>
      <c r="M282" s="1053">
        <v>7</v>
      </c>
      <c r="N282" s="1054">
        <v>7</v>
      </c>
      <c r="O282" s="1053">
        <v>7</v>
      </c>
      <c r="P282" s="1054">
        <v>7</v>
      </c>
      <c r="Q282" s="1053">
        <v>7</v>
      </c>
      <c r="R282" s="1054">
        <v>7</v>
      </c>
      <c r="S282" s="1053">
        <v>7</v>
      </c>
      <c r="T282" s="1054">
        <v>7</v>
      </c>
      <c r="U282" s="1053">
        <v>7</v>
      </c>
      <c r="V282" s="1054">
        <v>7</v>
      </c>
      <c r="W282" s="1053">
        <v>7</v>
      </c>
      <c r="X282" s="1054">
        <v>7</v>
      </c>
      <c r="Y282" s="1053">
        <v>7</v>
      </c>
      <c r="Z282" s="1054">
        <v>7</v>
      </c>
      <c r="AA282" s="1053">
        <v>7</v>
      </c>
      <c r="AB282" s="1054">
        <v>7</v>
      </c>
      <c r="AC282" s="97"/>
      <c r="AD282" s="1053">
        <v>7</v>
      </c>
      <c r="AE282" s="1054">
        <v>7</v>
      </c>
      <c r="AF282" s="1053">
        <v>7</v>
      </c>
      <c r="AG282" s="1054">
        <v>7</v>
      </c>
      <c r="AH282" s="1053">
        <v>7</v>
      </c>
      <c r="AI282" s="1054">
        <v>7</v>
      </c>
      <c r="AJ282" s="1053">
        <v>7</v>
      </c>
      <c r="AK282" s="1054">
        <v>7</v>
      </c>
      <c r="AL282" s="1053">
        <v>7</v>
      </c>
      <c r="AM282" s="1054">
        <v>7</v>
      </c>
      <c r="AN282" s="1053">
        <v>7</v>
      </c>
      <c r="AO282" s="1054">
        <v>7</v>
      </c>
      <c r="AP282" s="1053">
        <v>7</v>
      </c>
      <c r="AQ282" s="1054">
        <v>7</v>
      </c>
      <c r="AR282" s="1053">
        <v>7</v>
      </c>
      <c r="AS282" s="1054">
        <v>7</v>
      </c>
      <c r="AT282" s="1053">
        <v>7</v>
      </c>
      <c r="AU282" s="1054">
        <v>7</v>
      </c>
      <c r="AV282" s="1053">
        <v>7</v>
      </c>
      <c r="AW282" s="1054">
        <v>7</v>
      </c>
      <c r="AX282" s="1053">
        <v>7</v>
      </c>
      <c r="AY282" s="1054">
        <v>7</v>
      </c>
      <c r="AZ282" s="1053">
        <v>7</v>
      </c>
      <c r="BA282" s="1054">
        <v>7</v>
      </c>
      <c r="BB282" s="1053">
        <v>7</v>
      </c>
      <c r="BC282" s="1054">
        <v>7</v>
      </c>
      <c r="BD282" s="411"/>
      <c r="BE282" s="1053">
        <v>7</v>
      </c>
      <c r="BF282" s="1054">
        <v>7</v>
      </c>
      <c r="BG282" s="1053">
        <v>7</v>
      </c>
      <c r="BH282" s="1054">
        <v>7</v>
      </c>
      <c r="BI282" s="1053">
        <v>7</v>
      </c>
      <c r="BJ282" s="1054">
        <v>7</v>
      </c>
      <c r="BK282" s="1053">
        <v>7</v>
      </c>
      <c r="BL282" s="1054">
        <v>7</v>
      </c>
      <c r="BM282" s="1053">
        <v>7</v>
      </c>
      <c r="BN282" s="1054">
        <v>7</v>
      </c>
      <c r="BO282" s="1053">
        <v>7</v>
      </c>
      <c r="BP282" s="1054">
        <v>7</v>
      </c>
      <c r="BQ282" s="1053">
        <v>7</v>
      </c>
      <c r="BR282" s="1054">
        <v>7</v>
      </c>
      <c r="BS282" s="1053">
        <v>7</v>
      </c>
      <c r="BT282" s="1054">
        <v>7</v>
      </c>
      <c r="BU282" s="1053">
        <v>7</v>
      </c>
      <c r="BV282" s="1054">
        <v>7</v>
      </c>
      <c r="BW282" s="1053">
        <v>7</v>
      </c>
      <c r="BX282" s="1054">
        <v>7</v>
      </c>
      <c r="BY282" s="1053">
        <v>7</v>
      </c>
      <c r="BZ282" s="1054">
        <v>7</v>
      </c>
      <c r="CA282" s="1053">
        <v>7</v>
      </c>
      <c r="CB282" s="1054">
        <v>7</v>
      </c>
      <c r="CC282" s="1053">
        <v>7</v>
      </c>
      <c r="CD282" s="1054">
        <v>7</v>
      </c>
      <c r="CE282" s="412"/>
      <c r="CF282" s="1053">
        <v>7</v>
      </c>
      <c r="CG282" s="1054">
        <v>7</v>
      </c>
      <c r="CH282" s="1053">
        <v>7</v>
      </c>
      <c r="CI282" s="1054">
        <v>7</v>
      </c>
      <c r="CJ282" s="1053">
        <v>7</v>
      </c>
      <c r="CK282" s="1054">
        <v>7</v>
      </c>
      <c r="CL282" s="1053">
        <v>7</v>
      </c>
      <c r="CM282" s="1054">
        <v>7</v>
      </c>
      <c r="CN282" s="1053">
        <v>7</v>
      </c>
      <c r="CO282" s="1054">
        <v>7</v>
      </c>
      <c r="CP282" s="1053">
        <v>7</v>
      </c>
      <c r="CQ282" s="1054">
        <v>7</v>
      </c>
      <c r="CR282" s="1053">
        <v>7</v>
      </c>
      <c r="CS282" s="1054">
        <v>7</v>
      </c>
      <c r="CT282" s="1053">
        <v>7</v>
      </c>
      <c r="CU282" s="1054">
        <v>7</v>
      </c>
      <c r="CV282" s="1053">
        <v>7</v>
      </c>
      <c r="CW282" s="1054">
        <v>7</v>
      </c>
      <c r="CX282" s="1053">
        <v>7</v>
      </c>
      <c r="CY282" s="1054">
        <v>7</v>
      </c>
      <c r="CZ282" s="1053">
        <v>7</v>
      </c>
      <c r="DA282" s="1054">
        <v>7</v>
      </c>
      <c r="DB282" s="1053">
        <v>7</v>
      </c>
      <c r="DC282" s="1054">
        <v>7</v>
      </c>
      <c r="DD282" s="1053">
        <v>7</v>
      </c>
      <c r="DE282" s="1054">
        <v>7</v>
      </c>
      <c r="DF282" s="1055" t="s">
        <v>1146</v>
      </c>
      <c r="DG282" s="1056">
        <f>ROW()</f>
        <v>282</v>
      </c>
      <c r="DH282" s="1057" t="s">
        <v>1147</v>
      </c>
      <c r="DI282" s="270"/>
      <c r="DJ282" s="270"/>
      <c r="DK282" s="564"/>
      <c r="DL282" s="564"/>
      <c r="DM282" s="564"/>
      <c r="DN282" s="564"/>
      <c r="DO282" s="564"/>
      <c r="DP282" s="564"/>
      <c r="DQ282" s="200"/>
      <c r="DR282" s="200"/>
      <c r="DS282" s="200"/>
      <c r="DT282" s="200"/>
      <c r="DU282" s="200"/>
      <c r="DV282" s="200"/>
      <c r="DW282" s="1304"/>
    </row>
    <row r="283" spans="2:127" s="240" customFormat="1" ht="22.5" customHeight="1">
      <c r="B283" s="3139" t="s">
        <v>1148</v>
      </c>
      <c r="C283" s="1058">
        <f>SUM(C11:C20,C26:C39,C45:C58,C64:C73,C79:C90,C96:C119,C125:C129,C135:C146,C152:C178,C184:C197,C203:C215,C221:C227,C233:C241,C247:C254,C260:C278)</f>
        <v>3</v>
      </c>
      <c r="D283" s="1058">
        <f t="shared" ref="D283:BO283" si="81">SUM(D11:D20,D26:D39,D45:D58,D64:D73,D79:D90,D96:D119,D125:D129,D135:D146,D152:D178,D184:D197,D203:D215,D221:D227,D233:D241,D247:D254,D260:D278)</f>
        <v>2</v>
      </c>
      <c r="E283" s="1058">
        <f t="shared" si="81"/>
        <v>0</v>
      </c>
      <c r="F283" s="1058">
        <f t="shared" si="81"/>
        <v>0</v>
      </c>
      <c r="G283" s="1058">
        <f t="shared" si="81"/>
        <v>0</v>
      </c>
      <c r="H283" s="1058">
        <f t="shared" si="81"/>
        <v>0</v>
      </c>
      <c r="I283" s="1058">
        <f t="shared" si="81"/>
        <v>0</v>
      </c>
      <c r="J283" s="1058">
        <f t="shared" si="81"/>
        <v>0</v>
      </c>
      <c r="K283" s="1058">
        <f t="shared" si="81"/>
        <v>0</v>
      </c>
      <c r="L283" s="1058">
        <f t="shared" si="81"/>
        <v>0</v>
      </c>
      <c r="M283" s="1058">
        <f t="shared" si="81"/>
        <v>0</v>
      </c>
      <c r="N283" s="1058">
        <f t="shared" si="81"/>
        <v>0</v>
      </c>
      <c r="O283" s="1058">
        <f t="shared" si="81"/>
        <v>0</v>
      </c>
      <c r="P283" s="1058">
        <f t="shared" si="81"/>
        <v>0</v>
      </c>
      <c r="Q283" s="1058">
        <f t="shared" si="81"/>
        <v>0</v>
      </c>
      <c r="R283" s="1058">
        <f t="shared" si="81"/>
        <v>0</v>
      </c>
      <c r="S283" s="1058">
        <f t="shared" si="81"/>
        <v>0</v>
      </c>
      <c r="T283" s="1058">
        <f t="shared" si="81"/>
        <v>0</v>
      </c>
      <c r="U283" s="1058">
        <f t="shared" si="81"/>
        <v>0</v>
      </c>
      <c r="V283" s="1058">
        <f t="shared" si="81"/>
        <v>0</v>
      </c>
      <c r="W283" s="1058">
        <f t="shared" si="81"/>
        <v>0</v>
      </c>
      <c r="X283" s="1058">
        <f t="shared" si="81"/>
        <v>0</v>
      </c>
      <c r="Y283" s="1058">
        <f t="shared" si="81"/>
        <v>0</v>
      </c>
      <c r="Z283" s="1058">
        <f t="shared" si="81"/>
        <v>0</v>
      </c>
      <c r="AA283" s="1058">
        <f t="shared" si="81"/>
        <v>0</v>
      </c>
      <c r="AB283" s="1058">
        <f t="shared" si="81"/>
        <v>0</v>
      </c>
      <c r="AC283" s="97"/>
      <c r="AD283" s="1058">
        <f t="shared" si="81"/>
        <v>0</v>
      </c>
      <c r="AE283" s="1058">
        <f t="shared" si="81"/>
        <v>0</v>
      </c>
      <c r="AF283" s="1058">
        <f t="shared" si="81"/>
        <v>0</v>
      </c>
      <c r="AG283" s="1058">
        <f t="shared" si="81"/>
        <v>0</v>
      </c>
      <c r="AH283" s="1058">
        <f t="shared" si="81"/>
        <v>0</v>
      </c>
      <c r="AI283" s="1058">
        <f t="shared" si="81"/>
        <v>0</v>
      </c>
      <c r="AJ283" s="1058">
        <f t="shared" si="81"/>
        <v>0</v>
      </c>
      <c r="AK283" s="1058">
        <f t="shared" si="81"/>
        <v>0</v>
      </c>
      <c r="AL283" s="1058">
        <f t="shared" si="81"/>
        <v>0</v>
      </c>
      <c r="AM283" s="1058">
        <f t="shared" si="81"/>
        <v>0</v>
      </c>
      <c r="AN283" s="1058">
        <f t="shared" si="81"/>
        <v>0</v>
      </c>
      <c r="AO283" s="1058">
        <f t="shared" si="81"/>
        <v>0</v>
      </c>
      <c r="AP283" s="1058">
        <f t="shared" si="81"/>
        <v>0</v>
      </c>
      <c r="AQ283" s="1058">
        <f t="shared" si="81"/>
        <v>0</v>
      </c>
      <c r="AR283" s="1058">
        <f t="shared" si="81"/>
        <v>0</v>
      </c>
      <c r="AS283" s="1058">
        <f t="shared" si="81"/>
        <v>0</v>
      </c>
      <c r="AT283" s="1058">
        <f t="shared" si="81"/>
        <v>0</v>
      </c>
      <c r="AU283" s="1058">
        <f t="shared" si="81"/>
        <v>5</v>
      </c>
      <c r="AV283" s="1058">
        <f t="shared" si="81"/>
        <v>0</v>
      </c>
      <c r="AW283" s="1058">
        <f t="shared" si="81"/>
        <v>0</v>
      </c>
      <c r="AX283" s="1058">
        <f t="shared" si="81"/>
        <v>8</v>
      </c>
      <c r="AY283" s="1058">
        <f t="shared" si="81"/>
        <v>0</v>
      </c>
      <c r="AZ283" s="1058">
        <f t="shared" si="81"/>
        <v>0</v>
      </c>
      <c r="BA283" s="1058">
        <f t="shared" si="81"/>
        <v>0</v>
      </c>
      <c r="BB283" s="1058">
        <f t="shared" si="81"/>
        <v>0</v>
      </c>
      <c r="BC283" s="1058">
        <f t="shared" si="81"/>
        <v>0</v>
      </c>
      <c r="BD283" s="411"/>
      <c r="BE283" s="1058">
        <f t="shared" si="81"/>
        <v>0</v>
      </c>
      <c r="BF283" s="1058">
        <f t="shared" si="81"/>
        <v>0</v>
      </c>
      <c r="BG283" s="1058">
        <f t="shared" si="81"/>
        <v>0</v>
      </c>
      <c r="BH283" s="1058">
        <f t="shared" si="81"/>
        <v>0</v>
      </c>
      <c r="BI283" s="1058">
        <f t="shared" si="81"/>
        <v>0</v>
      </c>
      <c r="BJ283" s="1058">
        <f t="shared" si="81"/>
        <v>0</v>
      </c>
      <c r="BK283" s="1058">
        <f t="shared" si="81"/>
        <v>0</v>
      </c>
      <c r="BL283" s="1058">
        <f t="shared" si="81"/>
        <v>0</v>
      </c>
      <c r="BM283" s="1058">
        <f t="shared" si="81"/>
        <v>0</v>
      </c>
      <c r="BN283" s="1058">
        <f t="shared" si="81"/>
        <v>0</v>
      </c>
      <c r="BO283" s="1058">
        <f t="shared" si="81"/>
        <v>0</v>
      </c>
      <c r="BP283" s="1058">
        <f t="shared" ref="BP283:CD283" si="82">SUM(BP11:BP20,BP26:BP39,BP45:BP58,BP64:BP73,BP79:BP90,BP96:BP119,BP125:BP129,BP135:BP146,BP152:BP178,BP184:BP197,BP203:BP215,BP221:BP227,BP233:BP241,BP247:BP254,BP260:BP278)</f>
        <v>0</v>
      </c>
      <c r="BQ283" s="1058">
        <f t="shared" si="82"/>
        <v>0</v>
      </c>
      <c r="BR283" s="1058">
        <f t="shared" si="82"/>
        <v>0</v>
      </c>
      <c r="BS283" s="1058">
        <f t="shared" si="82"/>
        <v>0</v>
      </c>
      <c r="BT283" s="1058">
        <f t="shared" si="82"/>
        <v>0</v>
      </c>
      <c r="BU283" s="1058">
        <f t="shared" si="82"/>
        <v>0</v>
      </c>
      <c r="BV283" s="1058">
        <f t="shared" si="82"/>
        <v>0</v>
      </c>
      <c r="BW283" s="1058">
        <f t="shared" si="82"/>
        <v>0</v>
      </c>
      <c r="BX283" s="1058">
        <f t="shared" si="82"/>
        <v>0</v>
      </c>
      <c r="BY283" s="1058">
        <f t="shared" si="82"/>
        <v>0</v>
      </c>
      <c r="BZ283" s="1058">
        <f t="shared" si="82"/>
        <v>0</v>
      </c>
      <c r="CA283" s="1058">
        <f t="shared" si="82"/>
        <v>0</v>
      </c>
      <c r="CB283" s="1058">
        <f t="shared" si="82"/>
        <v>0</v>
      </c>
      <c r="CC283" s="1058">
        <f t="shared" si="82"/>
        <v>0</v>
      </c>
      <c r="CD283" s="1058">
        <f t="shared" si="82"/>
        <v>0</v>
      </c>
      <c r="CE283" s="412"/>
      <c r="CF283" s="1058">
        <f t="shared" ref="CF283:DE283" si="83">SUM(CF11:CF20,CF26:CF39,CF45:CF58,CF64:CF73,CF79:CF90,CF96:CF119,CF125:CF129,CF135:CF146,CF152:CF178,CF184:CF197,CF203:CF215,CF221:CF227,CF233:CF241,CF247:CF254,CF260:CF278)</f>
        <v>0</v>
      </c>
      <c r="CG283" s="1058">
        <f t="shared" si="83"/>
        <v>0</v>
      </c>
      <c r="CH283" s="1058">
        <f t="shared" si="83"/>
        <v>0</v>
      </c>
      <c r="CI283" s="1058">
        <f t="shared" si="83"/>
        <v>0</v>
      </c>
      <c r="CJ283" s="1058">
        <f t="shared" si="83"/>
        <v>0</v>
      </c>
      <c r="CK283" s="1058">
        <f t="shared" si="83"/>
        <v>0</v>
      </c>
      <c r="CL283" s="1058">
        <f t="shared" si="83"/>
        <v>0</v>
      </c>
      <c r="CM283" s="1058">
        <f t="shared" si="83"/>
        <v>0</v>
      </c>
      <c r="CN283" s="1058">
        <f t="shared" si="83"/>
        <v>0</v>
      </c>
      <c r="CO283" s="1058">
        <f t="shared" si="83"/>
        <v>0</v>
      </c>
      <c r="CP283" s="1058">
        <f t="shared" si="83"/>
        <v>0</v>
      </c>
      <c r="CQ283" s="1058">
        <f t="shared" si="83"/>
        <v>0</v>
      </c>
      <c r="CR283" s="1058">
        <f t="shared" si="83"/>
        <v>0</v>
      </c>
      <c r="CS283" s="1058">
        <f t="shared" si="83"/>
        <v>0</v>
      </c>
      <c r="CT283" s="1058">
        <f t="shared" si="83"/>
        <v>0</v>
      </c>
      <c r="CU283" s="1058">
        <f t="shared" si="83"/>
        <v>0</v>
      </c>
      <c r="CV283" s="1058">
        <f t="shared" si="83"/>
        <v>0</v>
      </c>
      <c r="CW283" s="1058">
        <f t="shared" si="83"/>
        <v>0</v>
      </c>
      <c r="CX283" s="1058">
        <f t="shared" si="83"/>
        <v>0</v>
      </c>
      <c r="CY283" s="1058">
        <f t="shared" si="83"/>
        <v>0</v>
      </c>
      <c r="CZ283" s="1058">
        <f t="shared" si="83"/>
        <v>0</v>
      </c>
      <c r="DA283" s="1058">
        <f t="shared" si="83"/>
        <v>0</v>
      </c>
      <c r="DB283" s="1058">
        <f t="shared" si="83"/>
        <v>0</v>
      </c>
      <c r="DC283" s="1058">
        <f t="shared" si="83"/>
        <v>0</v>
      </c>
      <c r="DD283" s="1058">
        <f t="shared" si="83"/>
        <v>0</v>
      </c>
      <c r="DE283" s="1058">
        <f t="shared" si="83"/>
        <v>0</v>
      </c>
      <c r="DF283" s="3112" t="s">
        <v>1149</v>
      </c>
      <c r="DG283" s="3112"/>
      <c r="DH283" s="3112"/>
      <c r="DI283" s="3112"/>
      <c r="DJ283" s="3112"/>
      <c r="DK283" s="1059" t="s">
        <v>1205</v>
      </c>
      <c r="DL283" s="1060"/>
      <c r="DM283" s="1060"/>
      <c r="DN283" s="564"/>
      <c r="DO283" s="564"/>
      <c r="DP283" s="564">
        <v>0</v>
      </c>
      <c r="DQ283" s="200">
        <v>0</v>
      </c>
      <c r="DR283" s="200">
        <v>0</v>
      </c>
      <c r="DS283" s="200">
        <v>0</v>
      </c>
      <c r="DT283" s="200">
        <v>0</v>
      </c>
      <c r="DU283" s="200">
        <v>0</v>
      </c>
      <c r="DV283" s="200">
        <v>0</v>
      </c>
      <c r="DW283" s="1304"/>
    </row>
    <row r="284" spans="2:127" s="2" customFormat="1" ht="21" customHeight="1">
      <c r="B284" s="3140"/>
      <c r="C284" s="3113">
        <f>SUM(C283:D283)</f>
        <v>5</v>
      </c>
      <c r="D284" s="3114"/>
      <c r="E284" s="3113">
        <f t="shared" ref="E284" si="84">SUM(E283:F283)</f>
        <v>0</v>
      </c>
      <c r="F284" s="3114"/>
      <c r="G284" s="3113">
        <f t="shared" ref="G284" si="85">SUM(G283:H283)</f>
        <v>0</v>
      </c>
      <c r="H284" s="3114"/>
      <c r="I284" s="3113">
        <f t="shared" ref="I284" si="86">SUM(I283:J283)</f>
        <v>0</v>
      </c>
      <c r="J284" s="3114"/>
      <c r="K284" s="3113">
        <f t="shared" ref="K284" si="87">SUM(K283:L283)</f>
        <v>0</v>
      </c>
      <c r="L284" s="3114"/>
      <c r="M284" s="3113">
        <f t="shared" ref="M284" si="88">SUM(M283:N283)</f>
        <v>0</v>
      </c>
      <c r="N284" s="3114"/>
      <c r="O284" s="3113">
        <f t="shared" ref="O284" si="89">SUM(O283:P283)</f>
        <v>0</v>
      </c>
      <c r="P284" s="3114"/>
      <c r="Q284" s="3113">
        <f t="shared" ref="Q284" si="90">SUM(Q283:R283)</f>
        <v>0</v>
      </c>
      <c r="R284" s="3114"/>
      <c r="S284" s="3113">
        <f t="shared" ref="S284" si="91">SUM(S283:T283)</f>
        <v>0</v>
      </c>
      <c r="T284" s="3114"/>
      <c r="U284" s="3113">
        <f t="shared" ref="U284" si="92">SUM(U283:V283)</f>
        <v>0</v>
      </c>
      <c r="V284" s="3114"/>
      <c r="W284" s="3113">
        <f t="shared" ref="W284" si="93">SUM(W283:X283)</f>
        <v>0</v>
      </c>
      <c r="X284" s="3114"/>
      <c r="Y284" s="3113">
        <f t="shared" ref="Y284" si="94">SUM(Y283:Z283)</f>
        <v>0</v>
      </c>
      <c r="Z284" s="3114"/>
      <c r="AA284" s="3113">
        <f t="shared" ref="AA284" si="95">SUM(AA283:AB283)</f>
        <v>0</v>
      </c>
      <c r="AB284" s="3114"/>
      <c r="AC284" s="97"/>
      <c r="AD284" s="3053">
        <f t="shared" ref="AD284" si="96">SUM(AD283:AE283)</f>
        <v>0</v>
      </c>
      <c r="AE284" s="3054"/>
      <c r="AF284" s="3053">
        <f t="shared" ref="AF284" si="97">SUM(AF283:AG283)</f>
        <v>0</v>
      </c>
      <c r="AG284" s="3054"/>
      <c r="AH284" s="3053">
        <f t="shared" ref="AH284" si="98">SUM(AH283:AI283)</f>
        <v>0</v>
      </c>
      <c r="AI284" s="3054"/>
      <c r="AJ284" s="3053">
        <f t="shared" ref="AJ284" si="99">SUM(AJ283:AK283)</f>
        <v>0</v>
      </c>
      <c r="AK284" s="3054"/>
      <c r="AL284" s="3053">
        <f t="shared" ref="AL284" si="100">SUM(AL283:AM283)</f>
        <v>0</v>
      </c>
      <c r="AM284" s="3054"/>
      <c r="AN284" s="3053">
        <f t="shared" ref="AN284" si="101">SUM(AN283:AO283)</f>
        <v>0</v>
      </c>
      <c r="AO284" s="3054"/>
      <c r="AP284" s="3053">
        <f t="shared" ref="AP284" si="102">SUM(AP283:AQ283)</f>
        <v>0</v>
      </c>
      <c r="AQ284" s="3054"/>
      <c r="AR284" s="3053">
        <f t="shared" ref="AR284" si="103">SUM(AR283:AS283)</f>
        <v>0</v>
      </c>
      <c r="AS284" s="3054"/>
      <c r="AT284" s="3053">
        <f t="shared" ref="AT284" si="104">SUM(AT283:AU283)</f>
        <v>5</v>
      </c>
      <c r="AU284" s="3054"/>
      <c r="AV284" s="3053">
        <f t="shared" ref="AV284" si="105">SUM(AV283:AW283)</f>
        <v>0</v>
      </c>
      <c r="AW284" s="3054"/>
      <c r="AX284" s="3053">
        <f t="shared" ref="AX284" si="106">SUM(AX283:AY283)</f>
        <v>8</v>
      </c>
      <c r="AY284" s="3054"/>
      <c r="AZ284" s="3053">
        <f t="shared" ref="AZ284" si="107">SUM(AZ283:BA283)</f>
        <v>0</v>
      </c>
      <c r="BA284" s="3054"/>
      <c r="BB284" s="3053">
        <f t="shared" ref="BB284" si="108">SUM(BB283:BC283)</f>
        <v>0</v>
      </c>
      <c r="BC284" s="3054"/>
      <c r="BD284" s="411"/>
      <c r="BE284" s="3123">
        <f t="shared" ref="BE284" si="109">SUM(BE283:BF283)</f>
        <v>0</v>
      </c>
      <c r="BF284" s="3124"/>
      <c r="BG284" s="3123">
        <f t="shared" ref="BG284" si="110">SUM(BG283:BH283)</f>
        <v>0</v>
      </c>
      <c r="BH284" s="3124"/>
      <c r="BI284" s="3123">
        <f t="shared" ref="BI284" si="111">SUM(BI283:BJ283)</f>
        <v>0</v>
      </c>
      <c r="BJ284" s="3124"/>
      <c r="BK284" s="3123">
        <f t="shared" ref="BK284" si="112">SUM(BK283:BL283)</f>
        <v>0</v>
      </c>
      <c r="BL284" s="3124"/>
      <c r="BM284" s="3123">
        <f t="shared" ref="BM284" si="113">SUM(BM283:BN283)</f>
        <v>0</v>
      </c>
      <c r="BN284" s="3124"/>
      <c r="BO284" s="3123">
        <f t="shared" ref="BO284" si="114">SUM(BO283:BP283)</f>
        <v>0</v>
      </c>
      <c r="BP284" s="3124"/>
      <c r="BQ284" s="3123">
        <f t="shared" ref="BQ284" si="115">SUM(BQ283:BR283)</f>
        <v>0</v>
      </c>
      <c r="BR284" s="3124"/>
      <c r="BS284" s="3123">
        <f t="shared" ref="BS284" si="116">SUM(BS283:BT283)</f>
        <v>0</v>
      </c>
      <c r="BT284" s="3124"/>
      <c r="BU284" s="3123">
        <f t="shared" ref="BU284" si="117">SUM(BU283:BV283)</f>
        <v>0</v>
      </c>
      <c r="BV284" s="3124"/>
      <c r="BW284" s="3123">
        <f t="shared" ref="BW284" si="118">SUM(BW283:BX283)</f>
        <v>0</v>
      </c>
      <c r="BX284" s="3124"/>
      <c r="BY284" s="3123">
        <f t="shared" ref="BY284" si="119">SUM(BY283:BZ283)</f>
        <v>0</v>
      </c>
      <c r="BZ284" s="3124"/>
      <c r="CA284" s="3123">
        <f t="shared" ref="CA284" si="120">SUM(CA283:CB283)</f>
        <v>0</v>
      </c>
      <c r="CB284" s="3124"/>
      <c r="CC284" s="3123">
        <f t="shared" ref="CC284" si="121">SUM(CC283:CD283)</f>
        <v>0</v>
      </c>
      <c r="CD284" s="3124"/>
      <c r="CE284" s="412"/>
      <c r="CF284" s="3115">
        <f t="shared" ref="CF284" si="122">SUM(CF283:CG283)</f>
        <v>0</v>
      </c>
      <c r="CG284" s="3116"/>
      <c r="CH284" s="3115">
        <f t="shared" ref="CH284" si="123">SUM(CH283:CI283)</f>
        <v>0</v>
      </c>
      <c r="CI284" s="3116"/>
      <c r="CJ284" s="3115">
        <f t="shared" ref="CJ284" si="124">SUM(CJ283:CK283)</f>
        <v>0</v>
      </c>
      <c r="CK284" s="3116"/>
      <c r="CL284" s="3115">
        <f t="shared" ref="CL284" si="125">SUM(CL283:CM283)</f>
        <v>0</v>
      </c>
      <c r="CM284" s="3116"/>
      <c r="CN284" s="3115">
        <f t="shared" ref="CN284" si="126">SUM(CN283:CO283)</f>
        <v>0</v>
      </c>
      <c r="CO284" s="3116"/>
      <c r="CP284" s="3115">
        <f t="shared" ref="CP284" si="127">SUM(CP283:CQ283)</f>
        <v>0</v>
      </c>
      <c r="CQ284" s="3116"/>
      <c r="CR284" s="3115">
        <f t="shared" ref="CR284" si="128">SUM(CR283:CS283)</f>
        <v>0</v>
      </c>
      <c r="CS284" s="3116"/>
      <c r="CT284" s="3115">
        <f t="shared" ref="CT284" si="129">SUM(CT283:CU283)</f>
        <v>0</v>
      </c>
      <c r="CU284" s="3116"/>
      <c r="CV284" s="3115">
        <f t="shared" ref="CV284" si="130">SUM(CV283:CW283)</f>
        <v>0</v>
      </c>
      <c r="CW284" s="3116"/>
      <c r="CX284" s="3115">
        <f t="shared" ref="CX284" si="131">SUM(CX283:CY283)</f>
        <v>0</v>
      </c>
      <c r="CY284" s="3116"/>
      <c r="CZ284" s="3115">
        <f t="shared" ref="CZ284" si="132">SUM(CZ283:DA283)</f>
        <v>0</v>
      </c>
      <c r="DA284" s="3116"/>
      <c r="DB284" s="3115">
        <f t="shared" ref="DB284" si="133">SUM(DB283:DC283)</f>
        <v>0</v>
      </c>
      <c r="DC284" s="3116"/>
      <c r="DD284" s="3115">
        <f t="shared" ref="DD284" si="134">SUM(DD283:DE283)</f>
        <v>0</v>
      </c>
      <c r="DE284" s="3116"/>
      <c r="DF284" s="3112"/>
      <c r="DG284" s="3112"/>
      <c r="DH284" s="3112"/>
      <c r="DI284" s="3112"/>
      <c r="DJ284" s="3112"/>
      <c r="DK284" s="1061" t="s">
        <v>1206</v>
      </c>
      <c r="DL284" s="564"/>
      <c r="DM284" s="564"/>
      <c r="DN284" s="564"/>
      <c r="DO284" s="564"/>
      <c r="DP284" s="564"/>
      <c r="DQ284" s="200"/>
      <c r="DR284" s="200"/>
      <c r="DS284" s="200"/>
      <c r="DT284" s="200"/>
      <c r="DU284" s="200"/>
      <c r="DV284" s="200">
        <v>0</v>
      </c>
      <c r="DW284" s="1304"/>
    </row>
    <row r="285" spans="2:127" s="240" customFormat="1" ht="22.5" customHeight="1">
      <c r="B285" s="840"/>
      <c r="C285" s="548"/>
      <c r="D285" s="548"/>
      <c r="E285" s="548"/>
      <c r="F285" s="548"/>
      <c r="G285" s="548"/>
      <c r="H285" s="548"/>
      <c r="I285" s="548"/>
      <c r="J285" s="548"/>
      <c r="K285" s="548"/>
      <c r="L285" s="548"/>
      <c r="M285" s="548"/>
      <c r="N285" s="548"/>
      <c r="O285" s="548"/>
      <c r="P285" s="548"/>
      <c r="Q285" s="548"/>
      <c r="R285" s="548"/>
      <c r="S285" s="548"/>
      <c r="T285" s="548"/>
      <c r="U285" s="548"/>
      <c r="V285" s="548"/>
      <c r="W285" s="548"/>
      <c r="X285" s="548"/>
      <c r="Y285" s="548"/>
      <c r="Z285" s="548"/>
      <c r="AA285" s="548"/>
      <c r="AB285" s="548"/>
      <c r="AC285" s="548"/>
      <c r="AD285" s="548"/>
      <c r="AE285" s="548"/>
      <c r="AF285" s="548"/>
      <c r="AG285" s="548"/>
      <c r="AH285" s="548"/>
      <c r="AI285" s="548"/>
      <c r="AJ285" s="548"/>
      <c r="AK285" s="548"/>
      <c r="AL285" s="548"/>
      <c r="AM285" s="548"/>
      <c r="AN285" s="548"/>
      <c r="AO285" s="548"/>
      <c r="AP285" s="548"/>
      <c r="AQ285" s="548"/>
      <c r="AR285" s="548"/>
      <c r="AS285" s="548"/>
      <c r="AT285" s="548"/>
      <c r="AU285" s="548"/>
      <c r="AV285" s="548"/>
      <c r="AW285" s="548"/>
      <c r="AX285" s="548"/>
      <c r="AY285" s="548"/>
      <c r="AZ285" s="548"/>
      <c r="BA285" s="548"/>
      <c r="BB285" s="548"/>
      <c r="BC285" s="548"/>
      <c r="BD285" s="548"/>
      <c r="BE285" s="548"/>
      <c r="BF285" s="548"/>
      <c r="BG285" s="548"/>
      <c r="BH285" s="548"/>
      <c r="BI285" s="548"/>
      <c r="BJ285" s="548"/>
      <c r="BK285" s="548"/>
      <c r="BL285" s="548"/>
      <c r="BM285" s="548"/>
      <c r="BN285" s="548"/>
      <c r="BO285" s="548"/>
      <c r="BP285" s="548"/>
      <c r="BQ285" s="548"/>
      <c r="BR285" s="548"/>
      <c r="BS285" s="548"/>
      <c r="BT285" s="548"/>
      <c r="BU285" s="548"/>
      <c r="BV285" s="548"/>
      <c r="BW285" s="548"/>
      <c r="BX285" s="548"/>
      <c r="BY285" s="548"/>
      <c r="BZ285" s="548"/>
      <c r="CA285" s="548"/>
      <c r="CB285" s="548"/>
      <c r="CC285" s="548"/>
      <c r="CD285" s="548"/>
      <c r="CE285" s="548"/>
      <c r="CF285" s="548"/>
      <c r="CG285" s="548"/>
      <c r="CH285" s="548"/>
      <c r="CI285" s="548"/>
      <c r="CJ285" s="548"/>
      <c r="CK285" s="548"/>
      <c r="CL285" s="548"/>
      <c r="CM285" s="548"/>
      <c r="CN285" s="548"/>
      <c r="CO285" s="548"/>
      <c r="CP285" s="548"/>
      <c r="CQ285" s="548"/>
      <c r="CR285" s="548"/>
      <c r="CS285" s="548"/>
      <c r="CT285" s="548"/>
      <c r="CU285" s="548"/>
      <c r="CV285" s="548"/>
      <c r="CW285" s="548"/>
      <c r="CX285" s="548"/>
      <c r="CY285" s="548"/>
      <c r="CZ285" s="548"/>
      <c r="DA285" s="548"/>
      <c r="DB285" s="548"/>
      <c r="DC285" s="548"/>
      <c r="DD285" s="548"/>
      <c r="DE285" s="548"/>
      <c r="DF285" s="543"/>
      <c r="DG285" s="543"/>
      <c r="DH285" s="1062"/>
      <c r="DJ285" s="564"/>
      <c r="DK285" s="564"/>
      <c r="DL285" s="564"/>
      <c r="DM285" s="564"/>
      <c r="DN285" s="564"/>
      <c r="DO285" s="564"/>
      <c r="DP285" s="564"/>
      <c r="DQ285" s="200"/>
      <c r="DR285" s="200"/>
      <c r="DS285" s="200"/>
      <c r="DT285" s="200"/>
      <c r="DU285" s="200"/>
      <c r="DV285" s="200"/>
      <c r="DW285" s="1304"/>
    </row>
    <row r="286" spans="2:127" s="240" customFormat="1" ht="26.25" customHeight="1">
      <c r="B286" s="1063">
        <f>ROW()</f>
        <v>286</v>
      </c>
      <c r="C286" s="1064" t="s">
        <v>1107</v>
      </c>
      <c r="D286" s="1064"/>
      <c r="E286" s="1064"/>
      <c r="F286" s="1064"/>
      <c r="G286" s="1064"/>
      <c r="H286" s="1064"/>
      <c r="I286" s="1064"/>
      <c r="J286" s="1064"/>
      <c r="K286" s="1064"/>
      <c r="L286" s="1064"/>
      <c r="M286" s="1064"/>
      <c r="N286" s="1064"/>
      <c r="O286" s="1064"/>
      <c r="P286" s="1064"/>
      <c r="Q286" s="1064"/>
      <c r="R286" s="1064"/>
      <c r="S286" s="1064"/>
      <c r="T286" s="1064"/>
      <c r="U286" s="1064"/>
      <c r="V286" s="1064"/>
      <c r="W286" s="1064"/>
      <c r="X286" s="1064"/>
      <c r="Y286" s="1064"/>
      <c r="Z286" s="1064"/>
      <c r="AA286" s="1064"/>
      <c r="AB286" s="1064"/>
      <c r="AC286" s="1064"/>
      <c r="AD286" s="1064"/>
      <c r="AE286" s="1064"/>
      <c r="AF286" s="1064"/>
      <c r="AG286" s="1064"/>
      <c r="AH286" s="1064"/>
      <c r="AI286" s="1064"/>
      <c r="AJ286" s="1064"/>
      <c r="AK286" s="1064"/>
      <c r="AL286" s="1064"/>
      <c r="AM286" s="1064"/>
      <c r="AN286" s="1064"/>
      <c r="AO286" s="1064"/>
      <c r="AP286" s="1064"/>
      <c r="AQ286" s="1064"/>
      <c r="AR286" s="1064"/>
      <c r="AS286" s="1064"/>
      <c r="AT286" s="1064"/>
      <c r="AU286" s="1064"/>
      <c r="AV286" s="1064"/>
      <c r="AW286" s="1064"/>
      <c r="AX286" s="1064"/>
      <c r="AY286" s="1064"/>
      <c r="AZ286" s="1064"/>
      <c r="BA286" s="1064"/>
      <c r="BB286" s="1064"/>
      <c r="BC286" s="1064"/>
      <c r="BD286" s="1064"/>
      <c r="BE286" s="1064"/>
      <c r="BF286" s="1064"/>
      <c r="BG286" s="1064"/>
      <c r="BH286" s="1064"/>
      <c r="BI286" s="1064"/>
      <c r="BJ286" s="1064"/>
      <c r="BK286" s="1064"/>
      <c r="BL286" s="1064"/>
      <c r="BM286" s="1064"/>
      <c r="BN286" s="1064"/>
      <c r="BO286" s="1064"/>
      <c r="BP286" s="1064"/>
      <c r="BQ286" s="1064"/>
      <c r="BR286" s="1064"/>
      <c r="BS286" s="1064"/>
      <c r="BT286" s="1064"/>
      <c r="BU286" s="1064"/>
      <c r="BV286" s="1064"/>
      <c r="BW286" s="1064"/>
      <c r="BX286" s="1064"/>
      <c r="BY286" s="1064"/>
      <c r="BZ286" s="1064"/>
      <c r="CA286" s="1064"/>
      <c r="CB286" s="1064"/>
      <c r="CC286" s="1064"/>
      <c r="CD286" s="1064"/>
      <c r="CE286" s="1064"/>
      <c r="CF286" s="1064"/>
      <c r="CG286" s="1064"/>
      <c r="CH286" s="1064"/>
      <c r="CI286" s="1064"/>
      <c r="CJ286" s="1064"/>
      <c r="CK286" s="1064"/>
      <c r="CL286" s="1064"/>
      <c r="CM286" s="1064"/>
      <c r="CN286" s="1064"/>
      <c r="CO286" s="1064"/>
      <c r="CP286" s="1064"/>
      <c r="CQ286" s="1064"/>
      <c r="CR286" s="1064"/>
      <c r="CS286" s="1064"/>
      <c r="CT286" s="1064"/>
      <c r="CU286" s="1064"/>
      <c r="CV286" s="1064"/>
      <c r="CW286" s="1064"/>
      <c r="CX286" s="1064"/>
      <c r="CY286" s="1064"/>
      <c r="CZ286" s="1064"/>
      <c r="DA286" s="1064"/>
      <c r="DB286" s="1065" t="s">
        <v>1107</v>
      </c>
      <c r="DC286" s="1064"/>
      <c r="DD286" s="1064"/>
      <c r="DE286" s="1065" t="s">
        <v>1127</v>
      </c>
      <c r="DF286" s="3163">
        <f>ROW()</f>
        <v>286</v>
      </c>
      <c r="DG286" s="3163"/>
      <c r="DH286" s="3164"/>
      <c r="DI286" s="564">
        <v>0</v>
      </c>
      <c r="DJ286" s="564">
        <v>0</v>
      </c>
      <c r="DK286" s="564">
        <v>0</v>
      </c>
      <c r="DL286" s="564">
        <v>0</v>
      </c>
      <c r="DM286" s="564">
        <v>0</v>
      </c>
      <c r="DN286" s="564">
        <v>0</v>
      </c>
      <c r="DO286" s="564">
        <v>0</v>
      </c>
      <c r="DP286" s="564">
        <v>0</v>
      </c>
      <c r="DQ286" s="200">
        <v>0</v>
      </c>
      <c r="DR286" s="200">
        <v>0</v>
      </c>
      <c r="DS286" s="200">
        <v>0</v>
      </c>
      <c r="DT286" s="200">
        <v>0</v>
      </c>
      <c r="DU286" s="200">
        <v>0</v>
      </c>
      <c r="DV286" s="200">
        <v>0</v>
      </c>
      <c r="DW286" s="1304"/>
    </row>
    <row r="287" spans="2:127" s="240" customFormat="1" ht="22.5" customHeight="1">
      <c r="B287" s="840"/>
      <c r="C287" s="548"/>
      <c r="D287" s="548"/>
      <c r="E287" s="548"/>
      <c r="F287" s="548"/>
      <c r="G287" s="548"/>
      <c r="H287" s="548"/>
      <c r="I287" s="548"/>
      <c r="J287" s="548"/>
      <c r="K287" s="548"/>
      <c r="L287" s="548"/>
      <c r="M287" s="548"/>
      <c r="N287" s="548"/>
      <c r="O287" s="548"/>
      <c r="P287" s="548"/>
      <c r="Q287" s="548"/>
      <c r="R287" s="548"/>
      <c r="S287" s="548"/>
      <c r="T287" s="548"/>
      <c r="U287" s="548"/>
      <c r="V287" s="548"/>
      <c r="W287" s="548"/>
      <c r="X287" s="548"/>
      <c r="Y287" s="548"/>
      <c r="Z287" s="548"/>
      <c r="AA287" s="548"/>
      <c r="AB287" s="548"/>
      <c r="AC287" s="548"/>
      <c r="AD287" s="548"/>
      <c r="AE287" s="548"/>
      <c r="AF287" s="548"/>
      <c r="AG287" s="548"/>
      <c r="AH287" s="548"/>
      <c r="AI287" s="548"/>
      <c r="AJ287" s="548"/>
      <c r="AK287" s="548"/>
      <c r="AL287" s="548"/>
      <c r="AM287" s="548"/>
      <c r="AN287" s="548"/>
      <c r="AO287" s="548"/>
      <c r="AP287" s="548"/>
      <c r="AQ287" s="548"/>
      <c r="AR287" s="548"/>
      <c r="AS287" s="548"/>
      <c r="AT287" s="548"/>
      <c r="AU287" s="548"/>
      <c r="AV287" s="548"/>
      <c r="AW287" s="548"/>
      <c r="AX287" s="548"/>
      <c r="AY287" s="548"/>
      <c r="AZ287" s="548"/>
      <c r="BA287" s="548"/>
      <c r="BB287" s="548"/>
      <c r="BC287" s="548"/>
      <c r="BD287" s="548"/>
      <c r="BE287" s="548"/>
      <c r="BF287" s="548"/>
      <c r="BG287" s="548"/>
      <c r="BH287" s="548"/>
      <c r="BI287" s="548"/>
      <c r="BJ287" s="548"/>
      <c r="BK287" s="548"/>
      <c r="BL287" s="548"/>
      <c r="BM287" s="548"/>
      <c r="BN287" s="548"/>
      <c r="BO287" s="548"/>
      <c r="BP287" s="548"/>
      <c r="BQ287" s="548"/>
      <c r="BR287" s="548"/>
      <c r="BS287" s="548"/>
      <c r="BT287" s="548"/>
      <c r="BU287" s="548"/>
      <c r="BV287" s="548"/>
      <c r="BW287" s="548"/>
      <c r="BX287" s="548"/>
      <c r="BY287" s="548"/>
      <c r="BZ287" s="548"/>
      <c r="CA287" s="548"/>
      <c r="CB287" s="548"/>
      <c r="CC287" s="548"/>
      <c r="CD287" s="548"/>
      <c r="CE287" s="548"/>
      <c r="CF287" s="546"/>
      <c r="CG287" s="546"/>
      <c r="CH287" s="546"/>
      <c r="CI287" s="546"/>
      <c r="CJ287" s="546"/>
      <c r="CK287" s="1066"/>
      <c r="CL287" s="1066"/>
      <c r="CM287" s="1066"/>
      <c r="CN287" s="1066"/>
      <c r="CO287" s="1066"/>
      <c r="CP287" s="1066"/>
      <c r="CQ287" s="1066"/>
      <c r="CR287" s="1066"/>
      <c r="CS287" s="1066"/>
      <c r="CT287" s="1066"/>
      <c r="CU287" s="1066"/>
      <c r="CV287" s="1066"/>
      <c r="CW287" s="1066"/>
      <c r="CX287" s="1066"/>
      <c r="CY287" s="1066"/>
      <c r="CZ287" s="1066"/>
      <c r="DA287" s="1067" t="s">
        <v>909</v>
      </c>
      <c r="DB287" s="3169">
        <f>SUM(Q293,AC293,AO293,BA293,BM293,BY293,CK293,F299,Q299,AC299,AO299,BA299,BM299,BY299,CK299)</f>
        <v>18</v>
      </c>
      <c r="DC287" s="3169"/>
      <c r="DD287" s="3169"/>
      <c r="DE287" s="3170">
        <v>1</v>
      </c>
      <c r="DF287" s="3170"/>
      <c r="DG287" s="3170"/>
      <c r="DH287" s="1068"/>
      <c r="DI287" s="564">
        <v>0</v>
      </c>
      <c r="DJ287" s="564">
        <v>0</v>
      </c>
      <c r="DK287" s="564">
        <v>0</v>
      </c>
      <c r="DL287" s="564">
        <v>0</v>
      </c>
      <c r="DM287" s="564">
        <v>0</v>
      </c>
      <c r="DN287" s="564">
        <v>0</v>
      </c>
      <c r="DO287" s="564">
        <v>0</v>
      </c>
      <c r="DP287" s="564">
        <v>0</v>
      </c>
      <c r="DQ287" s="200">
        <v>0</v>
      </c>
      <c r="DR287" s="200">
        <v>0</v>
      </c>
      <c r="DS287" s="200">
        <v>0</v>
      </c>
      <c r="DT287" s="200">
        <v>0</v>
      </c>
      <c r="DU287" s="200">
        <v>0</v>
      </c>
      <c r="DV287" s="200">
        <v>0</v>
      </c>
      <c r="DW287" s="1304"/>
    </row>
    <row r="288" spans="2:127" s="240" customFormat="1" ht="9.9499999999999993" customHeight="1">
      <c r="B288" s="545"/>
      <c r="C288" s="546"/>
      <c r="D288" s="546"/>
      <c r="E288" s="546"/>
      <c r="F288" s="546"/>
      <c r="G288" s="546"/>
      <c r="H288" s="546"/>
      <c r="I288" s="546"/>
      <c r="J288" s="546"/>
      <c r="K288" s="546"/>
      <c r="L288" s="546"/>
      <c r="M288" s="546"/>
      <c r="N288" s="546"/>
      <c r="O288" s="546"/>
      <c r="P288" s="546"/>
      <c r="Q288" s="547"/>
      <c r="R288" s="547"/>
      <c r="S288" s="548"/>
      <c r="T288" s="548"/>
      <c r="U288" s="548"/>
      <c r="V288" s="548"/>
      <c r="W288" s="548"/>
      <c r="X288" s="548"/>
      <c r="Y288" s="548"/>
      <c r="Z288" s="548"/>
      <c r="AA288" s="548"/>
      <c r="AB288" s="548"/>
      <c r="AC288" s="546"/>
      <c r="AD288" s="546"/>
      <c r="AE288" s="546"/>
      <c r="AF288" s="546"/>
      <c r="AG288" s="546"/>
      <c r="AH288" s="546"/>
      <c r="AI288" s="546"/>
      <c r="AJ288" s="546"/>
      <c r="AK288" s="546"/>
      <c r="AL288" s="546"/>
      <c r="AM288" s="546"/>
      <c r="AN288" s="546"/>
      <c r="AO288" s="546"/>
      <c r="AP288" s="546"/>
      <c r="AQ288" s="547"/>
      <c r="AR288" s="547"/>
      <c r="AS288" s="547"/>
      <c r="AT288" s="547"/>
      <c r="AU288" s="547"/>
      <c r="AV288" s="547"/>
      <c r="AW288" s="547"/>
      <c r="AX288" s="547"/>
      <c r="AY288" s="547"/>
      <c r="AZ288" s="547"/>
      <c r="BA288" s="547"/>
      <c r="BB288" s="547"/>
      <c r="BC288" s="547"/>
      <c r="BD288" s="547"/>
      <c r="BE288" s="547"/>
      <c r="BF288" s="547"/>
      <c r="BG288" s="547"/>
      <c r="BH288" s="547"/>
      <c r="BI288" s="547"/>
      <c r="BJ288" s="547"/>
      <c r="BK288" s="547"/>
      <c r="BL288" s="547"/>
      <c r="BM288" s="547"/>
      <c r="BN288" s="547"/>
      <c r="BO288" s="547"/>
      <c r="BP288" s="547"/>
      <c r="BQ288" s="547"/>
      <c r="BR288" s="547"/>
      <c r="BS288" s="547"/>
      <c r="BT288" s="547"/>
      <c r="BU288" s="547"/>
      <c r="BV288" s="547"/>
      <c r="BW288" s="547"/>
      <c r="BX288" s="547"/>
      <c r="BY288" s="547"/>
      <c r="BZ288" s="547"/>
      <c r="CA288" s="547"/>
      <c r="CB288" s="547"/>
      <c r="CC288" s="547"/>
      <c r="CD288" s="547"/>
      <c r="CE288" s="547"/>
      <c r="CF288" s="547"/>
      <c r="CG288" s="547"/>
      <c r="CH288" s="547"/>
      <c r="CI288" s="547"/>
      <c r="CJ288" s="547"/>
      <c r="CK288" s="547"/>
      <c r="CL288" s="547"/>
      <c r="CM288" s="547"/>
      <c r="CN288" s="547"/>
      <c r="CO288" s="547"/>
      <c r="CP288" s="547"/>
      <c r="CQ288" s="547"/>
      <c r="CR288" s="547"/>
      <c r="CS288" s="547"/>
      <c r="CT288" s="547"/>
      <c r="CU288" s="547"/>
      <c r="CV288" s="547"/>
      <c r="CW288" s="547"/>
      <c r="CX288" s="547"/>
      <c r="CY288" s="547"/>
      <c r="CZ288" s="547"/>
      <c r="DA288" s="547"/>
      <c r="DB288" s="548"/>
      <c r="DC288" s="548"/>
      <c r="DD288" s="395"/>
      <c r="DE288" s="395"/>
      <c r="DF288" s="395"/>
      <c r="DG288" s="395"/>
      <c r="DH288" s="549"/>
      <c r="DI288" s="564">
        <v>0</v>
      </c>
      <c r="DJ288" s="564">
        <v>0</v>
      </c>
      <c r="DK288" s="564">
        <v>0</v>
      </c>
      <c r="DL288" s="564">
        <v>0</v>
      </c>
      <c r="DM288" s="564">
        <v>0</v>
      </c>
      <c r="DN288" s="564">
        <v>0</v>
      </c>
      <c r="DO288" s="564">
        <v>0</v>
      </c>
      <c r="DP288" s="564">
        <v>0</v>
      </c>
      <c r="DQ288" s="200">
        <v>0</v>
      </c>
      <c r="DR288" s="200">
        <v>0</v>
      </c>
      <c r="DS288" s="200">
        <v>0</v>
      </c>
      <c r="DT288" s="200">
        <v>0</v>
      </c>
      <c r="DU288" s="200">
        <v>0</v>
      </c>
      <c r="DV288" s="200">
        <v>0</v>
      </c>
      <c r="DW288" s="1304"/>
    </row>
    <row r="289" spans="2:127" s="240" customFormat="1" ht="15.75" customHeight="1">
      <c r="B289" s="1069"/>
      <c r="C289" s="599"/>
      <c r="D289" s="599"/>
      <c r="E289" s="1070"/>
      <c r="F289" s="1071"/>
      <c r="G289" s="1072" t="s">
        <v>1152</v>
      </c>
      <c r="H289" s="2953">
        <f>SUM(Q289,AC289,AO289,BA289,BM289,BY289,CK289,F295,Q295,AC295,AO295,BA295,BM295,BY295,CK295)</f>
        <v>178</v>
      </c>
      <c r="I289" s="2953"/>
      <c r="J289" s="1073" t="s">
        <v>1153</v>
      </c>
      <c r="K289" s="1074"/>
      <c r="L289" s="1074"/>
      <c r="M289" s="1074"/>
      <c r="N289" s="395"/>
      <c r="O289" s="395"/>
      <c r="Q289" s="3171">
        <f>COUNTA(B11:B20)</f>
        <v>9</v>
      </c>
      <c r="R289" s="3172"/>
      <c r="S289" s="3172" t="s">
        <v>419</v>
      </c>
      <c r="T289" s="3172"/>
      <c r="U289" s="3172"/>
      <c r="V289" s="3172"/>
      <c r="W289" s="3172"/>
      <c r="X289" s="3172"/>
      <c r="Y289" s="3334"/>
      <c r="Z289" s="200">
        <v>0</v>
      </c>
      <c r="AA289" s="200">
        <v>0</v>
      </c>
      <c r="AB289" s="200">
        <v>0</v>
      </c>
      <c r="AC289" s="3171">
        <f>COUNTA(B26:B39)</f>
        <v>13</v>
      </c>
      <c r="AD289" s="3172"/>
      <c r="AE289" s="3172" t="s">
        <v>420</v>
      </c>
      <c r="AF289" s="3172"/>
      <c r="AG289" s="3172"/>
      <c r="AH289" s="3172"/>
      <c r="AI289" s="3172"/>
      <c r="AJ289" s="3172"/>
      <c r="AK289" s="3334"/>
      <c r="AL289" s="200">
        <v>0</v>
      </c>
      <c r="AM289" s="200">
        <v>0</v>
      </c>
      <c r="AN289" s="200">
        <v>0</v>
      </c>
      <c r="AO289" s="3171">
        <f>COUNTA(B45:B58)</f>
        <v>13</v>
      </c>
      <c r="AP289" s="3172"/>
      <c r="AQ289" s="3172" t="s">
        <v>14</v>
      </c>
      <c r="AR289" s="3172"/>
      <c r="AS289" s="3172"/>
      <c r="AT289" s="3172"/>
      <c r="AU289" s="3172"/>
      <c r="AV289" s="3172"/>
      <c r="AW289" s="3334"/>
      <c r="AX289" s="200">
        <v>0</v>
      </c>
      <c r="AY289" s="200">
        <v>0</v>
      </c>
      <c r="AZ289" s="200">
        <v>0</v>
      </c>
      <c r="BA289" s="3171">
        <f>COUNTA(B64:B73)</f>
        <v>9</v>
      </c>
      <c r="BB289" s="3172"/>
      <c r="BC289" s="3172" t="s">
        <v>1187</v>
      </c>
      <c r="BD289" s="3172"/>
      <c r="BE289" s="3172"/>
      <c r="BF289" s="3172"/>
      <c r="BG289" s="3172"/>
      <c r="BH289" s="3172"/>
      <c r="BI289" s="3334"/>
      <c r="BJ289" s="200">
        <v>0</v>
      </c>
      <c r="BK289" s="200">
        <v>0</v>
      </c>
      <c r="BL289" s="200">
        <v>0</v>
      </c>
      <c r="BM289" s="3171">
        <f>COUNTA(B79:B90)</f>
        <v>11</v>
      </c>
      <c r="BN289" s="3172"/>
      <c r="BO289" s="3172" t="s">
        <v>13</v>
      </c>
      <c r="BP289" s="3172"/>
      <c r="BQ289" s="3172"/>
      <c r="BR289" s="3172"/>
      <c r="BS289" s="3172"/>
      <c r="BT289" s="3172"/>
      <c r="BU289" s="3334"/>
      <c r="BV289" s="739">
        <v>0</v>
      </c>
      <c r="BW289" s="739">
        <v>0</v>
      </c>
      <c r="BX289" s="200">
        <v>0</v>
      </c>
      <c r="BY289" s="3171">
        <f>COUNTA(B96:B119)</f>
        <v>23</v>
      </c>
      <c r="BZ289" s="3172"/>
      <c r="CA289" s="3172" t="s">
        <v>422</v>
      </c>
      <c r="CB289" s="3172"/>
      <c r="CC289" s="3172"/>
      <c r="CD289" s="3172"/>
      <c r="CE289" s="3172"/>
      <c r="CF289" s="3172"/>
      <c r="CG289" s="3334"/>
      <c r="CH289" s="739">
        <v>0</v>
      </c>
      <c r="CI289" s="739">
        <v>0</v>
      </c>
      <c r="CJ289" s="200">
        <v>0</v>
      </c>
      <c r="CK289" s="3171">
        <f>COUNTA(B125:B129)</f>
        <v>3</v>
      </c>
      <c r="CL289" s="3172"/>
      <c r="CM289" s="3172" t="s">
        <v>423</v>
      </c>
      <c r="CN289" s="3172"/>
      <c r="CO289" s="3172"/>
      <c r="CP289" s="3172"/>
      <c r="CQ289" s="3172"/>
      <c r="CR289" s="3172"/>
      <c r="CS289" s="3334"/>
      <c r="CT289" s="395"/>
      <c r="CU289" s="395"/>
      <c r="CV289" s="395"/>
      <c r="CW289" s="395"/>
      <c r="CX289" s="395"/>
      <c r="CY289" s="395"/>
      <c r="CZ289" s="623"/>
      <c r="DA289" s="569" t="s">
        <v>1152</v>
      </c>
      <c r="DB289" s="3254">
        <f>SUM(Q289,AC289,AO289,BA289,BM289,BY289,CK289,F295,Q295,AC295,AO295,BA295,BM295,BY295,CK295)</f>
        <v>178</v>
      </c>
      <c r="DC289" s="3254"/>
      <c r="DD289" s="3254"/>
      <c r="DE289" s="1075" t="s">
        <v>1207</v>
      </c>
      <c r="DF289" s="395"/>
      <c r="DG289" s="395"/>
      <c r="DH289" s="549"/>
      <c r="DI289" s="564">
        <v>0</v>
      </c>
      <c r="DJ289" s="564">
        <v>0</v>
      </c>
      <c r="DK289" s="564">
        <v>0</v>
      </c>
      <c r="DL289" s="564">
        <v>0</v>
      </c>
      <c r="DM289" s="564">
        <v>0</v>
      </c>
      <c r="DN289" s="564">
        <v>0</v>
      </c>
      <c r="DO289" s="564">
        <v>0</v>
      </c>
      <c r="DP289" s="564">
        <v>0</v>
      </c>
      <c r="DQ289" s="200">
        <v>0</v>
      </c>
      <c r="DR289" s="200">
        <v>0</v>
      </c>
      <c r="DS289" s="200">
        <v>0</v>
      </c>
      <c r="DT289" s="200">
        <v>0</v>
      </c>
      <c r="DU289" s="200">
        <v>0</v>
      </c>
      <c r="DV289" s="200">
        <v>0</v>
      </c>
      <c r="DW289" s="1304"/>
    </row>
    <row r="290" spans="2:127" s="240" customFormat="1" ht="14.25" customHeight="1">
      <c r="B290" s="1069"/>
      <c r="C290" s="599"/>
      <c r="D290" s="599"/>
      <c r="E290" s="1070"/>
      <c r="F290" s="1070"/>
      <c r="G290" s="1070"/>
      <c r="H290" s="1070"/>
      <c r="I290" s="1070"/>
      <c r="J290" s="1070"/>
      <c r="K290" s="1070"/>
      <c r="L290" s="1070"/>
      <c r="M290" s="1070"/>
      <c r="N290" s="395"/>
      <c r="O290" s="395"/>
      <c r="P290" s="395"/>
      <c r="Q290" s="3335"/>
      <c r="R290" s="3336"/>
      <c r="S290" s="3336"/>
      <c r="T290" s="3336"/>
      <c r="U290" s="3336"/>
      <c r="V290" s="3336"/>
      <c r="W290" s="3336"/>
      <c r="X290" s="3336"/>
      <c r="Y290" s="3337"/>
      <c r="Z290" s="200">
        <v>0</v>
      </c>
      <c r="AA290" s="200">
        <v>0</v>
      </c>
      <c r="AB290" s="200">
        <v>0</v>
      </c>
      <c r="AC290" s="3129"/>
      <c r="AD290" s="2965"/>
      <c r="AE290" s="2965"/>
      <c r="AF290" s="2965"/>
      <c r="AG290" s="2965"/>
      <c r="AH290" s="2965"/>
      <c r="AI290" s="2965"/>
      <c r="AJ290" s="2965"/>
      <c r="AK290" s="3130"/>
      <c r="AL290" s="200">
        <v>0</v>
      </c>
      <c r="AM290" s="200">
        <v>0</v>
      </c>
      <c r="AN290" s="200">
        <v>0</v>
      </c>
      <c r="AO290" s="3157"/>
      <c r="AP290" s="3158"/>
      <c r="AQ290" s="3158"/>
      <c r="AR290" s="3158"/>
      <c r="AS290" s="3158"/>
      <c r="AT290" s="3158"/>
      <c r="AU290" s="3158"/>
      <c r="AV290" s="3158"/>
      <c r="AW290" s="3159"/>
      <c r="AX290" s="200">
        <v>0</v>
      </c>
      <c r="AY290" s="200">
        <v>0</v>
      </c>
      <c r="AZ290" s="200">
        <v>0</v>
      </c>
      <c r="BA290" s="3341" t="s">
        <v>1190</v>
      </c>
      <c r="BB290" s="3342"/>
      <c r="BC290" s="3342"/>
      <c r="BD290" s="3342"/>
      <c r="BE290" s="3342"/>
      <c r="BF290" s="3342"/>
      <c r="BG290" s="3342"/>
      <c r="BH290" s="3342"/>
      <c r="BI290" s="3343"/>
      <c r="BJ290" s="200">
        <v>0</v>
      </c>
      <c r="BK290" s="200">
        <v>0</v>
      </c>
      <c r="BL290" s="200">
        <v>0</v>
      </c>
      <c r="BM290" s="3129"/>
      <c r="BN290" s="2965"/>
      <c r="BO290" s="2965"/>
      <c r="BP290" s="2965"/>
      <c r="BQ290" s="2965"/>
      <c r="BR290" s="2965"/>
      <c r="BS290" s="2965"/>
      <c r="BT290" s="2965"/>
      <c r="BU290" s="3130"/>
      <c r="BV290" s="200">
        <v>0</v>
      </c>
      <c r="BW290" s="200">
        <v>0</v>
      </c>
      <c r="BX290" s="200">
        <v>0</v>
      </c>
      <c r="BY290" s="3129"/>
      <c r="BZ290" s="2965"/>
      <c r="CA290" s="2965"/>
      <c r="CB290" s="2965"/>
      <c r="CC290" s="2965"/>
      <c r="CD290" s="2965"/>
      <c r="CE290" s="2965"/>
      <c r="CF290" s="2965"/>
      <c r="CG290" s="3130"/>
      <c r="CH290" s="200">
        <v>0</v>
      </c>
      <c r="CI290" s="200">
        <v>0</v>
      </c>
      <c r="CJ290" s="200">
        <v>0</v>
      </c>
      <c r="CK290" s="3129"/>
      <c r="CL290" s="2965"/>
      <c r="CM290" s="2965"/>
      <c r="CN290" s="2965"/>
      <c r="CO290" s="2965"/>
      <c r="CP290" s="2965"/>
      <c r="CQ290" s="2965"/>
      <c r="CR290" s="2965"/>
      <c r="CS290" s="3130"/>
      <c r="CT290" s="395"/>
      <c r="CU290" s="395"/>
      <c r="CV290" s="395"/>
      <c r="CW290" s="395"/>
      <c r="CX290" s="395"/>
      <c r="CY290" s="395"/>
      <c r="CZ290" s="395"/>
      <c r="DA290" s="395"/>
      <c r="DB290" s="395"/>
      <c r="DC290" s="395"/>
      <c r="DD290" s="395"/>
      <c r="DE290" s="395"/>
      <c r="DF290" s="395"/>
      <c r="DG290" s="395"/>
      <c r="DH290" s="549"/>
      <c r="DI290" s="564">
        <v>0</v>
      </c>
      <c r="DJ290" s="564">
        <v>0</v>
      </c>
      <c r="DK290" s="564">
        <v>0</v>
      </c>
      <c r="DL290" s="564">
        <v>0</v>
      </c>
      <c r="DM290" s="564">
        <v>0</v>
      </c>
      <c r="DN290" s="564">
        <v>0</v>
      </c>
      <c r="DO290" s="564">
        <v>0</v>
      </c>
      <c r="DP290" s="564">
        <v>0</v>
      </c>
      <c r="DQ290" s="200">
        <v>0</v>
      </c>
      <c r="DR290" s="200">
        <v>0</v>
      </c>
      <c r="DS290" s="200">
        <v>0</v>
      </c>
      <c r="DT290" s="200">
        <v>0</v>
      </c>
      <c r="DU290" s="200">
        <v>0</v>
      </c>
      <c r="DV290" s="200">
        <v>0</v>
      </c>
      <c r="DW290" s="1304"/>
    </row>
    <row r="291" spans="2:127" s="240" customFormat="1" ht="14.25" customHeight="1">
      <c r="B291" s="1069"/>
      <c r="C291" s="599"/>
      <c r="D291" s="599"/>
      <c r="E291" s="1070"/>
      <c r="F291" s="1071"/>
      <c r="G291" s="1072" t="s">
        <v>1155</v>
      </c>
      <c r="H291" s="2953">
        <f>COUNTA(C11:DE20,C26:DE39,C45:DE58,C64:DE73,C79:DE90,C96:DE119,C125:DE129,C135:DE146,C152:DE178,C184:DE197,C203:DE215,C221:DE227,C233:DE241,C247:DE254,C260:DE278)</f>
        <v>5</v>
      </c>
      <c r="I291" s="2953"/>
      <c r="J291" s="1076" t="s">
        <v>1156</v>
      </c>
      <c r="K291" s="1070"/>
      <c r="L291" s="1070"/>
      <c r="M291" s="1077"/>
      <c r="N291" s="395"/>
      <c r="O291" s="395"/>
      <c r="P291" s="395"/>
      <c r="Q291" s="3338"/>
      <c r="R291" s="3339"/>
      <c r="S291" s="3339"/>
      <c r="T291" s="3339"/>
      <c r="U291" s="3339"/>
      <c r="V291" s="3339"/>
      <c r="W291" s="3339"/>
      <c r="X291" s="3339"/>
      <c r="Y291" s="3340"/>
      <c r="Z291" s="200">
        <v>0</v>
      </c>
      <c r="AA291" s="200">
        <v>0</v>
      </c>
      <c r="AB291" s="200">
        <v>0</v>
      </c>
      <c r="AC291" s="3131"/>
      <c r="AD291" s="3132"/>
      <c r="AE291" s="3132"/>
      <c r="AF291" s="3132"/>
      <c r="AG291" s="3132"/>
      <c r="AH291" s="3132"/>
      <c r="AI291" s="3132"/>
      <c r="AJ291" s="3132"/>
      <c r="AK291" s="3133"/>
      <c r="AL291" s="200">
        <v>0</v>
      </c>
      <c r="AM291" s="200">
        <v>0</v>
      </c>
      <c r="AN291" s="200">
        <v>0</v>
      </c>
      <c r="AO291" s="3160"/>
      <c r="AP291" s="3161"/>
      <c r="AQ291" s="3161"/>
      <c r="AR291" s="3161"/>
      <c r="AS291" s="3161"/>
      <c r="AT291" s="3161"/>
      <c r="AU291" s="3161"/>
      <c r="AV291" s="3161"/>
      <c r="AW291" s="3162"/>
      <c r="AX291" s="200">
        <v>0</v>
      </c>
      <c r="AY291" s="200">
        <v>0</v>
      </c>
      <c r="AZ291" s="200">
        <v>0</v>
      </c>
      <c r="BA291" s="3344"/>
      <c r="BB291" s="3345"/>
      <c r="BC291" s="3345"/>
      <c r="BD291" s="3345"/>
      <c r="BE291" s="3345"/>
      <c r="BF291" s="3345"/>
      <c r="BG291" s="3345"/>
      <c r="BH291" s="3345"/>
      <c r="BI291" s="3346"/>
      <c r="BJ291" s="200">
        <v>0</v>
      </c>
      <c r="BK291" s="200">
        <v>0</v>
      </c>
      <c r="BL291" s="200">
        <v>0</v>
      </c>
      <c r="BM291" s="3131"/>
      <c r="BN291" s="3132"/>
      <c r="BO291" s="3132"/>
      <c r="BP291" s="3132"/>
      <c r="BQ291" s="3132"/>
      <c r="BR291" s="3132"/>
      <c r="BS291" s="3132"/>
      <c r="BT291" s="3132"/>
      <c r="BU291" s="3133"/>
      <c r="BV291" s="200">
        <v>0</v>
      </c>
      <c r="BW291" s="200">
        <v>0</v>
      </c>
      <c r="BX291" s="200">
        <v>0</v>
      </c>
      <c r="BY291" s="3131"/>
      <c r="BZ291" s="3132"/>
      <c r="CA291" s="3132"/>
      <c r="CB291" s="3132"/>
      <c r="CC291" s="3132"/>
      <c r="CD291" s="3132"/>
      <c r="CE291" s="3132"/>
      <c r="CF291" s="3132"/>
      <c r="CG291" s="3133"/>
      <c r="CH291" s="200">
        <v>0</v>
      </c>
      <c r="CI291" s="200">
        <v>0</v>
      </c>
      <c r="CJ291" s="200">
        <v>0</v>
      </c>
      <c r="CK291" s="3131"/>
      <c r="CL291" s="3132"/>
      <c r="CM291" s="3132"/>
      <c r="CN291" s="3132"/>
      <c r="CO291" s="3132"/>
      <c r="CP291" s="3132"/>
      <c r="CQ291" s="3132"/>
      <c r="CR291" s="3132"/>
      <c r="CS291" s="3133"/>
      <c r="CT291" s="395"/>
      <c r="CU291" s="395"/>
      <c r="CV291" s="395"/>
      <c r="CW291" s="395"/>
      <c r="CX291" s="395"/>
      <c r="CY291" s="395"/>
      <c r="CZ291" s="395"/>
      <c r="DA291" s="395"/>
      <c r="DB291" s="395"/>
      <c r="DC291" s="395"/>
      <c r="DD291" s="395"/>
      <c r="DE291" s="395"/>
      <c r="DF291" s="395"/>
      <c r="DG291" s="395"/>
      <c r="DH291" s="549"/>
      <c r="DI291" s="564">
        <v>0</v>
      </c>
      <c r="DJ291" s="564">
        <v>0</v>
      </c>
      <c r="DK291" s="564">
        <v>0</v>
      </c>
      <c r="DL291" s="564">
        <v>0</v>
      </c>
      <c r="DM291" s="564">
        <v>0</v>
      </c>
      <c r="DN291" s="564">
        <v>0</v>
      </c>
      <c r="DO291" s="564">
        <v>0</v>
      </c>
      <c r="DP291" s="564">
        <v>0</v>
      </c>
      <c r="DQ291" s="200">
        <v>0</v>
      </c>
      <c r="DR291" s="200">
        <v>0</v>
      </c>
      <c r="DS291" s="200">
        <v>0</v>
      </c>
      <c r="DT291" s="200">
        <v>0</v>
      </c>
      <c r="DU291" s="200">
        <v>0</v>
      </c>
      <c r="DV291" s="200">
        <v>0</v>
      </c>
      <c r="DW291" s="1304"/>
    </row>
    <row r="292" spans="2:127" s="240" customFormat="1" ht="14.25" customHeight="1">
      <c r="B292" s="1069"/>
      <c r="C292" s="599"/>
      <c r="D292" s="599"/>
      <c r="E292" s="1070"/>
      <c r="F292" s="1071"/>
      <c r="G292" s="1071"/>
      <c r="H292" s="1078"/>
      <c r="I292" s="1078"/>
      <c r="J292" s="1078"/>
      <c r="K292" s="1078"/>
      <c r="L292" s="1070"/>
      <c r="M292" s="1070"/>
      <c r="N292" s="395"/>
      <c r="O292" s="395"/>
      <c r="P292" s="395"/>
      <c r="Q292" s="845"/>
      <c r="R292" s="846"/>
      <c r="S292" s="1079" t="s">
        <v>1123</v>
      </c>
      <c r="T292" s="3348">
        <f>ROW(B11)</f>
        <v>11</v>
      </c>
      <c r="U292" s="3348"/>
      <c r="V292" s="968" t="s">
        <v>1124</v>
      </c>
      <c r="W292" s="3347">
        <f>ROW(B20)</f>
        <v>20</v>
      </c>
      <c r="X292" s="3347"/>
      <c r="Y292" s="1080"/>
      <c r="Z292" s="200"/>
      <c r="AA292" s="200"/>
      <c r="AB292" s="200"/>
      <c r="AC292" s="845"/>
      <c r="AD292" s="846"/>
      <c r="AE292" s="1079" t="s">
        <v>1123</v>
      </c>
      <c r="AF292" s="3348">
        <f>ROW(B26)</f>
        <v>26</v>
      </c>
      <c r="AG292" s="3348"/>
      <c r="AH292" s="968" t="s">
        <v>1124</v>
      </c>
      <c r="AI292" s="3347">
        <f>ROW(B39)</f>
        <v>39</v>
      </c>
      <c r="AJ292" s="3347"/>
      <c r="AK292" s="1080"/>
      <c r="AL292" s="200"/>
      <c r="AM292" s="200"/>
      <c r="AN292" s="200"/>
      <c r="AO292" s="845"/>
      <c r="AP292" s="846"/>
      <c r="AQ292" s="1079" t="s">
        <v>1123</v>
      </c>
      <c r="AR292" s="3348">
        <f>ROW(B45)</f>
        <v>45</v>
      </c>
      <c r="AS292" s="3348"/>
      <c r="AT292" s="968" t="s">
        <v>1124</v>
      </c>
      <c r="AU292" s="3347">
        <f>ROW(B58)</f>
        <v>58</v>
      </c>
      <c r="AV292" s="3347"/>
      <c r="AW292" s="1080"/>
      <c r="AX292" s="200"/>
      <c r="AY292" s="200"/>
      <c r="AZ292" s="200"/>
      <c r="BA292" s="845"/>
      <c r="BB292" s="846"/>
      <c r="BC292" s="1079" t="s">
        <v>1123</v>
      </c>
      <c r="BD292" s="3348">
        <f>ROW(B64)</f>
        <v>64</v>
      </c>
      <c r="BE292" s="3348"/>
      <c r="BF292" s="968" t="s">
        <v>1124</v>
      </c>
      <c r="BG292" s="3347">
        <f>ROW(B73)</f>
        <v>73</v>
      </c>
      <c r="BH292" s="3347"/>
      <c r="BI292" s="1080"/>
      <c r="BJ292" s="200"/>
      <c r="BK292" s="200"/>
      <c r="BL292" s="200"/>
      <c r="BM292" s="845"/>
      <c r="BN292" s="846"/>
      <c r="BO292" s="1079" t="s">
        <v>1123</v>
      </c>
      <c r="BP292" s="3348">
        <f>ROW(B79)</f>
        <v>79</v>
      </c>
      <c r="BQ292" s="3348"/>
      <c r="BR292" s="968" t="s">
        <v>1124</v>
      </c>
      <c r="BS292" s="3347">
        <f>ROW(B90)</f>
        <v>90</v>
      </c>
      <c r="BT292" s="3347"/>
      <c r="BU292" s="1080"/>
      <c r="BV292" s="200"/>
      <c r="BW292" s="200"/>
      <c r="BX292" s="200"/>
      <c r="BY292" s="845"/>
      <c r="BZ292" s="846"/>
      <c r="CA292" s="1079" t="s">
        <v>1123</v>
      </c>
      <c r="CB292" s="3348">
        <f>ROW(B96)</f>
        <v>96</v>
      </c>
      <c r="CC292" s="3348"/>
      <c r="CD292" s="968" t="s">
        <v>1124</v>
      </c>
      <c r="CE292" s="3347">
        <f>ROW(B119)</f>
        <v>119</v>
      </c>
      <c r="CF292" s="3347"/>
      <c r="CG292" s="1080"/>
      <c r="CH292" s="200"/>
      <c r="CI292" s="200"/>
      <c r="CJ292" s="200"/>
      <c r="CK292" s="845"/>
      <c r="CL292" s="846"/>
      <c r="CM292" s="1079" t="s">
        <v>1123</v>
      </c>
      <c r="CN292" s="3348">
        <f>ROW(B125)</f>
        <v>125</v>
      </c>
      <c r="CO292" s="3348"/>
      <c r="CP292" s="968" t="s">
        <v>1124</v>
      </c>
      <c r="CQ292" s="3347">
        <f>ROW(B129)</f>
        <v>129</v>
      </c>
      <c r="CR292" s="3347"/>
      <c r="CS292" s="1080"/>
      <c r="CT292" s="395"/>
      <c r="CU292" s="395"/>
      <c r="CV292" s="395"/>
      <c r="CW292" s="395"/>
      <c r="CX292" s="395"/>
      <c r="CY292" s="395"/>
      <c r="CZ292" s="395"/>
      <c r="DA292" s="395"/>
      <c r="DB292" s="395"/>
      <c r="DC292" s="395"/>
      <c r="DD292" s="395"/>
      <c r="DE292" s="395"/>
      <c r="DF292" s="395"/>
      <c r="DG292" s="395"/>
      <c r="DH292" s="549"/>
      <c r="DI292" s="564">
        <v>0</v>
      </c>
      <c r="DJ292" s="564">
        <v>0</v>
      </c>
      <c r="DK292" s="564">
        <v>0</v>
      </c>
      <c r="DL292" s="564">
        <v>0</v>
      </c>
      <c r="DM292" s="564">
        <v>0</v>
      </c>
      <c r="DN292" s="564">
        <v>0</v>
      </c>
      <c r="DO292" s="564">
        <v>0</v>
      </c>
      <c r="DP292" s="564">
        <v>0</v>
      </c>
      <c r="DQ292" s="200">
        <v>0</v>
      </c>
      <c r="DR292" s="200">
        <v>0</v>
      </c>
      <c r="DS292" s="200">
        <v>0</v>
      </c>
      <c r="DT292" s="200">
        <v>0</v>
      </c>
      <c r="DU292" s="200">
        <v>0</v>
      </c>
      <c r="DV292" s="200">
        <v>0</v>
      </c>
      <c r="DW292" s="1304"/>
    </row>
    <row r="293" spans="2:127" s="240" customFormat="1" ht="15.75" customHeight="1">
      <c r="B293" s="1069"/>
      <c r="C293" s="599"/>
      <c r="D293" s="599"/>
      <c r="E293" s="1070"/>
      <c r="F293" s="1070"/>
      <c r="G293" s="1072" t="s">
        <v>1157</v>
      </c>
      <c r="H293" s="2953">
        <f>SUM(Q293,AC293,AO293,BA293,BM293,BY293,CK293,F299,Q299,AC299,AO299,BA299,BM299,BY299,CK299)</f>
        <v>18</v>
      </c>
      <c r="I293" s="2953"/>
      <c r="J293" s="1076" t="s">
        <v>867</v>
      </c>
      <c r="K293" s="1070"/>
      <c r="L293" s="1070"/>
      <c r="M293" s="1070"/>
      <c r="N293" s="395"/>
      <c r="O293" s="395"/>
      <c r="P293" s="395"/>
      <c r="Q293" s="3148">
        <f>SUM(DF11:DF20)</f>
        <v>3</v>
      </c>
      <c r="R293" s="3149"/>
      <c r="S293" s="847" t="s">
        <v>867</v>
      </c>
      <c r="T293" s="551"/>
      <c r="U293" s="551"/>
      <c r="V293" s="551"/>
      <c r="W293" s="3138">
        <f>Q293/DB287</f>
        <v>0.16666666666666666</v>
      </c>
      <c r="X293" s="3138"/>
      <c r="Y293" s="1207"/>
      <c r="Z293" s="1205"/>
      <c r="AA293" s="395"/>
      <c r="AB293" s="395"/>
      <c r="AC293" s="3148">
        <f>SUM(DF26:DF39)</f>
        <v>0</v>
      </c>
      <c r="AD293" s="3149"/>
      <c r="AE293" s="847" t="s">
        <v>867</v>
      </c>
      <c r="AF293" s="551"/>
      <c r="AG293" s="551"/>
      <c r="AH293" s="551"/>
      <c r="AI293" s="551"/>
      <c r="AJ293" s="3138">
        <f>AC293/DB287</f>
        <v>0</v>
      </c>
      <c r="AK293" s="3150"/>
      <c r="AL293" s="552"/>
      <c r="AM293" s="395"/>
      <c r="AN293" s="395"/>
      <c r="AO293" s="3148">
        <f>SUM(DF45:DF58)</f>
        <v>0</v>
      </c>
      <c r="AP293" s="3149"/>
      <c r="AQ293" s="847" t="s">
        <v>867</v>
      </c>
      <c r="AR293" s="551"/>
      <c r="AS293" s="551"/>
      <c r="AT293" s="551"/>
      <c r="AU293" s="551"/>
      <c r="AV293" s="3138">
        <f>AO293/DB287</f>
        <v>0</v>
      </c>
      <c r="AW293" s="3150"/>
      <c r="AX293" s="395"/>
      <c r="AY293" s="395"/>
      <c r="AZ293" s="395"/>
      <c r="BA293" s="3148">
        <f>SUM(DF64:DF73)</f>
        <v>5</v>
      </c>
      <c r="BB293" s="3149"/>
      <c r="BC293" s="847" t="s">
        <v>867</v>
      </c>
      <c r="BD293" s="551"/>
      <c r="BE293" s="551"/>
      <c r="BF293" s="551"/>
      <c r="BG293" s="551"/>
      <c r="BH293" s="3138">
        <f>BA293/DB287</f>
        <v>0.27777777777777779</v>
      </c>
      <c r="BI293" s="3150"/>
      <c r="BJ293" s="395"/>
      <c r="BK293" s="395"/>
      <c r="BL293" s="395"/>
      <c r="BM293" s="3148">
        <f>SUM(DF79:DF90)</f>
        <v>0</v>
      </c>
      <c r="BN293" s="3149"/>
      <c r="BO293" s="847" t="s">
        <v>867</v>
      </c>
      <c r="BP293" s="551"/>
      <c r="BQ293" s="551"/>
      <c r="BR293" s="551"/>
      <c r="BS293" s="551"/>
      <c r="BT293" s="3138">
        <f>BM293/DB287</f>
        <v>0</v>
      </c>
      <c r="BU293" s="3150"/>
      <c r="BV293" s="395"/>
      <c r="BW293" s="395"/>
      <c r="BX293" s="395"/>
      <c r="BY293" s="3148">
        <f>SUM(DF96:DF119)</f>
        <v>2</v>
      </c>
      <c r="BZ293" s="3149"/>
      <c r="CA293" s="847" t="s">
        <v>867</v>
      </c>
      <c r="CB293" s="551"/>
      <c r="CC293" s="551"/>
      <c r="CD293" s="551"/>
      <c r="CE293" s="551"/>
      <c r="CF293" s="3138">
        <f>BY293/DB287</f>
        <v>0.1111111111111111</v>
      </c>
      <c r="CG293" s="3150"/>
      <c r="CH293" s="395"/>
      <c r="CI293" s="395"/>
      <c r="CJ293" s="395"/>
      <c r="CK293" s="3148">
        <f>SUM(DF125:DF129)</f>
        <v>0</v>
      </c>
      <c r="CL293" s="3149"/>
      <c r="CM293" s="847" t="s">
        <v>867</v>
      </c>
      <c r="CN293" s="551"/>
      <c r="CO293" s="551"/>
      <c r="CP293" s="551"/>
      <c r="CQ293" s="551"/>
      <c r="CR293" s="3138">
        <f>CK293/DB287</f>
        <v>0</v>
      </c>
      <c r="CS293" s="3150"/>
      <c r="CT293" s="395"/>
      <c r="CU293" s="395"/>
      <c r="CV293" s="395"/>
      <c r="CW293" s="395"/>
      <c r="CX293" s="395"/>
      <c r="CY293" s="395"/>
      <c r="CZ293" s="395"/>
      <c r="DA293" s="395"/>
      <c r="DB293" s="395"/>
      <c r="DC293" s="395"/>
      <c r="DD293" s="395"/>
      <c r="DE293" s="395"/>
      <c r="DF293" s="395"/>
      <c r="DG293" s="395"/>
      <c r="DH293" s="549"/>
      <c r="DI293" s="564">
        <v>0</v>
      </c>
      <c r="DJ293" s="564">
        <v>0</v>
      </c>
      <c r="DK293" s="564">
        <v>0</v>
      </c>
      <c r="DL293" s="564">
        <v>0</v>
      </c>
      <c r="DM293" s="564">
        <v>0</v>
      </c>
      <c r="DN293" s="564">
        <v>0</v>
      </c>
      <c r="DO293" s="564">
        <v>0</v>
      </c>
      <c r="DP293" s="564">
        <v>0</v>
      </c>
      <c r="DQ293" s="200">
        <v>0</v>
      </c>
      <c r="DR293" s="200">
        <v>0</v>
      </c>
      <c r="DS293" s="200">
        <v>0</v>
      </c>
      <c r="DT293" s="200">
        <v>0</v>
      </c>
      <c r="DU293" s="200">
        <v>0</v>
      </c>
      <c r="DV293" s="200">
        <v>0</v>
      </c>
      <c r="DW293" s="1304"/>
    </row>
    <row r="294" spans="2:127" s="240" customFormat="1" ht="13.5" customHeight="1">
      <c r="B294" s="550"/>
      <c r="C294" s="364"/>
      <c r="D294" s="364"/>
      <c r="E294" s="395"/>
      <c r="F294" s="395"/>
      <c r="G294" s="395"/>
      <c r="H294" s="395"/>
      <c r="I294" s="395"/>
      <c r="J294" s="395"/>
      <c r="K294" s="395"/>
      <c r="L294" s="395"/>
      <c r="M294" s="395"/>
      <c r="N294" s="395"/>
      <c r="O294" s="395"/>
      <c r="P294" s="395"/>
      <c r="Q294" s="395"/>
      <c r="R294" s="395"/>
      <c r="S294" s="395"/>
      <c r="T294" s="395"/>
      <c r="U294" s="395"/>
      <c r="V294" s="395"/>
      <c r="W294" s="395"/>
      <c r="X294" s="395"/>
      <c r="Y294" s="1205"/>
      <c r="Z294" s="1205"/>
      <c r="AA294" s="395"/>
      <c r="AB294" s="395"/>
      <c r="AC294" s="395"/>
      <c r="AD294" s="395"/>
      <c r="AE294" s="395"/>
      <c r="AF294" s="395"/>
      <c r="AG294" s="237"/>
      <c r="AH294" s="395"/>
      <c r="AK294" s="395"/>
      <c r="AL294" s="395"/>
      <c r="AM294" s="395"/>
      <c r="AN294" s="395"/>
      <c r="AO294" s="395"/>
      <c r="AP294" s="395"/>
      <c r="AQ294" s="395"/>
      <c r="AR294" s="395"/>
      <c r="AS294" s="395"/>
      <c r="AT294" s="395"/>
      <c r="AU294" s="395"/>
      <c r="AV294" s="395"/>
      <c r="AW294" s="395"/>
      <c r="AX294" s="395"/>
      <c r="AY294" s="395"/>
      <c r="AZ294" s="395"/>
      <c r="BA294" s="395"/>
      <c r="BB294" s="395"/>
      <c r="BC294" s="395"/>
      <c r="BD294" s="395"/>
      <c r="BE294" s="395"/>
      <c r="BF294" s="395"/>
      <c r="BG294" s="395"/>
      <c r="BH294" s="395"/>
      <c r="BI294" s="395"/>
      <c r="BJ294" s="395"/>
      <c r="BK294" s="395"/>
      <c r="BL294" s="395"/>
      <c r="BM294" s="395"/>
      <c r="BN294" s="395"/>
      <c r="BO294" s="395"/>
      <c r="BP294" s="395"/>
      <c r="BQ294" s="395"/>
      <c r="BR294" s="395"/>
      <c r="BS294" s="395"/>
      <c r="BT294" s="395"/>
      <c r="BU294" s="395"/>
      <c r="BV294" s="395"/>
      <c r="BW294" s="395"/>
      <c r="BX294" s="395"/>
      <c r="BY294" s="395"/>
      <c r="BZ294" s="395"/>
      <c r="CA294" s="395"/>
      <c r="CB294" s="395"/>
      <c r="CC294" s="395"/>
      <c r="CD294" s="395"/>
      <c r="CE294" s="395"/>
      <c r="CF294" s="395"/>
      <c r="CG294" s="395"/>
      <c r="CH294" s="395"/>
      <c r="CI294" s="395"/>
      <c r="CJ294" s="395"/>
      <c r="CK294" s="395"/>
      <c r="CL294" s="395"/>
      <c r="CM294" s="395"/>
      <c r="CN294" s="395"/>
      <c r="CO294" s="395"/>
      <c r="CP294" s="395"/>
      <c r="CQ294" s="395"/>
      <c r="CR294" s="395"/>
      <c r="CS294" s="395"/>
      <c r="CT294" s="395"/>
      <c r="CU294" s="395"/>
      <c r="CV294" s="395"/>
      <c r="CW294" s="395"/>
      <c r="CX294" s="395"/>
      <c r="CY294" s="395"/>
      <c r="CZ294" s="395"/>
      <c r="DA294" s="395"/>
      <c r="DB294" s="395"/>
      <c r="DC294" s="395"/>
      <c r="DD294" s="395"/>
      <c r="DE294" s="395"/>
      <c r="DF294" s="395"/>
      <c r="DG294" s="395"/>
      <c r="DH294" s="549"/>
      <c r="DI294" s="564">
        <v>0</v>
      </c>
      <c r="DJ294" s="564">
        <v>0</v>
      </c>
      <c r="DK294" s="564">
        <v>0</v>
      </c>
      <c r="DL294" s="564">
        <v>0</v>
      </c>
      <c r="DM294" s="564">
        <v>0</v>
      </c>
      <c r="DN294" s="564">
        <v>0</v>
      </c>
      <c r="DO294" s="564">
        <v>0</v>
      </c>
      <c r="DP294" s="564">
        <v>0</v>
      </c>
      <c r="DQ294" s="200">
        <v>0</v>
      </c>
      <c r="DR294" s="200">
        <v>0</v>
      </c>
      <c r="DS294" s="200">
        <v>0</v>
      </c>
      <c r="DT294" s="200">
        <v>0</v>
      </c>
      <c r="DU294" s="200">
        <v>0</v>
      </c>
      <c r="DV294" s="200">
        <v>0</v>
      </c>
      <c r="DW294" s="1304"/>
    </row>
    <row r="295" spans="2:127" s="240" customFormat="1" ht="15.75" customHeight="1">
      <c r="B295" s="712"/>
      <c r="C295" s="713"/>
      <c r="D295" s="713"/>
      <c r="E295" s="713"/>
      <c r="F295" s="3171">
        <f>COUNTA(B135:B146)</f>
        <v>10</v>
      </c>
      <c r="G295" s="3172"/>
      <c r="H295" s="3172" t="s">
        <v>113</v>
      </c>
      <c r="I295" s="3172"/>
      <c r="J295" s="3172"/>
      <c r="K295" s="3172"/>
      <c r="L295" s="3172"/>
      <c r="M295" s="3172"/>
      <c r="N295" s="3334"/>
      <c r="O295" s="395"/>
      <c r="Q295" s="3393">
        <f>COUNTA(B152:B178)</f>
        <v>26</v>
      </c>
      <c r="R295" s="3394"/>
      <c r="S295" s="3394" t="s">
        <v>1192</v>
      </c>
      <c r="T295" s="3394"/>
      <c r="U295" s="3394"/>
      <c r="V295" s="3394"/>
      <c r="W295" s="3394"/>
      <c r="X295" s="3394"/>
      <c r="Y295" s="3395"/>
      <c r="Z295" s="200">
        <v>0</v>
      </c>
      <c r="AA295" s="200">
        <v>0</v>
      </c>
      <c r="AB295" s="200">
        <v>0</v>
      </c>
      <c r="AC295" s="3396">
        <f>COUNTA(B184:B197)</f>
        <v>13</v>
      </c>
      <c r="AD295" s="3397"/>
      <c r="AE295" s="3397" t="s">
        <v>1208</v>
      </c>
      <c r="AF295" s="3397"/>
      <c r="AG295" s="3397"/>
      <c r="AH295" s="3397"/>
      <c r="AI295" s="3397"/>
      <c r="AJ295" s="3397"/>
      <c r="AK295" s="3398"/>
      <c r="AL295" s="200">
        <v>0</v>
      </c>
      <c r="AM295" s="200">
        <v>0</v>
      </c>
      <c r="AN295" s="200">
        <v>0</v>
      </c>
      <c r="AO295" s="3399">
        <f>COUNTA(B203:B215)</f>
        <v>12</v>
      </c>
      <c r="AP295" s="3400"/>
      <c r="AQ295" s="3400" t="s">
        <v>1209</v>
      </c>
      <c r="AR295" s="3400"/>
      <c r="AS295" s="3400"/>
      <c r="AT295" s="3400"/>
      <c r="AU295" s="3400"/>
      <c r="AV295" s="3400"/>
      <c r="AW295" s="3401"/>
      <c r="AX295" s="200">
        <v>0</v>
      </c>
      <c r="AY295" s="200">
        <v>0</v>
      </c>
      <c r="AZ295" s="200">
        <v>0</v>
      </c>
      <c r="BA295" s="3384">
        <f>COUNTA(B221:B227)</f>
        <v>6</v>
      </c>
      <c r="BB295" s="3385"/>
      <c r="BC295" s="3385" t="s">
        <v>1210</v>
      </c>
      <c r="BD295" s="3385"/>
      <c r="BE295" s="3385"/>
      <c r="BF295" s="3385"/>
      <c r="BG295" s="3385"/>
      <c r="BH295" s="3385"/>
      <c r="BI295" s="3386"/>
      <c r="BJ295" s="200">
        <v>0</v>
      </c>
      <c r="BK295" s="200">
        <v>0</v>
      </c>
      <c r="BL295" s="200">
        <v>0</v>
      </c>
      <c r="BM295" s="3387">
        <f>COUNTA(B233:B241)</f>
        <v>8</v>
      </c>
      <c r="BN295" s="3388"/>
      <c r="BO295" s="3388" t="s">
        <v>1211</v>
      </c>
      <c r="BP295" s="3388"/>
      <c r="BQ295" s="3388"/>
      <c r="BR295" s="3388"/>
      <c r="BS295" s="3388"/>
      <c r="BT295" s="3388"/>
      <c r="BU295" s="3389"/>
      <c r="BV295" s="739">
        <v>0</v>
      </c>
      <c r="BW295" s="739">
        <v>0</v>
      </c>
      <c r="BX295" s="200">
        <v>0</v>
      </c>
      <c r="BY295" s="3390">
        <f>COUNTA(B247:B254)</f>
        <v>5</v>
      </c>
      <c r="BZ295" s="3391"/>
      <c r="CA295" s="3391" t="s">
        <v>1212</v>
      </c>
      <c r="CB295" s="3391"/>
      <c r="CC295" s="3391"/>
      <c r="CD295" s="3391"/>
      <c r="CE295" s="3391"/>
      <c r="CF295" s="3391"/>
      <c r="CG295" s="3392"/>
      <c r="CH295" s="739">
        <v>0</v>
      </c>
      <c r="CI295" s="739">
        <v>0</v>
      </c>
      <c r="CJ295" s="200">
        <v>0</v>
      </c>
      <c r="CK295" s="3349">
        <f>COUNTA(B260:B278)</f>
        <v>17</v>
      </c>
      <c r="CL295" s="3248"/>
      <c r="CM295" s="3250" t="s">
        <v>854</v>
      </c>
      <c r="CN295" s="3250"/>
      <c r="CO295" s="3250"/>
      <c r="CP295" s="3250"/>
      <c r="CQ295" s="3250"/>
      <c r="CR295" s="3250"/>
      <c r="CS295" s="3251"/>
      <c r="CT295" s="395"/>
      <c r="CU295" s="395"/>
      <c r="CV295" s="395"/>
      <c r="CW295" s="395"/>
      <c r="CX295" s="395"/>
      <c r="CY295" s="395"/>
      <c r="CZ295" s="395"/>
      <c r="DA295" s="395"/>
      <c r="DB295" s="395"/>
      <c r="DC295" s="395"/>
      <c r="DD295" s="395"/>
      <c r="DE295" s="395"/>
      <c r="DF295" s="395"/>
      <c r="DG295" s="395"/>
      <c r="DH295" s="549"/>
      <c r="DI295" s="564">
        <v>0</v>
      </c>
      <c r="DJ295" s="564">
        <v>0</v>
      </c>
      <c r="DK295" s="564">
        <v>0</v>
      </c>
      <c r="DL295" s="564">
        <v>0</v>
      </c>
      <c r="DM295" s="564">
        <v>0</v>
      </c>
      <c r="DN295" s="564">
        <v>0</v>
      </c>
      <c r="DO295" s="564">
        <v>0</v>
      </c>
      <c r="DP295" s="564">
        <v>0</v>
      </c>
      <c r="DQ295" s="200">
        <v>0</v>
      </c>
      <c r="DR295" s="200">
        <v>0</v>
      </c>
      <c r="DS295" s="200">
        <v>0</v>
      </c>
      <c r="DT295" s="200">
        <v>0</v>
      </c>
      <c r="DU295" s="200">
        <v>0</v>
      </c>
      <c r="DV295" s="200">
        <v>0</v>
      </c>
      <c r="DW295" s="1304"/>
    </row>
    <row r="296" spans="2:127" s="240" customFormat="1" ht="14.25" customHeight="1">
      <c r="B296" s="712"/>
      <c r="C296" s="713"/>
      <c r="D296" s="713"/>
      <c r="E296" s="713"/>
      <c r="F296" s="3350" t="s">
        <v>1213</v>
      </c>
      <c r="G296" s="3351"/>
      <c r="H296" s="3351"/>
      <c r="I296" s="3351"/>
      <c r="J296" s="3351"/>
      <c r="K296" s="3351"/>
      <c r="L296" s="3351"/>
      <c r="M296" s="3351"/>
      <c r="N296" s="3352"/>
      <c r="O296" s="395"/>
      <c r="P296" s="395"/>
      <c r="Q296" s="3129"/>
      <c r="R296" s="2965"/>
      <c r="S296" s="2965"/>
      <c r="T296" s="2965"/>
      <c r="U296" s="2965"/>
      <c r="V296" s="2965"/>
      <c r="W296" s="2965"/>
      <c r="X296" s="2965"/>
      <c r="Y296" s="3130"/>
      <c r="Z296" s="200">
        <v>0</v>
      </c>
      <c r="AA296" s="200">
        <v>0</v>
      </c>
      <c r="AB296" s="200">
        <v>0</v>
      </c>
      <c r="AC296" s="3356" t="s">
        <v>1214</v>
      </c>
      <c r="AD296" s="3357"/>
      <c r="AE296" s="3357"/>
      <c r="AF296" s="3357"/>
      <c r="AG296" s="3357"/>
      <c r="AH296" s="3357"/>
      <c r="AI296" s="3357"/>
      <c r="AJ296" s="3357"/>
      <c r="AK296" s="3358"/>
      <c r="AL296" s="200">
        <v>0</v>
      </c>
      <c r="AM296" s="200">
        <v>0</v>
      </c>
      <c r="AN296" s="200">
        <v>0</v>
      </c>
      <c r="AO296" s="3129"/>
      <c r="AP296" s="2965"/>
      <c r="AQ296" s="2965"/>
      <c r="AR296" s="2965"/>
      <c r="AS296" s="2965"/>
      <c r="AT296" s="2965"/>
      <c r="AU296" s="2965"/>
      <c r="AV296" s="2965"/>
      <c r="AW296" s="3130"/>
      <c r="AX296" s="200">
        <v>0</v>
      </c>
      <c r="AY296" s="200">
        <v>0</v>
      </c>
      <c r="AZ296" s="200">
        <v>0</v>
      </c>
      <c r="BA296" s="3362" t="s">
        <v>1215</v>
      </c>
      <c r="BB296" s="3363"/>
      <c r="BC296" s="3363"/>
      <c r="BD296" s="3363"/>
      <c r="BE296" s="3363"/>
      <c r="BF296" s="3363"/>
      <c r="BG296" s="3363"/>
      <c r="BH296" s="3363"/>
      <c r="BI296" s="3364"/>
      <c r="BJ296" s="200">
        <v>0</v>
      </c>
      <c r="BK296" s="200">
        <v>0</v>
      </c>
      <c r="BL296" s="200">
        <v>0</v>
      </c>
      <c r="BM296" s="3368" t="s">
        <v>1216</v>
      </c>
      <c r="BN296" s="3369"/>
      <c r="BO296" s="3369"/>
      <c r="BP296" s="3369"/>
      <c r="BQ296" s="3369"/>
      <c r="BR296" s="3369"/>
      <c r="BS296" s="3369"/>
      <c r="BT296" s="3369"/>
      <c r="BU296" s="3370"/>
      <c r="BV296" s="200">
        <v>0</v>
      </c>
      <c r="BW296" s="200">
        <v>0</v>
      </c>
      <c r="BX296" s="200">
        <v>0</v>
      </c>
      <c r="BY296" s="3374" t="s">
        <v>1217</v>
      </c>
      <c r="BZ296" s="3375"/>
      <c r="CA296" s="3375"/>
      <c r="CB296" s="3375"/>
      <c r="CC296" s="3375"/>
      <c r="CD296" s="3375"/>
      <c r="CE296" s="3375"/>
      <c r="CF296" s="3375"/>
      <c r="CG296" s="3376"/>
      <c r="CH296" s="200">
        <v>0</v>
      </c>
      <c r="CI296" s="200">
        <v>0</v>
      </c>
      <c r="CJ296" s="200">
        <v>0</v>
      </c>
      <c r="CK296" s="3380" t="s">
        <v>1218</v>
      </c>
      <c r="CL296" s="3381"/>
      <c r="CM296" s="3381"/>
      <c r="CN296" s="3381"/>
      <c r="CO296" s="3381"/>
      <c r="CP296" s="3381"/>
      <c r="CQ296" s="3381"/>
      <c r="CR296" s="3381"/>
      <c r="CS296" s="3382"/>
      <c r="CT296" s="395"/>
      <c r="CU296" s="395"/>
      <c r="CV296" s="395"/>
      <c r="CW296" s="395"/>
      <c r="CX296" s="395"/>
      <c r="CY296" s="395"/>
      <c r="CZ296" s="395"/>
      <c r="DA296" s="395"/>
      <c r="DB296" s="395"/>
      <c r="DC296" s="395"/>
      <c r="DD296" s="395"/>
      <c r="DE296" s="395"/>
      <c r="DF296" s="395"/>
      <c r="DG296" s="395"/>
      <c r="DH296" s="549"/>
      <c r="DI296" s="564">
        <v>0</v>
      </c>
      <c r="DJ296" s="564">
        <v>0</v>
      </c>
      <c r="DK296" s="564">
        <v>0</v>
      </c>
      <c r="DL296" s="564">
        <v>0</v>
      </c>
      <c r="DM296" s="564">
        <v>0</v>
      </c>
      <c r="DN296" s="564">
        <v>0</v>
      </c>
      <c r="DO296" s="564">
        <v>0</v>
      </c>
      <c r="DP296" s="564">
        <v>0</v>
      </c>
      <c r="DQ296" s="200">
        <v>0</v>
      </c>
      <c r="DR296" s="200">
        <v>0</v>
      </c>
      <c r="DS296" s="200">
        <v>0</v>
      </c>
      <c r="DT296" s="200">
        <v>0</v>
      </c>
      <c r="DU296" s="200">
        <v>0</v>
      </c>
      <c r="DV296" s="200">
        <v>0</v>
      </c>
      <c r="DW296" s="1304"/>
    </row>
    <row r="297" spans="2:127" s="240" customFormat="1" ht="14.25" customHeight="1">
      <c r="B297" s="712"/>
      <c r="C297" s="713"/>
      <c r="D297" s="713"/>
      <c r="E297" s="713"/>
      <c r="F297" s="3353"/>
      <c r="G297" s="3354"/>
      <c r="H297" s="3354"/>
      <c r="I297" s="3354"/>
      <c r="J297" s="3354"/>
      <c r="K297" s="3354"/>
      <c r="L297" s="3354"/>
      <c r="M297" s="3354"/>
      <c r="N297" s="3355"/>
      <c r="O297" s="395"/>
      <c r="P297" s="395"/>
      <c r="Q297" s="3131"/>
      <c r="R297" s="3132"/>
      <c r="S297" s="3132"/>
      <c r="T297" s="3132"/>
      <c r="U297" s="3132"/>
      <c r="V297" s="3132"/>
      <c r="W297" s="3132"/>
      <c r="X297" s="3132"/>
      <c r="Y297" s="3133"/>
      <c r="Z297" s="200">
        <v>0</v>
      </c>
      <c r="AA297" s="200">
        <v>0</v>
      </c>
      <c r="AB297" s="200">
        <v>0</v>
      </c>
      <c r="AC297" s="3359"/>
      <c r="AD297" s="3360"/>
      <c r="AE297" s="3360"/>
      <c r="AF297" s="3360"/>
      <c r="AG297" s="3360"/>
      <c r="AH297" s="3360"/>
      <c r="AI297" s="3360"/>
      <c r="AJ297" s="3360"/>
      <c r="AK297" s="3361"/>
      <c r="AL297" s="200">
        <v>0</v>
      </c>
      <c r="AM297" s="200">
        <v>0</v>
      </c>
      <c r="AN297" s="200">
        <v>0</v>
      </c>
      <c r="AO297" s="3131"/>
      <c r="AP297" s="3132"/>
      <c r="AQ297" s="3132"/>
      <c r="AR297" s="3132"/>
      <c r="AS297" s="3132"/>
      <c r="AT297" s="3132"/>
      <c r="AU297" s="3132"/>
      <c r="AV297" s="3132"/>
      <c r="AW297" s="3133"/>
      <c r="AX297" s="200">
        <v>0</v>
      </c>
      <c r="AY297" s="200">
        <v>0</v>
      </c>
      <c r="AZ297" s="200">
        <v>0</v>
      </c>
      <c r="BA297" s="3365"/>
      <c r="BB297" s="3366"/>
      <c r="BC297" s="3366"/>
      <c r="BD297" s="3366"/>
      <c r="BE297" s="3366"/>
      <c r="BF297" s="3366"/>
      <c r="BG297" s="3366"/>
      <c r="BH297" s="3366"/>
      <c r="BI297" s="3367"/>
      <c r="BJ297" s="200">
        <v>0</v>
      </c>
      <c r="BK297" s="200">
        <v>0</v>
      </c>
      <c r="BL297" s="200">
        <v>0</v>
      </c>
      <c r="BM297" s="3371"/>
      <c r="BN297" s="3372"/>
      <c r="BO297" s="3372"/>
      <c r="BP297" s="3372"/>
      <c r="BQ297" s="3372"/>
      <c r="BR297" s="3372"/>
      <c r="BS297" s="3372"/>
      <c r="BT297" s="3372"/>
      <c r="BU297" s="3373"/>
      <c r="BV297" s="200">
        <v>0</v>
      </c>
      <c r="BW297" s="200">
        <v>0</v>
      </c>
      <c r="BX297" s="200">
        <v>0</v>
      </c>
      <c r="BY297" s="3377"/>
      <c r="BZ297" s="3378"/>
      <c r="CA297" s="3378"/>
      <c r="CB297" s="3378"/>
      <c r="CC297" s="3378"/>
      <c r="CD297" s="3378"/>
      <c r="CE297" s="3378"/>
      <c r="CF297" s="3378"/>
      <c r="CG297" s="3379"/>
      <c r="CH297" s="200">
        <v>0</v>
      </c>
      <c r="CI297" s="200">
        <v>0</v>
      </c>
      <c r="CJ297" s="200">
        <v>0</v>
      </c>
      <c r="CK297" s="3383"/>
      <c r="CL297" s="3252"/>
      <c r="CM297" s="3252"/>
      <c r="CN297" s="3252"/>
      <c r="CO297" s="3252"/>
      <c r="CP297" s="3252"/>
      <c r="CQ297" s="3252"/>
      <c r="CR297" s="3252"/>
      <c r="CS297" s="3253"/>
      <c r="CT297" s="395"/>
      <c r="CU297" s="395"/>
      <c r="CV297" s="395"/>
      <c r="CW297" s="395"/>
      <c r="CX297" s="395"/>
      <c r="CY297" s="395"/>
      <c r="CZ297" s="395"/>
      <c r="DA297" s="395"/>
      <c r="DB297" s="395"/>
      <c r="DC297" s="395"/>
      <c r="DD297" s="395"/>
      <c r="DE297" s="395"/>
      <c r="DF297" s="395"/>
      <c r="DG297" s="395"/>
      <c r="DH297" s="549"/>
      <c r="DI297" s="564">
        <v>0</v>
      </c>
      <c r="DJ297" s="564">
        <v>0</v>
      </c>
      <c r="DK297" s="564">
        <v>0</v>
      </c>
      <c r="DL297" s="564">
        <v>0</v>
      </c>
      <c r="DM297" s="564">
        <v>0</v>
      </c>
      <c r="DN297" s="564">
        <v>0</v>
      </c>
      <c r="DO297" s="564">
        <v>0</v>
      </c>
      <c r="DP297" s="564">
        <v>0</v>
      </c>
      <c r="DQ297" s="200">
        <v>0</v>
      </c>
      <c r="DR297" s="200">
        <v>0</v>
      </c>
      <c r="DS297" s="200">
        <v>0</v>
      </c>
      <c r="DT297" s="200">
        <v>0</v>
      </c>
      <c r="DU297" s="200">
        <v>0</v>
      </c>
      <c r="DV297" s="200">
        <v>0</v>
      </c>
      <c r="DW297" s="1304"/>
    </row>
    <row r="298" spans="2:127" s="240" customFormat="1" ht="14.25" customHeight="1">
      <c r="B298" s="712"/>
      <c r="C298" s="713"/>
      <c r="D298" s="713"/>
      <c r="E298" s="713"/>
      <c r="F298" s="845"/>
      <c r="G298" s="846"/>
      <c r="H298" s="1079" t="s">
        <v>1123</v>
      </c>
      <c r="I298" s="3348">
        <f>ROW(B135)</f>
        <v>135</v>
      </c>
      <c r="J298" s="3348"/>
      <c r="K298" s="968" t="s">
        <v>1124</v>
      </c>
      <c r="L298" s="3347">
        <f>ROW(B146)</f>
        <v>146</v>
      </c>
      <c r="M298" s="3347"/>
      <c r="N298" s="1080"/>
      <c r="O298" s="395"/>
      <c r="P298" s="395"/>
      <c r="Q298" s="845"/>
      <c r="R298" s="846"/>
      <c r="S298" s="1079" t="s">
        <v>1123</v>
      </c>
      <c r="T298" s="3348">
        <f>ROW(B152)</f>
        <v>152</v>
      </c>
      <c r="U298" s="3348"/>
      <c r="V298" s="968" t="s">
        <v>1124</v>
      </c>
      <c r="W298" s="3347">
        <f>ROW(B178)</f>
        <v>178</v>
      </c>
      <c r="X298" s="3347"/>
      <c r="Y298" s="1080"/>
      <c r="Z298" s="200"/>
      <c r="AA298" s="200"/>
      <c r="AB298" s="200"/>
      <c r="AC298" s="845"/>
      <c r="AD298" s="846"/>
      <c r="AE298" s="1079" t="s">
        <v>1123</v>
      </c>
      <c r="AF298" s="3348">
        <f>ROW(B184)</f>
        <v>184</v>
      </c>
      <c r="AG298" s="3348"/>
      <c r="AH298" s="968" t="s">
        <v>1124</v>
      </c>
      <c r="AI298" s="3347">
        <f>ROW(B197)</f>
        <v>197</v>
      </c>
      <c r="AJ298" s="3347"/>
      <c r="AK298" s="1080"/>
      <c r="AL298" s="200"/>
      <c r="AM298" s="200"/>
      <c r="AN298" s="200"/>
      <c r="AO298" s="845"/>
      <c r="AP298" s="846"/>
      <c r="AQ298" s="1079" t="s">
        <v>1123</v>
      </c>
      <c r="AR298" s="3348">
        <f>ROW(B203)</f>
        <v>203</v>
      </c>
      <c r="AS298" s="3348"/>
      <c r="AT298" s="968" t="s">
        <v>1124</v>
      </c>
      <c r="AU298" s="3347">
        <f>ROW(B215)</f>
        <v>215</v>
      </c>
      <c r="AV298" s="3347"/>
      <c r="AW298" s="1080"/>
      <c r="AX298" s="200"/>
      <c r="AY298" s="200"/>
      <c r="AZ298" s="200"/>
      <c r="BA298" s="845"/>
      <c r="BB298" s="846"/>
      <c r="BC298" s="1079" t="s">
        <v>1123</v>
      </c>
      <c r="BD298" s="3348">
        <f>ROW(B221)</f>
        <v>221</v>
      </c>
      <c r="BE298" s="3348"/>
      <c r="BF298" s="968" t="s">
        <v>1124</v>
      </c>
      <c r="BG298" s="3347">
        <f>ROW(B227)</f>
        <v>227</v>
      </c>
      <c r="BH298" s="3347"/>
      <c r="BI298" s="1080"/>
      <c r="BJ298" s="200"/>
      <c r="BK298" s="200"/>
      <c r="BL298" s="200"/>
      <c r="BM298" s="845"/>
      <c r="BN298" s="846"/>
      <c r="BO298" s="1079" t="s">
        <v>1123</v>
      </c>
      <c r="BP298" s="3348">
        <f>ROW(B233)</f>
        <v>233</v>
      </c>
      <c r="BQ298" s="3348"/>
      <c r="BR298" s="968" t="s">
        <v>1124</v>
      </c>
      <c r="BS298" s="3347">
        <f>ROW(B241)</f>
        <v>241</v>
      </c>
      <c r="BT298" s="3347"/>
      <c r="BU298" s="1080"/>
      <c r="BV298" s="200"/>
      <c r="BW298" s="200"/>
      <c r="BX298" s="200"/>
      <c r="BY298" s="845"/>
      <c r="BZ298" s="846"/>
      <c r="CA298" s="1079" t="s">
        <v>1123</v>
      </c>
      <c r="CB298" s="3348">
        <f>ROW(B247)</f>
        <v>247</v>
      </c>
      <c r="CC298" s="3348"/>
      <c r="CD298" s="968" t="s">
        <v>1124</v>
      </c>
      <c r="CE298" s="3347">
        <f>ROW(B254)</f>
        <v>254</v>
      </c>
      <c r="CF298" s="3347"/>
      <c r="CG298" s="1080"/>
      <c r="CH298" s="200"/>
      <c r="CI298" s="200"/>
      <c r="CJ298" s="200"/>
      <c r="CK298" s="845"/>
      <c r="CL298" s="846"/>
      <c r="CM298" s="1079" t="s">
        <v>1123</v>
      </c>
      <c r="CN298" s="3348">
        <f>ROW(B260)</f>
        <v>260</v>
      </c>
      <c r="CO298" s="3348"/>
      <c r="CP298" s="968" t="s">
        <v>1124</v>
      </c>
      <c r="CQ298" s="3347">
        <f>ROW(B278)</f>
        <v>278</v>
      </c>
      <c r="CR298" s="3347"/>
      <c r="CS298" s="1080"/>
      <c r="CT298" s="395"/>
      <c r="CU298" s="395"/>
      <c r="CV298" s="395"/>
      <c r="CW298" s="395"/>
      <c r="CX298" s="395"/>
      <c r="CY298" s="395"/>
      <c r="CZ298" s="395"/>
      <c r="DA298" s="395"/>
      <c r="DB298" s="395"/>
      <c r="DC298" s="395"/>
      <c r="DD298" s="395"/>
      <c r="DE298" s="395"/>
      <c r="DF298" s="395"/>
      <c r="DG298" s="395"/>
      <c r="DH298" s="549"/>
      <c r="DI298" s="564">
        <v>0</v>
      </c>
      <c r="DJ298" s="564">
        <v>0</v>
      </c>
      <c r="DK298" s="564">
        <v>0</v>
      </c>
      <c r="DL298" s="564">
        <v>0</v>
      </c>
      <c r="DM298" s="564">
        <v>0</v>
      </c>
      <c r="DN298" s="564">
        <v>0</v>
      </c>
      <c r="DO298" s="564">
        <v>0</v>
      </c>
      <c r="DP298" s="564">
        <v>0</v>
      </c>
      <c r="DQ298" s="200">
        <v>0</v>
      </c>
      <c r="DR298" s="200">
        <v>0</v>
      </c>
      <c r="DS298" s="200">
        <v>0</v>
      </c>
      <c r="DT298" s="200">
        <v>0</v>
      </c>
      <c r="DU298" s="200">
        <v>0</v>
      </c>
      <c r="DV298" s="200">
        <v>0</v>
      </c>
      <c r="DW298" s="1304"/>
    </row>
    <row r="299" spans="2:127" s="240" customFormat="1" ht="15.75" customHeight="1">
      <c r="B299" s="712"/>
      <c r="C299" s="713"/>
      <c r="D299" s="713"/>
      <c r="E299" s="713"/>
      <c r="F299" s="3148">
        <f>SUM(DF135:DF146)</f>
        <v>0</v>
      </c>
      <c r="G299" s="3149"/>
      <c r="H299" s="847" t="s">
        <v>867</v>
      </c>
      <c r="I299" s="551"/>
      <c r="J299" s="551"/>
      <c r="K299" s="551"/>
      <c r="L299" s="3138">
        <f>F299/DB287</f>
        <v>0</v>
      </c>
      <c r="M299" s="3138"/>
      <c r="N299" s="1207"/>
      <c r="O299" s="395"/>
      <c r="P299" s="395"/>
      <c r="Q299" s="3148">
        <f>SUM(DF152:DF178)</f>
        <v>0</v>
      </c>
      <c r="R299" s="3149"/>
      <c r="S299" s="847" t="s">
        <v>867</v>
      </c>
      <c r="T299" s="551"/>
      <c r="U299" s="551"/>
      <c r="V299" s="551"/>
      <c r="W299" s="3138">
        <f>Q299/DB287</f>
        <v>0</v>
      </c>
      <c r="X299" s="3138"/>
      <c r="Y299" s="1207"/>
      <c r="Z299" s="1205"/>
      <c r="AA299" s="395"/>
      <c r="AB299" s="395"/>
      <c r="AC299" s="3148">
        <f>SUM(DF184:DF197)</f>
        <v>0</v>
      </c>
      <c r="AD299" s="3149"/>
      <c r="AE299" s="847" t="s">
        <v>867</v>
      </c>
      <c r="AF299" s="551"/>
      <c r="AG299" s="551"/>
      <c r="AH299" s="551"/>
      <c r="AI299" s="3138">
        <f>AC299/DB287</f>
        <v>0</v>
      </c>
      <c r="AJ299" s="3138"/>
      <c r="AK299" s="1207"/>
      <c r="AL299" s="552"/>
      <c r="AM299" s="395"/>
      <c r="AN299" s="395"/>
      <c r="AO299" s="3148">
        <f>SUM(DF203:DF215)</f>
        <v>0</v>
      </c>
      <c r="AP299" s="3149"/>
      <c r="AQ299" s="847" t="s">
        <v>867</v>
      </c>
      <c r="AR299" s="551"/>
      <c r="AS299" s="551"/>
      <c r="AT299" s="551"/>
      <c r="AU299" s="551"/>
      <c r="AV299" s="3138">
        <f>AO299/DB287</f>
        <v>0</v>
      </c>
      <c r="AW299" s="3150"/>
      <c r="AX299" s="395"/>
      <c r="AY299" s="395"/>
      <c r="AZ299" s="395"/>
      <c r="BA299" s="3148">
        <f>SUM(DF221:DF227)</f>
        <v>0</v>
      </c>
      <c r="BB299" s="3149"/>
      <c r="BC299" s="847" t="s">
        <v>867</v>
      </c>
      <c r="BD299" s="551"/>
      <c r="BE299" s="551"/>
      <c r="BF299" s="551"/>
      <c r="BG299" s="551"/>
      <c r="BH299" s="3138">
        <f>BA299/DB287</f>
        <v>0</v>
      </c>
      <c r="BI299" s="3150"/>
      <c r="BJ299" s="395"/>
      <c r="BK299" s="395"/>
      <c r="BL299" s="395"/>
      <c r="BM299" s="3148">
        <f>SUM(DF233:DF241)</f>
        <v>8</v>
      </c>
      <c r="BN299" s="3149"/>
      <c r="BO299" s="847" t="s">
        <v>867</v>
      </c>
      <c r="BP299" s="551"/>
      <c r="BQ299" s="551"/>
      <c r="BR299" s="551"/>
      <c r="BS299" s="551"/>
      <c r="BT299" s="3138">
        <f>BM299/DB287</f>
        <v>0.44444444444444442</v>
      </c>
      <c r="BU299" s="3150"/>
      <c r="BV299" s="395"/>
      <c r="BW299" s="395"/>
      <c r="BX299" s="395"/>
      <c r="BY299" s="3148">
        <f>SUM(DF247:DF254)</f>
        <v>0</v>
      </c>
      <c r="BZ299" s="3149"/>
      <c r="CA299" s="847" t="s">
        <v>867</v>
      </c>
      <c r="CB299" s="551"/>
      <c r="CC299" s="551"/>
      <c r="CD299" s="551"/>
      <c r="CE299" s="551"/>
      <c r="CF299" s="3138">
        <f>BY299/DB287</f>
        <v>0</v>
      </c>
      <c r="CG299" s="3150"/>
      <c r="CH299" s="395"/>
      <c r="CI299" s="395"/>
      <c r="CJ299" s="395"/>
      <c r="CK299" s="3148">
        <f>SUM(DF267:DF284)</f>
        <v>0</v>
      </c>
      <c r="CL299" s="3149"/>
      <c r="CM299" s="847" t="s">
        <v>867</v>
      </c>
      <c r="CN299" s="551"/>
      <c r="CO299" s="551"/>
      <c r="CP299" s="551"/>
      <c r="CQ299" s="551"/>
      <c r="CR299" s="3138">
        <f>CK299/DB287</f>
        <v>0</v>
      </c>
      <c r="CS299" s="3150"/>
      <c r="CT299" s="395"/>
      <c r="CU299" s="395"/>
      <c r="CV299" s="395"/>
      <c r="CW299" s="395"/>
      <c r="CX299" s="395"/>
      <c r="CY299" s="395"/>
      <c r="CZ299" s="395"/>
      <c r="DA299" s="395"/>
      <c r="DB299" s="395"/>
      <c r="DC299" s="395"/>
      <c r="DD299" s="395"/>
      <c r="DE299" s="395"/>
      <c r="DF299" s="395"/>
      <c r="DG299" s="395"/>
      <c r="DH299" s="549"/>
      <c r="DI299" s="564">
        <v>0</v>
      </c>
      <c r="DJ299" s="564">
        <v>0</v>
      </c>
      <c r="DK299" s="564">
        <v>0</v>
      </c>
      <c r="DL299" s="564">
        <v>0</v>
      </c>
      <c r="DM299" s="564">
        <v>0</v>
      </c>
      <c r="DN299" s="564">
        <v>0</v>
      </c>
      <c r="DO299" s="564">
        <v>0</v>
      </c>
      <c r="DP299" s="564">
        <v>0</v>
      </c>
      <c r="DQ299" s="200">
        <v>0</v>
      </c>
      <c r="DR299" s="200">
        <v>0</v>
      </c>
      <c r="DS299" s="200">
        <v>0</v>
      </c>
      <c r="DT299" s="200">
        <v>0</v>
      </c>
      <c r="DU299" s="200">
        <v>0</v>
      </c>
      <c r="DV299" s="200">
        <v>0</v>
      </c>
      <c r="DW299" s="1304"/>
    </row>
    <row r="300" spans="2:127" ht="9.9499999999999993" customHeight="1">
      <c r="B300" s="712"/>
      <c r="C300" s="713"/>
      <c r="D300" s="713"/>
      <c r="E300" s="713"/>
      <c r="F300" s="713"/>
      <c r="G300" s="713"/>
      <c r="H300" s="713"/>
      <c r="I300" s="713"/>
      <c r="J300" s="713"/>
      <c r="K300" s="713"/>
      <c r="L300" s="713"/>
      <c r="M300" s="713"/>
      <c r="N300" s="713"/>
      <c r="O300" s="713"/>
      <c r="P300" s="713"/>
      <c r="Q300" s="714"/>
      <c r="R300" s="714"/>
      <c r="S300" s="715"/>
      <c r="T300" s="715"/>
      <c r="U300" s="715"/>
      <c r="V300" s="715"/>
      <c r="W300" s="715"/>
      <c r="X300" s="715"/>
      <c r="Y300" s="715"/>
      <c r="Z300" s="715"/>
      <c r="AA300" s="715"/>
      <c r="AB300" s="715"/>
      <c r="AC300" s="713"/>
      <c r="AD300" s="713"/>
      <c r="AE300" s="713"/>
      <c r="AF300" s="713"/>
      <c r="AG300" s="713"/>
      <c r="AH300" s="713"/>
      <c r="AI300" s="713"/>
      <c r="AJ300" s="713"/>
      <c r="AK300" s="713"/>
      <c r="AL300" s="713"/>
      <c r="AM300" s="713"/>
      <c r="AN300" s="713"/>
      <c r="AO300" s="713"/>
      <c r="AP300" s="713"/>
      <c r="AQ300" s="714"/>
      <c r="AR300" s="714"/>
      <c r="AS300" s="714"/>
      <c r="AT300" s="714"/>
      <c r="AU300" s="714"/>
      <c r="AV300" s="714"/>
      <c r="AW300" s="714"/>
      <c r="AX300" s="714"/>
      <c r="AY300" s="714"/>
      <c r="AZ300" s="714"/>
      <c r="BA300" s="714"/>
      <c r="BB300" s="714"/>
      <c r="BC300" s="714"/>
      <c r="BD300" s="714"/>
      <c r="BE300" s="714"/>
      <c r="BF300" s="714"/>
      <c r="BG300" s="714"/>
      <c r="BH300" s="714"/>
      <c r="BI300" s="714"/>
      <c r="BJ300" s="714"/>
      <c r="BK300" s="714"/>
      <c r="BL300" s="714"/>
      <c r="BM300" s="714"/>
      <c r="BN300" s="714"/>
      <c r="BO300" s="714"/>
      <c r="BP300" s="714"/>
      <c r="BQ300" s="714"/>
      <c r="BR300" s="714"/>
      <c r="BS300" s="714"/>
      <c r="BT300" s="714"/>
      <c r="BU300" s="714"/>
      <c r="BV300" s="714"/>
      <c r="BW300" s="714"/>
      <c r="BX300" s="714"/>
      <c r="BY300" s="714"/>
      <c r="BZ300" s="714"/>
      <c r="CA300" s="714"/>
      <c r="CB300" s="714"/>
      <c r="CC300" s="714"/>
      <c r="CD300" s="714"/>
      <c r="CE300" s="714"/>
      <c r="CF300" s="714"/>
      <c r="CG300" s="714"/>
      <c r="CH300" s="714"/>
      <c r="CI300" s="714"/>
      <c r="CJ300" s="714"/>
      <c r="CK300" s="714"/>
      <c r="CL300" s="714"/>
      <c r="CM300" s="714"/>
      <c r="CN300" s="714"/>
      <c r="CO300" s="714"/>
      <c r="CP300" s="714"/>
      <c r="CQ300" s="714"/>
      <c r="CR300" s="714"/>
      <c r="CS300" s="714"/>
      <c r="CT300" s="714"/>
      <c r="CU300" s="714"/>
      <c r="CV300" s="714"/>
      <c r="CW300" s="714"/>
      <c r="CX300" s="714"/>
      <c r="CY300" s="714"/>
      <c r="CZ300" s="714"/>
      <c r="DA300" s="714"/>
      <c r="DB300" s="715"/>
      <c r="DC300" s="715"/>
      <c r="DD300" s="716"/>
      <c r="DE300" s="716"/>
      <c r="DF300" s="716"/>
      <c r="DG300" s="716"/>
      <c r="DH300" s="717"/>
      <c r="DI300" s="200"/>
      <c r="DJ300" s="200"/>
      <c r="DK300" s="200"/>
      <c r="DL300" s="200"/>
      <c r="DM300" s="200"/>
      <c r="DN300" s="200"/>
      <c r="DO300" s="200"/>
      <c r="DP300" s="200"/>
      <c r="DQ300" s="200"/>
      <c r="DR300" s="200"/>
      <c r="DS300" s="200"/>
      <c r="DT300" s="200"/>
      <c r="DU300" s="200"/>
      <c r="DV300" s="200"/>
      <c r="DW300" s="1304"/>
    </row>
    <row r="301" spans="2:127" ht="9.9499999999999993" customHeight="1">
      <c r="B301" s="718"/>
      <c r="C301" s="200">
        <v>0</v>
      </c>
      <c r="D301" s="200">
        <v>0</v>
      </c>
      <c r="E301" s="200">
        <v>0</v>
      </c>
      <c r="F301" s="200">
        <v>0</v>
      </c>
      <c r="G301" s="200">
        <v>0</v>
      </c>
      <c r="H301" s="200">
        <v>0</v>
      </c>
      <c r="I301" s="200">
        <v>0</v>
      </c>
      <c r="J301" s="200">
        <v>0</v>
      </c>
      <c r="K301" s="716"/>
      <c r="L301" s="716"/>
      <c r="M301" s="716"/>
      <c r="N301" s="716"/>
      <c r="O301" s="716"/>
      <c r="P301" s="716"/>
      <c r="Q301" s="716"/>
      <c r="R301" s="716"/>
      <c r="S301" s="716"/>
      <c r="T301" s="716"/>
      <c r="U301" s="716"/>
      <c r="V301" s="716"/>
      <c r="W301" s="716"/>
      <c r="X301" s="716"/>
      <c r="Y301" s="1215"/>
      <c r="Z301" s="1215"/>
      <c r="AA301" s="716"/>
      <c r="AB301" s="716"/>
      <c r="AC301" s="716"/>
      <c r="AD301" s="716"/>
      <c r="AE301" s="716"/>
      <c r="AF301" s="716"/>
      <c r="AG301" s="237"/>
      <c r="AH301" s="716"/>
      <c r="AI301" s="716"/>
      <c r="AJ301" s="716"/>
      <c r="AK301" s="716"/>
      <c r="AL301" s="716"/>
      <c r="AM301" s="716"/>
      <c r="AN301" s="716"/>
      <c r="AO301" s="716"/>
      <c r="AP301" s="200">
        <v>0</v>
      </c>
      <c r="AQ301" s="200">
        <v>0</v>
      </c>
      <c r="AR301" s="200">
        <v>0</v>
      </c>
      <c r="AS301" s="200">
        <v>0</v>
      </c>
      <c r="AT301" s="200">
        <v>0</v>
      </c>
      <c r="AU301" s="200">
        <v>0</v>
      </c>
      <c r="AV301" s="200">
        <v>0</v>
      </c>
      <c r="AW301" s="200">
        <v>0</v>
      </c>
      <c r="AX301" s="200">
        <v>0</v>
      </c>
      <c r="AY301" s="200">
        <v>0</v>
      </c>
      <c r="AZ301" s="200">
        <v>0</v>
      </c>
      <c r="BA301" s="200">
        <v>0</v>
      </c>
      <c r="BB301" s="200">
        <v>0</v>
      </c>
      <c r="BC301" s="200">
        <v>0</v>
      </c>
      <c r="BD301" s="200">
        <v>0</v>
      </c>
      <c r="BE301" s="200">
        <v>0</v>
      </c>
      <c r="BF301" s="200">
        <v>0</v>
      </c>
      <c r="BG301" s="200">
        <v>0</v>
      </c>
      <c r="BH301" s="200">
        <v>0</v>
      </c>
      <c r="BI301" s="200">
        <v>0</v>
      </c>
      <c r="BJ301" s="200">
        <v>0</v>
      </c>
      <c r="BK301" s="200">
        <v>0</v>
      </c>
      <c r="BL301" s="200">
        <v>0</v>
      </c>
      <c r="BM301" s="200">
        <v>0</v>
      </c>
      <c r="BN301" s="200">
        <v>0</v>
      </c>
      <c r="BO301" s="200">
        <v>0</v>
      </c>
      <c r="BP301" s="200">
        <v>0</v>
      </c>
      <c r="BQ301" s="200">
        <v>0</v>
      </c>
      <c r="BR301" s="200">
        <v>0</v>
      </c>
      <c r="BS301" s="200">
        <v>0</v>
      </c>
      <c r="BT301" s="200">
        <v>0</v>
      </c>
      <c r="BU301" s="200">
        <v>0</v>
      </c>
      <c r="BV301" s="200">
        <v>0</v>
      </c>
      <c r="BW301" s="200">
        <v>0</v>
      </c>
      <c r="BX301" s="200">
        <v>0</v>
      </c>
      <c r="BY301" s="200">
        <v>0</v>
      </c>
      <c r="BZ301" s="200">
        <v>0</v>
      </c>
      <c r="CA301" s="200">
        <v>0</v>
      </c>
      <c r="CB301" s="200">
        <v>0</v>
      </c>
      <c r="CC301" s="200">
        <v>0</v>
      </c>
      <c r="CD301" s="200">
        <v>0</v>
      </c>
      <c r="CE301" s="200">
        <v>0</v>
      </c>
      <c r="CF301" s="200">
        <v>0</v>
      </c>
      <c r="CG301" s="200">
        <v>0</v>
      </c>
      <c r="CH301" s="200">
        <v>0</v>
      </c>
      <c r="CI301" s="200">
        <v>0</v>
      </c>
      <c r="CJ301" s="200">
        <v>0</v>
      </c>
      <c r="CK301" s="200">
        <v>0</v>
      </c>
      <c r="CL301" s="200">
        <v>0</v>
      </c>
      <c r="CM301" s="200">
        <v>0</v>
      </c>
      <c r="CN301" s="200">
        <v>0</v>
      </c>
      <c r="CO301" s="200">
        <v>0</v>
      </c>
      <c r="CP301" s="200">
        <v>0</v>
      </c>
      <c r="CQ301" s="200">
        <v>0</v>
      </c>
      <c r="CR301" s="200">
        <v>0</v>
      </c>
      <c r="CS301" s="200">
        <v>0</v>
      </c>
      <c r="CT301" s="200">
        <v>0</v>
      </c>
      <c r="CU301" s="200">
        <v>0</v>
      </c>
      <c r="CV301" s="200">
        <v>0</v>
      </c>
      <c r="CW301" s="200">
        <v>0</v>
      </c>
      <c r="CX301" s="200">
        <v>0</v>
      </c>
      <c r="CY301" s="200">
        <v>0</v>
      </c>
      <c r="CZ301" s="200">
        <v>0</v>
      </c>
      <c r="DA301" s="200">
        <v>0</v>
      </c>
      <c r="DB301" s="200">
        <v>0</v>
      </c>
      <c r="DC301" s="200">
        <v>0</v>
      </c>
      <c r="DD301" s="200">
        <v>0</v>
      </c>
      <c r="DE301" s="200">
        <v>0</v>
      </c>
      <c r="DF301" s="200">
        <v>0</v>
      </c>
      <c r="DG301" s="200">
        <v>0</v>
      </c>
      <c r="DH301" s="717"/>
      <c r="DI301" s="200">
        <v>0</v>
      </c>
      <c r="DJ301" s="200">
        <v>0</v>
      </c>
      <c r="DK301" s="200">
        <v>0</v>
      </c>
      <c r="DL301" s="200">
        <v>0</v>
      </c>
      <c r="DM301" s="200">
        <v>0</v>
      </c>
      <c r="DN301" s="200">
        <v>0</v>
      </c>
      <c r="DO301" s="200">
        <v>0</v>
      </c>
      <c r="DP301" s="200">
        <v>0</v>
      </c>
      <c r="DQ301" s="200">
        <v>0</v>
      </c>
      <c r="DR301" s="200">
        <v>0</v>
      </c>
      <c r="DS301" s="200">
        <v>0</v>
      </c>
      <c r="DT301" s="200">
        <v>0</v>
      </c>
      <c r="DU301" s="200">
        <v>0</v>
      </c>
      <c r="DV301" s="200">
        <v>0</v>
      </c>
      <c r="DW301" s="1304"/>
    </row>
    <row r="302" spans="2:127" ht="15.75" customHeight="1">
      <c r="B302" s="718"/>
      <c r="C302" s="719"/>
      <c r="D302" s="719"/>
      <c r="E302" s="716"/>
      <c r="F302" s="716"/>
      <c r="G302" s="716"/>
      <c r="H302" s="200">
        <v>0</v>
      </c>
      <c r="I302" s="200">
        <v>0</v>
      </c>
      <c r="J302" s="200">
        <v>0</v>
      </c>
      <c r="K302" s="716"/>
      <c r="L302" s="716"/>
      <c r="M302" s="716"/>
      <c r="N302" s="716"/>
      <c r="O302" s="716"/>
      <c r="P302" s="716"/>
      <c r="Q302" s="716"/>
      <c r="R302" s="716"/>
      <c r="S302" s="3406" t="s">
        <v>876</v>
      </c>
      <c r="T302" s="3407"/>
      <c r="U302" s="3407"/>
      <c r="V302" s="3407"/>
      <c r="W302" s="3407"/>
      <c r="X302" s="3407"/>
      <c r="Y302" s="3407"/>
      <c r="Z302" s="3407"/>
      <c r="AA302" s="3407"/>
      <c r="AB302" s="3407"/>
      <c r="AC302" s="3407"/>
      <c r="AD302" s="3407"/>
      <c r="AE302" s="3407"/>
      <c r="AF302" s="3407"/>
      <c r="AG302" s="3407"/>
      <c r="AH302" s="3407"/>
      <c r="AI302" s="3407"/>
      <c r="AJ302" s="3407"/>
      <c r="AK302" s="3407"/>
      <c r="AL302" s="3407"/>
      <c r="AM302" s="3407"/>
      <c r="AN302" s="3408"/>
      <c r="AO302" s="239" t="s">
        <v>1104</v>
      </c>
      <c r="AP302" s="200"/>
      <c r="AQ302" s="200"/>
      <c r="AR302" s="200"/>
      <c r="AS302" s="200"/>
      <c r="AT302" s="200"/>
      <c r="AU302" s="200">
        <v>0</v>
      </c>
      <c r="AV302" s="200">
        <v>0</v>
      </c>
      <c r="AW302" s="200">
        <v>0</v>
      </c>
      <c r="AX302" s="200">
        <v>0</v>
      </c>
      <c r="AY302" s="200">
        <v>0</v>
      </c>
      <c r="AZ302" s="200">
        <v>0</v>
      </c>
      <c r="BA302" s="200">
        <v>0</v>
      </c>
      <c r="BB302" s="200">
        <v>0</v>
      </c>
      <c r="BC302" s="200">
        <v>0</v>
      </c>
      <c r="BD302" s="200">
        <v>0</v>
      </c>
      <c r="BE302" s="200">
        <v>0</v>
      </c>
      <c r="BF302" s="200">
        <v>0</v>
      </c>
      <c r="BG302" s="200">
        <v>0</v>
      </c>
      <c r="BH302" s="200">
        <v>0</v>
      </c>
      <c r="BI302" s="200">
        <v>0</v>
      </c>
      <c r="BJ302" s="200">
        <v>0</v>
      </c>
      <c r="BK302" s="200">
        <v>0</v>
      </c>
      <c r="BL302" s="200">
        <v>0</v>
      </c>
      <c r="BM302" s="200">
        <v>0</v>
      </c>
      <c r="BN302" s="200">
        <v>0</v>
      </c>
      <c r="BO302" s="200">
        <v>0</v>
      </c>
      <c r="BP302" s="200">
        <v>0</v>
      </c>
      <c r="BQ302" s="200">
        <v>0</v>
      </c>
      <c r="BR302" s="200">
        <v>0</v>
      </c>
      <c r="BS302" s="200">
        <v>0</v>
      </c>
      <c r="BT302" s="200">
        <v>0</v>
      </c>
      <c r="BU302" s="200">
        <v>0</v>
      </c>
      <c r="BV302" s="200">
        <v>0</v>
      </c>
      <c r="BW302" s="200">
        <v>0</v>
      </c>
      <c r="BX302" s="200">
        <v>0</v>
      </c>
      <c r="BY302" s="200">
        <v>0</v>
      </c>
      <c r="BZ302" s="200">
        <v>0</v>
      </c>
      <c r="CA302" s="200">
        <v>0</v>
      </c>
      <c r="CB302" s="200">
        <v>0</v>
      </c>
      <c r="CC302" s="200">
        <v>0</v>
      </c>
      <c r="CD302" s="200">
        <v>0</v>
      </c>
      <c r="CE302" s="200">
        <v>0</v>
      </c>
      <c r="CF302" s="200">
        <v>0</v>
      </c>
      <c r="CG302" s="200">
        <v>0</v>
      </c>
      <c r="CH302" s="200">
        <v>0</v>
      </c>
      <c r="CI302" s="200">
        <v>0</v>
      </c>
      <c r="CJ302" s="200">
        <v>0</v>
      </c>
      <c r="CK302" s="200">
        <v>0</v>
      </c>
      <c r="CL302" s="200">
        <v>0</v>
      </c>
      <c r="CM302" s="200">
        <v>0</v>
      </c>
      <c r="CN302" s="200">
        <v>0</v>
      </c>
      <c r="CO302" s="200">
        <v>0</v>
      </c>
      <c r="CP302" s="200">
        <v>0</v>
      </c>
      <c r="CQ302" s="200">
        <v>0</v>
      </c>
      <c r="CR302" s="200">
        <v>0</v>
      </c>
      <c r="CS302" s="200">
        <v>0</v>
      </c>
      <c r="CT302" s="200">
        <v>0</v>
      </c>
      <c r="CU302" s="200">
        <v>0</v>
      </c>
      <c r="CV302" s="200">
        <v>0</v>
      </c>
      <c r="CW302" s="200">
        <v>0</v>
      </c>
      <c r="CX302" s="200">
        <v>0</v>
      </c>
      <c r="CY302" s="200">
        <v>0</v>
      </c>
      <c r="CZ302" s="200">
        <v>0</v>
      </c>
      <c r="DA302" s="200">
        <v>0</v>
      </c>
      <c r="DB302" s="200">
        <v>0</v>
      </c>
      <c r="DC302" s="200">
        <v>0</v>
      </c>
      <c r="DD302" s="200">
        <v>0</v>
      </c>
      <c r="DE302" s="200">
        <v>0</v>
      </c>
      <c r="DF302" s="200">
        <v>0</v>
      </c>
      <c r="DG302" s="200">
        <v>0</v>
      </c>
      <c r="DH302" s="717"/>
      <c r="DI302" s="200">
        <v>0</v>
      </c>
      <c r="DJ302" s="200">
        <v>0</v>
      </c>
      <c r="DK302" s="200">
        <v>0</v>
      </c>
      <c r="DL302" s="200">
        <v>0</v>
      </c>
      <c r="DM302" s="200">
        <v>0</v>
      </c>
      <c r="DN302" s="200">
        <v>0</v>
      </c>
      <c r="DO302" s="200">
        <v>0</v>
      </c>
      <c r="DP302" s="200">
        <v>0</v>
      </c>
      <c r="DQ302" s="200">
        <v>0</v>
      </c>
      <c r="DR302" s="200">
        <v>0</v>
      </c>
      <c r="DS302" s="200">
        <v>0</v>
      </c>
      <c r="DT302" s="200">
        <v>0</v>
      </c>
      <c r="DU302" s="200">
        <v>0</v>
      </c>
      <c r="DV302" s="200">
        <v>0</v>
      </c>
      <c r="DW302" s="1304"/>
    </row>
    <row r="303" spans="2:127" ht="15.75" customHeight="1">
      <c r="B303" s="722" t="s">
        <v>868</v>
      </c>
      <c r="C303" s="719"/>
      <c r="D303" s="719"/>
      <c r="E303" s="716"/>
      <c r="F303" s="716"/>
      <c r="G303" s="716"/>
      <c r="H303" s="200">
        <v>0</v>
      </c>
      <c r="I303" s="200">
        <v>0</v>
      </c>
      <c r="J303" s="200">
        <v>0</v>
      </c>
      <c r="K303" s="716"/>
      <c r="L303" s="716"/>
      <c r="M303" s="716"/>
      <c r="N303" s="716"/>
      <c r="O303" s="716"/>
      <c r="P303" s="716"/>
      <c r="Q303" s="716"/>
      <c r="R303" s="716"/>
      <c r="S303" s="723"/>
      <c r="T303" s="716"/>
      <c r="U303" s="716"/>
      <c r="V303" s="716"/>
      <c r="W303" s="716"/>
      <c r="X303" s="716"/>
      <c r="Y303" s="1215"/>
      <c r="Z303" s="1215"/>
      <c r="AA303" s="716"/>
      <c r="AB303" s="716"/>
      <c r="AC303" s="716"/>
      <c r="AD303" s="716"/>
      <c r="AE303" s="716"/>
      <c r="AF303" s="716"/>
      <c r="AG303" s="716"/>
      <c r="AH303" s="716"/>
      <c r="AI303" s="716"/>
      <c r="AJ303" s="724" t="s">
        <v>200</v>
      </c>
      <c r="AK303" s="3402">
        <v>2</v>
      </c>
      <c r="AL303" s="3402"/>
      <c r="AM303" s="716"/>
      <c r="AN303" s="721"/>
      <c r="AO303" s="239" t="s">
        <v>1105</v>
      </c>
      <c r="AP303" s="200"/>
      <c r="AQ303" s="200"/>
      <c r="AR303" s="200"/>
      <c r="AS303" s="200"/>
      <c r="AT303" s="200"/>
      <c r="AU303" s="200"/>
      <c r="AV303" s="200"/>
      <c r="AW303" s="200"/>
      <c r="AX303" s="200"/>
      <c r="AY303" s="200"/>
      <c r="AZ303" s="200"/>
      <c r="BA303" s="200"/>
      <c r="BB303" s="200"/>
      <c r="BC303" s="200"/>
      <c r="BD303" s="200"/>
      <c r="BE303" s="200"/>
      <c r="BF303" s="200"/>
      <c r="BG303" s="200">
        <v>0</v>
      </c>
      <c r="BH303" s="200">
        <v>0</v>
      </c>
      <c r="BI303" s="200">
        <v>0</v>
      </c>
      <c r="BJ303" s="200">
        <v>0</v>
      </c>
      <c r="BK303" s="200">
        <v>0</v>
      </c>
      <c r="BL303" s="200">
        <v>0</v>
      </c>
      <c r="BM303" s="200">
        <v>0</v>
      </c>
      <c r="BN303" s="200">
        <v>0</v>
      </c>
      <c r="BO303" s="200">
        <v>0</v>
      </c>
      <c r="BP303" s="200">
        <v>0</v>
      </c>
      <c r="BQ303" s="200">
        <v>0</v>
      </c>
      <c r="BR303" s="200">
        <v>0</v>
      </c>
      <c r="BS303" s="200">
        <v>0</v>
      </c>
      <c r="BT303" s="200">
        <v>0</v>
      </c>
      <c r="BU303" s="200">
        <v>0</v>
      </c>
      <c r="BV303" s="200">
        <v>0</v>
      </c>
      <c r="BW303" s="200">
        <v>0</v>
      </c>
      <c r="BX303" s="200">
        <v>0</v>
      </c>
      <c r="BY303" s="200">
        <v>0</v>
      </c>
      <c r="BZ303" s="200">
        <v>0</v>
      </c>
      <c r="CA303" s="200">
        <v>0</v>
      </c>
      <c r="CB303" s="200">
        <v>0</v>
      </c>
      <c r="CC303" s="200">
        <v>0</v>
      </c>
      <c r="CD303" s="200">
        <v>0</v>
      </c>
      <c r="CE303" s="200">
        <v>0</v>
      </c>
      <c r="CF303" s="200">
        <v>0</v>
      </c>
      <c r="CG303" s="200">
        <v>0</v>
      </c>
      <c r="CH303" s="200">
        <v>0</v>
      </c>
      <c r="CI303" s="200">
        <v>0</v>
      </c>
      <c r="CJ303" s="200">
        <v>0</v>
      </c>
      <c r="CK303" s="200">
        <v>0</v>
      </c>
      <c r="CL303" s="200">
        <v>0</v>
      </c>
      <c r="CM303" s="200">
        <v>0</v>
      </c>
      <c r="CN303" s="200">
        <v>0</v>
      </c>
      <c r="CO303" s="200">
        <v>0</v>
      </c>
      <c r="CP303" s="200">
        <v>0</v>
      </c>
      <c r="CQ303" s="200">
        <v>0</v>
      </c>
      <c r="CR303" s="200">
        <v>0</v>
      </c>
      <c r="CS303" s="200">
        <v>0</v>
      </c>
      <c r="CT303" s="200">
        <v>0</v>
      </c>
      <c r="CU303" s="200">
        <v>0</v>
      </c>
      <c r="CV303" s="200">
        <v>0</v>
      </c>
      <c r="CW303" s="200">
        <v>0</v>
      </c>
      <c r="CX303" s="200">
        <v>0</v>
      </c>
      <c r="CY303" s="200">
        <v>0</v>
      </c>
      <c r="CZ303" s="200">
        <v>0</v>
      </c>
      <c r="DA303" s="200">
        <v>0</v>
      </c>
      <c r="DB303" s="200">
        <v>0</v>
      </c>
      <c r="DC303" s="200">
        <v>0</v>
      </c>
      <c r="DD303" s="200">
        <v>0</v>
      </c>
      <c r="DE303" s="200">
        <v>0</v>
      </c>
      <c r="DF303" s="200">
        <v>0</v>
      </c>
      <c r="DG303" s="200">
        <v>0</v>
      </c>
      <c r="DH303" s="717"/>
      <c r="DI303" s="200">
        <v>0</v>
      </c>
      <c r="DJ303" s="200">
        <v>0</v>
      </c>
      <c r="DK303" s="200">
        <v>0</v>
      </c>
      <c r="DL303" s="200">
        <v>0</v>
      </c>
      <c r="DM303" s="200">
        <v>0</v>
      </c>
      <c r="DN303" s="200">
        <v>0</v>
      </c>
      <c r="DO303" s="200">
        <v>0</v>
      </c>
      <c r="DP303" s="200">
        <v>0</v>
      </c>
      <c r="DQ303" s="200">
        <v>0</v>
      </c>
      <c r="DR303" s="200">
        <v>0</v>
      </c>
      <c r="DS303" s="200">
        <v>0</v>
      </c>
      <c r="DT303" s="200">
        <v>0</v>
      </c>
      <c r="DU303" s="200">
        <v>0</v>
      </c>
      <c r="DV303" s="200">
        <v>0</v>
      </c>
      <c r="DW303" s="1304"/>
    </row>
    <row r="304" spans="2:127" ht="15.75" customHeight="1">
      <c r="B304" s="725" t="s">
        <v>869</v>
      </c>
      <c r="C304" s="719"/>
      <c r="D304" s="719"/>
      <c r="E304" s="716"/>
      <c r="F304" s="716"/>
      <c r="G304" s="716"/>
      <c r="H304" s="716"/>
      <c r="I304" s="716"/>
      <c r="J304" s="716"/>
      <c r="K304" s="716"/>
      <c r="L304" s="716"/>
      <c r="M304" s="716"/>
      <c r="N304" s="716"/>
      <c r="O304" s="716"/>
      <c r="P304" s="716"/>
      <c r="Q304" s="716"/>
      <c r="R304" s="716"/>
      <c r="S304" s="723"/>
      <c r="T304" s="716"/>
      <c r="U304" s="716"/>
      <c r="V304" s="716"/>
      <c r="W304" s="716"/>
      <c r="X304" s="716"/>
      <c r="Y304" s="1215"/>
      <c r="Z304" s="1215"/>
      <c r="AA304" s="716"/>
      <c r="AB304" s="716"/>
      <c r="AC304" s="716"/>
      <c r="AD304" s="716"/>
      <c r="AE304" s="716"/>
      <c r="AF304" s="716"/>
      <c r="AG304" s="716"/>
      <c r="AH304" s="716"/>
      <c r="AI304" s="716"/>
      <c r="AJ304" s="724" t="s">
        <v>201</v>
      </c>
      <c r="AK304" s="3402">
        <v>7</v>
      </c>
      <c r="AL304" s="3402"/>
      <c r="AM304" s="716"/>
      <c r="AN304" s="721"/>
      <c r="AO304" s="716"/>
      <c r="AP304" s="200">
        <v>0</v>
      </c>
      <c r="AQ304" s="200">
        <v>0</v>
      </c>
      <c r="AR304" s="200">
        <v>0</v>
      </c>
      <c r="AS304" s="200">
        <v>0</v>
      </c>
      <c r="AT304" s="200">
        <v>0</v>
      </c>
      <c r="AU304" s="200">
        <v>0</v>
      </c>
      <c r="AV304" s="200">
        <v>0</v>
      </c>
      <c r="AW304" s="200">
        <v>0</v>
      </c>
      <c r="AX304" s="200">
        <v>0</v>
      </c>
      <c r="AY304" s="200">
        <v>0</v>
      </c>
      <c r="AZ304" s="200">
        <v>0</v>
      </c>
      <c r="BA304" s="200">
        <v>0</v>
      </c>
      <c r="BB304" s="200">
        <v>0</v>
      </c>
      <c r="BC304" s="200">
        <v>0</v>
      </c>
      <c r="BD304" s="200">
        <v>0</v>
      </c>
      <c r="BE304" s="200">
        <v>0</v>
      </c>
      <c r="BF304" s="200">
        <v>0</v>
      </c>
      <c r="BG304" s="200">
        <v>0</v>
      </c>
      <c r="BH304" s="200">
        <v>0</v>
      </c>
      <c r="BI304" s="200">
        <v>0</v>
      </c>
      <c r="BJ304" s="200">
        <v>0</v>
      </c>
      <c r="BK304" s="200">
        <v>0</v>
      </c>
      <c r="BL304" s="200">
        <v>0</v>
      </c>
      <c r="BM304" s="200">
        <v>0</v>
      </c>
      <c r="BN304" s="200">
        <v>0</v>
      </c>
      <c r="BO304" s="200">
        <v>0</v>
      </c>
      <c r="BP304" s="200">
        <v>0</v>
      </c>
      <c r="BQ304" s="200">
        <v>0</v>
      </c>
      <c r="BR304" s="200">
        <v>0</v>
      </c>
      <c r="BS304" s="200">
        <v>0</v>
      </c>
      <c r="BT304" s="200">
        <v>0</v>
      </c>
      <c r="BU304" s="200">
        <v>0</v>
      </c>
      <c r="BV304" s="200">
        <v>0</v>
      </c>
      <c r="BW304" s="200">
        <v>0</v>
      </c>
      <c r="BX304" s="200">
        <v>0</v>
      </c>
      <c r="BY304" s="200">
        <v>0</v>
      </c>
      <c r="BZ304" s="200">
        <v>0</v>
      </c>
      <c r="CA304" s="200">
        <v>0</v>
      </c>
      <c r="CB304" s="200">
        <v>0</v>
      </c>
      <c r="CC304" s="200">
        <v>0</v>
      </c>
      <c r="CD304" s="200">
        <v>0</v>
      </c>
      <c r="CE304" s="200">
        <v>0</v>
      </c>
      <c r="CF304" s="200">
        <v>0</v>
      </c>
      <c r="CG304" s="200">
        <v>0</v>
      </c>
      <c r="CH304" s="200">
        <v>0</v>
      </c>
      <c r="CI304" s="200">
        <v>0</v>
      </c>
      <c r="CJ304" s="200">
        <v>0</v>
      </c>
      <c r="CK304" s="200">
        <v>0</v>
      </c>
      <c r="CL304" s="200">
        <v>0</v>
      </c>
      <c r="CM304" s="200">
        <v>0</v>
      </c>
      <c r="CN304" s="200">
        <v>0</v>
      </c>
      <c r="CO304" s="200">
        <v>0</v>
      </c>
      <c r="CP304" s="200">
        <v>0</v>
      </c>
      <c r="CQ304" s="200">
        <v>0</v>
      </c>
      <c r="CR304" s="200">
        <v>0</v>
      </c>
      <c r="CS304" s="200">
        <v>0</v>
      </c>
      <c r="CT304" s="200">
        <v>0</v>
      </c>
      <c r="CU304" s="200">
        <v>0</v>
      </c>
      <c r="CV304" s="200">
        <v>0</v>
      </c>
      <c r="CW304" s="200">
        <v>0</v>
      </c>
      <c r="CX304" s="200">
        <v>0</v>
      </c>
      <c r="CY304" s="200">
        <v>0</v>
      </c>
      <c r="CZ304" s="200">
        <v>0</v>
      </c>
      <c r="DA304" s="200">
        <v>0</v>
      </c>
      <c r="DB304" s="200">
        <v>0</v>
      </c>
      <c r="DC304" s="200">
        <v>0</v>
      </c>
      <c r="DD304" s="200">
        <v>0</v>
      </c>
      <c r="DE304" s="200">
        <v>0</v>
      </c>
      <c r="DF304" s="200">
        <v>0</v>
      </c>
      <c r="DG304" s="200">
        <v>0</v>
      </c>
      <c r="DH304" s="717"/>
      <c r="DI304" s="200">
        <v>0</v>
      </c>
      <c r="DJ304" s="200">
        <v>0</v>
      </c>
      <c r="DK304" s="200">
        <v>0</v>
      </c>
      <c r="DL304" s="200">
        <v>0</v>
      </c>
      <c r="DM304" s="200">
        <v>0</v>
      </c>
      <c r="DN304" s="200">
        <v>0</v>
      </c>
      <c r="DO304" s="200">
        <v>0</v>
      </c>
      <c r="DP304" s="200">
        <v>0</v>
      </c>
      <c r="DQ304" s="200">
        <v>0</v>
      </c>
      <c r="DR304" s="200">
        <v>0</v>
      </c>
      <c r="DS304" s="200">
        <v>0</v>
      </c>
      <c r="DT304" s="200">
        <v>0</v>
      </c>
      <c r="DU304" s="200">
        <v>0</v>
      </c>
      <c r="DV304" s="200">
        <v>0</v>
      </c>
      <c r="DW304" s="1304"/>
    </row>
    <row r="305" spans="1:127" ht="15.75" customHeight="1">
      <c r="B305" s="726" t="s">
        <v>900</v>
      </c>
      <c r="C305" s="719"/>
      <c r="D305" s="719"/>
      <c r="E305" s="716"/>
      <c r="F305" s="716"/>
      <c r="G305" s="716"/>
      <c r="H305" s="716"/>
      <c r="I305" s="716"/>
      <c r="J305" s="716"/>
      <c r="K305" s="716"/>
      <c r="L305" s="716"/>
      <c r="M305" s="716"/>
      <c r="N305" s="716"/>
      <c r="O305" s="716"/>
      <c r="P305" s="716"/>
      <c r="Q305" s="716"/>
      <c r="R305" s="716"/>
      <c r="S305" s="723"/>
      <c r="T305" s="716"/>
      <c r="U305" s="716"/>
      <c r="V305" s="716"/>
      <c r="W305" s="716"/>
      <c r="X305" s="716"/>
      <c r="Y305" s="1215"/>
      <c r="Z305" s="1215"/>
      <c r="AA305" s="716"/>
      <c r="AB305" s="716"/>
      <c r="AC305" s="716"/>
      <c r="AD305" s="716"/>
      <c r="AE305" s="716"/>
      <c r="AF305" s="716"/>
      <c r="AG305" s="716"/>
      <c r="AH305" s="716"/>
      <c r="AI305" s="716"/>
      <c r="AJ305" s="724" t="s">
        <v>202</v>
      </c>
      <c r="AK305" s="3402">
        <v>52</v>
      </c>
      <c r="AL305" s="3402"/>
      <c r="AM305" s="716"/>
      <c r="AN305" s="721"/>
      <c r="AO305" s="716"/>
      <c r="AP305" s="200">
        <v>0</v>
      </c>
      <c r="AQ305" s="200">
        <v>0</v>
      </c>
      <c r="AR305" s="200">
        <v>0</v>
      </c>
      <c r="AS305" s="200">
        <v>0</v>
      </c>
      <c r="AT305" s="200">
        <v>0</v>
      </c>
      <c r="AU305" s="200">
        <v>0</v>
      </c>
      <c r="AV305" s="200">
        <v>0</v>
      </c>
      <c r="AW305" s="200">
        <v>0</v>
      </c>
      <c r="AX305" s="200">
        <v>0</v>
      </c>
      <c r="AY305" s="200">
        <v>0</v>
      </c>
      <c r="AZ305" s="200">
        <v>0</v>
      </c>
      <c r="BA305" s="200">
        <v>0</v>
      </c>
      <c r="BB305" s="200">
        <v>0</v>
      </c>
      <c r="BC305" s="200">
        <v>0</v>
      </c>
      <c r="BD305" s="200">
        <v>0</v>
      </c>
      <c r="BE305" s="200">
        <v>0</v>
      </c>
      <c r="BF305" s="200">
        <v>0</v>
      </c>
      <c r="BG305" s="200">
        <v>0</v>
      </c>
      <c r="BH305" s="200">
        <v>0</v>
      </c>
      <c r="BI305" s="200">
        <v>0</v>
      </c>
      <c r="BJ305" s="200">
        <v>0</v>
      </c>
      <c r="BK305" s="200">
        <v>0</v>
      </c>
      <c r="BL305" s="200">
        <v>0</v>
      </c>
      <c r="BM305" s="200">
        <v>0</v>
      </c>
      <c r="BN305" s="200">
        <v>0</v>
      </c>
      <c r="BO305" s="200">
        <v>0</v>
      </c>
      <c r="BP305" s="200">
        <v>0</v>
      </c>
      <c r="BQ305" s="200">
        <v>0</v>
      </c>
      <c r="BR305" s="200">
        <v>0</v>
      </c>
      <c r="BS305" s="200">
        <v>0</v>
      </c>
      <c r="BT305" s="200">
        <v>0</v>
      </c>
      <c r="BU305" s="200">
        <v>0</v>
      </c>
      <c r="BV305" s="200">
        <v>0</v>
      </c>
      <c r="BW305" s="200">
        <v>0</v>
      </c>
      <c r="BX305" s="200">
        <v>0</v>
      </c>
      <c r="BY305" s="200">
        <v>0</v>
      </c>
      <c r="BZ305" s="200">
        <v>0</v>
      </c>
      <c r="CA305" s="200">
        <v>0</v>
      </c>
      <c r="CB305" s="200">
        <v>0</v>
      </c>
      <c r="CC305" s="200">
        <v>0</v>
      </c>
      <c r="CD305" s="200">
        <v>0</v>
      </c>
      <c r="CE305" s="200">
        <v>0</v>
      </c>
      <c r="CF305" s="200">
        <v>0</v>
      </c>
      <c r="CG305" s="200">
        <v>0</v>
      </c>
      <c r="CH305" s="200">
        <v>0</v>
      </c>
      <c r="CI305" s="200">
        <v>0</v>
      </c>
      <c r="CJ305" s="200">
        <v>0</v>
      </c>
      <c r="CK305" s="200">
        <v>0</v>
      </c>
      <c r="CL305" s="200">
        <v>0</v>
      </c>
      <c r="CM305" s="200">
        <v>0</v>
      </c>
      <c r="CN305" s="200">
        <v>0</v>
      </c>
      <c r="CO305" s="200">
        <v>0</v>
      </c>
      <c r="CP305" s="200">
        <v>0</v>
      </c>
      <c r="CQ305" s="200">
        <v>0</v>
      </c>
      <c r="CR305" s="200">
        <v>0</v>
      </c>
      <c r="CS305" s="200">
        <v>0</v>
      </c>
      <c r="CT305" s="200">
        <v>0</v>
      </c>
      <c r="CU305" s="200">
        <v>0</v>
      </c>
      <c r="CV305" s="200">
        <v>0</v>
      </c>
      <c r="CW305" s="200">
        <v>0</v>
      </c>
      <c r="CX305" s="200">
        <v>0</v>
      </c>
      <c r="CY305" s="200">
        <v>0</v>
      </c>
      <c r="CZ305" s="200">
        <v>0</v>
      </c>
      <c r="DA305" s="200">
        <v>0</v>
      </c>
      <c r="DB305" s="200">
        <v>0</v>
      </c>
      <c r="DC305" s="200">
        <v>0</v>
      </c>
      <c r="DD305" s="200">
        <v>0</v>
      </c>
      <c r="DE305" s="200">
        <v>0</v>
      </c>
      <c r="DF305" s="200">
        <v>0</v>
      </c>
      <c r="DG305" s="200">
        <v>0</v>
      </c>
      <c r="DH305" s="717"/>
      <c r="DI305" s="200">
        <v>0</v>
      </c>
      <c r="DJ305" s="200">
        <v>0</v>
      </c>
      <c r="DK305" s="200">
        <v>0</v>
      </c>
      <c r="DL305" s="200">
        <v>0</v>
      </c>
      <c r="DM305" s="200">
        <v>0</v>
      </c>
      <c r="DN305" s="200">
        <v>0</v>
      </c>
      <c r="DO305" s="200">
        <v>0</v>
      </c>
      <c r="DP305" s="200">
        <v>0</v>
      </c>
      <c r="DQ305" s="200">
        <v>0</v>
      </c>
      <c r="DR305" s="200">
        <v>0</v>
      </c>
      <c r="DS305" s="200">
        <v>0</v>
      </c>
      <c r="DT305" s="200">
        <v>0</v>
      </c>
      <c r="DU305" s="200">
        <v>0</v>
      </c>
      <c r="DV305" s="200">
        <v>0</v>
      </c>
      <c r="DW305" s="1304"/>
    </row>
    <row r="306" spans="1:127" ht="15.75" customHeight="1">
      <c r="B306" s="726"/>
      <c r="C306" s="719"/>
      <c r="D306" s="719"/>
      <c r="E306" s="716"/>
      <c r="F306" s="716"/>
      <c r="G306" s="716"/>
      <c r="H306" s="716"/>
      <c r="I306" s="716"/>
      <c r="J306" s="716"/>
      <c r="K306" s="716"/>
      <c r="L306" s="716"/>
      <c r="M306" s="716"/>
      <c r="N306" s="716"/>
      <c r="O306" s="716"/>
      <c r="P306" s="716"/>
      <c r="Q306" s="716"/>
      <c r="R306" s="716"/>
      <c r="S306" s="723"/>
      <c r="T306" s="716"/>
      <c r="U306" s="716"/>
      <c r="V306" s="716"/>
      <c r="W306" s="716"/>
      <c r="X306" s="716"/>
      <c r="Y306" s="1215"/>
      <c r="Z306" s="1215"/>
      <c r="AA306" s="716"/>
      <c r="AB306" s="716"/>
      <c r="AC306" s="716"/>
      <c r="AD306" s="716"/>
      <c r="AE306" s="716"/>
      <c r="AF306" s="716"/>
      <c r="AG306" s="716"/>
      <c r="AH306" s="716"/>
      <c r="AI306" s="716"/>
      <c r="AJ306" s="724" t="s">
        <v>898</v>
      </c>
      <c r="AK306" s="3403">
        <v>160</v>
      </c>
      <c r="AL306" s="3403"/>
      <c r="AM306" s="3403"/>
      <c r="AN306" s="3404"/>
      <c r="AO306" s="716"/>
      <c r="AP306" s="200">
        <v>0</v>
      </c>
      <c r="AQ306" s="200">
        <v>0</v>
      </c>
      <c r="AR306" s="200">
        <v>0</v>
      </c>
      <c r="AS306" s="200">
        <v>0</v>
      </c>
      <c r="AT306" s="200">
        <v>0</v>
      </c>
      <c r="AU306" s="200">
        <v>0</v>
      </c>
      <c r="AV306" s="200">
        <v>0</v>
      </c>
      <c r="AW306" s="200">
        <v>0</v>
      </c>
      <c r="AX306" s="200">
        <v>0</v>
      </c>
      <c r="AY306" s="200">
        <v>0</v>
      </c>
      <c r="AZ306" s="200">
        <v>0</v>
      </c>
      <c r="BA306" s="200">
        <v>0</v>
      </c>
      <c r="BB306" s="200">
        <v>0</v>
      </c>
      <c r="BC306" s="200">
        <v>0</v>
      </c>
      <c r="BD306" s="200">
        <v>0</v>
      </c>
      <c r="BE306" s="200">
        <v>0</v>
      </c>
      <c r="BF306" s="200">
        <v>0</v>
      </c>
      <c r="BG306" s="200">
        <v>0</v>
      </c>
      <c r="BH306" s="200">
        <v>0</v>
      </c>
      <c r="BI306" s="200">
        <v>0</v>
      </c>
      <c r="BJ306" s="200">
        <v>0</v>
      </c>
      <c r="BK306" s="200">
        <v>0</v>
      </c>
      <c r="BL306" s="200">
        <v>0</v>
      </c>
      <c r="BM306" s="200">
        <v>0</v>
      </c>
      <c r="BN306" s="200">
        <v>0</v>
      </c>
      <c r="BO306" s="200">
        <v>0</v>
      </c>
      <c r="BP306" s="200">
        <v>0</v>
      </c>
      <c r="BQ306" s="200">
        <v>0</v>
      </c>
      <c r="BR306" s="200">
        <v>0</v>
      </c>
      <c r="BS306" s="200">
        <v>0</v>
      </c>
      <c r="BT306" s="200">
        <v>0</v>
      </c>
      <c r="BU306" s="200">
        <v>0</v>
      </c>
      <c r="BV306" s="200">
        <v>0</v>
      </c>
      <c r="BW306" s="200">
        <v>0</v>
      </c>
      <c r="BX306" s="200">
        <v>0</v>
      </c>
      <c r="BY306" s="200">
        <v>0</v>
      </c>
      <c r="BZ306" s="200">
        <v>0</v>
      </c>
      <c r="CA306" s="200">
        <v>0</v>
      </c>
      <c r="CB306" s="200">
        <v>0</v>
      </c>
      <c r="CC306" s="200">
        <v>0</v>
      </c>
      <c r="CD306" s="200">
        <v>0</v>
      </c>
      <c r="CE306" s="200">
        <v>0</v>
      </c>
      <c r="CF306" s="200">
        <v>0</v>
      </c>
      <c r="CG306" s="200">
        <v>0</v>
      </c>
      <c r="CH306" s="200">
        <v>0</v>
      </c>
      <c r="CI306" s="200">
        <v>0</v>
      </c>
      <c r="CJ306" s="200">
        <v>0</v>
      </c>
      <c r="CK306" s="200">
        <v>0</v>
      </c>
      <c r="CL306" s="200">
        <v>0</v>
      </c>
      <c r="CM306" s="200">
        <v>0</v>
      </c>
      <c r="CN306" s="200">
        <v>0</v>
      </c>
      <c r="CO306" s="200">
        <v>0</v>
      </c>
      <c r="CP306" s="200">
        <v>0</v>
      </c>
      <c r="CQ306" s="200">
        <v>0</v>
      </c>
      <c r="CR306" s="200">
        <v>0</v>
      </c>
      <c r="CS306" s="200">
        <v>0</v>
      </c>
      <c r="CT306" s="200">
        <v>0</v>
      </c>
      <c r="CU306" s="200">
        <v>0</v>
      </c>
      <c r="CV306" s="200">
        <v>0</v>
      </c>
      <c r="CW306" s="200">
        <v>0</v>
      </c>
      <c r="CX306" s="200">
        <v>0</v>
      </c>
      <c r="CY306" s="200">
        <v>0</v>
      </c>
      <c r="CZ306" s="200">
        <v>0</v>
      </c>
      <c r="DA306" s="200">
        <v>0</v>
      </c>
      <c r="DB306" s="200">
        <v>0</v>
      </c>
      <c r="DC306" s="200">
        <v>0</v>
      </c>
      <c r="DD306" s="200">
        <v>0</v>
      </c>
      <c r="DE306" s="200">
        <v>0</v>
      </c>
      <c r="DF306" s="200">
        <v>0</v>
      </c>
      <c r="DG306" s="200">
        <v>0</v>
      </c>
      <c r="DH306" s="717"/>
      <c r="DI306" s="200">
        <v>0</v>
      </c>
      <c r="DJ306" s="200">
        <v>0</v>
      </c>
      <c r="DK306" s="200">
        <v>0</v>
      </c>
      <c r="DL306" s="200">
        <v>0</v>
      </c>
      <c r="DM306" s="200">
        <v>0</v>
      </c>
      <c r="DN306" s="200">
        <v>0</v>
      </c>
      <c r="DO306" s="200">
        <v>0</v>
      </c>
      <c r="DP306" s="200">
        <v>0</v>
      </c>
      <c r="DQ306" s="200">
        <v>0</v>
      </c>
      <c r="DR306" s="200">
        <v>0</v>
      </c>
      <c r="DS306" s="200">
        <v>0</v>
      </c>
      <c r="DT306" s="200">
        <v>0</v>
      </c>
      <c r="DU306" s="200">
        <v>0</v>
      </c>
      <c r="DV306" s="200">
        <v>0</v>
      </c>
      <c r="DW306" s="1304"/>
    </row>
    <row r="307" spans="1:127" ht="12" customHeight="1">
      <c r="B307" s="725"/>
      <c r="C307" s="719"/>
      <c r="D307" s="719"/>
      <c r="E307" s="716"/>
      <c r="F307" s="716"/>
      <c r="G307" s="716"/>
      <c r="H307" s="716"/>
      <c r="I307" s="716"/>
      <c r="J307" s="716"/>
      <c r="K307" s="716"/>
      <c r="L307" s="716"/>
      <c r="M307" s="716"/>
      <c r="N307" s="716"/>
      <c r="O307" s="716"/>
      <c r="P307" s="716"/>
      <c r="Q307" s="716"/>
      <c r="R307" s="716"/>
      <c r="S307" s="727"/>
      <c r="T307" s="728"/>
      <c r="U307" s="728"/>
      <c r="V307" s="728"/>
      <c r="W307" s="728"/>
      <c r="X307" s="728"/>
      <c r="Y307" s="729"/>
      <c r="Z307" s="729"/>
      <c r="AA307" s="728"/>
      <c r="AB307" s="728"/>
      <c r="AC307" s="728"/>
      <c r="AD307" s="728"/>
      <c r="AE307" s="728"/>
      <c r="AF307" s="728"/>
      <c r="AG307" s="730"/>
      <c r="AH307" s="730"/>
      <c r="AI307" s="731" t="s">
        <v>860</v>
      </c>
      <c r="AJ307" s="3405">
        <f>(AK303*AK304)*AK305/AK306</f>
        <v>4.55</v>
      </c>
      <c r="AK307" s="3405"/>
      <c r="AL307" s="3405"/>
      <c r="AM307" s="730" t="s">
        <v>204</v>
      </c>
      <c r="AN307" s="732"/>
      <c r="AO307" s="716"/>
      <c r="AP307" s="200">
        <v>0</v>
      </c>
      <c r="AQ307" s="200">
        <v>0</v>
      </c>
      <c r="AR307" s="200">
        <v>0</v>
      </c>
      <c r="AS307" s="200">
        <v>0</v>
      </c>
      <c r="AT307" s="200">
        <v>0</v>
      </c>
      <c r="AU307" s="200">
        <v>0</v>
      </c>
      <c r="AV307" s="200">
        <v>0</v>
      </c>
      <c r="AW307" s="200">
        <v>0</v>
      </c>
      <c r="AX307" s="200">
        <v>0</v>
      </c>
      <c r="AY307" s="200">
        <v>0</v>
      </c>
      <c r="AZ307" s="200">
        <v>0</v>
      </c>
      <c r="BA307" s="200">
        <v>0</v>
      </c>
      <c r="BB307" s="200">
        <v>0</v>
      </c>
      <c r="BC307" s="200">
        <v>0</v>
      </c>
      <c r="BD307" s="200">
        <v>0</v>
      </c>
      <c r="BE307" s="200">
        <v>0</v>
      </c>
      <c r="BF307" s="200">
        <v>0</v>
      </c>
      <c r="BG307" s="200">
        <v>0</v>
      </c>
      <c r="BH307" s="200">
        <v>0</v>
      </c>
      <c r="BI307" s="200">
        <v>0</v>
      </c>
      <c r="BJ307" s="200">
        <v>0</v>
      </c>
      <c r="BK307" s="200">
        <v>0</v>
      </c>
      <c r="BL307" s="200">
        <v>0</v>
      </c>
      <c r="BM307" s="200">
        <v>0</v>
      </c>
      <c r="BN307" s="200">
        <v>0</v>
      </c>
      <c r="BO307" s="200">
        <v>0</v>
      </c>
      <c r="BP307" s="200">
        <v>0</v>
      </c>
      <c r="BQ307" s="200">
        <v>0</v>
      </c>
      <c r="BR307" s="200">
        <v>0</v>
      </c>
      <c r="BS307" s="200">
        <v>0</v>
      </c>
      <c r="BT307" s="200">
        <v>0</v>
      </c>
      <c r="BU307" s="200">
        <v>0</v>
      </c>
      <c r="BV307" s="200">
        <v>0</v>
      </c>
      <c r="BW307" s="200">
        <v>0</v>
      </c>
      <c r="BX307" s="200">
        <v>0</v>
      </c>
      <c r="BY307" s="200">
        <v>0</v>
      </c>
      <c r="BZ307" s="200">
        <v>0</v>
      </c>
      <c r="CA307" s="200">
        <v>0</v>
      </c>
      <c r="CB307" s="200">
        <v>0</v>
      </c>
      <c r="CC307" s="200">
        <v>0</v>
      </c>
      <c r="CD307" s="200">
        <v>0</v>
      </c>
      <c r="CE307" s="200">
        <v>0</v>
      </c>
      <c r="CF307" s="200">
        <v>0</v>
      </c>
      <c r="CG307" s="200">
        <v>0</v>
      </c>
      <c r="CH307" s="200">
        <v>0</v>
      </c>
      <c r="CI307" s="200">
        <v>0</v>
      </c>
      <c r="CJ307" s="200">
        <v>0</v>
      </c>
      <c r="CK307" s="200">
        <v>0</v>
      </c>
      <c r="CL307" s="200">
        <v>0</v>
      </c>
      <c r="CM307" s="200">
        <v>0</v>
      </c>
      <c r="CN307" s="200">
        <v>0</v>
      </c>
      <c r="CO307" s="200">
        <v>0</v>
      </c>
      <c r="CP307" s="200">
        <v>0</v>
      </c>
      <c r="CQ307" s="200">
        <v>0</v>
      </c>
      <c r="CR307" s="200">
        <v>0</v>
      </c>
      <c r="CS307" s="200">
        <v>0</v>
      </c>
      <c r="CT307" s="200">
        <v>0</v>
      </c>
      <c r="CU307" s="200">
        <v>0</v>
      </c>
      <c r="CV307" s="200">
        <v>0</v>
      </c>
      <c r="CW307" s="200">
        <v>0</v>
      </c>
      <c r="CX307" s="200">
        <v>0</v>
      </c>
      <c r="CY307" s="200">
        <v>0</v>
      </c>
      <c r="CZ307" s="200">
        <v>0</v>
      </c>
      <c r="DA307" s="200">
        <v>0</v>
      </c>
      <c r="DB307" s="200">
        <v>0</v>
      </c>
      <c r="DC307" s="200">
        <v>0</v>
      </c>
      <c r="DD307" s="200">
        <v>0</v>
      </c>
      <c r="DE307" s="200">
        <v>0</v>
      </c>
      <c r="DF307" s="200">
        <v>0</v>
      </c>
      <c r="DG307" s="200">
        <v>0</v>
      </c>
      <c r="DH307" s="717"/>
      <c r="DI307" s="200">
        <v>0</v>
      </c>
      <c r="DJ307" s="200">
        <v>0</v>
      </c>
      <c r="DK307" s="200">
        <v>0</v>
      </c>
      <c r="DL307" s="200">
        <v>0</v>
      </c>
      <c r="DM307" s="200">
        <v>0</v>
      </c>
      <c r="DN307" s="200">
        <v>0</v>
      </c>
      <c r="DO307" s="200">
        <v>0</v>
      </c>
      <c r="DP307" s="200">
        <v>0</v>
      </c>
      <c r="DQ307" s="200">
        <v>0</v>
      </c>
      <c r="DR307" s="200">
        <v>0</v>
      </c>
      <c r="DS307" s="200">
        <v>0</v>
      </c>
      <c r="DT307" s="200">
        <v>0</v>
      </c>
      <c r="DU307" s="200">
        <v>0</v>
      </c>
      <c r="DV307" s="200">
        <v>0</v>
      </c>
      <c r="DW307" s="1304"/>
    </row>
    <row r="308" spans="1:127" ht="9.9499999999999993" customHeight="1">
      <c r="B308" s="725"/>
      <c r="C308" s="719"/>
      <c r="D308" s="719"/>
      <c r="E308" s="716"/>
      <c r="F308" s="716"/>
      <c r="G308" s="716"/>
      <c r="H308" s="716"/>
      <c r="I308" s="716"/>
      <c r="J308" s="716"/>
      <c r="K308" s="716"/>
      <c r="L308" s="716"/>
      <c r="M308" s="716"/>
      <c r="N308" s="716"/>
      <c r="O308" s="716"/>
      <c r="P308" s="716"/>
      <c r="Q308" s="716"/>
      <c r="R308" s="716"/>
      <c r="S308" s="716"/>
      <c r="T308" s="716"/>
      <c r="U308" s="716"/>
      <c r="V308" s="716"/>
      <c r="W308" s="716"/>
      <c r="X308" s="716"/>
      <c r="Y308" s="1215"/>
      <c r="Z308" s="1215"/>
      <c r="AA308" s="716"/>
      <c r="AB308" s="716"/>
      <c r="AC308" s="716"/>
      <c r="AD308" s="716"/>
      <c r="AE308" s="716"/>
      <c r="AF308" s="716"/>
      <c r="AG308" s="238"/>
      <c r="AH308" s="716"/>
      <c r="AI308" s="716"/>
      <c r="AJ308" s="716"/>
      <c r="AK308" s="716"/>
      <c r="AL308" s="716"/>
      <c r="AM308" s="716"/>
      <c r="AN308" s="716"/>
      <c r="AO308" s="716"/>
      <c r="AP308" s="200">
        <v>0</v>
      </c>
      <c r="AQ308" s="200">
        <v>0</v>
      </c>
      <c r="AR308" s="200">
        <v>0</v>
      </c>
      <c r="AS308" s="200">
        <v>0</v>
      </c>
      <c r="AT308" s="200">
        <v>0</v>
      </c>
      <c r="AU308" s="200">
        <v>0</v>
      </c>
      <c r="AV308" s="200">
        <v>0</v>
      </c>
      <c r="AW308" s="200">
        <v>0</v>
      </c>
      <c r="AX308" s="200">
        <v>0</v>
      </c>
      <c r="AY308" s="200">
        <v>0</v>
      </c>
      <c r="AZ308" s="200">
        <v>0</v>
      </c>
      <c r="BA308" s="200">
        <v>0</v>
      </c>
      <c r="BB308" s="200">
        <v>0</v>
      </c>
      <c r="BC308" s="200">
        <v>0</v>
      </c>
      <c r="BD308" s="200">
        <v>0</v>
      </c>
      <c r="BE308" s="200">
        <v>0</v>
      </c>
      <c r="BF308" s="200">
        <v>0</v>
      </c>
      <c r="BG308" s="200">
        <v>0</v>
      </c>
      <c r="BH308" s="200">
        <v>0</v>
      </c>
      <c r="BI308" s="200">
        <v>0</v>
      </c>
      <c r="BJ308" s="200">
        <v>0</v>
      </c>
      <c r="BK308" s="200">
        <v>0</v>
      </c>
      <c r="BL308" s="200">
        <v>0</v>
      </c>
      <c r="BM308" s="200">
        <v>0</v>
      </c>
      <c r="BN308" s="200">
        <v>0</v>
      </c>
      <c r="BO308" s="200">
        <v>0</v>
      </c>
      <c r="BP308" s="200">
        <v>0</v>
      </c>
      <c r="BQ308" s="200">
        <v>0</v>
      </c>
      <c r="BR308" s="200">
        <v>0</v>
      </c>
      <c r="BS308" s="200">
        <v>0</v>
      </c>
      <c r="BT308" s="200">
        <v>0</v>
      </c>
      <c r="BU308" s="200">
        <v>0</v>
      </c>
      <c r="BV308" s="200">
        <v>0</v>
      </c>
      <c r="BW308" s="200">
        <v>0</v>
      </c>
      <c r="BX308" s="200">
        <v>0</v>
      </c>
      <c r="BY308" s="200">
        <v>0</v>
      </c>
      <c r="BZ308" s="200">
        <v>0</v>
      </c>
      <c r="CA308" s="200">
        <v>0</v>
      </c>
      <c r="CB308" s="200">
        <v>0</v>
      </c>
      <c r="CC308" s="200">
        <v>0</v>
      </c>
      <c r="CD308" s="200">
        <v>0</v>
      </c>
      <c r="CE308" s="200">
        <v>0</v>
      </c>
      <c r="CF308" s="200">
        <v>0</v>
      </c>
      <c r="CG308" s="200">
        <v>0</v>
      </c>
      <c r="CH308" s="200">
        <v>0</v>
      </c>
      <c r="CI308" s="200">
        <v>0</v>
      </c>
      <c r="CJ308" s="200">
        <v>0</v>
      </c>
      <c r="CK308" s="200">
        <v>0</v>
      </c>
      <c r="CL308" s="200">
        <v>0</v>
      </c>
      <c r="CM308" s="200">
        <v>0</v>
      </c>
      <c r="CN308" s="200">
        <v>0</v>
      </c>
      <c r="CO308" s="200">
        <v>0</v>
      </c>
      <c r="CP308" s="200">
        <v>0</v>
      </c>
      <c r="CQ308" s="200">
        <v>0</v>
      </c>
      <c r="CR308" s="200">
        <v>0</v>
      </c>
      <c r="CS308" s="200">
        <v>0</v>
      </c>
      <c r="CT308" s="200">
        <v>0</v>
      </c>
      <c r="CU308" s="200">
        <v>0</v>
      </c>
      <c r="CV308" s="200">
        <v>0</v>
      </c>
      <c r="CW308" s="200">
        <v>0</v>
      </c>
      <c r="CX308" s="200">
        <v>0</v>
      </c>
      <c r="CY308" s="200">
        <v>0</v>
      </c>
      <c r="CZ308" s="200">
        <v>0</v>
      </c>
      <c r="DA308" s="200">
        <v>0</v>
      </c>
      <c r="DB308" s="200">
        <v>0</v>
      </c>
      <c r="DC308" s="200">
        <v>0</v>
      </c>
      <c r="DD308" s="200">
        <v>0</v>
      </c>
      <c r="DE308" s="200">
        <v>0</v>
      </c>
      <c r="DF308" s="200">
        <v>0</v>
      </c>
      <c r="DG308" s="200">
        <v>0</v>
      </c>
      <c r="DH308" s="717"/>
      <c r="DI308" s="200">
        <v>0</v>
      </c>
      <c r="DJ308" s="200">
        <v>0</v>
      </c>
      <c r="DK308" s="200">
        <v>0</v>
      </c>
      <c r="DL308" s="200">
        <v>0</v>
      </c>
      <c r="DM308" s="200">
        <v>0</v>
      </c>
      <c r="DN308" s="200">
        <v>0</v>
      </c>
      <c r="DO308" s="200">
        <v>0</v>
      </c>
      <c r="DP308" s="200">
        <v>0</v>
      </c>
      <c r="DQ308" s="200">
        <v>0</v>
      </c>
      <c r="DR308" s="200">
        <v>0</v>
      </c>
      <c r="DS308" s="200">
        <v>0</v>
      </c>
      <c r="DT308" s="200">
        <v>0</v>
      </c>
      <c r="DU308" s="200">
        <v>0</v>
      </c>
      <c r="DV308" s="200">
        <v>0</v>
      </c>
      <c r="DW308" s="1304"/>
    </row>
    <row r="309" spans="1:127" ht="9.9499999999999993" customHeight="1">
      <c r="B309" s="718"/>
      <c r="C309" s="719"/>
      <c r="D309" s="719"/>
      <c r="E309" s="716"/>
      <c r="F309" s="716"/>
      <c r="G309" s="716"/>
      <c r="H309" s="716"/>
      <c r="I309" s="716"/>
      <c r="J309" s="716"/>
      <c r="K309" s="716"/>
      <c r="L309" s="716"/>
      <c r="M309" s="716"/>
      <c r="N309" s="716"/>
      <c r="O309" s="716"/>
      <c r="P309" s="716"/>
      <c r="Q309" s="716"/>
      <c r="R309" s="716"/>
      <c r="S309" s="716"/>
      <c r="T309" s="716"/>
      <c r="U309" s="716"/>
      <c r="V309" s="716"/>
      <c r="W309" s="716"/>
      <c r="X309" s="716"/>
      <c r="Y309" s="1215"/>
      <c r="Z309" s="1215"/>
      <c r="AA309" s="716"/>
      <c r="AB309" s="716"/>
      <c r="AC309" s="716"/>
      <c r="AD309" s="716"/>
      <c r="AE309" s="716"/>
      <c r="AF309" s="716"/>
      <c r="AG309" s="238"/>
      <c r="AH309" s="716"/>
      <c r="AI309" s="716"/>
      <c r="AJ309" s="716"/>
      <c r="AK309" s="716"/>
      <c r="AL309" s="716"/>
      <c r="AM309" s="716"/>
      <c r="AN309" s="716"/>
      <c r="AO309" s="716"/>
      <c r="AP309" s="716"/>
      <c r="AQ309" s="716"/>
      <c r="AR309" s="716"/>
      <c r="AS309" s="716"/>
      <c r="AT309" s="716"/>
      <c r="AU309" s="716"/>
      <c r="AV309" s="716"/>
      <c r="AW309" s="716"/>
      <c r="AX309" s="716"/>
      <c r="AY309" s="716"/>
      <c r="AZ309" s="716"/>
      <c r="BA309" s="716"/>
      <c r="BB309" s="716"/>
      <c r="BC309" s="716"/>
      <c r="BD309" s="716"/>
      <c r="BE309" s="716"/>
      <c r="BF309" s="716"/>
      <c r="BG309" s="716"/>
      <c r="BH309" s="716"/>
      <c r="BI309" s="716"/>
      <c r="BJ309" s="716"/>
      <c r="BK309" s="716"/>
      <c r="BL309" s="716"/>
      <c r="BM309" s="716"/>
      <c r="BN309" s="716"/>
      <c r="BO309" s="716"/>
      <c r="BP309" s="716"/>
      <c r="BQ309" s="716"/>
      <c r="BR309" s="716"/>
      <c r="BS309" s="716"/>
      <c r="BT309" s="716"/>
      <c r="BU309" s="716"/>
      <c r="BV309" s="716"/>
      <c r="BW309" s="716"/>
      <c r="BX309" s="716"/>
      <c r="BY309" s="716"/>
      <c r="BZ309" s="716"/>
      <c r="CA309" s="716"/>
      <c r="CB309" s="716"/>
      <c r="CC309" s="716"/>
      <c r="CD309" s="716"/>
      <c r="CE309" s="716"/>
      <c r="CF309" s="716"/>
      <c r="CG309" s="716"/>
      <c r="CH309" s="716"/>
      <c r="CI309" s="716"/>
      <c r="CJ309" s="716"/>
      <c r="CK309" s="716"/>
      <c r="CL309" s="716"/>
      <c r="CM309" s="716"/>
      <c r="CN309" s="716"/>
      <c r="CO309" s="716"/>
      <c r="CP309" s="716"/>
      <c r="CQ309" s="716"/>
      <c r="CR309" s="716"/>
      <c r="CS309" s="716"/>
      <c r="CT309" s="716"/>
      <c r="CU309" s="716"/>
      <c r="CV309" s="716"/>
      <c r="CW309" s="716"/>
      <c r="CX309" s="716"/>
      <c r="CY309" s="716"/>
      <c r="CZ309" s="716"/>
      <c r="DA309" s="716"/>
      <c r="DB309" s="716"/>
      <c r="DC309" s="716"/>
      <c r="DD309" s="716"/>
      <c r="DE309" s="716"/>
      <c r="DF309" s="716"/>
      <c r="DG309" s="716"/>
      <c r="DH309" s="717"/>
      <c r="DI309" s="200">
        <v>0</v>
      </c>
      <c r="DJ309" s="200">
        <v>0</v>
      </c>
      <c r="DK309" s="200">
        <v>0</v>
      </c>
      <c r="DL309" s="200">
        <v>0</v>
      </c>
      <c r="DM309" s="200">
        <v>0</v>
      </c>
      <c r="DN309" s="200">
        <v>0</v>
      </c>
      <c r="DO309" s="200">
        <v>0</v>
      </c>
      <c r="DP309" s="200">
        <v>0</v>
      </c>
      <c r="DQ309" s="200">
        <v>0</v>
      </c>
      <c r="DR309" s="200">
        <v>0</v>
      </c>
      <c r="DS309" s="200">
        <v>0</v>
      </c>
      <c r="DT309" s="200">
        <v>0</v>
      </c>
      <c r="DU309" s="200">
        <v>0</v>
      </c>
      <c r="DV309" s="200">
        <v>0</v>
      </c>
      <c r="DW309" s="1304"/>
    </row>
    <row r="310" spans="1:127" s="240" customFormat="1" ht="21" customHeight="1" thickBot="1">
      <c r="B310" s="1081" t="s">
        <v>4</v>
      </c>
      <c r="C310" s="562"/>
      <c r="D310" s="562"/>
      <c r="E310" s="562"/>
      <c r="F310" s="562"/>
      <c r="G310" s="562"/>
      <c r="H310" s="562"/>
      <c r="I310" s="562"/>
      <c r="J310" s="562"/>
      <c r="K310" s="562"/>
      <c r="L310" s="562"/>
      <c r="M310" s="562"/>
      <c r="N310" s="562"/>
      <c r="O310" s="562"/>
      <c r="P310" s="562"/>
      <c r="Q310" s="562"/>
      <c r="R310" s="562"/>
      <c r="S310" s="562"/>
      <c r="T310" s="562"/>
      <c r="U310" s="562"/>
      <c r="V310" s="562"/>
      <c r="W310" s="562"/>
      <c r="X310" s="562"/>
      <c r="Y310" s="562"/>
      <c r="Z310" s="562"/>
      <c r="AA310" s="562"/>
      <c r="AB310" s="562"/>
      <c r="AC310" s="562"/>
      <c r="AD310" s="562"/>
      <c r="AE310" s="562"/>
      <c r="AF310" s="562"/>
      <c r="AG310" s="562"/>
      <c r="AH310" s="562"/>
      <c r="AI310" s="562"/>
      <c r="AJ310" s="562"/>
      <c r="AK310" s="562"/>
      <c r="AL310" s="562"/>
      <c r="AM310" s="562"/>
      <c r="AN310" s="562"/>
      <c r="AO310" s="562"/>
      <c r="AP310" s="562"/>
      <c r="AQ310" s="562"/>
      <c r="AR310" s="562"/>
      <c r="AS310" s="562"/>
      <c r="AT310" s="562"/>
      <c r="AU310" s="562"/>
      <c r="AV310" s="562"/>
      <c r="AW310" s="562"/>
      <c r="AX310" s="562"/>
      <c r="AY310" s="562"/>
      <c r="AZ310" s="562"/>
      <c r="BA310" s="562"/>
      <c r="BB310" s="562"/>
      <c r="BC310" s="562"/>
      <c r="BD310" s="562"/>
      <c r="BE310" s="562"/>
      <c r="BF310" s="562"/>
      <c r="BG310" s="562"/>
      <c r="BH310" s="562"/>
      <c r="BI310" s="562"/>
      <c r="BJ310" s="562"/>
      <c r="BK310" s="562"/>
      <c r="BL310" s="562"/>
      <c r="BM310" s="562"/>
      <c r="BN310" s="562"/>
      <c r="BO310" s="562"/>
      <c r="BP310" s="562"/>
      <c r="BQ310" s="562"/>
      <c r="BR310" s="562"/>
      <c r="BS310" s="562"/>
      <c r="BT310" s="562"/>
      <c r="BU310" s="562"/>
      <c r="BV310" s="562"/>
      <c r="BW310" s="562"/>
      <c r="BX310" s="562"/>
      <c r="BY310" s="562"/>
      <c r="BZ310" s="562"/>
      <c r="CA310" s="562"/>
      <c r="CB310" s="562"/>
      <c r="CC310" s="562"/>
      <c r="CD310" s="562"/>
      <c r="CE310" s="562"/>
      <c r="CF310" s="562"/>
      <c r="CG310" s="562"/>
      <c r="CH310" s="562"/>
      <c r="CI310" s="562"/>
      <c r="CJ310" s="562"/>
      <c r="CK310" s="562"/>
      <c r="CL310" s="562"/>
      <c r="CM310" s="562"/>
      <c r="CN310" s="562"/>
      <c r="CO310" s="562"/>
      <c r="CP310" s="562"/>
      <c r="CQ310" s="562"/>
      <c r="CR310" s="562"/>
      <c r="CS310" s="562"/>
      <c r="CT310" s="562"/>
      <c r="CU310" s="562"/>
      <c r="CV310" s="562"/>
      <c r="CW310" s="562"/>
      <c r="CX310" s="562"/>
      <c r="CY310" s="562"/>
      <c r="CZ310" s="562"/>
      <c r="DA310" s="562"/>
      <c r="DB310" s="562"/>
      <c r="DC310" s="562"/>
      <c r="DD310" s="562"/>
      <c r="DE310" s="562"/>
      <c r="DF310" s="562"/>
      <c r="DG310" s="562"/>
      <c r="DH310" s="563"/>
      <c r="DI310" s="564">
        <v>0</v>
      </c>
      <c r="DJ310" s="564">
        <v>0</v>
      </c>
      <c r="DK310" s="564">
        <v>0</v>
      </c>
      <c r="DL310" s="564">
        <v>0</v>
      </c>
      <c r="DM310" s="564">
        <v>0</v>
      </c>
      <c r="DN310" s="564">
        <v>0</v>
      </c>
      <c r="DO310" s="564">
        <v>0</v>
      </c>
      <c r="DP310" s="564">
        <v>0</v>
      </c>
      <c r="DQ310" s="200">
        <v>0</v>
      </c>
      <c r="DR310" s="200">
        <v>0</v>
      </c>
      <c r="DS310" s="200">
        <v>0</v>
      </c>
      <c r="DT310" s="200">
        <v>0</v>
      </c>
      <c r="DU310" s="200">
        <v>0</v>
      </c>
      <c r="DV310" s="200">
        <v>0</v>
      </c>
      <c r="DW310" s="1304"/>
    </row>
    <row r="311" spans="1:127" ht="21" customHeight="1">
      <c r="A311" s="659">
        <v>0</v>
      </c>
      <c r="B311" s="733">
        <v>0</v>
      </c>
      <c r="C311" s="733">
        <v>0</v>
      </c>
      <c r="D311" s="733">
        <v>0</v>
      </c>
      <c r="E311" s="733">
        <v>0</v>
      </c>
      <c r="F311" s="733">
        <v>0</v>
      </c>
      <c r="G311" s="733">
        <v>0</v>
      </c>
      <c r="H311" s="733">
        <v>0</v>
      </c>
      <c r="I311" s="733">
        <v>0</v>
      </c>
      <c r="J311" s="733">
        <v>0</v>
      </c>
      <c r="K311" s="733">
        <v>0</v>
      </c>
      <c r="L311" s="733">
        <v>0</v>
      </c>
      <c r="M311" s="733">
        <v>0</v>
      </c>
      <c r="N311" s="733">
        <v>0</v>
      </c>
      <c r="O311" s="733">
        <v>0</v>
      </c>
      <c r="P311" s="733">
        <v>0</v>
      </c>
      <c r="Q311" s="733">
        <v>0</v>
      </c>
      <c r="R311" s="733">
        <v>0</v>
      </c>
      <c r="S311" s="733">
        <v>0</v>
      </c>
      <c r="T311" s="733">
        <v>0</v>
      </c>
      <c r="U311" s="733">
        <v>0</v>
      </c>
      <c r="V311" s="733">
        <v>0</v>
      </c>
      <c r="W311" s="733">
        <v>0</v>
      </c>
      <c r="X311" s="733">
        <v>0</v>
      </c>
      <c r="Y311" s="733">
        <v>0</v>
      </c>
      <c r="Z311" s="733">
        <v>0</v>
      </c>
      <c r="AA311" s="733">
        <v>0</v>
      </c>
      <c r="AB311" s="733">
        <v>0</v>
      </c>
      <c r="AC311" s="733">
        <v>0</v>
      </c>
      <c r="AD311" s="733">
        <v>0</v>
      </c>
      <c r="AE311" s="733">
        <v>0</v>
      </c>
      <c r="AF311" s="733">
        <v>0</v>
      </c>
      <c r="AG311" s="733">
        <v>0</v>
      </c>
      <c r="AH311" s="733">
        <v>0</v>
      </c>
      <c r="AI311" s="733">
        <v>0</v>
      </c>
      <c r="AJ311" s="733">
        <v>0</v>
      </c>
      <c r="AK311" s="733">
        <v>0</v>
      </c>
      <c r="AL311" s="733">
        <v>0</v>
      </c>
      <c r="AM311" s="733">
        <v>0</v>
      </c>
      <c r="AN311" s="733">
        <v>0</v>
      </c>
      <c r="AO311" s="733">
        <v>0</v>
      </c>
      <c r="AP311" s="733">
        <v>0</v>
      </c>
      <c r="AQ311" s="733">
        <v>0</v>
      </c>
      <c r="AR311" s="733">
        <v>0</v>
      </c>
      <c r="AS311" s="733">
        <v>0</v>
      </c>
      <c r="AT311" s="733">
        <v>0</v>
      </c>
      <c r="AU311" s="733">
        <v>0</v>
      </c>
      <c r="AV311" s="733">
        <v>0</v>
      </c>
      <c r="AW311" s="733">
        <v>0</v>
      </c>
      <c r="AX311" s="733">
        <v>0</v>
      </c>
      <c r="AY311" s="733">
        <v>0</v>
      </c>
      <c r="AZ311" s="733">
        <v>0</v>
      </c>
      <c r="BA311" s="733">
        <v>0</v>
      </c>
      <c r="BB311" s="733">
        <v>0</v>
      </c>
      <c r="BC311" s="733">
        <v>0</v>
      </c>
      <c r="BD311" s="733">
        <v>0</v>
      </c>
      <c r="BE311" s="733">
        <v>0</v>
      </c>
      <c r="BF311" s="733">
        <v>0</v>
      </c>
      <c r="BG311" s="733">
        <v>0</v>
      </c>
      <c r="BH311" s="733">
        <v>0</v>
      </c>
      <c r="BI311" s="733">
        <v>0</v>
      </c>
      <c r="BJ311" s="733">
        <v>0</v>
      </c>
      <c r="BK311" s="733">
        <v>0</v>
      </c>
      <c r="BL311" s="733">
        <v>0</v>
      </c>
      <c r="BM311" s="733">
        <v>0</v>
      </c>
      <c r="BN311" s="733">
        <v>0</v>
      </c>
      <c r="BO311" s="733">
        <v>0</v>
      </c>
      <c r="BP311" s="733">
        <v>0</v>
      </c>
      <c r="BQ311" s="733">
        <v>0</v>
      </c>
      <c r="BR311" s="733">
        <v>0</v>
      </c>
      <c r="BS311" s="733">
        <v>0</v>
      </c>
      <c r="BT311" s="733">
        <v>0</v>
      </c>
      <c r="BU311" s="733">
        <v>0</v>
      </c>
      <c r="BV311" s="733">
        <v>0</v>
      </c>
      <c r="BW311" s="733">
        <v>0</v>
      </c>
      <c r="BX311" s="733">
        <v>0</v>
      </c>
      <c r="BY311" s="733">
        <v>0</v>
      </c>
      <c r="BZ311" s="733">
        <v>0</v>
      </c>
      <c r="CA311" s="733">
        <v>0</v>
      </c>
      <c r="CB311" s="733">
        <v>0</v>
      </c>
      <c r="CC311" s="733">
        <v>0</v>
      </c>
      <c r="CD311" s="733">
        <v>0</v>
      </c>
      <c r="CE311" s="733">
        <v>0</v>
      </c>
      <c r="CF311" s="733">
        <v>0</v>
      </c>
      <c r="CG311" s="733">
        <v>0</v>
      </c>
      <c r="CH311" s="733">
        <v>0</v>
      </c>
      <c r="CI311" s="733">
        <v>0</v>
      </c>
      <c r="CJ311" s="733">
        <v>0</v>
      </c>
      <c r="CK311" s="733">
        <v>0</v>
      </c>
      <c r="CL311" s="733">
        <v>0</v>
      </c>
      <c r="CM311" s="733">
        <v>0</v>
      </c>
      <c r="CN311" s="733">
        <v>0</v>
      </c>
      <c r="CO311" s="733">
        <v>0</v>
      </c>
      <c r="CP311" s="733">
        <v>0</v>
      </c>
      <c r="CQ311" s="733">
        <v>0</v>
      </c>
      <c r="CR311" s="733">
        <v>0</v>
      </c>
      <c r="CS311" s="733">
        <v>0</v>
      </c>
      <c r="CT311" s="733">
        <v>0</v>
      </c>
      <c r="CU311" s="733">
        <v>0</v>
      </c>
      <c r="CV311" s="733">
        <v>0</v>
      </c>
      <c r="CW311" s="733">
        <v>0</v>
      </c>
      <c r="CX311" s="733">
        <v>0</v>
      </c>
      <c r="CY311" s="733">
        <v>0</v>
      </c>
      <c r="CZ311" s="733">
        <v>0</v>
      </c>
      <c r="DA311" s="733">
        <v>0</v>
      </c>
      <c r="DB311" s="733">
        <v>0</v>
      </c>
      <c r="DC311" s="733">
        <v>0</v>
      </c>
      <c r="DD311" s="733">
        <v>0</v>
      </c>
      <c r="DE311" s="733">
        <v>0</v>
      </c>
      <c r="DF311" s="733">
        <v>0</v>
      </c>
      <c r="DG311" s="733">
        <v>0</v>
      </c>
      <c r="DH311" s="733">
        <v>0</v>
      </c>
      <c r="DI311" s="200">
        <v>0</v>
      </c>
      <c r="DJ311" s="200">
        <v>0</v>
      </c>
      <c r="DK311" s="200">
        <v>0</v>
      </c>
      <c r="DL311" s="200">
        <v>0</v>
      </c>
      <c r="DM311" s="200">
        <v>0</v>
      </c>
      <c r="DN311" s="200">
        <v>0</v>
      </c>
      <c r="DO311" s="200">
        <v>0</v>
      </c>
      <c r="DP311" s="200">
        <v>0</v>
      </c>
      <c r="DQ311" s="200">
        <v>0</v>
      </c>
      <c r="DR311" s="200">
        <v>0</v>
      </c>
      <c r="DS311" s="200">
        <v>0</v>
      </c>
      <c r="DT311" s="200">
        <v>0</v>
      </c>
      <c r="DU311" s="200">
        <v>0</v>
      </c>
      <c r="DV311" s="200">
        <v>0</v>
      </c>
      <c r="DW311" s="1304"/>
    </row>
    <row r="312" spans="1:127" s="1345" customFormat="1" ht="35.25" customHeight="1">
      <c r="B312" s="1063">
        <f>ROW()</f>
        <v>312</v>
      </c>
      <c r="C312" s="1084" t="s">
        <v>1161</v>
      </c>
      <c r="D312" s="1084"/>
      <c r="E312" s="1084"/>
      <c r="F312" s="1084"/>
      <c r="G312" s="1084"/>
      <c r="H312" s="1084"/>
      <c r="I312" s="1084"/>
      <c r="J312" s="1084"/>
      <c r="K312" s="1084"/>
      <c r="L312" s="1084"/>
      <c r="M312" s="1084"/>
      <c r="N312" s="1084"/>
      <c r="O312" s="1084"/>
      <c r="P312" s="1084"/>
      <c r="Q312" s="1084"/>
      <c r="R312" s="1084"/>
      <c r="S312" s="1084"/>
      <c r="T312" s="1084"/>
      <c r="U312" s="1084"/>
      <c r="V312" s="1084"/>
      <c r="W312" s="1084"/>
      <c r="X312" s="1084"/>
      <c r="Y312" s="1084"/>
      <c r="Z312" s="1084"/>
      <c r="AA312" s="1084"/>
      <c r="AB312" s="1084"/>
      <c r="AC312" s="1084"/>
      <c r="AD312" s="1084"/>
      <c r="AE312" s="1084"/>
      <c r="AF312" s="1084"/>
      <c r="AG312" s="1084"/>
      <c r="AH312" s="1084"/>
      <c r="AI312" s="1084"/>
      <c r="AJ312" s="1084"/>
      <c r="AK312" s="1084"/>
      <c r="AL312" s="1084"/>
      <c r="AM312" s="1084"/>
      <c r="AN312" s="1084"/>
      <c r="AO312" s="1084"/>
      <c r="AP312" s="1084"/>
      <c r="AQ312" s="1084"/>
      <c r="AR312" s="1084"/>
      <c r="AS312" s="1084"/>
      <c r="AT312" s="1084"/>
      <c r="AU312" s="1084"/>
      <c r="AV312" s="1084"/>
      <c r="AW312" s="1084"/>
      <c r="AX312" s="1084"/>
      <c r="AY312" s="1084"/>
      <c r="AZ312" s="1084"/>
      <c r="BA312" s="1084"/>
      <c r="BB312" s="1084"/>
      <c r="BC312" s="1084"/>
      <c r="BD312" s="1084"/>
      <c r="BE312" s="1084"/>
      <c r="BF312" s="1084"/>
      <c r="BG312" s="1084"/>
      <c r="BH312" s="1084"/>
      <c r="BI312" s="1084"/>
      <c r="BJ312" s="1084"/>
      <c r="BK312" s="1084"/>
      <c r="BL312" s="1084"/>
      <c r="BM312" s="1084"/>
      <c r="BN312" s="1084"/>
      <c r="BO312" s="1084"/>
      <c r="BP312" s="1084"/>
      <c r="BQ312" s="1084"/>
      <c r="BR312" s="1084"/>
      <c r="BS312" s="1084"/>
      <c r="BT312" s="1084"/>
      <c r="BU312" s="1084"/>
      <c r="BV312" s="1084"/>
      <c r="BW312" s="1084"/>
      <c r="BX312" s="1084"/>
      <c r="BY312" s="1084"/>
      <c r="BZ312" s="1084"/>
      <c r="CA312" s="1084"/>
      <c r="CB312" s="1084"/>
      <c r="CC312" s="1084"/>
      <c r="CD312" s="1084"/>
      <c r="CE312" s="1084"/>
      <c r="CF312" s="1084"/>
      <c r="CG312" s="1084"/>
      <c r="CH312" s="1084"/>
      <c r="CI312" s="1084"/>
      <c r="CJ312" s="1084"/>
      <c r="CK312" s="1084"/>
      <c r="CL312" s="1084"/>
      <c r="CM312" s="1084"/>
      <c r="CN312" s="1084"/>
      <c r="CO312" s="1084"/>
      <c r="CP312" s="1084"/>
      <c r="CQ312" s="1084"/>
      <c r="CR312" s="1084"/>
      <c r="CS312" s="1084"/>
      <c r="CT312" s="1084"/>
      <c r="CU312" s="1084"/>
      <c r="CV312" s="1084"/>
      <c r="CW312" s="1084"/>
      <c r="CX312" s="1084"/>
      <c r="CY312" s="1084"/>
      <c r="CZ312" s="1084"/>
      <c r="DA312" s="1084"/>
      <c r="DB312" s="1085" t="s">
        <v>1161</v>
      </c>
      <c r="DC312" s="1064"/>
      <c r="DD312" s="1064"/>
      <c r="DE312" s="1065" t="s">
        <v>1127</v>
      </c>
      <c r="DF312" s="3163">
        <f>ROW()</f>
        <v>312</v>
      </c>
      <c r="DG312" s="3163"/>
      <c r="DH312" s="3163"/>
      <c r="DI312" s="1085"/>
      <c r="DJ312" s="1085"/>
      <c r="DK312" s="1085"/>
      <c r="DL312" s="1085"/>
      <c r="DM312" s="1085"/>
      <c r="DN312" s="1085"/>
      <c r="DO312" s="1085"/>
      <c r="DP312" s="1085"/>
      <c r="DQ312" s="1085"/>
      <c r="DR312" s="1085"/>
      <c r="DS312" s="1085"/>
      <c r="DT312" s="1085"/>
      <c r="DU312" s="1085"/>
      <c r="DV312" s="1085"/>
      <c r="DW312" s="1304"/>
    </row>
    <row r="313" spans="1:127" s="240" customFormat="1" ht="15.95" customHeight="1">
      <c r="A313" s="621"/>
      <c r="B313" s="1247"/>
      <c r="C313" s="621"/>
      <c r="D313" s="621"/>
      <c r="E313" s="621"/>
      <c r="F313" s="621"/>
      <c r="G313" s="621"/>
      <c r="H313" s="621"/>
      <c r="I313" s="621"/>
      <c r="J313" s="621"/>
      <c r="K313" s="621"/>
      <c r="L313" s="621"/>
      <c r="M313" s="621"/>
      <c r="N313" s="621"/>
      <c r="O313" s="621"/>
      <c r="P313" s="621"/>
      <c r="Q313" s="621"/>
      <c r="R313" s="621"/>
      <c r="S313" s="621"/>
      <c r="T313" s="621"/>
      <c r="U313" s="621"/>
      <c r="V313" s="621"/>
      <c r="W313" s="621"/>
      <c r="X313" s="621"/>
      <c r="Y313" s="621"/>
      <c r="Z313" s="621"/>
      <c r="AA313" s="621"/>
      <c r="AB313" s="621"/>
      <c r="AC313" s="621"/>
      <c r="AD313" s="621"/>
      <c r="AE313" s="621"/>
      <c r="AF313" s="621"/>
      <c r="AG313" s="621"/>
      <c r="AH313" s="621"/>
      <c r="AI313" s="621"/>
      <c r="AJ313" s="621"/>
      <c r="AK313" s="621"/>
      <c r="AL313" s="621"/>
      <c r="AM313" s="621"/>
      <c r="AN313" s="621"/>
      <c r="AO313" s="621"/>
      <c r="AP313" s="621"/>
      <c r="AQ313" s="621"/>
      <c r="AR313" s="621"/>
      <c r="AS313" s="621"/>
      <c r="AT313" s="621"/>
      <c r="AU313" s="621"/>
      <c r="AV313" s="621"/>
      <c r="AW313" s="621"/>
      <c r="AX313" s="621"/>
      <c r="AY313" s="621"/>
      <c r="AZ313" s="621"/>
      <c r="BA313" s="621"/>
      <c r="BB313" s="621"/>
      <c r="BC313" s="621"/>
      <c r="BD313" s="621"/>
      <c r="BE313" s="621"/>
      <c r="BF313" s="621"/>
      <c r="BG313" s="621"/>
      <c r="BH313" s="621"/>
      <c r="BI313" s="621"/>
      <c r="BJ313" s="621"/>
      <c r="BK313" s="621"/>
      <c r="BL313" s="621"/>
      <c r="BM313" s="621"/>
      <c r="BN313" s="621"/>
      <c r="BO313" s="621"/>
      <c r="BP313" s="621"/>
      <c r="BQ313" s="621"/>
      <c r="BR313" s="621"/>
      <c r="BS313" s="621"/>
      <c r="BT313" s="621"/>
      <c r="BU313" s="621"/>
      <c r="BV313" s="621"/>
      <c r="BW313" s="621"/>
      <c r="BX313" s="621"/>
      <c r="BY313" s="621"/>
      <c r="BZ313" s="621"/>
      <c r="CA313" s="621"/>
      <c r="CB313" s="621"/>
      <c r="CC313" s="621"/>
      <c r="CD313" s="621"/>
      <c r="CE313" s="621"/>
      <c r="CF313" s="621"/>
      <c r="CG313" s="621"/>
      <c r="CH313" s="621"/>
      <c r="CI313" s="621"/>
      <c r="CJ313" s="621"/>
      <c r="CK313" s="621"/>
      <c r="CL313" s="621"/>
      <c r="CM313" s="621"/>
      <c r="CN313" s="621"/>
      <c r="CO313" s="621"/>
      <c r="CP313" s="621"/>
      <c r="CQ313" s="621"/>
      <c r="CR313" s="621"/>
      <c r="CS313" s="621"/>
      <c r="CT313" s="621"/>
      <c r="CU313" s="621"/>
      <c r="CV313" s="621"/>
      <c r="CW313" s="621"/>
      <c r="CX313" s="621"/>
      <c r="CY313" s="621"/>
      <c r="CZ313" s="621"/>
      <c r="DA313" s="621"/>
      <c r="DB313" s="621"/>
      <c r="DC313" s="621"/>
      <c r="DD313" s="621"/>
      <c r="DE313" s="129"/>
      <c r="DF313" s="129"/>
      <c r="DG313" s="129"/>
      <c r="DI313" s="564">
        <v>0</v>
      </c>
      <c r="DJ313" s="564">
        <v>0</v>
      </c>
      <c r="DK313" s="564">
        <v>0</v>
      </c>
      <c r="DL313" s="564">
        <v>0</v>
      </c>
      <c r="DM313" s="564">
        <v>0</v>
      </c>
      <c r="DN313" s="564">
        <v>0</v>
      </c>
      <c r="DO313" s="564">
        <v>0</v>
      </c>
      <c r="DP313" s="564">
        <v>0</v>
      </c>
      <c r="DQ313" s="200">
        <v>0</v>
      </c>
      <c r="DR313" s="200">
        <v>0</v>
      </c>
      <c r="DS313" s="200">
        <v>0</v>
      </c>
      <c r="DT313" s="200">
        <v>0</v>
      </c>
      <c r="DU313" s="200">
        <v>0</v>
      </c>
      <c r="DV313" s="200">
        <v>0</v>
      </c>
      <c r="DW313" s="1304"/>
    </row>
    <row r="314" spans="1:127" s="240" customFormat="1" ht="15" customHeight="1">
      <c r="B314" s="409" t="s">
        <v>73</v>
      </c>
      <c r="C314" s="1087" t="s">
        <v>17</v>
      </c>
      <c r="D314" s="1088"/>
      <c r="E314" s="1089"/>
      <c r="F314" s="1089"/>
      <c r="G314" s="1089"/>
      <c r="H314" s="1089"/>
      <c r="I314" s="1089"/>
      <c r="J314" s="1089"/>
      <c r="K314" s="1089"/>
      <c r="L314" s="1089"/>
      <c r="M314" s="1089"/>
      <c r="N314" s="1089"/>
      <c r="O314" s="1089"/>
      <c r="P314" s="1089"/>
      <c r="Q314" s="1089"/>
      <c r="R314" s="1089"/>
      <c r="S314" s="1089"/>
      <c r="T314" s="1089"/>
      <c r="U314" s="1090"/>
      <c r="V314" s="1090"/>
      <c r="W314" s="1090"/>
      <c r="X314" s="1090"/>
      <c r="Y314" s="1089"/>
      <c r="Z314" s="1089"/>
      <c r="AA314" s="1091"/>
      <c r="AB314" s="1089"/>
      <c r="AC314" s="1092">
        <v>0</v>
      </c>
      <c r="AD314" s="1093" t="s">
        <v>18</v>
      </c>
      <c r="AE314" s="1094"/>
      <c r="AF314" s="1095"/>
      <c r="AG314" s="1095"/>
      <c r="AH314" s="1096"/>
      <c r="AI314" s="1096"/>
      <c r="AJ314" s="1095"/>
      <c r="AK314" s="1095"/>
      <c r="AL314" s="1096"/>
      <c r="AM314" s="1096"/>
      <c r="AN314" s="1096"/>
      <c r="AO314" s="1096"/>
      <c r="AP314" s="1096"/>
      <c r="AQ314" s="1096"/>
      <c r="AR314" s="1096"/>
      <c r="AS314" s="1096"/>
      <c r="AT314" s="1096"/>
      <c r="AU314" s="1096"/>
      <c r="AV314" s="1096"/>
      <c r="AW314" s="1096"/>
      <c r="AX314" s="1096"/>
      <c r="AY314" s="1096"/>
      <c r="AZ314" s="1096"/>
      <c r="BA314" s="1096"/>
      <c r="BB314" s="1097"/>
      <c r="BC314" s="1096"/>
      <c r="BD314" s="1098">
        <v>0</v>
      </c>
      <c r="BE314" s="1099" t="s">
        <v>19</v>
      </c>
      <c r="BF314" s="1099"/>
      <c r="BG314" s="1100"/>
      <c r="BH314" s="1100"/>
      <c r="BI314" s="1101"/>
      <c r="BJ314" s="1101"/>
      <c r="BK314" s="1101"/>
      <c r="BL314" s="1101"/>
      <c r="BM314" s="1100"/>
      <c r="BN314" s="1100"/>
      <c r="BO314" s="1100"/>
      <c r="BP314" s="1100"/>
      <c r="BQ314" s="1100"/>
      <c r="BR314" s="1100"/>
      <c r="BS314" s="1100"/>
      <c r="BT314" s="1100"/>
      <c r="BU314" s="1100"/>
      <c r="BV314" s="1100"/>
      <c r="BW314" s="1100"/>
      <c r="BX314" s="1100"/>
      <c r="BY314" s="1100"/>
      <c r="BZ314" s="1100"/>
      <c r="CA314" s="1100"/>
      <c r="CB314" s="1100"/>
      <c r="CC314" s="1102"/>
      <c r="CD314" s="1100"/>
      <c r="CE314" s="1103">
        <v>0</v>
      </c>
      <c r="CF314" s="1104" t="s">
        <v>20</v>
      </c>
      <c r="CG314" s="1104"/>
      <c r="CH314" s="1105"/>
      <c r="CI314" s="1105"/>
      <c r="CJ314" s="1105"/>
      <c r="CK314" s="1105"/>
      <c r="CL314" s="1106"/>
      <c r="CM314" s="1106"/>
      <c r="CN314" s="1105"/>
      <c r="CO314" s="1105"/>
      <c r="CP314" s="1106"/>
      <c r="CQ314" s="1106"/>
      <c r="CR314" s="1106"/>
      <c r="CS314" s="1106"/>
      <c r="CT314" s="1106"/>
      <c r="CU314" s="1106"/>
      <c r="CV314" s="1106"/>
      <c r="CW314" s="1106"/>
      <c r="CX314" s="1106"/>
      <c r="CY314" s="1106"/>
      <c r="CZ314" s="1106"/>
      <c r="DA314" s="1106"/>
      <c r="DB314" s="1106"/>
      <c r="DC314" s="1106"/>
      <c r="DD314" s="1106"/>
      <c r="DE314" s="1106"/>
      <c r="DF314" s="1106"/>
      <c r="DG314" s="1106"/>
      <c r="DH314" s="1875"/>
      <c r="DI314" s="1877">
        <v>0</v>
      </c>
      <c r="DJ314" s="1878">
        <v>0</v>
      </c>
      <c r="DK314" s="1878">
        <v>0</v>
      </c>
      <c r="DL314" s="1878">
        <v>0</v>
      </c>
      <c r="DM314" s="1878">
        <v>0</v>
      </c>
      <c r="DN314" s="1878">
        <v>0</v>
      </c>
      <c r="DO314" s="1879">
        <v>0</v>
      </c>
      <c r="DP314" s="564">
        <v>0</v>
      </c>
      <c r="DQ314" s="200">
        <v>0</v>
      </c>
      <c r="DR314" s="200">
        <v>0</v>
      </c>
      <c r="DS314" s="200">
        <v>0</v>
      </c>
      <c r="DT314" s="200">
        <v>0</v>
      </c>
      <c r="DU314" s="200">
        <v>0</v>
      </c>
      <c r="DV314" s="200">
        <v>0</v>
      </c>
      <c r="DW314" s="1304"/>
    </row>
    <row r="315" spans="1:127" s="240" customFormat="1" ht="18" customHeight="1">
      <c r="B315" s="202" t="s">
        <v>847</v>
      </c>
      <c r="C315" s="2983">
        <v>1</v>
      </c>
      <c r="D315" s="2984"/>
      <c r="E315" s="2983">
        <f>C315+1</f>
        <v>2</v>
      </c>
      <c r="F315" s="2984"/>
      <c r="G315" s="2983">
        <f>E315+1</f>
        <v>3</v>
      </c>
      <c r="H315" s="2984"/>
      <c r="I315" s="2983">
        <f>G315+1</f>
        <v>4</v>
      </c>
      <c r="J315" s="2984"/>
      <c r="K315" s="2983">
        <f>I315+1</f>
        <v>5</v>
      </c>
      <c r="L315" s="2984"/>
      <c r="M315" s="2983">
        <f>K315+1</f>
        <v>6</v>
      </c>
      <c r="N315" s="2984"/>
      <c r="O315" s="2983">
        <f>M315+1</f>
        <v>7</v>
      </c>
      <c r="P315" s="2984"/>
      <c r="Q315" s="2983">
        <f>O315+1</f>
        <v>8</v>
      </c>
      <c r="R315" s="2984"/>
      <c r="S315" s="2983">
        <f>Q315+1</f>
        <v>9</v>
      </c>
      <c r="T315" s="2984"/>
      <c r="U315" s="2983">
        <f>S315+1</f>
        <v>10</v>
      </c>
      <c r="V315" s="2984"/>
      <c r="W315" s="2983">
        <f>U315+1</f>
        <v>11</v>
      </c>
      <c r="X315" s="2984"/>
      <c r="Y315" s="2983">
        <f>W315+1</f>
        <v>12</v>
      </c>
      <c r="Z315" s="2984"/>
      <c r="AA315" s="2983">
        <f>Y315+1</f>
        <v>13</v>
      </c>
      <c r="AB315" s="2984"/>
      <c r="AC315" s="410"/>
      <c r="AD315" s="2983">
        <f>AA315+1</f>
        <v>14</v>
      </c>
      <c r="AE315" s="2984"/>
      <c r="AF315" s="2983">
        <f>AD315+1</f>
        <v>15</v>
      </c>
      <c r="AG315" s="2984"/>
      <c r="AH315" s="2983">
        <f>AF315+1</f>
        <v>16</v>
      </c>
      <c r="AI315" s="2984"/>
      <c r="AJ315" s="2983">
        <f>AH315+1</f>
        <v>17</v>
      </c>
      <c r="AK315" s="2984"/>
      <c r="AL315" s="2983">
        <f>AJ315+1</f>
        <v>18</v>
      </c>
      <c r="AM315" s="2984"/>
      <c r="AN315" s="2983">
        <f>AL315+1</f>
        <v>19</v>
      </c>
      <c r="AO315" s="2984"/>
      <c r="AP315" s="2983">
        <f>AN315+1</f>
        <v>20</v>
      </c>
      <c r="AQ315" s="2984"/>
      <c r="AR315" s="2983">
        <f>AP315+1</f>
        <v>21</v>
      </c>
      <c r="AS315" s="2984"/>
      <c r="AT315" s="2983">
        <f>AR315+1</f>
        <v>22</v>
      </c>
      <c r="AU315" s="2984"/>
      <c r="AV315" s="2983">
        <f>AT315+1</f>
        <v>23</v>
      </c>
      <c r="AW315" s="2984"/>
      <c r="AX315" s="2983">
        <f>AV315+1</f>
        <v>24</v>
      </c>
      <c r="AY315" s="2984"/>
      <c r="AZ315" s="2983">
        <f>AX315+1</f>
        <v>25</v>
      </c>
      <c r="BA315" s="2984"/>
      <c r="BB315" s="2983">
        <f>AZ315+1</f>
        <v>26</v>
      </c>
      <c r="BC315" s="2984"/>
      <c r="BD315" s="411"/>
      <c r="BE315" s="2983">
        <f>BB315+1</f>
        <v>27</v>
      </c>
      <c r="BF315" s="2984"/>
      <c r="BG315" s="2983">
        <f>BE315+1</f>
        <v>28</v>
      </c>
      <c r="BH315" s="2984"/>
      <c r="BI315" s="2983">
        <f>BG315+1</f>
        <v>29</v>
      </c>
      <c r="BJ315" s="2984"/>
      <c r="BK315" s="2983">
        <f>BI315+1</f>
        <v>30</v>
      </c>
      <c r="BL315" s="2984"/>
      <c r="BM315" s="2983">
        <f>BK315+1</f>
        <v>31</v>
      </c>
      <c r="BN315" s="2984"/>
      <c r="BO315" s="2983">
        <f>BM315+1</f>
        <v>32</v>
      </c>
      <c r="BP315" s="2984"/>
      <c r="BQ315" s="2983">
        <f>BO315+1</f>
        <v>33</v>
      </c>
      <c r="BR315" s="2984"/>
      <c r="BS315" s="2983">
        <f>BQ315+1</f>
        <v>34</v>
      </c>
      <c r="BT315" s="2984"/>
      <c r="BU315" s="2983">
        <f>BS315+1</f>
        <v>35</v>
      </c>
      <c r="BV315" s="2984"/>
      <c r="BW315" s="2983">
        <f>BU315+1</f>
        <v>36</v>
      </c>
      <c r="BX315" s="2984"/>
      <c r="BY315" s="2983">
        <f>BW315+1</f>
        <v>37</v>
      </c>
      <c r="BZ315" s="2984"/>
      <c r="CA315" s="2983">
        <f>BY315+1</f>
        <v>38</v>
      </c>
      <c r="CB315" s="2984"/>
      <c r="CC315" s="2983">
        <f>CA315+1</f>
        <v>39</v>
      </c>
      <c r="CD315" s="2984"/>
      <c r="CE315" s="412"/>
      <c r="CF315" s="2983">
        <f>CC315+1</f>
        <v>40</v>
      </c>
      <c r="CG315" s="2984"/>
      <c r="CH315" s="2983">
        <f>CF315+1</f>
        <v>41</v>
      </c>
      <c r="CI315" s="2984"/>
      <c r="CJ315" s="2983">
        <f>CH315+1</f>
        <v>42</v>
      </c>
      <c r="CK315" s="2984"/>
      <c r="CL315" s="2983">
        <f>CJ315+1</f>
        <v>43</v>
      </c>
      <c r="CM315" s="2984"/>
      <c r="CN315" s="2983">
        <f>CL315+1</f>
        <v>44</v>
      </c>
      <c r="CO315" s="2984"/>
      <c r="CP315" s="2983">
        <f>CN315+1</f>
        <v>45</v>
      </c>
      <c r="CQ315" s="2984"/>
      <c r="CR315" s="2983">
        <f>CP315+1</f>
        <v>46</v>
      </c>
      <c r="CS315" s="2984"/>
      <c r="CT315" s="2983">
        <f>CR315+1</f>
        <v>47</v>
      </c>
      <c r="CU315" s="2984"/>
      <c r="CV315" s="2983">
        <f>CT315+1</f>
        <v>48</v>
      </c>
      <c r="CW315" s="2984"/>
      <c r="CX315" s="2983">
        <f>CV315+1</f>
        <v>49</v>
      </c>
      <c r="CY315" s="2984"/>
      <c r="CZ315" s="2983">
        <f>CX315+1</f>
        <v>50</v>
      </c>
      <c r="DA315" s="2984"/>
      <c r="DB315" s="2983">
        <f>CZ315+1</f>
        <v>51</v>
      </c>
      <c r="DC315" s="2984"/>
      <c r="DD315" s="2983">
        <f>DB315+1</f>
        <v>52</v>
      </c>
      <c r="DE315" s="3187"/>
      <c r="DF315" s="518" t="s">
        <v>937</v>
      </c>
      <c r="DG315" s="1107"/>
      <c r="DH315" s="1876"/>
      <c r="DI315" s="1880">
        <v>0</v>
      </c>
      <c r="DJ315" s="1881">
        <v>0</v>
      </c>
      <c r="DK315" s="1881">
        <v>0</v>
      </c>
      <c r="DL315" s="1881">
        <v>0</v>
      </c>
      <c r="DM315" s="1881">
        <v>0</v>
      </c>
      <c r="DN315" s="1881">
        <v>0</v>
      </c>
      <c r="DO315" s="1882">
        <v>0</v>
      </c>
      <c r="DP315" s="564">
        <v>0</v>
      </c>
      <c r="DQ315" s="200">
        <v>0</v>
      </c>
      <c r="DR315" s="200">
        <v>0</v>
      </c>
      <c r="DS315" s="200">
        <v>0</v>
      </c>
      <c r="DT315" s="200">
        <v>0</v>
      </c>
      <c r="DU315" s="200">
        <v>0</v>
      </c>
      <c r="DV315" s="200">
        <v>0</v>
      </c>
      <c r="DW315" s="1304"/>
    </row>
    <row r="316" spans="1:127" s="240" customFormat="1" ht="15.95" customHeight="1">
      <c r="B316" s="3106" t="str">
        <f>B6</f>
        <v>PROTÉINES  AGNEAU</v>
      </c>
      <c r="C316" s="3107"/>
      <c r="D316" s="3107"/>
      <c r="E316" s="3107"/>
      <c r="F316" s="3107"/>
      <c r="G316" s="3107"/>
      <c r="H316" s="3107"/>
      <c r="I316" s="3107"/>
      <c r="J316" s="3107"/>
      <c r="K316" s="3107"/>
      <c r="L316" s="3107"/>
      <c r="M316" s="3107"/>
      <c r="N316" s="3107"/>
      <c r="O316" s="3107"/>
      <c r="P316" s="3107"/>
      <c r="Q316" s="3107"/>
      <c r="R316" s="3107"/>
      <c r="S316" s="3107"/>
      <c r="T316" s="3107"/>
      <c r="U316" s="3107"/>
      <c r="V316" s="3107"/>
      <c r="W316" s="3107"/>
      <c r="X316" s="3107"/>
      <c r="Y316" s="3107"/>
      <c r="Z316" s="3107"/>
      <c r="AA316" s="3107"/>
      <c r="AB316" s="3107"/>
      <c r="AC316" s="3107"/>
      <c r="AD316" s="3107"/>
      <c r="AE316" s="3107"/>
      <c r="AF316" s="3107"/>
      <c r="AG316" s="3107"/>
      <c r="AH316" s="3107"/>
      <c r="AI316" s="3107"/>
      <c r="AJ316" s="3107"/>
      <c r="AK316" s="3107"/>
      <c r="AL316" s="3107"/>
      <c r="AM316" s="3107"/>
      <c r="AN316" s="3107"/>
      <c r="AO316" s="3107"/>
      <c r="AP316" s="3107"/>
      <c r="AQ316" s="3107"/>
      <c r="AR316" s="3107"/>
      <c r="AS316" s="3107"/>
      <c r="AT316" s="3107"/>
      <c r="AU316" s="3107"/>
      <c r="AV316" s="3107"/>
      <c r="AW316" s="3107"/>
      <c r="AX316" s="3107"/>
      <c r="AY316" s="3107"/>
      <c r="AZ316" s="3107"/>
      <c r="BA316" s="3107"/>
      <c r="BB316" s="3107"/>
      <c r="BC316" s="3107"/>
      <c r="BD316" s="3107"/>
      <c r="BE316" s="3107"/>
      <c r="BF316" s="3107"/>
      <c r="BG316" s="3107"/>
      <c r="BH316" s="3107"/>
      <c r="BI316" s="3107"/>
      <c r="BJ316" s="3107"/>
      <c r="BK316" s="3107"/>
      <c r="BL316" s="3107"/>
      <c r="BM316" s="3107"/>
      <c r="BN316" s="3107"/>
      <c r="BO316" s="3107"/>
      <c r="BP316" s="3107"/>
      <c r="BQ316" s="3107"/>
      <c r="BR316" s="3107"/>
      <c r="BS316" s="3107"/>
      <c r="BT316" s="3107"/>
      <c r="BU316" s="3107"/>
      <c r="BV316" s="3107"/>
      <c r="BW316" s="3107"/>
      <c r="BX316" s="3107"/>
      <c r="BY316" s="3107"/>
      <c r="BZ316" s="3107"/>
      <c r="CA316" s="3107"/>
      <c r="CB316" s="3107"/>
      <c r="CC316" s="3107"/>
      <c r="CD316" s="3107"/>
      <c r="CE316" s="3107"/>
      <c r="CF316" s="3107"/>
      <c r="CG316" s="3107"/>
      <c r="CH316" s="3107"/>
      <c r="CI316" s="3107"/>
      <c r="CJ316" s="3107"/>
      <c r="CK316" s="3107"/>
      <c r="CL316" s="3107"/>
      <c r="CM316" s="3107"/>
      <c r="CN316" s="3107"/>
      <c r="CO316" s="3107"/>
      <c r="CP316" s="3107"/>
      <c r="CQ316" s="3107"/>
      <c r="CR316" s="3409" t="s">
        <v>1163</v>
      </c>
      <c r="CS316" s="3409"/>
      <c r="CT316" s="3409"/>
      <c r="CU316" s="3409"/>
      <c r="CV316" s="3409"/>
      <c r="CW316" s="3409"/>
      <c r="CX316" s="3409"/>
      <c r="CY316" s="3409"/>
      <c r="CZ316" s="3409"/>
      <c r="DA316" s="3409"/>
      <c r="DB316" s="3409"/>
      <c r="DC316" s="3409"/>
      <c r="DD316" s="3409"/>
      <c r="DE316" s="3409"/>
      <c r="DF316" s="3172">
        <f>ROW(DE11)</f>
        <v>11</v>
      </c>
      <c r="DG316" s="3172" t="s">
        <v>1124</v>
      </c>
      <c r="DH316" s="3172">
        <f>ROW(DE20)</f>
        <v>20</v>
      </c>
      <c r="DI316" s="3232" t="str">
        <f>B316</f>
        <v>PROTÉINES  AGNEAU</v>
      </c>
      <c r="DJ316" s="3232"/>
      <c r="DK316" s="3232"/>
      <c r="DL316" s="3232"/>
      <c r="DM316" s="3232"/>
      <c r="DN316" s="3232"/>
      <c r="DO316" s="3233"/>
      <c r="DP316" s="564">
        <v>0</v>
      </c>
      <c r="DQ316" s="200">
        <v>0</v>
      </c>
      <c r="DR316" s="200">
        <v>0</v>
      </c>
      <c r="DS316" s="200">
        <v>0</v>
      </c>
      <c r="DT316" s="200">
        <v>0</v>
      </c>
      <c r="DU316" s="200">
        <v>0</v>
      </c>
      <c r="DV316" s="200">
        <v>0</v>
      </c>
      <c r="DW316" s="1304"/>
    </row>
    <row r="317" spans="1:127" s="240" customFormat="1" ht="15.95" customHeight="1">
      <c r="B317" s="3108"/>
      <c r="C317" s="3109"/>
      <c r="D317" s="3109"/>
      <c r="E317" s="3109"/>
      <c r="F317" s="3109"/>
      <c r="G317" s="3109"/>
      <c r="H317" s="3109"/>
      <c r="I317" s="3109"/>
      <c r="J317" s="3109"/>
      <c r="K317" s="3109"/>
      <c r="L317" s="3109"/>
      <c r="M317" s="3109"/>
      <c r="N317" s="3109"/>
      <c r="O317" s="3109"/>
      <c r="P317" s="3109"/>
      <c r="Q317" s="3109"/>
      <c r="R317" s="3109"/>
      <c r="S317" s="3109"/>
      <c r="T317" s="3109"/>
      <c r="U317" s="3109"/>
      <c r="V317" s="3109"/>
      <c r="W317" s="3109"/>
      <c r="X317" s="3109"/>
      <c r="Y317" s="3109"/>
      <c r="Z317" s="3109"/>
      <c r="AA317" s="3109"/>
      <c r="AB317" s="3109"/>
      <c r="AC317" s="3109"/>
      <c r="AD317" s="3109"/>
      <c r="AE317" s="3109"/>
      <c r="AF317" s="3109"/>
      <c r="AG317" s="3109"/>
      <c r="AH317" s="3109"/>
      <c r="AI317" s="3109"/>
      <c r="AJ317" s="3109"/>
      <c r="AK317" s="3109"/>
      <c r="AL317" s="3109"/>
      <c r="AM317" s="3109"/>
      <c r="AN317" s="3109"/>
      <c r="AO317" s="3109"/>
      <c r="AP317" s="3109"/>
      <c r="AQ317" s="3109"/>
      <c r="AR317" s="3109"/>
      <c r="AS317" s="3109"/>
      <c r="AT317" s="3109"/>
      <c r="AU317" s="3109"/>
      <c r="AV317" s="3109"/>
      <c r="AW317" s="3109"/>
      <c r="AX317" s="3109"/>
      <c r="AY317" s="3109"/>
      <c r="AZ317" s="3109"/>
      <c r="BA317" s="3109"/>
      <c r="BB317" s="3109"/>
      <c r="BC317" s="3109"/>
      <c r="BD317" s="3109"/>
      <c r="BE317" s="3109"/>
      <c r="BF317" s="3109"/>
      <c r="BG317" s="3109"/>
      <c r="BH317" s="3109"/>
      <c r="BI317" s="3109"/>
      <c r="BJ317" s="3109"/>
      <c r="BK317" s="3109"/>
      <c r="BL317" s="3109"/>
      <c r="BM317" s="3109"/>
      <c r="BN317" s="3109"/>
      <c r="BO317" s="3109"/>
      <c r="BP317" s="3109"/>
      <c r="BQ317" s="3109"/>
      <c r="BR317" s="3109"/>
      <c r="BS317" s="3109"/>
      <c r="BT317" s="3109"/>
      <c r="BU317" s="3109"/>
      <c r="BV317" s="3109"/>
      <c r="BW317" s="3109"/>
      <c r="BX317" s="3109"/>
      <c r="BY317" s="3109"/>
      <c r="BZ317" s="3109"/>
      <c r="CA317" s="3109"/>
      <c r="CB317" s="3109"/>
      <c r="CC317" s="3109"/>
      <c r="CD317" s="3109"/>
      <c r="CE317" s="3109"/>
      <c r="CF317" s="3109"/>
      <c r="CG317" s="3109"/>
      <c r="CH317" s="3109"/>
      <c r="CI317" s="3109"/>
      <c r="CJ317" s="3109"/>
      <c r="CK317" s="3109"/>
      <c r="CL317" s="3109"/>
      <c r="CM317" s="3109"/>
      <c r="CN317" s="3109"/>
      <c r="CO317" s="3109"/>
      <c r="CP317" s="3109"/>
      <c r="CQ317" s="3109"/>
      <c r="CR317" s="3409"/>
      <c r="CS317" s="3409"/>
      <c r="CT317" s="3409"/>
      <c r="CU317" s="3409"/>
      <c r="CV317" s="3409"/>
      <c r="CW317" s="3409"/>
      <c r="CX317" s="3409"/>
      <c r="CY317" s="3409"/>
      <c r="CZ317" s="3409"/>
      <c r="DA317" s="3409"/>
      <c r="DB317" s="3409"/>
      <c r="DC317" s="3409"/>
      <c r="DD317" s="3409"/>
      <c r="DE317" s="3409"/>
      <c r="DF317" s="3231"/>
      <c r="DG317" s="3231"/>
      <c r="DH317" s="3231"/>
      <c r="DI317" s="3234"/>
      <c r="DJ317" s="3234"/>
      <c r="DK317" s="3234"/>
      <c r="DL317" s="3234"/>
      <c r="DM317" s="3234"/>
      <c r="DN317" s="3234"/>
      <c r="DO317" s="3235"/>
      <c r="DP317" s="564">
        <v>0</v>
      </c>
      <c r="DQ317" s="200">
        <v>0</v>
      </c>
      <c r="DR317" s="200">
        <v>0</v>
      </c>
      <c r="DS317" s="200">
        <v>0</v>
      </c>
      <c r="DT317" s="200">
        <v>0</v>
      </c>
      <c r="DU317" s="200">
        <v>0</v>
      </c>
      <c r="DV317" s="200">
        <v>0</v>
      </c>
      <c r="DW317" s="1304"/>
    </row>
    <row r="318" spans="1:127" s="240" customFormat="1" ht="15.95" customHeight="1">
      <c r="B318" s="444" t="s">
        <v>1080</v>
      </c>
      <c r="C318" s="1108" t="s">
        <v>1076</v>
      </c>
      <c r="D318" s="1109"/>
      <c r="E318" s="1109"/>
      <c r="F318" s="1109"/>
      <c r="G318" s="1109"/>
      <c r="H318" s="1109"/>
      <c r="I318" s="1110" t="s">
        <v>1081</v>
      </c>
      <c r="J318" s="3185">
        <v>4</v>
      </c>
      <c r="K318" s="3185"/>
      <c r="L318" s="1109" t="s">
        <v>1082</v>
      </c>
      <c r="M318" s="1109"/>
      <c r="N318" s="1111"/>
      <c r="O318" s="1111"/>
      <c r="P318" s="3186">
        <v>20</v>
      </c>
      <c r="Q318" s="3186"/>
      <c r="R318" s="1109" t="s">
        <v>1083</v>
      </c>
      <c r="S318" s="1112"/>
      <c r="T318" s="1109"/>
      <c r="U318" s="1109"/>
      <c r="V318" s="1109"/>
      <c r="W318" s="1109"/>
      <c r="X318" s="1109"/>
      <c r="Y318" s="1109"/>
      <c r="Z318" s="1109"/>
      <c r="AA318" s="1109"/>
      <c r="AB318" s="1113"/>
      <c r="AC318" s="410"/>
      <c r="AD318" s="1108"/>
      <c r="AE318" s="1109"/>
      <c r="AF318" s="1109"/>
      <c r="AG318" s="1109"/>
      <c r="AH318" s="1109"/>
      <c r="AI318" s="1109"/>
      <c r="AJ318" s="1110" t="s">
        <v>1081</v>
      </c>
      <c r="AK318" s="3185">
        <v>6</v>
      </c>
      <c r="AL318" s="3185"/>
      <c r="AM318" s="1109" t="s">
        <v>1082</v>
      </c>
      <c r="AN318" s="1109"/>
      <c r="AO318" s="1111"/>
      <c r="AP318" s="1111"/>
      <c r="AQ318" s="3186">
        <v>20</v>
      </c>
      <c r="AR318" s="3186"/>
      <c r="AS318" s="1109" t="s">
        <v>1083</v>
      </c>
      <c r="AT318" s="1112"/>
      <c r="AU318" s="1109"/>
      <c r="AV318" s="1109"/>
      <c r="AW318" s="1109"/>
      <c r="AX318" s="1109"/>
      <c r="AY318" s="1109"/>
      <c r="AZ318" s="1109"/>
      <c r="BA318" s="1109"/>
      <c r="BB318" s="1109"/>
      <c r="BC318" s="1113"/>
      <c r="BD318" s="411"/>
      <c r="BE318" s="1108"/>
      <c r="BF318" s="1109"/>
      <c r="BG318" s="1109"/>
      <c r="BH318" s="1109"/>
      <c r="BI318" s="1109"/>
      <c r="BJ318" s="1109"/>
      <c r="BK318" s="1110" t="s">
        <v>1081</v>
      </c>
      <c r="BL318" s="3185">
        <v>6</v>
      </c>
      <c r="BM318" s="3185"/>
      <c r="BN318" s="1109" t="s">
        <v>1082</v>
      </c>
      <c r="BO318" s="1109"/>
      <c r="BP318" s="1111"/>
      <c r="BQ318" s="1111"/>
      <c r="BR318" s="3186">
        <v>20</v>
      </c>
      <c r="BS318" s="3186"/>
      <c r="BT318" s="1109" t="s">
        <v>1083</v>
      </c>
      <c r="BU318" s="1112"/>
      <c r="BV318" s="1109"/>
      <c r="BW318" s="1109"/>
      <c r="BX318" s="1109"/>
      <c r="BY318" s="1109"/>
      <c r="BZ318" s="1109"/>
      <c r="CA318" s="1109"/>
      <c r="CB318" s="1109"/>
      <c r="CC318" s="1109"/>
      <c r="CD318" s="1113"/>
      <c r="CE318" s="412"/>
      <c r="CF318" s="1108"/>
      <c r="CG318" s="1109"/>
      <c r="CH318" s="1109"/>
      <c r="CI318" s="1109"/>
      <c r="CJ318" s="1109"/>
      <c r="CK318" s="1109"/>
      <c r="CL318" s="1110" t="s">
        <v>1081</v>
      </c>
      <c r="CM318" s="3185">
        <v>4</v>
      </c>
      <c r="CN318" s="3185"/>
      <c r="CO318" s="1109" t="s">
        <v>1082</v>
      </c>
      <c r="CP318" s="1109"/>
      <c r="CQ318" s="1111"/>
      <c r="CR318" s="1111"/>
      <c r="CS318" s="3186">
        <v>20</v>
      </c>
      <c r="CT318" s="3186"/>
      <c r="CU318" s="1109" t="s">
        <v>1083</v>
      </c>
      <c r="CV318" s="1112"/>
      <c r="CW318" s="1109"/>
      <c r="CX318" s="1109"/>
      <c r="CY318" s="1109"/>
      <c r="CZ318" s="1109"/>
      <c r="DA318" s="1109"/>
      <c r="DB318" s="1109"/>
      <c r="DC318" s="1109"/>
      <c r="DD318" s="1109"/>
      <c r="DE318" s="1113"/>
      <c r="DF318" s="1114" t="s">
        <v>1084</v>
      </c>
      <c r="DG318" s="1115"/>
      <c r="DH318" s="1116"/>
      <c r="DI318" s="1116"/>
      <c r="DJ318" s="1117"/>
      <c r="DK318" s="1117"/>
      <c r="DL318" s="1117"/>
      <c r="DM318" s="1117"/>
      <c r="DN318" s="1117"/>
      <c r="DO318" s="1118"/>
      <c r="DP318" s="564">
        <v>0</v>
      </c>
      <c r="DQ318" s="200">
        <v>0</v>
      </c>
      <c r="DR318" s="200">
        <v>0</v>
      </c>
      <c r="DS318" s="200">
        <v>0</v>
      </c>
      <c r="DT318" s="200">
        <v>0</v>
      </c>
      <c r="DU318" s="200">
        <v>0</v>
      </c>
      <c r="DV318" s="200">
        <v>0</v>
      </c>
      <c r="DW318" s="1304"/>
    </row>
    <row r="319" spans="1:127" s="240" customFormat="1" ht="13.5" customHeight="1">
      <c r="B319" s="413" t="s">
        <v>205</v>
      </c>
      <c r="C319" s="414" t="s">
        <v>66</v>
      </c>
      <c r="D319" s="415" t="s">
        <v>77</v>
      </c>
      <c r="E319" s="414" t="s">
        <v>66</v>
      </c>
      <c r="F319" s="415" t="s">
        <v>77</v>
      </c>
      <c r="G319" s="414" t="s">
        <v>66</v>
      </c>
      <c r="H319" s="415" t="s">
        <v>77</v>
      </c>
      <c r="I319" s="414" t="s">
        <v>66</v>
      </c>
      <c r="J319" s="415" t="s">
        <v>77</v>
      </c>
      <c r="K319" s="414" t="s">
        <v>66</v>
      </c>
      <c r="L319" s="415" t="s">
        <v>77</v>
      </c>
      <c r="M319" s="414" t="s">
        <v>66</v>
      </c>
      <c r="N319" s="415" t="s">
        <v>77</v>
      </c>
      <c r="O319" s="414" t="s">
        <v>66</v>
      </c>
      <c r="P319" s="415" t="s">
        <v>77</v>
      </c>
      <c r="Q319" s="414" t="s">
        <v>66</v>
      </c>
      <c r="R319" s="415" t="s">
        <v>77</v>
      </c>
      <c r="S319" s="414" t="s">
        <v>66</v>
      </c>
      <c r="T319" s="415" t="s">
        <v>77</v>
      </c>
      <c r="U319" s="414" t="s">
        <v>66</v>
      </c>
      <c r="V319" s="415" t="s">
        <v>77</v>
      </c>
      <c r="W319" s="414" t="s">
        <v>66</v>
      </c>
      <c r="X319" s="415" t="s">
        <v>77</v>
      </c>
      <c r="Y319" s="414" t="s">
        <v>66</v>
      </c>
      <c r="Z319" s="415" t="s">
        <v>77</v>
      </c>
      <c r="AA319" s="414" t="s">
        <v>66</v>
      </c>
      <c r="AB319" s="416" t="s">
        <v>77</v>
      </c>
      <c r="AC319" s="410"/>
      <c r="AD319" s="417" t="s">
        <v>66</v>
      </c>
      <c r="AE319" s="415" t="s">
        <v>77</v>
      </c>
      <c r="AF319" s="418" t="s">
        <v>66</v>
      </c>
      <c r="AG319" s="415" t="s">
        <v>77</v>
      </c>
      <c r="AH319" s="418" t="s">
        <v>66</v>
      </c>
      <c r="AI319" s="415" t="s">
        <v>77</v>
      </c>
      <c r="AJ319" s="418" t="s">
        <v>66</v>
      </c>
      <c r="AK319" s="415" t="s">
        <v>77</v>
      </c>
      <c r="AL319" s="418" t="s">
        <v>66</v>
      </c>
      <c r="AM319" s="415" t="s">
        <v>77</v>
      </c>
      <c r="AN319" s="418" t="s">
        <v>66</v>
      </c>
      <c r="AO319" s="415" t="s">
        <v>77</v>
      </c>
      <c r="AP319" s="418" t="s">
        <v>66</v>
      </c>
      <c r="AQ319" s="415" t="s">
        <v>77</v>
      </c>
      <c r="AR319" s="418" t="s">
        <v>66</v>
      </c>
      <c r="AS319" s="415" t="s">
        <v>77</v>
      </c>
      <c r="AT319" s="418" t="s">
        <v>66</v>
      </c>
      <c r="AU319" s="415" t="s">
        <v>77</v>
      </c>
      <c r="AV319" s="418" t="s">
        <v>66</v>
      </c>
      <c r="AW319" s="415" t="s">
        <v>77</v>
      </c>
      <c r="AX319" s="418" t="s">
        <v>66</v>
      </c>
      <c r="AY319" s="415" t="s">
        <v>77</v>
      </c>
      <c r="AZ319" s="418" t="s">
        <v>66</v>
      </c>
      <c r="BA319" s="415" t="s">
        <v>77</v>
      </c>
      <c r="BB319" s="418" t="s">
        <v>66</v>
      </c>
      <c r="BC319" s="416" t="s">
        <v>77</v>
      </c>
      <c r="BD319" s="411"/>
      <c r="BE319" s="419" t="s">
        <v>66</v>
      </c>
      <c r="BF319" s="415" t="s">
        <v>77</v>
      </c>
      <c r="BG319" s="420" t="s">
        <v>66</v>
      </c>
      <c r="BH319" s="415" t="s">
        <v>77</v>
      </c>
      <c r="BI319" s="420" t="s">
        <v>66</v>
      </c>
      <c r="BJ319" s="415" t="s">
        <v>77</v>
      </c>
      <c r="BK319" s="420" t="s">
        <v>66</v>
      </c>
      <c r="BL319" s="415" t="s">
        <v>77</v>
      </c>
      <c r="BM319" s="420" t="s">
        <v>66</v>
      </c>
      <c r="BN319" s="415" t="s">
        <v>77</v>
      </c>
      <c r="BO319" s="420" t="s">
        <v>66</v>
      </c>
      <c r="BP319" s="415" t="s">
        <v>77</v>
      </c>
      <c r="BQ319" s="420" t="s">
        <v>66</v>
      </c>
      <c r="BR319" s="415" t="s">
        <v>77</v>
      </c>
      <c r="BS319" s="420" t="s">
        <v>66</v>
      </c>
      <c r="BT319" s="415" t="s">
        <v>77</v>
      </c>
      <c r="BU319" s="420" t="s">
        <v>66</v>
      </c>
      <c r="BV319" s="415" t="s">
        <v>77</v>
      </c>
      <c r="BW319" s="420" t="s">
        <v>66</v>
      </c>
      <c r="BX319" s="415" t="s">
        <v>77</v>
      </c>
      <c r="BY319" s="420" t="s">
        <v>66</v>
      </c>
      <c r="BZ319" s="415" t="s">
        <v>77</v>
      </c>
      <c r="CA319" s="420" t="s">
        <v>66</v>
      </c>
      <c r="CB319" s="415" t="s">
        <v>77</v>
      </c>
      <c r="CC319" s="420" t="s">
        <v>66</v>
      </c>
      <c r="CD319" s="416" t="s">
        <v>77</v>
      </c>
      <c r="CE319" s="412"/>
      <c r="CF319" s="421" t="s">
        <v>66</v>
      </c>
      <c r="CG319" s="415" t="s">
        <v>77</v>
      </c>
      <c r="CH319" s="422" t="s">
        <v>66</v>
      </c>
      <c r="CI319" s="415" t="s">
        <v>77</v>
      </c>
      <c r="CJ319" s="422" t="s">
        <v>66</v>
      </c>
      <c r="CK319" s="415" t="s">
        <v>77</v>
      </c>
      <c r="CL319" s="422" t="s">
        <v>66</v>
      </c>
      <c r="CM319" s="415" t="s">
        <v>77</v>
      </c>
      <c r="CN319" s="422" t="s">
        <v>66</v>
      </c>
      <c r="CO319" s="415" t="s">
        <v>77</v>
      </c>
      <c r="CP319" s="422" t="s">
        <v>66</v>
      </c>
      <c r="CQ319" s="415" t="s">
        <v>77</v>
      </c>
      <c r="CR319" s="422" t="s">
        <v>66</v>
      </c>
      <c r="CS319" s="415" t="s">
        <v>77</v>
      </c>
      <c r="CT319" s="422" t="s">
        <v>66</v>
      </c>
      <c r="CU319" s="415" t="s">
        <v>77</v>
      </c>
      <c r="CV319" s="422" t="s">
        <v>66</v>
      </c>
      <c r="CW319" s="415" t="s">
        <v>77</v>
      </c>
      <c r="CX319" s="422" t="s">
        <v>66</v>
      </c>
      <c r="CY319" s="415" t="s">
        <v>77</v>
      </c>
      <c r="CZ319" s="422" t="s">
        <v>66</v>
      </c>
      <c r="DA319" s="415" t="s">
        <v>77</v>
      </c>
      <c r="DB319" s="422" t="s">
        <v>66</v>
      </c>
      <c r="DC319" s="415" t="s">
        <v>77</v>
      </c>
      <c r="DD319" s="422" t="s">
        <v>66</v>
      </c>
      <c r="DE319" s="416" t="s">
        <v>77</v>
      </c>
      <c r="DF319" s="1119" t="s">
        <v>922</v>
      </c>
      <c r="DG319" s="1120"/>
      <c r="DH319" s="1120"/>
      <c r="DI319" s="1120"/>
      <c r="DJ319" s="1120"/>
      <c r="DK319" s="1120"/>
      <c r="DL319" s="1120"/>
      <c r="DM319" s="1120"/>
      <c r="DN319" s="1120"/>
      <c r="DO319" s="1121"/>
      <c r="DP319" s="564">
        <v>0</v>
      </c>
      <c r="DQ319" s="200">
        <v>0</v>
      </c>
      <c r="DR319" s="200">
        <v>0</v>
      </c>
      <c r="DS319" s="200">
        <v>0</v>
      </c>
      <c r="DT319" s="200">
        <v>0</v>
      </c>
      <c r="DU319" s="200">
        <v>0</v>
      </c>
      <c r="DV319" s="200">
        <v>0</v>
      </c>
      <c r="DW319" s="1304"/>
    </row>
    <row r="320" spans="1:127" s="240" customFormat="1" ht="15.95" customHeight="1">
      <c r="B320" s="3190" t="s">
        <v>1085</v>
      </c>
      <c r="C320" s="448">
        <f>SUM(C11:C20)</f>
        <v>1</v>
      </c>
      <c r="D320" s="449">
        <f t="shared" ref="D320:BO320" si="135">SUM(D11:D20)</f>
        <v>2</v>
      </c>
      <c r="E320" s="448">
        <f t="shared" si="135"/>
        <v>0</v>
      </c>
      <c r="F320" s="449">
        <f t="shared" si="135"/>
        <v>0</v>
      </c>
      <c r="G320" s="448">
        <f t="shared" si="135"/>
        <v>0</v>
      </c>
      <c r="H320" s="449">
        <f t="shared" si="135"/>
        <v>0</v>
      </c>
      <c r="I320" s="448">
        <f t="shared" si="135"/>
        <v>0</v>
      </c>
      <c r="J320" s="449">
        <f t="shared" si="135"/>
        <v>0</v>
      </c>
      <c r="K320" s="448">
        <f t="shared" si="135"/>
        <v>0</v>
      </c>
      <c r="L320" s="449">
        <f t="shared" si="135"/>
        <v>0</v>
      </c>
      <c r="M320" s="448">
        <f t="shared" si="135"/>
        <v>0</v>
      </c>
      <c r="N320" s="449">
        <f t="shared" si="135"/>
        <v>0</v>
      </c>
      <c r="O320" s="448">
        <f t="shared" si="135"/>
        <v>0</v>
      </c>
      <c r="P320" s="449">
        <f t="shared" si="135"/>
        <v>0</v>
      </c>
      <c r="Q320" s="448">
        <f t="shared" si="135"/>
        <v>0</v>
      </c>
      <c r="R320" s="449">
        <f t="shared" si="135"/>
        <v>0</v>
      </c>
      <c r="S320" s="448">
        <f t="shared" si="135"/>
        <v>0</v>
      </c>
      <c r="T320" s="449">
        <f t="shared" si="135"/>
        <v>0</v>
      </c>
      <c r="U320" s="448">
        <f t="shared" si="135"/>
        <v>0</v>
      </c>
      <c r="V320" s="449">
        <f t="shared" si="135"/>
        <v>0</v>
      </c>
      <c r="W320" s="448">
        <f t="shared" si="135"/>
        <v>0</v>
      </c>
      <c r="X320" s="449">
        <f t="shared" si="135"/>
        <v>0</v>
      </c>
      <c r="Y320" s="448">
        <f t="shared" si="135"/>
        <v>0</v>
      </c>
      <c r="Z320" s="449">
        <f t="shared" si="135"/>
        <v>0</v>
      </c>
      <c r="AA320" s="448">
        <f t="shared" si="135"/>
        <v>0</v>
      </c>
      <c r="AB320" s="449">
        <f t="shared" si="135"/>
        <v>0</v>
      </c>
      <c r="AC320" s="410"/>
      <c r="AD320" s="450">
        <f t="shared" si="135"/>
        <v>0</v>
      </c>
      <c r="AE320" s="449">
        <f t="shared" si="135"/>
        <v>0</v>
      </c>
      <c r="AF320" s="450">
        <f t="shared" si="135"/>
        <v>0</v>
      </c>
      <c r="AG320" s="449">
        <f t="shared" si="135"/>
        <v>0</v>
      </c>
      <c r="AH320" s="450">
        <f t="shared" si="135"/>
        <v>0</v>
      </c>
      <c r="AI320" s="449">
        <f t="shared" si="135"/>
        <v>0</v>
      </c>
      <c r="AJ320" s="450">
        <f t="shared" si="135"/>
        <v>0</v>
      </c>
      <c r="AK320" s="449">
        <f t="shared" si="135"/>
        <v>0</v>
      </c>
      <c r="AL320" s="450">
        <f t="shared" si="135"/>
        <v>0</v>
      </c>
      <c r="AM320" s="449">
        <f t="shared" si="135"/>
        <v>0</v>
      </c>
      <c r="AN320" s="450">
        <f t="shared" si="135"/>
        <v>0</v>
      </c>
      <c r="AO320" s="449">
        <f t="shared" si="135"/>
        <v>0</v>
      </c>
      <c r="AP320" s="450">
        <f t="shared" si="135"/>
        <v>0</v>
      </c>
      <c r="AQ320" s="449">
        <f t="shared" si="135"/>
        <v>0</v>
      </c>
      <c r="AR320" s="450">
        <f t="shared" si="135"/>
        <v>0</v>
      </c>
      <c r="AS320" s="449">
        <f t="shared" si="135"/>
        <v>0</v>
      </c>
      <c r="AT320" s="450">
        <f t="shared" si="135"/>
        <v>0</v>
      </c>
      <c r="AU320" s="449">
        <f t="shared" si="135"/>
        <v>0</v>
      </c>
      <c r="AV320" s="450">
        <f t="shared" si="135"/>
        <v>0</v>
      </c>
      <c r="AW320" s="449">
        <f t="shared" si="135"/>
        <v>0</v>
      </c>
      <c r="AX320" s="450">
        <f t="shared" si="135"/>
        <v>0</v>
      </c>
      <c r="AY320" s="449">
        <f t="shared" si="135"/>
        <v>0</v>
      </c>
      <c r="AZ320" s="450">
        <f t="shared" si="135"/>
        <v>0</v>
      </c>
      <c r="BA320" s="449">
        <f t="shared" si="135"/>
        <v>0</v>
      </c>
      <c r="BB320" s="450">
        <f t="shared" si="135"/>
        <v>0</v>
      </c>
      <c r="BC320" s="449">
        <f t="shared" si="135"/>
        <v>0</v>
      </c>
      <c r="BD320" s="411"/>
      <c r="BE320" s="451">
        <f t="shared" si="135"/>
        <v>0</v>
      </c>
      <c r="BF320" s="449">
        <f t="shared" si="135"/>
        <v>0</v>
      </c>
      <c r="BG320" s="451">
        <f t="shared" si="135"/>
        <v>0</v>
      </c>
      <c r="BH320" s="449">
        <f t="shared" si="135"/>
        <v>0</v>
      </c>
      <c r="BI320" s="451">
        <f t="shared" si="135"/>
        <v>0</v>
      </c>
      <c r="BJ320" s="449">
        <f t="shared" si="135"/>
        <v>0</v>
      </c>
      <c r="BK320" s="451">
        <f t="shared" si="135"/>
        <v>0</v>
      </c>
      <c r="BL320" s="449">
        <f t="shared" si="135"/>
        <v>0</v>
      </c>
      <c r="BM320" s="451">
        <f t="shared" si="135"/>
        <v>0</v>
      </c>
      <c r="BN320" s="449">
        <f t="shared" si="135"/>
        <v>0</v>
      </c>
      <c r="BO320" s="451">
        <f t="shared" si="135"/>
        <v>0</v>
      </c>
      <c r="BP320" s="449">
        <f t="shared" ref="BP320:DE320" si="136">SUM(BP11:BP20)</f>
        <v>0</v>
      </c>
      <c r="BQ320" s="451">
        <f t="shared" si="136"/>
        <v>0</v>
      </c>
      <c r="BR320" s="449">
        <f t="shared" si="136"/>
        <v>0</v>
      </c>
      <c r="BS320" s="451">
        <f t="shared" si="136"/>
        <v>0</v>
      </c>
      <c r="BT320" s="449">
        <f t="shared" si="136"/>
        <v>0</v>
      </c>
      <c r="BU320" s="451">
        <f t="shared" si="136"/>
        <v>0</v>
      </c>
      <c r="BV320" s="449">
        <f t="shared" si="136"/>
        <v>0</v>
      </c>
      <c r="BW320" s="451">
        <f t="shared" si="136"/>
        <v>0</v>
      </c>
      <c r="BX320" s="449">
        <f t="shared" si="136"/>
        <v>0</v>
      </c>
      <c r="BY320" s="451">
        <f t="shared" si="136"/>
        <v>0</v>
      </c>
      <c r="BZ320" s="449">
        <f t="shared" si="136"/>
        <v>0</v>
      </c>
      <c r="CA320" s="451">
        <f t="shared" si="136"/>
        <v>0</v>
      </c>
      <c r="CB320" s="449">
        <f t="shared" si="136"/>
        <v>0</v>
      </c>
      <c r="CC320" s="451">
        <f t="shared" si="136"/>
        <v>0</v>
      </c>
      <c r="CD320" s="449">
        <f t="shared" si="136"/>
        <v>0</v>
      </c>
      <c r="CE320" s="412">
        <f t="shared" si="136"/>
        <v>0</v>
      </c>
      <c r="CF320" s="452">
        <f t="shared" si="136"/>
        <v>0</v>
      </c>
      <c r="CG320" s="449">
        <f t="shared" si="136"/>
        <v>0</v>
      </c>
      <c r="CH320" s="452">
        <f t="shared" si="136"/>
        <v>0</v>
      </c>
      <c r="CI320" s="449">
        <f t="shared" si="136"/>
        <v>0</v>
      </c>
      <c r="CJ320" s="452">
        <f t="shared" si="136"/>
        <v>0</v>
      </c>
      <c r="CK320" s="449">
        <f t="shared" si="136"/>
        <v>0</v>
      </c>
      <c r="CL320" s="452">
        <f t="shared" si="136"/>
        <v>0</v>
      </c>
      <c r="CM320" s="449">
        <f t="shared" si="136"/>
        <v>0</v>
      </c>
      <c r="CN320" s="452">
        <f t="shared" si="136"/>
        <v>0</v>
      </c>
      <c r="CO320" s="449">
        <f t="shared" si="136"/>
        <v>0</v>
      </c>
      <c r="CP320" s="452">
        <f t="shared" si="136"/>
        <v>0</v>
      </c>
      <c r="CQ320" s="449">
        <f t="shared" si="136"/>
        <v>0</v>
      </c>
      <c r="CR320" s="452">
        <f t="shared" si="136"/>
        <v>0</v>
      </c>
      <c r="CS320" s="449">
        <f t="shared" si="136"/>
        <v>0</v>
      </c>
      <c r="CT320" s="452">
        <f t="shared" si="136"/>
        <v>0</v>
      </c>
      <c r="CU320" s="449">
        <f t="shared" si="136"/>
        <v>0</v>
      </c>
      <c r="CV320" s="452">
        <f t="shared" si="136"/>
        <v>0</v>
      </c>
      <c r="CW320" s="449">
        <f t="shared" si="136"/>
        <v>0</v>
      </c>
      <c r="CX320" s="452">
        <f t="shared" si="136"/>
        <v>0</v>
      </c>
      <c r="CY320" s="449">
        <f t="shared" si="136"/>
        <v>0</v>
      </c>
      <c r="CZ320" s="452">
        <f t="shared" si="136"/>
        <v>0</v>
      </c>
      <c r="DA320" s="449">
        <f t="shared" si="136"/>
        <v>0</v>
      </c>
      <c r="DB320" s="452">
        <f t="shared" si="136"/>
        <v>0</v>
      </c>
      <c r="DC320" s="449">
        <f t="shared" si="136"/>
        <v>0</v>
      </c>
      <c r="DD320" s="452">
        <f t="shared" si="136"/>
        <v>0</v>
      </c>
      <c r="DE320" s="449">
        <f t="shared" si="136"/>
        <v>0</v>
      </c>
      <c r="DF320" s="3192" t="s">
        <v>1086</v>
      </c>
      <c r="DG320" s="3193"/>
      <c r="DH320" s="3193"/>
      <c r="DI320" s="3193"/>
      <c r="DJ320" s="3193"/>
      <c r="DK320" s="3193"/>
      <c r="DL320" s="3193"/>
      <c r="DM320" s="657"/>
      <c r="DN320" s="657"/>
      <c r="DO320" s="1122"/>
      <c r="DP320" s="564">
        <v>0</v>
      </c>
      <c r="DQ320" s="200">
        <v>0</v>
      </c>
      <c r="DR320" s="200">
        <v>0</v>
      </c>
      <c r="DS320" s="200">
        <v>0</v>
      </c>
      <c r="DT320" s="200">
        <v>0</v>
      </c>
      <c r="DU320" s="200">
        <v>0</v>
      </c>
      <c r="DV320" s="200">
        <v>0</v>
      </c>
      <c r="DW320" s="1304"/>
    </row>
    <row r="321" spans="1:127" s="240" customFormat="1" ht="15.95" customHeight="1">
      <c r="B321" s="3191"/>
      <c r="C321" s="453">
        <f>SUM(C320:D320)</f>
        <v>3</v>
      </c>
      <c r="D321" s="454" t="str">
        <f>IF(C321&gt;0,"fois","")</f>
        <v>fois</v>
      </c>
      <c r="E321" s="453">
        <f>SUM(E320:F320)</f>
        <v>0</v>
      </c>
      <c r="F321" s="454" t="str">
        <f>IF(E321&gt;0,"fois","")</f>
        <v/>
      </c>
      <c r="G321" s="453">
        <f>SUM(G320:H320)</f>
        <v>0</v>
      </c>
      <c r="H321" s="454" t="str">
        <f>IF(G321&gt;0,"fois","")</f>
        <v/>
      </c>
      <c r="I321" s="453">
        <f>SUM(I320:J320)</f>
        <v>0</v>
      </c>
      <c r="J321" s="454" t="str">
        <f>IF(I321&gt;0,"fois","")</f>
        <v/>
      </c>
      <c r="K321" s="453">
        <f>SUM(K320:L320)</f>
        <v>0</v>
      </c>
      <c r="L321" s="454" t="str">
        <f>IF(K321&gt;0,"fois","")</f>
        <v/>
      </c>
      <c r="M321" s="453">
        <f>SUM(M320:N320)</f>
        <v>0</v>
      </c>
      <c r="N321" s="454" t="str">
        <f>IF(M321&gt;0,"fois","")</f>
        <v/>
      </c>
      <c r="O321" s="453">
        <f>SUM(O320:P320)</f>
        <v>0</v>
      </c>
      <c r="P321" s="454" t="str">
        <f>IF(O321&gt;0,"fois","")</f>
        <v/>
      </c>
      <c r="Q321" s="453">
        <f>SUM(Q320:R320)</f>
        <v>0</v>
      </c>
      <c r="R321" s="454" t="str">
        <f>IF(Q321&gt;0,"fois","")</f>
        <v/>
      </c>
      <c r="S321" s="453">
        <f>SUM(S320:T320)</f>
        <v>0</v>
      </c>
      <c r="T321" s="454" t="str">
        <f>IF(S321&gt;0,"fois","")</f>
        <v/>
      </c>
      <c r="U321" s="453">
        <f>SUM(U320:V320)</f>
        <v>0</v>
      </c>
      <c r="V321" s="454" t="str">
        <f>IF(U321&gt;0,"fois","")</f>
        <v/>
      </c>
      <c r="W321" s="453">
        <f>SUM(W320:X320)</f>
        <v>0</v>
      </c>
      <c r="X321" s="454" t="str">
        <f>IF(W321&gt;0,"fois","")</f>
        <v/>
      </c>
      <c r="Y321" s="453">
        <f>SUM(Y320:Z320)</f>
        <v>0</v>
      </c>
      <c r="Z321" s="454" t="str">
        <f>IF(Y321&gt;0,"fois","")</f>
        <v/>
      </c>
      <c r="AA321" s="453">
        <f>SUM(AA320:AB320)</f>
        <v>0</v>
      </c>
      <c r="AB321" s="454" t="str">
        <f>IF(AA321&gt;0,"fois","")</f>
        <v/>
      </c>
      <c r="AC321" s="410"/>
      <c r="AD321" s="453">
        <f>SUM(AD320:AE320)</f>
        <v>0</v>
      </c>
      <c r="AE321" s="454" t="str">
        <f>IF(AD321&gt;0,"fois","")</f>
        <v/>
      </c>
      <c r="AF321" s="453">
        <f>SUM(AF320:AG320)</f>
        <v>0</v>
      </c>
      <c r="AG321" s="454" t="str">
        <f>IF(AF321&gt;0,"fois","")</f>
        <v/>
      </c>
      <c r="AH321" s="453">
        <f>SUM(AH320:AI320)</f>
        <v>0</v>
      </c>
      <c r="AI321" s="454" t="str">
        <f>IF(AH321&gt;0,"fois","")</f>
        <v/>
      </c>
      <c r="AJ321" s="453">
        <f>SUM(AJ320:AK320)</f>
        <v>0</v>
      </c>
      <c r="AK321" s="454" t="str">
        <f>IF(AJ321&gt;0,"fois","")</f>
        <v/>
      </c>
      <c r="AL321" s="453">
        <f>SUM(AL320:AM320)</f>
        <v>0</v>
      </c>
      <c r="AM321" s="454" t="str">
        <f>IF(AL321&gt;0,"fois","")</f>
        <v/>
      </c>
      <c r="AN321" s="453">
        <f>SUM(AN320:AO320)</f>
        <v>0</v>
      </c>
      <c r="AO321" s="454" t="str">
        <f>IF(AN321&gt;0,"fois","")</f>
        <v/>
      </c>
      <c r="AP321" s="453">
        <f>SUM(AP320:AQ320)</f>
        <v>0</v>
      </c>
      <c r="AQ321" s="454" t="str">
        <f>IF(AP321&gt;0,"fois","")</f>
        <v/>
      </c>
      <c r="AR321" s="453">
        <f>SUM(AR320:AS320)</f>
        <v>0</v>
      </c>
      <c r="AS321" s="454" t="str">
        <f>IF(AR321&gt;0,"fois","")</f>
        <v/>
      </c>
      <c r="AT321" s="453">
        <f>SUM(AT320:AU320)</f>
        <v>0</v>
      </c>
      <c r="AU321" s="454" t="str">
        <f>IF(AT321&gt;0,"fois","")</f>
        <v/>
      </c>
      <c r="AV321" s="453">
        <f>SUM(AV320:AW320)</f>
        <v>0</v>
      </c>
      <c r="AW321" s="454" t="str">
        <f>IF(AV321&gt;0,"fois","")</f>
        <v/>
      </c>
      <c r="AX321" s="453">
        <f>SUM(AX320:AY320)</f>
        <v>0</v>
      </c>
      <c r="AY321" s="454" t="str">
        <f>IF(AX321&gt;0,"fois","")</f>
        <v/>
      </c>
      <c r="AZ321" s="453">
        <f>SUM(AZ320:BA320)</f>
        <v>0</v>
      </c>
      <c r="BA321" s="454" t="str">
        <f>IF(AZ321&gt;0,"fois","")</f>
        <v/>
      </c>
      <c r="BB321" s="453">
        <f>SUM(BB320:BC320)</f>
        <v>0</v>
      </c>
      <c r="BC321" s="454" t="str">
        <f>IF(BB321&gt;0,"fois","")</f>
        <v/>
      </c>
      <c r="BD321" s="411"/>
      <c r="BE321" s="453">
        <f>SUM(BE320:BF320)</f>
        <v>0</v>
      </c>
      <c r="BF321" s="454" t="str">
        <f>IF(BE321&gt;0,"fois","")</f>
        <v/>
      </c>
      <c r="BG321" s="453">
        <f>SUM(BG320:BH320)</f>
        <v>0</v>
      </c>
      <c r="BH321" s="454" t="str">
        <f>IF(BG321&gt;0,"fois","")</f>
        <v/>
      </c>
      <c r="BI321" s="453">
        <f>SUM(BI320:BJ320)</f>
        <v>0</v>
      </c>
      <c r="BJ321" s="454" t="str">
        <f>IF(BI321&gt;0,"fois","")</f>
        <v/>
      </c>
      <c r="BK321" s="453">
        <f>SUM(BK320:BL320)</f>
        <v>0</v>
      </c>
      <c r="BL321" s="454" t="str">
        <f>IF(BK321&gt;0,"fois","")</f>
        <v/>
      </c>
      <c r="BM321" s="453">
        <f>SUM(BM320:BN320)</f>
        <v>0</v>
      </c>
      <c r="BN321" s="454" t="str">
        <f>IF(BM321&gt;0,"fois","")</f>
        <v/>
      </c>
      <c r="BO321" s="453">
        <f>SUM(BO320:BP320)</f>
        <v>0</v>
      </c>
      <c r="BP321" s="454" t="str">
        <f>IF(BO321&gt;0,"fois","")</f>
        <v/>
      </c>
      <c r="BQ321" s="453">
        <f>SUM(BQ320:BR320)</f>
        <v>0</v>
      </c>
      <c r="BR321" s="454" t="str">
        <f>IF(BQ321&gt;0,"fois","")</f>
        <v/>
      </c>
      <c r="BS321" s="453">
        <f>SUM(BS320:BT320)</f>
        <v>0</v>
      </c>
      <c r="BT321" s="454" t="str">
        <f>IF(BS321&gt;0,"fois","")</f>
        <v/>
      </c>
      <c r="BU321" s="453">
        <f>SUM(BU320:BV320)</f>
        <v>0</v>
      </c>
      <c r="BV321" s="454" t="str">
        <f>IF(BU321&gt;0,"fois","")</f>
        <v/>
      </c>
      <c r="BW321" s="453">
        <f>SUM(BW320:BX320)</f>
        <v>0</v>
      </c>
      <c r="BX321" s="454" t="str">
        <f>IF(BW321&gt;0,"fois","")</f>
        <v/>
      </c>
      <c r="BY321" s="453">
        <f>SUM(BY320:BZ320)</f>
        <v>0</v>
      </c>
      <c r="BZ321" s="454" t="str">
        <f>IF(BY321&gt;0,"fois","")</f>
        <v/>
      </c>
      <c r="CA321" s="453">
        <f>SUM(CA320:CB320)</f>
        <v>0</v>
      </c>
      <c r="CB321" s="454" t="str">
        <f>IF(CA321&gt;0,"fois","")</f>
        <v/>
      </c>
      <c r="CC321" s="453">
        <f>SUM(CC320:CD320)</f>
        <v>0</v>
      </c>
      <c r="CD321" s="454" t="str">
        <f>IF(CC321&gt;0,"fois","")</f>
        <v/>
      </c>
      <c r="CE321" s="412"/>
      <c r="CF321" s="453">
        <f>SUM(CF320:CG320)</f>
        <v>0</v>
      </c>
      <c r="CG321" s="454" t="str">
        <f>IF(CF321&gt;0,"fois","")</f>
        <v/>
      </c>
      <c r="CH321" s="453">
        <f>SUM(CH320:CI320)</f>
        <v>0</v>
      </c>
      <c r="CI321" s="454" t="str">
        <f>IF(CH321&gt;0,"fois","")</f>
        <v/>
      </c>
      <c r="CJ321" s="453">
        <f>SUM(CJ320:CK320)</f>
        <v>0</v>
      </c>
      <c r="CK321" s="454" t="str">
        <f>IF(CJ321&gt;0,"fois","")</f>
        <v/>
      </c>
      <c r="CL321" s="453">
        <f>SUM(CL320:CM320)</f>
        <v>0</v>
      </c>
      <c r="CM321" s="454" t="str">
        <f>IF(CL321&gt;0,"fois","")</f>
        <v/>
      </c>
      <c r="CN321" s="453">
        <f>SUM(CN320:CO320)</f>
        <v>0</v>
      </c>
      <c r="CO321" s="454" t="str">
        <f>IF(CN321&gt;0,"fois","")</f>
        <v/>
      </c>
      <c r="CP321" s="453">
        <f>SUM(CP320:CQ320)</f>
        <v>0</v>
      </c>
      <c r="CQ321" s="454" t="str">
        <f>IF(CP321&gt;0,"fois","")</f>
        <v/>
      </c>
      <c r="CR321" s="453">
        <f>SUM(CR320:CS320)</f>
        <v>0</v>
      </c>
      <c r="CS321" s="454" t="str">
        <f>IF(CR321&gt;0,"fois","")</f>
        <v/>
      </c>
      <c r="CT321" s="453">
        <f>SUM(CT320:CU320)</f>
        <v>0</v>
      </c>
      <c r="CU321" s="454" t="str">
        <f>IF(CT321&gt;0,"fois","")</f>
        <v/>
      </c>
      <c r="CV321" s="453">
        <f>SUM(CV320:CW320)</f>
        <v>0</v>
      </c>
      <c r="CW321" s="454" t="str">
        <f>IF(CV321&gt;0,"fois","")</f>
        <v/>
      </c>
      <c r="CX321" s="453">
        <f>SUM(CX320:CY320)</f>
        <v>0</v>
      </c>
      <c r="CY321" s="454" t="str">
        <f>IF(CX321&gt;0,"fois","")</f>
        <v/>
      </c>
      <c r="CZ321" s="453">
        <f>SUM(CZ320:DA320)</f>
        <v>0</v>
      </c>
      <c r="DA321" s="454" t="str">
        <f>IF(CZ321&gt;0,"fois","")</f>
        <v/>
      </c>
      <c r="DB321" s="453">
        <f>SUM(DB320:DC320)</f>
        <v>0</v>
      </c>
      <c r="DC321" s="454" t="str">
        <f>IF(DB321&gt;0,"fois","")</f>
        <v/>
      </c>
      <c r="DD321" s="453">
        <f>SUM(DD320:DE320)</f>
        <v>0</v>
      </c>
      <c r="DE321" s="454" t="str">
        <f>IF(DD321&gt;0,"fois","")</f>
        <v/>
      </c>
      <c r="DF321" s="3194"/>
      <c r="DG321" s="3195"/>
      <c r="DH321" s="3195"/>
      <c r="DI321" s="3195"/>
      <c r="DJ321" s="3195"/>
      <c r="DK321" s="3195"/>
      <c r="DL321" s="3195"/>
      <c r="DM321" s="658"/>
      <c r="DN321" s="658"/>
      <c r="DO321" s="1123"/>
      <c r="DP321" s="564">
        <v>0</v>
      </c>
      <c r="DQ321" s="200">
        <v>0</v>
      </c>
      <c r="DR321" s="200">
        <v>0</v>
      </c>
      <c r="DS321" s="200">
        <v>0</v>
      </c>
      <c r="DT321" s="200">
        <v>0</v>
      </c>
      <c r="DU321" s="200">
        <v>0</v>
      </c>
      <c r="DV321" s="200">
        <v>0</v>
      </c>
      <c r="DW321" s="1304"/>
    </row>
    <row r="322" spans="1:127" s="240" customFormat="1" ht="15.95" customHeight="1">
      <c r="B322" s="456" t="s">
        <v>1087</v>
      </c>
      <c r="C322" s="2985" t="str">
        <f>IF(SUM(C320:D320)&lt;=I325,"OK","Trop")</f>
        <v>OK</v>
      </c>
      <c r="D322" s="2986"/>
      <c r="E322" s="2985" t="str">
        <f>IF(SUM(E320:F320)&lt;=I325,"OK","Trop")</f>
        <v>OK</v>
      </c>
      <c r="F322" s="2986"/>
      <c r="G322" s="2985" t="str">
        <f>IF(SUM(G320:H320)&lt;=I325,"OK","Trop")</f>
        <v>OK</v>
      </c>
      <c r="H322" s="2986"/>
      <c r="I322" s="2985" t="str">
        <f>IF(SUM(I320:J320)&lt;=I325,"OK","Trop")</f>
        <v>OK</v>
      </c>
      <c r="J322" s="2986"/>
      <c r="K322" s="2985" t="str">
        <f>IF(SUM(K320:L320)&lt;=I325,"OK","Trop")</f>
        <v>OK</v>
      </c>
      <c r="L322" s="2986"/>
      <c r="M322" s="2985" t="str">
        <f>IF(SUM(M320:N320)&lt;=I325,"OK","Trop")</f>
        <v>OK</v>
      </c>
      <c r="N322" s="2986"/>
      <c r="O322" s="2985" t="str">
        <f>IF(SUM(O320:P320)&lt;=I325,"OK","Trop")</f>
        <v>OK</v>
      </c>
      <c r="P322" s="2986"/>
      <c r="Q322" s="2985" t="str">
        <f>IF(SUM(Q320:R320)&lt;=I325,"OK","Trop")</f>
        <v>OK</v>
      </c>
      <c r="R322" s="2986"/>
      <c r="S322" s="2985" t="str">
        <f>IF(SUM(S320:T320)&lt;=I325,"OK","Trop")</f>
        <v>OK</v>
      </c>
      <c r="T322" s="2986"/>
      <c r="U322" s="2985" t="str">
        <f>IF(SUM(U320:V320)&lt;=I325,"OK","Trop")</f>
        <v>OK</v>
      </c>
      <c r="V322" s="2986"/>
      <c r="W322" s="2985" t="str">
        <f>IF(SUM(W320:X320)&lt;=I325,"OK","Trop")</f>
        <v>OK</v>
      </c>
      <c r="X322" s="2986"/>
      <c r="Y322" s="2985" t="str">
        <f>IF(SUM(Y320:Z320)&lt;=I325,"OK","Trop")</f>
        <v>OK</v>
      </c>
      <c r="Z322" s="2986"/>
      <c r="AA322" s="2985" t="str">
        <f>IF(SUM(AA320:AB320)&lt;=I325,"OK","Trop")</f>
        <v>OK</v>
      </c>
      <c r="AB322" s="2986"/>
      <c r="AC322" s="410"/>
      <c r="AD322" s="2985" t="str">
        <f>IF(SUM(AD320:AE320)&lt;=AJ325,"OK","Trop")</f>
        <v>OK</v>
      </c>
      <c r="AE322" s="2986"/>
      <c r="AF322" s="2985" t="str">
        <f>IF(SUM(AF320:AG320)&lt;=AJ325,"OK","Trop")</f>
        <v>OK</v>
      </c>
      <c r="AG322" s="2986"/>
      <c r="AH322" s="2985" t="str">
        <f>IF(SUM(AH320:AI320)&lt;=AJ325,"OK","Trop")</f>
        <v>OK</v>
      </c>
      <c r="AI322" s="2986"/>
      <c r="AJ322" s="2985" t="str">
        <f>IF(SUM(AJ320:AK320)&lt;=AJ325,"OK","Trop")</f>
        <v>OK</v>
      </c>
      <c r="AK322" s="2986"/>
      <c r="AL322" s="2985" t="str">
        <f>IF(SUM(AL320:AM320)&lt;=AJ325,"OK","Trop")</f>
        <v>OK</v>
      </c>
      <c r="AM322" s="2986"/>
      <c r="AN322" s="2985" t="str">
        <f>IF(SUM(AN320:AO320)&lt;=AJ325,"OK","Trop")</f>
        <v>OK</v>
      </c>
      <c r="AO322" s="2986"/>
      <c r="AP322" s="2985" t="str">
        <f>IF(SUM(AP320:AQ320)&lt;=AJ325,"OK","Trop")</f>
        <v>OK</v>
      </c>
      <c r="AQ322" s="2986"/>
      <c r="AR322" s="2985" t="str">
        <f>IF(SUM(AR320:AS320)&lt;=AJ325,"OK","Trop")</f>
        <v>OK</v>
      </c>
      <c r="AS322" s="2986"/>
      <c r="AT322" s="2985" t="str">
        <f>IF(SUM(AT320:AU320)&lt;=AJ325,"OK","Trop")</f>
        <v>OK</v>
      </c>
      <c r="AU322" s="2986"/>
      <c r="AV322" s="2985" t="str">
        <f>IF(SUM(AV320:AW320)&lt;=AJ325,"OK","Trop")</f>
        <v>OK</v>
      </c>
      <c r="AW322" s="2986"/>
      <c r="AX322" s="2985" t="str">
        <f>IF(SUM(AX320:AY320)&lt;=AJ325,"OK","Trop")</f>
        <v>OK</v>
      </c>
      <c r="AY322" s="2986"/>
      <c r="AZ322" s="2985" t="str">
        <f>IF(SUM(AZ320:BA320)&lt;=AJ325,"OK","Trop")</f>
        <v>OK</v>
      </c>
      <c r="BA322" s="2986"/>
      <c r="BB322" s="2985" t="str">
        <f>IF(SUM(BB320:BC320)&lt;=AJ325,"OK","Trop")</f>
        <v>OK</v>
      </c>
      <c r="BC322" s="2986"/>
      <c r="BD322" s="411"/>
      <c r="BE322" s="2985" t="str">
        <f>IF(SUM(BE320:BF320)&lt;=BK325,"OK","Trop")</f>
        <v>OK</v>
      </c>
      <c r="BF322" s="2986"/>
      <c r="BG322" s="2985" t="str">
        <f>IF(SUM(BG320:BH320)&lt;=BK325,"OK","Trop")</f>
        <v>OK</v>
      </c>
      <c r="BH322" s="2986"/>
      <c r="BI322" s="2985" t="str">
        <f>IF(SUM(BI320:BJ320)&lt;=BK325,"OK","Trop")</f>
        <v>OK</v>
      </c>
      <c r="BJ322" s="2986"/>
      <c r="BK322" s="2985" t="str">
        <f>IF(SUM(BK320:BL320)&lt;=BK325,"OK","Trop")</f>
        <v>OK</v>
      </c>
      <c r="BL322" s="2986"/>
      <c r="BM322" s="2985" t="str">
        <f>IF(SUM(BM320:BN320)&lt;=BK325,"OK","Trop")</f>
        <v>OK</v>
      </c>
      <c r="BN322" s="2986"/>
      <c r="BO322" s="2985" t="str">
        <f>IF(SUM(BO320:BP320)&lt;=BK325,"OK","Trop")</f>
        <v>OK</v>
      </c>
      <c r="BP322" s="2986"/>
      <c r="BQ322" s="2985" t="str">
        <f>IF(SUM(BQ320:BR320)&lt;=BK325,"OK","Trop")</f>
        <v>OK</v>
      </c>
      <c r="BR322" s="2986"/>
      <c r="BS322" s="2985" t="str">
        <f>IF(SUM(BS320:BT320)&lt;=BK325,"OK","Trop")</f>
        <v>OK</v>
      </c>
      <c r="BT322" s="2986"/>
      <c r="BU322" s="2985" t="str">
        <f>IF(SUM(BU320:BV320)&lt;=BK325,"OK","Trop")</f>
        <v>OK</v>
      </c>
      <c r="BV322" s="2986"/>
      <c r="BW322" s="2985" t="str">
        <f>IF(SUM(BW320:BX320)&lt;=BK325,"OK","Trop")</f>
        <v>OK</v>
      </c>
      <c r="BX322" s="2986"/>
      <c r="BY322" s="2985" t="str">
        <f>IF(SUM(BY320:BZ320)&lt;=BK325,"OK","Trop")</f>
        <v>OK</v>
      </c>
      <c r="BZ322" s="2986"/>
      <c r="CA322" s="2985" t="str">
        <f>IF(SUM(CA320:CB320)&lt;=BK325,"OK","Trop")</f>
        <v>OK</v>
      </c>
      <c r="CB322" s="2986"/>
      <c r="CC322" s="2985" t="str">
        <f>IF(SUM(CC320:CD320)&lt;=BK325,"OK","Trop")</f>
        <v>OK</v>
      </c>
      <c r="CD322" s="2986"/>
      <c r="CE322" s="412"/>
      <c r="CF322" s="2985" t="str">
        <f>IF(SUM(CF320:CG320)&lt;=CL325,"OK","Trop")</f>
        <v>OK</v>
      </c>
      <c r="CG322" s="2986"/>
      <c r="CH322" s="2985" t="str">
        <f>IF(SUM(CH320:CI320)&lt;=CL325,"OK","Trop")</f>
        <v>OK</v>
      </c>
      <c r="CI322" s="2986"/>
      <c r="CJ322" s="2985" t="str">
        <f>IF(SUM(CJ320:CK320)&lt;=CL325,"OK","Trop")</f>
        <v>OK</v>
      </c>
      <c r="CK322" s="2986"/>
      <c r="CL322" s="2985" t="str">
        <f>IF(SUM(CL320:CM320)&lt;=CL325,"OK","Trop")</f>
        <v>OK</v>
      </c>
      <c r="CM322" s="2986"/>
      <c r="CN322" s="2985" t="str">
        <f>IF(SUM(CN320:CO320)&lt;=CL325,"OK","Trop")</f>
        <v>OK</v>
      </c>
      <c r="CO322" s="2986"/>
      <c r="CP322" s="2985" t="str">
        <f>IF(SUM(CP320:CQ320)&lt;=CL325,"OK","Trop")</f>
        <v>OK</v>
      </c>
      <c r="CQ322" s="2986"/>
      <c r="CR322" s="2985" t="str">
        <f>IF(SUM(CR320:CS320)&lt;=CL325,"OK","Trop")</f>
        <v>OK</v>
      </c>
      <c r="CS322" s="2986"/>
      <c r="CT322" s="2985" t="str">
        <f>IF(SUM(CT320:CU320)&lt;=CL325,"OK","Trop")</f>
        <v>OK</v>
      </c>
      <c r="CU322" s="2986"/>
      <c r="CV322" s="2985" t="str">
        <f>IF(SUM(CV320:CW320)&lt;=CL325,"OK","Trop")</f>
        <v>OK</v>
      </c>
      <c r="CW322" s="2986"/>
      <c r="CX322" s="2985" t="str">
        <f>IF(SUM(CX320:CY320)&lt;=CL325,"OK","Trop")</f>
        <v>OK</v>
      </c>
      <c r="CY322" s="2986"/>
      <c r="CZ322" s="2985" t="str">
        <f>IF(SUM(CZ320:DA320)&lt;=CL325,"OK","Trop")</f>
        <v>OK</v>
      </c>
      <c r="DA322" s="2986"/>
      <c r="DB322" s="2985" t="str">
        <f>IF(SUM(DB320:DC320)&lt;=CL325,"OK","Trop")</f>
        <v>OK</v>
      </c>
      <c r="DC322" s="2986"/>
      <c r="DD322" s="2985" t="str">
        <f>IF(SUM(DD320:DE320)&lt;=CL325,"OK","Trop")</f>
        <v>OK</v>
      </c>
      <c r="DE322" s="2986"/>
      <c r="DF322" s="457" t="s">
        <v>1088</v>
      </c>
      <c r="DG322" s="408"/>
      <c r="DH322" s="408"/>
      <c r="DI322" s="408"/>
      <c r="DJ322" s="270"/>
      <c r="DK322" s="270"/>
      <c r="DL322" s="270"/>
      <c r="DM322" s="270"/>
      <c r="DN322" s="270"/>
      <c r="DO322" s="1122"/>
      <c r="DP322" s="564">
        <v>0</v>
      </c>
      <c r="DQ322" s="200">
        <v>0</v>
      </c>
      <c r="DR322" s="200">
        <v>0</v>
      </c>
      <c r="DS322" s="200">
        <v>0</v>
      </c>
      <c r="DT322" s="200">
        <v>0</v>
      </c>
      <c r="DU322" s="200">
        <v>0</v>
      </c>
      <c r="DV322" s="200">
        <v>0</v>
      </c>
      <c r="DW322" s="1304"/>
    </row>
    <row r="323" spans="1:127" s="240" customFormat="1" ht="15.95" customHeight="1">
      <c r="B323" s="456" t="s">
        <v>1089</v>
      </c>
      <c r="C323" s="3000" t="str">
        <f>IF(C322="OK","",SUM(C320:D320)-I325)</f>
        <v/>
      </c>
      <c r="D323" s="3001"/>
      <c r="E323" s="3000" t="str">
        <f>IF(E322="OK","",SUM(E320:F320)-I325)</f>
        <v/>
      </c>
      <c r="F323" s="3001"/>
      <c r="G323" s="3000" t="str">
        <f>IF(G322="OK","",SUM(G320:H320)-I325)</f>
        <v/>
      </c>
      <c r="H323" s="3001"/>
      <c r="I323" s="3000" t="str">
        <f>IF(I322="OK","",SUM(I320:J320)-I325)</f>
        <v/>
      </c>
      <c r="J323" s="3001"/>
      <c r="K323" s="3000" t="str">
        <f>IF(K322="OK","",SUM(K320:L320)-I325)</f>
        <v/>
      </c>
      <c r="L323" s="3001"/>
      <c r="M323" s="3000" t="str">
        <f>IF(M322="OK","",SUM(M320:N320)-I325)</f>
        <v/>
      </c>
      <c r="N323" s="3001"/>
      <c r="O323" s="3000" t="str">
        <f>IF(O322="OK","",SUM(O320:P320)-I325)</f>
        <v/>
      </c>
      <c r="P323" s="3001"/>
      <c r="Q323" s="3000" t="str">
        <f>IF(Q322="OK","",SUM(Q320:R320)-I325)</f>
        <v/>
      </c>
      <c r="R323" s="3001"/>
      <c r="S323" s="3000" t="str">
        <f>IF(S322="OK","",SUM(S320:T320)-I325)</f>
        <v/>
      </c>
      <c r="T323" s="3001"/>
      <c r="U323" s="3000" t="str">
        <f>IF(U322="OK","",SUM(U320:V320)-I325)</f>
        <v/>
      </c>
      <c r="V323" s="3001"/>
      <c r="W323" s="3000" t="str">
        <f>IF(W322="OK","",SUM(W320:X320)-I325)</f>
        <v/>
      </c>
      <c r="X323" s="3001"/>
      <c r="Y323" s="3000" t="str">
        <f>IF(Y322="OK","",SUM(Y320:Z320)-I325)</f>
        <v/>
      </c>
      <c r="Z323" s="3001"/>
      <c r="AA323" s="3000" t="str">
        <f>IF(AA322="OK","",SUM(AA320:AB320)-I325)</f>
        <v/>
      </c>
      <c r="AB323" s="3001"/>
      <c r="AC323" s="410"/>
      <c r="AD323" s="3000" t="str">
        <f>IF(AD322="OK","",SUM(AD320:AE320)-AJ325)</f>
        <v/>
      </c>
      <c r="AE323" s="3001"/>
      <c r="AF323" s="3000" t="str">
        <f>IF(AF322="OK","",SUM(AF320:AG320)-AJ325)</f>
        <v/>
      </c>
      <c r="AG323" s="3001"/>
      <c r="AH323" s="3000" t="str">
        <f>IF(AH322="OK","",SUM(AH320:AI320)-AJ325)</f>
        <v/>
      </c>
      <c r="AI323" s="3001"/>
      <c r="AJ323" s="3000" t="str">
        <f>IF(AJ322="OK","",SUM(AJ320:AK320)-AJ325)</f>
        <v/>
      </c>
      <c r="AK323" s="3001"/>
      <c r="AL323" s="3000" t="str">
        <f>IF(AL322="OK","",SUM(AL320:AM320)-AJ325)</f>
        <v/>
      </c>
      <c r="AM323" s="3001"/>
      <c r="AN323" s="3000" t="str">
        <f>IF(AN322="OK","",SUM(AN320:AO320)-AJ325)</f>
        <v/>
      </c>
      <c r="AO323" s="3001"/>
      <c r="AP323" s="3000" t="str">
        <f>IF(AP322="OK","",SUM(AP320:AQ320)-AJ325)</f>
        <v/>
      </c>
      <c r="AQ323" s="3001"/>
      <c r="AR323" s="3000" t="str">
        <f>IF(AR322="OK","",SUM(AR320:AS320)-AJ325)</f>
        <v/>
      </c>
      <c r="AS323" s="3001"/>
      <c r="AT323" s="3000" t="str">
        <f>IF(AT322="OK","",SUM(AT320:AU320)-AJ325)</f>
        <v/>
      </c>
      <c r="AU323" s="3001"/>
      <c r="AV323" s="3000" t="str">
        <f>IF(AV322="OK","",SUM(AV320:AW320)-AJ325)</f>
        <v/>
      </c>
      <c r="AW323" s="3001"/>
      <c r="AX323" s="3000" t="str">
        <f>IF(AX322="OK","",SUM(AX320:AY320)-AJ325)</f>
        <v/>
      </c>
      <c r="AY323" s="3001"/>
      <c r="AZ323" s="3000" t="str">
        <f>IF(AZ322="OK","",SUM(AZ320:BA320)-AJ325)</f>
        <v/>
      </c>
      <c r="BA323" s="3001"/>
      <c r="BB323" s="3000" t="str">
        <f>IF(BB322="OK","",SUM(BB320:BC320)-AJ325)</f>
        <v/>
      </c>
      <c r="BC323" s="3001"/>
      <c r="BD323" s="411"/>
      <c r="BE323" s="3000" t="str">
        <f>IF(BE322="OK","",SUM(BE320:BF320)-BK325)</f>
        <v/>
      </c>
      <c r="BF323" s="3001"/>
      <c r="BG323" s="3000" t="str">
        <f>IF(BG322="OK","",SUM(BG320:BH320)-BK325)</f>
        <v/>
      </c>
      <c r="BH323" s="3001"/>
      <c r="BI323" s="3000" t="str">
        <f>IF(BI322="OK","",SUM(BI320:BJ320)-BK325)</f>
        <v/>
      </c>
      <c r="BJ323" s="3001"/>
      <c r="BK323" s="3000" t="str">
        <f>IF(BK322="OK","",SUM(BK320:BL320)-BK325)</f>
        <v/>
      </c>
      <c r="BL323" s="3001"/>
      <c r="BM323" s="3000" t="str">
        <f>IF(BM322="OK","",SUM(BM320:BN320)-BK325)</f>
        <v/>
      </c>
      <c r="BN323" s="3001"/>
      <c r="BO323" s="3000" t="str">
        <f>IF(BO322="OK","",SUM(BO320:BP320)-BK325)</f>
        <v/>
      </c>
      <c r="BP323" s="3001"/>
      <c r="BQ323" s="3000" t="str">
        <f>IF(BQ322="OK","",SUM(BQ320:BR320)-BK325)</f>
        <v/>
      </c>
      <c r="BR323" s="3001"/>
      <c r="BS323" s="3000" t="str">
        <f>IF(BS322="OK","",SUM(BS320:BT320)-BK325)</f>
        <v/>
      </c>
      <c r="BT323" s="3001"/>
      <c r="BU323" s="3000" t="str">
        <f>IF(BU322="OK","",SUM(BU320:BV320)-BK325)</f>
        <v/>
      </c>
      <c r="BV323" s="3001"/>
      <c r="BW323" s="3000" t="str">
        <f>IF(BW322="OK","",SUM(BW320:BX320)-BK325)</f>
        <v/>
      </c>
      <c r="BX323" s="3001"/>
      <c r="BY323" s="3000" t="str">
        <f>IF(BY322="OK","",SUM(BY320:BZ320)-BK325)</f>
        <v/>
      </c>
      <c r="BZ323" s="3001"/>
      <c r="CA323" s="3000" t="str">
        <f>IF(CA322="OK","",SUM(CA320:CB320)-BK325)</f>
        <v/>
      </c>
      <c r="CB323" s="3001"/>
      <c r="CC323" s="3000" t="str">
        <f>IF(CC322="OK","",SUM(CC320:CD320)-BK325)</f>
        <v/>
      </c>
      <c r="CD323" s="3001"/>
      <c r="CE323" s="412"/>
      <c r="CF323" s="3000" t="str">
        <f>IF(CF322="OK","",SUM(CF320:CG320)-CL325)</f>
        <v/>
      </c>
      <c r="CG323" s="3001"/>
      <c r="CH323" s="3000" t="str">
        <f>IF(CH322="OK","",SUM(CH320:CI320)-CL325)</f>
        <v/>
      </c>
      <c r="CI323" s="3001"/>
      <c r="CJ323" s="3000" t="str">
        <f>IF(CJ322="OK","",SUM(CJ320:CK320)-CL325)</f>
        <v/>
      </c>
      <c r="CK323" s="3001"/>
      <c r="CL323" s="3000" t="str">
        <f>IF(CL322="OK","",SUM(CL320:CM320)-CL325)</f>
        <v/>
      </c>
      <c r="CM323" s="3001"/>
      <c r="CN323" s="3000" t="str">
        <f>IF(CN322="OK","",SUM(CN320:CO320)-CL325)</f>
        <v/>
      </c>
      <c r="CO323" s="3001"/>
      <c r="CP323" s="3000" t="str">
        <f>IF(CP322="OK","",SUM(CP320:CQ320)-CL325)</f>
        <v/>
      </c>
      <c r="CQ323" s="3001"/>
      <c r="CR323" s="3000" t="str">
        <f>IF(CR322="OK","",SUM(CR320:CS320)-CL325)</f>
        <v/>
      </c>
      <c r="CS323" s="3001"/>
      <c r="CT323" s="3000" t="str">
        <f>IF(CT322="OK","",SUM(CT320:CU320)-CL325)</f>
        <v/>
      </c>
      <c r="CU323" s="3001"/>
      <c r="CV323" s="3000" t="str">
        <f>IF(CV322="OK","",SUM(CV320:CW320)-CL325)</f>
        <v/>
      </c>
      <c r="CW323" s="3001"/>
      <c r="CX323" s="3000" t="str">
        <f>IF(CX322="OK","",SUM(CX320:CY320)-CL325)</f>
        <v/>
      </c>
      <c r="CY323" s="3001"/>
      <c r="CZ323" s="3000" t="str">
        <f>IF(CZ322="OK","",SUM(CZ320:DA320)-CL325)</f>
        <v/>
      </c>
      <c r="DA323" s="3001"/>
      <c r="DB323" s="3000" t="str">
        <f>IF(DB322="OK","",SUM(DB320:DC320)-CL325)</f>
        <v/>
      </c>
      <c r="DC323" s="3001"/>
      <c r="DD323" s="3000" t="str">
        <f>IF(DD322="OK","",SUM(DD320:DE320)-CL325)</f>
        <v/>
      </c>
      <c r="DE323" s="3001"/>
      <c r="DF323" s="457" t="s">
        <v>1090</v>
      </c>
      <c r="DG323" s="408"/>
      <c r="DH323" s="408"/>
      <c r="DI323" s="408"/>
      <c r="DJ323" s="270"/>
      <c r="DK323" s="270"/>
      <c r="DL323" s="270"/>
      <c r="DM323" s="270"/>
      <c r="DN323" s="270"/>
      <c r="DO323" s="1122"/>
      <c r="DP323" s="564">
        <v>0</v>
      </c>
      <c r="DQ323" s="200">
        <v>0</v>
      </c>
      <c r="DR323" s="200">
        <v>0</v>
      </c>
      <c r="DS323" s="200">
        <v>0</v>
      </c>
      <c r="DT323" s="200">
        <v>0</v>
      </c>
      <c r="DU323" s="200">
        <v>0</v>
      </c>
      <c r="DV323" s="200">
        <v>0</v>
      </c>
      <c r="DW323" s="1304"/>
    </row>
    <row r="324" spans="1:127" s="240" customFormat="1" ht="15.95" customHeight="1">
      <c r="B324" s="616">
        <f>COUNTA(B121:B146)</f>
        <v>19</v>
      </c>
      <c r="C324" s="1124" t="s">
        <v>1091</v>
      </c>
      <c r="D324" s="460"/>
      <c r="E324" s="461"/>
      <c r="F324" s="461"/>
      <c r="G324" s="461"/>
      <c r="H324" s="462"/>
      <c r="I324" s="459" t="s">
        <v>1092</v>
      </c>
      <c r="J324" s="460"/>
      <c r="K324" s="461"/>
      <c r="L324" s="461"/>
      <c r="M324" s="461"/>
      <c r="N324" s="463"/>
      <c r="O324" s="459" t="s">
        <v>1093</v>
      </c>
      <c r="P324" s="461"/>
      <c r="Q324" s="461"/>
      <c r="R324" s="461"/>
      <c r="S324" s="463"/>
      <c r="T324" s="459" t="s">
        <v>1094</v>
      </c>
      <c r="U324" s="464"/>
      <c r="V324" s="461"/>
      <c r="W324" s="461"/>
      <c r="X324" s="461"/>
      <c r="Y324" s="461"/>
      <c r="Z324" s="461"/>
      <c r="AA324" s="461"/>
      <c r="AB324" s="463"/>
      <c r="AC324" s="410"/>
      <c r="AD324" s="1124" t="s">
        <v>1091</v>
      </c>
      <c r="AE324" s="460"/>
      <c r="AF324" s="461"/>
      <c r="AG324" s="461"/>
      <c r="AH324" s="461"/>
      <c r="AI324" s="462"/>
      <c r="AJ324" s="459" t="s">
        <v>1092</v>
      </c>
      <c r="AK324" s="460"/>
      <c r="AL324" s="461"/>
      <c r="AM324" s="461"/>
      <c r="AN324" s="461"/>
      <c r="AO324" s="463"/>
      <c r="AP324" s="459" t="s">
        <v>1093</v>
      </c>
      <c r="AQ324" s="461"/>
      <c r="AR324" s="461"/>
      <c r="AS324" s="461"/>
      <c r="AT324" s="463"/>
      <c r="AU324" s="459" t="s">
        <v>1094</v>
      </c>
      <c r="AV324" s="464"/>
      <c r="AW324" s="461"/>
      <c r="AX324" s="461"/>
      <c r="AY324" s="461"/>
      <c r="AZ324" s="461"/>
      <c r="BA324" s="461"/>
      <c r="BB324" s="461"/>
      <c r="BC324" s="463"/>
      <c r="BD324" s="411"/>
      <c r="BE324" s="1124" t="s">
        <v>1091</v>
      </c>
      <c r="BF324" s="460"/>
      <c r="BG324" s="461"/>
      <c r="BH324" s="461"/>
      <c r="BI324" s="461"/>
      <c r="BJ324" s="462"/>
      <c r="BK324" s="459" t="s">
        <v>1092</v>
      </c>
      <c r="BL324" s="460"/>
      <c r="BM324" s="461"/>
      <c r="BN324" s="461"/>
      <c r="BO324" s="461"/>
      <c r="BP324" s="463"/>
      <c r="BQ324" s="459" t="s">
        <v>1093</v>
      </c>
      <c r="BR324" s="461"/>
      <c r="BS324" s="461"/>
      <c r="BT324" s="461"/>
      <c r="BU324" s="463"/>
      <c r="BV324" s="459" t="s">
        <v>1094</v>
      </c>
      <c r="BW324" s="464"/>
      <c r="BX324" s="461"/>
      <c r="BY324" s="461"/>
      <c r="BZ324" s="461"/>
      <c r="CA324" s="461"/>
      <c r="CB324" s="461"/>
      <c r="CC324" s="461"/>
      <c r="CD324" s="463"/>
      <c r="CE324" s="412"/>
      <c r="CF324" s="1124" t="s">
        <v>1091</v>
      </c>
      <c r="CG324" s="460"/>
      <c r="CH324" s="461"/>
      <c r="CI324" s="461"/>
      <c r="CJ324" s="461"/>
      <c r="CK324" s="462"/>
      <c r="CL324" s="459" t="s">
        <v>1092</v>
      </c>
      <c r="CM324" s="460"/>
      <c r="CN324" s="461"/>
      <c r="CO324" s="461"/>
      <c r="CP324" s="461"/>
      <c r="CQ324" s="463"/>
      <c r="CR324" s="459" t="s">
        <v>1093</v>
      </c>
      <c r="CS324" s="461"/>
      <c r="CT324" s="461"/>
      <c r="CU324" s="461"/>
      <c r="CV324" s="463"/>
      <c r="CW324" s="459" t="s">
        <v>1094</v>
      </c>
      <c r="CX324" s="464"/>
      <c r="CY324" s="461"/>
      <c r="CZ324" s="461"/>
      <c r="DA324" s="461"/>
      <c r="DB324" s="461"/>
      <c r="DC324" s="461"/>
      <c r="DD324" s="461"/>
      <c r="DE324" s="463"/>
      <c r="DF324" s="3410">
        <f>B324</f>
        <v>19</v>
      </c>
      <c r="DG324" s="3411"/>
      <c r="DH324" s="3411"/>
      <c r="DI324" s="627" t="s">
        <v>1095</v>
      </c>
      <c r="DJ324" s="627"/>
      <c r="DK324" s="270">
        <v>0</v>
      </c>
      <c r="DL324" s="270">
        <v>0</v>
      </c>
      <c r="DM324" s="408"/>
      <c r="DN324" s="408"/>
      <c r="DO324" s="1122"/>
      <c r="DP324" s="564">
        <v>0</v>
      </c>
      <c r="DQ324" s="200">
        <v>0</v>
      </c>
      <c r="DR324" s="200">
        <v>0</v>
      </c>
      <c r="DS324" s="200">
        <v>0</v>
      </c>
      <c r="DT324" s="200">
        <v>0</v>
      </c>
      <c r="DU324" s="200">
        <v>0</v>
      </c>
      <c r="DV324" s="200">
        <v>0</v>
      </c>
      <c r="DW324" s="1304"/>
    </row>
    <row r="325" spans="1:127" s="240" customFormat="1" ht="15.95" customHeight="1" thickBot="1">
      <c r="B325" s="466" t="s">
        <v>1096</v>
      </c>
      <c r="C325" s="3198">
        <v>20</v>
      </c>
      <c r="D325" s="3199"/>
      <c r="E325" s="3199"/>
      <c r="F325" s="3199"/>
      <c r="G325" s="3199"/>
      <c r="H325" s="3200"/>
      <c r="I325" s="3201">
        <f>(J318/P318)*C325</f>
        <v>4</v>
      </c>
      <c r="J325" s="3202"/>
      <c r="K325" s="3202"/>
      <c r="L325" s="3202"/>
      <c r="M325" s="3202"/>
      <c r="N325" s="3203"/>
      <c r="O325" s="3201">
        <f>SUM(C320:AB320)</f>
        <v>3</v>
      </c>
      <c r="P325" s="3202"/>
      <c r="Q325" s="3202"/>
      <c r="R325" s="3202"/>
      <c r="S325" s="3203"/>
      <c r="T325" s="3201" t="str">
        <f>IF(O325&lt;=I325,"OK","Trop")</f>
        <v>OK</v>
      </c>
      <c r="U325" s="3202"/>
      <c r="V325" s="3202"/>
      <c r="W325" s="3202"/>
      <c r="X325" s="3202"/>
      <c r="Y325" s="3196" t="str">
        <f>IF(O325&lt;=I325,"",IF(O325&gt;I325,O325-I325))</f>
        <v/>
      </c>
      <c r="Z325" s="3196"/>
      <c r="AA325" s="3196"/>
      <c r="AB325" s="3197"/>
      <c r="AC325" s="410"/>
      <c r="AD325" s="3198">
        <v>20</v>
      </c>
      <c r="AE325" s="3199"/>
      <c r="AF325" s="3199"/>
      <c r="AG325" s="3199"/>
      <c r="AH325" s="3199"/>
      <c r="AI325" s="3200"/>
      <c r="AJ325" s="3201">
        <f>(AK318/AQ318)*AD325</f>
        <v>6</v>
      </c>
      <c r="AK325" s="3202"/>
      <c r="AL325" s="3202"/>
      <c r="AM325" s="3202"/>
      <c r="AN325" s="3202"/>
      <c r="AO325" s="3203"/>
      <c r="AP325" s="3201">
        <f>SUM(AD320:BC320)</f>
        <v>0</v>
      </c>
      <c r="AQ325" s="3202"/>
      <c r="AR325" s="3202"/>
      <c r="AS325" s="3202"/>
      <c r="AT325" s="3203"/>
      <c r="AU325" s="3201" t="str">
        <f>IF(AP325&lt;=AJ325,"OK","Trop")</f>
        <v>OK</v>
      </c>
      <c r="AV325" s="3202"/>
      <c r="AW325" s="3202"/>
      <c r="AX325" s="3202"/>
      <c r="AY325" s="3202"/>
      <c r="AZ325" s="3196" t="str">
        <f>IF(AP325&lt;=AJ325,"",IF(AP325&gt;AJ325,AP325-AJ325))</f>
        <v/>
      </c>
      <c r="BA325" s="3196"/>
      <c r="BB325" s="3196"/>
      <c r="BC325" s="3197"/>
      <c r="BD325" s="411"/>
      <c r="BE325" s="3198">
        <v>16</v>
      </c>
      <c r="BF325" s="3199"/>
      <c r="BG325" s="3199"/>
      <c r="BH325" s="3199"/>
      <c r="BI325" s="3199"/>
      <c r="BJ325" s="3200"/>
      <c r="BK325" s="3201">
        <f>(BL318/BR318)*BE325</f>
        <v>4.8</v>
      </c>
      <c r="BL325" s="3202"/>
      <c r="BM325" s="3202"/>
      <c r="BN325" s="3202"/>
      <c r="BO325" s="3202"/>
      <c r="BP325" s="3203"/>
      <c r="BQ325" s="3201">
        <f>SUM(BE320:CD320)</f>
        <v>0</v>
      </c>
      <c r="BR325" s="3202"/>
      <c r="BS325" s="3202"/>
      <c r="BT325" s="3202"/>
      <c r="BU325" s="3203"/>
      <c r="BV325" s="3201" t="str">
        <f>IF(BQ325&lt;=BK325,"OK","Trop")</f>
        <v>OK</v>
      </c>
      <c r="BW325" s="3202"/>
      <c r="BX325" s="3202"/>
      <c r="BY325" s="3202"/>
      <c r="BZ325" s="3202"/>
      <c r="CA325" s="3196" t="str">
        <f>IF(BQ325&lt;=BK325,"",IF(BQ325&gt;BK325,BQ325-BK325))</f>
        <v/>
      </c>
      <c r="CB325" s="3196"/>
      <c r="CC325" s="3196"/>
      <c r="CD325" s="3197"/>
      <c r="CE325" s="412"/>
      <c r="CF325" s="3198">
        <v>40</v>
      </c>
      <c r="CG325" s="3199"/>
      <c r="CH325" s="3199"/>
      <c r="CI325" s="3199"/>
      <c r="CJ325" s="3199"/>
      <c r="CK325" s="3200"/>
      <c r="CL325" s="3201">
        <f>(CM318/CS318)*CF325</f>
        <v>8</v>
      </c>
      <c r="CM325" s="3202"/>
      <c r="CN325" s="3202"/>
      <c r="CO325" s="3202"/>
      <c r="CP325" s="3202"/>
      <c r="CQ325" s="3203"/>
      <c r="CR325" s="3201">
        <f>SUM(CF320:DE320)</f>
        <v>0</v>
      </c>
      <c r="CS325" s="3202"/>
      <c r="CT325" s="3202"/>
      <c r="CU325" s="3202"/>
      <c r="CV325" s="3203"/>
      <c r="CW325" s="3201" t="str">
        <f>IF(CR325&lt;=CL325,"OK","Trop")</f>
        <v>OK</v>
      </c>
      <c r="CX325" s="3202"/>
      <c r="CY325" s="3202"/>
      <c r="CZ325" s="3202"/>
      <c r="DA325" s="3202"/>
      <c r="DB325" s="3196" t="str">
        <f>IF(CR325&lt;=CL325,"",IF(CR325&gt;CL325,CR325-CL325))</f>
        <v/>
      </c>
      <c r="DC325" s="3196"/>
      <c r="DD325" s="3196"/>
      <c r="DE325" s="3197"/>
      <c r="DF325" s="1125" t="s">
        <v>1164</v>
      </c>
      <c r="DG325" s="1126"/>
      <c r="DH325" s="1126"/>
      <c r="DI325" s="1126"/>
      <c r="DJ325" s="1126"/>
      <c r="DK325" s="1126"/>
      <c r="DL325" s="1126"/>
      <c r="DM325" s="1126"/>
      <c r="DN325" s="1126"/>
      <c r="DO325" s="1127"/>
      <c r="DP325" s="564">
        <v>0</v>
      </c>
      <c r="DQ325" s="200">
        <v>0</v>
      </c>
      <c r="DR325" s="200">
        <v>0</v>
      </c>
      <c r="DS325" s="200">
        <v>0</v>
      </c>
      <c r="DT325" s="200">
        <v>0</v>
      </c>
      <c r="DU325" s="200">
        <v>0</v>
      </c>
      <c r="DV325" s="200">
        <v>0</v>
      </c>
      <c r="DW325" s="1304"/>
    </row>
    <row r="326" spans="1:127" s="240" customFormat="1" ht="15.95" customHeight="1">
      <c r="A326" s="621"/>
      <c r="B326" s="1248"/>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129"/>
      <c r="BC326" s="129"/>
      <c r="BD326" s="129"/>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c r="CG326" s="129"/>
      <c r="CH326" s="129"/>
      <c r="CI326" s="129"/>
      <c r="CJ326" s="129"/>
      <c r="CK326" s="129"/>
      <c r="CL326" s="129"/>
      <c r="CM326" s="129"/>
      <c r="CN326" s="129"/>
      <c r="CO326" s="129"/>
      <c r="CP326" s="129"/>
      <c r="CQ326" s="129"/>
      <c r="CR326" s="129"/>
      <c r="CS326" s="129"/>
      <c r="CT326" s="129"/>
      <c r="CU326" s="129"/>
      <c r="CV326" s="129"/>
      <c r="CW326" s="129"/>
      <c r="CX326" s="129"/>
      <c r="CY326" s="129"/>
      <c r="CZ326" s="129"/>
      <c r="DA326" s="129"/>
      <c r="DB326" s="129"/>
      <c r="DC326" s="129"/>
      <c r="DD326" s="129"/>
      <c r="DE326" s="129"/>
      <c r="DF326" s="129"/>
      <c r="DG326" s="129"/>
      <c r="DI326" s="564">
        <v>0</v>
      </c>
      <c r="DJ326" s="564">
        <v>0</v>
      </c>
      <c r="DK326" s="564">
        <v>0</v>
      </c>
      <c r="DL326" s="564">
        <v>0</v>
      </c>
      <c r="DM326" s="395"/>
      <c r="DN326" s="395"/>
      <c r="DO326" s="395"/>
      <c r="DP326" s="564">
        <v>0</v>
      </c>
      <c r="DQ326" s="200">
        <v>0</v>
      </c>
      <c r="DR326" s="200">
        <v>0</v>
      </c>
      <c r="DS326" s="200">
        <v>0</v>
      </c>
      <c r="DT326" s="200">
        <v>0</v>
      </c>
      <c r="DU326" s="200">
        <v>0</v>
      </c>
      <c r="DV326" s="200">
        <v>0</v>
      </c>
      <c r="DW326" s="1304"/>
    </row>
    <row r="327" spans="1:127" s="240" customFormat="1" ht="15.95" customHeight="1">
      <c r="B327" s="3106" t="str">
        <f>B22</f>
        <v>PROTÉINES  BŒUF</v>
      </c>
      <c r="C327" s="3107"/>
      <c r="D327" s="3107"/>
      <c r="E327" s="3107"/>
      <c r="F327" s="3107"/>
      <c r="G327" s="3107"/>
      <c r="H327" s="3107"/>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7"/>
      <c r="AD327" s="3107"/>
      <c r="AE327" s="3107"/>
      <c r="AF327" s="3107"/>
      <c r="AG327" s="3107"/>
      <c r="AH327" s="3107"/>
      <c r="AI327" s="3107"/>
      <c r="AJ327" s="3107"/>
      <c r="AK327" s="3107"/>
      <c r="AL327" s="3107"/>
      <c r="AM327" s="3107"/>
      <c r="AN327" s="3107"/>
      <c r="AO327" s="3107"/>
      <c r="AP327" s="3107"/>
      <c r="AQ327" s="3107"/>
      <c r="AR327" s="3107"/>
      <c r="AS327" s="3107"/>
      <c r="AT327" s="3107"/>
      <c r="AU327" s="3107"/>
      <c r="AV327" s="3107"/>
      <c r="AW327" s="3107"/>
      <c r="AX327" s="3107"/>
      <c r="AY327" s="3107"/>
      <c r="AZ327" s="3107"/>
      <c r="BA327" s="3107"/>
      <c r="BB327" s="3107"/>
      <c r="BC327" s="3107"/>
      <c r="BD327" s="3107"/>
      <c r="BE327" s="3107"/>
      <c r="BF327" s="3107"/>
      <c r="BG327" s="3107"/>
      <c r="BH327" s="3107"/>
      <c r="BI327" s="3107"/>
      <c r="BJ327" s="3107"/>
      <c r="BK327" s="3107"/>
      <c r="BL327" s="3107"/>
      <c r="BM327" s="3107"/>
      <c r="BN327" s="3107"/>
      <c r="BO327" s="3107"/>
      <c r="BP327" s="3107"/>
      <c r="BQ327" s="3107"/>
      <c r="BR327" s="3107"/>
      <c r="BS327" s="3107"/>
      <c r="BT327" s="3107"/>
      <c r="BU327" s="3107"/>
      <c r="BV327" s="3107"/>
      <c r="BW327" s="3107"/>
      <c r="BX327" s="3107"/>
      <c r="BY327" s="3107"/>
      <c r="BZ327" s="3107"/>
      <c r="CA327" s="3107"/>
      <c r="CB327" s="3107"/>
      <c r="CC327" s="3107"/>
      <c r="CD327" s="3107"/>
      <c r="CE327" s="3107"/>
      <c r="CF327" s="3107"/>
      <c r="CG327" s="3107"/>
      <c r="CH327" s="3107"/>
      <c r="CI327" s="3107"/>
      <c r="CJ327" s="3107"/>
      <c r="CK327" s="3107"/>
      <c r="CL327" s="3107"/>
      <c r="CM327" s="3107"/>
      <c r="CN327" s="3107"/>
      <c r="CO327" s="3107"/>
      <c r="CP327" s="3107"/>
      <c r="CQ327" s="3107"/>
      <c r="CR327" s="3409" t="s">
        <v>1163</v>
      </c>
      <c r="CS327" s="3409"/>
      <c r="CT327" s="3409"/>
      <c r="CU327" s="3409"/>
      <c r="CV327" s="3409"/>
      <c r="CW327" s="3409"/>
      <c r="CX327" s="3409"/>
      <c r="CY327" s="3409"/>
      <c r="CZ327" s="3409"/>
      <c r="DA327" s="3409"/>
      <c r="DB327" s="3409"/>
      <c r="DC327" s="3409"/>
      <c r="DD327" s="3409"/>
      <c r="DE327" s="3409"/>
      <c r="DF327" s="3172">
        <f>ROW(DE26)</f>
        <v>26</v>
      </c>
      <c r="DG327" s="3172" t="s">
        <v>1124</v>
      </c>
      <c r="DH327" s="3172">
        <f>ROW(DE39)</f>
        <v>39</v>
      </c>
      <c r="DI327" s="3232" t="str">
        <f>B327</f>
        <v>PROTÉINES  BŒUF</v>
      </c>
      <c r="DJ327" s="3232"/>
      <c r="DK327" s="3232"/>
      <c r="DL327" s="3232"/>
      <c r="DM327" s="3232"/>
      <c r="DN327" s="3232"/>
      <c r="DO327" s="3233"/>
      <c r="DP327" s="564">
        <v>0</v>
      </c>
      <c r="DQ327" s="200">
        <v>0</v>
      </c>
      <c r="DR327" s="200">
        <v>0</v>
      </c>
      <c r="DS327" s="200">
        <v>0</v>
      </c>
      <c r="DT327" s="200">
        <v>0</v>
      </c>
      <c r="DU327" s="200">
        <v>0</v>
      </c>
      <c r="DV327" s="200">
        <v>0</v>
      </c>
      <c r="DW327" s="1304"/>
    </row>
    <row r="328" spans="1:127" s="240" customFormat="1" ht="15.95" customHeight="1">
      <c r="B328" s="3108"/>
      <c r="C328" s="3109"/>
      <c r="D328" s="3109"/>
      <c r="E328" s="3109"/>
      <c r="F328" s="3109"/>
      <c r="G328" s="3109"/>
      <c r="H328" s="3109"/>
      <c r="I328" s="3109"/>
      <c r="J328" s="3109"/>
      <c r="K328" s="3109"/>
      <c r="L328" s="3109"/>
      <c r="M328" s="3109"/>
      <c r="N328" s="3109"/>
      <c r="O328" s="3109"/>
      <c r="P328" s="3109"/>
      <c r="Q328" s="3109"/>
      <c r="R328" s="3109"/>
      <c r="S328" s="3109"/>
      <c r="T328" s="3109"/>
      <c r="U328" s="3109"/>
      <c r="V328" s="3109"/>
      <c r="W328" s="3109"/>
      <c r="X328" s="3109"/>
      <c r="Y328" s="3109"/>
      <c r="Z328" s="3109"/>
      <c r="AA328" s="3109"/>
      <c r="AB328" s="3109"/>
      <c r="AC328" s="3109"/>
      <c r="AD328" s="3109"/>
      <c r="AE328" s="3109"/>
      <c r="AF328" s="3109"/>
      <c r="AG328" s="3109"/>
      <c r="AH328" s="3109"/>
      <c r="AI328" s="3109"/>
      <c r="AJ328" s="3109"/>
      <c r="AK328" s="3109"/>
      <c r="AL328" s="3109"/>
      <c r="AM328" s="3109"/>
      <c r="AN328" s="3109"/>
      <c r="AO328" s="3109"/>
      <c r="AP328" s="3109"/>
      <c r="AQ328" s="3109"/>
      <c r="AR328" s="3109"/>
      <c r="AS328" s="3109"/>
      <c r="AT328" s="3109"/>
      <c r="AU328" s="3109"/>
      <c r="AV328" s="3109"/>
      <c r="AW328" s="3109"/>
      <c r="AX328" s="3109"/>
      <c r="AY328" s="3109"/>
      <c r="AZ328" s="3109"/>
      <c r="BA328" s="3109"/>
      <c r="BB328" s="3109"/>
      <c r="BC328" s="3109"/>
      <c r="BD328" s="3109"/>
      <c r="BE328" s="3109"/>
      <c r="BF328" s="3109"/>
      <c r="BG328" s="3109"/>
      <c r="BH328" s="3109"/>
      <c r="BI328" s="3109"/>
      <c r="BJ328" s="3109"/>
      <c r="BK328" s="3109"/>
      <c r="BL328" s="3109"/>
      <c r="BM328" s="3109"/>
      <c r="BN328" s="3109"/>
      <c r="BO328" s="3109"/>
      <c r="BP328" s="3109"/>
      <c r="BQ328" s="3109"/>
      <c r="BR328" s="3109"/>
      <c r="BS328" s="3109"/>
      <c r="BT328" s="3109"/>
      <c r="BU328" s="3109"/>
      <c r="BV328" s="3109"/>
      <c r="BW328" s="3109"/>
      <c r="BX328" s="3109"/>
      <c r="BY328" s="3109"/>
      <c r="BZ328" s="3109"/>
      <c r="CA328" s="3109"/>
      <c r="CB328" s="3109"/>
      <c r="CC328" s="3109"/>
      <c r="CD328" s="3109"/>
      <c r="CE328" s="3109"/>
      <c r="CF328" s="3109"/>
      <c r="CG328" s="3109"/>
      <c r="CH328" s="3109"/>
      <c r="CI328" s="3109"/>
      <c r="CJ328" s="3109"/>
      <c r="CK328" s="3109"/>
      <c r="CL328" s="3109"/>
      <c r="CM328" s="3109"/>
      <c r="CN328" s="3109"/>
      <c r="CO328" s="3109"/>
      <c r="CP328" s="3109"/>
      <c r="CQ328" s="3109"/>
      <c r="CR328" s="3409"/>
      <c r="CS328" s="3409"/>
      <c r="CT328" s="3409"/>
      <c r="CU328" s="3409"/>
      <c r="CV328" s="3409"/>
      <c r="CW328" s="3409"/>
      <c r="CX328" s="3409"/>
      <c r="CY328" s="3409"/>
      <c r="CZ328" s="3409"/>
      <c r="DA328" s="3409"/>
      <c r="DB328" s="3409"/>
      <c r="DC328" s="3409"/>
      <c r="DD328" s="3409"/>
      <c r="DE328" s="3409"/>
      <c r="DF328" s="3231"/>
      <c r="DG328" s="3231"/>
      <c r="DH328" s="3231"/>
      <c r="DI328" s="3234"/>
      <c r="DJ328" s="3234"/>
      <c r="DK328" s="3234"/>
      <c r="DL328" s="3234"/>
      <c r="DM328" s="3234"/>
      <c r="DN328" s="3234"/>
      <c r="DO328" s="3235"/>
      <c r="DP328" s="564">
        <v>0</v>
      </c>
      <c r="DQ328" s="200">
        <v>0</v>
      </c>
      <c r="DR328" s="200">
        <v>0</v>
      </c>
      <c r="DS328" s="200">
        <v>0</v>
      </c>
      <c r="DT328" s="200">
        <v>0</v>
      </c>
      <c r="DU328" s="200">
        <v>0</v>
      </c>
      <c r="DV328" s="200">
        <v>0</v>
      </c>
      <c r="DW328" s="1304"/>
    </row>
    <row r="329" spans="1:127" s="240" customFormat="1" ht="15.95" customHeight="1">
      <c r="B329" s="444" t="s">
        <v>1080</v>
      </c>
      <c r="C329" s="1108" t="s">
        <v>1076</v>
      </c>
      <c r="D329" s="1109"/>
      <c r="E329" s="1109"/>
      <c r="F329" s="1109"/>
      <c r="G329" s="1109"/>
      <c r="H329" s="1109"/>
      <c r="I329" s="1110" t="s">
        <v>1081</v>
      </c>
      <c r="J329" s="3185">
        <v>4</v>
      </c>
      <c r="K329" s="3185"/>
      <c r="L329" s="1109" t="s">
        <v>1082</v>
      </c>
      <c r="M329" s="1109"/>
      <c r="N329" s="1111"/>
      <c r="O329" s="1111"/>
      <c r="P329" s="3186">
        <v>20</v>
      </c>
      <c r="Q329" s="3186"/>
      <c r="R329" s="1109" t="s">
        <v>1083</v>
      </c>
      <c r="S329" s="1112"/>
      <c r="T329" s="1109"/>
      <c r="U329" s="1109"/>
      <c r="V329" s="1109"/>
      <c r="W329" s="1109"/>
      <c r="X329" s="1109"/>
      <c r="Y329" s="1109"/>
      <c r="Z329" s="1109"/>
      <c r="AA329" s="1109"/>
      <c r="AB329" s="1113"/>
      <c r="AC329" s="410"/>
      <c r="AD329" s="1108"/>
      <c r="AE329" s="1109"/>
      <c r="AF329" s="1109"/>
      <c r="AG329" s="1109"/>
      <c r="AH329" s="1109"/>
      <c r="AI329" s="1109"/>
      <c r="AJ329" s="1110" t="s">
        <v>1081</v>
      </c>
      <c r="AK329" s="3185">
        <v>6</v>
      </c>
      <c r="AL329" s="3185"/>
      <c r="AM329" s="1109" t="s">
        <v>1082</v>
      </c>
      <c r="AN329" s="1109"/>
      <c r="AO329" s="1111"/>
      <c r="AP329" s="1111"/>
      <c r="AQ329" s="3186">
        <v>20</v>
      </c>
      <c r="AR329" s="3186"/>
      <c r="AS329" s="1109" t="s">
        <v>1083</v>
      </c>
      <c r="AT329" s="1112"/>
      <c r="AU329" s="1109"/>
      <c r="AV329" s="1109"/>
      <c r="AW329" s="1109"/>
      <c r="AX329" s="1109"/>
      <c r="AY329" s="1109"/>
      <c r="AZ329" s="1109"/>
      <c r="BA329" s="1109"/>
      <c r="BB329" s="1109"/>
      <c r="BC329" s="1113"/>
      <c r="BD329" s="411"/>
      <c r="BE329" s="1108"/>
      <c r="BF329" s="1109"/>
      <c r="BG329" s="1109"/>
      <c r="BH329" s="1109"/>
      <c r="BI329" s="1109"/>
      <c r="BJ329" s="1109"/>
      <c r="BK329" s="1110" t="s">
        <v>1081</v>
      </c>
      <c r="BL329" s="3185">
        <v>6</v>
      </c>
      <c r="BM329" s="3185"/>
      <c r="BN329" s="1109" t="s">
        <v>1082</v>
      </c>
      <c r="BO329" s="1109"/>
      <c r="BP329" s="1111"/>
      <c r="BQ329" s="1111"/>
      <c r="BR329" s="3186">
        <v>20</v>
      </c>
      <c r="BS329" s="3186"/>
      <c r="BT329" s="1109" t="s">
        <v>1083</v>
      </c>
      <c r="BU329" s="1112"/>
      <c r="BV329" s="1109"/>
      <c r="BW329" s="1109"/>
      <c r="BX329" s="1109"/>
      <c r="BY329" s="1109"/>
      <c r="BZ329" s="1109"/>
      <c r="CA329" s="1109"/>
      <c r="CB329" s="1109"/>
      <c r="CC329" s="1109"/>
      <c r="CD329" s="1113"/>
      <c r="CE329" s="412"/>
      <c r="CF329" s="1108"/>
      <c r="CG329" s="1109"/>
      <c r="CH329" s="1109"/>
      <c r="CI329" s="1109"/>
      <c r="CJ329" s="1109"/>
      <c r="CK329" s="1109"/>
      <c r="CL329" s="1110" t="s">
        <v>1081</v>
      </c>
      <c r="CM329" s="3185">
        <v>4</v>
      </c>
      <c r="CN329" s="3185"/>
      <c r="CO329" s="1109" t="s">
        <v>1082</v>
      </c>
      <c r="CP329" s="1109"/>
      <c r="CQ329" s="1111"/>
      <c r="CR329" s="1111"/>
      <c r="CS329" s="3186">
        <v>20</v>
      </c>
      <c r="CT329" s="3186"/>
      <c r="CU329" s="1109" t="s">
        <v>1083</v>
      </c>
      <c r="CV329" s="1112"/>
      <c r="CW329" s="1109"/>
      <c r="CX329" s="1109"/>
      <c r="CY329" s="1109"/>
      <c r="CZ329" s="1109"/>
      <c r="DA329" s="1109"/>
      <c r="DB329" s="1109"/>
      <c r="DC329" s="1109"/>
      <c r="DD329" s="1109"/>
      <c r="DE329" s="1113"/>
      <c r="DF329" s="1129" t="s">
        <v>1084</v>
      </c>
      <c r="DG329" s="1130"/>
      <c r="DH329" s="1131"/>
      <c r="DI329" s="1116"/>
      <c r="DJ329" s="1117"/>
      <c r="DK329" s="1117"/>
      <c r="DL329" s="1117"/>
      <c r="DM329" s="1117"/>
      <c r="DN329" s="1117"/>
      <c r="DO329" s="1118"/>
      <c r="DP329" s="564">
        <v>0</v>
      </c>
      <c r="DQ329" s="200">
        <v>0</v>
      </c>
      <c r="DR329" s="200">
        <v>0</v>
      </c>
      <c r="DS329" s="200">
        <v>0</v>
      </c>
      <c r="DT329" s="200">
        <v>0</v>
      </c>
      <c r="DU329" s="200">
        <v>0</v>
      </c>
      <c r="DV329" s="200">
        <v>0</v>
      </c>
      <c r="DW329" s="1304"/>
    </row>
    <row r="330" spans="1:127" s="240" customFormat="1" ht="13.5" customHeight="1">
      <c r="B330" s="413" t="s">
        <v>205</v>
      </c>
      <c r="C330" s="414" t="s">
        <v>66</v>
      </c>
      <c r="D330" s="415" t="s">
        <v>77</v>
      </c>
      <c r="E330" s="414" t="s">
        <v>66</v>
      </c>
      <c r="F330" s="415" t="s">
        <v>77</v>
      </c>
      <c r="G330" s="414" t="s">
        <v>66</v>
      </c>
      <c r="H330" s="415" t="s">
        <v>77</v>
      </c>
      <c r="I330" s="414" t="s">
        <v>66</v>
      </c>
      <c r="J330" s="415" t="s">
        <v>77</v>
      </c>
      <c r="K330" s="414" t="s">
        <v>66</v>
      </c>
      <c r="L330" s="415" t="s">
        <v>77</v>
      </c>
      <c r="M330" s="414" t="s">
        <v>66</v>
      </c>
      <c r="N330" s="415" t="s">
        <v>77</v>
      </c>
      <c r="O330" s="414" t="s">
        <v>66</v>
      </c>
      <c r="P330" s="415" t="s">
        <v>77</v>
      </c>
      <c r="Q330" s="414" t="s">
        <v>66</v>
      </c>
      <c r="R330" s="415" t="s">
        <v>77</v>
      </c>
      <c r="S330" s="414" t="s">
        <v>66</v>
      </c>
      <c r="T330" s="415" t="s">
        <v>77</v>
      </c>
      <c r="U330" s="414" t="s">
        <v>66</v>
      </c>
      <c r="V330" s="415" t="s">
        <v>77</v>
      </c>
      <c r="W330" s="414" t="s">
        <v>66</v>
      </c>
      <c r="X330" s="415" t="s">
        <v>77</v>
      </c>
      <c r="Y330" s="414" t="s">
        <v>66</v>
      </c>
      <c r="Z330" s="415" t="s">
        <v>77</v>
      </c>
      <c r="AA330" s="414" t="s">
        <v>66</v>
      </c>
      <c r="AB330" s="416" t="s">
        <v>77</v>
      </c>
      <c r="AC330" s="410"/>
      <c r="AD330" s="417" t="s">
        <v>66</v>
      </c>
      <c r="AE330" s="415" t="s">
        <v>77</v>
      </c>
      <c r="AF330" s="418" t="s">
        <v>66</v>
      </c>
      <c r="AG330" s="415" t="s">
        <v>77</v>
      </c>
      <c r="AH330" s="418" t="s">
        <v>66</v>
      </c>
      <c r="AI330" s="415" t="s">
        <v>77</v>
      </c>
      <c r="AJ330" s="418" t="s">
        <v>66</v>
      </c>
      <c r="AK330" s="415" t="s">
        <v>77</v>
      </c>
      <c r="AL330" s="418" t="s">
        <v>66</v>
      </c>
      <c r="AM330" s="415" t="s">
        <v>77</v>
      </c>
      <c r="AN330" s="418" t="s">
        <v>66</v>
      </c>
      <c r="AO330" s="415" t="s">
        <v>77</v>
      </c>
      <c r="AP330" s="418" t="s">
        <v>66</v>
      </c>
      <c r="AQ330" s="415" t="s">
        <v>77</v>
      </c>
      <c r="AR330" s="418" t="s">
        <v>66</v>
      </c>
      <c r="AS330" s="415" t="s">
        <v>77</v>
      </c>
      <c r="AT330" s="418" t="s">
        <v>66</v>
      </c>
      <c r="AU330" s="415" t="s">
        <v>77</v>
      </c>
      <c r="AV330" s="418" t="s">
        <v>66</v>
      </c>
      <c r="AW330" s="415" t="s">
        <v>77</v>
      </c>
      <c r="AX330" s="418" t="s">
        <v>66</v>
      </c>
      <c r="AY330" s="415" t="s">
        <v>77</v>
      </c>
      <c r="AZ330" s="418" t="s">
        <v>66</v>
      </c>
      <c r="BA330" s="415" t="s">
        <v>77</v>
      </c>
      <c r="BB330" s="418" t="s">
        <v>66</v>
      </c>
      <c r="BC330" s="416" t="s">
        <v>77</v>
      </c>
      <c r="BD330" s="411"/>
      <c r="BE330" s="419" t="s">
        <v>66</v>
      </c>
      <c r="BF330" s="415" t="s">
        <v>77</v>
      </c>
      <c r="BG330" s="420" t="s">
        <v>66</v>
      </c>
      <c r="BH330" s="415" t="s">
        <v>77</v>
      </c>
      <c r="BI330" s="420" t="s">
        <v>66</v>
      </c>
      <c r="BJ330" s="415" t="s">
        <v>77</v>
      </c>
      <c r="BK330" s="420" t="s">
        <v>66</v>
      </c>
      <c r="BL330" s="415" t="s">
        <v>77</v>
      </c>
      <c r="BM330" s="420" t="s">
        <v>66</v>
      </c>
      <c r="BN330" s="415" t="s">
        <v>77</v>
      </c>
      <c r="BO330" s="420" t="s">
        <v>66</v>
      </c>
      <c r="BP330" s="415" t="s">
        <v>77</v>
      </c>
      <c r="BQ330" s="420" t="s">
        <v>66</v>
      </c>
      <c r="BR330" s="415" t="s">
        <v>77</v>
      </c>
      <c r="BS330" s="420" t="s">
        <v>66</v>
      </c>
      <c r="BT330" s="415" t="s">
        <v>77</v>
      </c>
      <c r="BU330" s="420" t="s">
        <v>66</v>
      </c>
      <c r="BV330" s="415" t="s">
        <v>77</v>
      </c>
      <c r="BW330" s="420" t="s">
        <v>66</v>
      </c>
      <c r="BX330" s="415" t="s">
        <v>77</v>
      </c>
      <c r="BY330" s="420" t="s">
        <v>66</v>
      </c>
      <c r="BZ330" s="415" t="s">
        <v>77</v>
      </c>
      <c r="CA330" s="420" t="s">
        <v>66</v>
      </c>
      <c r="CB330" s="415" t="s">
        <v>77</v>
      </c>
      <c r="CC330" s="420" t="s">
        <v>66</v>
      </c>
      <c r="CD330" s="416" t="s">
        <v>77</v>
      </c>
      <c r="CE330" s="412"/>
      <c r="CF330" s="421" t="s">
        <v>66</v>
      </c>
      <c r="CG330" s="415" t="s">
        <v>77</v>
      </c>
      <c r="CH330" s="422" t="s">
        <v>66</v>
      </c>
      <c r="CI330" s="415" t="s">
        <v>77</v>
      </c>
      <c r="CJ330" s="422" t="s">
        <v>66</v>
      </c>
      <c r="CK330" s="415" t="s">
        <v>77</v>
      </c>
      <c r="CL330" s="422" t="s">
        <v>66</v>
      </c>
      <c r="CM330" s="415" t="s">
        <v>77</v>
      </c>
      <c r="CN330" s="422" t="s">
        <v>66</v>
      </c>
      <c r="CO330" s="415" t="s">
        <v>77</v>
      </c>
      <c r="CP330" s="422" t="s">
        <v>66</v>
      </c>
      <c r="CQ330" s="415" t="s">
        <v>77</v>
      </c>
      <c r="CR330" s="422" t="s">
        <v>66</v>
      </c>
      <c r="CS330" s="415" t="s">
        <v>77</v>
      </c>
      <c r="CT330" s="422" t="s">
        <v>66</v>
      </c>
      <c r="CU330" s="415" t="s">
        <v>77</v>
      </c>
      <c r="CV330" s="422" t="s">
        <v>66</v>
      </c>
      <c r="CW330" s="415" t="s">
        <v>77</v>
      </c>
      <c r="CX330" s="422" t="s">
        <v>66</v>
      </c>
      <c r="CY330" s="415" t="s">
        <v>77</v>
      </c>
      <c r="CZ330" s="422" t="s">
        <v>66</v>
      </c>
      <c r="DA330" s="415" t="s">
        <v>77</v>
      </c>
      <c r="DB330" s="422" t="s">
        <v>66</v>
      </c>
      <c r="DC330" s="415" t="s">
        <v>77</v>
      </c>
      <c r="DD330" s="422" t="s">
        <v>66</v>
      </c>
      <c r="DE330" s="416" t="s">
        <v>77</v>
      </c>
      <c r="DF330" s="1119" t="s">
        <v>922</v>
      </c>
      <c r="DG330" s="1120"/>
      <c r="DH330" s="1120"/>
      <c r="DI330" s="1120"/>
      <c r="DJ330" s="1120"/>
      <c r="DK330" s="1120"/>
      <c r="DL330" s="1120"/>
      <c r="DM330" s="1120"/>
      <c r="DN330" s="1120"/>
      <c r="DO330" s="1121"/>
      <c r="DP330" s="564">
        <v>0</v>
      </c>
      <c r="DQ330" s="200">
        <v>0</v>
      </c>
      <c r="DR330" s="200">
        <v>0</v>
      </c>
      <c r="DS330" s="200">
        <v>0</v>
      </c>
      <c r="DT330" s="200">
        <v>0</v>
      </c>
      <c r="DU330" s="200">
        <v>0</v>
      </c>
      <c r="DV330" s="200">
        <v>0</v>
      </c>
      <c r="DW330" s="1304"/>
    </row>
    <row r="331" spans="1:127" s="240" customFormat="1" ht="15.95" customHeight="1">
      <c r="B331" s="3190" t="s">
        <v>1085</v>
      </c>
      <c r="C331" s="448">
        <f>SUM(C26:C39)</f>
        <v>0</v>
      </c>
      <c r="D331" s="449">
        <f t="shared" ref="D331:BO331" si="137">SUM(D26:D39)</f>
        <v>0</v>
      </c>
      <c r="E331" s="448">
        <f t="shared" si="137"/>
        <v>0</v>
      </c>
      <c r="F331" s="449">
        <f t="shared" si="137"/>
        <v>0</v>
      </c>
      <c r="G331" s="448">
        <f t="shared" si="137"/>
        <v>0</v>
      </c>
      <c r="H331" s="449">
        <f t="shared" si="137"/>
        <v>0</v>
      </c>
      <c r="I331" s="448">
        <f t="shared" si="137"/>
        <v>0</v>
      </c>
      <c r="J331" s="449">
        <f t="shared" si="137"/>
        <v>0</v>
      </c>
      <c r="K331" s="448">
        <f t="shared" si="137"/>
        <v>0</v>
      </c>
      <c r="L331" s="449">
        <f t="shared" si="137"/>
        <v>0</v>
      </c>
      <c r="M331" s="448">
        <f t="shared" si="137"/>
        <v>0</v>
      </c>
      <c r="N331" s="449">
        <f t="shared" si="137"/>
        <v>0</v>
      </c>
      <c r="O331" s="448">
        <f t="shared" si="137"/>
        <v>0</v>
      </c>
      <c r="P331" s="449">
        <f t="shared" si="137"/>
        <v>0</v>
      </c>
      <c r="Q331" s="448">
        <f t="shared" si="137"/>
        <v>0</v>
      </c>
      <c r="R331" s="449">
        <f t="shared" si="137"/>
        <v>0</v>
      </c>
      <c r="S331" s="448">
        <f t="shared" si="137"/>
        <v>0</v>
      </c>
      <c r="T331" s="449">
        <f t="shared" si="137"/>
        <v>0</v>
      </c>
      <c r="U331" s="448">
        <f t="shared" si="137"/>
        <v>0</v>
      </c>
      <c r="V331" s="449">
        <f t="shared" si="137"/>
        <v>0</v>
      </c>
      <c r="W331" s="448">
        <f t="shared" si="137"/>
        <v>0</v>
      </c>
      <c r="X331" s="449">
        <f t="shared" si="137"/>
        <v>0</v>
      </c>
      <c r="Y331" s="448">
        <f t="shared" si="137"/>
        <v>0</v>
      </c>
      <c r="Z331" s="449">
        <f t="shared" si="137"/>
        <v>0</v>
      </c>
      <c r="AA331" s="448">
        <f t="shared" si="137"/>
        <v>0</v>
      </c>
      <c r="AB331" s="449">
        <f t="shared" si="137"/>
        <v>0</v>
      </c>
      <c r="AC331" s="410"/>
      <c r="AD331" s="450">
        <f t="shared" si="137"/>
        <v>0</v>
      </c>
      <c r="AE331" s="449">
        <f t="shared" si="137"/>
        <v>0</v>
      </c>
      <c r="AF331" s="450">
        <f t="shared" si="137"/>
        <v>0</v>
      </c>
      <c r="AG331" s="449">
        <f t="shared" si="137"/>
        <v>0</v>
      </c>
      <c r="AH331" s="450">
        <f t="shared" si="137"/>
        <v>0</v>
      </c>
      <c r="AI331" s="449">
        <f t="shared" si="137"/>
        <v>0</v>
      </c>
      <c r="AJ331" s="450">
        <f t="shared" si="137"/>
        <v>0</v>
      </c>
      <c r="AK331" s="449">
        <f t="shared" si="137"/>
        <v>0</v>
      </c>
      <c r="AL331" s="450">
        <f t="shared" si="137"/>
        <v>0</v>
      </c>
      <c r="AM331" s="449">
        <f t="shared" si="137"/>
        <v>0</v>
      </c>
      <c r="AN331" s="450">
        <f t="shared" si="137"/>
        <v>0</v>
      </c>
      <c r="AO331" s="449">
        <f t="shared" si="137"/>
        <v>0</v>
      </c>
      <c r="AP331" s="450">
        <f t="shared" si="137"/>
        <v>0</v>
      </c>
      <c r="AQ331" s="449">
        <f t="shared" si="137"/>
        <v>0</v>
      </c>
      <c r="AR331" s="450">
        <f t="shared" si="137"/>
        <v>0</v>
      </c>
      <c r="AS331" s="449">
        <f t="shared" si="137"/>
        <v>0</v>
      </c>
      <c r="AT331" s="450">
        <f t="shared" si="137"/>
        <v>0</v>
      </c>
      <c r="AU331" s="449">
        <f t="shared" si="137"/>
        <v>0</v>
      </c>
      <c r="AV331" s="450">
        <f t="shared" si="137"/>
        <v>0</v>
      </c>
      <c r="AW331" s="449">
        <f t="shared" si="137"/>
        <v>0</v>
      </c>
      <c r="AX331" s="450">
        <f t="shared" si="137"/>
        <v>0</v>
      </c>
      <c r="AY331" s="449">
        <f t="shared" si="137"/>
        <v>0</v>
      </c>
      <c r="AZ331" s="450">
        <f t="shared" si="137"/>
        <v>0</v>
      </c>
      <c r="BA331" s="449">
        <f t="shared" si="137"/>
        <v>0</v>
      </c>
      <c r="BB331" s="450">
        <f t="shared" si="137"/>
        <v>0</v>
      </c>
      <c r="BC331" s="449">
        <f t="shared" si="137"/>
        <v>0</v>
      </c>
      <c r="BD331" s="411"/>
      <c r="BE331" s="451">
        <f t="shared" si="137"/>
        <v>0</v>
      </c>
      <c r="BF331" s="449">
        <f t="shared" si="137"/>
        <v>0</v>
      </c>
      <c r="BG331" s="451">
        <f t="shared" si="137"/>
        <v>0</v>
      </c>
      <c r="BH331" s="449">
        <f t="shared" si="137"/>
        <v>0</v>
      </c>
      <c r="BI331" s="451">
        <f t="shared" si="137"/>
        <v>0</v>
      </c>
      <c r="BJ331" s="449">
        <f t="shared" si="137"/>
        <v>0</v>
      </c>
      <c r="BK331" s="451">
        <f t="shared" si="137"/>
        <v>0</v>
      </c>
      <c r="BL331" s="449">
        <f t="shared" si="137"/>
        <v>0</v>
      </c>
      <c r="BM331" s="451">
        <f t="shared" si="137"/>
        <v>0</v>
      </c>
      <c r="BN331" s="449">
        <f t="shared" si="137"/>
        <v>0</v>
      </c>
      <c r="BO331" s="451">
        <f t="shared" si="137"/>
        <v>0</v>
      </c>
      <c r="BP331" s="449">
        <f t="shared" ref="BP331:DE331" si="138">SUM(BP26:BP39)</f>
        <v>0</v>
      </c>
      <c r="BQ331" s="451">
        <f t="shared" si="138"/>
        <v>0</v>
      </c>
      <c r="BR331" s="449">
        <f t="shared" si="138"/>
        <v>0</v>
      </c>
      <c r="BS331" s="451">
        <f t="shared" si="138"/>
        <v>0</v>
      </c>
      <c r="BT331" s="449">
        <f t="shared" si="138"/>
        <v>0</v>
      </c>
      <c r="BU331" s="451">
        <f t="shared" si="138"/>
        <v>0</v>
      </c>
      <c r="BV331" s="449">
        <f t="shared" si="138"/>
        <v>0</v>
      </c>
      <c r="BW331" s="451">
        <f t="shared" si="138"/>
        <v>0</v>
      </c>
      <c r="BX331" s="449">
        <f t="shared" si="138"/>
        <v>0</v>
      </c>
      <c r="BY331" s="451">
        <f t="shared" si="138"/>
        <v>0</v>
      </c>
      <c r="BZ331" s="449">
        <f t="shared" si="138"/>
        <v>0</v>
      </c>
      <c r="CA331" s="451">
        <f t="shared" si="138"/>
        <v>0</v>
      </c>
      <c r="CB331" s="449">
        <f t="shared" si="138"/>
        <v>0</v>
      </c>
      <c r="CC331" s="451">
        <f t="shared" si="138"/>
        <v>0</v>
      </c>
      <c r="CD331" s="449">
        <f t="shared" si="138"/>
        <v>0</v>
      </c>
      <c r="CE331" s="412"/>
      <c r="CF331" s="452">
        <f t="shared" si="138"/>
        <v>0</v>
      </c>
      <c r="CG331" s="449">
        <f t="shared" si="138"/>
        <v>0</v>
      </c>
      <c r="CH331" s="452">
        <f t="shared" si="138"/>
        <v>0</v>
      </c>
      <c r="CI331" s="449">
        <f t="shared" si="138"/>
        <v>0</v>
      </c>
      <c r="CJ331" s="452">
        <f t="shared" si="138"/>
        <v>0</v>
      </c>
      <c r="CK331" s="449">
        <f t="shared" si="138"/>
        <v>0</v>
      </c>
      <c r="CL331" s="452">
        <f t="shared" si="138"/>
        <v>0</v>
      </c>
      <c r="CM331" s="449">
        <f t="shared" si="138"/>
        <v>0</v>
      </c>
      <c r="CN331" s="452">
        <f t="shared" si="138"/>
        <v>0</v>
      </c>
      <c r="CO331" s="449">
        <f t="shared" si="138"/>
        <v>0</v>
      </c>
      <c r="CP331" s="452">
        <f t="shared" si="138"/>
        <v>0</v>
      </c>
      <c r="CQ331" s="449">
        <f t="shared" si="138"/>
        <v>0</v>
      </c>
      <c r="CR331" s="452">
        <f t="shared" si="138"/>
        <v>0</v>
      </c>
      <c r="CS331" s="449">
        <f t="shared" si="138"/>
        <v>0</v>
      </c>
      <c r="CT331" s="452">
        <f t="shared" si="138"/>
        <v>0</v>
      </c>
      <c r="CU331" s="449">
        <f t="shared" si="138"/>
        <v>0</v>
      </c>
      <c r="CV331" s="452">
        <f t="shared" si="138"/>
        <v>0</v>
      </c>
      <c r="CW331" s="449">
        <f t="shared" si="138"/>
        <v>0</v>
      </c>
      <c r="CX331" s="452">
        <f t="shared" si="138"/>
        <v>0</v>
      </c>
      <c r="CY331" s="449">
        <f t="shared" si="138"/>
        <v>0</v>
      </c>
      <c r="CZ331" s="452">
        <f t="shared" si="138"/>
        <v>0</v>
      </c>
      <c r="DA331" s="449">
        <f t="shared" si="138"/>
        <v>0</v>
      </c>
      <c r="DB331" s="452">
        <f t="shared" si="138"/>
        <v>0</v>
      </c>
      <c r="DC331" s="449">
        <f t="shared" si="138"/>
        <v>0</v>
      </c>
      <c r="DD331" s="452">
        <f t="shared" si="138"/>
        <v>0</v>
      </c>
      <c r="DE331" s="449">
        <f t="shared" si="138"/>
        <v>0</v>
      </c>
      <c r="DF331" s="3192" t="s">
        <v>1086</v>
      </c>
      <c r="DG331" s="3193"/>
      <c r="DH331" s="3193"/>
      <c r="DI331" s="3193"/>
      <c r="DJ331" s="3193"/>
      <c r="DK331" s="3193"/>
      <c r="DL331" s="3193"/>
      <c r="DM331" s="657"/>
      <c r="DN331" s="657"/>
      <c r="DO331" s="1122"/>
      <c r="DP331" s="564">
        <v>0</v>
      </c>
      <c r="DQ331" s="200">
        <v>0</v>
      </c>
      <c r="DR331" s="200">
        <v>0</v>
      </c>
      <c r="DS331" s="200">
        <v>0</v>
      </c>
      <c r="DT331" s="200">
        <v>0</v>
      </c>
      <c r="DU331" s="200">
        <v>0</v>
      </c>
      <c r="DV331" s="200">
        <v>0</v>
      </c>
      <c r="DW331" s="1304"/>
    </row>
    <row r="332" spans="1:127" s="240" customFormat="1" ht="15.95" customHeight="1">
      <c r="B332" s="3191"/>
      <c r="C332" s="453">
        <f>SUM(C331:D331)</f>
        <v>0</v>
      </c>
      <c r="D332" s="454" t="str">
        <f>IF(C332&gt;0,"fois","")</f>
        <v/>
      </c>
      <c r="E332" s="453">
        <f>SUM(E331:F331)</f>
        <v>0</v>
      </c>
      <c r="F332" s="454" t="str">
        <f>IF(E332&gt;0,"fois","")</f>
        <v/>
      </c>
      <c r="G332" s="453">
        <f>SUM(G331:H331)</f>
        <v>0</v>
      </c>
      <c r="H332" s="454" t="str">
        <f>IF(G332&gt;0,"fois","")</f>
        <v/>
      </c>
      <c r="I332" s="453">
        <f>SUM(I331:J331)</f>
        <v>0</v>
      </c>
      <c r="J332" s="454" t="str">
        <f>IF(I332&gt;0,"fois","")</f>
        <v/>
      </c>
      <c r="K332" s="453">
        <f>SUM(K331:L331)</f>
        <v>0</v>
      </c>
      <c r="L332" s="454" t="str">
        <f>IF(K332&gt;0,"fois","")</f>
        <v/>
      </c>
      <c r="M332" s="453">
        <f>SUM(M331:N331)</f>
        <v>0</v>
      </c>
      <c r="N332" s="454" t="str">
        <f>IF(M332&gt;0,"fois","")</f>
        <v/>
      </c>
      <c r="O332" s="453">
        <f>SUM(O331:P331)</f>
        <v>0</v>
      </c>
      <c r="P332" s="454" t="str">
        <f>IF(O332&gt;0,"fois","")</f>
        <v/>
      </c>
      <c r="Q332" s="453">
        <f>SUM(Q331:R331)</f>
        <v>0</v>
      </c>
      <c r="R332" s="454" t="str">
        <f>IF(Q332&gt;0,"fois","")</f>
        <v/>
      </c>
      <c r="S332" s="453">
        <f>SUM(S331:T331)</f>
        <v>0</v>
      </c>
      <c r="T332" s="454" t="str">
        <f>IF(S332&gt;0,"fois","")</f>
        <v/>
      </c>
      <c r="U332" s="453">
        <f>SUM(U331:V331)</f>
        <v>0</v>
      </c>
      <c r="V332" s="454" t="str">
        <f>IF(U332&gt;0,"fois","")</f>
        <v/>
      </c>
      <c r="W332" s="453">
        <f>SUM(W331:X331)</f>
        <v>0</v>
      </c>
      <c r="X332" s="454" t="str">
        <f>IF(W332&gt;0,"fois","")</f>
        <v/>
      </c>
      <c r="Y332" s="453">
        <f>SUM(Y331:Z331)</f>
        <v>0</v>
      </c>
      <c r="Z332" s="454" t="str">
        <f>IF(Y332&gt;0,"fois","")</f>
        <v/>
      </c>
      <c r="AA332" s="453">
        <f>SUM(AA331:AB331)</f>
        <v>0</v>
      </c>
      <c r="AB332" s="454" t="str">
        <f>IF(AA332&gt;0,"fois","")</f>
        <v/>
      </c>
      <c r="AC332" s="410"/>
      <c r="AD332" s="453">
        <f>SUM(AD331:AE331)</f>
        <v>0</v>
      </c>
      <c r="AE332" s="454" t="str">
        <f>IF(AD332&gt;0,"fois","")</f>
        <v/>
      </c>
      <c r="AF332" s="453">
        <f>SUM(AF331:AG331)</f>
        <v>0</v>
      </c>
      <c r="AG332" s="454" t="str">
        <f>IF(AF332&gt;0,"fois","")</f>
        <v/>
      </c>
      <c r="AH332" s="453">
        <f>SUM(AH331:AI331)</f>
        <v>0</v>
      </c>
      <c r="AI332" s="454" t="str">
        <f>IF(AH332&gt;0,"fois","")</f>
        <v/>
      </c>
      <c r="AJ332" s="453">
        <f>SUM(AJ331:AK331)</f>
        <v>0</v>
      </c>
      <c r="AK332" s="454" t="str">
        <f>IF(AJ332&gt;0,"fois","")</f>
        <v/>
      </c>
      <c r="AL332" s="453">
        <f>SUM(AL331:AM331)</f>
        <v>0</v>
      </c>
      <c r="AM332" s="454" t="str">
        <f>IF(AL332&gt;0,"fois","")</f>
        <v/>
      </c>
      <c r="AN332" s="453">
        <f>SUM(AN331:AO331)</f>
        <v>0</v>
      </c>
      <c r="AO332" s="454" t="str">
        <f>IF(AN332&gt;0,"fois","")</f>
        <v/>
      </c>
      <c r="AP332" s="453">
        <f>SUM(AP331:AQ331)</f>
        <v>0</v>
      </c>
      <c r="AQ332" s="454" t="str">
        <f>IF(AP332&gt;0,"fois","")</f>
        <v/>
      </c>
      <c r="AR332" s="453">
        <f>SUM(AR331:AS331)</f>
        <v>0</v>
      </c>
      <c r="AS332" s="454" t="str">
        <f>IF(AR332&gt;0,"fois","")</f>
        <v/>
      </c>
      <c r="AT332" s="453">
        <f>SUM(AT331:AU331)</f>
        <v>0</v>
      </c>
      <c r="AU332" s="454" t="str">
        <f>IF(AT332&gt;0,"fois","")</f>
        <v/>
      </c>
      <c r="AV332" s="453">
        <f>SUM(AV331:AW331)</f>
        <v>0</v>
      </c>
      <c r="AW332" s="454" t="str">
        <f>IF(AV332&gt;0,"fois","")</f>
        <v/>
      </c>
      <c r="AX332" s="453">
        <f>SUM(AX331:AY331)</f>
        <v>0</v>
      </c>
      <c r="AY332" s="454" t="str">
        <f>IF(AX332&gt;0,"fois","")</f>
        <v/>
      </c>
      <c r="AZ332" s="453">
        <f>SUM(AZ331:BA331)</f>
        <v>0</v>
      </c>
      <c r="BA332" s="454" t="str">
        <f>IF(AZ332&gt;0,"fois","")</f>
        <v/>
      </c>
      <c r="BB332" s="453">
        <f>SUM(BB331:BC331)</f>
        <v>0</v>
      </c>
      <c r="BC332" s="454" t="str">
        <f>IF(BB332&gt;0,"fois","")</f>
        <v/>
      </c>
      <c r="BD332" s="411"/>
      <c r="BE332" s="453">
        <f>SUM(BE331:BF331)</f>
        <v>0</v>
      </c>
      <c r="BF332" s="454" t="str">
        <f>IF(BE332&gt;0,"fois","")</f>
        <v/>
      </c>
      <c r="BG332" s="453">
        <f>SUM(BG331:BH331)</f>
        <v>0</v>
      </c>
      <c r="BH332" s="454" t="str">
        <f>IF(BG332&gt;0,"fois","")</f>
        <v/>
      </c>
      <c r="BI332" s="453">
        <f>SUM(BI331:BJ331)</f>
        <v>0</v>
      </c>
      <c r="BJ332" s="454" t="str">
        <f>IF(BI332&gt;0,"fois","")</f>
        <v/>
      </c>
      <c r="BK332" s="453">
        <f>SUM(BK331:BL331)</f>
        <v>0</v>
      </c>
      <c r="BL332" s="454" t="str">
        <f>IF(BK332&gt;0,"fois","")</f>
        <v/>
      </c>
      <c r="BM332" s="453">
        <f>SUM(BM331:BN331)</f>
        <v>0</v>
      </c>
      <c r="BN332" s="454" t="str">
        <f>IF(BM332&gt;0,"fois","")</f>
        <v/>
      </c>
      <c r="BO332" s="453">
        <f>SUM(BO331:BP331)</f>
        <v>0</v>
      </c>
      <c r="BP332" s="454" t="str">
        <f>IF(BO332&gt;0,"fois","")</f>
        <v/>
      </c>
      <c r="BQ332" s="453">
        <f>SUM(BQ331:BR331)</f>
        <v>0</v>
      </c>
      <c r="BR332" s="454" t="str">
        <f>IF(BQ332&gt;0,"fois","")</f>
        <v/>
      </c>
      <c r="BS332" s="453">
        <f>SUM(BS331:BT331)</f>
        <v>0</v>
      </c>
      <c r="BT332" s="454" t="str">
        <f>IF(BS332&gt;0,"fois","")</f>
        <v/>
      </c>
      <c r="BU332" s="453">
        <f>SUM(BU331:BV331)</f>
        <v>0</v>
      </c>
      <c r="BV332" s="454" t="str">
        <f>IF(BU332&gt;0,"fois","")</f>
        <v/>
      </c>
      <c r="BW332" s="453">
        <f>SUM(BW331:BX331)</f>
        <v>0</v>
      </c>
      <c r="BX332" s="454" t="str">
        <f>IF(BW332&gt;0,"fois","")</f>
        <v/>
      </c>
      <c r="BY332" s="453">
        <f>SUM(BY331:BZ331)</f>
        <v>0</v>
      </c>
      <c r="BZ332" s="454" t="str">
        <f>IF(BY332&gt;0,"fois","")</f>
        <v/>
      </c>
      <c r="CA332" s="453">
        <f>SUM(CA331:CB331)</f>
        <v>0</v>
      </c>
      <c r="CB332" s="454" t="str">
        <f>IF(CA332&gt;0,"fois","")</f>
        <v/>
      </c>
      <c r="CC332" s="453">
        <f>SUM(CC331:CD331)</f>
        <v>0</v>
      </c>
      <c r="CD332" s="454" t="str">
        <f>IF(CC332&gt;0,"fois","")</f>
        <v/>
      </c>
      <c r="CE332" s="412"/>
      <c r="CF332" s="453">
        <f>SUM(CF331:CG331)</f>
        <v>0</v>
      </c>
      <c r="CG332" s="454" t="str">
        <f>IF(CF332&gt;0,"fois","")</f>
        <v/>
      </c>
      <c r="CH332" s="453">
        <f>SUM(CH331:CI331)</f>
        <v>0</v>
      </c>
      <c r="CI332" s="454" t="str">
        <f>IF(CH332&gt;0,"fois","")</f>
        <v/>
      </c>
      <c r="CJ332" s="453">
        <f>SUM(CJ331:CK331)</f>
        <v>0</v>
      </c>
      <c r="CK332" s="454" t="str">
        <f>IF(CJ332&gt;0,"fois","")</f>
        <v/>
      </c>
      <c r="CL332" s="453">
        <f>SUM(CL331:CM331)</f>
        <v>0</v>
      </c>
      <c r="CM332" s="454" t="str">
        <f>IF(CL332&gt;0,"fois","")</f>
        <v/>
      </c>
      <c r="CN332" s="453">
        <f>SUM(CN331:CO331)</f>
        <v>0</v>
      </c>
      <c r="CO332" s="454" t="str">
        <f>IF(CN332&gt;0,"fois","")</f>
        <v/>
      </c>
      <c r="CP332" s="453">
        <f>SUM(CP331:CQ331)</f>
        <v>0</v>
      </c>
      <c r="CQ332" s="454" t="str">
        <f>IF(CP332&gt;0,"fois","")</f>
        <v/>
      </c>
      <c r="CR332" s="453">
        <f>SUM(CR331:CS331)</f>
        <v>0</v>
      </c>
      <c r="CS332" s="454" t="str">
        <f>IF(CR332&gt;0,"fois","")</f>
        <v/>
      </c>
      <c r="CT332" s="453">
        <f>SUM(CT331:CU331)</f>
        <v>0</v>
      </c>
      <c r="CU332" s="454" t="str">
        <f>IF(CT332&gt;0,"fois","")</f>
        <v/>
      </c>
      <c r="CV332" s="453">
        <f>SUM(CV331:CW331)</f>
        <v>0</v>
      </c>
      <c r="CW332" s="454" t="str">
        <f>IF(CV332&gt;0,"fois","")</f>
        <v/>
      </c>
      <c r="CX332" s="453">
        <f>SUM(CX331:CY331)</f>
        <v>0</v>
      </c>
      <c r="CY332" s="454" t="str">
        <f>IF(CX332&gt;0,"fois","")</f>
        <v/>
      </c>
      <c r="CZ332" s="453">
        <f>SUM(CZ331:DA331)</f>
        <v>0</v>
      </c>
      <c r="DA332" s="454" t="str">
        <f>IF(CZ332&gt;0,"fois","")</f>
        <v/>
      </c>
      <c r="DB332" s="453">
        <f>SUM(DB331:DC331)</f>
        <v>0</v>
      </c>
      <c r="DC332" s="454" t="str">
        <f>IF(DB332&gt;0,"fois","")</f>
        <v/>
      </c>
      <c r="DD332" s="453">
        <f>SUM(DD331:DE331)</f>
        <v>0</v>
      </c>
      <c r="DE332" s="454" t="str">
        <f>IF(DD332&gt;0,"fois","")</f>
        <v/>
      </c>
      <c r="DF332" s="3194"/>
      <c r="DG332" s="3195"/>
      <c r="DH332" s="3195"/>
      <c r="DI332" s="3195"/>
      <c r="DJ332" s="3195"/>
      <c r="DK332" s="3195"/>
      <c r="DL332" s="3195"/>
      <c r="DM332" s="658"/>
      <c r="DN332" s="658"/>
      <c r="DO332" s="1123"/>
      <c r="DP332" s="564">
        <v>0</v>
      </c>
      <c r="DQ332" s="200">
        <v>0</v>
      </c>
      <c r="DR332" s="200">
        <v>0</v>
      </c>
      <c r="DS332" s="200">
        <v>0</v>
      </c>
      <c r="DT332" s="200">
        <v>0</v>
      </c>
      <c r="DU332" s="200">
        <v>0</v>
      </c>
      <c r="DV332" s="200">
        <v>0</v>
      </c>
      <c r="DW332" s="1304"/>
    </row>
    <row r="333" spans="1:127" s="240" customFormat="1" ht="15.95" customHeight="1">
      <c r="B333" s="456" t="s">
        <v>1087</v>
      </c>
      <c r="C333" s="2985" t="str">
        <f>IF(SUM(C331:D331)&lt;=I336,"OK","Trop")</f>
        <v>OK</v>
      </c>
      <c r="D333" s="2986"/>
      <c r="E333" s="2985" t="str">
        <f>IF(SUM(E331:F331)&lt;=I336,"OK","Trop")</f>
        <v>OK</v>
      </c>
      <c r="F333" s="2986"/>
      <c r="G333" s="2985" t="str">
        <f>IF(SUM(G331:H331)&lt;=I336,"OK","Trop")</f>
        <v>OK</v>
      </c>
      <c r="H333" s="2986"/>
      <c r="I333" s="2985" t="str">
        <f>IF(SUM(I331:J331)&lt;=I336,"OK","Trop")</f>
        <v>OK</v>
      </c>
      <c r="J333" s="2986"/>
      <c r="K333" s="2985" t="str">
        <f>IF(SUM(K331:L331)&lt;=I336,"OK","Trop")</f>
        <v>OK</v>
      </c>
      <c r="L333" s="2986"/>
      <c r="M333" s="2985" t="str">
        <f>IF(SUM(M331:N331)&lt;=I336,"OK","Trop")</f>
        <v>OK</v>
      </c>
      <c r="N333" s="2986"/>
      <c r="O333" s="2985" t="str">
        <f>IF(SUM(O331:P331)&lt;=I336,"OK","Trop")</f>
        <v>OK</v>
      </c>
      <c r="P333" s="2986"/>
      <c r="Q333" s="2985" t="str">
        <f>IF(SUM(Q331:R331)&lt;=I336,"OK","Trop")</f>
        <v>OK</v>
      </c>
      <c r="R333" s="2986"/>
      <c r="S333" s="2985" t="str">
        <f>IF(SUM(S331:T331)&lt;=I336,"OK","Trop")</f>
        <v>OK</v>
      </c>
      <c r="T333" s="2986"/>
      <c r="U333" s="2985" t="str">
        <f>IF(SUM(U331:V331)&lt;=I336,"OK","Trop")</f>
        <v>OK</v>
      </c>
      <c r="V333" s="2986"/>
      <c r="W333" s="2985" t="str">
        <f>IF(SUM(W331:X331)&lt;=I336,"OK","Trop")</f>
        <v>OK</v>
      </c>
      <c r="X333" s="2986"/>
      <c r="Y333" s="2985" t="str">
        <f>IF(SUM(Y331:Z331)&lt;=I336,"OK","Trop")</f>
        <v>OK</v>
      </c>
      <c r="Z333" s="2986"/>
      <c r="AA333" s="2985" t="str">
        <f>IF(SUM(AA331:AB331)&lt;=I336,"OK","Trop")</f>
        <v>OK</v>
      </c>
      <c r="AB333" s="2986"/>
      <c r="AC333" s="410"/>
      <c r="AD333" s="2985" t="str">
        <f>IF(SUM(AD331:AE331)&lt;=AJ336,"OK","Trop")</f>
        <v>OK</v>
      </c>
      <c r="AE333" s="2986"/>
      <c r="AF333" s="2985" t="str">
        <f>IF(SUM(AF331:AG331)&lt;=AJ336,"OK","Trop")</f>
        <v>OK</v>
      </c>
      <c r="AG333" s="2986"/>
      <c r="AH333" s="2985" t="str">
        <f>IF(SUM(AH331:AI331)&lt;=AJ336,"OK","Trop")</f>
        <v>OK</v>
      </c>
      <c r="AI333" s="2986"/>
      <c r="AJ333" s="2985" t="str">
        <f>IF(SUM(AJ331:AK331)&lt;=AJ336,"OK","Trop")</f>
        <v>OK</v>
      </c>
      <c r="AK333" s="2986"/>
      <c r="AL333" s="2985" t="str">
        <f>IF(SUM(AL331:AM331)&lt;=AJ336,"OK","Trop")</f>
        <v>OK</v>
      </c>
      <c r="AM333" s="2986"/>
      <c r="AN333" s="2985" t="str">
        <f>IF(SUM(AN331:AO331)&lt;=AJ336,"OK","Trop")</f>
        <v>OK</v>
      </c>
      <c r="AO333" s="2986"/>
      <c r="AP333" s="2985" t="str">
        <f>IF(SUM(AP331:AQ331)&lt;=AJ336,"OK","Trop")</f>
        <v>OK</v>
      </c>
      <c r="AQ333" s="2986"/>
      <c r="AR333" s="2985" t="str">
        <f>IF(SUM(AR331:AS331)&lt;=AJ336,"OK","Trop")</f>
        <v>OK</v>
      </c>
      <c r="AS333" s="2986"/>
      <c r="AT333" s="2985" t="str">
        <f>IF(SUM(AT331:AU331)&lt;=AJ336,"OK","Trop")</f>
        <v>OK</v>
      </c>
      <c r="AU333" s="2986"/>
      <c r="AV333" s="2985" t="str">
        <f>IF(SUM(AV331:AW331)&lt;=AJ336,"OK","Trop")</f>
        <v>OK</v>
      </c>
      <c r="AW333" s="2986"/>
      <c r="AX333" s="2985" t="str">
        <f>IF(SUM(AX331:AY331)&lt;=AJ336,"OK","Trop")</f>
        <v>OK</v>
      </c>
      <c r="AY333" s="2986"/>
      <c r="AZ333" s="2985" t="str">
        <f>IF(SUM(AZ331:BA331)&lt;=AJ336,"OK","Trop")</f>
        <v>OK</v>
      </c>
      <c r="BA333" s="2986"/>
      <c r="BB333" s="2985" t="str">
        <f>IF(SUM(BB331:BC331)&lt;=AJ336,"OK","Trop")</f>
        <v>OK</v>
      </c>
      <c r="BC333" s="2986"/>
      <c r="BD333" s="411"/>
      <c r="BE333" s="2985" t="str">
        <f>IF(SUM(BE331:BF331)&lt;=BK336,"OK","Trop")</f>
        <v>OK</v>
      </c>
      <c r="BF333" s="2986"/>
      <c r="BG333" s="2985" t="str">
        <f>IF(SUM(BG331:BH331)&lt;=BK336,"OK","Trop")</f>
        <v>OK</v>
      </c>
      <c r="BH333" s="2986"/>
      <c r="BI333" s="2985" t="str">
        <f>IF(SUM(BI331:BJ331)&lt;=BK336,"OK","Trop")</f>
        <v>OK</v>
      </c>
      <c r="BJ333" s="2986"/>
      <c r="BK333" s="2985" t="str">
        <f>IF(SUM(BK331:BL331)&lt;=BK336,"OK","Trop")</f>
        <v>OK</v>
      </c>
      <c r="BL333" s="2986"/>
      <c r="BM333" s="2985" t="str">
        <f>IF(SUM(BM331:BN331)&lt;=BK336,"OK","Trop")</f>
        <v>OK</v>
      </c>
      <c r="BN333" s="2986"/>
      <c r="BO333" s="2985" t="str">
        <f>IF(SUM(BO331:BP331)&lt;=BK336,"OK","Trop")</f>
        <v>OK</v>
      </c>
      <c r="BP333" s="2986"/>
      <c r="BQ333" s="2985" t="str">
        <f>IF(SUM(BQ331:BR331)&lt;=BK336,"OK","Trop")</f>
        <v>OK</v>
      </c>
      <c r="BR333" s="2986"/>
      <c r="BS333" s="2985" t="str">
        <f>IF(SUM(BS331:BT331)&lt;=BK336,"OK","Trop")</f>
        <v>OK</v>
      </c>
      <c r="BT333" s="2986"/>
      <c r="BU333" s="2985" t="str">
        <f>IF(SUM(BU331:BV331)&lt;=BK336,"OK","Trop")</f>
        <v>OK</v>
      </c>
      <c r="BV333" s="2986"/>
      <c r="BW333" s="2985" t="str">
        <f>IF(SUM(BW331:BX331)&lt;=BK336,"OK","Trop")</f>
        <v>OK</v>
      </c>
      <c r="BX333" s="2986"/>
      <c r="BY333" s="2985" t="str">
        <f>IF(SUM(BY331:BZ331)&lt;=BK336,"OK","Trop")</f>
        <v>OK</v>
      </c>
      <c r="BZ333" s="2986"/>
      <c r="CA333" s="2985" t="str">
        <f>IF(SUM(CA331:CB331)&lt;=BK336,"OK","Trop")</f>
        <v>OK</v>
      </c>
      <c r="CB333" s="2986"/>
      <c r="CC333" s="2985" t="str">
        <f>IF(SUM(CC331:CD331)&lt;=BK336,"OK","Trop")</f>
        <v>OK</v>
      </c>
      <c r="CD333" s="2986"/>
      <c r="CE333" s="412"/>
      <c r="CF333" s="2985" t="str">
        <f>IF(SUM(CF331:CG331)&lt;=CL336,"OK","Trop")</f>
        <v>OK</v>
      </c>
      <c r="CG333" s="2986"/>
      <c r="CH333" s="2985" t="str">
        <f>IF(SUM(CH331:CI331)&lt;=CL336,"OK","Trop")</f>
        <v>OK</v>
      </c>
      <c r="CI333" s="2986"/>
      <c r="CJ333" s="2985" t="str">
        <f>IF(SUM(CJ331:CK331)&lt;=CL336,"OK","Trop")</f>
        <v>OK</v>
      </c>
      <c r="CK333" s="2986"/>
      <c r="CL333" s="2985" t="str">
        <f>IF(SUM(CL331:CM331)&lt;=CL336,"OK","Trop")</f>
        <v>OK</v>
      </c>
      <c r="CM333" s="2986"/>
      <c r="CN333" s="2985" t="str">
        <f>IF(SUM(CN331:CO331)&lt;=CL336,"OK","Trop")</f>
        <v>OK</v>
      </c>
      <c r="CO333" s="2986"/>
      <c r="CP333" s="2985" t="str">
        <f>IF(SUM(CP331:CQ331)&lt;=CL336,"OK","Trop")</f>
        <v>OK</v>
      </c>
      <c r="CQ333" s="2986"/>
      <c r="CR333" s="2985" t="str">
        <f>IF(SUM(CR331:CS331)&lt;=CL336,"OK","Trop")</f>
        <v>OK</v>
      </c>
      <c r="CS333" s="2986"/>
      <c r="CT333" s="2985" t="str">
        <f>IF(SUM(CT331:CU331)&lt;=CL336,"OK","Trop")</f>
        <v>OK</v>
      </c>
      <c r="CU333" s="2986"/>
      <c r="CV333" s="2985" t="str">
        <f>IF(SUM(CV331:CW331)&lt;=CL336,"OK","Trop")</f>
        <v>OK</v>
      </c>
      <c r="CW333" s="2986"/>
      <c r="CX333" s="2985" t="str">
        <f>IF(SUM(CX331:CY331)&lt;=CL336,"OK","Trop")</f>
        <v>OK</v>
      </c>
      <c r="CY333" s="2986"/>
      <c r="CZ333" s="2985" t="str">
        <f>IF(SUM(CZ331:DA331)&lt;=CL336,"OK","Trop")</f>
        <v>OK</v>
      </c>
      <c r="DA333" s="2986"/>
      <c r="DB333" s="2985" t="str">
        <f>IF(SUM(DB331:DC331)&lt;=CL336,"OK","Trop")</f>
        <v>OK</v>
      </c>
      <c r="DC333" s="2986"/>
      <c r="DD333" s="2985" t="str">
        <f>IF(SUM(DD331:DE331)&lt;=CL336,"OK","Trop")</f>
        <v>OK</v>
      </c>
      <c r="DE333" s="2986"/>
      <c r="DF333" s="457" t="s">
        <v>1088</v>
      </c>
      <c r="DG333" s="408"/>
      <c r="DH333" s="408"/>
      <c r="DI333" s="408"/>
      <c r="DJ333" s="270"/>
      <c r="DK333" s="270"/>
      <c r="DL333" s="270"/>
      <c r="DM333" s="270"/>
      <c r="DN333" s="270"/>
      <c r="DO333" s="1122"/>
      <c r="DP333" s="564">
        <v>0</v>
      </c>
      <c r="DQ333" s="200">
        <v>0</v>
      </c>
      <c r="DR333" s="200">
        <v>0</v>
      </c>
      <c r="DS333" s="200">
        <v>0</v>
      </c>
      <c r="DT333" s="200">
        <v>0</v>
      </c>
      <c r="DU333" s="200">
        <v>0</v>
      </c>
      <c r="DV333" s="200">
        <v>0</v>
      </c>
      <c r="DW333" s="1304"/>
    </row>
    <row r="334" spans="1:127" s="240" customFormat="1" ht="15.95" customHeight="1">
      <c r="B334" s="456" t="s">
        <v>1089</v>
      </c>
      <c r="C334" s="3000" t="str">
        <f>IF(C333="OK","",SUM(C331:D331)-I336)</f>
        <v/>
      </c>
      <c r="D334" s="3001"/>
      <c r="E334" s="3000" t="str">
        <f>IF(E333="OK","",SUM(E331:F331)-I336)</f>
        <v/>
      </c>
      <c r="F334" s="3001"/>
      <c r="G334" s="3000" t="str">
        <f>IF(G333="OK","",SUM(G331:H331)-I336)</f>
        <v/>
      </c>
      <c r="H334" s="3001"/>
      <c r="I334" s="3000" t="str">
        <f>IF(I333="OK","",SUM(I331:J331)-I336)</f>
        <v/>
      </c>
      <c r="J334" s="3001"/>
      <c r="K334" s="3000" t="str">
        <f>IF(K333="OK","",SUM(K331:L331)-I336)</f>
        <v/>
      </c>
      <c r="L334" s="3001"/>
      <c r="M334" s="3000" t="str">
        <f>IF(M333="OK","",SUM(M331:N331)-I336)</f>
        <v/>
      </c>
      <c r="N334" s="3001"/>
      <c r="O334" s="3000" t="str">
        <f>IF(O333="OK","",SUM(O331:P331)-I336)</f>
        <v/>
      </c>
      <c r="P334" s="3001"/>
      <c r="Q334" s="3000" t="str">
        <f>IF(Q333="OK","",SUM(Q331:R331)-I336)</f>
        <v/>
      </c>
      <c r="R334" s="3001"/>
      <c r="S334" s="3000" t="str">
        <f>IF(S333="OK","",SUM(S331:T331)-I336)</f>
        <v/>
      </c>
      <c r="T334" s="3001"/>
      <c r="U334" s="3000" t="str">
        <f>IF(U333="OK","",SUM(U331:V331)-I336)</f>
        <v/>
      </c>
      <c r="V334" s="3001"/>
      <c r="W334" s="3000" t="str">
        <f>IF(W333="OK","",SUM(W331:X331)-I336)</f>
        <v/>
      </c>
      <c r="X334" s="3001"/>
      <c r="Y334" s="3000" t="str">
        <f>IF(Y333="OK","",SUM(Y331:Z331)-I336)</f>
        <v/>
      </c>
      <c r="Z334" s="3001"/>
      <c r="AA334" s="3000" t="str">
        <f>IF(AA333="OK","",SUM(AA331:AB331)-I336)</f>
        <v/>
      </c>
      <c r="AB334" s="3001"/>
      <c r="AC334" s="410"/>
      <c r="AD334" s="3000" t="str">
        <f>IF(AD333="OK","",SUM(AD331:AE331)-AJ336)</f>
        <v/>
      </c>
      <c r="AE334" s="3001"/>
      <c r="AF334" s="3000" t="str">
        <f>IF(AF333="OK","",SUM(AF331:AG331)-AJ336)</f>
        <v/>
      </c>
      <c r="AG334" s="3001"/>
      <c r="AH334" s="3000" t="str">
        <f>IF(AH333="OK","",SUM(AH331:AI331)-AJ336)</f>
        <v/>
      </c>
      <c r="AI334" s="3001"/>
      <c r="AJ334" s="3000" t="str">
        <f>IF(AJ333="OK","",SUM(AJ331:AK331)-AJ336)</f>
        <v/>
      </c>
      <c r="AK334" s="3001"/>
      <c r="AL334" s="3000" t="str">
        <f>IF(AL333="OK","",SUM(AL331:AM331)-AJ336)</f>
        <v/>
      </c>
      <c r="AM334" s="3001"/>
      <c r="AN334" s="3000" t="str">
        <f>IF(AN333="OK","",SUM(AN331:AO331)-AJ336)</f>
        <v/>
      </c>
      <c r="AO334" s="3001"/>
      <c r="AP334" s="3000" t="str">
        <f>IF(AP333="OK","",SUM(AP331:AQ331)-AJ336)</f>
        <v/>
      </c>
      <c r="AQ334" s="3001"/>
      <c r="AR334" s="3000" t="str">
        <f>IF(AR333="OK","",SUM(AR331:AS331)-AJ336)</f>
        <v/>
      </c>
      <c r="AS334" s="3001"/>
      <c r="AT334" s="3000" t="str">
        <f>IF(AT333="OK","",SUM(AT331:AU331)-AJ336)</f>
        <v/>
      </c>
      <c r="AU334" s="3001"/>
      <c r="AV334" s="3000" t="str">
        <f>IF(AV333="OK","",SUM(AV331:AW331)-AJ336)</f>
        <v/>
      </c>
      <c r="AW334" s="3001"/>
      <c r="AX334" s="3000" t="str">
        <f>IF(AX333="OK","",SUM(AX331:AY331)-AJ336)</f>
        <v/>
      </c>
      <c r="AY334" s="3001"/>
      <c r="AZ334" s="3000" t="str">
        <f>IF(AZ333="OK","",SUM(AZ331:BA331)-AJ336)</f>
        <v/>
      </c>
      <c r="BA334" s="3001"/>
      <c r="BB334" s="3000" t="str">
        <f>IF(BB333="OK","",SUM(BB331:BC331)-AJ336)</f>
        <v/>
      </c>
      <c r="BC334" s="3001"/>
      <c r="BD334" s="411"/>
      <c r="BE334" s="3000" t="str">
        <f>IF(BE333="OK","",SUM(BE331:BF331)-BK336)</f>
        <v/>
      </c>
      <c r="BF334" s="3001"/>
      <c r="BG334" s="3000" t="str">
        <f>IF(BG333="OK","",SUM(BG331:BH331)-BK336)</f>
        <v/>
      </c>
      <c r="BH334" s="3001"/>
      <c r="BI334" s="3000" t="str">
        <f>IF(BI333="OK","",SUM(BI331:BJ331)-BK336)</f>
        <v/>
      </c>
      <c r="BJ334" s="3001"/>
      <c r="BK334" s="3000" t="str">
        <f>IF(BK333="OK","",SUM(BK331:BL331)-BK336)</f>
        <v/>
      </c>
      <c r="BL334" s="3001"/>
      <c r="BM334" s="3000" t="str">
        <f>IF(BM333="OK","",SUM(BM331:BN331)-BK336)</f>
        <v/>
      </c>
      <c r="BN334" s="3001"/>
      <c r="BO334" s="3000" t="str">
        <f>IF(BO333="OK","",SUM(BO331:BP331)-BK336)</f>
        <v/>
      </c>
      <c r="BP334" s="3001"/>
      <c r="BQ334" s="3000" t="str">
        <f>IF(BQ333="OK","",SUM(BQ331:BR331)-BK336)</f>
        <v/>
      </c>
      <c r="BR334" s="3001"/>
      <c r="BS334" s="3000" t="str">
        <f>IF(BS333="OK","",SUM(BS331:BT331)-BK336)</f>
        <v/>
      </c>
      <c r="BT334" s="3001"/>
      <c r="BU334" s="3000" t="str">
        <f>IF(BU333="OK","",SUM(BU331:BV331)-BK336)</f>
        <v/>
      </c>
      <c r="BV334" s="3001"/>
      <c r="BW334" s="3000" t="str">
        <f>IF(BW333="OK","",SUM(BW331:BX331)-BK336)</f>
        <v/>
      </c>
      <c r="BX334" s="3001"/>
      <c r="BY334" s="3000" t="str">
        <f>IF(BY333="OK","",SUM(BY331:BZ331)-BK336)</f>
        <v/>
      </c>
      <c r="BZ334" s="3001"/>
      <c r="CA334" s="3000" t="str">
        <f>IF(CA333="OK","",SUM(CA331:CB331)-BK336)</f>
        <v/>
      </c>
      <c r="CB334" s="3001"/>
      <c r="CC334" s="3000" t="str">
        <f>IF(CC333="OK","",SUM(CC331:CD331)-BK336)</f>
        <v/>
      </c>
      <c r="CD334" s="3001"/>
      <c r="CE334" s="412"/>
      <c r="CF334" s="3000" t="str">
        <f>IF(CF333="OK","",SUM(CF331:CG331)-CL336)</f>
        <v/>
      </c>
      <c r="CG334" s="3001"/>
      <c r="CH334" s="3000" t="str">
        <f>IF(CH333="OK","",SUM(CH331:CI331)-CL336)</f>
        <v/>
      </c>
      <c r="CI334" s="3001"/>
      <c r="CJ334" s="3000" t="str">
        <f>IF(CJ333="OK","",SUM(CJ331:CK331)-CL336)</f>
        <v/>
      </c>
      <c r="CK334" s="3001"/>
      <c r="CL334" s="3000" t="str">
        <f>IF(CL333="OK","",SUM(CL331:CM331)-CL336)</f>
        <v/>
      </c>
      <c r="CM334" s="3001"/>
      <c r="CN334" s="3000" t="str">
        <f>IF(CN333="OK","",SUM(CN331:CO331)-CL336)</f>
        <v/>
      </c>
      <c r="CO334" s="3001"/>
      <c r="CP334" s="3000" t="str">
        <f>IF(CP333="OK","",SUM(CP331:CQ331)-CL336)</f>
        <v/>
      </c>
      <c r="CQ334" s="3001"/>
      <c r="CR334" s="3000" t="str">
        <f>IF(CR333="OK","",SUM(CR331:CS331)-CL336)</f>
        <v/>
      </c>
      <c r="CS334" s="3001"/>
      <c r="CT334" s="3000" t="str">
        <f>IF(CT333="OK","",SUM(CT331:CU331)-CL336)</f>
        <v/>
      </c>
      <c r="CU334" s="3001"/>
      <c r="CV334" s="3000" t="str">
        <f>IF(CV333="OK","",SUM(CV331:CW331)-CL336)</f>
        <v/>
      </c>
      <c r="CW334" s="3001"/>
      <c r="CX334" s="3000" t="str">
        <f>IF(CX333="OK","",SUM(CX331:CY331)-CL336)</f>
        <v/>
      </c>
      <c r="CY334" s="3001"/>
      <c r="CZ334" s="3000" t="str">
        <f>IF(CZ333="OK","",SUM(CZ331:DA331)-CL336)</f>
        <v/>
      </c>
      <c r="DA334" s="3001"/>
      <c r="DB334" s="3000" t="str">
        <f>IF(DB333="OK","",SUM(DB331:DC331)-CL336)</f>
        <v/>
      </c>
      <c r="DC334" s="3001"/>
      <c r="DD334" s="3000" t="str">
        <f>IF(DD333="OK","",SUM(DD331:DE331)-CL336)</f>
        <v/>
      </c>
      <c r="DE334" s="3001"/>
      <c r="DF334" s="457" t="s">
        <v>1090</v>
      </c>
      <c r="DG334" s="408"/>
      <c r="DH334" s="408"/>
      <c r="DI334" s="408"/>
      <c r="DJ334" s="270"/>
      <c r="DK334" s="270"/>
      <c r="DL334" s="270"/>
      <c r="DM334" s="270"/>
      <c r="DN334" s="270"/>
      <c r="DO334" s="1122"/>
      <c r="DP334" s="564">
        <v>0</v>
      </c>
      <c r="DQ334" s="200">
        <v>0</v>
      </c>
      <c r="DR334" s="200">
        <v>0</v>
      </c>
      <c r="DS334" s="200">
        <v>0</v>
      </c>
      <c r="DT334" s="200">
        <v>0</v>
      </c>
      <c r="DU334" s="200">
        <v>0</v>
      </c>
      <c r="DV334" s="200">
        <v>0</v>
      </c>
      <c r="DW334" s="1304"/>
    </row>
    <row r="335" spans="1:127" s="240" customFormat="1" ht="15.95" customHeight="1">
      <c r="B335" s="624">
        <f>COUNTA(B152:B161)</f>
        <v>10</v>
      </c>
      <c r="C335" s="1124" t="s">
        <v>1091</v>
      </c>
      <c r="D335" s="460"/>
      <c r="E335" s="461"/>
      <c r="F335" s="461"/>
      <c r="G335" s="461"/>
      <c r="H335" s="462"/>
      <c r="I335" s="459" t="s">
        <v>1092</v>
      </c>
      <c r="J335" s="460"/>
      <c r="K335" s="461"/>
      <c r="L335" s="461"/>
      <c r="M335" s="461"/>
      <c r="N335" s="463"/>
      <c r="O335" s="459" t="s">
        <v>1093</v>
      </c>
      <c r="P335" s="461"/>
      <c r="Q335" s="461"/>
      <c r="R335" s="461"/>
      <c r="S335" s="463"/>
      <c r="T335" s="459" t="s">
        <v>1094</v>
      </c>
      <c r="U335" s="464"/>
      <c r="V335" s="461"/>
      <c r="W335" s="461"/>
      <c r="X335" s="461"/>
      <c r="Y335" s="461"/>
      <c r="Z335" s="461"/>
      <c r="AA335" s="461"/>
      <c r="AB335" s="463"/>
      <c r="AC335" s="410"/>
      <c r="AD335" s="1124" t="s">
        <v>1091</v>
      </c>
      <c r="AE335" s="460"/>
      <c r="AF335" s="461"/>
      <c r="AG335" s="461"/>
      <c r="AH335" s="461"/>
      <c r="AI335" s="462"/>
      <c r="AJ335" s="459" t="s">
        <v>1092</v>
      </c>
      <c r="AK335" s="460"/>
      <c r="AL335" s="461"/>
      <c r="AM335" s="461"/>
      <c r="AN335" s="461"/>
      <c r="AO335" s="463"/>
      <c r="AP335" s="459" t="s">
        <v>1093</v>
      </c>
      <c r="AQ335" s="461"/>
      <c r="AR335" s="461"/>
      <c r="AS335" s="461"/>
      <c r="AT335" s="463"/>
      <c r="AU335" s="459" t="s">
        <v>1094</v>
      </c>
      <c r="AV335" s="464"/>
      <c r="AW335" s="461"/>
      <c r="AX335" s="461"/>
      <c r="AY335" s="461"/>
      <c r="AZ335" s="461"/>
      <c r="BA335" s="461"/>
      <c r="BB335" s="461"/>
      <c r="BC335" s="463"/>
      <c r="BD335" s="411"/>
      <c r="BE335" s="1124" t="s">
        <v>1091</v>
      </c>
      <c r="BF335" s="460"/>
      <c r="BG335" s="461"/>
      <c r="BH335" s="461"/>
      <c r="BI335" s="461"/>
      <c r="BJ335" s="462"/>
      <c r="BK335" s="459" t="s">
        <v>1092</v>
      </c>
      <c r="BL335" s="460"/>
      <c r="BM335" s="461"/>
      <c r="BN335" s="461"/>
      <c r="BO335" s="461"/>
      <c r="BP335" s="463"/>
      <c r="BQ335" s="459" t="s">
        <v>1093</v>
      </c>
      <c r="BR335" s="461"/>
      <c r="BS335" s="461"/>
      <c r="BT335" s="461"/>
      <c r="BU335" s="463"/>
      <c r="BV335" s="459" t="s">
        <v>1094</v>
      </c>
      <c r="BW335" s="464"/>
      <c r="BX335" s="461"/>
      <c r="BY335" s="461"/>
      <c r="BZ335" s="461"/>
      <c r="CA335" s="461"/>
      <c r="CB335" s="461"/>
      <c r="CC335" s="461"/>
      <c r="CD335" s="463"/>
      <c r="CE335" s="412"/>
      <c r="CF335" s="1124" t="s">
        <v>1091</v>
      </c>
      <c r="CG335" s="460"/>
      <c r="CH335" s="461"/>
      <c r="CI335" s="461"/>
      <c r="CJ335" s="461"/>
      <c r="CK335" s="462"/>
      <c r="CL335" s="459" t="s">
        <v>1092</v>
      </c>
      <c r="CM335" s="460"/>
      <c r="CN335" s="461"/>
      <c r="CO335" s="461"/>
      <c r="CP335" s="461"/>
      <c r="CQ335" s="463"/>
      <c r="CR335" s="459" t="s">
        <v>1093</v>
      </c>
      <c r="CS335" s="461"/>
      <c r="CT335" s="461"/>
      <c r="CU335" s="461"/>
      <c r="CV335" s="463"/>
      <c r="CW335" s="459" t="s">
        <v>1094</v>
      </c>
      <c r="CX335" s="464"/>
      <c r="CY335" s="461"/>
      <c r="CZ335" s="461"/>
      <c r="DA335" s="461"/>
      <c r="DB335" s="461"/>
      <c r="DC335" s="461"/>
      <c r="DD335" s="461"/>
      <c r="DE335" s="463"/>
      <c r="DF335" s="3410">
        <f>B335</f>
        <v>10</v>
      </c>
      <c r="DG335" s="3411"/>
      <c r="DH335" s="3411"/>
      <c r="DI335" s="627" t="s">
        <v>1095</v>
      </c>
      <c r="DJ335" s="627"/>
      <c r="DK335" s="270">
        <v>0</v>
      </c>
      <c r="DL335" s="270">
        <v>0</v>
      </c>
      <c r="DM335" s="408"/>
      <c r="DN335" s="408"/>
      <c r="DO335" s="1122"/>
      <c r="DP335" s="564">
        <v>0</v>
      </c>
      <c r="DQ335" s="200">
        <v>0</v>
      </c>
      <c r="DR335" s="200">
        <v>0</v>
      </c>
      <c r="DS335" s="200">
        <v>0</v>
      </c>
      <c r="DT335" s="200">
        <v>0</v>
      </c>
      <c r="DU335" s="200">
        <v>0</v>
      </c>
      <c r="DV335" s="200">
        <v>0</v>
      </c>
      <c r="DW335" s="1304"/>
    </row>
    <row r="336" spans="1:127" s="240" customFormat="1" ht="15.95" customHeight="1" thickBot="1">
      <c r="B336" s="466" t="s">
        <v>1096</v>
      </c>
      <c r="C336" s="3198">
        <v>20</v>
      </c>
      <c r="D336" s="3199"/>
      <c r="E336" s="3199"/>
      <c r="F336" s="3199"/>
      <c r="G336" s="3199"/>
      <c r="H336" s="3200"/>
      <c r="I336" s="3201">
        <f>(J329/P329)*C336</f>
        <v>4</v>
      </c>
      <c r="J336" s="3202"/>
      <c r="K336" s="3202"/>
      <c r="L336" s="3202"/>
      <c r="M336" s="3202"/>
      <c r="N336" s="3203"/>
      <c r="O336" s="3201">
        <f>SUM(C331:AB331)</f>
        <v>0</v>
      </c>
      <c r="P336" s="3202"/>
      <c r="Q336" s="3202"/>
      <c r="R336" s="3202"/>
      <c r="S336" s="3203"/>
      <c r="T336" s="3201" t="str">
        <f>IF(O336&lt;=I336,"OK","Trop")</f>
        <v>OK</v>
      </c>
      <c r="U336" s="3202"/>
      <c r="V336" s="3202"/>
      <c r="W336" s="3202"/>
      <c r="X336" s="3202"/>
      <c r="Y336" s="3196" t="str">
        <f>IF(O336&lt;=I336,"",IF(O336&gt;I336,O336-I336))</f>
        <v/>
      </c>
      <c r="Z336" s="3196"/>
      <c r="AA336" s="3196"/>
      <c r="AB336" s="3197"/>
      <c r="AC336" s="410"/>
      <c r="AD336" s="3198">
        <v>20</v>
      </c>
      <c r="AE336" s="3199"/>
      <c r="AF336" s="3199"/>
      <c r="AG336" s="3199"/>
      <c r="AH336" s="3199"/>
      <c r="AI336" s="3200"/>
      <c r="AJ336" s="3201">
        <f>(AK329/AQ329)*AD336</f>
        <v>6</v>
      </c>
      <c r="AK336" s="3202"/>
      <c r="AL336" s="3202"/>
      <c r="AM336" s="3202"/>
      <c r="AN336" s="3202"/>
      <c r="AO336" s="3203"/>
      <c r="AP336" s="3201">
        <f>SUM(AD331:BC331)</f>
        <v>0</v>
      </c>
      <c r="AQ336" s="3202"/>
      <c r="AR336" s="3202"/>
      <c r="AS336" s="3202"/>
      <c r="AT336" s="3203"/>
      <c r="AU336" s="3201" t="str">
        <f>IF(AP336&lt;=AJ336,"OK","Trop")</f>
        <v>OK</v>
      </c>
      <c r="AV336" s="3202"/>
      <c r="AW336" s="3202"/>
      <c r="AX336" s="3202"/>
      <c r="AY336" s="3202"/>
      <c r="AZ336" s="3196" t="str">
        <f>IF(AP336&lt;=AJ336,"",IF(AP336&gt;AJ336,AP336-AJ336))</f>
        <v/>
      </c>
      <c r="BA336" s="3196"/>
      <c r="BB336" s="3196"/>
      <c r="BC336" s="3197"/>
      <c r="BD336" s="411"/>
      <c r="BE336" s="3198">
        <v>20</v>
      </c>
      <c r="BF336" s="3199"/>
      <c r="BG336" s="3199"/>
      <c r="BH336" s="3199"/>
      <c r="BI336" s="3199"/>
      <c r="BJ336" s="3200"/>
      <c r="BK336" s="3201">
        <f>(BL329/BR329)*BE336</f>
        <v>6</v>
      </c>
      <c r="BL336" s="3202"/>
      <c r="BM336" s="3202"/>
      <c r="BN336" s="3202"/>
      <c r="BO336" s="3202"/>
      <c r="BP336" s="3203"/>
      <c r="BQ336" s="3201">
        <f>SUM(BE331:CD331)</f>
        <v>0</v>
      </c>
      <c r="BR336" s="3202"/>
      <c r="BS336" s="3202"/>
      <c r="BT336" s="3202"/>
      <c r="BU336" s="3203"/>
      <c r="BV336" s="3201" t="str">
        <f>IF(BQ336&lt;=BK336,"OK","Trop")</f>
        <v>OK</v>
      </c>
      <c r="BW336" s="3202"/>
      <c r="BX336" s="3202"/>
      <c r="BY336" s="3202"/>
      <c r="BZ336" s="3202"/>
      <c r="CA336" s="3196" t="str">
        <f>IF(BQ336&lt;=BK336,"",IF(BQ336&gt;BK336,BQ336-BK336))</f>
        <v/>
      </c>
      <c r="CB336" s="3196"/>
      <c r="CC336" s="3196"/>
      <c r="CD336" s="3197"/>
      <c r="CE336" s="412"/>
      <c r="CF336" s="3198">
        <v>40</v>
      </c>
      <c r="CG336" s="3199"/>
      <c r="CH336" s="3199"/>
      <c r="CI336" s="3199"/>
      <c r="CJ336" s="3199"/>
      <c r="CK336" s="3200"/>
      <c r="CL336" s="3201">
        <f>(CM329/CS329)*CF336</f>
        <v>8</v>
      </c>
      <c r="CM336" s="3202"/>
      <c r="CN336" s="3202"/>
      <c r="CO336" s="3202"/>
      <c r="CP336" s="3202"/>
      <c r="CQ336" s="3203"/>
      <c r="CR336" s="3201">
        <f>SUM(CF331:DE331)</f>
        <v>0</v>
      </c>
      <c r="CS336" s="3202"/>
      <c r="CT336" s="3202"/>
      <c r="CU336" s="3202"/>
      <c r="CV336" s="3203"/>
      <c r="CW336" s="3201" t="str">
        <f>IF(CR336&lt;=CL336,"OK","Trop")</f>
        <v>OK</v>
      </c>
      <c r="CX336" s="3202"/>
      <c r="CY336" s="3202"/>
      <c r="CZ336" s="3202"/>
      <c r="DA336" s="3202"/>
      <c r="DB336" s="3196" t="str">
        <f>IF(CR336&lt;=CL336,"",IF(CR336&gt;CL336,CR336-CL336))</f>
        <v/>
      </c>
      <c r="DC336" s="3196"/>
      <c r="DD336" s="3196"/>
      <c r="DE336" s="3197"/>
      <c r="DF336" s="1125" t="s">
        <v>1164</v>
      </c>
      <c r="DG336" s="1126"/>
      <c r="DH336" s="1126"/>
      <c r="DI336" s="1126"/>
      <c r="DJ336" s="1126"/>
      <c r="DK336" s="1126"/>
      <c r="DL336" s="1126"/>
      <c r="DM336" s="1126"/>
      <c r="DN336" s="1126"/>
      <c r="DO336" s="1127"/>
      <c r="DP336" s="564">
        <v>0</v>
      </c>
      <c r="DQ336" s="200">
        <v>0</v>
      </c>
      <c r="DR336" s="200">
        <v>0</v>
      </c>
      <c r="DS336" s="200">
        <v>0</v>
      </c>
      <c r="DT336" s="200">
        <v>0</v>
      </c>
      <c r="DU336" s="200">
        <v>0</v>
      </c>
      <c r="DV336" s="200">
        <v>0</v>
      </c>
      <c r="DW336" s="1304"/>
    </row>
    <row r="337" spans="1:127" s="240" customFormat="1" ht="15.95" customHeight="1">
      <c r="A337" s="621"/>
      <c r="B337" s="1248"/>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129"/>
      <c r="BC337" s="129"/>
      <c r="BD337" s="129"/>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c r="CG337" s="129"/>
      <c r="CH337" s="129"/>
      <c r="CI337" s="129"/>
      <c r="CJ337" s="129"/>
      <c r="CK337" s="129"/>
      <c r="CL337" s="129"/>
      <c r="CM337" s="129"/>
      <c r="CN337" s="129"/>
      <c r="CO337" s="129"/>
      <c r="CP337" s="129"/>
      <c r="CQ337" s="129"/>
      <c r="CR337" s="129"/>
      <c r="CS337" s="129"/>
      <c r="CT337" s="129"/>
      <c r="CU337" s="129"/>
      <c r="CV337" s="129"/>
      <c r="CW337" s="129"/>
      <c r="CX337" s="129"/>
      <c r="CY337" s="129"/>
      <c r="CZ337" s="129"/>
      <c r="DA337" s="129"/>
      <c r="DB337" s="129"/>
      <c r="DC337" s="129"/>
      <c r="DD337" s="129"/>
      <c r="DE337" s="129"/>
      <c r="DF337" s="129"/>
      <c r="DG337" s="129"/>
      <c r="DI337" s="564">
        <v>0</v>
      </c>
      <c r="DJ337" s="564">
        <v>0</v>
      </c>
      <c r="DK337" s="564">
        <v>0</v>
      </c>
      <c r="DL337" s="564">
        <v>0</v>
      </c>
      <c r="DM337" s="395"/>
      <c r="DN337" s="395"/>
      <c r="DO337" s="395"/>
      <c r="DP337" s="564">
        <v>0</v>
      </c>
      <c r="DQ337" s="200">
        <v>0</v>
      </c>
      <c r="DR337" s="200">
        <v>0</v>
      </c>
      <c r="DS337" s="200">
        <v>0</v>
      </c>
      <c r="DT337" s="200">
        <v>0</v>
      </c>
      <c r="DU337" s="200">
        <v>0</v>
      </c>
      <c r="DV337" s="200">
        <v>0</v>
      </c>
      <c r="DW337" s="1304"/>
    </row>
    <row r="338" spans="1:127" s="240" customFormat="1" ht="15.95" customHeight="1">
      <c r="B338" s="3106" t="str">
        <f>B41</f>
        <v>PROTÉINES  VEAU</v>
      </c>
      <c r="C338" s="3107"/>
      <c r="D338" s="3107"/>
      <c r="E338" s="3107"/>
      <c r="F338" s="3107"/>
      <c r="G338" s="3107"/>
      <c r="H338" s="3107"/>
      <c r="I338" s="3107"/>
      <c r="J338" s="3107"/>
      <c r="K338" s="3107"/>
      <c r="L338" s="3107"/>
      <c r="M338" s="3107"/>
      <c r="N338" s="3107"/>
      <c r="O338" s="3107"/>
      <c r="P338" s="3107"/>
      <c r="Q338" s="3107"/>
      <c r="R338" s="3107"/>
      <c r="S338" s="3107"/>
      <c r="T338" s="3107"/>
      <c r="U338" s="3107"/>
      <c r="V338" s="3107"/>
      <c r="W338" s="3107"/>
      <c r="X338" s="3107"/>
      <c r="Y338" s="3107"/>
      <c r="Z338" s="3107"/>
      <c r="AA338" s="3107"/>
      <c r="AB338" s="3107"/>
      <c r="AC338" s="3107"/>
      <c r="AD338" s="3107"/>
      <c r="AE338" s="3107"/>
      <c r="AF338" s="3107"/>
      <c r="AG338" s="3107"/>
      <c r="AH338" s="3107"/>
      <c r="AI338" s="3107"/>
      <c r="AJ338" s="3107"/>
      <c r="AK338" s="3107"/>
      <c r="AL338" s="3107"/>
      <c r="AM338" s="3107"/>
      <c r="AN338" s="3107"/>
      <c r="AO338" s="3107"/>
      <c r="AP338" s="3107"/>
      <c r="AQ338" s="3107"/>
      <c r="AR338" s="3107"/>
      <c r="AS338" s="3107"/>
      <c r="AT338" s="3107"/>
      <c r="AU338" s="3107"/>
      <c r="AV338" s="3107"/>
      <c r="AW338" s="3107"/>
      <c r="AX338" s="3107"/>
      <c r="AY338" s="3107"/>
      <c r="AZ338" s="3107"/>
      <c r="BA338" s="3107"/>
      <c r="BB338" s="3107"/>
      <c r="BC338" s="3107"/>
      <c r="BD338" s="3107"/>
      <c r="BE338" s="3107"/>
      <c r="BF338" s="3107"/>
      <c r="BG338" s="3107"/>
      <c r="BH338" s="3107"/>
      <c r="BI338" s="3107"/>
      <c r="BJ338" s="3107"/>
      <c r="BK338" s="3107"/>
      <c r="BL338" s="3107"/>
      <c r="BM338" s="3107"/>
      <c r="BN338" s="3107"/>
      <c r="BO338" s="3107"/>
      <c r="BP338" s="3107"/>
      <c r="BQ338" s="3107"/>
      <c r="BR338" s="3107"/>
      <c r="BS338" s="3107"/>
      <c r="BT338" s="3107"/>
      <c r="BU338" s="3107"/>
      <c r="BV338" s="3107"/>
      <c r="BW338" s="3107"/>
      <c r="BX338" s="3107"/>
      <c r="BY338" s="3107"/>
      <c r="BZ338" s="3107"/>
      <c r="CA338" s="3107"/>
      <c r="CB338" s="3107"/>
      <c r="CC338" s="3107"/>
      <c r="CD338" s="3107"/>
      <c r="CE338" s="3107"/>
      <c r="CF338" s="3107"/>
      <c r="CG338" s="3107"/>
      <c r="CH338" s="3107"/>
      <c r="CI338" s="3107"/>
      <c r="CJ338" s="3107"/>
      <c r="CK338" s="3107"/>
      <c r="CL338" s="3107"/>
      <c r="CM338" s="3107"/>
      <c r="CN338" s="3107"/>
      <c r="CO338" s="3107"/>
      <c r="CP338" s="3107"/>
      <c r="CQ338" s="3107"/>
      <c r="CR338" s="3409" t="s">
        <v>1163</v>
      </c>
      <c r="CS338" s="3409"/>
      <c r="CT338" s="3409"/>
      <c r="CU338" s="3409"/>
      <c r="CV338" s="3409"/>
      <c r="CW338" s="3409"/>
      <c r="CX338" s="3409"/>
      <c r="CY338" s="3409"/>
      <c r="CZ338" s="3409"/>
      <c r="DA338" s="3409"/>
      <c r="DB338" s="3409"/>
      <c r="DC338" s="3409"/>
      <c r="DD338" s="3409"/>
      <c r="DE338" s="3409"/>
      <c r="DF338" s="3172">
        <f>ROW(DE45)</f>
        <v>45</v>
      </c>
      <c r="DG338" s="3172" t="s">
        <v>1124</v>
      </c>
      <c r="DH338" s="3172">
        <f>ROW(DE58)</f>
        <v>58</v>
      </c>
      <c r="DI338" s="3232" t="str">
        <f>B338</f>
        <v>PROTÉINES  VEAU</v>
      </c>
      <c r="DJ338" s="3232"/>
      <c r="DK338" s="3232"/>
      <c r="DL338" s="3232"/>
      <c r="DM338" s="3232"/>
      <c r="DN338" s="3232"/>
      <c r="DO338" s="3233"/>
      <c r="DP338" s="564">
        <v>0</v>
      </c>
      <c r="DQ338" s="200">
        <v>0</v>
      </c>
      <c r="DR338" s="200">
        <v>0</v>
      </c>
      <c r="DS338" s="200">
        <v>0</v>
      </c>
      <c r="DT338" s="200">
        <v>0</v>
      </c>
      <c r="DU338" s="200">
        <v>0</v>
      </c>
      <c r="DV338" s="200">
        <v>0</v>
      </c>
      <c r="DW338" s="1304"/>
    </row>
    <row r="339" spans="1:127" s="240" customFormat="1" ht="15.95" customHeight="1">
      <c r="B339" s="3108"/>
      <c r="C339" s="3109"/>
      <c r="D339" s="3109"/>
      <c r="E339" s="3109"/>
      <c r="F339" s="3109"/>
      <c r="G339" s="3109"/>
      <c r="H339" s="3109"/>
      <c r="I339" s="3109"/>
      <c r="J339" s="3109"/>
      <c r="K339" s="3109"/>
      <c r="L339" s="3109"/>
      <c r="M339" s="3109"/>
      <c r="N339" s="3109"/>
      <c r="O339" s="3109"/>
      <c r="P339" s="3109"/>
      <c r="Q339" s="3109"/>
      <c r="R339" s="3109"/>
      <c r="S339" s="3109"/>
      <c r="T339" s="3109"/>
      <c r="U339" s="3109"/>
      <c r="V339" s="3109"/>
      <c r="W339" s="3109"/>
      <c r="X339" s="3109"/>
      <c r="Y339" s="3109"/>
      <c r="Z339" s="3109"/>
      <c r="AA339" s="3109"/>
      <c r="AB339" s="3109"/>
      <c r="AC339" s="3109"/>
      <c r="AD339" s="3109"/>
      <c r="AE339" s="3109"/>
      <c r="AF339" s="3109"/>
      <c r="AG339" s="3109"/>
      <c r="AH339" s="3109"/>
      <c r="AI339" s="3109"/>
      <c r="AJ339" s="3109"/>
      <c r="AK339" s="3109"/>
      <c r="AL339" s="3109"/>
      <c r="AM339" s="3109"/>
      <c r="AN339" s="3109"/>
      <c r="AO339" s="3109"/>
      <c r="AP339" s="3109"/>
      <c r="AQ339" s="3109"/>
      <c r="AR339" s="3109"/>
      <c r="AS339" s="3109"/>
      <c r="AT339" s="3109"/>
      <c r="AU339" s="3109"/>
      <c r="AV339" s="3109"/>
      <c r="AW339" s="3109"/>
      <c r="AX339" s="3109"/>
      <c r="AY339" s="3109"/>
      <c r="AZ339" s="3109"/>
      <c r="BA339" s="3109"/>
      <c r="BB339" s="3109"/>
      <c r="BC339" s="3109"/>
      <c r="BD339" s="3109"/>
      <c r="BE339" s="3109"/>
      <c r="BF339" s="3109"/>
      <c r="BG339" s="3109"/>
      <c r="BH339" s="3109"/>
      <c r="BI339" s="3109"/>
      <c r="BJ339" s="3109"/>
      <c r="BK339" s="3109"/>
      <c r="BL339" s="3109"/>
      <c r="BM339" s="3109"/>
      <c r="BN339" s="3109"/>
      <c r="BO339" s="3109"/>
      <c r="BP339" s="3109"/>
      <c r="BQ339" s="3109"/>
      <c r="BR339" s="3109"/>
      <c r="BS339" s="3109"/>
      <c r="BT339" s="3109"/>
      <c r="BU339" s="3109"/>
      <c r="BV339" s="3109"/>
      <c r="BW339" s="3109"/>
      <c r="BX339" s="3109"/>
      <c r="BY339" s="3109"/>
      <c r="BZ339" s="3109"/>
      <c r="CA339" s="3109"/>
      <c r="CB339" s="3109"/>
      <c r="CC339" s="3109"/>
      <c r="CD339" s="3109"/>
      <c r="CE339" s="3109"/>
      <c r="CF339" s="3109"/>
      <c r="CG339" s="3109"/>
      <c r="CH339" s="3109"/>
      <c r="CI339" s="3109"/>
      <c r="CJ339" s="3109"/>
      <c r="CK339" s="3109"/>
      <c r="CL339" s="3109"/>
      <c r="CM339" s="3109"/>
      <c r="CN339" s="3109"/>
      <c r="CO339" s="3109"/>
      <c r="CP339" s="3109"/>
      <c r="CQ339" s="3109"/>
      <c r="CR339" s="3409"/>
      <c r="CS339" s="3409"/>
      <c r="CT339" s="3409"/>
      <c r="CU339" s="3409"/>
      <c r="CV339" s="3409"/>
      <c r="CW339" s="3409"/>
      <c r="CX339" s="3409"/>
      <c r="CY339" s="3409"/>
      <c r="CZ339" s="3409"/>
      <c r="DA339" s="3409"/>
      <c r="DB339" s="3409"/>
      <c r="DC339" s="3409"/>
      <c r="DD339" s="3409"/>
      <c r="DE339" s="3409"/>
      <c r="DF339" s="3231"/>
      <c r="DG339" s="3231"/>
      <c r="DH339" s="3231"/>
      <c r="DI339" s="3234"/>
      <c r="DJ339" s="3234"/>
      <c r="DK339" s="3234"/>
      <c r="DL339" s="3234"/>
      <c r="DM339" s="3234"/>
      <c r="DN339" s="3234"/>
      <c r="DO339" s="3235"/>
      <c r="DP339" s="564">
        <v>0</v>
      </c>
      <c r="DQ339" s="200">
        <v>0</v>
      </c>
      <c r="DR339" s="200">
        <v>0</v>
      </c>
      <c r="DS339" s="200">
        <v>0</v>
      </c>
      <c r="DT339" s="200">
        <v>0</v>
      </c>
      <c r="DU339" s="200">
        <v>0</v>
      </c>
      <c r="DV339" s="200">
        <v>0</v>
      </c>
      <c r="DW339" s="1304"/>
    </row>
    <row r="340" spans="1:127" s="240" customFormat="1" ht="15.95" customHeight="1">
      <c r="B340" s="444" t="s">
        <v>1080</v>
      </c>
      <c r="C340" s="1108" t="s">
        <v>1076</v>
      </c>
      <c r="D340" s="1109"/>
      <c r="E340" s="1109"/>
      <c r="F340" s="1109"/>
      <c r="G340" s="1109"/>
      <c r="H340" s="1109"/>
      <c r="I340" s="1110" t="s">
        <v>1081</v>
      </c>
      <c r="J340" s="3185">
        <v>4</v>
      </c>
      <c r="K340" s="3185"/>
      <c r="L340" s="1109" t="s">
        <v>1082</v>
      </c>
      <c r="M340" s="1109"/>
      <c r="N340" s="1111"/>
      <c r="O340" s="1111"/>
      <c r="P340" s="3186">
        <v>20</v>
      </c>
      <c r="Q340" s="3186"/>
      <c r="R340" s="1109" t="s">
        <v>1083</v>
      </c>
      <c r="S340" s="1112"/>
      <c r="T340" s="1109"/>
      <c r="U340" s="1109"/>
      <c r="V340" s="1109"/>
      <c r="W340" s="1109"/>
      <c r="X340" s="1109"/>
      <c r="Y340" s="1109"/>
      <c r="Z340" s="1109"/>
      <c r="AA340" s="1109"/>
      <c r="AB340" s="1113"/>
      <c r="AC340" s="410"/>
      <c r="AD340" s="1108"/>
      <c r="AE340" s="1109"/>
      <c r="AF340" s="1109"/>
      <c r="AG340" s="1109"/>
      <c r="AH340" s="1109"/>
      <c r="AI340" s="1109"/>
      <c r="AJ340" s="1110" t="s">
        <v>1081</v>
      </c>
      <c r="AK340" s="3185">
        <v>6</v>
      </c>
      <c r="AL340" s="3185"/>
      <c r="AM340" s="1109" t="s">
        <v>1082</v>
      </c>
      <c r="AN340" s="1109"/>
      <c r="AO340" s="1111"/>
      <c r="AP340" s="1111"/>
      <c r="AQ340" s="3186">
        <v>20</v>
      </c>
      <c r="AR340" s="3186"/>
      <c r="AS340" s="1109" t="s">
        <v>1083</v>
      </c>
      <c r="AT340" s="1112"/>
      <c r="AU340" s="1109"/>
      <c r="AV340" s="1109"/>
      <c r="AW340" s="1109"/>
      <c r="AX340" s="1109"/>
      <c r="AY340" s="1109"/>
      <c r="AZ340" s="1109"/>
      <c r="BA340" s="1109"/>
      <c r="BB340" s="1109"/>
      <c r="BC340" s="1113"/>
      <c r="BD340" s="411"/>
      <c r="BE340" s="1108"/>
      <c r="BF340" s="1109"/>
      <c r="BG340" s="1109"/>
      <c r="BH340" s="1109"/>
      <c r="BI340" s="1109"/>
      <c r="BJ340" s="1109"/>
      <c r="BK340" s="1110" t="s">
        <v>1081</v>
      </c>
      <c r="BL340" s="3185">
        <v>6</v>
      </c>
      <c r="BM340" s="3185"/>
      <c r="BN340" s="1109" t="s">
        <v>1082</v>
      </c>
      <c r="BO340" s="1109"/>
      <c r="BP340" s="1111"/>
      <c r="BQ340" s="1111"/>
      <c r="BR340" s="3186">
        <v>20</v>
      </c>
      <c r="BS340" s="3186"/>
      <c r="BT340" s="1109" t="s">
        <v>1083</v>
      </c>
      <c r="BU340" s="1112"/>
      <c r="BV340" s="1109"/>
      <c r="BW340" s="1109"/>
      <c r="BX340" s="1109"/>
      <c r="BY340" s="1109"/>
      <c r="BZ340" s="1109"/>
      <c r="CA340" s="1109"/>
      <c r="CB340" s="1109"/>
      <c r="CC340" s="1109"/>
      <c r="CD340" s="1113"/>
      <c r="CE340" s="412"/>
      <c r="CF340" s="1108"/>
      <c r="CG340" s="1109"/>
      <c r="CH340" s="1109"/>
      <c r="CI340" s="1109"/>
      <c r="CJ340" s="1109"/>
      <c r="CK340" s="1109"/>
      <c r="CL340" s="1110" t="s">
        <v>1081</v>
      </c>
      <c r="CM340" s="3185">
        <v>4</v>
      </c>
      <c r="CN340" s="3185"/>
      <c r="CO340" s="1109" t="s">
        <v>1082</v>
      </c>
      <c r="CP340" s="1109"/>
      <c r="CQ340" s="1111"/>
      <c r="CR340" s="1111"/>
      <c r="CS340" s="3186">
        <v>20</v>
      </c>
      <c r="CT340" s="3186"/>
      <c r="CU340" s="1109" t="s">
        <v>1083</v>
      </c>
      <c r="CV340" s="1112"/>
      <c r="CW340" s="1109"/>
      <c r="CX340" s="1109"/>
      <c r="CY340" s="1109"/>
      <c r="CZ340" s="1109"/>
      <c r="DA340" s="1109"/>
      <c r="DB340" s="1109"/>
      <c r="DC340" s="1109"/>
      <c r="DD340" s="1109"/>
      <c r="DE340" s="1113"/>
      <c r="DF340" s="1114" t="s">
        <v>1084</v>
      </c>
      <c r="DG340" s="1115"/>
      <c r="DH340" s="1116"/>
      <c r="DI340" s="1116"/>
      <c r="DJ340" s="1117"/>
      <c r="DK340" s="1117"/>
      <c r="DL340" s="1117"/>
      <c r="DM340" s="1117"/>
      <c r="DN340" s="1117"/>
      <c r="DO340" s="1118"/>
      <c r="DP340" s="564">
        <v>0</v>
      </c>
      <c r="DQ340" s="200">
        <v>0</v>
      </c>
      <c r="DR340" s="200">
        <v>0</v>
      </c>
      <c r="DS340" s="200">
        <v>0</v>
      </c>
      <c r="DT340" s="200">
        <v>0</v>
      </c>
      <c r="DU340" s="200">
        <v>0</v>
      </c>
      <c r="DV340" s="200">
        <v>0</v>
      </c>
      <c r="DW340" s="1304"/>
    </row>
    <row r="341" spans="1:127" s="240" customFormat="1" ht="13.5" customHeight="1">
      <c r="B341" s="413" t="s">
        <v>205</v>
      </c>
      <c r="C341" s="414" t="s">
        <v>66</v>
      </c>
      <c r="D341" s="415" t="s">
        <v>77</v>
      </c>
      <c r="E341" s="414" t="s">
        <v>66</v>
      </c>
      <c r="F341" s="415" t="s">
        <v>77</v>
      </c>
      <c r="G341" s="414" t="s">
        <v>66</v>
      </c>
      <c r="H341" s="415" t="s">
        <v>77</v>
      </c>
      <c r="I341" s="414" t="s">
        <v>66</v>
      </c>
      <c r="J341" s="415" t="s">
        <v>77</v>
      </c>
      <c r="K341" s="414" t="s">
        <v>66</v>
      </c>
      <c r="L341" s="415" t="s">
        <v>77</v>
      </c>
      <c r="M341" s="414" t="s">
        <v>66</v>
      </c>
      <c r="N341" s="415" t="s">
        <v>77</v>
      </c>
      <c r="O341" s="414" t="s">
        <v>66</v>
      </c>
      <c r="P341" s="415" t="s">
        <v>77</v>
      </c>
      <c r="Q341" s="414" t="s">
        <v>66</v>
      </c>
      <c r="R341" s="415" t="s">
        <v>77</v>
      </c>
      <c r="S341" s="414" t="s">
        <v>66</v>
      </c>
      <c r="T341" s="415" t="s">
        <v>77</v>
      </c>
      <c r="U341" s="414" t="s">
        <v>66</v>
      </c>
      <c r="V341" s="415" t="s">
        <v>77</v>
      </c>
      <c r="W341" s="414" t="s">
        <v>66</v>
      </c>
      <c r="X341" s="415" t="s">
        <v>77</v>
      </c>
      <c r="Y341" s="414" t="s">
        <v>66</v>
      </c>
      <c r="Z341" s="415" t="s">
        <v>77</v>
      </c>
      <c r="AA341" s="414" t="s">
        <v>66</v>
      </c>
      <c r="AB341" s="416" t="s">
        <v>77</v>
      </c>
      <c r="AC341" s="410"/>
      <c r="AD341" s="417" t="s">
        <v>66</v>
      </c>
      <c r="AE341" s="415" t="s">
        <v>77</v>
      </c>
      <c r="AF341" s="418" t="s">
        <v>66</v>
      </c>
      <c r="AG341" s="415" t="s">
        <v>77</v>
      </c>
      <c r="AH341" s="418" t="s">
        <v>66</v>
      </c>
      <c r="AI341" s="415" t="s">
        <v>77</v>
      </c>
      <c r="AJ341" s="418" t="s">
        <v>66</v>
      </c>
      <c r="AK341" s="415" t="s">
        <v>77</v>
      </c>
      <c r="AL341" s="418" t="s">
        <v>66</v>
      </c>
      <c r="AM341" s="415" t="s">
        <v>77</v>
      </c>
      <c r="AN341" s="418" t="s">
        <v>66</v>
      </c>
      <c r="AO341" s="415" t="s">
        <v>77</v>
      </c>
      <c r="AP341" s="418" t="s">
        <v>66</v>
      </c>
      <c r="AQ341" s="415" t="s">
        <v>77</v>
      </c>
      <c r="AR341" s="418" t="s">
        <v>66</v>
      </c>
      <c r="AS341" s="415" t="s">
        <v>77</v>
      </c>
      <c r="AT341" s="418" t="s">
        <v>66</v>
      </c>
      <c r="AU341" s="415" t="s">
        <v>77</v>
      </c>
      <c r="AV341" s="418" t="s">
        <v>66</v>
      </c>
      <c r="AW341" s="415" t="s">
        <v>77</v>
      </c>
      <c r="AX341" s="418" t="s">
        <v>66</v>
      </c>
      <c r="AY341" s="415" t="s">
        <v>77</v>
      </c>
      <c r="AZ341" s="418" t="s">
        <v>66</v>
      </c>
      <c r="BA341" s="415" t="s">
        <v>77</v>
      </c>
      <c r="BB341" s="418" t="s">
        <v>66</v>
      </c>
      <c r="BC341" s="416" t="s">
        <v>77</v>
      </c>
      <c r="BD341" s="411"/>
      <c r="BE341" s="419" t="s">
        <v>66</v>
      </c>
      <c r="BF341" s="415" t="s">
        <v>77</v>
      </c>
      <c r="BG341" s="420" t="s">
        <v>66</v>
      </c>
      <c r="BH341" s="415" t="s">
        <v>77</v>
      </c>
      <c r="BI341" s="420" t="s">
        <v>66</v>
      </c>
      <c r="BJ341" s="415" t="s">
        <v>77</v>
      </c>
      <c r="BK341" s="420" t="s">
        <v>66</v>
      </c>
      <c r="BL341" s="415" t="s">
        <v>77</v>
      </c>
      <c r="BM341" s="420" t="s">
        <v>66</v>
      </c>
      <c r="BN341" s="415" t="s">
        <v>77</v>
      </c>
      <c r="BO341" s="420" t="s">
        <v>66</v>
      </c>
      <c r="BP341" s="415" t="s">
        <v>77</v>
      </c>
      <c r="BQ341" s="420" t="s">
        <v>66</v>
      </c>
      <c r="BR341" s="415" t="s">
        <v>77</v>
      </c>
      <c r="BS341" s="420" t="s">
        <v>66</v>
      </c>
      <c r="BT341" s="415" t="s">
        <v>77</v>
      </c>
      <c r="BU341" s="420" t="s">
        <v>66</v>
      </c>
      <c r="BV341" s="415" t="s">
        <v>77</v>
      </c>
      <c r="BW341" s="420" t="s">
        <v>66</v>
      </c>
      <c r="BX341" s="415" t="s">
        <v>77</v>
      </c>
      <c r="BY341" s="420" t="s">
        <v>66</v>
      </c>
      <c r="BZ341" s="415" t="s">
        <v>77</v>
      </c>
      <c r="CA341" s="420" t="s">
        <v>66</v>
      </c>
      <c r="CB341" s="415" t="s">
        <v>77</v>
      </c>
      <c r="CC341" s="420" t="s">
        <v>66</v>
      </c>
      <c r="CD341" s="416" t="s">
        <v>77</v>
      </c>
      <c r="CE341" s="412"/>
      <c r="CF341" s="421" t="s">
        <v>66</v>
      </c>
      <c r="CG341" s="415" t="s">
        <v>77</v>
      </c>
      <c r="CH341" s="422" t="s">
        <v>66</v>
      </c>
      <c r="CI341" s="415" t="s">
        <v>77</v>
      </c>
      <c r="CJ341" s="422" t="s">
        <v>66</v>
      </c>
      <c r="CK341" s="415" t="s">
        <v>77</v>
      </c>
      <c r="CL341" s="422" t="s">
        <v>66</v>
      </c>
      <c r="CM341" s="415" t="s">
        <v>77</v>
      </c>
      <c r="CN341" s="422" t="s">
        <v>66</v>
      </c>
      <c r="CO341" s="415" t="s">
        <v>77</v>
      </c>
      <c r="CP341" s="422" t="s">
        <v>66</v>
      </c>
      <c r="CQ341" s="415" t="s">
        <v>77</v>
      </c>
      <c r="CR341" s="422" t="s">
        <v>66</v>
      </c>
      <c r="CS341" s="415" t="s">
        <v>77</v>
      </c>
      <c r="CT341" s="422" t="s">
        <v>66</v>
      </c>
      <c r="CU341" s="415" t="s">
        <v>77</v>
      </c>
      <c r="CV341" s="422" t="s">
        <v>66</v>
      </c>
      <c r="CW341" s="415" t="s">
        <v>77</v>
      </c>
      <c r="CX341" s="422" t="s">
        <v>66</v>
      </c>
      <c r="CY341" s="415" t="s">
        <v>77</v>
      </c>
      <c r="CZ341" s="422" t="s">
        <v>66</v>
      </c>
      <c r="DA341" s="415" t="s">
        <v>77</v>
      </c>
      <c r="DB341" s="422" t="s">
        <v>66</v>
      </c>
      <c r="DC341" s="415" t="s">
        <v>77</v>
      </c>
      <c r="DD341" s="422" t="s">
        <v>66</v>
      </c>
      <c r="DE341" s="416" t="s">
        <v>77</v>
      </c>
      <c r="DF341" s="1119" t="s">
        <v>922</v>
      </c>
      <c r="DG341" s="1120"/>
      <c r="DH341" s="1120"/>
      <c r="DI341" s="1120"/>
      <c r="DJ341" s="1120"/>
      <c r="DK341" s="1120"/>
      <c r="DL341" s="1120"/>
      <c r="DM341" s="1120"/>
      <c r="DN341" s="1120"/>
      <c r="DO341" s="1121"/>
      <c r="DP341" s="564">
        <v>0</v>
      </c>
      <c r="DQ341" s="200">
        <v>0</v>
      </c>
      <c r="DR341" s="200">
        <v>0</v>
      </c>
      <c r="DS341" s="200">
        <v>0</v>
      </c>
      <c r="DT341" s="200">
        <v>0</v>
      </c>
      <c r="DU341" s="200">
        <v>0</v>
      </c>
      <c r="DV341" s="200">
        <v>0</v>
      </c>
      <c r="DW341" s="1304"/>
    </row>
    <row r="342" spans="1:127" s="240" customFormat="1" ht="15.95" customHeight="1">
      <c r="B342" s="3190" t="s">
        <v>1085</v>
      </c>
      <c r="C342" s="448">
        <f>SUM(C45:C58)</f>
        <v>0</v>
      </c>
      <c r="D342" s="449">
        <f t="shared" ref="D342:BO342" si="139">SUM(D45:D58)</f>
        <v>0</v>
      </c>
      <c r="E342" s="448">
        <f t="shared" si="139"/>
        <v>0</v>
      </c>
      <c r="F342" s="449">
        <f t="shared" si="139"/>
        <v>0</v>
      </c>
      <c r="G342" s="448">
        <f t="shared" si="139"/>
        <v>0</v>
      </c>
      <c r="H342" s="449">
        <f t="shared" si="139"/>
        <v>0</v>
      </c>
      <c r="I342" s="448">
        <f t="shared" si="139"/>
        <v>0</v>
      </c>
      <c r="J342" s="449">
        <f t="shared" si="139"/>
        <v>0</v>
      </c>
      <c r="K342" s="448">
        <f t="shared" si="139"/>
        <v>0</v>
      </c>
      <c r="L342" s="449">
        <f t="shared" si="139"/>
        <v>0</v>
      </c>
      <c r="M342" s="448">
        <f t="shared" si="139"/>
        <v>0</v>
      </c>
      <c r="N342" s="449">
        <f t="shared" si="139"/>
        <v>0</v>
      </c>
      <c r="O342" s="448">
        <f t="shared" si="139"/>
        <v>0</v>
      </c>
      <c r="P342" s="449">
        <f t="shared" si="139"/>
        <v>0</v>
      </c>
      <c r="Q342" s="448">
        <f t="shared" si="139"/>
        <v>0</v>
      </c>
      <c r="R342" s="449">
        <f t="shared" si="139"/>
        <v>0</v>
      </c>
      <c r="S342" s="448">
        <f t="shared" si="139"/>
        <v>0</v>
      </c>
      <c r="T342" s="449">
        <f t="shared" si="139"/>
        <v>0</v>
      </c>
      <c r="U342" s="448">
        <f t="shared" si="139"/>
        <v>0</v>
      </c>
      <c r="V342" s="449">
        <f t="shared" si="139"/>
        <v>0</v>
      </c>
      <c r="W342" s="448">
        <f t="shared" si="139"/>
        <v>0</v>
      </c>
      <c r="X342" s="449">
        <f t="shared" si="139"/>
        <v>0</v>
      </c>
      <c r="Y342" s="448">
        <f t="shared" si="139"/>
        <v>0</v>
      </c>
      <c r="Z342" s="449">
        <f t="shared" si="139"/>
        <v>0</v>
      </c>
      <c r="AA342" s="448">
        <f t="shared" si="139"/>
        <v>0</v>
      </c>
      <c r="AB342" s="449">
        <f t="shared" si="139"/>
        <v>0</v>
      </c>
      <c r="AC342" s="410"/>
      <c r="AD342" s="450">
        <f t="shared" si="139"/>
        <v>0</v>
      </c>
      <c r="AE342" s="449">
        <f t="shared" si="139"/>
        <v>0</v>
      </c>
      <c r="AF342" s="450">
        <f t="shared" si="139"/>
        <v>0</v>
      </c>
      <c r="AG342" s="449">
        <f t="shared" si="139"/>
        <v>0</v>
      </c>
      <c r="AH342" s="450">
        <f t="shared" si="139"/>
        <v>0</v>
      </c>
      <c r="AI342" s="449">
        <f t="shared" si="139"/>
        <v>0</v>
      </c>
      <c r="AJ342" s="450">
        <f t="shared" si="139"/>
        <v>0</v>
      </c>
      <c r="AK342" s="449">
        <f t="shared" si="139"/>
        <v>0</v>
      </c>
      <c r="AL342" s="450">
        <f t="shared" si="139"/>
        <v>0</v>
      </c>
      <c r="AM342" s="449">
        <f t="shared" si="139"/>
        <v>0</v>
      </c>
      <c r="AN342" s="450">
        <f t="shared" si="139"/>
        <v>0</v>
      </c>
      <c r="AO342" s="449">
        <f t="shared" si="139"/>
        <v>0</v>
      </c>
      <c r="AP342" s="450">
        <f t="shared" si="139"/>
        <v>0</v>
      </c>
      <c r="AQ342" s="449">
        <f t="shared" si="139"/>
        <v>0</v>
      </c>
      <c r="AR342" s="450">
        <f t="shared" si="139"/>
        <v>0</v>
      </c>
      <c r="AS342" s="449">
        <f t="shared" si="139"/>
        <v>0</v>
      </c>
      <c r="AT342" s="450">
        <f t="shared" si="139"/>
        <v>0</v>
      </c>
      <c r="AU342" s="449">
        <f t="shared" si="139"/>
        <v>0</v>
      </c>
      <c r="AV342" s="450">
        <f t="shared" si="139"/>
        <v>0</v>
      </c>
      <c r="AW342" s="449">
        <f t="shared" si="139"/>
        <v>0</v>
      </c>
      <c r="AX342" s="450">
        <f t="shared" si="139"/>
        <v>0</v>
      </c>
      <c r="AY342" s="449">
        <f t="shared" si="139"/>
        <v>0</v>
      </c>
      <c r="AZ342" s="450">
        <f t="shared" si="139"/>
        <v>0</v>
      </c>
      <c r="BA342" s="449">
        <f t="shared" si="139"/>
        <v>0</v>
      </c>
      <c r="BB342" s="450">
        <f t="shared" si="139"/>
        <v>0</v>
      </c>
      <c r="BC342" s="449">
        <f t="shared" si="139"/>
        <v>0</v>
      </c>
      <c r="BD342" s="411"/>
      <c r="BE342" s="451">
        <f t="shared" si="139"/>
        <v>0</v>
      </c>
      <c r="BF342" s="449">
        <f t="shared" si="139"/>
        <v>0</v>
      </c>
      <c r="BG342" s="451">
        <f t="shared" si="139"/>
        <v>0</v>
      </c>
      <c r="BH342" s="449">
        <f t="shared" si="139"/>
        <v>0</v>
      </c>
      <c r="BI342" s="451">
        <f t="shared" si="139"/>
        <v>0</v>
      </c>
      <c r="BJ342" s="449">
        <f t="shared" si="139"/>
        <v>0</v>
      </c>
      <c r="BK342" s="451">
        <f t="shared" si="139"/>
        <v>0</v>
      </c>
      <c r="BL342" s="449">
        <f t="shared" si="139"/>
        <v>0</v>
      </c>
      <c r="BM342" s="451">
        <f t="shared" si="139"/>
        <v>0</v>
      </c>
      <c r="BN342" s="449">
        <f t="shared" si="139"/>
        <v>0</v>
      </c>
      <c r="BO342" s="451">
        <f t="shared" si="139"/>
        <v>0</v>
      </c>
      <c r="BP342" s="449">
        <f t="shared" ref="BP342:DE342" si="140">SUM(BP45:BP58)</f>
        <v>0</v>
      </c>
      <c r="BQ342" s="451">
        <f t="shared" si="140"/>
        <v>0</v>
      </c>
      <c r="BR342" s="449">
        <f t="shared" si="140"/>
        <v>0</v>
      </c>
      <c r="BS342" s="451">
        <f t="shared" si="140"/>
        <v>0</v>
      </c>
      <c r="BT342" s="449">
        <f t="shared" si="140"/>
        <v>0</v>
      </c>
      <c r="BU342" s="451">
        <f t="shared" si="140"/>
        <v>0</v>
      </c>
      <c r="BV342" s="449">
        <f t="shared" si="140"/>
        <v>0</v>
      </c>
      <c r="BW342" s="451">
        <f t="shared" si="140"/>
        <v>0</v>
      </c>
      <c r="BX342" s="449">
        <f t="shared" si="140"/>
        <v>0</v>
      </c>
      <c r="BY342" s="451">
        <f t="shared" si="140"/>
        <v>0</v>
      </c>
      <c r="BZ342" s="449">
        <f t="shared" si="140"/>
        <v>0</v>
      </c>
      <c r="CA342" s="451">
        <f t="shared" si="140"/>
        <v>0</v>
      </c>
      <c r="CB342" s="449">
        <f t="shared" si="140"/>
        <v>0</v>
      </c>
      <c r="CC342" s="451">
        <f t="shared" si="140"/>
        <v>0</v>
      </c>
      <c r="CD342" s="449">
        <f t="shared" si="140"/>
        <v>0</v>
      </c>
      <c r="CE342" s="412"/>
      <c r="CF342" s="452">
        <f t="shared" si="140"/>
        <v>0</v>
      </c>
      <c r="CG342" s="449">
        <f t="shared" si="140"/>
        <v>0</v>
      </c>
      <c r="CH342" s="452">
        <f t="shared" si="140"/>
        <v>0</v>
      </c>
      <c r="CI342" s="449">
        <f t="shared" si="140"/>
        <v>0</v>
      </c>
      <c r="CJ342" s="452">
        <f t="shared" si="140"/>
        <v>0</v>
      </c>
      <c r="CK342" s="449">
        <f t="shared" si="140"/>
        <v>0</v>
      </c>
      <c r="CL342" s="452">
        <f t="shared" si="140"/>
        <v>0</v>
      </c>
      <c r="CM342" s="449">
        <f t="shared" si="140"/>
        <v>0</v>
      </c>
      <c r="CN342" s="452">
        <f t="shared" si="140"/>
        <v>0</v>
      </c>
      <c r="CO342" s="449">
        <f t="shared" si="140"/>
        <v>0</v>
      </c>
      <c r="CP342" s="452">
        <f t="shared" si="140"/>
        <v>0</v>
      </c>
      <c r="CQ342" s="449">
        <f t="shared" si="140"/>
        <v>0</v>
      </c>
      <c r="CR342" s="452">
        <f t="shared" si="140"/>
        <v>0</v>
      </c>
      <c r="CS342" s="449">
        <f t="shared" si="140"/>
        <v>0</v>
      </c>
      <c r="CT342" s="452">
        <f t="shared" si="140"/>
        <v>0</v>
      </c>
      <c r="CU342" s="449">
        <f t="shared" si="140"/>
        <v>0</v>
      </c>
      <c r="CV342" s="452">
        <f t="shared" si="140"/>
        <v>0</v>
      </c>
      <c r="CW342" s="449">
        <f t="shared" si="140"/>
        <v>0</v>
      </c>
      <c r="CX342" s="452">
        <f t="shared" si="140"/>
        <v>0</v>
      </c>
      <c r="CY342" s="449">
        <f t="shared" si="140"/>
        <v>0</v>
      </c>
      <c r="CZ342" s="452">
        <f t="shared" si="140"/>
        <v>0</v>
      </c>
      <c r="DA342" s="449">
        <f t="shared" si="140"/>
        <v>0</v>
      </c>
      <c r="DB342" s="452">
        <f t="shared" si="140"/>
        <v>0</v>
      </c>
      <c r="DC342" s="449">
        <f t="shared" si="140"/>
        <v>0</v>
      </c>
      <c r="DD342" s="452">
        <f t="shared" si="140"/>
        <v>0</v>
      </c>
      <c r="DE342" s="449">
        <f t="shared" si="140"/>
        <v>0</v>
      </c>
      <c r="DF342" s="3192" t="s">
        <v>1086</v>
      </c>
      <c r="DG342" s="3193"/>
      <c r="DH342" s="3193"/>
      <c r="DI342" s="3193"/>
      <c r="DJ342" s="3193"/>
      <c r="DK342" s="3193"/>
      <c r="DL342" s="3193"/>
      <c r="DM342" s="657"/>
      <c r="DN342" s="657"/>
      <c r="DO342" s="1122"/>
      <c r="DP342" s="564">
        <v>0</v>
      </c>
      <c r="DQ342" s="200">
        <v>0</v>
      </c>
      <c r="DR342" s="200">
        <v>0</v>
      </c>
      <c r="DS342" s="200">
        <v>0</v>
      </c>
      <c r="DT342" s="200">
        <v>0</v>
      </c>
      <c r="DU342" s="200">
        <v>0</v>
      </c>
      <c r="DV342" s="200">
        <v>0</v>
      </c>
      <c r="DW342" s="1304"/>
    </row>
    <row r="343" spans="1:127" s="240" customFormat="1" ht="15.95" customHeight="1">
      <c r="B343" s="3191"/>
      <c r="C343" s="453">
        <f>SUM(C342:D342)</f>
        <v>0</v>
      </c>
      <c r="D343" s="454" t="str">
        <f>IF(C343&gt;0,"fois","")</f>
        <v/>
      </c>
      <c r="E343" s="453">
        <f>SUM(E342:F342)</f>
        <v>0</v>
      </c>
      <c r="F343" s="454" t="str">
        <f>IF(E343&gt;0,"fois","")</f>
        <v/>
      </c>
      <c r="G343" s="453">
        <f>SUM(G342:H342)</f>
        <v>0</v>
      </c>
      <c r="H343" s="454" t="str">
        <f>IF(G343&gt;0,"fois","")</f>
        <v/>
      </c>
      <c r="I343" s="453">
        <f>SUM(I342:J342)</f>
        <v>0</v>
      </c>
      <c r="J343" s="454" t="str">
        <f>IF(I343&gt;0,"fois","")</f>
        <v/>
      </c>
      <c r="K343" s="453">
        <f>SUM(K342:L342)</f>
        <v>0</v>
      </c>
      <c r="L343" s="454" t="str">
        <f>IF(K343&gt;0,"fois","")</f>
        <v/>
      </c>
      <c r="M343" s="453">
        <f>SUM(M342:N342)</f>
        <v>0</v>
      </c>
      <c r="N343" s="454" t="str">
        <f>IF(M343&gt;0,"fois","")</f>
        <v/>
      </c>
      <c r="O343" s="453">
        <f>SUM(O342:P342)</f>
        <v>0</v>
      </c>
      <c r="P343" s="454" t="str">
        <f>IF(O343&gt;0,"fois","")</f>
        <v/>
      </c>
      <c r="Q343" s="453">
        <f>SUM(Q342:R342)</f>
        <v>0</v>
      </c>
      <c r="R343" s="454" t="str">
        <f>IF(Q343&gt;0,"fois","")</f>
        <v/>
      </c>
      <c r="S343" s="453">
        <f>SUM(S342:T342)</f>
        <v>0</v>
      </c>
      <c r="T343" s="454" t="str">
        <f>IF(S343&gt;0,"fois","")</f>
        <v/>
      </c>
      <c r="U343" s="453">
        <f>SUM(U342:V342)</f>
        <v>0</v>
      </c>
      <c r="V343" s="454" t="str">
        <f>IF(U343&gt;0,"fois","")</f>
        <v/>
      </c>
      <c r="W343" s="453">
        <f>SUM(W342:X342)</f>
        <v>0</v>
      </c>
      <c r="X343" s="454" t="str">
        <f>IF(W343&gt;0,"fois","")</f>
        <v/>
      </c>
      <c r="Y343" s="453">
        <f>SUM(Y342:Z342)</f>
        <v>0</v>
      </c>
      <c r="Z343" s="454" t="str">
        <f>IF(Y343&gt;0,"fois","")</f>
        <v/>
      </c>
      <c r="AA343" s="453">
        <f>SUM(AA342:AB342)</f>
        <v>0</v>
      </c>
      <c r="AB343" s="454" t="str">
        <f>IF(AA343&gt;0,"fois","")</f>
        <v/>
      </c>
      <c r="AC343" s="410"/>
      <c r="AD343" s="453">
        <f>SUM(AD342:AE342)</f>
        <v>0</v>
      </c>
      <c r="AE343" s="454" t="str">
        <f>IF(AD343&gt;0,"fois","")</f>
        <v/>
      </c>
      <c r="AF343" s="453">
        <f>SUM(AF342:AG342)</f>
        <v>0</v>
      </c>
      <c r="AG343" s="454" t="str">
        <f>IF(AF343&gt;0,"fois","")</f>
        <v/>
      </c>
      <c r="AH343" s="453">
        <f>SUM(AH342:AI342)</f>
        <v>0</v>
      </c>
      <c r="AI343" s="454" t="str">
        <f>IF(AH343&gt;0,"fois","")</f>
        <v/>
      </c>
      <c r="AJ343" s="453">
        <f>SUM(AJ342:AK342)</f>
        <v>0</v>
      </c>
      <c r="AK343" s="454" t="str">
        <f>IF(AJ343&gt;0,"fois","")</f>
        <v/>
      </c>
      <c r="AL343" s="453">
        <f>SUM(AL342:AM342)</f>
        <v>0</v>
      </c>
      <c r="AM343" s="454" t="str">
        <f>IF(AL343&gt;0,"fois","")</f>
        <v/>
      </c>
      <c r="AN343" s="453">
        <f>SUM(AN342:AO342)</f>
        <v>0</v>
      </c>
      <c r="AO343" s="454" t="str">
        <f>IF(AN343&gt;0,"fois","")</f>
        <v/>
      </c>
      <c r="AP343" s="453">
        <f>SUM(AP342:AQ342)</f>
        <v>0</v>
      </c>
      <c r="AQ343" s="454" t="str">
        <f>IF(AP343&gt;0,"fois","")</f>
        <v/>
      </c>
      <c r="AR343" s="453">
        <f>SUM(AR342:AS342)</f>
        <v>0</v>
      </c>
      <c r="AS343" s="454" t="str">
        <f>IF(AR343&gt;0,"fois","")</f>
        <v/>
      </c>
      <c r="AT343" s="453">
        <f>SUM(AT342:AU342)</f>
        <v>0</v>
      </c>
      <c r="AU343" s="454" t="str">
        <f>IF(AT343&gt;0,"fois","")</f>
        <v/>
      </c>
      <c r="AV343" s="453">
        <f>SUM(AV342:AW342)</f>
        <v>0</v>
      </c>
      <c r="AW343" s="454" t="str">
        <f>IF(AV343&gt;0,"fois","")</f>
        <v/>
      </c>
      <c r="AX343" s="453">
        <f>SUM(AX342:AY342)</f>
        <v>0</v>
      </c>
      <c r="AY343" s="454" t="str">
        <f>IF(AX343&gt;0,"fois","")</f>
        <v/>
      </c>
      <c r="AZ343" s="453">
        <f>SUM(AZ342:BA342)</f>
        <v>0</v>
      </c>
      <c r="BA343" s="454" t="str">
        <f>IF(AZ343&gt;0,"fois","")</f>
        <v/>
      </c>
      <c r="BB343" s="453">
        <f>SUM(BB342:BC342)</f>
        <v>0</v>
      </c>
      <c r="BC343" s="454" t="str">
        <f>IF(BB343&gt;0,"fois","")</f>
        <v/>
      </c>
      <c r="BD343" s="411"/>
      <c r="BE343" s="453">
        <f>SUM(BE342:BF342)</f>
        <v>0</v>
      </c>
      <c r="BF343" s="454" t="str">
        <f>IF(BE343&gt;0,"fois","")</f>
        <v/>
      </c>
      <c r="BG343" s="453">
        <f>SUM(BG342:BH342)</f>
        <v>0</v>
      </c>
      <c r="BH343" s="454" t="str">
        <f>IF(BG343&gt;0,"fois","")</f>
        <v/>
      </c>
      <c r="BI343" s="453">
        <f>SUM(BI342:BJ342)</f>
        <v>0</v>
      </c>
      <c r="BJ343" s="454" t="str">
        <f>IF(BI343&gt;0,"fois","")</f>
        <v/>
      </c>
      <c r="BK343" s="453">
        <f>SUM(BK342:BL342)</f>
        <v>0</v>
      </c>
      <c r="BL343" s="454" t="str">
        <f>IF(BK343&gt;0,"fois","")</f>
        <v/>
      </c>
      <c r="BM343" s="453">
        <f>SUM(BM342:BN342)</f>
        <v>0</v>
      </c>
      <c r="BN343" s="454" t="str">
        <f>IF(BM343&gt;0,"fois","")</f>
        <v/>
      </c>
      <c r="BO343" s="453">
        <f>SUM(BO342:BP342)</f>
        <v>0</v>
      </c>
      <c r="BP343" s="454" t="str">
        <f>IF(BO343&gt;0,"fois","")</f>
        <v/>
      </c>
      <c r="BQ343" s="453">
        <f>SUM(BQ342:BR342)</f>
        <v>0</v>
      </c>
      <c r="BR343" s="454" t="str">
        <f>IF(BQ343&gt;0,"fois","")</f>
        <v/>
      </c>
      <c r="BS343" s="453">
        <f>SUM(BS342:BT342)</f>
        <v>0</v>
      </c>
      <c r="BT343" s="454" t="str">
        <f>IF(BS343&gt;0,"fois","")</f>
        <v/>
      </c>
      <c r="BU343" s="453">
        <f>SUM(BU342:BV342)</f>
        <v>0</v>
      </c>
      <c r="BV343" s="454" t="str">
        <f>IF(BU343&gt;0,"fois","")</f>
        <v/>
      </c>
      <c r="BW343" s="453">
        <f>SUM(BW342:BX342)</f>
        <v>0</v>
      </c>
      <c r="BX343" s="454" t="str">
        <f>IF(BW343&gt;0,"fois","")</f>
        <v/>
      </c>
      <c r="BY343" s="453">
        <f>SUM(BY342:BZ342)</f>
        <v>0</v>
      </c>
      <c r="BZ343" s="454" t="str">
        <f>IF(BY343&gt;0,"fois","")</f>
        <v/>
      </c>
      <c r="CA343" s="453">
        <f>SUM(CA342:CB342)</f>
        <v>0</v>
      </c>
      <c r="CB343" s="454" t="str">
        <f>IF(CA343&gt;0,"fois","")</f>
        <v/>
      </c>
      <c r="CC343" s="453">
        <f>SUM(CC342:CD342)</f>
        <v>0</v>
      </c>
      <c r="CD343" s="454" t="str">
        <f>IF(CC343&gt;0,"fois","")</f>
        <v/>
      </c>
      <c r="CE343" s="412"/>
      <c r="CF343" s="453">
        <f>SUM(CF342:CG342)</f>
        <v>0</v>
      </c>
      <c r="CG343" s="454" t="str">
        <f>IF(CF343&gt;0,"fois","")</f>
        <v/>
      </c>
      <c r="CH343" s="453">
        <f>SUM(CH342:CI342)</f>
        <v>0</v>
      </c>
      <c r="CI343" s="454" t="str">
        <f>IF(CH343&gt;0,"fois","")</f>
        <v/>
      </c>
      <c r="CJ343" s="453">
        <f>SUM(CJ342:CK342)</f>
        <v>0</v>
      </c>
      <c r="CK343" s="454" t="str">
        <f>IF(CJ343&gt;0,"fois","")</f>
        <v/>
      </c>
      <c r="CL343" s="453">
        <f>SUM(CL342:CM342)</f>
        <v>0</v>
      </c>
      <c r="CM343" s="454" t="str">
        <f>IF(CL343&gt;0,"fois","")</f>
        <v/>
      </c>
      <c r="CN343" s="453">
        <f>SUM(CN342:CO342)</f>
        <v>0</v>
      </c>
      <c r="CO343" s="454" t="str">
        <f>IF(CN343&gt;0,"fois","")</f>
        <v/>
      </c>
      <c r="CP343" s="453">
        <f>SUM(CP342:CQ342)</f>
        <v>0</v>
      </c>
      <c r="CQ343" s="454" t="str">
        <f>IF(CP343&gt;0,"fois","")</f>
        <v/>
      </c>
      <c r="CR343" s="453">
        <f>SUM(CR342:CS342)</f>
        <v>0</v>
      </c>
      <c r="CS343" s="454" t="str">
        <f>IF(CR343&gt;0,"fois","")</f>
        <v/>
      </c>
      <c r="CT343" s="453">
        <f>SUM(CT342:CU342)</f>
        <v>0</v>
      </c>
      <c r="CU343" s="454" t="str">
        <f>IF(CT343&gt;0,"fois","")</f>
        <v/>
      </c>
      <c r="CV343" s="453">
        <f>SUM(CV342:CW342)</f>
        <v>0</v>
      </c>
      <c r="CW343" s="454" t="str">
        <f>IF(CV343&gt;0,"fois","")</f>
        <v/>
      </c>
      <c r="CX343" s="453">
        <f>SUM(CX342:CY342)</f>
        <v>0</v>
      </c>
      <c r="CY343" s="454" t="str">
        <f>IF(CX343&gt;0,"fois","")</f>
        <v/>
      </c>
      <c r="CZ343" s="453">
        <f>SUM(CZ342:DA342)</f>
        <v>0</v>
      </c>
      <c r="DA343" s="454" t="str">
        <f>IF(CZ343&gt;0,"fois","")</f>
        <v/>
      </c>
      <c r="DB343" s="453">
        <f>SUM(DB342:DC342)</f>
        <v>0</v>
      </c>
      <c r="DC343" s="454" t="str">
        <f>IF(DB343&gt;0,"fois","")</f>
        <v/>
      </c>
      <c r="DD343" s="453">
        <f>SUM(DD342:DE342)</f>
        <v>0</v>
      </c>
      <c r="DE343" s="454" t="str">
        <f>IF(DD343&gt;0,"fois","")</f>
        <v/>
      </c>
      <c r="DF343" s="3194"/>
      <c r="DG343" s="3195"/>
      <c r="DH343" s="3195"/>
      <c r="DI343" s="3195"/>
      <c r="DJ343" s="3195"/>
      <c r="DK343" s="3195"/>
      <c r="DL343" s="3195"/>
      <c r="DM343" s="658"/>
      <c r="DN343" s="658"/>
      <c r="DO343" s="1123"/>
      <c r="DP343" s="564">
        <v>0</v>
      </c>
      <c r="DQ343" s="200">
        <v>0</v>
      </c>
      <c r="DR343" s="200">
        <v>0</v>
      </c>
      <c r="DS343" s="200">
        <v>0</v>
      </c>
      <c r="DT343" s="200">
        <v>0</v>
      </c>
      <c r="DU343" s="200">
        <v>0</v>
      </c>
      <c r="DV343" s="200">
        <v>0</v>
      </c>
      <c r="DW343" s="1304"/>
    </row>
    <row r="344" spans="1:127" s="240" customFormat="1" ht="15.95" customHeight="1">
      <c r="B344" s="456" t="s">
        <v>1087</v>
      </c>
      <c r="C344" s="2985" t="str">
        <f>IF(SUM(C342:D342)&lt;=I347,"OK","Trop")</f>
        <v>OK</v>
      </c>
      <c r="D344" s="2986"/>
      <c r="E344" s="2985" t="str">
        <f>IF(SUM(E342:F342)&lt;=I347,"OK","Trop")</f>
        <v>OK</v>
      </c>
      <c r="F344" s="2986"/>
      <c r="G344" s="2985" t="str">
        <f>IF(SUM(G342:H342)&lt;=I347,"OK","Trop")</f>
        <v>OK</v>
      </c>
      <c r="H344" s="2986"/>
      <c r="I344" s="2985" t="str">
        <f>IF(SUM(I342:J342)&lt;=I347,"OK","Trop")</f>
        <v>OK</v>
      </c>
      <c r="J344" s="2986"/>
      <c r="K344" s="2985" t="str">
        <f>IF(SUM(K342:L342)&lt;=I347,"OK","Trop")</f>
        <v>OK</v>
      </c>
      <c r="L344" s="2986"/>
      <c r="M344" s="2985" t="str">
        <f>IF(SUM(M342:N342)&lt;=I347,"OK","Trop")</f>
        <v>OK</v>
      </c>
      <c r="N344" s="2986"/>
      <c r="O344" s="2985" t="str">
        <f>IF(SUM(O342:P342)&lt;=I347,"OK","Trop")</f>
        <v>OK</v>
      </c>
      <c r="P344" s="2986"/>
      <c r="Q344" s="2985" t="str">
        <f>IF(SUM(Q342:R342)&lt;=I347,"OK","Trop")</f>
        <v>OK</v>
      </c>
      <c r="R344" s="2986"/>
      <c r="S344" s="2985" t="str">
        <f>IF(SUM(S342:T342)&lt;=I347,"OK","Trop")</f>
        <v>OK</v>
      </c>
      <c r="T344" s="2986"/>
      <c r="U344" s="2985" t="str">
        <f>IF(SUM(U342:V342)&lt;=I347,"OK","Trop")</f>
        <v>OK</v>
      </c>
      <c r="V344" s="2986"/>
      <c r="W344" s="2985" t="str">
        <f>IF(SUM(W342:X342)&lt;=I347,"OK","Trop")</f>
        <v>OK</v>
      </c>
      <c r="X344" s="2986"/>
      <c r="Y344" s="2985" t="str">
        <f>IF(SUM(Y342:Z342)&lt;=I347,"OK","Trop")</f>
        <v>OK</v>
      </c>
      <c r="Z344" s="2986"/>
      <c r="AA344" s="2985" t="str">
        <f>IF(SUM(AA342:AB342)&lt;=I347,"OK","Trop")</f>
        <v>OK</v>
      </c>
      <c r="AB344" s="2986"/>
      <c r="AC344" s="410"/>
      <c r="AD344" s="2985" t="str">
        <f>IF(SUM(AD342:AE342)&lt;=AJ347,"OK","Trop")</f>
        <v>OK</v>
      </c>
      <c r="AE344" s="2986"/>
      <c r="AF344" s="2985" t="str">
        <f>IF(SUM(AF342:AG342)&lt;=AJ347,"OK","Trop")</f>
        <v>OK</v>
      </c>
      <c r="AG344" s="2986"/>
      <c r="AH344" s="2985" t="str">
        <f>IF(SUM(AH342:AI342)&lt;=AJ347,"OK","Trop")</f>
        <v>OK</v>
      </c>
      <c r="AI344" s="2986"/>
      <c r="AJ344" s="2985" t="str">
        <f>IF(SUM(AJ342:AK342)&lt;=AJ347,"OK","Trop")</f>
        <v>OK</v>
      </c>
      <c r="AK344" s="2986"/>
      <c r="AL344" s="2985" t="str">
        <f>IF(SUM(AL342:AM342)&lt;=AJ347,"OK","Trop")</f>
        <v>OK</v>
      </c>
      <c r="AM344" s="2986"/>
      <c r="AN344" s="2985" t="str">
        <f>IF(SUM(AN342:AO342)&lt;=AJ347,"OK","Trop")</f>
        <v>OK</v>
      </c>
      <c r="AO344" s="2986"/>
      <c r="AP344" s="2985" t="str">
        <f>IF(SUM(AP342:AQ342)&lt;=AJ347,"OK","Trop")</f>
        <v>OK</v>
      </c>
      <c r="AQ344" s="2986"/>
      <c r="AR344" s="2985" t="str">
        <f>IF(SUM(AR342:AS342)&lt;=AJ347,"OK","Trop")</f>
        <v>OK</v>
      </c>
      <c r="AS344" s="2986"/>
      <c r="AT344" s="2985" t="str">
        <f>IF(SUM(AT342:AU342)&lt;=AJ347,"OK","Trop")</f>
        <v>OK</v>
      </c>
      <c r="AU344" s="2986"/>
      <c r="AV344" s="2985" t="str">
        <f>IF(SUM(AV342:AW342)&lt;=AJ347,"OK","Trop")</f>
        <v>OK</v>
      </c>
      <c r="AW344" s="2986"/>
      <c r="AX344" s="2985" t="str">
        <f>IF(SUM(AX342:AY342)&lt;=AJ347,"OK","Trop")</f>
        <v>OK</v>
      </c>
      <c r="AY344" s="2986"/>
      <c r="AZ344" s="2985" t="str">
        <f>IF(SUM(AZ342:BA342)&lt;=AJ347,"OK","Trop")</f>
        <v>OK</v>
      </c>
      <c r="BA344" s="2986"/>
      <c r="BB344" s="2985" t="str">
        <f>IF(SUM(BB342:BC342)&lt;=AJ347,"OK","Trop")</f>
        <v>OK</v>
      </c>
      <c r="BC344" s="2986"/>
      <c r="BD344" s="411"/>
      <c r="BE344" s="2985" t="str">
        <f>IF(SUM(BE342:BF342)&lt;=BK347,"OK","Trop")</f>
        <v>OK</v>
      </c>
      <c r="BF344" s="2986"/>
      <c r="BG344" s="2985" t="str">
        <f>IF(SUM(BG342:BH342)&lt;=BK347,"OK","Trop")</f>
        <v>OK</v>
      </c>
      <c r="BH344" s="2986"/>
      <c r="BI344" s="2985" t="str">
        <f>IF(SUM(BI342:BJ342)&lt;=BK347,"OK","Trop")</f>
        <v>OK</v>
      </c>
      <c r="BJ344" s="2986"/>
      <c r="BK344" s="2985" t="str">
        <f>IF(SUM(BK342:BL342)&lt;=BK347,"OK","Trop")</f>
        <v>OK</v>
      </c>
      <c r="BL344" s="2986"/>
      <c r="BM344" s="2985" t="str">
        <f>IF(SUM(BM342:BN342)&lt;=BK347,"OK","Trop")</f>
        <v>OK</v>
      </c>
      <c r="BN344" s="2986"/>
      <c r="BO344" s="2985" t="str">
        <f>IF(SUM(BO342:BP342)&lt;=BK347,"OK","Trop")</f>
        <v>OK</v>
      </c>
      <c r="BP344" s="2986"/>
      <c r="BQ344" s="2985" t="str">
        <f>IF(SUM(BQ342:BR342)&lt;=BK347,"OK","Trop")</f>
        <v>OK</v>
      </c>
      <c r="BR344" s="2986"/>
      <c r="BS344" s="2985" t="str">
        <f>IF(SUM(BS342:BT342)&lt;=BK347,"OK","Trop")</f>
        <v>OK</v>
      </c>
      <c r="BT344" s="2986"/>
      <c r="BU344" s="2985" t="str">
        <f>IF(SUM(BU342:BV342)&lt;=BK347,"OK","Trop")</f>
        <v>OK</v>
      </c>
      <c r="BV344" s="2986"/>
      <c r="BW344" s="2985" t="str">
        <f>IF(SUM(BW342:BX342)&lt;=BK347,"OK","Trop")</f>
        <v>OK</v>
      </c>
      <c r="BX344" s="2986"/>
      <c r="BY344" s="2985" t="str">
        <f>IF(SUM(BY342:BZ342)&lt;=BK347,"OK","Trop")</f>
        <v>OK</v>
      </c>
      <c r="BZ344" s="2986"/>
      <c r="CA344" s="2985" t="str">
        <f>IF(SUM(CA342:CB342)&lt;=BK347,"OK","Trop")</f>
        <v>OK</v>
      </c>
      <c r="CB344" s="2986"/>
      <c r="CC344" s="2985" t="str">
        <f>IF(SUM(CC342:CD342)&lt;=BK347,"OK","Trop")</f>
        <v>OK</v>
      </c>
      <c r="CD344" s="2986"/>
      <c r="CE344" s="412"/>
      <c r="CF344" s="2985" t="str">
        <f>IF(SUM(CF342:CG342)&lt;=CL347,"OK","Trop")</f>
        <v>OK</v>
      </c>
      <c r="CG344" s="2986"/>
      <c r="CH344" s="2985" t="str">
        <f>IF(SUM(CH342:CI342)&lt;=CL347,"OK","Trop")</f>
        <v>OK</v>
      </c>
      <c r="CI344" s="2986"/>
      <c r="CJ344" s="2985" t="str">
        <f>IF(SUM(CJ342:CK342)&lt;=CL347,"OK","Trop")</f>
        <v>OK</v>
      </c>
      <c r="CK344" s="2986"/>
      <c r="CL344" s="2985" t="str">
        <f>IF(SUM(CL342:CM342)&lt;=CL347,"OK","Trop")</f>
        <v>OK</v>
      </c>
      <c r="CM344" s="2986"/>
      <c r="CN344" s="2985" t="str">
        <f>IF(SUM(CN342:CO342)&lt;=CL347,"OK","Trop")</f>
        <v>OK</v>
      </c>
      <c r="CO344" s="2986"/>
      <c r="CP344" s="2985" t="str">
        <f>IF(SUM(CP342:CQ342)&lt;=CL347,"OK","Trop")</f>
        <v>OK</v>
      </c>
      <c r="CQ344" s="2986"/>
      <c r="CR344" s="2985" t="str">
        <f>IF(SUM(CR342:CS342)&lt;=CL347,"OK","Trop")</f>
        <v>OK</v>
      </c>
      <c r="CS344" s="2986"/>
      <c r="CT344" s="2985" t="str">
        <f>IF(SUM(CT342:CU342)&lt;=CL347,"OK","Trop")</f>
        <v>OK</v>
      </c>
      <c r="CU344" s="2986"/>
      <c r="CV344" s="2985" t="str">
        <f>IF(SUM(CV342:CW342)&lt;=CL347,"OK","Trop")</f>
        <v>OK</v>
      </c>
      <c r="CW344" s="2986"/>
      <c r="CX344" s="2985" t="str">
        <f>IF(SUM(CX342:CY342)&lt;=CL347,"OK","Trop")</f>
        <v>OK</v>
      </c>
      <c r="CY344" s="2986"/>
      <c r="CZ344" s="2985" t="str">
        <f>IF(SUM(CZ342:DA342)&lt;=CL347,"OK","Trop")</f>
        <v>OK</v>
      </c>
      <c r="DA344" s="2986"/>
      <c r="DB344" s="2985" t="str">
        <f>IF(SUM(DB342:DC342)&lt;=CL347,"OK","Trop")</f>
        <v>OK</v>
      </c>
      <c r="DC344" s="2986"/>
      <c r="DD344" s="2985" t="str">
        <f>IF(SUM(DD342:DE342)&lt;=CL347,"OK","Trop")</f>
        <v>OK</v>
      </c>
      <c r="DE344" s="2986"/>
      <c r="DF344" s="457" t="s">
        <v>1088</v>
      </c>
      <c r="DG344" s="408"/>
      <c r="DH344" s="408"/>
      <c r="DI344" s="408"/>
      <c r="DJ344" s="270"/>
      <c r="DK344" s="270"/>
      <c r="DL344" s="270"/>
      <c r="DM344" s="270"/>
      <c r="DN344" s="270"/>
      <c r="DO344" s="1122"/>
      <c r="DP344" s="564">
        <v>0</v>
      </c>
      <c r="DQ344" s="200">
        <v>0</v>
      </c>
      <c r="DR344" s="200">
        <v>0</v>
      </c>
      <c r="DS344" s="200">
        <v>0</v>
      </c>
      <c r="DT344" s="200">
        <v>0</v>
      </c>
      <c r="DU344" s="200">
        <v>0</v>
      </c>
      <c r="DV344" s="200">
        <v>0</v>
      </c>
      <c r="DW344" s="1304"/>
    </row>
    <row r="345" spans="1:127" s="240" customFormat="1" ht="15.95" customHeight="1">
      <c r="B345" s="456" t="s">
        <v>1089</v>
      </c>
      <c r="C345" s="3000" t="str">
        <f>IF(C344="OK","",SUM(C342:D342)-I347)</f>
        <v/>
      </c>
      <c r="D345" s="3001"/>
      <c r="E345" s="3000" t="str">
        <f>IF(E344="OK","",SUM(E342:F342)-I347)</f>
        <v/>
      </c>
      <c r="F345" s="3001"/>
      <c r="G345" s="3000" t="str">
        <f>IF(G344="OK","",SUM(G342:H342)-I347)</f>
        <v/>
      </c>
      <c r="H345" s="3001"/>
      <c r="I345" s="3000" t="str">
        <f>IF(I344="OK","",SUM(I342:J342)-I347)</f>
        <v/>
      </c>
      <c r="J345" s="3001"/>
      <c r="K345" s="3000" t="str">
        <f>IF(K344="OK","",SUM(K342:L342)-I347)</f>
        <v/>
      </c>
      <c r="L345" s="3001"/>
      <c r="M345" s="3000" t="str">
        <f>IF(M344="OK","",SUM(M342:N342)-I347)</f>
        <v/>
      </c>
      <c r="N345" s="3001"/>
      <c r="O345" s="3000" t="str">
        <f>IF(O344="OK","",SUM(O342:P342)-I347)</f>
        <v/>
      </c>
      <c r="P345" s="3001"/>
      <c r="Q345" s="3000" t="str">
        <f>IF(Q344="OK","",SUM(Q342:R342)-I347)</f>
        <v/>
      </c>
      <c r="R345" s="3001"/>
      <c r="S345" s="3000" t="str">
        <f>IF(S344="OK","",SUM(S342:T342)-I347)</f>
        <v/>
      </c>
      <c r="T345" s="3001"/>
      <c r="U345" s="3000" t="str">
        <f>IF(U344="OK","",SUM(U342:V342)-I347)</f>
        <v/>
      </c>
      <c r="V345" s="3001"/>
      <c r="W345" s="3000" t="str">
        <f>IF(W344="OK","",SUM(W342:X342)-I347)</f>
        <v/>
      </c>
      <c r="X345" s="3001"/>
      <c r="Y345" s="3000" t="str">
        <f>IF(Y344="OK","",SUM(Y342:Z342)-I347)</f>
        <v/>
      </c>
      <c r="Z345" s="3001"/>
      <c r="AA345" s="3000" t="str">
        <f>IF(AA344="OK","",SUM(AA342:AB342)-I347)</f>
        <v/>
      </c>
      <c r="AB345" s="3001"/>
      <c r="AC345" s="410"/>
      <c r="AD345" s="3000" t="str">
        <f>IF(AD344="OK","",SUM(AD342:AE342)-AJ347)</f>
        <v/>
      </c>
      <c r="AE345" s="3001"/>
      <c r="AF345" s="3000" t="str">
        <f>IF(AF344="OK","",SUM(AF342:AG342)-AJ347)</f>
        <v/>
      </c>
      <c r="AG345" s="3001"/>
      <c r="AH345" s="3000" t="str">
        <f>IF(AH344="OK","",SUM(AH342:AI342)-AJ347)</f>
        <v/>
      </c>
      <c r="AI345" s="3001"/>
      <c r="AJ345" s="3000" t="str">
        <f>IF(AJ344="OK","",SUM(AJ342:AK342)-AJ347)</f>
        <v/>
      </c>
      <c r="AK345" s="3001"/>
      <c r="AL345" s="3000" t="str">
        <f>IF(AL344="OK","",SUM(AL342:AM342)-AJ347)</f>
        <v/>
      </c>
      <c r="AM345" s="3001"/>
      <c r="AN345" s="3000" t="str">
        <f>IF(AN344="OK","",SUM(AN342:AO342)-AJ347)</f>
        <v/>
      </c>
      <c r="AO345" s="3001"/>
      <c r="AP345" s="3000" t="str">
        <f>IF(AP344="OK","",SUM(AP342:AQ342)-AJ347)</f>
        <v/>
      </c>
      <c r="AQ345" s="3001"/>
      <c r="AR345" s="3000" t="str">
        <f>IF(AR344="OK","",SUM(AR342:AS342)-AJ347)</f>
        <v/>
      </c>
      <c r="AS345" s="3001"/>
      <c r="AT345" s="3000" t="str">
        <f>IF(AT344="OK","",SUM(AT342:AU342)-AJ347)</f>
        <v/>
      </c>
      <c r="AU345" s="3001"/>
      <c r="AV345" s="3000" t="str">
        <f>IF(AV344="OK","",SUM(AV342:AW342)-AJ347)</f>
        <v/>
      </c>
      <c r="AW345" s="3001"/>
      <c r="AX345" s="3000" t="str">
        <f>IF(AX344="OK","",SUM(AX342:AY342)-AJ347)</f>
        <v/>
      </c>
      <c r="AY345" s="3001"/>
      <c r="AZ345" s="3000" t="str">
        <f>IF(AZ344="OK","",SUM(AZ342:BA342)-AJ347)</f>
        <v/>
      </c>
      <c r="BA345" s="3001"/>
      <c r="BB345" s="3000" t="str">
        <f>IF(BB344="OK","",SUM(BB342:BC342)-AJ347)</f>
        <v/>
      </c>
      <c r="BC345" s="3001"/>
      <c r="BD345" s="411"/>
      <c r="BE345" s="3000" t="str">
        <f>IF(BE344="OK","",SUM(BE342:BF342)-BK347)</f>
        <v/>
      </c>
      <c r="BF345" s="3001"/>
      <c r="BG345" s="3000" t="str">
        <f>IF(BG344="OK","",SUM(BG342:BH342)-BK347)</f>
        <v/>
      </c>
      <c r="BH345" s="3001"/>
      <c r="BI345" s="3000" t="str">
        <f>IF(BI344="OK","",SUM(BI342:BJ342)-BK347)</f>
        <v/>
      </c>
      <c r="BJ345" s="3001"/>
      <c r="BK345" s="3000" t="str">
        <f>IF(BK344="OK","",SUM(BK342:BL342)-BK347)</f>
        <v/>
      </c>
      <c r="BL345" s="3001"/>
      <c r="BM345" s="3000" t="str">
        <f>IF(BM344="OK","",SUM(BM342:BN342)-BK347)</f>
        <v/>
      </c>
      <c r="BN345" s="3001"/>
      <c r="BO345" s="3000" t="str">
        <f>IF(BO344="OK","",SUM(BO342:BP342)-BK347)</f>
        <v/>
      </c>
      <c r="BP345" s="3001"/>
      <c r="BQ345" s="3000" t="str">
        <f>IF(BQ344="OK","",SUM(BQ342:BR342)-BK347)</f>
        <v/>
      </c>
      <c r="BR345" s="3001"/>
      <c r="BS345" s="3000" t="str">
        <f>IF(BS344="OK","",SUM(BS342:BT342)-BK347)</f>
        <v/>
      </c>
      <c r="BT345" s="3001"/>
      <c r="BU345" s="3000" t="str">
        <f>IF(BU344="OK","",SUM(BU342:BV342)-BK347)</f>
        <v/>
      </c>
      <c r="BV345" s="3001"/>
      <c r="BW345" s="3000" t="str">
        <f>IF(BW344="OK","",SUM(BW342:BX342)-BK347)</f>
        <v/>
      </c>
      <c r="BX345" s="3001"/>
      <c r="BY345" s="3000" t="str">
        <f>IF(BY344="OK","",SUM(BY342:BZ342)-BK347)</f>
        <v/>
      </c>
      <c r="BZ345" s="3001"/>
      <c r="CA345" s="3000" t="str">
        <f>IF(CA344="OK","",SUM(CA342:CB342)-BK347)</f>
        <v/>
      </c>
      <c r="CB345" s="3001"/>
      <c r="CC345" s="3000" t="str">
        <f>IF(CC344="OK","",SUM(CC342:CD342)-BK347)</f>
        <v/>
      </c>
      <c r="CD345" s="3001"/>
      <c r="CE345" s="412"/>
      <c r="CF345" s="3000" t="str">
        <f>IF(CF344="OK","",SUM(CF342:CG342)-CL347)</f>
        <v/>
      </c>
      <c r="CG345" s="3001"/>
      <c r="CH345" s="3000" t="str">
        <f>IF(CH344="OK","",SUM(CH342:CI342)-CL347)</f>
        <v/>
      </c>
      <c r="CI345" s="3001"/>
      <c r="CJ345" s="3000" t="str">
        <f>IF(CJ344="OK","",SUM(CJ342:CK342)-CL347)</f>
        <v/>
      </c>
      <c r="CK345" s="3001"/>
      <c r="CL345" s="3000" t="str">
        <f>IF(CL344="OK","",SUM(CL342:CM342)-CL347)</f>
        <v/>
      </c>
      <c r="CM345" s="3001"/>
      <c r="CN345" s="3000" t="str">
        <f>IF(CN344="OK","",SUM(CN342:CO342)-CL347)</f>
        <v/>
      </c>
      <c r="CO345" s="3001"/>
      <c r="CP345" s="3000" t="str">
        <f>IF(CP344="OK","",SUM(CP342:CQ342)-CL347)</f>
        <v/>
      </c>
      <c r="CQ345" s="3001"/>
      <c r="CR345" s="3000" t="str">
        <f>IF(CR344="OK","",SUM(CR342:CS342)-CL347)</f>
        <v/>
      </c>
      <c r="CS345" s="3001"/>
      <c r="CT345" s="3000" t="str">
        <f>IF(CT344="OK","",SUM(CT342:CU342)-CL347)</f>
        <v/>
      </c>
      <c r="CU345" s="3001"/>
      <c r="CV345" s="3000" t="str">
        <f>IF(CV344="OK","",SUM(CV342:CW342)-CL347)</f>
        <v/>
      </c>
      <c r="CW345" s="3001"/>
      <c r="CX345" s="3000" t="str">
        <f>IF(CX344="OK","",SUM(CX342:CY342)-CL347)</f>
        <v/>
      </c>
      <c r="CY345" s="3001"/>
      <c r="CZ345" s="3000" t="str">
        <f>IF(CZ344="OK","",SUM(CZ342:DA342)-CL347)</f>
        <v/>
      </c>
      <c r="DA345" s="3001"/>
      <c r="DB345" s="3000" t="str">
        <f>IF(DB344="OK","",SUM(DB342:DC342)-CL347)</f>
        <v/>
      </c>
      <c r="DC345" s="3001"/>
      <c r="DD345" s="3000" t="str">
        <f>IF(DD344="OK","",SUM(DD342:DE342)-CL347)</f>
        <v/>
      </c>
      <c r="DE345" s="3001"/>
      <c r="DF345" s="457" t="s">
        <v>1090</v>
      </c>
      <c r="DG345" s="408"/>
      <c r="DH345" s="408"/>
      <c r="DI345" s="408"/>
      <c r="DJ345" s="270"/>
      <c r="DK345" s="270"/>
      <c r="DL345" s="270"/>
      <c r="DM345" s="270"/>
      <c r="DN345" s="270"/>
      <c r="DO345" s="1122"/>
      <c r="DP345" s="564">
        <v>0</v>
      </c>
      <c r="DQ345" s="200">
        <v>0</v>
      </c>
      <c r="DR345" s="200">
        <v>0</v>
      </c>
      <c r="DS345" s="200">
        <v>0</v>
      </c>
      <c r="DT345" s="200">
        <v>0</v>
      </c>
      <c r="DU345" s="200">
        <v>0</v>
      </c>
      <c r="DV345" s="200">
        <v>0</v>
      </c>
      <c r="DW345" s="1304"/>
    </row>
    <row r="346" spans="1:127" s="240" customFormat="1" ht="15.95" customHeight="1">
      <c r="B346" s="683">
        <f>COUNTA(B167:B183)</f>
        <v>14</v>
      </c>
      <c r="C346" s="1124" t="s">
        <v>1091</v>
      </c>
      <c r="D346" s="460"/>
      <c r="E346" s="461"/>
      <c r="F346" s="461"/>
      <c r="G346" s="461"/>
      <c r="H346" s="462"/>
      <c r="I346" s="459" t="s">
        <v>1092</v>
      </c>
      <c r="J346" s="460"/>
      <c r="K346" s="461"/>
      <c r="L346" s="461"/>
      <c r="M346" s="461"/>
      <c r="N346" s="463"/>
      <c r="O346" s="459" t="s">
        <v>1093</v>
      </c>
      <c r="P346" s="461"/>
      <c r="Q346" s="461"/>
      <c r="R346" s="461"/>
      <c r="S346" s="463"/>
      <c r="T346" s="459" t="s">
        <v>1094</v>
      </c>
      <c r="U346" s="464"/>
      <c r="V346" s="461"/>
      <c r="W346" s="461"/>
      <c r="X346" s="461"/>
      <c r="Y346" s="461"/>
      <c r="Z346" s="461"/>
      <c r="AA346" s="461"/>
      <c r="AB346" s="463"/>
      <c r="AC346" s="410"/>
      <c r="AD346" s="1124" t="s">
        <v>1091</v>
      </c>
      <c r="AE346" s="460"/>
      <c r="AF346" s="461"/>
      <c r="AG346" s="461"/>
      <c r="AH346" s="461"/>
      <c r="AI346" s="462"/>
      <c r="AJ346" s="459" t="s">
        <v>1092</v>
      </c>
      <c r="AK346" s="460"/>
      <c r="AL346" s="461"/>
      <c r="AM346" s="461"/>
      <c r="AN346" s="461"/>
      <c r="AO346" s="463"/>
      <c r="AP346" s="459" t="s">
        <v>1093</v>
      </c>
      <c r="AQ346" s="461"/>
      <c r="AR346" s="461"/>
      <c r="AS346" s="461"/>
      <c r="AT346" s="463"/>
      <c r="AU346" s="459" t="s">
        <v>1094</v>
      </c>
      <c r="AV346" s="464"/>
      <c r="AW346" s="461"/>
      <c r="AX346" s="461"/>
      <c r="AY346" s="461"/>
      <c r="AZ346" s="461"/>
      <c r="BA346" s="461"/>
      <c r="BB346" s="461"/>
      <c r="BC346" s="463"/>
      <c r="BD346" s="411"/>
      <c r="BE346" s="1124" t="s">
        <v>1091</v>
      </c>
      <c r="BF346" s="460"/>
      <c r="BG346" s="461"/>
      <c r="BH346" s="461"/>
      <c r="BI346" s="461"/>
      <c r="BJ346" s="462"/>
      <c r="BK346" s="459" t="s">
        <v>1092</v>
      </c>
      <c r="BL346" s="460"/>
      <c r="BM346" s="461"/>
      <c r="BN346" s="461"/>
      <c r="BO346" s="461"/>
      <c r="BP346" s="463"/>
      <c r="BQ346" s="459" t="s">
        <v>1093</v>
      </c>
      <c r="BR346" s="461"/>
      <c r="BS346" s="461"/>
      <c r="BT346" s="461"/>
      <c r="BU346" s="463"/>
      <c r="BV346" s="459" t="s">
        <v>1094</v>
      </c>
      <c r="BW346" s="464"/>
      <c r="BX346" s="461"/>
      <c r="BY346" s="461"/>
      <c r="BZ346" s="461"/>
      <c r="CA346" s="461"/>
      <c r="CB346" s="461"/>
      <c r="CC346" s="461"/>
      <c r="CD346" s="463"/>
      <c r="CE346" s="412"/>
      <c r="CF346" s="1124" t="s">
        <v>1091</v>
      </c>
      <c r="CG346" s="460"/>
      <c r="CH346" s="461"/>
      <c r="CI346" s="461"/>
      <c r="CJ346" s="461"/>
      <c r="CK346" s="462"/>
      <c r="CL346" s="459" t="s">
        <v>1092</v>
      </c>
      <c r="CM346" s="460"/>
      <c r="CN346" s="461"/>
      <c r="CO346" s="461"/>
      <c r="CP346" s="461"/>
      <c r="CQ346" s="463"/>
      <c r="CR346" s="459" t="s">
        <v>1093</v>
      </c>
      <c r="CS346" s="461"/>
      <c r="CT346" s="461"/>
      <c r="CU346" s="461"/>
      <c r="CV346" s="463"/>
      <c r="CW346" s="459" t="s">
        <v>1094</v>
      </c>
      <c r="CX346" s="464"/>
      <c r="CY346" s="461"/>
      <c r="CZ346" s="461"/>
      <c r="DA346" s="461"/>
      <c r="DB346" s="461"/>
      <c r="DC346" s="461"/>
      <c r="DD346" s="461"/>
      <c r="DE346" s="463"/>
      <c r="DF346" s="3410">
        <f>B346</f>
        <v>14</v>
      </c>
      <c r="DG346" s="3411"/>
      <c r="DH346" s="3411"/>
      <c r="DI346" s="627" t="s">
        <v>1095</v>
      </c>
      <c r="DJ346" s="627"/>
      <c r="DK346" s="270">
        <v>0</v>
      </c>
      <c r="DL346" s="270">
        <v>0</v>
      </c>
      <c r="DM346" s="270">
        <v>0</v>
      </c>
      <c r="DN346" s="270">
        <v>0</v>
      </c>
      <c r="DO346" s="1122"/>
      <c r="DP346" s="564">
        <v>0</v>
      </c>
      <c r="DQ346" s="200">
        <v>0</v>
      </c>
      <c r="DR346" s="200">
        <v>0</v>
      </c>
      <c r="DS346" s="200">
        <v>0</v>
      </c>
      <c r="DT346" s="200">
        <v>0</v>
      </c>
      <c r="DU346" s="200">
        <v>0</v>
      </c>
      <c r="DV346" s="200">
        <v>0</v>
      </c>
      <c r="DW346" s="1304"/>
    </row>
    <row r="347" spans="1:127" s="240" customFormat="1" ht="15.95" customHeight="1" thickBot="1">
      <c r="B347" s="466" t="s">
        <v>1096</v>
      </c>
      <c r="C347" s="3198">
        <v>20</v>
      </c>
      <c r="D347" s="3199"/>
      <c r="E347" s="3199"/>
      <c r="F347" s="3199"/>
      <c r="G347" s="3199"/>
      <c r="H347" s="3200"/>
      <c r="I347" s="3201">
        <f>(J340/P340)*C347</f>
        <v>4</v>
      </c>
      <c r="J347" s="3202"/>
      <c r="K347" s="3202"/>
      <c r="L347" s="3202"/>
      <c r="M347" s="3202"/>
      <c r="N347" s="3203"/>
      <c r="O347" s="3201">
        <f>SUM(C342:AB342)</f>
        <v>0</v>
      </c>
      <c r="P347" s="3202"/>
      <c r="Q347" s="3202"/>
      <c r="R347" s="3202"/>
      <c r="S347" s="3203"/>
      <c r="T347" s="3201" t="str">
        <f>IF(O347&lt;=I347,"OK","Trop")</f>
        <v>OK</v>
      </c>
      <c r="U347" s="3202"/>
      <c r="V347" s="3202"/>
      <c r="W347" s="3202"/>
      <c r="X347" s="3202"/>
      <c r="Y347" s="3196" t="str">
        <f>IF(O347&lt;=I347,"",IF(O347&gt;I347,O347-I347))</f>
        <v/>
      </c>
      <c r="Z347" s="3196"/>
      <c r="AA347" s="3196"/>
      <c r="AB347" s="3197"/>
      <c r="AC347" s="410"/>
      <c r="AD347" s="3198">
        <v>20</v>
      </c>
      <c r="AE347" s="3199"/>
      <c r="AF347" s="3199"/>
      <c r="AG347" s="3199"/>
      <c r="AH347" s="3199"/>
      <c r="AI347" s="3200"/>
      <c r="AJ347" s="3201">
        <f>(AK340/AQ340)*AD347</f>
        <v>6</v>
      </c>
      <c r="AK347" s="3202"/>
      <c r="AL347" s="3202"/>
      <c r="AM347" s="3202"/>
      <c r="AN347" s="3202"/>
      <c r="AO347" s="3203"/>
      <c r="AP347" s="3201">
        <f>SUM(AD342:BC342)</f>
        <v>0</v>
      </c>
      <c r="AQ347" s="3202"/>
      <c r="AR347" s="3202"/>
      <c r="AS347" s="3202"/>
      <c r="AT347" s="3203"/>
      <c r="AU347" s="3201" t="str">
        <f>IF(AP347&lt;=AJ347,"OK","Trop")</f>
        <v>OK</v>
      </c>
      <c r="AV347" s="3202"/>
      <c r="AW347" s="3202"/>
      <c r="AX347" s="3202"/>
      <c r="AY347" s="3202"/>
      <c r="AZ347" s="3196" t="str">
        <f>IF(AP347&lt;=AJ347,"",IF(AP347&gt;AJ347,AP347-AJ347))</f>
        <v/>
      </c>
      <c r="BA347" s="3196"/>
      <c r="BB347" s="3196"/>
      <c r="BC347" s="3197"/>
      <c r="BD347" s="411"/>
      <c r="BE347" s="3198">
        <v>20</v>
      </c>
      <c r="BF347" s="3199"/>
      <c r="BG347" s="3199"/>
      <c r="BH347" s="3199"/>
      <c r="BI347" s="3199"/>
      <c r="BJ347" s="3200"/>
      <c r="BK347" s="3201">
        <f>(BL340/BR340)*BE347</f>
        <v>6</v>
      </c>
      <c r="BL347" s="3202"/>
      <c r="BM347" s="3202"/>
      <c r="BN347" s="3202"/>
      <c r="BO347" s="3202"/>
      <c r="BP347" s="3203"/>
      <c r="BQ347" s="3201">
        <f>SUM(BE342:CD342)</f>
        <v>0</v>
      </c>
      <c r="BR347" s="3202"/>
      <c r="BS347" s="3202"/>
      <c r="BT347" s="3202"/>
      <c r="BU347" s="3203"/>
      <c r="BV347" s="3201" t="str">
        <f>IF(BQ347&lt;=BK347,"OK","Trop")</f>
        <v>OK</v>
      </c>
      <c r="BW347" s="3202"/>
      <c r="BX347" s="3202"/>
      <c r="BY347" s="3202"/>
      <c r="BZ347" s="3202"/>
      <c r="CA347" s="3196" t="str">
        <f>IF(BQ347&lt;=BK347,"",IF(BQ347&gt;BK347,BQ347-BK347))</f>
        <v/>
      </c>
      <c r="CB347" s="3196"/>
      <c r="CC347" s="3196"/>
      <c r="CD347" s="3197"/>
      <c r="CE347" s="412"/>
      <c r="CF347" s="3198">
        <v>40</v>
      </c>
      <c r="CG347" s="3199"/>
      <c r="CH347" s="3199"/>
      <c r="CI347" s="3199"/>
      <c r="CJ347" s="3199"/>
      <c r="CK347" s="3200"/>
      <c r="CL347" s="3201">
        <f>(CM340/CS340)*CF347</f>
        <v>8</v>
      </c>
      <c r="CM347" s="3202"/>
      <c r="CN347" s="3202"/>
      <c r="CO347" s="3202"/>
      <c r="CP347" s="3202"/>
      <c r="CQ347" s="3203"/>
      <c r="CR347" s="3201">
        <f>SUM(CF342:DE342)</f>
        <v>0</v>
      </c>
      <c r="CS347" s="3202"/>
      <c r="CT347" s="3202"/>
      <c r="CU347" s="3202"/>
      <c r="CV347" s="3203"/>
      <c r="CW347" s="3201" t="str">
        <f>IF(CR347&lt;=CL347,"OK","Trop")</f>
        <v>OK</v>
      </c>
      <c r="CX347" s="3202"/>
      <c r="CY347" s="3202"/>
      <c r="CZ347" s="3202"/>
      <c r="DA347" s="3202"/>
      <c r="DB347" s="3196" t="str">
        <f>IF(CR347&lt;=CL347,"",IF(CR347&gt;CL347,CR347-CL347))</f>
        <v/>
      </c>
      <c r="DC347" s="3196"/>
      <c r="DD347" s="3196"/>
      <c r="DE347" s="3197"/>
      <c r="DF347" s="1125" t="s">
        <v>1164</v>
      </c>
      <c r="DG347" s="1126"/>
      <c r="DH347" s="1126"/>
      <c r="DI347" s="1126"/>
      <c r="DJ347" s="1126"/>
      <c r="DK347" s="1126"/>
      <c r="DL347" s="1126"/>
      <c r="DM347" s="1126"/>
      <c r="DN347" s="1126"/>
      <c r="DO347" s="1127"/>
      <c r="DP347" s="564">
        <v>0</v>
      </c>
      <c r="DQ347" s="200">
        <v>0</v>
      </c>
      <c r="DR347" s="200">
        <v>0</v>
      </c>
      <c r="DS347" s="200">
        <v>0</v>
      </c>
      <c r="DT347" s="200">
        <v>0</v>
      </c>
      <c r="DU347" s="200">
        <v>0</v>
      </c>
      <c r="DV347" s="200">
        <v>0</v>
      </c>
      <c r="DW347" s="1304"/>
    </row>
    <row r="348" spans="1:127" s="240" customFormat="1" ht="15.95" customHeight="1">
      <c r="A348" s="621"/>
      <c r="B348" s="1248"/>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129"/>
      <c r="BC348" s="129"/>
      <c r="BD348" s="129"/>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c r="CG348" s="129"/>
      <c r="CH348" s="129"/>
      <c r="CI348" s="129"/>
      <c r="CJ348" s="129"/>
      <c r="CK348" s="129"/>
      <c r="CL348" s="129"/>
      <c r="CM348" s="129"/>
      <c r="CN348" s="129"/>
      <c r="CO348" s="129"/>
      <c r="CP348" s="129"/>
      <c r="CQ348" s="129"/>
      <c r="CR348" s="129"/>
      <c r="CS348" s="129"/>
      <c r="CT348" s="129"/>
      <c r="CU348" s="129"/>
      <c r="CV348" s="129"/>
      <c r="CW348" s="129"/>
      <c r="CX348" s="129"/>
      <c r="CY348" s="129"/>
      <c r="CZ348" s="129"/>
      <c r="DA348" s="129"/>
      <c r="DB348" s="129"/>
      <c r="DC348" s="129"/>
      <c r="DD348" s="129"/>
      <c r="DE348" s="129"/>
      <c r="DF348" s="129"/>
      <c r="DG348" s="129"/>
      <c r="DI348" s="564">
        <v>0</v>
      </c>
      <c r="DJ348" s="564">
        <v>0</v>
      </c>
      <c r="DK348" s="564">
        <v>0</v>
      </c>
      <c r="DL348" s="564">
        <v>0</v>
      </c>
      <c r="DM348" s="564">
        <v>0</v>
      </c>
      <c r="DN348" s="564">
        <v>0</v>
      </c>
      <c r="DO348" s="564">
        <v>0</v>
      </c>
      <c r="DP348" s="564">
        <v>0</v>
      </c>
      <c r="DQ348" s="200">
        <v>0</v>
      </c>
      <c r="DR348" s="200">
        <v>0</v>
      </c>
      <c r="DS348" s="200">
        <v>0</v>
      </c>
      <c r="DT348" s="200">
        <v>0</v>
      </c>
      <c r="DU348" s="200">
        <v>0</v>
      </c>
      <c r="DV348" s="200">
        <v>0</v>
      </c>
      <c r="DW348" s="1304"/>
    </row>
    <row r="349" spans="1:127" s="240" customFormat="1" ht="15.95" customHeight="1">
      <c r="B349" s="3106" t="str">
        <f>B60</f>
        <v>PROTÉINES  ABATS boucherie B.</v>
      </c>
      <c r="C349" s="3107"/>
      <c r="D349" s="3107"/>
      <c r="E349" s="3107"/>
      <c r="F349" s="3107"/>
      <c r="G349" s="3107"/>
      <c r="H349" s="3107"/>
      <c r="I349" s="3107"/>
      <c r="J349" s="3107"/>
      <c r="K349" s="3107"/>
      <c r="L349" s="3107"/>
      <c r="M349" s="3107"/>
      <c r="N349" s="3107"/>
      <c r="O349" s="3107"/>
      <c r="P349" s="3107"/>
      <c r="Q349" s="3107"/>
      <c r="R349" s="3107"/>
      <c r="S349" s="3107"/>
      <c r="T349" s="3107"/>
      <c r="U349" s="3107"/>
      <c r="V349" s="3107"/>
      <c r="W349" s="3107"/>
      <c r="X349" s="3107"/>
      <c r="Y349" s="3107"/>
      <c r="Z349" s="3107"/>
      <c r="AA349" s="3107"/>
      <c r="AB349" s="3107"/>
      <c r="AC349" s="3107"/>
      <c r="AD349" s="3107"/>
      <c r="AE349" s="3107"/>
      <c r="AF349" s="3107"/>
      <c r="AG349" s="3107"/>
      <c r="AH349" s="3107"/>
      <c r="AI349" s="3107"/>
      <c r="AJ349" s="3107"/>
      <c r="AK349" s="3107"/>
      <c r="AL349" s="3107"/>
      <c r="AM349" s="3107"/>
      <c r="AN349" s="3107"/>
      <c r="AO349" s="3107"/>
      <c r="AP349" s="3107"/>
      <c r="AQ349" s="3107"/>
      <c r="AR349" s="3107"/>
      <c r="AS349" s="3107"/>
      <c r="AT349" s="3107"/>
      <c r="AU349" s="3107"/>
      <c r="AV349" s="3107"/>
      <c r="AW349" s="3107"/>
      <c r="AX349" s="3107"/>
      <c r="AY349" s="3107"/>
      <c r="AZ349" s="3107"/>
      <c r="BA349" s="3107"/>
      <c r="BB349" s="3107"/>
      <c r="BC349" s="3107"/>
      <c r="BD349" s="3107"/>
      <c r="BE349" s="3107"/>
      <c r="BF349" s="3107"/>
      <c r="BG349" s="3107"/>
      <c r="BH349" s="3107"/>
      <c r="BI349" s="3107"/>
      <c r="BJ349" s="3107"/>
      <c r="BK349" s="3107"/>
      <c r="BL349" s="3107"/>
      <c r="BM349" s="3107"/>
      <c r="BN349" s="3107"/>
      <c r="BO349" s="3107"/>
      <c r="BP349" s="3107"/>
      <c r="BQ349" s="3107"/>
      <c r="BR349" s="3107"/>
      <c r="BS349" s="3107"/>
      <c r="BT349" s="3107"/>
      <c r="BU349" s="3107"/>
      <c r="BV349" s="3107"/>
      <c r="BW349" s="3107"/>
      <c r="BX349" s="3107"/>
      <c r="BY349" s="3107"/>
      <c r="BZ349" s="3107"/>
      <c r="CA349" s="3107"/>
      <c r="CB349" s="3107"/>
      <c r="CC349" s="3107"/>
      <c r="CD349" s="3107"/>
      <c r="CE349" s="3107"/>
      <c r="CF349" s="3107"/>
      <c r="CG349" s="3107"/>
      <c r="CH349" s="3107"/>
      <c r="CI349" s="3107"/>
      <c r="CJ349" s="3107"/>
      <c r="CK349" s="3107"/>
      <c r="CL349" s="3107"/>
      <c r="CM349" s="3107"/>
      <c r="CN349" s="3107"/>
      <c r="CO349" s="3107"/>
      <c r="CP349" s="3107"/>
      <c r="CQ349" s="3107"/>
      <c r="CR349" s="3409" t="s">
        <v>1163</v>
      </c>
      <c r="CS349" s="3409"/>
      <c r="CT349" s="3409"/>
      <c r="CU349" s="3409"/>
      <c r="CV349" s="3409"/>
      <c r="CW349" s="3409"/>
      <c r="CX349" s="3409"/>
      <c r="CY349" s="3409"/>
      <c r="CZ349" s="3409"/>
      <c r="DA349" s="3409"/>
      <c r="DB349" s="3409"/>
      <c r="DC349" s="3409"/>
      <c r="DD349" s="3409"/>
      <c r="DE349" s="3409"/>
      <c r="DF349" s="3172">
        <f>ROW(DE64)</f>
        <v>64</v>
      </c>
      <c r="DG349" s="3172" t="s">
        <v>1124</v>
      </c>
      <c r="DH349" s="3172">
        <f>ROW(DE73)</f>
        <v>73</v>
      </c>
      <c r="DI349" s="3232" t="str">
        <f>B349</f>
        <v>PROTÉINES  ABATS boucherie B.</v>
      </c>
      <c r="DJ349" s="3232"/>
      <c r="DK349" s="3232"/>
      <c r="DL349" s="3232"/>
      <c r="DM349" s="3232"/>
      <c r="DN349" s="3232"/>
      <c r="DO349" s="3233"/>
      <c r="DP349" s="564">
        <v>0</v>
      </c>
      <c r="DQ349" s="200">
        <v>0</v>
      </c>
      <c r="DR349" s="200">
        <v>0</v>
      </c>
      <c r="DS349" s="200">
        <v>0</v>
      </c>
      <c r="DT349" s="200">
        <v>0</v>
      </c>
      <c r="DU349" s="200">
        <v>0</v>
      </c>
      <c r="DV349" s="200">
        <v>0</v>
      </c>
      <c r="DW349" s="1304"/>
    </row>
    <row r="350" spans="1:127" s="240" customFormat="1" ht="15.95" customHeight="1">
      <c r="B350" s="3108"/>
      <c r="C350" s="3109"/>
      <c r="D350" s="3109"/>
      <c r="E350" s="3109"/>
      <c r="F350" s="3109"/>
      <c r="G350" s="3109"/>
      <c r="H350" s="3109"/>
      <c r="I350" s="3109"/>
      <c r="J350" s="3109"/>
      <c r="K350" s="3109"/>
      <c r="L350" s="3109"/>
      <c r="M350" s="3109"/>
      <c r="N350" s="3109"/>
      <c r="O350" s="3109"/>
      <c r="P350" s="3109"/>
      <c r="Q350" s="3109"/>
      <c r="R350" s="3109"/>
      <c r="S350" s="3109"/>
      <c r="T350" s="3109"/>
      <c r="U350" s="3109"/>
      <c r="V350" s="3109"/>
      <c r="W350" s="3109"/>
      <c r="X350" s="3109"/>
      <c r="Y350" s="3109"/>
      <c r="Z350" s="3109"/>
      <c r="AA350" s="3109"/>
      <c r="AB350" s="3109"/>
      <c r="AC350" s="3109"/>
      <c r="AD350" s="3109"/>
      <c r="AE350" s="3109"/>
      <c r="AF350" s="3109"/>
      <c r="AG350" s="3109"/>
      <c r="AH350" s="3109"/>
      <c r="AI350" s="3109"/>
      <c r="AJ350" s="3109"/>
      <c r="AK350" s="3109"/>
      <c r="AL350" s="3109"/>
      <c r="AM350" s="3109"/>
      <c r="AN350" s="3109"/>
      <c r="AO350" s="3109"/>
      <c r="AP350" s="3109"/>
      <c r="AQ350" s="3109"/>
      <c r="AR350" s="3109"/>
      <c r="AS350" s="3109"/>
      <c r="AT350" s="3109"/>
      <c r="AU350" s="3109"/>
      <c r="AV350" s="3109"/>
      <c r="AW350" s="3109"/>
      <c r="AX350" s="3109"/>
      <c r="AY350" s="3109"/>
      <c r="AZ350" s="3109"/>
      <c r="BA350" s="3109"/>
      <c r="BB350" s="3109"/>
      <c r="BC350" s="3109"/>
      <c r="BD350" s="3109"/>
      <c r="BE350" s="3109"/>
      <c r="BF350" s="3109"/>
      <c r="BG350" s="3109"/>
      <c r="BH350" s="3109"/>
      <c r="BI350" s="3109"/>
      <c r="BJ350" s="3109"/>
      <c r="BK350" s="3109"/>
      <c r="BL350" s="3109"/>
      <c r="BM350" s="3109"/>
      <c r="BN350" s="3109"/>
      <c r="BO350" s="3109"/>
      <c r="BP350" s="3109"/>
      <c r="BQ350" s="3109"/>
      <c r="BR350" s="3109"/>
      <c r="BS350" s="3109"/>
      <c r="BT350" s="3109"/>
      <c r="BU350" s="3109"/>
      <c r="BV350" s="3109"/>
      <c r="BW350" s="3109"/>
      <c r="BX350" s="3109"/>
      <c r="BY350" s="3109"/>
      <c r="BZ350" s="3109"/>
      <c r="CA350" s="3109"/>
      <c r="CB350" s="3109"/>
      <c r="CC350" s="3109"/>
      <c r="CD350" s="3109"/>
      <c r="CE350" s="3109"/>
      <c r="CF350" s="3109"/>
      <c r="CG350" s="3109"/>
      <c r="CH350" s="3109"/>
      <c r="CI350" s="3109"/>
      <c r="CJ350" s="3109"/>
      <c r="CK350" s="3109"/>
      <c r="CL350" s="3109"/>
      <c r="CM350" s="3109"/>
      <c r="CN350" s="3109"/>
      <c r="CO350" s="3109"/>
      <c r="CP350" s="3109"/>
      <c r="CQ350" s="3109"/>
      <c r="CR350" s="3409"/>
      <c r="CS350" s="3409"/>
      <c r="CT350" s="3409"/>
      <c r="CU350" s="3409"/>
      <c r="CV350" s="3409"/>
      <c r="CW350" s="3409"/>
      <c r="CX350" s="3409"/>
      <c r="CY350" s="3409"/>
      <c r="CZ350" s="3409"/>
      <c r="DA350" s="3409"/>
      <c r="DB350" s="3409"/>
      <c r="DC350" s="3409"/>
      <c r="DD350" s="3409"/>
      <c r="DE350" s="3409"/>
      <c r="DF350" s="3231"/>
      <c r="DG350" s="3231"/>
      <c r="DH350" s="3231"/>
      <c r="DI350" s="3234"/>
      <c r="DJ350" s="3234"/>
      <c r="DK350" s="3234"/>
      <c r="DL350" s="3234"/>
      <c r="DM350" s="3234"/>
      <c r="DN350" s="3234"/>
      <c r="DO350" s="3235"/>
      <c r="DP350" s="564">
        <v>0</v>
      </c>
      <c r="DQ350" s="200">
        <v>0</v>
      </c>
      <c r="DR350" s="200">
        <v>0</v>
      </c>
      <c r="DS350" s="200">
        <v>0</v>
      </c>
      <c r="DT350" s="200">
        <v>0</v>
      </c>
      <c r="DU350" s="200">
        <v>0</v>
      </c>
      <c r="DV350" s="200">
        <v>0</v>
      </c>
      <c r="DW350" s="1304"/>
    </row>
    <row r="351" spans="1:127" s="240" customFormat="1" ht="15.95" customHeight="1">
      <c r="B351" s="444" t="s">
        <v>1080</v>
      </c>
      <c r="C351" s="1108" t="s">
        <v>1076</v>
      </c>
      <c r="D351" s="1109"/>
      <c r="E351" s="1109"/>
      <c r="F351" s="1109"/>
      <c r="G351" s="1109"/>
      <c r="H351" s="1109"/>
      <c r="I351" s="1110" t="s">
        <v>1081</v>
      </c>
      <c r="J351" s="3185">
        <v>4</v>
      </c>
      <c r="K351" s="3185"/>
      <c r="L351" s="1109" t="s">
        <v>1082</v>
      </c>
      <c r="M351" s="1109"/>
      <c r="N351" s="1111"/>
      <c r="O351" s="1111"/>
      <c r="P351" s="3186">
        <v>20</v>
      </c>
      <c r="Q351" s="3186"/>
      <c r="R351" s="1109" t="s">
        <v>1083</v>
      </c>
      <c r="S351" s="1112"/>
      <c r="T351" s="1109"/>
      <c r="U351" s="1109"/>
      <c r="V351" s="1109"/>
      <c r="W351" s="1109"/>
      <c r="X351" s="1109"/>
      <c r="Y351" s="1109"/>
      <c r="Z351" s="1109"/>
      <c r="AA351" s="1109"/>
      <c r="AB351" s="1113"/>
      <c r="AC351" s="410"/>
      <c r="AD351" s="1108"/>
      <c r="AE351" s="1109"/>
      <c r="AF351" s="1109"/>
      <c r="AG351" s="1109"/>
      <c r="AH351" s="1109"/>
      <c r="AI351" s="1109"/>
      <c r="AJ351" s="1110" t="s">
        <v>1081</v>
      </c>
      <c r="AK351" s="3185">
        <v>6</v>
      </c>
      <c r="AL351" s="3185"/>
      <c r="AM351" s="1109" t="s">
        <v>1082</v>
      </c>
      <c r="AN351" s="1109"/>
      <c r="AO351" s="1111"/>
      <c r="AP351" s="1111"/>
      <c r="AQ351" s="3186">
        <v>20</v>
      </c>
      <c r="AR351" s="3186"/>
      <c r="AS351" s="1109" t="s">
        <v>1083</v>
      </c>
      <c r="AT351" s="1112"/>
      <c r="AU351" s="1109"/>
      <c r="AV351" s="1109"/>
      <c r="AW351" s="1109"/>
      <c r="AX351" s="1109"/>
      <c r="AY351" s="1109"/>
      <c r="AZ351" s="1109"/>
      <c r="BA351" s="1109"/>
      <c r="BB351" s="1109"/>
      <c r="BC351" s="1113"/>
      <c r="BD351" s="411"/>
      <c r="BE351" s="1108"/>
      <c r="BF351" s="1109"/>
      <c r="BG351" s="1109"/>
      <c r="BH351" s="1109"/>
      <c r="BI351" s="1109"/>
      <c r="BJ351" s="1109"/>
      <c r="BK351" s="1110" t="s">
        <v>1081</v>
      </c>
      <c r="BL351" s="3185">
        <v>6</v>
      </c>
      <c r="BM351" s="3185"/>
      <c r="BN351" s="1109" t="s">
        <v>1082</v>
      </c>
      <c r="BO351" s="1109"/>
      <c r="BP351" s="1111"/>
      <c r="BQ351" s="1111"/>
      <c r="BR351" s="3186">
        <v>20</v>
      </c>
      <c r="BS351" s="3186"/>
      <c r="BT351" s="1109" t="s">
        <v>1083</v>
      </c>
      <c r="BU351" s="1112"/>
      <c r="BV351" s="1109"/>
      <c r="BW351" s="1109"/>
      <c r="BX351" s="1109"/>
      <c r="BY351" s="1109"/>
      <c r="BZ351" s="1109"/>
      <c r="CA351" s="1109"/>
      <c r="CB351" s="1109"/>
      <c r="CC351" s="1109"/>
      <c r="CD351" s="1113"/>
      <c r="CE351" s="412"/>
      <c r="CF351" s="1108"/>
      <c r="CG351" s="1109"/>
      <c r="CH351" s="1109"/>
      <c r="CI351" s="1109"/>
      <c r="CJ351" s="1109"/>
      <c r="CK351" s="1109"/>
      <c r="CL351" s="1110" t="s">
        <v>1081</v>
      </c>
      <c r="CM351" s="3185">
        <v>4</v>
      </c>
      <c r="CN351" s="3185"/>
      <c r="CO351" s="1109" t="s">
        <v>1082</v>
      </c>
      <c r="CP351" s="1109"/>
      <c r="CQ351" s="1111"/>
      <c r="CR351" s="1111"/>
      <c r="CS351" s="3186">
        <v>20</v>
      </c>
      <c r="CT351" s="3186"/>
      <c r="CU351" s="1109" t="s">
        <v>1083</v>
      </c>
      <c r="CV351" s="1112"/>
      <c r="CW351" s="1109"/>
      <c r="CX351" s="1109"/>
      <c r="CY351" s="1109"/>
      <c r="CZ351" s="1109"/>
      <c r="DA351" s="1109"/>
      <c r="DB351" s="1109"/>
      <c r="DC351" s="1109"/>
      <c r="DD351" s="1109"/>
      <c r="DE351" s="1113"/>
      <c r="DF351" s="1114" t="s">
        <v>1084</v>
      </c>
      <c r="DG351" s="1115"/>
      <c r="DH351" s="1116"/>
      <c r="DI351" s="1116"/>
      <c r="DJ351" s="1117"/>
      <c r="DK351" s="1117"/>
      <c r="DL351" s="1117"/>
      <c r="DM351" s="1117"/>
      <c r="DN351" s="1117"/>
      <c r="DO351" s="1118"/>
      <c r="DP351" s="564">
        <v>0</v>
      </c>
      <c r="DQ351" s="200">
        <v>0</v>
      </c>
      <c r="DR351" s="200">
        <v>0</v>
      </c>
      <c r="DS351" s="200">
        <v>0</v>
      </c>
      <c r="DT351" s="200">
        <v>0</v>
      </c>
      <c r="DU351" s="200">
        <v>0</v>
      </c>
      <c r="DV351" s="200">
        <v>0</v>
      </c>
      <c r="DW351" s="1304"/>
    </row>
    <row r="352" spans="1:127" s="240" customFormat="1" ht="13.5" customHeight="1">
      <c r="B352" s="413" t="s">
        <v>205</v>
      </c>
      <c r="C352" s="414" t="s">
        <v>66</v>
      </c>
      <c r="D352" s="415" t="s">
        <v>77</v>
      </c>
      <c r="E352" s="414" t="s">
        <v>66</v>
      </c>
      <c r="F352" s="415" t="s">
        <v>77</v>
      </c>
      <c r="G352" s="414" t="s">
        <v>66</v>
      </c>
      <c r="H352" s="415" t="s">
        <v>77</v>
      </c>
      <c r="I352" s="414" t="s">
        <v>66</v>
      </c>
      <c r="J352" s="415" t="s">
        <v>77</v>
      </c>
      <c r="K352" s="414" t="s">
        <v>66</v>
      </c>
      <c r="L352" s="415" t="s">
        <v>77</v>
      </c>
      <c r="M352" s="414" t="s">
        <v>66</v>
      </c>
      <c r="N352" s="415" t="s">
        <v>77</v>
      </c>
      <c r="O352" s="414" t="s">
        <v>66</v>
      </c>
      <c r="P352" s="415" t="s">
        <v>77</v>
      </c>
      <c r="Q352" s="414" t="s">
        <v>66</v>
      </c>
      <c r="R352" s="415" t="s">
        <v>77</v>
      </c>
      <c r="S352" s="414" t="s">
        <v>66</v>
      </c>
      <c r="T352" s="415" t="s">
        <v>77</v>
      </c>
      <c r="U352" s="414" t="s">
        <v>66</v>
      </c>
      <c r="V352" s="415" t="s">
        <v>77</v>
      </c>
      <c r="W352" s="414" t="s">
        <v>66</v>
      </c>
      <c r="X352" s="415" t="s">
        <v>77</v>
      </c>
      <c r="Y352" s="414" t="s">
        <v>66</v>
      </c>
      <c r="Z352" s="415" t="s">
        <v>77</v>
      </c>
      <c r="AA352" s="414" t="s">
        <v>66</v>
      </c>
      <c r="AB352" s="416" t="s">
        <v>77</v>
      </c>
      <c r="AC352" s="410"/>
      <c r="AD352" s="417" t="s">
        <v>66</v>
      </c>
      <c r="AE352" s="415" t="s">
        <v>77</v>
      </c>
      <c r="AF352" s="418" t="s">
        <v>66</v>
      </c>
      <c r="AG352" s="415" t="s">
        <v>77</v>
      </c>
      <c r="AH352" s="418" t="s">
        <v>66</v>
      </c>
      <c r="AI352" s="415" t="s">
        <v>77</v>
      </c>
      <c r="AJ352" s="418" t="s">
        <v>66</v>
      </c>
      <c r="AK352" s="415" t="s">
        <v>77</v>
      </c>
      <c r="AL352" s="418" t="s">
        <v>66</v>
      </c>
      <c r="AM352" s="415" t="s">
        <v>77</v>
      </c>
      <c r="AN352" s="418" t="s">
        <v>66</v>
      </c>
      <c r="AO352" s="415" t="s">
        <v>77</v>
      </c>
      <c r="AP352" s="418" t="s">
        <v>66</v>
      </c>
      <c r="AQ352" s="415" t="s">
        <v>77</v>
      </c>
      <c r="AR352" s="418" t="s">
        <v>66</v>
      </c>
      <c r="AS352" s="415" t="s">
        <v>77</v>
      </c>
      <c r="AT352" s="418" t="s">
        <v>66</v>
      </c>
      <c r="AU352" s="415" t="s">
        <v>77</v>
      </c>
      <c r="AV352" s="418" t="s">
        <v>66</v>
      </c>
      <c r="AW352" s="415" t="s">
        <v>77</v>
      </c>
      <c r="AX352" s="418" t="s">
        <v>66</v>
      </c>
      <c r="AY352" s="415" t="s">
        <v>77</v>
      </c>
      <c r="AZ352" s="418" t="s">
        <v>66</v>
      </c>
      <c r="BA352" s="415" t="s">
        <v>77</v>
      </c>
      <c r="BB352" s="418" t="s">
        <v>66</v>
      </c>
      <c r="BC352" s="416" t="s">
        <v>77</v>
      </c>
      <c r="BD352" s="411"/>
      <c r="BE352" s="419" t="s">
        <v>66</v>
      </c>
      <c r="BF352" s="415" t="s">
        <v>77</v>
      </c>
      <c r="BG352" s="420" t="s">
        <v>66</v>
      </c>
      <c r="BH352" s="415" t="s">
        <v>77</v>
      </c>
      <c r="BI352" s="420" t="s">
        <v>66</v>
      </c>
      <c r="BJ352" s="415" t="s">
        <v>77</v>
      </c>
      <c r="BK352" s="420" t="s">
        <v>66</v>
      </c>
      <c r="BL352" s="415" t="s">
        <v>77</v>
      </c>
      <c r="BM352" s="420" t="s">
        <v>66</v>
      </c>
      <c r="BN352" s="415" t="s">
        <v>77</v>
      </c>
      <c r="BO352" s="420" t="s">
        <v>66</v>
      </c>
      <c r="BP352" s="415" t="s">
        <v>77</v>
      </c>
      <c r="BQ352" s="420" t="s">
        <v>66</v>
      </c>
      <c r="BR352" s="415" t="s">
        <v>77</v>
      </c>
      <c r="BS352" s="420" t="s">
        <v>66</v>
      </c>
      <c r="BT352" s="415" t="s">
        <v>77</v>
      </c>
      <c r="BU352" s="420" t="s">
        <v>66</v>
      </c>
      <c r="BV352" s="415" t="s">
        <v>77</v>
      </c>
      <c r="BW352" s="420" t="s">
        <v>66</v>
      </c>
      <c r="BX352" s="415" t="s">
        <v>77</v>
      </c>
      <c r="BY352" s="420" t="s">
        <v>66</v>
      </c>
      <c r="BZ352" s="415" t="s">
        <v>77</v>
      </c>
      <c r="CA352" s="420" t="s">
        <v>66</v>
      </c>
      <c r="CB352" s="415" t="s">
        <v>77</v>
      </c>
      <c r="CC352" s="420" t="s">
        <v>66</v>
      </c>
      <c r="CD352" s="416" t="s">
        <v>77</v>
      </c>
      <c r="CE352" s="412"/>
      <c r="CF352" s="421" t="s">
        <v>66</v>
      </c>
      <c r="CG352" s="415" t="s">
        <v>77</v>
      </c>
      <c r="CH352" s="422" t="s">
        <v>66</v>
      </c>
      <c r="CI352" s="415" t="s">
        <v>77</v>
      </c>
      <c r="CJ352" s="422" t="s">
        <v>66</v>
      </c>
      <c r="CK352" s="415" t="s">
        <v>77</v>
      </c>
      <c r="CL352" s="422" t="s">
        <v>66</v>
      </c>
      <c r="CM352" s="415" t="s">
        <v>77</v>
      </c>
      <c r="CN352" s="422" t="s">
        <v>66</v>
      </c>
      <c r="CO352" s="415" t="s">
        <v>77</v>
      </c>
      <c r="CP352" s="422" t="s">
        <v>66</v>
      </c>
      <c r="CQ352" s="415" t="s">
        <v>77</v>
      </c>
      <c r="CR352" s="422" t="s">
        <v>66</v>
      </c>
      <c r="CS352" s="415" t="s">
        <v>77</v>
      </c>
      <c r="CT352" s="422" t="s">
        <v>66</v>
      </c>
      <c r="CU352" s="415" t="s">
        <v>77</v>
      </c>
      <c r="CV352" s="422" t="s">
        <v>66</v>
      </c>
      <c r="CW352" s="415" t="s">
        <v>77</v>
      </c>
      <c r="CX352" s="422" t="s">
        <v>66</v>
      </c>
      <c r="CY352" s="415" t="s">
        <v>77</v>
      </c>
      <c r="CZ352" s="422" t="s">
        <v>66</v>
      </c>
      <c r="DA352" s="415" t="s">
        <v>77</v>
      </c>
      <c r="DB352" s="422" t="s">
        <v>66</v>
      </c>
      <c r="DC352" s="415" t="s">
        <v>77</v>
      </c>
      <c r="DD352" s="422" t="s">
        <v>66</v>
      </c>
      <c r="DE352" s="416" t="s">
        <v>77</v>
      </c>
      <c r="DF352" s="1119" t="s">
        <v>922</v>
      </c>
      <c r="DG352" s="1120"/>
      <c r="DH352" s="1120"/>
      <c r="DI352" s="1120"/>
      <c r="DJ352" s="1120"/>
      <c r="DK352" s="1120"/>
      <c r="DL352" s="1120"/>
      <c r="DM352" s="1120"/>
      <c r="DN352" s="1120"/>
      <c r="DO352" s="1121"/>
      <c r="DP352" s="564">
        <v>0</v>
      </c>
      <c r="DQ352" s="200">
        <v>0</v>
      </c>
      <c r="DR352" s="200">
        <v>0</v>
      </c>
      <c r="DS352" s="200">
        <v>0</v>
      </c>
      <c r="DT352" s="200">
        <v>0</v>
      </c>
      <c r="DU352" s="200">
        <v>0</v>
      </c>
      <c r="DV352" s="200">
        <v>0</v>
      </c>
      <c r="DW352" s="1304"/>
    </row>
    <row r="353" spans="1:127" s="240" customFormat="1" ht="15.95" customHeight="1">
      <c r="B353" s="3190" t="s">
        <v>1085</v>
      </c>
      <c r="C353" s="448">
        <f>SUM(C64:C73)</f>
        <v>0</v>
      </c>
      <c r="D353" s="449">
        <f t="shared" ref="D353:BO353" si="141">SUM(D64:D73)</f>
        <v>0</v>
      </c>
      <c r="E353" s="448">
        <f t="shared" si="141"/>
        <v>0</v>
      </c>
      <c r="F353" s="449">
        <f t="shared" si="141"/>
        <v>0</v>
      </c>
      <c r="G353" s="448">
        <f t="shared" si="141"/>
        <v>0</v>
      </c>
      <c r="H353" s="449">
        <f t="shared" si="141"/>
        <v>0</v>
      </c>
      <c r="I353" s="448">
        <f t="shared" si="141"/>
        <v>0</v>
      </c>
      <c r="J353" s="449">
        <f t="shared" si="141"/>
        <v>0</v>
      </c>
      <c r="K353" s="448">
        <f t="shared" si="141"/>
        <v>0</v>
      </c>
      <c r="L353" s="449">
        <f t="shared" si="141"/>
        <v>0</v>
      </c>
      <c r="M353" s="448">
        <f t="shared" si="141"/>
        <v>0</v>
      </c>
      <c r="N353" s="449">
        <f t="shared" si="141"/>
        <v>0</v>
      </c>
      <c r="O353" s="448">
        <f t="shared" si="141"/>
        <v>0</v>
      </c>
      <c r="P353" s="449">
        <f t="shared" si="141"/>
        <v>0</v>
      </c>
      <c r="Q353" s="448">
        <f t="shared" si="141"/>
        <v>0</v>
      </c>
      <c r="R353" s="449">
        <f t="shared" si="141"/>
        <v>0</v>
      </c>
      <c r="S353" s="448">
        <f t="shared" si="141"/>
        <v>0</v>
      </c>
      <c r="T353" s="449">
        <f t="shared" si="141"/>
        <v>0</v>
      </c>
      <c r="U353" s="448">
        <f t="shared" si="141"/>
        <v>0</v>
      </c>
      <c r="V353" s="449">
        <f t="shared" si="141"/>
        <v>0</v>
      </c>
      <c r="W353" s="448">
        <f t="shared" si="141"/>
        <v>0</v>
      </c>
      <c r="X353" s="449">
        <f t="shared" si="141"/>
        <v>0</v>
      </c>
      <c r="Y353" s="448">
        <f t="shared" si="141"/>
        <v>0</v>
      </c>
      <c r="Z353" s="449">
        <f t="shared" si="141"/>
        <v>0</v>
      </c>
      <c r="AA353" s="448">
        <f t="shared" si="141"/>
        <v>0</v>
      </c>
      <c r="AB353" s="449">
        <f t="shared" si="141"/>
        <v>0</v>
      </c>
      <c r="AC353" s="410"/>
      <c r="AD353" s="450">
        <f t="shared" si="141"/>
        <v>0</v>
      </c>
      <c r="AE353" s="449">
        <f t="shared" si="141"/>
        <v>0</v>
      </c>
      <c r="AF353" s="450">
        <f t="shared" si="141"/>
        <v>0</v>
      </c>
      <c r="AG353" s="449">
        <f t="shared" si="141"/>
        <v>0</v>
      </c>
      <c r="AH353" s="450">
        <f t="shared" si="141"/>
        <v>0</v>
      </c>
      <c r="AI353" s="449">
        <f t="shared" si="141"/>
        <v>0</v>
      </c>
      <c r="AJ353" s="450">
        <f t="shared" si="141"/>
        <v>0</v>
      </c>
      <c r="AK353" s="449">
        <f t="shared" si="141"/>
        <v>0</v>
      </c>
      <c r="AL353" s="450">
        <f t="shared" si="141"/>
        <v>0</v>
      </c>
      <c r="AM353" s="449">
        <f t="shared" si="141"/>
        <v>0</v>
      </c>
      <c r="AN353" s="450">
        <f t="shared" si="141"/>
        <v>0</v>
      </c>
      <c r="AO353" s="449">
        <f t="shared" si="141"/>
        <v>0</v>
      </c>
      <c r="AP353" s="450">
        <f t="shared" si="141"/>
        <v>0</v>
      </c>
      <c r="AQ353" s="449">
        <f t="shared" si="141"/>
        <v>0</v>
      </c>
      <c r="AR353" s="450">
        <f t="shared" si="141"/>
        <v>0</v>
      </c>
      <c r="AS353" s="449">
        <f t="shared" si="141"/>
        <v>0</v>
      </c>
      <c r="AT353" s="450">
        <f t="shared" si="141"/>
        <v>0</v>
      </c>
      <c r="AU353" s="449">
        <f t="shared" si="141"/>
        <v>5</v>
      </c>
      <c r="AV353" s="450">
        <f t="shared" si="141"/>
        <v>0</v>
      </c>
      <c r="AW353" s="449">
        <f t="shared" si="141"/>
        <v>0</v>
      </c>
      <c r="AX353" s="450">
        <f t="shared" si="141"/>
        <v>0</v>
      </c>
      <c r="AY353" s="449">
        <f t="shared" si="141"/>
        <v>0</v>
      </c>
      <c r="AZ353" s="450">
        <f t="shared" si="141"/>
        <v>0</v>
      </c>
      <c r="BA353" s="449">
        <f t="shared" si="141"/>
        <v>0</v>
      </c>
      <c r="BB353" s="450">
        <f t="shared" si="141"/>
        <v>0</v>
      </c>
      <c r="BC353" s="449">
        <f t="shared" si="141"/>
        <v>0</v>
      </c>
      <c r="BD353" s="411"/>
      <c r="BE353" s="451">
        <f t="shared" si="141"/>
        <v>0</v>
      </c>
      <c r="BF353" s="449">
        <f t="shared" si="141"/>
        <v>0</v>
      </c>
      <c r="BG353" s="451">
        <f t="shared" si="141"/>
        <v>0</v>
      </c>
      <c r="BH353" s="449">
        <f t="shared" si="141"/>
        <v>0</v>
      </c>
      <c r="BI353" s="451">
        <f t="shared" si="141"/>
        <v>0</v>
      </c>
      <c r="BJ353" s="449">
        <f t="shared" si="141"/>
        <v>0</v>
      </c>
      <c r="BK353" s="451">
        <f t="shared" si="141"/>
        <v>0</v>
      </c>
      <c r="BL353" s="449">
        <f t="shared" si="141"/>
        <v>0</v>
      </c>
      <c r="BM353" s="451">
        <f t="shared" si="141"/>
        <v>0</v>
      </c>
      <c r="BN353" s="449">
        <f t="shared" si="141"/>
        <v>0</v>
      </c>
      <c r="BO353" s="451">
        <f t="shared" si="141"/>
        <v>0</v>
      </c>
      <c r="BP353" s="449">
        <f t="shared" ref="BP353:DE353" si="142">SUM(BP64:BP73)</f>
        <v>0</v>
      </c>
      <c r="BQ353" s="451">
        <f t="shared" si="142"/>
        <v>0</v>
      </c>
      <c r="BR353" s="449">
        <f t="shared" si="142"/>
        <v>0</v>
      </c>
      <c r="BS353" s="451">
        <f t="shared" si="142"/>
        <v>0</v>
      </c>
      <c r="BT353" s="449">
        <f t="shared" si="142"/>
        <v>0</v>
      </c>
      <c r="BU353" s="451">
        <f t="shared" si="142"/>
        <v>0</v>
      </c>
      <c r="BV353" s="449">
        <f t="shared" si="142"/>
        <v>0</v>
      </c>
      <c r="BW353" s="451">
        <f t="shared" si="142"/>
        <v>0</v>
      </c>
      <c r="BX353" s="449">
        <f t="shared" si="142"/>
        <v>0</v>
      </c>
      <c r="BY353" s="451">
        <f t="shared" si="142"/>
        <v>0</v>
      </c>
      <c r="BZ353" s="449">
        <f t="shared" si="142"/>
        <v>0</v>
      </c>
      <c r="CA353" s="451">
        <f t="shared" si="142"/>
        <v>0</v>
      </c>
      <c r="CB353" s="449">
        <f t="shared" si="142"/>
        <v>0</v>
      </c>
      <c r="CC353" s="451">
        <f t="shared" si="142"/>
        <v>0</v>
      </c>
      <c r="CD353" s="449">
        <f t="shared" si="142"/>
        <v>0</v>
      </c>
      <c r="CE353" s="412"/>
      <c r="CF353" s="452">
        <f t="shared" si="142"/>
        <v>0</v>
      </c>
      <c r="CG353" s="449">
        <f t="shared" si="142"/>
        <v>0</v>
      </c>
      <c r="CH353" s="452">
        <f t="shared" si="142"/>
        <v>0</v>
      </c>
      <c r="CI353" s="449">
        <f t="shared" si="142"/>
        <v>0</v>
      </c>
      <c r="CJ353" s="452">
        <f t="shared" si="142"/>
        <v>0</v>
      </c>
      <c r="CK353" s="449">
        <f t="shared" si="142"/>
        <v>0</v>
      </c>
      <c r="CL353" s="452">
        <f t="shared" si="142"/>
        <v>0</v>
      </c>
      <c r="CM353" s="449">
        <f t="shared" si="142"/>
        <v>0</v>
      </c>
      <c r="CN353" s="452">
        <f t="shared" si="142"/>
        <v>0</v>
      </c>
      <c r="CO353" s="449">
        <f t="shared" si="142"/>
        <v>0</v>
      </c>
      <c r="CP353" s="452">
        <f t="shared" si="142"/>
        <v>0</v>
      </c>
      <c r="CQ353" s="449">
        <f t="shared" si="142"/>
        <v>0</v>
      </c>
      <c r="CR353" s="452">
        <f t="shared" si="142"/>
        <v>0</v>
      </c>
      <c r="CS353" s="449">
        <f t="shared" si="142"/>
        <v>0</v>
      </c>
      <c r="CT353" s="452">
        <f t="shared" si="142"/>
        <v>0</v>
      </c>
      <c r="CU353" s="449">
        <f t="shared" si="142"/>
        <v>0</v>
      </c>
      <c r="CV353" s="452">
        <f t="shared" si="142"/>
        <v>0</v>
      </c>
      <c r="CW353" s="449">
        <f t="shared" si="142"/>
        <v>0</v>
      </c>
      <c r="CX353" s="452">
        <f t="shared" si="142"/>
        <v>0</v>
      </c>
      <c r="CY353" s="449">
        <f t="shared" si="142"/>
        <v>0</v>
      </c>
      <c r="CZ353" s="452">
        <f t="shared" si="142"/>
        <v>0</v>
      </c>
      <c r="DA353" s="449">
        <f t="shared" si="142"/>
        <v>0</v>
      </c>
      <c r="DB353" s="452">
        <f t="shared" si="142"/>
        <v>0</v>
      </c>
      <c r="DC353" s="449">
        <f t="shared" si="142"/>
        <v>0</v>
      </c>
      <c r="DD353" s="452">
        <f t="shared" si="142"/>
        <v>0</v>
      </c>
      <c r="DE353" s="449">
        <f t="shared" si="142"/>
        <v>0</v>
      </c>
      <c r="DF353" s="3192" t="s">
        <v>1086</v>
      </c>
      <c r="DG353" s="3193"/>
      <c r="DH353" s="3193"/>
      <c r="DI353" s="3193"/>
      <c r="DJ353" s="3193"/>
      <c r="DK353" s="3193"/>
      <c r="DL353" s="3193"/>
      <c r="DM353" s="657"/>
      <c r="DN353" s="657"/>
      <c r="DO353" s="1122"/>
      <c r="DP353" s="564">
        <v>0</v>
      </c>
      <c r="DQ353" s="200">
        <v>0</v>
      </c>
      <c r="DR353" s="200">
        <v>0</v>
      </c>
      <c r="DS353" s="200">
        <v>0</v>
      </c>
      <c r="DT353" s="200">
        <v>0</v>
      </c>
      <c r="DU353" s="200">
        <v>0</v>
      </c>
      <c r="DV353" s="200">
        <v>0</v>
      </c>
      <c r="DW353" s="1304"/>
    </row>
    <row r="354" spans="1:127" s="240" customFormat="1" ht="15.95" customHeight="1">
      <c r="B354" s="3191"/>
      <c r="C354" s="453">
        <f>SUM(C353:D353)</f>
        <v>0</v>
      </c>
      <c r="D354" s="454" t="str">
        <f>IF(C354&gt;0,"fois","")</f>
        <v/>
      </c>
      <c r="E354" s="453">
        <f>SUM(E353:F353)</f>
        <v>0</v>
      </c>
      <c r="F354" s="454" t="str">
        <f>IF(E354&gt;0,"fois","")</f>
        <v/>
      </c>
      <c r="G354" s="453">
        <f>SUM(G353:H353)</f>
        <v>0</v>
      </c>
      <c r="H354" s="454" t="str">
        <f>IF(G354&gt;0,"fois","")</f>
        <v/>
      </c>
      <c r="I354" s="453">
        <f>SUM(I353:J353)</f>
        <v>0</v>
      </c>
      <c r="J354" s="454" t="str">
        <f>IF(I354&gt;0,"fois","")</f>
        <v/>
      </c>
      <c r="K354" s="453">
        <f>SUM(K353:L353)</f>
        <v>0</v>
      </c>
      <c r="L354" s="454" t="str">
        <f>IF(K354&gt;0,"fois","")</f>
        <v/>
      </c>
      <c r="M354" s="453">
        <f>SUM(M353:N353)</f>
        <v>0</v>
      </c>
      <c r="N354" s="454" t="str">
        <f>IF(M354&gt;0,"fois","")</f>
        <v/>
      </c>
      <c r="O354" s="453">
        <f>SUM(O353:P353)</f>
        <v>0</v>
      </c>
      <c r="P354" s="454" t="str">
        <f>IF(O354&gt;0,"fois","")</f>
        <v/>
      </c>
      <c r="Q354" s="453">
        <f>SUM(Q353:R353)</f>
        <v>0</v>
      </c>
      <c r="R354" s="454" t="str">
        <f>IF(Q354&gt;0,"fois","")</f>
        <v/>
      </c>
      <c r="S354" s="453">
        <f>SUM(S353:T353)</f>
        <v>0</v>
      </c>
      <c r="T354" s="454" t="str">
        <f>IF(S354&gt;0,"fois","")</f>
        <v/>
      </c>
      <c r="U354" s="453">
        <f>SUM(U353:V353)</f>
        <v>0</v>
      </c>
      <c r="V354" s="454" t="str">
        <f>IF(U354&gt;0,"fois","")</f>
        <v/>
      </c>
      <c r="W354" s="453">
        <f>SUM(W353:X353)</f>
        <v>0</v>
      </c>
      <c r="X354" s="454" t="str">
        <f>IF(W354&gt;0,"fois","")</f>
        <v/>
      </c>
      <c r="Y354" s="453">
        <f>SUM(Y353:Z353)</f>
        <v>0</v>
      </c>
      <c r="Z354" s="454" t="str">
        <f>IF(Y354&gt;0,"fois","")</f>
        <v/>
      </c>
      <c r="AA354" s="453">
        <f>SUM(AA353:AB353)</f>
        <v>0</v>
      </c>
      <c r="AB354" s="454" t="str">
        <f>IF(AA354&gt;0,"fois","")</f>
        <v/>
      </c>
      <c r="AC354" s="410"/>
      <c r="AD354" s="453">
        <f>SUM(AD353:AE353)</f>
        <v>0</v>
      </c>
      <c r="AE354" s="454" t="str">
        <f>IF(AD354&gt;0,"fois","")</f>
        <v/>
      </c>
      <c r="AF354" s="453">
        <f>SUM(AF353:AG353)</f>
        <v>0</v>
      </c>
      <c r="AG354" s="454" t="str">
        <f>IF(AF354&gt;0,"fois","")</f>
        <v/>
      </c>
      <c r="AH354" s="453">
        <f>SUM(AH353:AI353)</f>
        <v>0</v>
      </c>
      <c r="AI354" s="454" t="str">
        <f>IF(AH354&gt;0,"fois","")</f>
        <v/>
      </c>
      <c r="AJ354" s="453">
        <f>SUM(AJ353:AK353)</f>
        <v>0</v>
      </c>
      <c r="AK354" s="454" t="str">
        <f>IF(AJ354&gt;0,"fois","")</f>
        <v/>
      </c>
      <c r="AL354" s="453">
        <f>SUM(AL353:AM353)</f>
        <v>0</v>
      </c>
      <c r="AM354" s="454" t="str">
        <f>IF(AL354&gt;0,"fois","")</f>
        <v/>
      </c>
      <c r="AN354" s="453">
        <f>SUM(AN353:AO353)</f>
        <v>0</v>
      </c>
      <c r="AO354" s="454" t="str">
        <f>IF(AN354&gt;0,"fois","")</f>
        <v/>
      </c>
      <c r="AP354" s="453">
        <f>SUM(AP353:AQ353)</f>
        <v>0</v>
      </c>
      <c r="AQ354" s="454" t="str">
        <f>IF(AP354&gt;0,"fois","")</f>
        <v/>
      </c>
      <c r="AR354" s="453">
        <f>SUM(AR353:AS353)</f>
        <v>0</v>
      </c>
      <c r="AS354" s="454" t="str">
        <f>IF(AR354&gt;0,"fois","")</f>
        <v/>
      </c>
      <c r="AT354" s="453">
        <f>SUM(AT353:AU353)</f>
        <v>5</v>
      </c>
      <c r="AU354" s="454" t="str">
        <f>IF(AT354&gt;0,"fois","")</f>
        <v>fois</v>
      </c>
      <c r="AV354" s="453">
        <f>SUM(AV353:AW353)</f>
        <v>0</v>
      </c>
      <c r="AW354" s="454" t="str">
        <f>IF(AV354&gt;0,"fois","")</f>
        <v/>
      </c>
      <c r="AX354" s="453">
        <f>SUM(AX353:AY353)</f>
        <v>0</v>
      </c>
      <c r="AY354" s="454" t="str">
        <f>IF(AX354&gt;0,"fois","")</f>
        <v/>
      </c>
      <c r="AZ354" s="453">
        <f>SUM(AZ353:BA353)</f>
        <v>0</v>
      </c>
      <c r="BA354" s="454" t="str">
        <f>IF(AZ354&gt;0,"fois","")</f>
        <v/>
      </c>
      <c r="BB354" s="453">
        <f>SUM(BB353:BC353)</f>
        <v>0</v>
      </c>
      <c r="BC354" s="454" t="str">
        <f>IF(BB354&gt;0,"fois","")</f>
        <v/>
      </c>
      <c r="BD354" s="411"/>
      <c r="BE354" s="453">
        <f>SUM(BE353:BF353)</f>
        <v>0</v>
      </c>
      <c r="BF354" s="454" t="str">
        <f>IF(BE354&gt;0,"fois","")</f>
        <v/>
      </c>
      <c r="BG354" s="453">
        <f>SUM(BG353:BH353)</f>
        <v>0</v>
      </c>
      <c r="BH354" s="454" t="str">
        <f>IF(BG354&gt;0,"fois","")</f>
        <v/>
      </c>
      <c r="BI354" s="453">
        <f>SUM(BI353:BJ353)</f>
        <v>0</v>
      </c>
      <c r="BJ354" s="454" t="str">
        <f>IF(BI354&gt;0,"fois","")</f>
        <v/>
      </c>
      <c r="BK354" s="453">
        <f>SUM(BK353:BL353)</f>
        <v>0</v>
      </c>
      <c r="BL354" s="454" t="str">
        <f>IF(BK354&gt;0,"fois","")</f>
        <v/>
      </c>
      <c r="BM354" s="453">
        <f>SUM(BM353:BN353)</f>
        <v>0</v>
      </c>
      <c r="BN354" s="454" t="str">
        <f>IF(BM354&gt;0,"fois","")</f>
        <v/>
      </c>
      <c r="BO354" s="453">
        <f>SUM(BO353:BP353)</f>
        <v>0</v>
      </c>
      <c r="BP354" s="454" t="str">
        <f>IF(BO354&gt;0,"fois","")</f>
        <v/>
      </c>
      <c r="BQ354" s="453">
        <f>SUM(BQ353:BR353)</f>
        <v>0</v>
      </c>
      <c r="BR354" s="454" t="str">
        <f>IF(BQ354&gt;0,"fois","")</f>
        <v/>
      </c>
      <c r="BS354" s="453">
        <f>SUM(BS353:BT353)</f>
        <v>0</v>
      </c>
      <c r="BT354" s="454" t="str">
        <f>IF(BS354&gt;0,"fois","")</f>
        <v/>
      </c>
      <c r="BU354" s="453">
        <f>SUM(BU353:BV353)</f>
        <v>0</v>
      </c>
      <c r="BV354" s="454" t="str">
        <f>IF(BU354&gt;0,"fois","")</f>
        <v/>
      </c>
      <c r="BW354" s="453">
        <f>SUM(BW353:BX353)</f>
        <v>0</v>
      </c>
      <c r="BX354" s="454" t="str">
        <f>IF(BW354&gt;0,"fois","")</f>
        <v/>
      </c>
      <c r="BY354" s="453">
        <f>SUM(BY353:BZ353)</f>
        <v>0</v>
      </c>
      <c r="BZ354" s="454" t="str">
        <f>IF(BY354&gt;0,"fois","")</f>
        <v/>
      </c>
      <c r="CA354" s="453">
        <f>SUM(CA353:CB353)</f>
        <v>0</v>
      </c>
      <c r="CB354" s="454" t="str">
        <f>IF(CA354&gt;0,"fois","")</f>
        <v/>
      </c>
      <c r="CC354" s="453">
        <f>SUM(CC353:CD353)</f>
        <v>0</v>
      </c>
      <c r="CD354" s="454" t="str">
        <f>IF(CC354&gt;0,"fois","")</f>
        <v/>
      </c>
      <c r="CE354" s="412"/>
      <c r="CF354" s="453">
        <f>SUM(CF353:CG353)</f>
        <v>0</v>
      </c>
      <c r="CG354" s="454" t="str">
        <f>IF(CF354&gt;0,"fois","")</f>
        <v/>
      </c>
      <c r="CH354" s="453">
        <f>SUM(CH353:CI353)</f>
        <v>0</v>
      </c>
      <c r="CI354" s="454" t="str">
        <f>IF(CH354&gt;0,"fois","")</f>
        <v/>
      </c>
      <c r="CJ354" s="453">
        <f>SUM(CJ353:CK353)</f>
        <v>0</v>
      </c>
      <c r="CK354" s="454" t="str">
        <f>IF(CJ354&gt;0,"fois","")</f>
        <v/>
      </c>
      <c r="CL354" s="453">
        <f>SUM(CL353:CM353)</f>
        <v>0</v>
      </c>
      <c r="CM354" s="454" t="str">
        <f>IF(CL354&gt;0,"fois","")</f>
        <v/>
      </c>
      <c r="CN354" s="453">
        <f>SUM(CN353:CO353)</f>
        <v>0</v>
      </c>
      <c r="CO354" s="454" t="str">
        <f>IF(CN354&gt;0,"fois","")</f>
        <v/>
      </c>
      <c r="CP354" s="453">
        <f>SUM(CP353:CQ353)</f>
        <v>0</v>
      </c>
      <c r="CQ354" s="454" t="str">
        <f>IF(CP354&gt;0,"fois","")</f>
        <v/>
      </c>
      <c r="CR354" s="453">
        <f>SUM(CR353:CS353)</f>
        <v>0</v>
      </c>
      <c r="CS354" s="454" t="str">
        <f>IF(CR354&gt;0,"fois","")</f>
        <v/>
      </c>
      <c r="CT354" s="453">
        <f>SUM(CT353:CU353)</f>
        <v>0</v>
      </c>
      <c r="CU354" s="454" t="str">
        <f>IF(CT354&gt;0,"fois","")</f>
        <v/>
      </c>
      <c r="CV354" s="453">
        <f>SUM(CV353:CW353)</f>
        <v>0</v>
      </c>
      <c r="CW354" s="454" t="str">
        <f>IF(CV354&gt;0,"fois","")</f>
        <v/>
      </c>
      <c r="CX354" s="453">
        <f>SUM(CX353:CY353)</f>
        <v>0</v>
      </c>
      <c r="CY354" s="454" t="str">
        <f>IF(CX354&gt;0,"fois","")</f>
        <v/>
      </c>
      <c r="CZ354" s="453">
        <f>SUM(CZ353:DA353)</f>
        <v>0</v>
      </c>
      <c r="DA354" s="454" t="str">
        <f>IF(CZ354&gt;0,"fois","")</f>
        <v/>
      </c>
      <c r="DB354" s="453">
        <f>SUM(DB353:DC353)</f>
        <v>0</v>
      </c>
      <c r="DC354" s="454" t="str">
        <f>IF(DB354&gt;0,"fois","")</f>
        <v/>
      </c>
      <c r="DD354" s="453">
        <f>SUM(DD353:DE353)</f>
        <v>0</v>
      </c>
      <c r="DE354" s="454" t="str">
        <f>IF(DD354&gt;0,"fois","")</f>
        <v/>
      </c>
      <c r="DF354" s="3194"/>
      <c r="DG354" s="3195"/>
      <c r="DH354" s="3195"/>
      <c r="DI354" s="3195"/>
      <c r="DJ354" s="3195"/>
      <c r="DK354" s="3195"/>
      <c r="DL354" s="3195"/>
      <c r="DM354" s="658"/>
      <c r="DN354" s="658"/>
      <c r="DO354" s="1123"/>
      <c r="DP354" s="564">
        <v>0</v>
      </c>
      <c r="DQ354" s="200">
        <v>0</v>
      </c>
      <c r="DR354" s="200">
        <v>0</v>
      </c>
      <c r="DS354" s="200">
        <v>0</v>
      </c>
      <c r="DT354" s="200">
        <v>0</v>
      </c>
      <c r="DU354" s="200">
        <v>0</v>
      </c>
      <c r="DV354" s="200">
        <v>0</v>
      </c>
      <c r="DW354" s="1304"/>
    </row>
    <row r="355" spans="1:127" s="240" customFormat="1" ht="15.95" customHeight="1">
      <c r="B355" s="456" t="s">
        <v>1087</v>
      </c>
      <c r="C355" s="2985" t="str">
        <f>IF(SUM(C353:D353)&lt;=I358,"OK","Trop")</f>
        <v>OK</v>
      </c>
      <c r="D355" s="2986"/>
      <c r="E355" s="2985" t="str">
        <f>IF(SUM(E353:F353)&lt;=I358,"OK","Trop")</f>
        <v>OK</v>
      </c>
      <c r="F355" s="2986"/>
      <c r="G355" s="2985" t="str">
        <f>IF(SUM(G353:H353)&lt;=I358,"OK","Trop")</f>
        <v>OK</v>
      </c>
      <c r="H355" s="2986"/>
      <c r="I355" s="2985" t="str">
        <f>IF(SUM(I353:J353)&lt;=I358,"OK","Trop")</f>
        <v>OK</v>
      </c>
      <c r="J355" s="2986"/>
      <c r="K355" s="2985" t="str">
        <f>IF(SUM(K353:L353)&lt;=I358,"OK","Trop")</f>
        <v>OK</v>
      </c>
      <c r="L355" s="2986"/>
      <c r="M355" s="2985" t="str">
        <f>IF(SUM(M353:N353)&lt;=I358,"OK","Trop")</f>
        <v>OK</v>
      </c>
      <c r="N355" s="2986"/>
      <c r="O355" s="2985" t="str">
        <f>IF(SUM(O353:P353)&lt;=I358,"OK","Trop")</f>
        <v>OK</v>
      </c>
      <c r="P355" s="2986"/>
      <c r="Q355" s="2985" t="str">
        <f>IF(SUM(Q353:R353)&lt;=I358,"OK","Trop")</f>
        <v>OK</v>
      </c>
      <c r="R355" s="2986"/>
      <c r="S355" s="2985" t="str">
        <f>IF(SUM(S353:T353)&lt;=I358,"OK","Trop")</f>
        <v>OK</v>
      </c>
      <c r="T355" s="2986"/>
      <c r="U355" s="2985" t="str">
        <f>IF(SUM(U353:V353)&lt;=I358,"OK","Trop")</f>
        <v>OK</v>
      </c>
      <c r="V355" s="2986"/>
      <c r="W355" s="2985" t="str">
        <f>IF(SUM(W353:X353)&lt;=I358,"OK","Trop")</f>
        <v>OK</v>
      </c>
      <c r="X355" s="2986"/>
      <c r="Y355" s="2985" t="str">
        <f>IF(SUM(Y353:Z353)&lt;=I358,"OK","Trop")</f>
        <v>OK</v>
      </c>
      <c r="Z355" s="2986"/>
      <c r="AA355" s="2985" t="str">
        <f>IF(SUM(AA353:AB353)&lt;=I358,"OK","Trop")</f>
        <v>OK</v>
      </c>
      <c r="AB355" s="2986"/>
      <c r="AC355" s="410"/>
      <c r="AD355" s="2985" t="str">
        <f>IF(SUM(AD353:AE353)&lt;=AJ358,"OK","Trop")</f>
        <v>OK</v>
      </c>
      <c r="AE355" s="2986"/>
      <c r="AF355" s="2985" t="str">
        <f>IF(SUM(AF353:AG353)&lt;=AJ358,"OK","Trop")</f>
        <v>OK</v>
      </c>
      <c r="AG355" s="2986"/>
      <c r="AH355" s="2985" t="str">
        <f>IF(SUM(AH353:AI353)&lt;=AJ358,"OK","Trop")</f>
        <v>OK</v>
      </c>
      <c r="AI355" s="2986"/>
      <c r="AJ355" s="2985" t="str">
        <f>IF(SUM(AJ353:AK353)&lt;=AJ358,"OK","Trop")</f>
        <v>OK</v>
      </c>
      <c r="AK355" s="2986"/>
      <c r="AL355" s="2985" t="str">
        <f>IF(SUM(AL353:AM353)&lt;=AJ358,"OK","Trop")</f>
        <v>OK</v>
      </c>
      <c r="AM355" s="2986"/>
      <c r="AN355" s="2985" t="str">
        <f>IF(SUM(AN353:AO353)&lt;=AJ358,"OK","Trop")</f>
        <v>OK</v>
      </c>
      <c r="AO355" s="2986"/>
      <c r="AP355" s="2985" t="str">
        <f>IF(SUM(AP353:AQ353)&lt;=AJ358,"OK","Trop")</f>
        <v>OK</v>
      </c>
      <c r="AQ355" s="2986"/>
      <c r="AR355" s="2985" t="str">
        <f>IF(SUM(AR353:AS353)&lt;=AJ358,"OK","Trop")</f>
        <v>OK</v>
      </c>
      <c r="AS355" s="2986"/>
      <c r="AT355" s="2985" t="str">
        <f>IF(SUM(AT353:AU353)&lt;=AJ358,"OK","Trop")</f>
        <v>OK</v>
      </c>
      <c r="AU355" s="2986"/>
      <c r="AV355" s="2985" t="str">
        <f>IF(SUM(AV353:AW353)&lt;=AJ358,"OK","Trop")</f>
        <v>OK</v>
      </c>
      <c r="AW355" s="2986"/>
      <c r="AX355" s="2985" t="str">
        <f>IF(SUM(AX353:AY353)&lt;=AJ358,"OK","Trop")</f>
        <v>OK</v>
      </c>
      <c r="AY355" s="2986"/>
      <c r="AZ355" s="2985" t="str">
        <f>IF(SUM(AZ353:BA353)&lt;=AJ358,"OK","Trop")</f>
        <v>OK</v>
      </c>
      <c r="BA355" s="2986"/>
      <c r="BB355" s="2985" t="str">
        <f>IF(SUM(BB353:BC353)&lt;=AJ358,"OK","Trop")</f>
        <v>OK</v>
      </c>
      <c r="BC355" s="2986"/>
      <c r="BD355" s="411"/>
      <c r="BE355" s="2985" t="str">
        <f>IF(SUM(BE353:BF353)&lt;=BK358,"OK","Trop")</f>
        <v>OK</v>
      </c>
      <c r="BF355" s="2986"/>
      <c r="BG355" s="2985" t="str">
        <f>IF(SUM(BG353:BH353)&lt;=BK358,"OK","Trop")</f>
        <v>OK</v>
      </c>
      <c r="BH355" s="2986"/>
      <c r="BI355" s="2985" t="str">
        <f>IF(SUM(BI353:BJ353)&lt;=BK358,"OK","Trop")</f>
        <v>OK</v>
      </c>
      <c r="BJ355" s="2986"/>
      <c r="BK355" s="2985" t="str">
        <f>IF(SUM(BK353:BL353)&lt;=BK358,"OK","Trop")</f>
        <v>OK</v>
      </c>
      <c r="BL355" s="2986"/>
      <c r="BM355" s="2985" t="str">
        <f>IF(SUM(BM353:BN353)&lt;=BK358,"OK","Trop")</f>
        <v>OK</v>
      </c>
      <c r="BN355" s="2986"/>
      <c r="BO355" s="2985" t="str">
        <f>IF(SUM(BO353:BP353)&lt;=BK358,"OK","Trop")</f>
        <v>OK</v>
      </c>
      <c r="BP355" s="2986"/>
      <c r="BQ355" s="2985" t="str">
        <f>IF(SUM(BQ353:BR353)&lt;=BK358,"OK","Trop")</f>
        <v>OK</v>
      </c>
      <c r="BR355" s="2986"/>
      <c r="BS355" s="2985" t="str">
        <f>IF(SUM(BS353:BT353)&lt;=BK358,"OK","Trop")</f>
        <v>OK</v>
      </c>
      <c r="BT355" s="2986"/>
      <c r="BU355" s="2985" t="str">
        <f>IF(SUM(BU353:BV353)&lt;=BK358,"OK","Trop")</f>
        <v>OK</v>
      </c>
      <c r="BV355" s="2986"/>
      <c r="BW355" s="2985" t="str">
        <f>IF(SUM(BW353:BX353)&lt;=BK358,"OK","Trop")</f>
        <v>OK</v>
      </c>
      <c r="BX355" s="2986"/>
      <c r="BY355" s="2985" t="str">
        <f>IF(SUM(BY353:BZ353)&lt;=BK358,"OK","Trop")</f>
        <v>OK</v>
      </c>
      <c r="BZ355" s="2986"/>
      <c r="CA355" s="2985" t="str">
        <f>IF(SUM(CA353:CB353)&lt;=BK358,"OK","Trop")</f>
        <v>OK</v>
      </c>
      <c r="CB355" s="2986"/>
      <c r="CC355" s="2985" t="str">
        <f>IF(SUM(CC353:CD353)&lt;=BK358,"OK","Trop")</f>
        <v>OK</v>
      </c>
      <c r="CD355" s="2986"/>
      <c r="CE355" s="412"/>
      <c r="CF355" s="2985" t="str">
        <f>IF(SUM(CF353:CG353)&lt;=CL358,"OK","Trop")</f>
        <v>OK</v>
      </c>
      <c r="CG355" s="2986"/>
      <c r="CH355" s="2985" t="str">
        <f>IF(SUM(CH353:CI353)&lt;=CL358,"OK","Trop")</f>
        <v>OK</v>
      </c>
      <c r="CI355" s="2986"/>
      <c r="CJ355" s="2985" t="str">
        <f>IF(SUM(CJ353:CK353)&lt;=CL358,"OK","Trop")</f>
        <v>OK</v>
      </c>
      <c r="CK355" s="2986"/>
      <c r="CL355" s="2985" t="str">
        <f>IF(SUM(CL353:CM353)&lt;=CL358,"OK","Trop")</f>
        <v>OK</v>
      </c>
      <c r="CM355" s="2986"/>
      <c r="CN355" s="2985" t="str">
        <f>IF(SUM(CN353:CO353)&lt;=CL358,"OK","Trop")</f>
        <v>OK</v>
      </c>
      <c r="CO355" s="2986"/>
      <c r="CP355" s="2985" t="str">
        <f>IF(SUM(CP353:CQ353)&lt;=CL358,"OK","Trop")</f>
        <v>OK</v>
      </c>
      <c r="CQ355" s="2986"/>
      <c r="CR355" s="2985" t="str">
        <f>IF(SUM(CR353:CS353)&lt;=CL358,"OK","Trop")</f>
        <v>OK</v>
      </c>
      <c r="CS355" s="2986"/>
      <c r="CT355" s="2985" t="str">
        <f>IF(SUM(CT353:CU353)&lt;=CL358,"OK","Trop")</f>
        <v>OK</v>
      </c>
      <c r="CU355" s="2986"/>
      <c r="CV355" s="2985" t="str">
        <f>IF(SUM(CV353:CW353)&lt;=CL358,"OK","Trop")</f>
        <v>OK</v>
      </c>
      <c r="CW355" s="2986"/>
      <c r="CX355" s="2985" t="str">
        <f>IF(SUM(CX353:CY353)&lt;=CL358,"OK","Trop")</f>
        <v>OK</v>
      </c>
      <c r="CY355" s="2986"/>
      <c r="CZ355" s="2985" t="str">
        <f>IF(SUM(CZ353:DA353)&lt;=CL358,"OK","Trop")</f>
        <v>OK</v>
      </c>
      <c r="DA355" s="2986"/>
      <c r="DB355" s="2985" t="str">
        <f>IF(SUM(DB353:DC353)&lt;=CL358,"OK","Trop")</f>
        <v>OK</v>
      </c>
      <c r="DC355" s="2986"/>
      <c r="DD355" s="2985" t="str">
        <f>IF(SUM(DD353:DE353)&lt;=CL358,"OK","Trop")</f>
        <v>OK</v>
      </c>
      <c r="DE355" s="2986"/>
      <c r="DF355" s="457" t="s">
        <v>1088</v>
      </c>
      <c r="DG355" s="408"/>
      <c r="DH355" s="408"/>
      <c r="DI355" s="408"/>
      <c r="DJ355" s="270"/>
      <c r="DK355" s="270"/>
      <c r="DL355" s="270"/>
      <c r="DM355" s="270"/>
      <c r="DN355" s="270"/>
      <c r="DO355" s="1122"/>
      <c r="DP355" s="564">
        <v>0</v>
      </c>
      <c r="DQ355" s="200">
        <v>0</v>
      </c>
      <c r="DR355" s="200">
        <v>0</v>
      </c>
      <c r="DS355" s="200">
        <v>0</v>
      </c>
      <c r="DT355" s="200">
        <v>0</v>
      </c>
      <c r="DU355" s="200">
        <v>0</v>
      </c>
      <c r="DV355" s="200">
        <v>0</v>
      </c>
      <c r="DW355" s="1304"/>
    </row>
    <row r="356" spans="1:127" s="240" customFormat="1" ht="15.95" customHeight="1">
      <c r="B356" s="456" t="s">
        <v>1089</v>
      </c>
      <c r="C356" s="3000" t="str">
        <f>IF(C355="OK","",SUM(C353:D353)-I358)</f>
        <v/>
      </c>
      <c r="D356" s="3001"/>
      <c r="E356" s="3000" t="str">
        <f>IF(E355="OK","",SUM(E353:F353)-I358)</f>
        <v/>
      </c>
      <c r="F356" s="3001"/>
      <c r="G356" s="3000" t="str">
        <f>IF(G355="OK","",SUM(G353:H353)-I358)</f>
        <v/>
      </c>
      <c r="H356" s="3001"/>
      <c r="I356" s="3000" t="str">
        <f>IF(I355="OK","",SUM(I353:J353)-I358)</f>
        <v/>
      </c>
      <c r="J356" s="3001"/>
      <c r="K356" s="3000" t="str">
        <f>IF(K355="OK","",SUM(K353:L353)-I358)</f>
        <v/>
      </c>
      <c r="L356" s="3001"/>
      <c r="M356" s="3000" t="str">
        <f>IF(M355="OK","",SUM(M353:N353)-I358)</f>
        <v/>
      </c>
      <c r="N356" s="3001"/>
      <c r="O356" s="3000" t="str">
        <f>IF(O355="OK","",SUM(O353:P353)-I358)</f>
        <v/>
      </c>
      <c r="P356" s="3001"/>
      <c r="Q356" s="3000" t="str">
        <f>IF(Q355="OK","",SUM(Q353:R353)-I358)</f>
        <v/>
      </c>
      <c r="R356" s="3001"/>
      <c r="S356" s="3000" t="str">
        <f>IF(S355="OK","",SUM(S353:T353)-I358)</f>
        <v/>
      </c>
      <c r="T356" s="3001"/>
      <c r="U356" s="3000" t="str">
        <f>IF(U355="OK","",SUM(U353:V353)-I358)</f>
        <v/>
      </c>
      <c r="V356" s="3001"/>
      <c r="W356" s="3000" t="str">
        <f>IF(W355="OK","",SUM(W353:X353)-I358)</f>
        <v/>
      </c>
      <c r="X356" s="3001"/>
      <c r="Y356" s="3000" t="str">
        <f>IF(Y355="OK","",SUM(Y353:Z353)-I358)</f>
        <v/>
      </c>
      <c r="Z356" s="3001"/>
      <c r="AA356" s="3000" t="str">
        <f>IF(AA355="OK","",SUM(AA353:AB353)-I358)</f>
        <v/>
      </c>
      <c r="AB356" s="3001"/>
      <c r="AC356" s="410"/>
      <c r="AD356" s="3000" t="str">
        <f>IF(AD355="OK","",SUM(AD353:AE353)-AJ358)</f>
        <v/>
      </c>
      <c r="AE356" s="3001"/>
      <c r="AF356" s="3000" t="str">
        <f>IF(AF355="OK","",SUM(AF353:AG353)-AJ358)</f>
        <v/>
      </c>
      <c r="AG356" s="3001"/>
      <c r="AH356" s="3000" t="str">
        <f>IF(AH355="OK","",SUM(AH353:AI353)-AJ358)</f>
        <v/>
      </c>
      <c r="AI356" s="3001"/>
      <c r="AJ356" s="3000" t="str">
        <f>IF(AJ355="OK","",SUM(AJ353:AK353)-AJ358)</f>
        <v/>
      </c>
      <c r="AK356" s="3001"/>
      <c r="AL356" s="3000" t="str">
        <f>IF(AL355="OK","",SUM(AL353:AM353)-AJ358)</f>
        <v/>
      </c>
      <c r="AM356" s="3001"/>
      <c r="AN356" s="3000" t="str">
        <f>IF(AN355="OK","",SUM(AN353:AO353)-AJ358)</f>
        <v/>
      </c>
      <c r="AO356" s="3001"/>
      <c r="AP356" s="3000" t="str">
        <f>IF(AP355="OK","",SUM(AP353:AQ353)-AJ358)</f>
        <v/>
      </c>
      <c r="AQ356" s="3001"/>
      <c r="AR356" s="3000" t="str">
        <f>IF(AR355="OK","",SUM(AR353:AS353)-AJ358)</f>
        <v/>
      </c>
      <c r="AS356" s="3001"/>
      <c r="AT356" s="3000" t="str">
        <f>IF(AT355="OK","",SUM(AT353:AU353)-AJ358)</f>
        <v/>
      </c>
      <c r="AU356" s="3001"/>
      <c r="AV356" s="3000" t="str">
        <f>IF(AV355="OK","",SUM(AV353:AW353)-AJ358)</f>
        <v/>
      </c>
      <c r="AW356" s="3001"/>
      <c r="AX356" s="3000" t="str">
        <f>IF(AX355="OK","",SUM(AX353:AY353)-AJ358)</f>
        <v/>
      </c>
      <c r="AY356" s="3001"/>
      <c r="AZ356" s="3000" t="str">
        <f>IF(AZ355="OK","",SUM(AZ353:BA353)-AJ358)</f>
        <v/>
      </c>
      <c r="BA356" s="3001"/>
      <c r="BB356" s="3000" t="str">
        <f>IF(BB355="OK","",SUM(BB353:BC353)-AJ358)</f>
        <v/>
      </c>
      <c r="BC356" s="3001"/>
      <c r="BD356" s="411"/>
      <c r="BE356" s="3000" t="str">
        <f>IF(BE355="OK","",SUM(BE353:BF353)-BK358)</f>
        <v/>
      </c>
      <c r="BF356" s="3001"/>
      <c r="BG356" s="3000" t="str">
        <f>IF(BG355="OK","",SUM(BG353:BH353)-BK358)</f>
        <v/>
      </c>
      <c r="BH356" s="3001"/>
      <c r="BI356" s="3000" t="str">
        <f>IF(BI355="OK","",SUM(BI353:BJ353)-BK358)</f>
        <v/>
      </c>
      <c r="BJ356" s="3001"/>
      <c r="BK356" s="3000" t="str">
        <f>IF(BK355="OK","",SUM(BK353:BL353)-BK358)</f>
        <v/>
      </c>
      <c r="BL356" s="3001"/>
      <c r="BM356" s="3000" t="str">
        <f>IF(BM355="OK","",SUM(BM353:BN353)-BK358)</f>
        <v/>
      </c>
      <c r="BN356" s="3001"/>
      <c r="BO356" s="3000" t="str">
        <f>IF(BO355="OK","",SUM(BO353:BP353)-BK358)</f>
        <v/>
      </c>
      <c r="BP356" s="3001"/>
      <c r="BQ356" s="3000" t="str">
        <f>IF(BQ355="OK","",SUM(BQ353:BR353)-BK358)</f>
        <v/>
      </c>
      <c r="BR356" s="3001"/>
      <c r="BS356" s="3000" t="str">
        <f>IF(BS355="OK","",SUM(BS353:BT353)-BK358)</f>
        <v/>
      </c>
      <c r="BT356" s="3001"/>
      <c r="BU356" s="3000" t="str">
        <f>IF(BU355="OK","",SUM(BU353:BV353)-BK358)</f>
        <v/>
      </c>
      <c r="BV356" s="3001"/>
      <c r="BW356" s="3000" t="str">
        <f>IF(BW355="OK","",SUM(BW353:BX353)-BK358)</f>
        <v/>
      </c>
      <c r="BX356" s="3001"/>
      <c r="BY356" s="3000" t="str">
        <f>IF(BY355="OK","",SUM(BY353:BZ353)-BK358)</f>
        <v/>
      </c>
      <c r="BZ356" s="3001"/>
      <c r="CA356" s="3000" t="str">
        <f>IF(CA355="OK","",SUM(CA353:CB353)-BK358)</f>
        <v/>
      </c>
      <c r="CB356" s="3001"/>
      <c r="CC356" s="3000" t="str">
        <f>IF(CC355="OK","",SUM(CC353:CD353)-BK358)</f>
        <v/>
      </c>
      <c r="CD356" s="3001"/>
      <c r="CE356" s="412"/>
      <c r="CF356" s="3000" t="str">
        <f>IF(CF355="OK","",SUM(CF353:CG353)-CL358)</f>
        <v/>
      </c>
      <c r="CG356" s="3001"/>
      <c r="CH356" s="3000" t="str">
        <f>IF(CH355="OK","",SUM(CH353:CI353)-CL358)</f>
        <v/>
      </c>
      <c r="CI356" s="3001"/>
      <c r="CJ356" s="3000" t="str">
        <f>IF(CJ355="OK","",SUM(CJ353:CK353)-CL358)</f>
        <v/>
      </c>
      <c r="CK356" s="3001"/>
      <c r="CL356" s="3000" t="str">
        <f>IF(CL355="OK","",SUM(CL353:CM353)-CL358)</f>
        <v/>
      </c>
      <c r="CM356" s="3001"/>
      <c r="CN356" s="3000" t="str">
        <f>IF(CN355="OK","",SUM(CN353:CO353)-CL358)</f>
        <v/>
      </c>
      <c r="CO356" s="3001"/>
      <c r="CP356" s="3000" t="str">
        <f>IF(CP355="OK","",SUM(CP353:CQ353)-CL358)</f>
        <v/>
      </c>
      <c r="CQ356" s="3001"/>
      <c r="CR356" s="3000" t="str">
        <f>IF(CR355="OK","",SUM(CR353:CS353)-CL358)</f>
        <v/>
      </c>
      <c r="CS356" s="3001"/>
      <c r="CT356" s="3000" t="str">
        <f>IF(CT355="OK","",SUM(CT353:CU353)-CL358)</f>
        <v/>
      </c>
      <c r="CU356" s="3001"/>
      <c r="CV356" s="3000" t="str">
        <f>IF(CV355="OK","",SUM(CV353:CW353)-CL358)</f>
        <v/>
      </c>
      <c r="CW356" s="3001"/>
      <c r="CX356" s="3000" t="str">
        <f>IF(CX355="OK","",SUM(CX353:CY353)-CL358)</f>
        <v/>
      </c>
      <c r="CY356" s="3001"/>
      <c r="CZ356" s="3000" t="str">
        <f>IF(CZ355="OK","",SUM(CZ353:DA353)-CL358)</f>
        <v/>
      </c>
      <c r="DA356" s="3001"/>
      <c r="DB356" s="3000" t="str">
        <f>IF(DB355="OK","",SUM(DB353:DC353)-CL358)</f>
        <v/>
      </c>
      <c r="DC356" s="3001"/>
      <c r="DD356" s="3000" t="str">
        <f>IF(DD355="OK","",SUM(DD353:DE353)-CL358)</f>
        <v/>
      </c>
      <c r="DE356" s="3001"/>
      <c r="DF356" s="457" t="s">
        <v>1090</v>
      </c>
      <c r="DG356" s="408"/>
      <c r="DH356" s="408"/>
      <c r="DI356" s="408"/>
      <c r="DJ356" s="270"/>
      <c r="DK356" s="270"/>
      <c r="DL356" s="270"/>
      <c r="DM356" s="270"/>
      <c r="DN356" s="270"/>
      <c r="DO356" s="1122"/>
      <c r="DP356" s="564">
        <v>0</v>
      </c>
      <c r="DQ356" s="200">
        <v>0</v>
      </c>
      <c r="DR356" s="200">
        <v>0</v>
      </c>
      <c r="DS356" s="200">
        <v>0</v>
      </c>
      <c r="DT356" s="200">
        <v>0</v>
      </c>
      <c r="DU356" s="200">
        <v>0</v>
      </c>
      <c r="DV356" s="200">
        <v>0</v>
      </c>
      <c r="DW356" s="1304"/>
    </row>
    <row r="357" spans="1:127" s="240" customFormat="1" ht="15.95" customHeight="1">
      <c r="B357" s="820">
        <f>COUNTA(B189:B206)</f>
        <v>15</v>
      </c>
      <c r="C357" s="1124" t="s">
        <v>1091</v>
      </c>
      <c r="D357" s="460"/>
      <c r="E357" s="461"/>
      <c r="F357" s="461"/>
      <c r="G357" s="461"/>
      <c r="H357" s="462"/>
      <c r="I357" s="459" t="s">
        <v>1092</v>
      </c>
      <c r="J357" s="460"/>
      <c r="K357" s="461"/>
      <c r="L357" s="461"/>
      <c r="M357" s="461"/>
      <c r="N357" s="463"/>
      <c r="O357" s="459" t="s">
        <v>1093</v>
      </c>
      <c r="P357" s="461"/>
      <c r="Q357" s="461"/>
      <c r="R357" s="461"/>
      <c r="S357" s="463"/>
      <c r="T357" s="459" t="s">
        <v>1094</v>
      </c>
      <c r="U357" s="464"/>
      <c r="V357" s="461"/>
      <c r="W357" s="461"/>
      <c r="X357" s="461"/>
      <c r="Y357" s="461"/>
      <c r="Z357" s="461"/>
      <c r="AA357" s="461"/>
      <c r="AB357" s="463"/>
      <c r="AC357" s="410"/>
      <c r="AD357" s="1124" t="s">
        <v>1091</v>
      </c>
      <c r="AE357" s="460"/>
      <c r="AF357" s="461"/>
      <c r="AG357" s="461"/>
      <c r="AH357" s="461"/>
      <c r="AI357" s="462"/>
      <c r="AJ357" s="459" t="s">
        <v>1092</v>
      </c>
      <c r="AK357" s="460"/>
      <c r="AL357" s="461"/>
      <c r="AM357" s="461"/>
      <c r="AN357" s="461"/>
      <c r="AO357" s="463"/>
      <c r="AP357" s="459" t="s">
        <v>1093</v>
      </c>
      <c r="AQ357" s="461"/>
      <c r="AR357" s="461"/>
      <c r="AS357" s="461"/>
      <c r="AT357" s="463"/>
      <c r="AU357" s="459" t="s">
        <v>1094</v>
      </c>
      <c r="AV357" s="464"/>
      <c r="AW357" s="461"/>
      <c r="AX357" s="461"/>
      <c r="AY357" s="461"/>
      <c r="AZ357" s="461"/>
      <c r="BA357" s="461"/>
      <c r="BB357" s="461"/>
      <c r="BC357" s="463"/>
      <c r="BD357" s="411"/>
      <c r="BE357" s="1124" t="s">
        <v>1091</v>
      </c>
      <c r="BF357" s="460"/>
      <c r="BG357" s="461"/>
      <c r="BH357" s="461"/>
      <c r="BI357" s="461"/>
      <c r="BJ357" s="462"/>
      <c r="BK357" s="459" t="s">
        <v>1092</v>
      </c>
      <c r="BL357" s="460"/>
      <c r="BM357" s="461"/>
      <c r="BN357" s="461"/>
      <c r="BO357" s="461"/>
      <c r="BP357" s="463"/>
      <c r="BQ357" s="459" t="s">
        <v>1093</v>
      </c>
      <c r="BR357" s="461"/>
      <c r="BS357" s="461"/>
      <c r="BT357" s="461"/>
      <c r="BU357" s="463"/>
      <c r="BV357" s="459" t="s">
        <v>1094</v>
      </c>
      <c r="BW357" s="464"/>
      <c r="BX357" s="461"/>
      <c r="BY357" s="461"/>
      <c r="BZ357" s="461"/>
      <c r="CA357" s="461"/>
      <c r="CB357" s="461"/>
      <c r="CC357" s="461"/>
      <c r="CD357" s="463"/>
      <c r="CE357" s="412"/>
      <c r="CF357" s="1124" t="s">
        <v>1091</v>
      </c>
      <c r="CG357" s="460"/>
      <c r="CH357" s="461"/>
      <c r="CI357" s="461"/>
      <c r="CJ357" s="461"/>
      <c r="CK357" s="462"/>
      <c r="CL357" s="459" t="s">
        <v>1092</v>
      </c>
      <c r="CM357" s="460"/>
      <c r="CN357" s="461"/>
      <c r="CO357" s="461"/>
      <c r="CP357" s="461"/>
      <c r="CQ357" s="463"/>
      <c r="CR357" s="459" t="s">
        <v>1093</v>
      </c>
      <c r="CS357" s="461"/>
      <c r="CT357" s="461"/>
      <c r="CU357" s="461"/>
      <c r="CV357" s="463"/>
      <c r="CW357" s="459" t="s">
        <v>1094</v>
      </c>
      <c r="CX357" s="464"/>
      <c r="CY357" s="461"/>
      <c r="CZ357" s="461"/>
      <c r="DA357" s="461"/>
      <c r="DB357" s="461"/>
      <c r="DC357" s="461"/>
      <c r="DD357" s="461"/>
      <c r="DE357" s="463"/>
      <c r="DF357" s="3410">
        <f>B357</f>
        <v>15</v>
      </c>
      <c r="DG357" s="3411"/>
      <c r="DH357" s="3411"/>
      <c r="DI357" s="627" t="s">
        <v>1095</v>
      </c>
      <c r="DJ357" s="627"/>
      <c r="DK357" s="270">
        <v>0</v>
      </c>
      <c r="DL357" s="270">
        <v>0</v>
      </c>
      <c r="DM357" s="270">
        <v>0</v>
      </c>
      <c r="DN357" s="270">
        <v>0</v>
      </c>
      <c r="DO357" s="1122"/>
      <c r="DP357" s="564">
        <v>0</v>
      </c>
      <c r="DQ357" s="200">
        <v>0</v>
      </c>
      <c r="DR357" s="200">
        <v>0</v>
      </c>
      <c r="DS357" s="200">
        <v>0</v>
      </c>
      <c r="DT357" s="200">
        <v>0</v>
      </c>
      <c r="DU357" s="200">
        <v>0</v>
      </c>
      <c r="DV357" s="200">
        <v>0</v>
      </c>
      <c r="DW357" s="1304"/>
    </row>
    <row r="358" spans="1:127" s="240" customFormat="1" ht="15.95" customHeight="1" thickBot="1">
      <c r="B358" s="466" t="s">
        <v>1096</v>
      </c>
      <c r="C358" s="3198">
        <v>20</v>
      </c>
      <c r="D358" s="3199"/>
      <c r="E358" s="3199"/>
      <c r="F358" s="3199"/>
      <c r="G358" s="3199"/>
      <c r="H358" s="3200"/>
      <c r="I358" s="3201">
        <f>(J351/P351)*C358</f>
        <v>4</v>
      </c>
      <c r="J358" s="3202"/>
      <c r="K358" s="3202"/>
      <c r="L358" s="3202"/>
      <c r="M358" s="3202"/>
      <c r="N358" s="3203"/>
      <c r="O358" s="3201">
        <f>SUM(C353:AB353)</f>
        <v>0</v>
      </c>
      <c r="P358" s="3202"/>
      <c r="Q358" s="3202"/>
      <c r="R358" s="3202"/>
      <c r="S358" s="3203"/>
      <c r="T358" s="3201" t="str">
        <f>IF(O358&lt;=I358,"OK","Trop")</f>
        <v>OK</v>
      </c>
      <c r="U358" s="3202"/>
      <c r="V358" s="3202"/>
      <c r="W358" s="3202"/>
      <c r="X358" s="3202"/>
      <c r="Y358" s="3196" t="str">
        <f>IF(O358&lt;=I358,"",IF(O358&gt;I358,O358-I358))</f>
        <v/>
      </c>
      <c r="Z358" s="3196"/>
      <c r="AA358" s="3196"/>
      <c r="AB358" s="3197"/>
      <c r="AC358" s="410"/>
      <c r="AD358" s="3198">
        <v>20</v>
      </c>
      <c r="AE358" s="3199"/>
      <c r="AF358" s="3199"/>
      <c r="AG358" s="3199"/>
      <c r="AH358" s="3199"/>
      <c r="AI358" s="3200"/>
      <c r="AJ358" s="3201">
        <f>(AK351/AQ351)*AD358</f>
        <v>6</v>
      </c>
      <c r="AK358" s="3202"/>
      <c r="AL358" s="3202"/>
      <c r="AM358" s="3202"/>
      <c r="AN358" s="3202"/>
      <c r="AO358" s="3203"/>
      <c r="AP358" s="3201">
        <f>SUM(AD353:BC353)</f>
        <v>5</v>
      </c>
      <c r="AQ358" s="3202"/>
      <c r="AR358" s="3202"/>
      <c r="AS358" s="3202"/>
      <c r="AT358" s="3203"/>
      <c r="AU358" s="3201" t="str">
        <f>IF(AP358&lt;=AJ358,"OK","Trop")</f>
        <v>OK</v>
      </c>
      <c r="AV358" s="3202"/>
      <c r="AW358" s="3202"/>
      <c r="AX358" s="3202"/>
      <c r="AY358" s="3202"/>
      <c r="AZ358" s="3196" t="str">
        <f>IF(AP358&lt;=AJ358,"",IF(AP358&gt;AJ358,AP358-AJ358))</f>
        <v/>
      </c>
      <c r="BA358" s="3196"/>
      <c r="BB358" s="3196"/>
      <c r="BC358" s="3197"/>
      <c r="BD358" s="411"/>
      <c r="BE358" s="3198">
        <v>20</v>
      </c>
      <c r="BF358" s="3199"/>
      <c r="BG358" s="3199"/>
      <c r="BH358" s="3199"/>
      <c r="BI358" s="3199"/>
      <c r="BJ358" s="3200"/>
      <c r="BK358" s="3201">
        <f>(BL351/BR351)*BE358</f>
        <v>6</v>
      </c>
      <c r="BL358" s="3202"/>
      <c r="BM358" s="3202"/>
      <c r="BN358" s="3202"/>
      <c r="BO358" s="3202"/>
      <c r="BP358" s="3203"/>
      <c r="BQ358" s="3201">
        <f>SUM(BE353:CD353)</f>
        <v>0</v>
      </c>
      <c r="BR358" s="3202"/>
      <c r="BS358" s="3202"/>
      <c r="BT358" s="3202"/>
      <c r="BU358" s="3203"/>
      <c r="BV358" s="3201" t="str">
        <f>IF(BQ358&lt;=BK358,"OK","Trop")</f>
        <v>OK</v>
      </c>
      <c r="BW358" s="3202"/>
      <c r="BX358" s="3202"/>
      <c r="BY358" s="3202"/>
      <c r="BZ358" s="3202"/>
      <c r="CA358" s="3196" t="str">
        <f>IF(BQ358&lt;=BK358,"",IF(BQ358&gt;BK358,BQ358-BK358))</f>
        <v/>
      </c>
      <c r="CB358" s="3196"/>
      <c r="CC358" s="3196"/>
      <c r="CD358" s="3197"/>
      <c r="CE358" s="412"/>
      <c r="CF358" s="3198">
        <v>40</v>
      </c>
      <c r="CG358" s="3199"/>
      <c r="CH358" s="3199"/>
      <c r="CI358" s="3199"/>
      <c r="CJ358" s="3199"/>
      <c r="CK358" s="3200"/>
      <c r="CL358" s="3201">
        <f>(CM351/CS351)*CF358</f>
        <v>8</v>
      </c>
      <c r="CM358" s="3202"/>
      <c r="CN358" s="3202"/>
      <c r="CO358" s="3202"/>
      <c r="CP358" s="3202"/>
      <c r="CQ358" s="3203"/>
      <c r="CR358" s="3201">
        <f>SUM(CF353:DE353)</f>
        <v>0</v>
      </c>
      <c r="CS358" s="3202"/>
      <c r="CT358" s="3202"/>
      <c r="CU358" s="3202"/>
      <c r="CV358" s="3203"/>
      <c r="CW358" s="3201" t="str">
        <f>IF(CR358&lt;=CL358,"OK","Trop")</f>
        <v>OK</v>
      </c>
      <c r="CX358" s="3202"/>
      <c r="CY358" s="3202"/>
      <c r="CZ358" s="3202"/>
      <c r="DA358" s="3202"/>
      <c r="DB358" s="3196" t="str">
        <f>IF(CR358&lt;=CL358,"",IF(CR358&gt;CL358,CR358-CL358))</f>
        <v/>
      </c>
      <c r="DC358" s="3196"/>
      <c r="DD358" s="3196"/>
      <c r="DE358" s="3197"/>
      <c r="DF358" s="1125" t="s">
        <v>1164</v>
      </c>
      <c r="DG358" s="1126"/>
      <c r="DH358" s="1126"/>
      <c r="DI358" s="1126"/>
      <c r="DJ358" s="1126"/>
      <c r="DK358" s="1126"/>
      <c r="DL358" s="1126"/>
      <c r="DM358" s="1126"/>
      <c r="DN358" s="1126"/>
      <c r="DO358" s="1127"/>
      <c r="DP358" s="564">
        <v>0</v>
      </c>
      <c r="DQ358" s="200">
        <v>0</v>
      </c>
      <c r="DR358" s="200">
        <v>0</v>
      </c>
      <c r="DS358" s="200">
        <v>0</v>
      </c>
      <c r="DT358" s="200">
        <v>0</v>
      </c>
      <c r="DU358" s="200">
        <v>0</v>
      </c>
      <c r="DV358" s="200">
        <v>0</v>
      </c>
      <c r="DW358" s="1304"/>
    </row>
    <row r="359" spans="1:127" s="240" customFormat="1" ht="15.95" customHeight="1">
      <c r="A359" s="621"/>
      <c r="B359" s="1248"/>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129"/>
      <c r="BC359" s="129"/>
      <c r="BD359" s="129"/>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c r="CG359" s="129"/>
      <c r="CH359" s="129"/>
      <c r="CI359" s="129"/>
      <c r="CJ359" s="129"/>
      <c r="CK359" s="129"/>
      <c r="CL359" s="129"/>
      <c r="CM359" s="129"/>
      <c r="CN359" s="129"/>
      <c r="CO359" s="129"/>
      <c r="CP359" s="129"/>
      <c r="CQ359" s="129"/>
      <c r="CR359" s="129"/>
      <c r="CS359" s="129"/>
      <c r="CT359" s="129"/>
      <c r="CU359" s="129"/>
      <c r="CV359" s="129"/>
      <c r="CW359" s="129"/>
      <c r="CX359" s="129"/>
      <c r="CY359" s="129"/>
      <c r="CZ359" s="129"/>
      <c r="DA359" s="129"/>
      <c r="DB359" s="129"/>
      <c r="DC359" s="129"/>
      <c r="DD359" s="129"/>
      <c r="DE359" s="129"/>
      <c r="DF359" s="129"/>
      <c r="DG359" s="129"/>
      <c r="DI359" s="564">
        <v>0</v>
      </c>
      <c r="DJ359" s="564">
        <v>0</v>
      </c>
      <c r="DK359" s="564">
        <v>0</v>
      </c>
      <c r="DL359" s="564">
        <v>0</v>
      </c>
      <c r="DM359" s="564">
        <v>0</v>
      </c>
      <c r="DN359" s="564">
        <v>0</v>
      </c>
      <c r="DO359" s="564">
        <v>0</v>
      </c>
      <c r="DP359" s="564">
        <v>0</v>
      </c>
      <c r="DQ359" s="200">
        <v>0</v>
      </c>
      <c r="DR359" s="200">
        <v>0</v>
      </c>
      <c r="DS359" s="200">
        <v>0</v>
      </c>
      <c r="DT359" s="200">
        <v>0</v>
      </c>
      <c r="DU359" s="200">
        <v>0</v>
      </c>
      <c r="DV359" s="200">
        <v>0</v>
      </c>
      <c r="DW359" s="1304"/>
    </row>
    <row r="360" spans="1:127" s="240" customFormat="1" ht="15.95" customHeight="1">
      <c r="B360" s="3106" t="str">
        <f>B75</f>
        <v>PROTÉINES  PORC</v>
      </c>
      <c r="C360" s="3107"/>
      <c r="D360" s="3107"/>
      <c r="E360" s="3107"/>
      <c r="F360" s="3107"/>
      <c r="G360" s="3107"/>
      <c r="H360" s="3107"/>
      <c r="I360" s="3107"/>
      <c r="J360" s="3107"/>
      <c r="K360" s="3107"/>
      <c r="L360" s="3107"/>
      <c r="M360" s="3107"/>
      <c r="N360" s="3107"/>
      <c r="O360" s="3107"/>
      <c r="P360" s="3107"/>
      <c r="Q360" s="3107"/>
      <c r="R360" s="3107"/>
      <c r="S360" s="3107"/>
      <c r="T360" s="3107"/>
      <c r="U360" s="3107"/>
      <c r="V360" s="3107"/>
      <c r="W360" s="3107"/>
      <c r="X360" s="3107"/>
      <c r="Y360" s="3107"/>
      <c r="Z360" s="3107"/>
      <c r="AA360" s="3107"/>
      <c r="AB360" s="3107"/>
      <c r="AC360" s="3107"/>
      <c r="AD360" s="3107"/>
      <c r="AE360" s="3107"/>
      <c r="AF360" s="3107"/>
      <c r="AG360" s="3107"/>
      <c r="AH360" s="3107"/>
      <c r="AI360" s="3107"/>
      <c r="AJ360" s="3107"/>
      <c r="AK360" s="3107"/>
      <c r="AL360" s="3107"/>
      <c r="AM360" s="3107"/>
      <c r="AN360" s="3107"/>
      <c r="AO360" s="3107"/>
      <c r="AP360" s="3107"/>
      <c r="AQ360" s="3107"/>
      <c r="AR360" s="3107"/>
      <c r="AS360" s="3107"/>
      <c r="AT360" s="3107"/>
      <c r="AU360" s="3107"/>
      <c r="AV360" s="3107"/>
      <c r="AW360" s="3107"/>
      <c r="AX360" s="3107"/>
      <c r="AY360" s="3107"/>
      <c r="AZ360" s="3107"/>
      <c r="BA360" s="3107"/>
      <c r="BB360" s="3107"/>
      <c r="BC360" s="3107"/>
      <c r="BD360" s="3107"/>
      <c r="BE360" s="3107"/>
      <c r="BF360" s="3107"/>
      <c r="BG360" s="3107"/>
      <c r="BH360" s="3107"/>
      <c r="BI360" s="3107"/>
      <c r="BJ360" s="3107"/>
      <c r="BK360" s="3107"/>
      <c r="BL360" s="3107"/>
      <c r="BM360" s="3107"/>
      <c r="BN360" s="3107"/>
      <c r="BO360" s="3107"/>
      <c r="BP360" s="3107"/>
      <c r="BQ360" s="3107"/>
      <c r="BR360" s="3107"/>
      <c r="BS360" s="3107"/>
      <c r="BT360" s="3107"/>
      <c r="BU360" s="3107"/>
      <c r="BV360" s="3107"/>
      <c r="BW360" s="3107"/>
      <c r="BX360" s="3107"/>
      <c r="BY360" s="3107"/>
      <c r="BZ360" s="3107"/>
      <c r="CA360" s="3107"/>
      <c r="CB360" s="3107"/>
      <c r="CC360" s="3107"/>
      <c r="CD360" s="3107"/>
      <c r="CE360" s="3107"/>
      <c r="CF360" s="3107"/>
      <c r="CG360" s="3107"/>
      <c r="CH360" s="3107"/>
      <c r="CI360" s="3107"/>
      <c r="CJ360" s="3107"/>
      <c r="CK360" s="3107"/>
      <c r="CL360" s="3107"/>
      <c r="CM360" s="3107"/>
      <c r="CN360" s="3107"/>
      <c r="CO360" s="3107"/>
      <c r="CP360" s="3107"/>
      <c r="CQ360" s="3107"/>
      <c r="CR360" s="3409" t="s">
        <v>1163</v>
      </c>
      <c r="CS360" s="3409"/>
      <c r="CT360" s="3409"/>
      <c r="CU360" s="3409"/>
      <c r="CV360" s="3409"/>
      <c r="CW360" s="3409"/>
      <c r="CX360" s="3409"/>
      <c r="CY360" s="3409"/>
      <c r="CZ360" s="3409"/>
      <c r="DA360" s="3409"/>
      <c r="DB360" s="3409"/>
      <c r="DC360" s="3409"/>
      <c r="DD360" s="3409"/>
      <c r="DE360" s="3409"/>
      <c r="DF360" s="3172">
        <f>ROW(DE79)</f>
        <v>79</v>
      </c>
      <c r="DG360" s="3172" t="s">
        <v>1124</v>
      </c>
      <c r="DH360" s="3172">
        <f>ROW(DE90)</f>
        <v>90</v>
      </c>
      <c r="DI360" s="3232" t="str">
        <f>B360</f>
        <v>PROTÉINES  PORC</v>
      </c>
      <c r="DJ360" s="3232"/>
      <c r="DK360" s="3232"/>
      <c r="DL360" s="3232"/>
      <c r="DM360" s="3232"/>
      <c r="DN360" s="3232"/>
      <c r="DO360" s="3233"/>
      <c r="DP360" s="564">
        <v>0</v>
      </c>
      <c r="DQ360" s="200">
        <v>0</v>
      </c>
      <c r="DR360" s="200">
        <v>0</v>
      </c>
      <c r="DS360" s="200">
        <v>0</v>
      </c>
      <c r="DT360" s="200">
        <v>0</v>
      </c>
      <c r="DU360" s="200">
        <v>0</v>
      </c>
      <c r="DV360" s="200">
        <v>0</v>
      </c>
      <c r="DW360" s="1304"/>
    </row>
    <row r="361" spans="1:127" s="240" customFormat="1" ht="15.95" customHeight="1">
      <c r="B361" s="3108"/>
      <c r="C361" s="3109"/>
      <c r="D361" s="3109"/>
      <c r="E361" s="3109"/>
      <c r="F361" s="3109"/>
      <c r="G361" s="3109"/>
      <c r="H361" s="3109"/>
      <c r="I361" s="3109"/>
      <c r="J361" s="3109"/>
      <c r="K361" s="3109"/>
      <c r="L361" s="3109"/>
      <c r="M361" s="3109"/>
      <c r="N361" s="3109"/>
      <c r="O361" s="3109"/>
      <c r="P361" s="3109"/>
      <c r="Q361" s="3109"/>
      <c r="R361" s="3109"/>
      <c r="S361" s="3109"/>
      <c r="T361" s="3109"/>
      <c r="U361" s="3109"/>
      <c r="V361" s="3109"/>
      <c r="W361" s="3109"/>
      <c r="X361" s="3109"/>
      <c r="Y361" s="3109"/>
      <c r="Z361" s="3109"/>
      <c r="AA361" s="3109"/>
      <c r="AB361" s="3109"/>
      <c r="AC361" s="3109"/>
      <c r="AD361" s="3109"/>
      <c r="AE361" s="3109"/>
      <c r="AF361" s="3109"/>
      <c r="AG361" s="3109"/>
      <c r="AH361" s="3109"/>
      <c r="AI361" s="3109"/>
      <c r="AJ361" s="3109"/>
      <c r="AK361" s="3109"/>
      <c r="AL361" s="3109"/>
      <c r="AM361" s="3109"/>
      <c r="AN361" s="3109"/>
      <c r="AO361" s="3109"/>
      <c r="AP361" s="3109"/>
      <c r="AQ361" s="3109"/>
      <c r="AR361" s="3109"/>
      <c r="AS361" s="3109"/>
      <c r="AT361" s="3109"/>
      <c r="AU361" s="3109"/>
      <c r="AV361" s="3109"/>
      <c r="AW361" s="3109"/>
      <c r="AX361" s="3109"/>
      <c r="AY361" s="3109"/>
      <c r="AZ361" s="3109"/>
      <c r="BA361" s="3109"/>
      <c r="BB361" s="3109"/>
      <c r="BC361" s="3109"/>
      <c r="BD361" s="3109"/>
      <c r="BE361" s="3109"/>
      <c r="BF361" s="3109"/>
      <c r="BG361" s="3109"/>
      <c r="BH361" s="3109"/>
      <c r="BI361" s="3109"/>
      <c r="BJ361" s="3109"/>
      <c r="BK361" s="3109"/>
      <c r="BL361" s="3109"/>
      <c r="BM361" s="3109"/>
      <c r="BN361" s="3109"/>
      <c r="BO361" s="3109"/>
      <c r="BP361" s="3109"/>
      <c r="BQ361" s="3109"/>
      <c r="BR361" s="3109"/>
      <c r="BS361" s="3109"/>
      <c r="BT361" s="3109"/>
      <c r="BU361" s="3109"/>
      <c r="BV361" s="3109"/>
      <c r="BW361" s="3109"/>
      <c r="BX361" s="3109"/>
      <c r="BY361" s="3109"/>
      <c r="BZ361" s="3109"/>
      <c r="CA361" s="3109"/>
      <c r="CB361" s="3109"/>
      <c r="CC361" s="3109"/>
      <c r="CD361" s="3109"/>
      <c r="CE361" s="3109"/>
      <c r="CF361" s="3109"/>
      <c r="CG361" s="3109"/>
      <c r="CH361" s="3109"/>
      <c r="CI361" s="3109"/>
      <c r="CJ361" s="3109"/>
      <c r="CK361" s="3109"/>
      <c r="CL361" s="3109"/>
      <c r="CM361" s="3109"/>
      <c r="CN361" s="3109"/>
      <c r="CO361" s="3109"/>
      <c r="CP361" s="3109"/>
      <c r="CQ361" s="3109"/>
      <c r="CR361" s="3409"/>
      <c r="CS361" s="3409"/>
      <c r="CT361" s="3409"/>
      <c r="CU361" s="3409"/>
      <c r="CV361" s="3409"/>
      <c r="CW361" s="3409"/>
      <c r="CX361" s="3409"/>
      <c r="CY361" s="3409"/>
      <c r="CZ361" s="3409"/>
      <c r="DA361" s="3409"/>
      <c r="DB361" s="3409"/>
      <c r="DC361" s="3409"/>
      <c r="DD361" s="3409"/>
      <c r="DE361" s="3409"/>
      <c r="DF361" s="3231"/>
      <c r="DG361" s="3231"/>
      <c r="DH361" s="3231"/>
      <c r="DI361" s="3234"/>
      <c r="DJ361" s="3234"/>
      <c r="DK361" s="3234"/>
      <c r="DL361" s="3234"/>
      <c r="DM361" s="3234"/>
      <c r="DN361" s="3234"/>
      <c r="DO361" s="3235"/>
      <c r="DP361" s="564">
        <v>0</v>
      </c>
      <c r="DQ361" s="200">
        <v>0</v>
      </c>
      <c r="DR361" s="200">
        <v>0</v>
      </c>
      <c r="DS361" s="200">
        <v>0</v>
      </c>
      <c r="DT361" s="200">
        <v>0</v>
      </c>
      <c r="DU361" s="200">
        <v>0</v>
      </c>
      <c r="DV361" s="200">
        <v>0</v>
      </c>
      <c r="DW361" s="1304"/>
    </row>
    <row r="362" spans="1:127" s="240" customFormat="1" ht="15.95" customHeight="1">
      <c r="B362" s="444" t="s">
        <v>1080</v>
      </c>
      <c r="C362" s="1108" t="s">
        <v>1076</v>
      </c>
      <c r="D362" s="1109"/>
      <c r="E362" s="1109"/>
      <c r="F362" s="1109"/>
      <c r="G362" s="1109"/>
      <c r="H362" s="1109"/>
      <c r="I362" s="1110" t="s">
        <v>1081</v>
      </c>
      <c r="J362" s="3185">
        <v>4</v>
      </c>
      <c r="K362" s="3185"/>
      <c r="L362" s="1109" t="s">
        <v>1082</v>
      </c>
      <c r="M362" s="1109"/>
      <c r="N362" s="1111"/>
      <c r="O362" s="1111"/>
      <c r="P362" s="3186">
        <v>20</v>
      </c>
      <c r="Q362" s="3186"/>
      <c r="R362" s="1109" t="s">
        <v>1083</v>
      </c>
      <c r="S362" s="1112"/>
      <c r="T362" s="1109"/>
      <c r="U362" s="1109"/>
      <c r="V362" s="1109"/>
      <c r="W362" s="1109"/>
      <c r="X362" s="1109"/>
      <c r="Y362" s="1109"/>
      <c r="Z362" s="1109"/>
      <c r="AA362" s="1109"/>
      <c r="AB362" s="1113"/>
      <c r="AC362" s="410"/>
      <c r="AD362" s="1108"/>
      <c r="AE362" s="1109"/>
      <c r="AF362" s="1109"/>
      <c r="AG362" s="1109"/>
      <c r="AH362" s="1109"/>
      <c r="AI362" s="1109"/>
      <c r="AJ362" s="1110" t="s">
        <v>1081</v>
      </c>
      <c r="AK362" s="3185">
        <v>6</v>
      </c>
      <c r="AL362" s="3185"/>
      <c r="AM362" s="1109" t="s">
        <v>1082</v>
      </c>
      <c r="AN362" s="1109"/>
      <c r="AO362" s="1111"/>
      <c r="AP362" s="1111"/>
      <c r="AQ362" s="3186">
        <v>20</v>
      </c>
      <c r="AR362" s="3186"/>
      <c r="AS362" s="1109" t="s">
        <v>1083</v>
      </c>
      <c r="AT362" s="1112"/>
      <c r="AU362" s="1109"/>
      <c r="AV362" s="1109"/>
      <c r="AW362" s="1109"/>
      <c r="AX362" s="1109"/>
      <c r="AY362" s="1109"/>
      <c r="AZ362" s="1109"/>
      <c r="BA362" s="1109"/>
      <c r="BB362" s="1109"/>
      <c r="BC362" s="1113"/>
      <c r="BD362" s="411"/>
      <c r="BE362" s="1108"/>
      <c r="BF362" s="1109"/>
      <c r="BG362" s="1109"/>
      <c r="BH362" s="1109"/>
      <c r="BI362" s="1109"/>
      <c r="BJ362" s="1109"/>
      <c r="BK362" s="1110" t="s">
        <v>1081</v>
      </c>
      <c r="BL362" s="3185">
        <v>6</v>
      </c>
      <c r="BM362" s="3185"/>
      <c r="BN362" s="1109" t="s">
        <v>1082</v>
      </c>
      <c r="BO362" s="1109"/>
      <c r="BP362" s="1111"/>
      <c r="BQ362" s="1111"/>
      <c r="BR362" s="3186">
        <v>20</v>
      </c>
      <c r="BS362" s="3186"/>
      <c r="BT362" s="1109" t="s">
        <v>1083</v>
      </c>
      <c r="BU362" s="1112"/>
      <c r="BV362" s="1109"/>
      <c r="BW362" s="1109"/>
      <c r="BX362" s="1109"/>
      <c r="BY362" s="1109"/>
      <c r="BZ362" s="1109"/>
      <c r="CA362" s="1109"/>
      <c r="CB362" s="1109"/>
      <c r="CC362" s="1109"/>
      <c r="CD362" s="1113"/>
      <c r="CE362" s="412"/>
      <c r="CF362" s="1108"/>
      <c r="CG362" s="1109"/>
      <c r="CH362" s="1109"/>
      <c r="CI362" s="1109"/>
      <c r="CJ362" s="1109"/>
      <c r="CK362" s="1109"/>
      <c r="CL362" s="1110" t="s">
        <v>1081</v>
      </c>
      <c r="CM362" s="3185">
        <v>4</v>
      </c>
      <c r="CN362" s="3185"/>
      <c r="CO362" s="1109" t="s">
        <v>1082</v>
      </c>
      <c r="CP362" s="1109"/>
      <c r="CQ362" s="1111"/>
      <c r="CR362" s="1111"/>
      <c r="CS362" s="3186">
        <v>20</v>
      </c>
      <c r="CT362" s="3186"/>
      <c r="CU362" s="1109" t="s">
        <v>1083</v>
      </c>
      <c r="CV362" s="1112"/>
      <c r="CW362" s="1109"/>
      <c r="CX362" s="1109"/>
      <c r="CY362" s="1109"/>
      <c r="CZ362" s="1109"/>
      <c r="DA362" s="1109"/>
      <c r="DB362" s="1109"/>
      <c r="DC362" s="1109"/>
      <c r="DD362" s="1109"/>
      <c r="DE362" s="1113"/>
      <c r="DF362" s="1114" t="s">
        <v>1084</v>
      </c>
      <c r="DG362" s="1115"/>
      <c r="DH362" s="1116"/>
      <c r="DI362" s="1116"/>
      <c r="DJ362" s="1117"/>
      <c r="DK362" s="1117"/>
      <c r="DL362" s="1117"/>
      <c r="DM362" s="1117"/>
      <c r="DN362" s="1117"/>
      <c r="DO362" s="1118"/>
      <c r="DP362" s="564">
        <v>0</v>
      </c>
      <c r="DQ362" s="200">
        <v>0</v>
      </c>
      <c r="DR362" s="200">
        <v>0</v>
      </c>
      <c r="DS362" s="200">
        <v>0</v>
      </c>
      <c r="DT362" s="200">
        <v>0</v>
      </c>
      <c r="DU362" s="200">
        <v>0</v>
      </c>
      <c r="DV362" s="200">
        <v>0</v>
      </c>
      <c r="DW362" s="1304"/>
    </row>
    <row r="363" spans="1:127" s="240" customFormat="1" ht="13.5" customHeight="1">
      <c r="B363" s="413" t="s">
        <v>205</v>
      </c>
      <c r="C363" s="414" t="s">
        <v>66</v>
      </c>
      <c r="D363" s="415" t="s">
        <v>77</v>
      </c>
      <c r="E363" s="414" t="s">
        <v>66</v>
      </c>
      <c r="F363" s="415" t="s">
        <v>77</v>
      </c>
      <c r="G363" s="414" t="s">
        <v>66</v>
      </c>
      <c r="H363" s="415" t="s">
        <v>77</v>
      </c>
      <c r="I363" s="414" t="s">
        <v>66</v>
      </c>
      <c r="J363" s="415" t="s">
        <v>77</v>
      </c>
      <c r="K363" s="414" t="s">
        <v>66</v>
      </c>
      <c r="L363" s="415" t="s">
        <v>77</v>
      </c>
      <c r="M363" s="414" t="s">
        <v>66</v>
      </c>
      <c r="N363" s="415" t="s">
        <v>77</v>
      </c>
      <c r="O363" s="414" t="s">
        <v>66</v>
      </c>
      <c r="P363" s="415" t="s">
        <v>77</v>
      </c>
      <c r="Q363" s="414" t="s">
        <v>66</v>
      </c>
      <c r="R363" s="415" t="s">
        <v>77</v>
      </c>
      <c r="S363" s="414" t="s">
        <v>66</v>
      </c>
      <c r="T363" s="415" t="s">
        <v>77</v>
      </c>
      <c r="U363" s="414" t="s">
        <v>66</v>
      </c>
      <c r="V363" s="415" t="s">
        <v>77</v>
      </c>
      <c r="W363" s="414" t="s">
        <v>66</v>
      </c>
      <c r="X363" s="415" t="s">
        <v>77</v>
      </c>
      <c r="Y363" s="414" t="s">
        <v>66</v>
      </c>
      <c r="Z363" s="415" t="s">
        <v>77</v>
      </c>
      <c r="AA363" s="414" t="s">
        <v>66</v>
      </c>
      <c r="AB363" s="416" t="s">
        <v>77</v>
      </c>
      <c r="AC363" s="410"/>
      <c r="AD363" s="417" t="s">
        <v>66</v>
      </c>
      <c r="AE363" s="415" t="s">
        <v>77</v>
      </c>
      <c r="AF363" s="418" t="s">
        <v>66</v>
      </c>
      <c r="AG363" s="415" t="s">
        <v>77</v>
      </c>
      <c r="AH363" s="418" t="s">
        <v>66</v>
      </c>
      <c r="AI363" s="415" t="s">
        <v>77</v>
      </c>
      <c r="AJ363" s="418" t="s">
        <v>66</v>
      </c>
      <c r="AK363" s="415" t="s">
        <v>77</v>
      </c>
      <c r="AL363" s="418" t="s">
        <v>66</v>
      </c>
      <c r="AM363" s="415" t="s">
        <v>77</v>
      </c>
      <c r="AN363" s="418" t="s">
        <v>66</v>
      </c>
      <c r="AO363" s="415" t="s">
        <v>77</v>
      </c>
      <c r="AP363" s="418" t="s">
        <v>66</v>
      </c>
      <c r="AQ363" s="415" t="s">
        <v>77</v>
      </c>
      <c r="AR363" s="418" t="s">
        <v>66</v>
      </c>
      <c r="AS363" s="415" t="s">
        <v>77</v>
      </c>
      <c r="AT363" s="418" t="s">
        <v>66</v>
      </c>
      <c r="AU363" s="415" t="s">
        <v>77</v>
      </c>
      <c r="AV363" s="418" t="s">
        <v>66</v>
      </c>
      <c r="AW363" s="415" t="s">
        <v>77</v>
      </c>
      <c r="AX363" s="418" t="s">
        <v>66</v>
      </c>
      <c r="AY363" s="415" t="s">
        <v>77</v>
      </c>
      <c r="AZ363" s="418" t="s">
        <v>66</v>
      </c>
      <c r="BA363" s="415" t="s">
        <v>77</v>
      </c>
      <c r="BB363" s="418" t="s">
        <v>66</v>
      </c>
      <c r="BC363" s="416" t="s">
        <v>77</v>
      </c>
      <c r="BD363" s="411"/>
      <c r="BE363" s="419" t="s">
        <v>66</v>
      </c>
      <c r="BF363" s="415" t="s">
        <v>77</v>
      </c>
      <c r="BG363" s="420" t="s">
        <v>66</v>
      </c>
      <c r="BH363" s="415" t="s">
        <v>77</v>
      </c>
      <c r="BI363" s="420" t="s">
        <v>66</v>
      </c>
      <c r="BJ363" s="415" t="s">
        <v>77</v>
      </c>
      <c r="BK363" s="420" t="s">
        <v>66</v>
      </c>
      <c r="BL363" s="415" t="s">
        <v>77</v>
      </c>
      <c r="BM363" s="420" t="s">
        <v>66</v>
      </c>
      <c r="BN363" s="415" t="s">
        <v>77</v>
      </c>
      <c r="BO363" s="420" t="s">
        <v>66</v>
      </c>
      <c r="BP363" s="415" t="s">
        <v>77</v>
      </c>
      <c r="BQ363" s="420" t="s">
        <v>66</v>
      </c>
      <c r="BR363" s="415" t="s">
        <v>77</v>
      </c>
      <c r="BS363" s="420" t="s">
        <v>66</v>
      </c>
      <c r="BT363" s="415" t="s">
        <v>77</v>
      </c>
      <c r="BU363" s="420" t="s">
        <v>66</v>
      </c>
      <c r="BV363" s="415" t="s">
        <v>77</v>
      </c>
      <c r="BW363" s="420" t="s">
        <v>66</v>
      </c>
      <c r="BX363" s="415" t="s">
        <v>77</v>
      </c>
      <c r="BY363" s="420" t="s">
        <v>66</v>
      </c>
      <c r="BZ363" s="415" t="s">
        <v>77</v>
      </c>
      <c r="CA363" s="420" t="s">
        <v>66</v>
      </c>
      <c r="CB363" s="415" t="s">
        <v>77</v>
      </c>
      <c r="CC363" s="420" t="s">
        <v>66</v>
      </c>
      <c r="CD363" s="416" t="s">
        <v>77</v>
      </c>
      <c r="CE363" s="412"/>
      <c r="CF363" s="421" t="s">
        <v>66</v>
      </c>
      <c r="CG363" s="415" t="s">
        <v>77</v>
      </c>
      <c r="CH363" s="422" t="s">
        <v>66</v>
      </c>
      <c r="CI363" s="415" t="s">
        <v>77</v>
      </c>
      <c r="CJ363" s="422" t="s">
        <v>66</v>
      </c>
      <c r="CK363" s="415" t="s">
        <v>77</v>
      </c>
      <c r="CL363" s="422" t="s">
        <v>66</v>
      </c>
      <c r="CM363" s="415" t="s">
        <v>77</v>
      </c>
      <c r="CN363" s="422" t="s">
        <v>66</v>
      </c>
      <c r="CO363" s="415" t="s">
        <v>77</v>
      </c>
      <c r="CP363" s="422" t="s">
        <v>66</v>
      </c>
      <c r="CQ363" s="415" t="s">
        <v>77</v>
      </c>
      <c r="CR363" s="422" t="s">
        <v>66</v>
      </c>
      <c r="CS363" s="415" t="s">
        <v>77</v>
      </c>
      <c r="CT363" s="422" t="s">
        <v>66</v>
      </c>
      <c r="CU363" s="415" t="s">
        <v>77</v>
      </c>
      <c r="CV363" s="422" t="s">
        <v>66</v>
      </c>
      <c r="CW363" s="415" t="s">
        <v>77</v>
      </c>
      <c r="CX363" s="422" t="s">
        <v>66</v>
      </c>
      <c r="CY363" s="415" t="s">
        <v>77</v>
      </c>
      <c r="CZ363" s="422" t="s">
        <v>66</v>
      </c>
      <c r="DA363" s="415" t="s">
        <v>77</v>
      </c>
      <c r="DB363" s="422" t="s">
        <v>66</v>
      </c>
      <c r="DC363" s="415" t="s">
        <v>77</v>
      </c>
      <c r="DD363" s="422" t="s">
        <v>66</v>
      </c>
      <c r="DE363" s="416" t="s">
        <v>77</v>
      </c>
      <c r="DF363" s="1119" t="s">
        <v>922</v>
      </c>
      <c r="DG363" s="1120"/>
      <c r="DH363" s="1120"/>
      <c r="DI363" s="1120"/>
      <c r="DJ363" s="1120"/>
      <c r="DK363" s="1120"/>
      <c r="DL363" s="1120"/>
      <c r="DM363" s="1120"/>
      <c r="DN363" s="1120"/>
      <c r="DO363" s="1121"/>
      <c r="DP363" s="564">
        <v>0</v>
      </c>
      <c r="DQ363" s="200">
        <v>0</v>
      </c>
      <c r="DR363" s="200">
        <v>0</v>
      </c>
      <c r="DS363" s="200">
        <v>0</v>
      </c>
      <c r="DT363" s="200">
        <v>0</v>
      </c>
      <c r="DU363" s="200">
        <v>0</v>
      </c>
      <c r="DV363" s="200">
        <v>0</v>
      </c>
      <c r="DW363" s="1304"/>
    </row>
    <row r="364" spans="1:127" s="240" customFormat="1" ht="15.95" customHeight="1">
      <c r="B364" s="3190" t="s">
        <v>1085</v>
      </c>
      <c r="C364" s="448">
        <f>SUM(C79:C90)</f>
        <v>0</v>
      </c>
      <c r="D364" s="449">
        <f t="shared" ref="D364:BO364" si="143">SUM(D79:D90)</f>
        <v>0</v>
      </c>
      <c r="E364" s="448">
        <f t="shared" si="143"/>
        <v>0</v>
      </c>
      <c r="F364" s="449">
        <f t="shared" si="143"/>
        <v>0</v>
      </c>
      <c r="G364" s="448">
        <f t="shared" si="143"/>
        <v>0</v>
      </c>
      <c r="H364" s="449">
        <f t="shared" si="143"/>
        <v>0</v>
      </c>
      <c r="I364" s="448">
        <f t="shared" si="143"/>
        <v>0</v>
      </c>
      <c r="J364" s="449">
        <f t="shared" si="143"/>
        <v>0</v>
      </c>
      <c r="K364" s="448">
        <f t="shared" si="143"/>
        <v>0</v>
      </c>
      <c r="L364" s="449">
        <f t="shared" si="143"/>
        <v>0</v>
      </c>
      <c r="M364" s="448">
        <f t="shared" si="143"/>
        <v>0</v>
      </c>
      <c r="N364" s="449">
        <f t="shared" si="143"/>
        <v>0</v>
      </c>
      <c r="O364" s="448">
        <f t="shared" si="143"/>
        <v>0</v>
      </c>
      <c r="P364" s="449">
        <f t="shared" si="143"/>
        <v>0</v>
      </c>
      <c r="Q364" s="448">
        <f t="shared" si="143"/>
        <v>0</v>
      </c>
      <c r="R364" s="449">
        <f t="shared" si="143"/>
        <v>0</v>
      </c>
      <c r="S364" s="448">
        <f t="shared" si="143"/>
        <v>0</v>
      </c>
      <c r="T364" s="449">
        <f t="shared" si="143"/>
        <v>0</v>
      </c>
      <c r="U364" s="448">
        <f t="shared" si="143"/>
        <v>0</v>
      </c>
      <c r="V364" s="449">
        <f t="shared" si="143"/>
        <v>0</v>
      </c>
      <c r="W364" s="448">
        <f t="shared" si="143"/>
        <v>0</v>
      </c>
      <c r="X364" s="449">
        <f t="shared" si="143"/>
        <v>0</v>
      </c>
      <c r="Y364" s="448">
        <f t="shared" si="143"/>
        <v>0</v>
      </c>
      <c r="Z364" s="449">
        <f t="shared" si="143"/>
        <v>0</v>
      </c>
      <c r="AA364" s="448">
        <f t="shared" si="143"/>
        <v>0</v>
      </c>
      <c r="AB364" s="449">
        <f t="shared" si="143"/>
        <v>0</v>
      </c>
      <c r="AC364" s="410"/>
      <c r="AD364" s="450">
        <f t="shared" si="143"/>
        <v>0</v>
      </c>
      <c r="AE364" s="449">
        <f t="shared" si="143"/>
        <v>0</v>
      </c>
      <c r="AF364" s="450">
        <f t="shared" si="143"/>
        <v>0</v>
      </c>
      <c r="AG364" s="449">
        <f t="shared" si="143"/>
        <v>0</v>
      </c>
      <c r="AH364" s="450">
        <f t="shared" si="143"/>
        <v>0</v>
      </c>
      <c r="AI364" s="449">
        <f t="shared" si="143"/>
        <v>0</v>
      </c>
      <c r="AJ364" s="450">
        <f t="shared" si="143"/>
        <v>0</v>
      </c>
      <c r="AK364" s="449">
        <f t="shared" si="143"/>
        <v>0</v>
      </c>
      <c r="AL364" s="450">
        <f t="shared" si="143"/>
        <v>0</v>
      </c>
      <c r="AM364" s="449">
        <f t="shared" si="143"/>
        <v>0</v>
      </c>
      <c r="AN364" s="450">
        <f t="shared" si="143"/>
        <v>0</v>
      </c>
      <c r="AO364" s="449">
        <f t="shared" si="143"/>
        <v>0</v>
      </c>
      <c r="AP364" s="450">
        <f t="shared" si="143"/>
        <v>0</v>
      </c>
      <c r="AQ364" s="449">
        <f t="shared" si="143"/>
        <v>0</v>
      </c>
      <c r="AR364" s="450">
        <f t="shared" si="143"/>
        <v>0</v>
      </c>
      <c r="AS364" s="449">
        <f t="shared" si="143"/>
        <v>0</v>
      </c>
      <c r="AT364" s="450">
        <f t="shared" si="143"/>
        <v>0</v>
      </c>
      <c r="AU364" s="449">
        <f t="shared" si="143"/>
        <v>0</v>
      </c>
      <c r="AV364" s="450">
        <f t="shared" si="143"/>
        <v>0</v>
      </c>
      <c r="AW364" s="449">
        <f t="shared" si="143"/>
        <v>0</v>
      </c>
      <c r="AX364" s="450">
        <f t="shared" si="143"/>
        <v>0</v>
      </c>
      <c r="AY364" s="449">
        <f t="shared" si="143"/>
        <v>0</v>
      </c>
      <c r="AZ364" s="450">
        <f t="shared" si="143"/>
        <v>0</v>
      </c>
      <c r="BA364" s="449">
        <f t="shared" si="143"/>
        <v>0</v>
      </c>
      <c r="BB364" s="450">
        <f t="shared" si="143"/>
        <v>0</v>
      </c>
      <c r="BC364" s="449">
        <f t="shared" si="143"/>
        <v>0</v>
      </c>
      <c r="BD364" s="411"/>
      <c r="BE364" s="451">
        <f t="shared" si="143"/>
        <v>0</v>
      </c>
      <c r="BF364" s="449">
        <f t="shared" si="143"/>
        <v>0</v>
      </c>
      <c r="BG364" s="451">
        <f t="shared" si="143"/>
        <v>0</v>
      </c>
      <c r="BH364" s="449">
        <f t="shared" si="143"/>
        <v>0</v>
      </c>
      <c r="BI364" s="451">
        <f t="shared" si="143"/>
        <v>0</v>
      </c>
      <c r="BJ364" s="449">
        <f t="shared" si="143"/>
        <v>0</v>
      </c>
      <c r="BK364" s="451">
        <f t="shared" si="143"/>
        <v>0</v>
      </c>
      <c r="BL364" s="449">
        <f t="shared" si="143"/>
        <v>0</v>
      </c>
      <c r="BM364" s="451">
        <f t="shared" si="143"/>
        <v>0</v>
      </c>
      <c r="BN364" s="449">
        <f t="shared" si="143"/>
        <v>0</v>
      </c>
      <c r="BO364" s="451">
        <f t="shared" si="143"/>
        <v>0</v>
      </c>
      <c r="BP364" s="449">
        <f t="shared" ref="BP364:DE364" si="144">SUM(BP79:BP90)</f>
        <v>0</v>
      </c>
      <c r="BQ364" s="451">
        <f t="shared" si="144"/>
        <v>0</v>
      </c>
      <c r="BR364" s="449">
        <f t="shared" si="144"/>
        <v>0</v>
      </c>
      <c r="BS364" s="451">
        <f t="shared" si="144"/>
        <v>0</v>
      </c>
      <c r="BT364" s="449">
        <f t="shared" si="144"/>
        <v>0</v>
      </c>
      <c r="BU364" s="451">
        <f t="shared" si="144"/>
        <v>0</v>
      </c>
      <c r="BV364" s="449">
        <f t="shared" si="144"/>
        <v>0</v>
      </c>
      <c r="BW364" s="451">
        <f t="shared" si="144"/>
        <v>0</v>
      </c>
      <c r="BX364" s="449">
        <f t="shared" si="144"/>
        <v>0</v>
      </c>
      <c r="BY364" s="451">
        <f t="shared" si="144"/>
        <v>0</v>
      </c>
      <c r="BZ364" s="449">
        <f t="shared" si="144"/>
        <v>0</v>
      </c>
      <c r="CA364" s="451">
        <f t="shared" si="144"/>
        <v>0</v>
      </c>
      <c r="CB364" s="449">
        <f t="shared" si="144"/>
        <v>0</v>
      </c>
      <c r="CC364" s="451">
        <f t="shared" si="144"/>
        <v>0</v>
      </c>
      <c r="CD364" s="449">
        <f t="shared" si="144"/>
        <v>0</v>
      </c>
      <c r="CE364" s="412"/>
      <c r="CF364" s="452">
        <f t="shared" si="144"/>
        <v>0</v>
      </c>
      <c r="CG364" s="449">
        <f t="shared" si="144"/>
        <v>0</v>
      </c>
      <c r="CH364" s="452">
        <f t="shared" si="144"/>
        <v>0</v>
      </c>
      <c r="CI364" s="449">
        <f t="shared" si="144"/>
        <v>0</v>
      </c>
      <c r="CJ364" s="452">
        <f t="shared" si="144"/>
        <v>0</v>
      </c>
      <c r="CK364" s="449">
        <f t="shared" si="144"/>
        <v>0</v>
      </c>
      <c r="CL364" s="452">
        <f t="shared" si="144"/>
        <v>0</v>
      </c>
      <c r="CM364" s="449">
        <f t="shared" si="144"/>
        <v>0</v>
      </c>
      <c r="CN364" s="452">
        <f t="shared" si="144"/>
        <v>0</v>
      </c>
      <c r="CO364" s="449">
        <f t="shared" si="144"/>
        <v>0</v>
      </c>
      <c r="CP364" s="452">
        <f t="shared" si="144"/>
        <v>0</v>
      </c>
      <c r="CQ364" s="449">
        <f t="shared" si="144"/>
        <v>0</v>
      </c>
      <c r="CR364" s="452">
        <f t="shared" si="144"/>
        <v>0</v>
      </c>
      <c r="CS364" s="449">
        <f t="shared" si="144"/>
        <v>0</v>
      </c>
      <c r="CT364" s="452">
        <f t="shared" si="144"/>
        <v>0</v>
      </c>
      <c r="CU364" s="449">
        <f t="shared" si="144"/>
        <v>0</v>
      </c>
      <c r="CV364" s="452">
        <f t="shared" si="144"/>
        <v>0</v>
      </c>
      <c r="CW364" s="449">
        <f t="shared" si="144"/>
        <v>0</v>
      </c>
      <c r="CX364" s="452">
        <f t="shared" si="144"/>
        <v>0</v>
      </c>
      <c r="CY364" s="449">
        <f t="shared" si="144"/>
        <v>0</v>
      </c>
      <c r="CZ364" s="452">
        <f t="shared" si="144"/>
        <v>0</v>
      </c>
      <c r="DA364" s="449">
        <f t="shared" si="144"/>
        <v>0</v>
      </c>
      <c r="DB364" s="452">
        <f t="shared" si="144"/>
        <v>0</v>
      </c>
      <c r="DC364" s="449">
        <f t="shared" si="144"/>
        <v>0</v>
      </c>
      <c r="DD364" s="452">
        <f t="shared" si="144"/>
        <v>0</v>
      </c>
      <c r="DE364" s="449">
        <f t="shared" si="144"/>
        <v>0</v>
      </c>
      <c r="DF364" s="3192" t="s">
        <v>1086</v>
      </c>
      <c r="DG364" s="3193"/>
      <c r="DH364" s="3193"/>
      <c r="DI364" s="3193"/>
      <c r="DJ364" s="3193"/>
      <c r="DK364" s="3193"/>
      <c r="DL364" s="3193"/>
      <c r="DM364" s="657"/>
      <c r="DN364" s="657"/>
      <c r="DO364" s="1122"/>
      <c r="DP364" s="564">
        <v>0</v>
      </c>
      <c r="DQ364" s="200">
        <v>0</v>
      </c>
      <c r="DR364" s="200">
        <v>0</v>
      </c>
      <c r="DS364" s="200">
        <v>0</v>
      </c>
      <c r="DT364" s="200">
        <v>0</v>
      </c>
      <c r="DU364" s="200">
        <v>0</v>
      </c>
      <c r="DV364" s="200">
        <v>0</v>
      </c>
      <c r="DW364" s="1304"/>
    </row>
    <row r="365" spans="1:127" s="240" customFormat="1" ht="15.95" customHeight="1">
      <c r="B365" s="3191"/>
      <c r="C365" s="453">
        <f>SUM(C364:D364)</f>
        <v>0</v>
      </c>
      <c r="D365" s="454" t="str">
        <f>IF(C365&gt;0,"fois","")</f>
        <v/>
      </c>
      <c r="E365" s="453">
        <f>SUM(E364:F364)</f>
        <v>0</v>
      </c>
      <c r="F365" s="454" t="str">
        <f>IF(E365&gt;0,"fois","")</f>
        <v/>
      </c>
      <c r="G365" s="453">
        <f>SUM(G364:H364)</f>
        <v>0</v>
      </c>
      <c r="H365" s="454" t="str">
        <f>IF(G365&gt;0,"fois","")</f>
        <v/>
      </c>
      <c r="I365" s="453">
        <f>SUM(I364:J364)</f>
        <v>0</v>
      </c>
      <c r="J365" s="454" t="str">
        <f>IF(I365&gt;0,"fois","")</f>
        <v/>
      </c>
      <c r="K365" s="453">
        <f>SUM(K364:L364)</f>
        <v>0</v>
      </c>
      <c r="L365" s="454" t="str">
        <f>IF(K365&gt;0,"fois","")</f>
        <v/>
      </c>
      <c r="M365" s="453">
        <f>SUM(M364:N364)</f>
        <v>0</v>
      </c>
      <c r="N365" s="454" t="str">
        <f>IF(M365&gt;0,"fois","")</f>
        <v/>
      </c>
      <c r="O365" s="453">
        <f>SUM(O364:P364)</f>
        <v>0</v>
      </c>
      <c r="P365" s="454" t="str">
        <f>IF(O365&gt;0,"fois","")</f>
        <v/>
      </c>
      <c r="Q365" s="453">
        <f>SUM(Q364:R364)</f>
        <v>0</v>
      </c>
      <c r="R365" s="454" t="str">
        <f>IF(Q365&gt;0,"fois","")</f>
        <v/>
      </c>
      <c r="S365" s="453">
        <f>SUM(S364:T364)</f>
        <v>0</v>
      </c>
      <c r="T365" s="454" t="str">
        <f>IF(S365&gt;0,"fois","")</f>
        <v/>
      </c>
      <c r="U365" s="453">
        <f>SUM(U364:V364)</f>
        <v>0</v>
      </c>
      <c r="V365" s="454" t="str">
        <f>IF(U365&gt;0,"fois","")</f>
        <v/>
      </c>
      <c r="W365" s="453">
        <f>SUM(W364:X364)</f>
        <v>0</v>
      </c>
      <c r="X365" s="454" t="str">
        <f>IF(W365&gt;0,"fois","")</f>
        <v/>
      </c>
      <c r="Y365" s="453">
        <f>SUM(Y364:Z364)</f>
        <v>0</v>
      </c>
      <c r="Z365" s="454" t="str">
        <f>IF(Y365&gt;0,"fois","")</f>
        <v/>
      </c>
      <c r="AA365" s="453">
        <f>SUM(AA364:AB364)</f>
        <v>0</v>
      </c>
      <c r="AB365" s="454" t="str">
        <f>IF(AA365&gt;0,"fois","")</f>
        <v/>
      </c>
      <c r="AC365" s="410"/>
      <c r="AD365" s="453">
        <f>SUM(AD364:AE364)</f>
        <v>0</v>
      </c>
      <c r="AE365" s="454" t="str">
        <f>IF(AD365&gt;0,"fois","")</f>
        <v/>
      </c>
      <c r="AF365" s="453">
        <f>SUM(AF364:AG364)</f>
        <v>0</v>
      </c>
      <c r="AG365" s="454" t="str">
        <f>IF(AF365&gt;0,"fois","")</f>
        <v/>
      </c>
      <c r="AH365" s="453">
        <f>SUM(AH364:AI364)</f>
        <v>0</v>
      </c>
      <c r="AI365" s="454" t="str">
        <f>IF(AH365&gt;0,"fois","")</f>
        <v/>
      </c>
      <c r="AJ365" s="453">
        <f>SUM(AJ364:AK364)</f>
        <v>0</v>
      </c>
      <c r="AK365" s="454" t="str">
        <f>IF(AJ365&gt;0,"fois","")</f>
        <v/>
      </c>
      <c r="AL365" s="453">
        <f>SUM(AL364:AM364)</f>
        <v>0</v>
      </c>
      <c r="AM365" s="454" t="str">
        <f>IF(AL365&gt;0,"fois","")</f>
        <v/>
      </c>
      <c r="AN365" s="453">
        <f>SUM(AN364:AO364)</f>
        <v>0</v>
      </c>
      <c r="AO365" s="454" t="str">
        <f>IF(AN365&gt;0,"fois","")</f>
        <v/>
      </c>
      <c r="AP365" s="453">
        <f>SUM(AP364:AQ364)</f>
        <v>0</v>
      </c>
      <c r="AQ365" s="454" t="str">
        <f>IF(AP365&gt;0,"fois","")</f>
        <v/>
      </c>
      <c r="AR365" s="453">
        <f>SUM(AR364:AS364)</f>
        <v>0</v>
      </c>
      <c r="AS365" s="454" t="str">
        <f>IF(AR365&gt;0,"fois","")</f>
        <v/>
      </c>
      <c r="AT365" s="453">
        <f>SUM(AT364:AU364)</f>
        <v>0</v>
      </c>
      <c r="AU365" s="454" t="str">
        <f>IF(AT365&gt;0,"fois","")</f>
        <v/>
      </c>
      <c r="AV365" s="453">
        <f>SUM(AV364:AW364)</f>
        <v>0</v>
      </c>
      <c r="AW365" s="454" t="str">
        <f>IF(AV365&gt;0,"fois","")</f>
        <v/>
      </c>
      <c r="AX365" s="453">
        <f>SUM(AX364:AY364)</f>
        <v>0</v>
      </c>
      <c r="AY365" s="454" t="str">
        <f>IF(AX365&gt;0,"fois","")</f>
        <v/>
      </c>
      <c r="AZ365" s="453">
        <f>SUM(AZ364:BA364)</f>
        <v>0</v>
      </c>
      <c r="BA365" s="454" t="str">
        <f>IF(AZ365&gt;0,"fois","")</f>
        <v/>
      </c>
      <c r="BB365" s="453">
        <f>SUM(BB364:BC364)</f>
        <v>0</v>
      </c>
      <c r="BC365" s="454" t="str">
        <f>IF(BB365&gt;0,"fois","")</f>
        <v/>
      </c>
      <c r="BD365" s="411"/>
      <c r="BE365" s="453">
        <f>SUM(BE364:BF364)</f>
        <v>0</v>
      </c>
      <c r="BF365" s="454" t="str">
        <f>IF(BE365&gt;0,"fois","")</f>
        <v/>
      </c>
      <c r="BG365" s="453">
        <f>SUM(BG364:BH364)</f>
        <v>0</v>
      </c>
      <c r="BH365" s="454" t="str">
        <f>IF(BG365&gt;0,"fois","")</f>
        <v/>
      </c>
      <c r="BI365" s="453">
        <f>SUM(BI364:BJ364)</f>
        <v>0</v>
      </c>
      <c r="BJ365" s="454" t="str">
        <f>IF(BI365&gt;0,"fois","")</f>
        <v/>
      </c>
      <c r="BK365" s="453">
        <f>SUM(BK364:BL364)</f>
        <v>0</v>
      </c>
      <c r="BL365" s="454" t="str">
        <f>IF(BK365&gt;0,"fois","")</f>
        <v/>
      </c>
      <c r="BM365" s="453">
        <f>SUM(BM364:BN364)</f>
        <v>0</v>
      </c>
      <c r="BN365" s="454" t="str">
        <f>IF(BM365&gt;0,"fois","")</f>
        <v/>
      </c>
      <c r="BO365" s="453">
        <f>SUM(BO364:BP364)</f>
        <v>0</v>
      </c>
      <c r="BP365" s="454" t="str">
        <f>IF(BO365&gt;0,"fois","")</f>
        <v/>
      </c>
      <c r="BQ365" s="453">
        <f>SUM(BQ364:BR364)</f>
        <v>0</v>
      </c>
      <c r="BR365" s="454" t="str">
        <f>IF(BQ365&gt;0,"fois","")</f>
        <v/>
      </c>
      <c r="BS365" s="453">
        <f>SUM(BS364:BT364)</f>
        <v>0</v>
      </c>
      <c r="BT365" s="454" t="str">
        <f>IF(BS365&gt;0,"fois","")</f>
        <v/>
      </c>
      <c r="BU365" s="453">
        <f>SUM(BU364:BV364)</f>
        <v>0</v>
      </c>
      <c r="BV365" s="454" t="str">
        <f>IF(BU365&gt;0,"fois","")</f>
        <v/>
      </c>
      <c r="BW365" s="453">
        <f>SUM(BW364:BX364)</f>
        <v>0</v>
      </c>
      <c r="BX365" s="454" t="str">
        <f>IF(BW365&gt;0,"fois","")</f>
        <v/>
      </c>
      <c r="BY365" s="453">
        <f>SUM(BY364:BZ364)</f>
        <v>0</v>
      </c>
      <c r="BZ365" s="454" t="str">
        <f>IF(BY365&gt;0,"fois","")</f>
        <v/>
      </c>
      <c r="CA365" s="453">
        <f>SUM(CA364:CB364)</f>
        <v>0</v>
      </c>
      <c r="CB365" s="454" t="str">
        <f>IF(CA365&gt;0,"fois","")</f>
        <v/>
      </c>
      <c r="CC365" s="453">
        <f>SUM(CC364:CD364)</f>
        <v>0</v>
      </c>
      <c r="CD365" s="454" t="str">
        <f>IF(CC365&gt;0,"fois","")</f>
        <v/>
      </c>
      <c r="CE365" s="412"/>
      <c r="CF365" s="453">
        <f>SUM(CF364:CG364)</f>
        <v>0</v>
      </c>
      <c r="CG365" s="454" t="str">
        <f>IF(CF365&gt;0,"fois","")</f>
        <v/>
      </c>
      <c r="CH365" s="453">
        <f>SUM(CH364:CI364)</f>
        <v>0</v>
      </c>
      <c r="CI365" s="454" t="str">
        <f>IF(CH365&gt;0,"fois","")</f>
        <v/>
      </c>
      <c r="CJ365" s="453">
        <f>SUM(CJ364:CK364)</f>
        <v>0</v>
      </c>
      <c r="CK365" s="454" t="str">
        <f>IF(CJ365&gt;0,"fois","")</f>
        <v/>
      </c>
      <c r="CL365" s="453">
        <f>SUM(CL364:CM364)</f>
        <v>0</v>
      </c>
      <c r="CM365" s="454" t="str">
        <f>IF(CL365&gt;0,"fois","")</f>
        <v/>
      </c>
      <c r="CN365" s="453">
        <f>SUM(CN364:CO364)</f>
        <v>0</v>
      </c>
      <c r="CO365" s="454" t="str">
        <f>IF(CN365&gt;0,"fois","")</f>
        <v/>
      </c>
      <c r="CP365" s="453">
        <f>SUM(CP364:CQ364)</f>
        <v>0</v>
      </c>
      <c r="CQ365" s="454" t="str">
        <f>IF(CP365&gt;0,"fois","")</f>
        <v/>
      </c>
      <c r="CR365" s="453">
        <f>SUM(CR364:CS364)</f>
        <v>0</v>
      </c>
      <c r="CS365" s="454" t="str">
        <f>IF(CR365&gt;0,"fois","")</f>
        <v/>
      </c>
      <c r="CT365" s="453">
        <f>SUM(CT364:CU364)</f>
        <v>0</v>
      </c>
      <c r="CU365" s="454" t="str">
        <f>IF(CT365&gt;0,"fois","")</f>
        <v/>
      </c>
      <c r="CV365" s="453">
        <f>SUM(CV364:CW364)</f>
        <v>0</v>
      </c>
      <c r="CW365" s="454" t="str">
        <f>IF(CV365&gt;0,"fois","")</f>
        <v/>
      </c>
      <c r="CX365" s="453">
        <f>SUM(CX364:CY364)</f>
        <v>0</v>
      </c>
      <c r="CY365" s="454" t="str">
        <f>IF(CX365&gt;0,"fois","")</f>
        <v/>
      </c>
      <c r="CZ365" s="453">
        <f>SUM(CZ364:DA364)</f>
        <v>0</v>
      </c>
      <c r="DA365" s="454" t="str">
        <f>IF(CZ365&gt;0,"fois","")</f>
        <v/>
      </c>
      <c r="DB365" s="453">
        <f>SUM(DB364:DC364)</f>
        <v>0</v>
      </c>
      <c r="DC365" s="454" t="str">
        <f>IF(DB365&gt;0,"fois","")</f>
        <v/>
      </c>
      <c r="DD365" s="453">
        <f>SUM(DD364:DE364)</f>
        <v>0</v>
      </c>
      <c r="DE365" s="454" t="str">
        <f>IF(DD365&gt;0,"fois","")</f>
        <v/>
      </c>
      <c r="DF365" s="3194"/>
      <c r="DG365" s="3195"/>
      <c r="DH365" s="3195"/>
      <c r="DI365" s="3195"/>
      <c r="DJ365" s="3195"/>
      <c r="DK365" s="3195"/>
      <c r="DL365" s="3195"/>
      <c r="DM365" s="658"/>
      <c r="DN365" s="658"/>
      <c r="DO365" s="1123"/>
      <c r="DP365" s="564">
        <v>0</v>
      </c>
      <c r="DQ365" s="200">
        <v>0</v>
      </c>
      <c r="DR365" s="200">
        <v>0</v>
      </c>
      <c r="DS365" s="200">
        <v>0</v>
      </c>
      <c r="DT365" s="200">
        <v>0</v>
      </c>
      <c r="DU365" s="200">
        <v>0</v>
      </c>
      <c r="DV365" s="200">
        <v>0</v>
      </c>
      <c r="DW365" s="1304"/>
    </row>
    <row r="366" spans="1:127" s="240" customFormat="1" ht="15.95" customHeight="1">
      <c r="B366" s="456" t="s">
        <v>1087</v>
      </c>
      <c r="C366" s="2985" t="str">
        <f>IF(SUM(C364:D364)&lt;=I369,"OK","Trop")</f>
        <v>OK</v>
      </c>
      <c r="D366" s="2986"/>
      <c r="E366" s="2985" t="str">
        <f>IF(SUM(E364:F364)&lt;=I369,"OK","Trop")</f>
        <v>OK</v>
      </c>
      <c r="F366" s="2986"/>
      <c r="G366" s="2985" t="str">
        <f>IF(SUM(G364:H364)&lt;=I369,"OK","Trop")</f>
        <v>OK</v>
      </c>
      <c r="H366" s="2986"/>
      <c r="I366" s="2985" t="str">
        <f>IF(SUM(I364:J364)&lt;=I369,"OK","Trop")</f>
        <v>OK</v>
      </c>
      <c r="J366" s="2986"/>
      <c r="K366" s="2985" t="str">
        <f>IF(SUM(K364:L364)&lt;=I369,"OK","Trop")</f>
        <v>OK</v>
      </c>
      <c r="L366" s="2986"/>
      <c r="M366" s="2985" t="str">
        <f>IF(SUM(M364:N364)&lt;=I369,"OK","Trop")</f>
        <v>OK</v>
      </c>
      <c r="N366" s="2986"/>
      <c r="O366" s="2985" t="str">
        <f>IF(SUM(O364:P364)&lt;=I369,"OK","Trop")</f>
        <v>OK</v>
      </c>
      <c r="P366" s="2986"/>
      <c r="Q366" s="2985" t="str">
        <f>IF(SUM(Q364:R364)&lt;=I369,"OK","Trop")</f>
        <v>OK</v>
      </c>
      <c r="R366" s="2986"/>
      <c r="S366" s="2985" t="str">
        <f>IF(SUM(S364:T364)&lt;=I369,"OK","Trop")</f>
        <v>OK</v>
      </c>
      <c r="T366" s="2986"/>
      <c r="U366" s="2985" t="str">
        <f>IF(SUM(U364:V364)&lt;=I369,"OK","Trop")</f>
        <v>OK</v>
      </c>
      <c r="V366" s="2986"/>
      <c r="W366" s="2985" t="str">
        <f>IF(SUM(W364:X364)&lt;=I369,"OK","Trop")</f>
        <v>OK</v>
      </c>
      <c r="X366" s="2986"/>
      <c r="Y366" s="2985" t="str">
        <f>IF(SUM(Y364:Z364)&lt;=I369,"OK","Trop")</f>
        <v>OK</v>
      </c>
      <c r="Z366" s="2986"/>
      <c r="AA366" s="2985" t="str">
        <f>IF(SUM(AA364:AB364)&lt;=I369,"OK","Trop")</f>
        <v>OK</v>
      </c>
      <c r="AB366" s="2986"/>
      <c r="AC366" s="410"/>
      <c r="AD366" s="2985" t="str">
        <f>IF(SUM(AD364:AE364)&lt;=AJ369,"OK","Trop")</f>
        <v>OK</v>
      </c>
      <c r="AE366" s="2986"/>
      <c r="AF366" s="2985" t="str">
        <f>IF(SUM(AF364:AG364)&lt;=AJ369,"OK","Trop")</f>
        <v>OK</v>
      </c>
      <c r="AG366" s="2986"/>
      <c r="AH366" s="2985" t="str">
        <f>IF(SUM(AH364:AI364)&lt;=AJ369,"OK","Trop")</f>
        <v>OK</v>
      </c>
      <c r="AI366" s="2986"/>
      <c r="AJ366" s="2985" t="str">
        <f>IF(SUM(AJ364:AK364)&lt;=AJ369,"OK","Trop")</f>
        <v>OK</v>
      </c>
      <c r="AK366" s="2986"/>
      <c r="AL366" s="2985" t="str">
        <f>IF(SUM(AL364:AM364)&lt;=AJ369,"OK","Trop")</f>
        <v>OK</v>
      </c>
      <c r="AM366" s="2986"/>
      <c r="AN366" s="2985" t="str">
        <f>IF(SUM(AN364:AO364)&lt;=AJ369,"OK","Trop")</f>
        <v>OK</v>
      </c>
      <c r="AO366" s="2986"/>
      <c r="AP366" s="2985" t="str">
        <f>IF(SUM(AP364:AQ364)&lt;=AJ369,"OK","Trop")</f>
        <v>OK</v>
      </c>
      <c r="AQ366" s="2986"/>
      <c r="AR366" s="2985" t="str">
        <f>IF(SUM(AR364:AS364)&lt;=AJ369,"OK","Trop")</f>
        <v>OK</v>
      </c>
      <c r="AS366" s="2986"/>
      <c r="AT366" s="2985" t="str">
        <f>IF(SUM(AT364:AU364)&lt;=AJ369,"OK","Trop")</f>
        <v>OK</v>
      </c>
      <c r="AU366" s="2986"/>
      <c r="AV366" s="2985" t="str">
        <f>IF(SUM(AV364:AW364)&lt;=AJ369,"OK","Trop")</f>
        <v>OK</v>
      </c>
      <c r="AW366" s="2986"/>
      <c r="AX366" s="2985" t="str">
        <f>IF(SUM(AX364:AY364)&lt;=AJ369,"OK","Trop")</f>
        <v>OK</v>
      </c>
      <c r="AY366" s="2986"/>
      <c r="AZ366" s="2985" t="str">
        <f>IF(SUM(AZ364:BA364)&lt;=AJ369,"OK","Trop")</f>
        <v>OK</v>
      </c>
      <c r="BA366" s="2986"/>
      <c r="BB366" s="2985" t="str">
        <f>IF(SUM(BB364:BC364)&lt;=AJ369,"OK","Trop")</f>
        <v>OK</v>
      </c>
      <c r="BC366" s="2986"/>
      <c r="BD366" s="411"/>
      <c r="BE366" s="2985" t="str">
        <f>IF(SUM(BE364:BF364)&lt;=BK369,"OK","Trop")</f>
        <v>OK</v>
      </c>
      <c r="BF366" s="2986"/>
      <c r="BG366" s="2985" t="str">
        <f>IF(SUM(BG364:BH364)&lt;=BK369,"OK","Trop")</f>
        <v>OK</v>
      </c>
      <c r="BH366" s="2986"/>
      <c r="BI366" s="2985" t="str">
        <f>IF(SUM(BI364:BJ364)&lt;=BK369,"OK","Trop")</f>
        <v>OK</v>
      </c>
      <c r="BJ366" s="2986"/>
      <c r="BK366" s="2985" t="str">
        <f>IF(SUM(BK364:BL364)&lt;=BK369,"OK","Trop")</f>
        <v>OK</v>
      </c>
      <c r="BL366" s="2986"/>
      <c r="BM366" s="2985" t="str">
        <f>IF(SUM(BM364:BN364)&lt;=BK369,"OK","Trop")</f>
        <v>OK</v>
      </c>
      <c r="BN366" s="2986"/>
      <c r="BO366" s="2985" t="str">
        <f>IF(SUM(BO364:BP364)&lt;=BK369,"OK","Trop")</f>
        <v>OK</v>
      </c>
      <c r="BP366" s="2986"/>
      <c r="BQ366" s="2985" t="str">
        <f>IF(SUM(BQ364:BR364)&lt;=BK369,"OK","Trop")</f>
        <v>OK</v>
      </c>
      <c r="BR366" s="2986"/>
      <c r="BS366" s="2985" t="str">
        <f>IF(SUM(BS364:BT364)&lt;=BK369,"OK","Trop")</f>
        <v>OK</v>
      </c>
      <c r="BT366" s="2986"/>
      <c r="BU366" s="2985" t="str">
        <f>IF(SUM(BU364:BV364)&lt;=BK369,"OK","Trop")</f>
        <v>OK</v>
      </c>
      <c r="BV366" s="2986"/>
      <c r="BW366" s="2985" t="str">
        <f>IF(SUM(BW364:BX364)&lt;=BK369,"OK","Trop")</f>
        <v>OK</v>
      </c>
      <c r="BX366" s="2986"/>
      <c r="BY366" s="2985" t="str">
        <f>IF(SUM(BY364:BZ364)&lt;=BK369,"OK","Trop")</f>
        <v>OK</v>
      </c>
      <c r="BZ366" s="2986"/>
      <c r="CA366" s="2985" t="str">
        <f>IF(SUM(CA364:CB364)&lt;=BK369,"OK","Trop")</f>
        <v>OK</v>
      </c>
      <c r="CB366" s="2986"/>
      <c r="CC366" s="2985" t="str">
        <f>IF(SUM(CC364:CD364)&lt;=BK369,"OK","Trop")</f>
        <v>OK</v>
      </c>
      <c r="CD366" s="2986"/>
      <c r="CE366" s="412"/>
      <c r="CF366" s="2985" t="str">
        <f>IF(SUM(CF364:CG364)&lt;=CL369,"OK","Trop")</f>
        <v>OK</v>
      </c>
      <c r="CG366" s="2986"/>
      <c r="CH366" s="2985" t="str">
        <f>IF(SUM(CH364:CI364)&lt;=CL369,"OK","Trop")</f>
        <v>OK</v>
      </c>
      <c r="CI366" s="2986"/>
      <c r="CJ366" s="2985" t="str">
        <f>IF(SUM(CJ364:CK364)&lt;=CL369,"OK","Trop")</f>
        <v>OK</v>
      </c>
      <c r="CK366" s="2986"/>
      <c r="CL366" s="2985" t="str">
        <f>IF(SUM(CL364:CM364)&lt;=CL369,"OK","Trop")</f>
        <v>OK</v>
      </c>
      <c r="CM366" s="2986"/>
      <c r="CN366" s="2985" t="str">
        <f>IF(SUM(CN364:CO364)&lt;=CL369,"OK","Trop")</f>
        <v>OK</v>
      </c>
      <c r="CO366" s="2986"/>
      <c r="CP366" s="2985" t="str">
        <f>IF(SUM(CP364:CQ364)&lt;=CL369,"OK","Trop")</f>
        <v>OK</v>
      </c>
      <c r="CQ366" s="2986"/>
      <c r="CR366" s="2985" t="str">
        <f>IF(SUM(CR364:CS364)&lt;=CL369,"OK","Trop")</f>
        <v>OK</v>
      </c>
      <c r="CS366" s="2986"/>
      <c r="CT366" s="2985" t="str">
        <f>IF(SUM(CT364:CU364)&lt;=CL369,"OK","Trop")</f>
        <v>OK</v>
      </c>
      <c r="CU366" s="2986"/>
      <c r="CV366" s="2985" t="str">
        <f>IF(SUM(CV364:CW364)&lt;=CL369,"OK","Trop")</f>
        <v>OK</v>
      </c>
      <c r="CW366" s="2986"/>
      <c r="CX366" s="2985" t="str">
        <f>IF(SUM(CX364:CY364)&lt;=CL369,"OK","Trop")</f>
        <v>OK</v>
      </c>
      <c r="CY366" s="2986"/>
      <c r="CZ366" s="2985" t="str">
        <f>IF(SUM(CZ364:DA364)&lt;=CL369,"OK","Trop")</f>
        <v>OK</v>
      </c>
      <c r="DA366" s="2986"/>
      <c r="DB366" s="2985" t="str">
        <f>IF(SUM(DB364:DC364)&lt;=CL369,"OK","Trop")</f>
        <v>OK</v>
      </c>
      <c r="DC366" s="2986"/>
      <c r="DD366" s="2985" t="str">
        <f>IF(SUM(DD364:DE364)&lt;=CL369,"OK","Trop")</f>
        <v>OK</v>
      </c>
      <c r="DE366" s="2986"/>
      <c r="DF366" s="457" t="s">
        <v>1088</v>
      </c>
      <c r="DG366" s="408"/>
      <c r="DH366" s="408"/>
      <c r="DI366" s="408"/>
      <c r="DJ366" s="270"/>
      <c r="DK366" s="270"/>
      <c r="DL366" s="270"/>
      <c r="DM366" s="270"/>
      <c r="DN366" s="270"/>
      <c r="DO366" s="1122"/>
      <c r="DP366" s="564">
        <v>0</v>
      </c>
      <c r="DQ366" s="200">
        <v>0</v>
      </c>
      <c r="DR366" s="200">
        <v>0</v>
      </c>
      <c r="DS366" s="200">
        <v>0</v>
      </c>
      <c r="DT366" s="200">
        <v>0</v>
      </c>
      <c r="DU366" s="200">
        <v>0</v>
      </c>
      <c r="DV366" s="200">
        <v>0</v>
      </c>
      <c r="DW366" s="1304"/>
    </row>
    <row r="367" spans="1:127" s="240" customFormat="1" ht="15.95" customHeight="1">
      <c r="B367" s="456" t="s">
        <v>1089</v>
      </c>
      <c r="C367" s="3000" t="str">
        <f>IF(C366="OK","",SUM(C364:D364)-I369)</f>
        <v/>
      </c>
      <c r="D367" s="3001"/>
      <c r="E367" s="3000" t="str">
        <f>IF(E366="OK","",SUM(E364:F364)-I369)</f>
        <v/>
      </c>
      <c r="F367" s="3001"/>
      <c r="G367" s="3000" t="str">
        <f>IF(G366="OK","",SUM(G364:H364)-I369)</f>
        <v/>
      </c>
      <c r="H367" s="3001"/>
      <c r="I367" s="3000" t="str">
        <f>IF(I366="OK","",SUM(I364:J364)-I369)</f>
        <v/>
      </c>
      <c r="J367" s="3001"/>
      <c r="K367" s="3000" t="str">
        <f>IF(K366="OK","",SUM(K364:L364)-I369)</f>
        <v/>
      </c>
      <c r="L367" s="3001"/>
      <c r="M367" s="3000" t="str">
        <f>IF(M366="OK","",SUM(M364:N364)-I369)</f>
        <v/>
      </c>
      <c r="N367" s="3001"/>
      <c r="O367" s="3000" t="str">
        <f>IF(O366="OK","",SUM(O364:P364)-I369)</f>
        <v/>
      </c>
      <c r="P367" s="3001"/>
      <c r="Q367" s="3000" t="str">
        <f>IF(Q366="OK","",SUM(Q364:R364)-I369)</f>
        <v/>
      </c>
      <c r="R367" s="3001"/>
      <c r="S367" s="3000" t="str">
        <f>IF(S366="OK","",SUM(S364:T364)-I369)</f>
        <v/>
      </c>
      <c r="T367" s="3001"/>
      <c r="U367" s="3000" t="str">
        <f>IF(U366="OK","",SUM(U364:V364)-I369)</f>
        <v/>
      </c>
      <c r="V367" s="3001"/>
      <c r="W367" s="3000" t="str">
        <f>IF(W366="OK","",SUM(W364:X364)-I369)</f>
        <v/>
      </c>
      <c r="X367" s="3001"/>
      <c r="Y367" s="3000" t="str">
        <f>IF(Y366="OK","",SUM(Y364:Z364)-I369)</f>
        <v/>
      </c>
      <c r="Z367" s="3001"/>
      <c r="AA367" s="3000" t="str">
        <f>IF(AA366="OK","",SUM(AA364:AB364)-I369)</f>
        <v/>
      </c>
      <c r="AB367" s="3001"/>
      <c r="AC367" s="410"/>
      <c r="AD367" s="3000" t="str">
        <f>IF(AD366="OK","",SUM(AD364:AE364)-AJ369)</f>
        <v/>
      </c>
      <c r="AE367" s="3001"/>
      <c r="AF367" s="3000" t="str">
        <f>IF(AF366="OK","",SUM(AF364:AG364)-AJ369)</f>
        <v/>
      </c>
      <c r="AG367" s="3001"/>
      <c r="AH367" s="3000" t="str">
        <f>IF(AH366="OK","",SUM(AH364:AI364)-AJ369)</f>
        <v/>
      </c>
      <c r="AI367" s="3001"/>
      <c r="AJ367" s="3000" t="str">
        <f>IF(AJ366="OK","",SUM(AJ364:AK364)-AJ369)</f>
        <v/>
      </c>
      <c r="AK367" s="3001"/>
      <c r="AL367" s="3000" t="str">
        <f>IF(AL366="OK","",SUM(AL364:AM364)-AJ369)</f>
        <v/>
      </c>
      <c r="AM367" s="3001"/>
      <c r="AN367" s="3000" t="str">
        <f>IF(AN366="OK","",SUM(AN364:AO364)-AJ369)</f>
        <v/>
      </c>
      <c r="AO367" s="3001"/>
      <c r="AP367" s="3000" t="str">
        <f>IF(AP366="OK","",SUM(AP364:AQ364)-AJ369)</f>
        <v/>
      </c>
      <c r="AQ367" s="3001"/>
      <c r="AR367" s="3000" t="str">
        <f>IF(AR366="OK","",SUM(AR364:AS364)-AJ369)</f>
        <v/>
      </c>
      <c r="AS367" s="3001"/>
      <c r="AT367" s="3000" t="str">
        <f>IF(AT366="OK","",SUM(AT364:AU364)-AJ369)</f>
        <v/>
      </c>
      <c r="AU367" s="3001"/>
      <c r="AV367" s="3000" t="str">
        <f>IF(AV366="OK","",SUM(AV364:AW364)-AJ369)</f>
        <v/>
      </c>
      <c r="AW367" s="3001"/>
      <c r="AX367" s="3000" t="str">
        <f>IF(AX366="OK","",SUM(AX364:AY364)-AJ369)</f>
        <v/>
      </c>
      <c r="AY367" s="3001"/>
      <c r="AZ367" s="3000" t="str">
        <f>IF(AZ366="OK","",SUM(AZ364:BA364)-AJ369)</f>
        <v/>
      </c>
      <c r="BA367" s="3001"/>
      <c r="BB367" s="3000" t="str">
        <f>IF(BB366="OK","",SUM(BB364:BC364)-AJ369)</f>
        <v/>
      </c>
      <c r="BC367" s="3001"/>
      <c r="BD367" s="411"/>
      <c r="BE367" s="3000" t="str">
        <f>IF(BE366="OK","",SUM(BE364:BF364)-BK369)</f>
        <v/>
      </c>
      <c r="BF367" s="3001"/>
      <c r="BG367" s="3000" t="str">
        <f>IF(BG366="OK","",SUM(BG364:BH364)-BK369)</f>
        <v/>
      </c>
      <c r="BH367" s="3001"/>
      <c r="BI367" s="3000" t="str">
        <f>IF(BI366="OK","",SUM(BI364:BJ364)-BK369)</f>
        <v/>
      </c>
      <c r="BJ367" s="3001"/>
      <c r="BK367" s="3000" t="str">
        <f>IF(BK366="OK","",SUM(BK364:BL364)-BK369)</f>
        <v/>
      </c>
      <c r="BL367" s="3001"/>
      <c r="BM367" s="3000" t="str">
        <f>IF(BM366="OK","",SUM(BM364:BN364)-BK369)</f>
        <v/>
      </c>
      <c r="BN367" s="3001"/>
      <c r="BO367" s="3000" t="str">
        <f>IF(BO366="OK","",SUM(BO364:BP364)-BK369)</f>
        <v/>
      </c>
      <c r="BP367" s="3001"/>
      <c r="BQ367" s="3000" t="str">
        <f>IF(BQ366="OK","",SUM(BQ364:BR364)-BK369)</f>
        <v/>
      </c>
      <c r="BR367" s="3001"/>
      <c r="BS367" s="3000" t="str">
        <f>IF(BS366="OK","",SUM(BS364:BT364)-BK369)</f>
        <v/>
      </c>
      <c r="BT367" s="3001"/>
      <c r="BU367" s="3000" t="str">
        <f>IF(BU366="OK","",SUM(BU364:BV364)-BK369)</f>
        <v/>
      </c>
      <c r="BV367" s="3001"/>
      <c r="BW367" s="3000" t="str">
        <f>IF(BW366="OK","",SUM(BW364:BX364)-BK369)</f>
        <v/>
      </c>
      <c r="BX367" s="3001"/>
      <c r="BY367" s="3000" t="str">
        <f>IF(BY366="OK","",SUM(BY364:BZ364)-BK369)</f>
        <v/>
      </c>
      <c r="BZ367" s="3001"/>
      <c r="CA367" s="3000" t="str">
        <f>IF(CA366="OK","",SUM(CA364:CB364)-BK369)</f>
        <v/>
      </c>
      <c r="CB367" s="3001"/>
      <c r="CC367" s="3000" t="str">
        <f>IF(CC366="OK","",SUM(CC364:CD364)-BK369)</f>
        <v/>
      </c>
      <c r="CD367" s="3001"/>
      <c r="CE367" s="412"/>
      <c r="CF367" s="3000" t="str">
        <f>IF(CF366="OK","",SUM(CF364:CG364)-CL369)</f>
        <v/>
      </c>
      <c r="CG367" s="3001"/>
      <c r="CH367" s="3000" t="str">
        <f>IF(CH366="OK","",SUM(CH364:CI364)-CL369)</f>
        <v/>
      </c>
      <c r="CI367" s="3001"/>
      <c r="CJ367" s="3000" t="str">
        <f>IF(CJ366="OK","",SUM(CJ364:CK364)-CL369)</f>
        <v/>
      </c>
      <c r="CK367" s="3001"/>
      <c r="CL367" s="3000" t="str">
        <f>IF(CL366="OK","",SUM(CL364:CM364)-CL369)</f>
        <v/>
      </c>
      <c r="CM367" s="3001"/>
      <c r="CN367" s="3000" t="str">
        <f>IF(CN366="OK","",SUM(CN364:CO364)-CL369)</f>
        <v/>
      </c>
      <c r="CO367" s="3001"/>
      <c r="CP367" s="3000" t="str">
        <f>IF(CP366="OK","",SUM(CP364:CQ364)-CL369)</f>
        <v/>
      </c>
      <c r="CQ367" s="3001"/>
      <c r="CR367" s="3000" t="str">
        <f>IF(CR366="OK","",SUM(CR364:CS364)-CL369)</f>
        <v/>
      </c>
      <c r="CS367" s="3001"/>
      <c r="CT367" s="3000" t="str">
        <f>IF(CT366="OK","",SUM(CT364:CU364)-CL369)</f>
        <v/>
      </c>
      <c r="CU367" s="3001"/>
      <c r="CV367" s="3000" t="str">
        <f>IF(CV366="OK","",SUM(CV364:CW364)-CL369)</f>
        <v/>
      </c>
      <c r="CW367" s="3001"/>
      <c r="CX367" s="3000" t="str">
        <f>IF(CX366="OK","",SUM(CX364:CY364)-CL369)</f>
        <v/>
      </c>
      <c r="CY367" s="3001"/>
      <c r="CZ367" s="3000" t="str">
        <f>IF(CZ366="OK","",SUM(CZ364:DA364)-CL369)</f>
        <v/>
      </c>
      <c r="DA367" s="3001"/>
      <c r="DB367" s="3000" t="str">
        <f>IF(DB366="OK","",SUM(DB364:DC364)-CL369)</f>
        <v/>
      </c>
      <c r="DC367" s="3001"/>
      <c r="DD367" s="3000" t="str">
        <f>IF(DD366="OK","",SUM(DD364:DE364)-CL369)</f>
        <v/>
      </c>
      <c r="DE367" s="3001"/>
      <c r="DF367" s="457" t="s">
        <v>1090</v>
      </c>
      <c r="DG367" s="408"/>
      <c r="DH367" s="408"/>
      <c r="DI367" s="408"/>
      <c r="DJ367" s="270"/>
      <c r="DK367" s="270"/>
      <c r="DL367" s="270"/>
      <c r="DM367" s="270"/>
      <c r="DN367" s="270"/>
      <c r="DO367" s="1122"/>
      <c r="DP367" s="564">
        <v>0</v>
      </c>
      <c r="DQ367" s="200">
        <v>0</v>
      </c>
      <c r="DR367" s="200">
        <v>0</v>
      </c>
      <c r="DS367" s="200">
        <v>0</v>
      </c>
      <c r="DT367" s="200">
        <v>0</v>
      </c>
      <c r="DU367" s="200">
        <v>0</v>
      </c>
      <c r="DV367" s="200">
        <v>0</v>
      </c>
      <c r="DW367" s="1304"/>
    </row>
    <row r="368" spans="1:127" s="240" customFormat="1" ht="15.95" customHeight="1">
      <c r="B368" s="829">
        <f>COUNTA(B212:B244)</f>
        <v>24</v>
      </c>
      <c r="C368" s="1124" t="s">
        <v>1091</v>
      </c>
      <c r="D368" s="460"/>
      <c r="E368" s="461"/>
      <c r="F368" s="461"/>
      <c r="G368" s="461"/>
      <c r="H368" s="462"/>
      <c r="I368" s="459" t="s">
        <v>1092</v>
      </c>
      <c r="J368" s="460"/>
      <c r="K368" s="461"/>
      <c r="L368" s="461"/>
      <c r="M368" s="461"/>
      <c r="N368" s="463"/>
      <c r="O368" s="459" t="s">
        <v>1093</v>
      </c>
      <c r="P368" s="461"/>
      <c r="Q368" s="461"/>
      <c r="R368" s="461"/>
      <c r="S368" s="463"/>
      <c r="T368" s="459" t="s">
        <v>1094</v>
      </c>
      <c r="U368" s="464"/>
      <c r="V368" s="461"/>
      <c r="W368" s="461"/>
      <c r="X368" s="461"/>
      <c r="Y368" s="461"/>
      <c r="Z368" s="461"/>
      <c r="AA368" s="461"/>
      <c r="AB368" s="463"/>
      <c r="AC368" s="410"/>
      <c r="AD368" s="1124" t="s">
        <v>1091</v>
      </c>
      <c r="AE368" s="460"/>
      <c r="AF368" s="461"/>
      <c r="AG368" s="461"/>
      <c r="AH368" s="461"/>
      <c r="AI368" s="462"/>
      <c r="AJ368" s="459" t="s">
        <v>1092</v>
      </c>
      <c r="AK368" s="460"/>
      <c r="AL368" s="461"/>
      <c r="AM368" s="461"/>
      <c r="AN368" s="461"/>
      <c r="AO368" s="463"/>
      <c r="AP368" s="459" t="s">
        <v>1093</v>
      </c>
      <c r="AQ368" s="461"/>
      <c r="AR368" s="461"/>
      <c r="AS368" s="461"/>
      <c r="AT368" s="463"/>
      <c r="AU368" s="459" t="s">
        <v>1094</v>
      </c>
      <c r="AV368" s="464"/>
      <c r="AW368" s="461"/>
      <c r="AX368" s="461"/>
      <c r="AY368" s="461"/>
      <c r="AZ368" s="461"/>
      <c r="BA368" s="461"/>
      <c r="BB368" s="461"/>
      <c r="BC368" s="463"/>
      <c r="BD368" s="411"/>
      <c r="BE368" s="1124" t="s">
        <v>1091</v>
      </c>
      <c r="BF368" s="460"/>
      <c r="BG368" s="461"/>
      <c r="BH368" s="461"/>
      <c r="BI368" s="461"/>
      <c r="BJ368" s="462"/>
      <c r="BK368" s="459" t="s">
        <v>1092</v>
      </c>
      <c r="BL368" s="460"/>
      <c r="BM368" s="461"/>
      <c r="BN368" s="461"/>
      <c r="BO368" s="461"/>
      <c r="BP368" s="463"/>
      <c r="BQ368" s="459" t="s">
        <v>1093</v>
      </c>
      <c r="BR368" s="461"/>
      <c r="BS368" s="461"/>
      <c r="BT368" s="461"/>
      <c r="BU368" s="463"/>
      <c r="BV368" s="459" t="s">
        <v>1094</v>
      </c>
      <c r="BW368" s="464"/>
      <c r="BX368" s="461"/>
      <c r="BY368" s="461"/>
      <c r="BZ368" s="461"/>
      <c r="CA368" s="461"/>
      <c r="CB368" s="461"/>
      <c r="CC368" s="461"/>
      <c r="CD368" s="463"/>
      <c r="CE368" s="412"/>
      <c r="CF368" s="1124" t="s">
        <v>1091</v>
      </c>
      <c r="CG368" s="460"/>
      <c r="CH368" s="461"/>
      <c r="CI368" s="461"/>
      <c r="CJ368" s="461"/>
      <c r="CK368" s="462"/>
      <c r="CL368" s="459" t="s">
        <v>1092</v>
      </c>
      <c r="CM368" s="460"/>
      <c r="CN368" s="461"/>
      <c r="CO368" s="461"/>
      <c r="CP368" s="461"/>
      <c r="CQ368" s="463"/>
      <c r="CR368" s="459" t="s">
        <v>1093</v>
      </c>
      <c r="CS368" s="461"/>
      <c r="CT368" s="461"/>
      <c r="CU368" s="461"/>
      <c r="CV368" s="463"/>
      <c r="CW368" s="459" t="s">
        <v>1094</v>
      </c>
      <c r="CX368" s="464"/>
      <c r="CY368" s="461"/>
      <c r="CZ368" s="461"/>
      <c r="DA368" s="461"/>
      <c r="DB368" s="461"/>
      <c r="DC368" s="461"/>
      <c r="DD368" s="461"/>
      <c r="DE368" s="463"/>
      <c r="DF368" s="3410">
        <f>B368</f>
        <v>24</v>
      </c>
      <c r="DG368" s="3411"/>
      <c r="DH368" s="3411"/>
      <c r="DI368" s="627" t="s">
        <v>1095</v>
      </c>
      <c r="DJ368" s="627"/>
      <c r="DK368" s="270">
        <v>0</v>
      </c>
      <c r="DL368" s="270">
        <v>0</v>
      </c>
      <c r="DM368" s="270">
        <v>0</v>
      </c>
      <c r="DN368" s="270">
        <v>0</v>
      </c>
      <c r="DO368" s="1122"/>
      <c r="DP368" s="564">
        <v>0</v>
      </c>
      <c r="DQ368" s="200">
        <v>0</v>
      </c>
      <c r="DR368" s="200">
        <v>0</v>
      </c>
      <c r="DS368" s="200">
        <v>0</v>
      </c>
      <c r="DT368" s="200">
        <v>0</v>
      </c>
      <c r="DU368" s="200">
        <v>0</v>
      </c>
      <c r="DV368" s="200">
        <v>0</v>
      </c>
      <c r="DW368" s="1304"/>
    </row>
    <row r="369" spans="1:127" s="240" customFormat="1" ht="15.95" customHeight="1" thickBot="1">
      <c r="B369" s="466" t="s">
        <v>1096</v>
      </c>
      <c r="C369" s="3198">
        <v>20</v>
      </c>
      <c r="D369" s="3199"/>
      <c r="E369" s="3199"/>
      <c r="F369" s="3199"/>
      <c r="G369" s="3199"/>
      <c r="H369" s="3200"/>
      <c r="I369" s="3201">
        <f>(J362/P362)*C369</f>
        <v>4</v>
      </c>
      <c r="J369" s="3202"/>
      <c r="K369" s="3202"/>
      <c r="L369" s="3202"/>
      <c r="M369" s="3202"/>
      <c r="N369" s="3203"/>
      <c r="O369" s="3201">
        <f>SUM(C364:AB364)</f>
        <v>0</v>
      </c>
      <c r="P369" s="3202"/>
      <c r="Q369" s="3202"/>
      <c r="R369" s="3202"/>
      <c r="S369" s="3203"/>
      <c r="T369" s="3201" t="str">
        <f>IF(O369&lt;=I369,"OK","Trop")</f>
        <v>OK</v>
      </c>
      <c r="U369" s="3202"/>
      <c r="V369" s="3202"/>
      <c r="W369" s="3202"/>
      <c r="X369" s="3202"/>
      <c r="Y369" s="3196" t="str">
        <f>IF(O369&lt;=I369,"",IF(O369&gt;I369,O369-I369))</f>
        <v/>
      </c>
      <c r="Z369" s="3196"/>
      <c r="AA369" s="3196"/>
      <c r="AB369" s="3197"/>
      <c r="AC369" s="410"/>
      <c r="AD369" s="3198">
        <v>20</v>
      </c>
      <c r="AE369" s="3199"/>
      <c r="AF369" s="3199"/>
      <c r="AG369" s="3199"/>
      <c r="AH369" s="3199"/>
      <c r="AI369" s="3200"/>
      <c r="AJ369" s="3201">
        <f>(AK362/AQ362)*AD369</f>
        <v>6</v>
      </c>
      <c r="AK369" s="3202"/>
      <c r="AL369" s="3202"/>
      <c r="AM369" s="3202"/>
      <c r="AN369" s="3202"/>
      <c r="AO369" s="3203"/>
      <c r="AP369" s="3201">
        <f>SUM(AD364:BC364)</f>
        <v>0</v>
      </c>
      <c r="AQ369" s="3202"/>
      <c r="AR369" s="3202"/>
      <c r="AS369" s="3202"/>
      <c r="AT369" s="3203"/>
      <c r="AU369" s="3201" t="str">
        <f>IF(AP369&lt;=AJ369,"OK","Trop")</f>
        <v>OK</v>
      </c>
      <c r="AV369" s="3202"/>
      <c r="AW369" s="3202"/>
      <c r="AX369" s="3202"/>
      <c r="AY369" s="3202"/>
      <c r="AZ369" s="3196" t="str">
        <f>IF(AP369&lt;=AJ369,"",IF(AP369&gt;AJ369,AP369-AJ369))</f>
        <v/>
      </c>
      <c r="BA369" s="3196"/>
      <c r="BB369" s="3196"/>
      <c r="BC369" s="3197"/>
      <c r="BD369" s="411"/>
      <c r="BE369" s="3198">
        <v>20</v>
      </c>
      <c r="BF369" s="3199"/>
      <c r="BG369" s="3199"/>
      <c r="BH369" s="3199"/>
      <c r="BI369" s="3199"/>
      <c r="BJ369" s="3200"/>
      <c r="BK369" s="3201">
        <f>(BL362/BR362)*BE369</f>
        <v>6</v>
      </c>
      <c r="BL369" s="3202"/>
      <c r="BM369" s="3202"/>
      <c r="BN369" s="3202"/>
      <c r="BO369" s="3202"/>
      <c r="BP369" s="3203"/>
      <c r="BQ369" s="3201">
        <f>SUM(BE364:CD364)</f>
        <v>0</v>
      </c>
      <c r="BR369" s="3202"/>
      <c r="BS369" s="3202"/>
      <c r="BT369" s="3202"/>
      <c r="BU369" s="3203"/>
      <c r="BV369" s="3201" t="str">
        <f>IF(BQ369&lt;=BK369,"OK","Trop")</f>
        <v>OK</v>
      </c>
      <c r="BW369" s="3202"/>
      <c r="BX369" s="3202"/>
      <c r="BY369" s="3202"/>
      <c r="BZ369" s="3202"/>
      <c r="CA369" s="3196" t="str">
        <f>IF(BQ369&lt;=BK369,"",IF(BQ369&gt;BK369,BQ369-BK369))</f>
        <v/>
      </c>
      <c r="CB369" s="3196"/>
      <c r="CC369" s="3196"/>
      <c r="CD369" s="3197"/>
      <c r="CE369" s="412"/>
      <c r="CF369" s="3198">
        <v>40</v>
      </c>
      <c r="CG369" s="3199"/>
      <c r="CH369" s="3199"/>
      <c r="CI369" s="3199"/>
      <c r="CJ369" s="3199"/>
      <c r="CK369" s="3200"/>
      <c r="CL369" s="3201">
        <f>(CM362/CS362)*CF369</f>
        <v>8</v>
      </c>
      <c r="CM369" s="3202"/>
      <c r="CN369" s="3202"/>
      <c r="CO369" s="3202"/>
      <c r="CP369" s="3202"/>
      <c r="CQ369" s="3203"/>
      <c r="CR369" s="3201">
        <f>SUM(CF364:DE364)</f>
        <v>0</v>
      </c>
      <c r="CS369" s="3202"/>
      <c r="CT369" s="3202"/>
      <c r="CU369" s="3202"/>
      <c r="CV369" s="3203"/>
      <c r="CW369" s="3201" t="str">
        <f>IF(CR369&lt;=CL369,"OK","Trop")</f>
        <v>OK</v>
      </c>
      <c r="CX369" s="3202"/>
      <c r="CY369" s="3202"/>
      <c r="CZ369" s="3202"/>
      <c r="DA369" s="3202"/>
      <c r="DB369" s="3196" t="str">
        <f>IF(CR369&lt;=CL369,"",IF(CR369&gt;CL369,CR369-CL369))</f>
        <v/>
      </c>
      <c r="DC369" s="3196"/>
      <c r="DD369" s="3196"/>
      <c r="DE369" s="3197"/>
      <c r="DF369" s="1125" t="s">
        <v>1164</v>
      </c>
      <c r="DG369" s="1126"/>
      <c r="DH369" s="1126"/>
      <c r="DI369" s="1126"/>
      <c r="DJ369" s="1126"/>
      <c r="DK369" s="1126"/>
      <c r="DL369" s="1126"/>
      <c r="DM369" s="1126"/>
      <c r="DN369" s="1126"/>
      <c r="DO369" s="1127"/>
      <c r="DP369" s="564">
        <v>0</v>
      </c>
      <c r="DQ369" s="200">
        <v>0</v>
      </c>
      <c r="DR369" s="200">
        <v>0</v>
      </c>
      <c r="DS369" s="200">
        <v>0</v>
      </c>
      <c r="DT369" s="200">
        <v>0</v>
      </c>
      <c r="DU369" s="200">
        <v>0</v>
      </c>
      <c r="DV369" s="200">
        <v>0</v>
      </c>
      <c r="DW369" s="1304"/>
    </row>
    <row r="370" spans="1:127" s="240" customFormat="1" ht="15.95" customHeight="1">
      <c r="A370" s="621"/>
      <c r="B370" s="1248"/>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129"/>
      <c r="BC370" s="129"/>
      <c r="BD370" s="129"/>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c r="CG370" s="129"/>
      <c r="CH370" s="129"/>
      <c r="CI370" s="129"/>
      <c r="CJ370" s="129"/>
      <c r="CK370" s="129"/>
      <c r="CL370" s="129"/>
      <c r="CM370" s="129"/>
      <c r="CN370" s="129"/>
      <c r="CO370" s="129"/>
      <c r="CP370" s="129"/>
      <c r="CQ370" s="129"/>
      <c r="CR370" s="129"/>
      <c r="CS370" s="129"/>
      <c r="CT370" s="129"/>
      <c r="CU370" s="129"/>
      <c r="CV370" s="129"/>
      <c r="CW370" s="129"/>
      <c r="CX370" s="129"/>
      <c r="CY370" s="129"/>
      <c r="CZ370" s="129"/>
      <c r="DA370" s="129"/>
      <c r="DB370" s="129"/>
      <c r="DC370" s="129"/>
      <c r="DD370" s="129"/>
      <c r="DE370" s="129"/>
      <c r="DF370" s="129"/>
      <c r="DG370" s="129"/>
      <c r="DI370" s="564">
        <v>0</v>
      </c>
      <c r="DJ370" s="564">
        <v>0</v>
      </c>
      <c r="DK370" s="564">
        <v>0</v>
      </c>
      <c r="DL370" s="564">
        <v>0</v>
      </c>
      <c r="DM370" s="564">
        <v>0</v>
      </c>
      <c r="DN370" s="564">
        <v>0</v>
      </c>
      <c r="DO370" s="564">
        <v>0</v>
      </c>
      <c r="DP370" s="564">
        <v>0</v>
      </c>
      <c r="DQ370" s="200">
        <v>0</v>
      </c>
      <c r="DR370" s="200">
        <v>0</v>
      </c>
      <c r="DS370" s="200">
        <v>0</v>
      </c>
      <c r="DT370" s="200">
        <v>0</v>
      </c>
      <c r="DU370" s="200">
        <v>0</v>
      </c>
      <c r="DV370" s="200">
        <v>0</v>
      </c>
      <c r="DW370" s="1304"/>
    </row>
    <row r="371" spans="1:127" s="240" customFormat="1" ht="15.95" customHeight="1">
      <c r="B371" s="3106" t="str">
        <f>B92</f>
        <v>PROTÉINES  VOLAILLE</v>
      </c>
      <c r="C371" s="3107"/>
      <c r="D371" s="3107"/>
      <c r="E371" s="3107"/>
      <c r="F371" s="3107"/>
      <c r="G371" s="3107"/>
      <c r="H371" s="3107"/>
      <c r="I371" s="3107"/>
      <c r="J371" s="3107"/>
      <c r="K371" s="3107"/>
      <c r="L371" s="3107"/>
      <c r="M371" s="3107"/>
      <c r="N371" s="3107"/>
      <c r="O371" s="3107"/>
      <c r="P371" s="3107"/>
      <c r="Q371" s="3107"/>
      <c r="R371" s="3107"/>
      <c r="S371" s="3107"/>
      <c r="T371" s="3107"/>
      <c r="U371" s="3107"/>
      <c r="V371" s="3107"/>
      <c r="W371" s="3107"/>
      <c r="X371" s="3107"/>
      <c r="Y371" s="3107"/>
      <c r="Z371" s="3107"/>
      <c r="AA371" s="3107"/>
      <c r="AB371" s="3107"/>
      <c r="AC371" s="3107"/>
      <c r="AD371" s="3107"/>
      <c r="AE371" s="3107"/>
      <c r="AF371" s="3107"/>
      <c r="AG371" s="3107"/>
      <c r="AH371" s="3107"/>
      <c r="AI371" s="3107"/>
      <c r="AJ371" s="3107"/>
      <c r="AK371" s="3107"/>
      <c r="AL371" s="3107"/>
      <c r="AM371" s="3107"/>
      <c r="AN371" s="3107"/>
      <c r="AO371" s="3107"/>
      <c r="AP371" s="3107"/>
      <c r="AQ371" s="3107"/>
      <c r="AR371" s="3107"/>
      <c r="AS371" s="3107"/>
      <c r="AT371" s="3107"/>
      <c r="AU371" s="3107"/>
      <c r="AV371" s="3107"/>
      <c r="AW371" s="3107"/>
      <c r="AX371" s="3107"/>
      <c r="AY371" s="3107"/>
      <c r="AZ371" s="3107"/>
      <c r="BA371" s="3107"/>
      <c r="BB371" s="3107"/>
      <c r="BC371" s="3107"/>
      <c r="BD371" s="3107"/>
      <c r="BE371" s="3107"/>
      <c r="BF371" s="3107"/>
      <c r="BG371" s="3107"/>
      <c r="BH371" s="3107"/>
      <c r="BI371" s="3107"/>
      <c r="BJ371" s="3107"/>
      <c r="BK371" s="3107"/>
      <c r="BL371" s="3107"/>
      <c r="BM371" s="3107"/>
      <c r="BN371" s="3107"/>
      <c r="BO371" s="3107"/>
      <c r="BP371" s="3107"/>
      <c r="BQ371" s="3107"/>
      <c r="BR371" s="3107"/>
      <c r="BS371" s="3107"/>
      <c r="BT371" s="3107"/>
      <c r="BU371" s="3107"/>
      <c r="BV371" s="3107"/>
      <c r="BW371" s="3107"/>
      <c r="BX371" s="3107"/>
      <c r="BY371" s="3107"/>
      <c r="BZ371" s="3107"/>
      <c r="CA371" s="3107"/>
      <c r="CB371" s="3107"/>
      <c r="CC371" s="3107"/>
      <c r="CD371" s="3107"/>
      <c r="CE371" s="3107"/>
      <c r="CF371" s="3107"/>
      <c r="CG371" s="3107"/>
      <c r="CH371" s="3107"/>
      <c r="CI371" s="3107"/>
      <c r="CJ371" s="3107"/>
      <c r="CK371" s="3107"/>
      <c r="CL371" s="3107"/>
      <c r="CM371" s="3107"/>
      <c r="CN371" s="3107"/>
      <c r="CO371" s="3107"/>
      <c r="CP371" s="3107"/>
      <c r="CQ371" s="3107"/>
      <c r="CR371" s="3409" t="s">
        <v>1163</v>
      </c>
      <c r="CS371" s="3409"/>
      <c r="CT371" s="3409"/>
      <c r="CU371" s="3409"/>
      <c r="CV371" s="3409"/>
      <c r="CW371" s="3409"/>
      <c r="CX371" s="3409"/>
      <c r="CY371" s="3409"/>
      <c r="CZ371" s="3409"/>
      <c r="DA371" s="3409"/>
      <c r="DB371" s="3409"/>
      <c r="DC371" s="3409"/>
      <c r="DD371" s="3409"/>
      <c r="DE371" s="3409"/>
      <c r="DF371" s="3172">
        <f>ROW(DE96)</f>
        <v>96</v>
      </c>
      <c r="DG371" s="3172" t="s">
        <v>1124</v>
      </c>
      <c r="DH371" s="3172">
        <f>ROW(DE119)</f>
        <v>119</v>
      </c>
      <c r="DI371" s="3232" t="str">
        <f>B371</f>
        <v>PROTÉINES  VOLAILLE</v>
      </c>
      <c r="DJ371" s="3232"/>
      <c r="DK371" s="3232"/>
      <c r="DL371" s="3232"/>
      <c r="DM371" s="3232"/>
      <c r="DN371" s="3232"/>
      <c r="DO371" s="3233"/>
      <c r="DP371" s="564">
        <v>0</v>
      </c>
      <c r="DQ371" s="200">
        <v>0</v>
      </c>
      <c r="DR371" s="200">
        <v>0</v>
      </c>
      <c r="DS371" s="200">
        <v>0</v>
      </c>
      <c r="DT371" s="200">
        <v>0</v>
      </c>
      <c r="DU371" s="200">
        <v>0</v>
      </c>
      <c r="DV371" s="200">
        <v>0</v>
      </c>
      <c r="DW371" s="1304"/>
    </row>
    <row r="372" spans="1:127" s="240" customFormat="1" ht="15.95" customHeight="1">
      <c r="B372" s="3108"/>
      <c r="C372" s="3109"/>
      <c r="D372" s="3109"/>
      <c r="E372" s="3109"/>
      <c r="F372" s="3109"/>
      <c r="G372" s="3109"/>
      <c r="H372" s="3109"/>
      <c r="I372" s="3109"/>
      <c r="J372" s="3109"/>
      <c r="K372" s="3109"/>
      <c r="L372" s="3109"/>
      <c r="M372" s="3109"/>
      <c r="N372" s="3109"/>
      <c r="O372" s="3109"/>
      <c r="P372" s="3109"/>
      <c r="Q372" s="3109"/>
      <c r="R372" s="3109"/>
      <c r="S372" s="3109"/>
      <c r="T372" s="3109"/>
      <c r="U372" s="3109"/>
      <c r="V372" s="3109"/>
      <c r="W372" s="3109"/>
      <c r="X372" s="3109"/>
      <c r="Y372" s="3109"/>
      <c r="Z372" s="3109"/>
      <c r="AA372" s="3109"/>
      <c r="AB372" s="3109"/>
      <c r="AC372" s="3109"/>
      <c r="AD372" s="3109"/>
      <c r="AE372" s="3109"/>
      <c r="AF372" s="3109"/>
      <c r="AG372" s="3109"/>
      <c r="AH372" s="3109"/>
      <c r="AI372" s="3109"/>
      <c r="AJ372" s="3109"/>
      <c r="AK372" s="3109"/>
      <c r="AL372" s="3109"/>
      <c r="AM372" s="3109"/>
      <c r="AN372" s="3109"/>
      <c r="AO372" s="3109"/>
      <c r="AP372" s="3109"/>
      <c r="AQ372" s="3109"/>
      <c r="AR372" s="3109"/>
      <c r="AS372" s="3109"/>
      <c r="AT372" s="3109"/>
      <c r="AU372" s="3109"/>
      <c r="AV372" s="3109"/>
      <c r="AW372" s="3109"/>
      <c r="AX372" s="3109"/>
      <c r="AY372" s="3109"/>
      <c r="AZ372" s="3109"/>
      <c r="BA372" s="3109"/>
      <c r="BB372" s="3109"/>
      <c r="BC372" s="3109"/>
      <c r="BD372" s="3109"/>
      <c r="BE372" s="3109"/>
      <c r="BF372" s="3109"/>
      <c r="BG372" s="3109"/>
      <c r="BH372" s="3109"/>
      <c r="BI372" s="3109"/>
      <c r="BJ372" s="3109"/>
      <c r="BK372" s="3109"/>
      <c r="BL372" s="3109"/>
      <c r="BM372" s="3109"/>
      <c r="BN372" s="3109"/>
      <c r="BO372" s="3109"/>
      <c r="BP372" s="3109"/>
      <c r="BQ372" s="3109"/>
      <c r="BR372" s="3109"/>
      <c r="BS372" s="3109"/>
      <c r="BT372" s="3109"/>
      <c r="BU372" s="3109"/>
      <c r="BV372" s="3109"/>
      <c r="BW372" s="3109"/>
      <c r="BX372" s="3109"/>
      <c r="BY372" s="3109"/>
      <c r="BZ372" s="3109"/>
      <c r="CA372" s="3109"/>
      <c r="CB372" s="3109"/>
      <c r="CC372" s="3109"/>
      <c r="CD372" s="3109"/>
      <c r="CE372" s="3109"/>
      <c r="CF372" s="3109"/>
      <c r="CG372" s="3109"/>
      <c r="CH372" s="3109"/>
      <c r="CI372" s="3109"/>
      <c r="CJ372" s="3109"/>
      <c r="CK372" s="3109"/>
      <c r="CL372" s="3109"/>
      <c r="CM372" s="3109"/>
      <c r="CN372" s="3109"/>
      <c r="CO372" s="3109"/>
      <c r="CP372" s="3109"/>
      <c r="CQ372" s="3109"/>
      <c r="CR372" s="3409"/>
      <c r="CS372" s="3409"/>
      <c r="CT372" s="3409"/>
      <c r="CU372" s="3409"/>
      <c r="CV372" s="3409"/>
      <c r="CW372" s="3409"/>
      <c r="CX372" s="3409"/>
      <c r="CY372" s="3409"/>
      <c r="CZ372" s="3409"/>
      <c r="DA372" s="3409"/>
      <c r="DB372" s="3409"/>
      <c r="DC372" s="3409"/>
      <c r="DD372" s="3409"/>
      <c r="DE372" s="3409"/>
      <c r="DF372" s="3231"/>
      <c r="DG372" s="3231"/>
      <c r="DH372" s="3231"/>
      <c r="DI372" s="3234"/>
      <c r="DJ372" s="3234"/>
      <c r="DK372" s="3234"/>
      <c r="DL372" s="3234"/>
      <c r="DM372" s="3234"/>
      <c r="DN372" s="3234"/>
      <c r="DO372" s="3235"/>
      <c r="DP372" s="564">
        <v>0</v>
      </c>
      <c r="DQ372" s="200">
        <v>0</v>
      </c>
      <c r="DR372" s="200">
        <v>0</v>
      </c>
      <c r="DS372" s="200">
        <v>0</v>
      </c>
      <c r="DT372" s="200">
        <v>0</v>
      </c>
      <c r="DU372" s="200">
        <v>0</v>
      </c>
      <c r="DV372" s="200">
        <v>0</v>
      </c>
      <c r="DW372" s="1304"/>
    </row>
    <row r="373" spans="1:127" s="240" customFormat="1" ht="15.95" customHeight="1">
      <c r="B373" s="444" t="s">
        <v>1080</v>
      </c>
      <c r="C373" s="1108" t="s">
        <v>1076</v>
      </c>
      <c r="D373" s="1109"/>
      <c r="E373" s="1109"/>
      <c r="F373" s="1109"/>
      <c r="G373" s="1109"/>
      <c r="H373" s="1109"/>
      <c r="I373" s="1110" t="s">
        <v>1081</v>
      </c>
      <c r="J373" s="3185">
        <v>4</v>
      </c>
      <c r="K373" s="3185"/>
      <c r="L373" s="1109" t="s">
        <v>1082</v>
      </c>
      <c r="M373" s="1109"/>
      <c r="N373" s="1111"/>
      <c r="O373" s="1111"/>
      <c r="P373" s="3186">
        <v>20</v>
      </c>
      <c r="Q373" s="3186"/>
      <c r="R373" s="1109" t="s">
        <v>1083</v>
      </c>
      <c r="S373" s="1112"/>
      <c r="T373" s="1109"/>
      <c r="U373" s="1109"/>
      <c r="V373" s="1109"/>
      <c r="W373" s="1109"/>
      <c r="X373" s="1109"/>
      <c r="Y373" s="1109"/>
      <c r="Z373" s="1109"/>
      <c r="AA373" s="1109"/>
      <c r="AB373" s="1113"/>
      <c r="AC373" s="410"/>
      <c r="AD373" s="1108"/>
      <c r="AE373" s="1109"/>
      <c r="AF373" s="1109"/>
      <c r="AG373" s="1109"/>
      <c r="AH373" s="1109"/>
      <c r="AI373" s="1109"/>
      <c r="AJ373" s="1110" t="s">
        <v>1081</v>
      </c>
      <c r="AK373" s="3185">
        <v>6</v>
      </c>
      <c r="AL373" s="3185"/>
      <c r="AM373" s="1109" t="s">
        <v>1082</v>
      </c>
      <c r="AN373" s="1109"/>
      <c r="AO373" s="1111"/>
      <c r="AP373" s="1111"/>
      <c r="AQ373" s="3186">
        <v>20</v>
      </c>
      <c r="AR373" s="3186"/>
      <c r="AS373" s="1109" t="s">
        <v>1083</v>
      </c>
      <c r="AT373" s="1112"/>
      <c r="AU373" s="1109"/>
      <c r="AV373" s="1109"/>
      <c r="AW373" s="1109"/>
      <c r="AX373" s="1109"/>
      <c r="AY373" s="1109"/>
      <c r="AZ373" s="1109"/>
      <c r="BA373" s="1109"/>
      <c r="BB373" s="1109"/>
      <c r="BC373" s="1113"/>
      <c r="BD373" s="411"/>
      <c r="BE373" s="1108"/>
      <c r="BF373" s="1109"/>
      <c r="BG373" s="1109"/>
      <c r="BH373" s="1109"/>
      <c r="BI373" s="1109"/>
      <c r="BJ373" s="1109"/>
      <c r="BK373" s="1110" t="s">
        <v>1081</v>
      </c>
      <c r="BL373" s="3185">
        <v>6</v>
      </c>
      <c r="BM373" s="3185"/>
      <c r="BN373" s="1109" t="s">
        <v>1082</v>
      </c>
      <c r="BO373" s="1109"/>
      <c r="BP373" s="1111"/>
      <c r="BQ373" s="1111"/>
      <c r="BR373" s="3186">
        <v>20</v>
      </c>
      <c r="BS373" s="3186"/>
      <c r="BT373" s="1109" t="s">
        <v>1083</v>
      </c>
      <c r="BU373" s="1112"/>
      <c r="BV373" s="1109"/>
      <c r="BW373" s="1109"/>
      <c r="BX373" s="1109"/>
      <c r="BY373" s="1109"/>
      <c r="BZ373" s="1109"/>
      <c r="CA373" s="1109"/>
      <c r="CB373" s="1109"/>
      <c r="CC373" s="1109"/>
      <c r="CD373" s="1113"/>
      <c r="CE373" s="412"/>
      <c r="CF373" s="1108"/>
      <c r="CG373" s="1109"/>
      <c r="CH373" s="1109"/>
      <c r="CI373" s="1109"/>
      <c r="CJ373" s="1109"/>
      <c r="CK373" s="1109"/>
      <c r="CL373" s="1110" t="s">
        <v>1081</v>
      </c>
      <c r="CM373" s="3185">
        <v>4</v>
      </c>
      <c r="CN373" s="3185"/>
      <c r="CO373" s="1109" t="s">
        <v>1082</v>
      </c>
      <c r="CP373" s="1109"/>
      <c r="CQ373" s="1111"/>
      <c r="CR373" s="1111"/>
      <c r="CS373" s="3186">
        <v>20</v>
      </c>
      <c r="CT373" s="3186"/>
      <c r="CU373" s="1109" t="s">
        <v>1083</v>
      </c>
      <c r="CV373" s="1112"/>
      <c r="CW373" s="1109"/>
      <c r="CX373" s="1109"/>
      <c r="CY373" s="1109"/>
      <c r="CZ373" s="1109"/>
      <c r="DA373" s="1109"/>
      <c r="DB373" s="1109"/>
      <c r="DC373" s="1109"/>
      <c r="DD373" s="1109"/>
      <c r="DE373" s="1113"/>
      <c r="DF373" s="1114" t="s">
        <v>1084</v>
      </c>
      <c r="DG373" s="1115"/>
      <c r="DH373" s="1116"/>
      <c r="DI373" s="1116"/>
      <c r="DJ373" s="1117"/>
      <c r="DK373" s="1117"/>
      <c r="DL373" s="1117"/>
      <c r="DM373" s="1117"/>
      <c r="DN373" s="1117"/>
      <c r="DO373" s="1118"/>
      <c r="DP373" s="564">
        <v>0</v>
      </c>
      <c r="DQ373" s="200">
        <v>0</v>
      </c>
      <c r="DR373" s="200">
        <v>0</v>
      </c>
      <c r="DS373" s="200">
        <v>0</v>
      </c>
      <c r="DT373" s="200">
        <v>0</v>
      </c>
      <c r="DU373" s="200">
        <v>0</v>
      </c>
      <c r="DV373" s="200">
        <v>0</v>
      </c>
      <c r="DW373" s="1304"/>
    </row>
    <row r="374" spans="1:127" s="240" customFormat="1" ht="13.5" customHeight="1">
      <c r="B374" s="413" t="s">
        <v>205</v>
      </c>
      <c r="C374" s="414" t="s">
        <v>66</v>
      </c>
      <c r="D374" s="415" t="s">
        <v>77</v>
      </c>
      <c r="E374" s="414" t="s">
        <v>66</v>
      </c>
      <c r="F374" s="415" t="s">
        <v>77</v>
      </c>
      <c r="G374" s="414" t="s">
        <v>66</v>
      </c>
      <c r="H374" s="415" t="s">
        <v>77</v>
      </c>
      <c r="I374" s="414" t="s">
        <v>66</v>
      </c>
      <c r="J374" s="415" t="s">
        <v>77</v>
      </c>
      <c r="K374" s="414" t="s">
        <v>66</v>
      </c>
      <c r="L374" s="415" t="s">
        <v>77</v>
      </c>
      <c r="M374" s="414" t="s">
        <v>66</v>
      </c>
      <c r="N374" s="415" t="s">
        <v>77</v>
      </c>
      <c r="O374" s="414" t="s">
        <v>66</v>
      </c>
      <c r="P374" s="415" t="s">
        <v>77</v>
      </c>
      <c r="Q374" s="414" t="s">
        <v>66</v>
      </c>
      <c r="R374" s="415" t="s">
        <v>77</v>
      </c>
      <c r="S374" s="414" t="s">
        <v>66</v>
      </c>
      <c r="T374" s="415" t="s">
        <v>77</v>
      </c>
      <c r="U374" s="414" t="s">
        <v>66</v>
      </c>
      <c r="V374" s="415" t="s">
        <v>77</v>
      </c>
      <c r="W374" s="414" t="s">
        <v>66</v>
      </c>
      <c r="X374" s="415" t="s">
        <v>77</v>
      </c>
      <c r="Y374" s="414" t="s">
        <v>66</v>
      </c>
      <c r="Z374" s="415" t="s">
        <v>77</v>
      </c>
      <c r="AA374" s="414" t="s">
        <v>66</v>
      </c>
      <c r="AB374" s="416" t="s">
        <v>77</v>
      </c>
      <c r="AC374" s="410"/>
      <c r="AD374" s="417" t="s">
        <v>66</v>
      </c>
      <c r="AE374" s="415" t="s">
        <v>77</v>
      </c>
      <c r="AF374" s="418" t="s">
        <v>66</v>
      </c>
      <c r="AG374" s="415" t="s">
        <v>77</v>
      </c>
      <c r="AH374" s="418" t="s">
        <v>66</v>
      </c>
      <c r="AI374" s="415" t="s">
        <v>77</v>
      </c>
      <c r="AJ374" s="418" t="s">
        <v>66</v>
      </c>
      <c r="AK374" s="415" t="s">
        <v>77</v>
      </c>
      <c r="AL374" s="418" t="s">
        <v>66</v>
      </c>
      <c r="AM374" s="415" t="s">
        <v>77</v>
      </c>
      <c r="AN374" s="418" t="s">
        <v>66</v>
      </c>
      <c r="AO374" s="415" t="s">
        <v>77</v>
      </c>
      <c r="AP374" s="418" t="s">
        <v>66</v>
      </c>
      <c r="AQ374" s="415" t="s">
        <v>77</v>
      </c>
      <c r="AR374" s="418" t="s">
        <v>66</v>
      </c>
      <c r="AS374" s="415" t="s">
        <v>77</v>
      </c>
      <c r="AT374" s="418" t="s">
        <v>66</v>
      </c>
      <c r="AU374" s="415" t="s">
        <v>77</v>
      </c>
      <c r="AV374" s="418" t="s">
        <v>66</v>
      </c>
      <c r="AW374" s="415" t="s">
        <v>77</v>
      </c>
      <c r="AX374" s="418" t="s">
        <v>66</v>
      </c>
      <c r="AY374" s="415" t="s">
        <v>77</v>
      </c>
      <c r="AZ374" s="418" t="s">
        <v>66</v>
      </c>
      <c r="BA374" s="415" t="s">
        <v>77</v>
      </c>
      <c r="BB374" s="418" t="s">
        <v>66</v>
      </c>
      <c r="BC374" s="416" t="s">
        <v>77</v>
      </c>
      <c r="BD374" s="411"/>
      <c r="BE374" s="419" t="s">
        <v>66</v>
      </c>
      <c r="BF374" s="415" t="s">
        <v>77</v>
      </c>
      <c r="BG374" s="420" t="s">
        <v>66</v>
      </c>
      <c r="BH374" s="415" t="s">
        <v>77</v>
      </c>
      <c r="BI374" s="420" t="s">
        <v>66</v>
      </c>
      <c r="BJ374" s="415" t="s">
        <v>77</v>
      </c>
      <c r="BK374" s="420" t="s">
        <v>66</v>
      </c>
      <c r="BL374" s="415" t="s">
        <v>77</v>
      </c>
      <c r="BM374" s="420" t="s">
        <v>66</v>
      </c>
      <c r="BN374" s="415" t="s">
        <v>77</v>
      </c>
      <c r="BO374" s="420" t="s">
        <v>66</v>
      </c>
      <c r="BP374" s="415" t="s">
        <v>77</v>
      </c>
      <c r="BQ374" s="420" t="s">
        <v>66</v>
      </c>
      <c r="BR374" s="415" t="s">
        <v>77</v>
      </c>
      <c r="BS374" s="420" t="s">
        <v>66</v>
      </c>
      <c r="BT374" s="415" t="s">
        <v>77</v>
      </c>
      <c r="BU374" s="420" t="s">
        <v>66</v>
      </c>
      <c r="BV374" s="415" t="s">
        <v>77</v>
      </c>
      <c r="BW374" s="420" t="s">
        <v>66</v>
      </c>
      <c r="BX374" s="415" t="s">
        <v>77</v>
      </c>
      <c r="BY374" s="420" t="s">
        <v>66</v>
      </c>
      <c r="BZ374" s="415" t="s">
        <v>77</v>
      </c>
      <c r="CA374" s="420" t="s">
        <v>66</v>
      </c>
      <c r="CB374" s="415" t="s">
        <v>77</v>
      </c>
      <c r="CC374" s="420" t="s">
        <v>66</v>
      </c>
      <c r="CD374" s="416" t="s">
        <v>77</v>
      </c>
      <c r="CE374" s="412"/>
      <c r="CF374" s="421" t="s">
        <v>66</v>
      </c>
      <c r="CG374" s="415" t="s">
        <v>77</v>
      </c>
      <c r="CH374" s="422" t="s">
        <v>66</v>
      </c>
      <c r="CI374" s="415" t="s">
        <v>77</v>
      </c>
      <c r="CJ374" s="422" t="s">
        <v>66</v>
      </c>
      <c r="CK374" s="415" t="s">
        <v>77</v>
      </c>
      <c r="CL374" s="422" t="s">
        <v>66</v>
      </c>
      <c r="CM374" s="415" t="s">
        <v>77</v>
      </c>
      <c r="CN374" s="422" t="s">
        <v>66</v>
      </c>
      <c r="CO374" s="415" t="s">
        <v>77</v>
      </c>
      <c r="CP374" s="422" t="s">
        <v>66</v>
      </c>
      <c r="CQ374" s="415" t="s">
        <v>77</v>
      </c>
      <c r="CR374" s="422" t="s">
        <v>66</v>
      </c>
      <c r="CS374" s="415" t="s">
        <v>77</v>
      </c>
      <c r="CT374" s="422" t="s">
        <v>66</v>
      </c>
      <c r="CU374" s="415" t="s">
        <v>77</v>
      </c>
      <c r="CV374" s="422" t="s">
        <v>66</v>
      </c>
      <c r="CW374" s="415" t="s">
        <v>77</v>
      </c>
      <c r="CX374" s="422" t="s">
        <v>66</v>
      </c>
      <c r="CY374" s="415" t="s">
        <v>77</v>
      </c>
      <c r="CZ374" s="422" t="s">
        <v>66</v>
      </c>
      <c r="DA374" s="415" t="s">
        <v>77</v>
      </c>
      <c r="DB374" s="422" t="s">
        <v>66</v>
      </c>
      <c r="DC374" s="415" t="s">
        <v>77</v>
      </c>
      <c r="DD374" s="422" t="s">
        <v>66</v>
      </c>
      <c r="DE374" s="416" t="s">
        <v>77</v>
      </c>
      <c r="DF374" s="1119" t="s">
        <v>922</v>
      </c>
      <c r="DG374" s="1120"/>
      <c r="DH374" s="1120"/>
      <c r="DI374" s="1120"/>
      <c r="DJ374" s="1120"/>
      <c r="DK374" s="1120"/>
      <c r="DL374" s="1120"/>
      <c r="DM374" s="1120"/>
      <c r="DN374" s="1120"/>
      <c r="DO374" s="1121"/>
      <c r="DP374" s="564">
        <v>0</v>
      </c>
      <c r="DQ374" s="200">
        <v>0</v>
      </c>
      <c r="DR374" s="200">
        <v>0</v>
      </c>
      <c r="DS374" s="200">
        <v>0</v>
      </c>
      <c r="DT374" s="200">
        <v>0</v>
      </c>
      <c r="DU374" s="200">
        <v>0</v>
      </c>
      <c r="DV374" s="200">
        <v>0</v>
      </c>
      <c r="DW374" s="1304"/>
    </row>
    <row r="375" spans="1:127" s="240" customFormat="1" ht="15.95" customHeight="1">
      <c r="B375" s="3190" t="s">
        <v>1085</v>
      </c>
      <c r="C375" s="448">
        <f>SUM(C96:C119)</f>
        <v>2</v>
      </c>
      <c r="D375" s="449">
        <f t="shared" ref="D375:BO375" si="145">SUM(D96:D119)</f>
        <v>0</v>
      </c>
      <c r="E375" s="448">
        <f t="shared" si="145"/>
        <v>0</v>
      </c>
      <c r="F375" s="449">
        <f t="shared" si="145"/>
        <v>0</v>
      </c>
      <c r="G375" s="448">
        <f t="shared" si="145"/>
        <v>0</v>
      </c>
      <c r="H375" s="449">
        <f t="shared" si="145"/>
        <v>0</v>
      </c>
      <c r="I375" s="448">
        <f t="shared" si="145"/>
        <v>0</v>
      </c>
      <c r="J375" s="449">
        <f t="shared" si="145"/>
        <v>0</v>
      </c>
      <c r="K375" s="448">
        <f t="shared" si="145"/>
        <v>0</v>
      </c>
      <c r="L375" s="449">
        <f t="shared" si="145"/>
        <v>0</v>
      </c>
      <c r="M375" s="448">
        <f t="shared" si="145"/>
        <v>0</v>
      </c>
      <c r="N375" s="449">
        <f t="shared" si="145"/>
        <v>0</v>
      </c>
      <c r="O375" s="448">
        <f t="shared" si="145"/>
        <v>0</v>
      </c>
      <c r="P375" s="449">
        <f t="shared" si="145"/>
        <v>0</v>
      </c>
      <c r="Q375" s="448">
        <f t="shared" si="145"/>
        <v>0</v>
      </c>
      <c r="R375" s="449">
        <f t="shared" si="145"/>
        <v>0</v>
      </c>
      <c r="S375" s="448">
        <f t="shared" si="145"/>
        <v>0</v>
      </c>
      <c r="T375" s="449">
        <f t="shared" si="145"/>
        <v>0</v>
      </c>
      <c r="U375" s="448">
        <f t="shared" si="145"/>
        <v>0</v>
      </c>
      <c r="V375" s="449">
        <f t="shared" si="145"/>
        <v>0</v>
      </c>
      <c r="W375" s="448">
        <f t="shared" si="145"/>
        <v>0</v>
      </c>
      <c r="X375" s="449">
        <f t="shared" si="145"/>
        <v>0</v>
      </c>
      <c r="Y375" s="448">
        <f t="shared" si="145"/>
        <v>0</v>
      </c>
      <c r="Z375" s="449">
        <f t="shared" si="145"/>
        <v>0</v>
      </c>
      <c r="AA375" s="448">
        <f t="shared" si="145"/>
        <v>0</v>
      </c>
      <c r="AB375" s="449">
        <f t="shared" si="145"/>
        <v>0</v>
      </c>
      <c r="AC375" s="410"/>
      <c r="AD375" s="450">
        <f t="shared" si="145"/>
        <v>0</v>
      </c>
      <c r="AE375" s="449">
        <f t="shared" si="145"/>
        <v>0</v>
      </c>
      <c r="AF375" s="450">
        <f t="shared" si="145"/>
        <v>0</v>
      </c>
      <c r="AG375" s="449">
        <f t="shared" si="145"/>
        <v>0</v>
      </c>
      <c r="AH375" s="450">
        <f t="shared" si="145"/>
        <v>0</v>
      </c>
      <c r="AI375" s="449">
        <f t="shared" si="145"/>
        <v>0</v>
      </c>
      <c r="AJ375" s="450">
        <f t="shared" si="145"/>
        <v>0</v>
      </c>
      <c r="AK375" s="449">
        <f t="shared" si="145"/>
        <v>0</v>
      </c>
      <c r="AL375" s="450">
        <f t="shared" si="145"/>
        <v>0</v>
      </c>
      <c r="AM375" s="449">
        <f t="shared" si="145"/>
        <v>0</v>
      </c>
      <c r="AN375" s="450">
        <f t="shared" si="145"/>
        <v>0</v>
      </c>
      <c r="AO375" s="449">
        <f t="shared" si="145"/>
        <v>0</v>
      </c>
      <c r="AP375" s="450">
        <f t="shared" si="145"/>
        <v>0</v>
      </c>
      <c r="AQ375" s="449">
        <f t="shared" si="145"/>
        <v>0</v>
      </c>
      <c r="AR375" s="450">
        <f t="shared" si="145"/>
        <v>0</v>
      </c>
      <c r="AS375" s="449">
        <f t="shared" si="145"/>
        <v>0</v>
      </c>
      <c r="AT375" s="450">
        <f t="shared" si="145"/>
        <v>0</v>
      </c>
      <c r="AU375" s="449">
        <f t="shared" si="145"/>
        <v>0</v>
      </c>
      <c r="AV375" s="450">
        <f t="shared" si="145"/>
        <v>0</v>
      </c>
      <c r="AW375" s="449">
        <f t="shared" si="145"/>
        <v>0</v>
      </c>
      <c r="AX375" s="450">
        <f t="shared" si="145"/>
        <v>0</v>
      </c>
      <c r="AY375" s="449">
        <f t="shared" si="145"/>
        <v>0</v>
      </c>
      <c r="AZ375" s="450">
        <f t="shared" si="145"/>
        <v>0</v>
      </c>
      <c r="BA375" s="449">
        <f t="shared" si="145"/>
        <v>0</v>
      </c>
      <c r="BB375" s="450">
        <f t="shared" si="145"/>
        <v>0</v>
      </c>
      <c r="BC375" s="449">
        <f t="shared" si="145"/>
        <v>0</v>
      </c>
      <c r="BD375" s="411"/>
      <c r="BE375" s="451">
        <f t="shared" si="145"/>
        <v>0</v>
      </c>
      <c r="BF375" s="449">
        <f t="shared" si="145"/>
        <v>0</v>
      </c>
      <c r="BG375" s="451">
        <f t="shared" si="145"/>
        <v>0</v>
      </c>
      <c r="BH375" s="449">
        <f t="shared" si="145"/>
        <v>0</v>
      </c>
      <c r="BI375" s="451">
        <f t="shared" si="145"/>
        <v>0</v>
      </c>
      <c r="BJ375" s="449">
        <f t="shared" si="145"/>
        <v>0</v>
      </c>
      <c r="BK375" s="451">
        <f t="shared" si="145"/>
        <v>0</v>
      </c>
      <c r="BL375" s="449">
        <f t="shared" si="145"/>
        <v>0</v>
      </c>
      <c r="BM375" s="451">
        <f t="shared" si="145"/>
        <v>0</v>
      </c>
      <c r="BN375" s="449">
        <f t="shared" si="145"/>
        <v>0</v>
      </c>
      <c r="BO375" s="451">
        <f t="shared" si="145"/>
        <v>0</v>
      </c>
      <c r="BP375" s="449">
        <f t="shared" ref="BP375:DE375" si="146">SUM(BP96:BP119)</f>
        <v>0</v>
      </c>
      <c r="BQ375" s="451">
        <f t="shared" si="146"/>
        <v>0</v>
      </c>
      <c r="BR375" s="449">
        <f t="shared" si="146"/>
        <v>0</v>
      </c>
      <c r="BS375" s="451">
        <f t="shared" si="146"/>
        <v>0</v>
      </c>
      <c r="BT375" s="449">
        <f t="shared" si="146"/>
        <v>0</v>
      </c>
      <c r="BU375" s="451">
        <f t="shared" si="146"/>
        <v>0</v>
      </c>
      <c r="BV375" s="449">
        <f t="shared" si="146"/>
        <v>0</v>
      </c>
      <c r="BW375" s="451">
        <f t="shared" si="146"/>
        <v>0</v>
      </c>
      <c r="BX375" s="449">
        <f t="shared" si="146"/>
        <v>0</v>
      </c>
      <c r="BY375" s="451">
        <f t="shared" si="146"/>
        <v>0</v>
      </c>
      <c r="BZ375" s="449">
        <f t="shared" si="146"/>
        <v>0</v>
      </c>
      <c r="CA375" s="451">
        <f t="shared" si="146"/>
        <v>0</v>
      </c>
      <c r="CB375" s="449">
        <f t="shared" si="146"/>
        <v>0</v>
      </c>
      <c r="CC375" s="451">
        <f t="shared" si="146"/>
        <v>0</v>
      </c>
      <c r="CD375" s="449">
        <f t="shared" si="146"/>
        <v>0</v>
      </c>
      <c r="CE375" s="412"/>
      <c r="CF375" s="452">
        <f t="shared" si="146"/>
        <v>0</v>
      </c>
      <c r="CG375" s="449">
        <f t="shared" si="146"/>
        <v>0</v>
      </c>
      <c r="CH375" s="452">
        <f t="shared" si="146"/>
        <v>0</v>
      </c>
      <c r="CI375" s="449">
        <f t="shared" si="146"/>
        <v>0</v>
      </c>
      <c r="CJ375" s="452">
        <f t="shared" si="146"/>
        <v>0</v>
      </c>
      <c r="CK375" s="449">
        <f t="shared" si="146"/>
        <v>0</v>
      </c>
      <c r="CL375" s="452">
        <f t="shared" si="146"/>
        <v>0</v>
      </c>
      <c r="CM375" s="449">
        <f t="shared" si="146"/>
        <v>0</v>
      </c>
      <c r="CN375" s="452">
        <f t="shared" si="146"/>
        <v>0</v>
      </c>
      <c r="CO375" s="449">
        <f t="shared" si="146"/>
        <v>0</v>
      </c>
      <c r="CP375" s="452">
        <f t="shared" si="146"/>
        <v>0</v>
      </c>
      <c r="CQ375" s="449">
        <f t="shared" si="146"/>
        <v>0</v>
      </c>
      <c r="CR375" s="452">
        <f t="shared" si="146"/>
        <v>0</v>
      </c>
      <c r="CS375" s="449">
        <f t="shared" si="146"/>
        <v>0</v>
      </c>
      <c r="CT375" s="452">
        <f t="shared" si="146"/>
        <v>0</v>
      </c>
      <c r="CU375" s="449">
        <f t="shared" si="146"/>
        <v>0</v>
      </c>
      <c r="CV375" s="452">
        <f t="shared" si="146"/>
        <v>0</v>
      </c>
      <c r="CW375" s="449">
        <f t="shared" si="146"/>
        <v>0</v>
      </c>
      <c r="CX375" s="452">
        <f t="shared" si="146"/>
        <v>0</v>
      </c>
      <c r="CY375" s="449">
        <f t="shared" si="146"/>
        <v>0</v>
      </c>
      <c r="CZ375" s="452">
        <f t="shared" si="146"/>
        <v>0</v>
      </c>
      <c r="DA375" s="449">
        <f t="shared" si="146"/>
        <v>0</v>
      </c>
      <c r="DB375" s="452">
        <f t="shared" si="146"/>
        <v>0</v>
      </c>
      <c r="DC375" s="449">
        <f t="shared" si="146"/>
        <v>0</v>
      </c>
      <c r="DD375" s="452">
        <f t="shared" si="146"/>
        <v>0</v>
      </c>
      <c r="DE375" s="449">
        <f t="shared" si="146"/>
        <v>0</v>
      </c>
      <c r="DF375" s="3192" t="s">
        <v>1086</v>
      </c>
      <c r="DG375" s="3193"/>
      <c r="DH375" s="3193"/>
      <c r="DI375" s="3193"/>
      <c r="DJ375" s="3193"/>
      <c r="DK375" s="3193"/>
      <c r="DL375" s="3193"/>
      <c r="DM375" s="657"/>
      <c r="DN375" s="657"/>
      <c r="DO375" s="1122"/>
      <c r="DP375" s="564">
        <v>0</v>
      </c>
      <c r="DQ375" s="200">
        <v>0</v>
      </c>
      <c r="DR375" s="200">
        <v>0</v>
      </c>
      <c r="DS375" s="200">
        <v>0</v>
      </c>
      <c r="DT375" s="200">
        <v>0</v>
      </c>
      <c r="DU375" s="200">
        <v>0</v>
      </c>
      <c r="DV375" s="200">
        <v>0</v>
      </c>
      <c r="DW375" s="1304"/>
    </row>
    <row r="376" spans="1:127" s="240" customFormat="1" ht="15.95" customHeight="1">
      <c r="B376" s="3191"/>
      <c r="C376" s="453">
        <f>SUM(C375:D375)</f>
        <v>2</v>
      </c>
      <c r="D376" s="454" t="str">
        <f>IF(C376&gt;0,"fois","")</f>
        <v>fois</v>
      </c>
      <c r="E376" s="453">
        <f>SUM(E375:F375)</f>
        <v>0</v>
      </c>
      <c r="F376" s="454" t="str">
        <f>IF(E376&gt;0,"fois","")</f>
        <v/>
      </c>
      <c r="G376" s="453">
        <f>SUM(G375:H375)</f>
        <v>0</v>
      </c>
      <c r="H376" s="454" t="str">
        <f>IF(G376&gt;0,"fois","")</f>
        <v/>
      </c>
      <c r="I376" s="453">
        <f>SUM(I375:J375)</f>
        <v>0</v>
      </c>
      <c r="J376" s="454" t="str">
        <f>IF(I376&gt;0,"fois","")</f>
        <v/>
      </c>
      <c r="K376" s="453">
        <f>SUM(K375:L375)</f>
        <v>0</v>
      </c>
      <c r="L376" s="454" t="str">
        <f>IF(K376&gt;0,"fois","")</f>
        <v/>
      </c>
      <c r="M376" s="453">
        <f>SUM(M375:N375)</f>
        <v>0</v>
      </c>
      <c r="N376" s="454" t="str">
        <f>IF(M376&gt;0,"fois","")</f>
        <v/>
      </c>
      <c r="O376" s="453">
        <f>SUM(O375:P375)</f>
        <v>0</v>
      </c>
      <c r="P376" s="454" t="str">
        <f>IF(O376&gt;0,"fois","")</f>
        <v/>
      </c>
      <c r="Q376" s="453">
        <f>SUM(Q375:R375)</f>
        <v>0</v>
      </c>
      <c r="R376" s="454" t="str">
        <f>IF(Q376&gt;0,"fois","")</f>
        <v/>
      </c>
      <c r="S376" s="453">
        <f>SUM(S375:T375)</f>
        <v>0</v>
      </c>
      <c r="T376" s="454" t="str">
        <f>IF(S376&gt;0,"fois","")</f>
        <v/>
      </c>
      <c r="U376" s="453">
        <f>SUM(U375:V375)</f>
        <v>0</v>
      </c>
      <c r="V376" s="454" t="str">
        <f>IF(U376&gt;0,"fois","")</f>
        <v/>
      </c>
      <c r="W376" s="453">
        <f>SUM(W375:X375)</f>
        <v>0</v>
      </c>
      <c r="X376" s="454" t="str">
        <f>IF(W376&gt;0,"fois","")</f>
        <v/>
      </c>
      <c r="Y376" s="453">
        <f>SUM(Y375:Z375)</f>
        <v>0</v>
      </c>
      <c r="Z376" s="454" t="str">
        <f>IF(Y376&gt;0,"fois","")</f>
        <v/>
      </c>
      <c r="AA376" s="453">
        <f>SUM(AA375:AB375)</f>
        <v>0</v>
      </c>
      <c r="AB376" s="454" t="str">
        <f>IF(AA376&gt;0,"fois","")</f>
        <v/>
      </c>
      <c r="AC376" s="410"/>
      <c r="AD376" s="453">
        <f>SUM(AD375:AE375)</f>
        <v>0</v>
      </c>
      <c r="AE376" s="454" t="str">
        <f>IF(AD376&gt;0,"fois","")</f>
        <v/>
      </c>
      <c r="AF376" s="453">
        <f>SUM(AF375:AG375)</f>
        <v>0</v>
      </c>
      <c r="AG376" s="454" t="str">
        <f>IF(AF376&gt;0,"fois","")</f>
        <v/>
      </c>
      <c r="AH376" s="453">
        <f>SUM(AH375:AI375)</f>
        <v>0</v>
      </c>
      <c r="AI376" s="454" t="str">
        <f>IF(AH376&gt;0,"fois","")</f>
        <v/>
      </c>
      <c r="AJ376" s="453">
        <f>SUM(AJ375:AK375)</f>
        <v>0</v>
      </c>
      <c r="AK376" s="454" t="str">
        <f>IF(AJ376&gt;0,"fois","")</f>
        <v/>
      </c>
      <c r="AL376" s="453">
        <f>SUM(AL375:AM375)</f>
        <v>0</v>
      </c>
      <c r="AM376" s="454" t="str">
        <f>IF(AL376&gt;0,"fois","")</f>
        <v/>
      </c>
      <c r="AN376" s="453">
        <f>SUM(AN375:AO375)</f>
        <v>0</v>
      </c>
      <c r="AO376" s="454" t="str">
        <f>IF(AN376&gt;0,"fois","")</f>
        <v/>
      </c>
      <c r="AP376" s="453">
        <f>SUM(AP375:AQ375)</f>
        <v>0</v>
      </c>
      <c r="AQ376" s="454" t="str">
        <f>IF(AP376&gt;0,"fois","")</f>
        <v/>
      </c>
      <c r="AR376" s="453">
        <f>SUM(AR375:AS375)</f>
        <v>0</v>
      </c>
      <c r="AS376" s="454" t="str">
        <f>IF(AR376&gt;0,"fois","")</f>
        <v/>
      </c>
      <c r="AT376" s="453">
        <f>SUM(AT375:AU375)</f>
        <v>0</v>
      </c>
      <c r="AU376" s="454" t="str">
        <f>IF(AT376&gt;0,"fois","")</f>
        <v/>
      </c>
      <c r="AV376" s="453">
        <f>SUM(AV375:AW375)</f>
        <v>0</v>
      </c>
      <c r="AW376" s="454" t="str">
        <f>IF(AV376&gt;0,"fois","")</f>
        <v/>
      </c>
      <c r="AX376" s="453">
        <f>SUM(AX375:AY375)</f>
        <v>0</v>
      </c>
      <c r="AY376" s="454" t="str">
        <f>IF(AX376&gt;0,"fois","")</f>
        <v/>
      </c>
      <c r="AZ376" s="453">
        <f>SUM(AZ375:BA375)</f>
        <v>0</v>
      </c>
      <c r="BA376" s="454" t="str">
        <f>IF(AZ376&gt;0,"fois","")</f>
        <v/>
      </c>
      <c r="BB376" s="453">
        <f>SUM(BB375:BC375)</f>
        <v>0</v>
      </c>
      <c r="BC376" s="454" t="str">
        <f>IF(BB376&gt;0,"fois","")</f>
        <v/>
      </c>
      <c r="BD376" s="411"/>
      <c r="BE376" s="453">
        <f>SUM(BE375:BF375)</f>
        <v>0</v>
      </c>
      <c r="BF376" s="454" t="str">
        <f>IF(BE376&gt;0,"fois","")</f>
        <v/>
      </c>
      <c r="BG376" s="453">
        <f>SUM(BG375:BH375)</f>
        <v>0</v>
      </c>
      <c r="BH376" s="454" t="str">
        <f>IF(BG376&gt;0,"fois","")</f>
        <v/>
      </c>
      <c r="BI376" s="453">
        <f>SUM(BI375:BJ375)</f>
        <v>0</v>
      </c>
      <c r="BJ376" s="454" t="str">
        <f>IF(BI376&gt;0,"fois","")</f>
        <v/>
      </c>
      <c r="BK376" s="453">
        <f>SUM(BK375:BL375)</f>
        <v>0</v>
      </c>
      <c r="BL376" s="454" t="str">
        <f>IF(BK376&gt;0,"fois","")</f>
        <v/>
      </c>
      <c r="BM376" s="453">
        <f>SUM(BM375:BN375)</f>
        <v>0</v>
      </c>
      <c r="BN376" s="454" t="str">
        <f>IF(BM376&gt;0,"fois","")</f>
        <v/>
      </c>
      <c r="BO376" s="453">
        <f>SUM(BO375:BP375)</f>
        <v>0</v>
      </c>
      <c r="BP376" s="454" t="str">
        <f>IF(BO376&gt;0,"fois","")</f>
        <v/>
      </c>
      <c r="BQ376" s="453">
        <f>SUM(BQ375:BR375)</f>
        <v>0</v>
      </c>
      <c r="BR376" s="454" t="str">
        <f>IF(BQ376&gt;0,"fois","")</f>
        <v/>
      </c>
      <c r="BS376" s="453">
        <f>SUM(BS375:BT375)</f>
        <v>0</v>
      </c>
      <c r="BT376" s="454" t="str">
        <f>IF(BS376&gt;0,"fois","")</f>
        <v/>
      </c>
      <c r="BU376" s="453">
        <f>SUM(BU375:BV375)</f>
        <v>0</v>
      </c>
      <c r="BV376" s="454" t="str">
        <f>IF(BU376&gt;0,"fois","")</f>
        <v/>
      </c>
      <c r="BW376" s="453">
        <f>SUM(BW375:BX375)</f>
        <v>0</v>
      </c>
      <c r="BX376" s="454" t="str">
        <f>IF(BW376&gt;0,"fois","")</f>
        <v/>
      </c>
      <c r="BY376" s="453">
        <f>SUM(BY375:BZ375)</f>
        <v>0</v>
      </c>
      <c r="BZ376" s="454" t="str">
        <f>IF(BY376&gt;0,"fois","")</f>
        <v/>
      </c>
      <c r="CA376" s="453">
        <f>SUM(CA375:CB375)</f>
        <v>0</v>
      </c>
      <c r="CB376" s="454" t="str">
        <f>IF(CA376&gt;0,"fois","")</f>
        <v/>
      </c>
      <c r="CC376" s="453">
        <f>SUM(CC375:CD375)</f>
        <v>0</v>
      </c>
      <c r="CD376" s="454" t="str">
        <f>IF(CC376&gt;0,"fois","")</f>
        <v/>
      </c>
      <c r="CE376" s="412"/>
      <c r="CF376" s="453">
        <f>SUM(CF375:CG375)</f>
        <v>0</v>
      </c>
      <c r="CG376" s="454" t="str">
        <f>IF(CF376&gt;0,"fois","")</f>
        <v/>
      </c>
      <c r="CH376" s="453">
        <f>SUM(CH375:CI375)</f>
        <v>0</v>
      </c>
      <c r="CI376" s="454" t="str">
        <f>IF(CH376&gt;0,"fois","")</f>
        <v/>
      </c>
      <c r="CJ376" s="453">
        <f>SUM(CJ375:CK375)</f>
        <v>0</v>
      </c>
      <c r="CK376" s="454" t="str">
        <f>IF(CJ376&gt;0,"fois","")</f>
        <v/>
      </c>
      <c r="CL376" s="453">
        <f>SUM(CL375:CM375)</f>
        <v>0</v>
      </c>
      <c r="CM376" s="454" t="str">
        <f>IF(CL376&gt;0,"fois","")</f>
        <v/>
      </c>
      <c r="CN376" s="453">
        <f>SUM(CN375:CO375)</f>
        <v>0</v>
      </c>
      <c r="CO376" s="454" t="str">
        <f>IF(CN376&gt;0,"fois","")</f>
        <v/>
      </c>
      <c r="CP376" s="453">
        <f>SUM(CP375:CQ375)</f>
        <v>0</v>
      </c>
      <c r="CQ376" s="454" t="str">
        <f>IF(CP376&gt;0,"fois","")</f>
        <v/>
      </c>
      <c r="CR376" s="453">
        <f>SUM(CR375:CS375)</f>
        <v>0</v>
      </c>
      <c r="CS376" s="454" t="str">
        <f>IF(CR376&gt;0,"fois","")</f>
        <v/>
      </c>
      <c r="CT376" s="453">
        <f>SUM(CT375:CU375)</f>
        <v>0</v>
      </c>
      <c r="CU376" s="454" t="str">
        <f>IF(CT376&gt;0,"fois","")</f>
        <v/>
      </c>
      <c r="CV376" s="453">
        <f>SUM(CV375:CW375)</f>
        <v>0</v>
      </c>
      <c r="CW376" s="454" t="str">
        <f>IF(CV376&gt;0,"fois","")</f>
        <v/>
      </c>
      <c r="CX376" s="453">
        <f>SUM(CX375:CY375)</f>
        <v>0</v>
      </c>
      <c r="CY376" s="454" t="str">
        <f>IF(CX376&gt;0,"fois","")</f>
        <v/>
      </c>
      <c r="CZ376" s="453">
        <f>SUM(CZ375:DA375)</f>
        <v>0</v>
      </c>
      <c r="DA376" s="454" t="str">
        <f>IF(CZ376&gt;0,"fois","")</f>
        <v/>
      </c>
      <c r="DB376" s="453">
        <f>SUM(DB375:DC375)</f>
        <v>0</v>
      </c>
      <c r="DC376" s="454" t="str">
        <f>IF(DB376&gt;0,"fois","")</f>
        <v/>
      </c>
      <c r="DD376" s="453">
        <f>SUM(DD375:DE375)</f>
        <v>0</v>
      </c>
      <c r="DE376" s="454" t="str">
        <f>IF(DD376&gt;0,"fois","")</f>
        <v/>
      </c>
      <c r="DF376" s="3194"/>
      <c r="DG376" s="3195"/>
      <c r="DH376" s="3195"/>
      <c r="DI376" s="3195"/>
      <c r="DJ376" s="3195"/>
      <c r="DK376" s="3195"/>
      <c r="DL376" s="3195"/>
      <c r="DM376" s="658"/>
      <c r="DN376" s="658"/>
      <c r="DO376" s="1123"/>
      <c r="DP376" s="564">
        <v>0</v>
      </c>
      <c r="DQ376" s="200">
        <v>0</v>
      </c>
      <c r="DR376" s="200">
        <v>0</v>
      </c>
      <c r="DS376" s="200">
        <v>0</v>
      </c>
      <c r="DT376" s="200">
        <v>0</v>
      </c>
      <c r="DU376" s="200">
        <v>0</v>
      </c>
      <c r="DV376" s="200">
        <v>0</v>
      </c>
      <c r="DW376" s="1304"/>
    </row>
    <row r="377" spans="1:127" s="240" customFormat="1" ht="15.95" customHeight="1">
      <c r="B377" s="456" t="s">
        <v>1087</v>
      </c>
      <c r="C377" s="2985" t="str">
        <f>IF(SUM(C375:D375)&lt;=I380,"OK","Trop")</f>
        <v>OK</v>
      </c>
      <c r="D377" s="2986"/>
      <c r="E377" s="2985" t="str">
        <f>IF(SUM(E375:F375)&lt;=I380,"OK","Trop")</f>
        <v>OK</v>
      </c>
      <c r="F377" s="2986"/>
      <c r="G377" s="2985" t="str">
        <f>IF(SUM(G375:H375)&lt;=I380,"OK","Trop")</f>
        <v>OK</v>
      </c>
      <c r="H377" s="2986"/>
      <c r="I377" s="2985" t="str">
        <f>IF(SUM(I375:J375)&lt;=I380,"OK","Trop")</f>
        <v>OK</v>
      </c>
      <c r="J377" s="2986"/>
      <c r="K377" s="2985" t="str">
        <f>IF(SUM(K375:L375)&lt;=I380,"OK","Trop")</f>
        <v>OK</v>
      </c>
      <c r="L377" s="2986"/>
      <c r="M377" s="2985" t="str">
        <f>IF(SUM(M375:N375)&lt;=I380,"OK","Trop")</f>
        <v>OK</v>
      </c>
      <c r="N377" s="2986"/>
      <c r="O377" s="2985" t="str">
        <f>IF(SUM(O375:P375)&lt;=I380,"OK","Trop")</f>
        <v>OK</v>
      </c>
      <c r="P377" s="2986"/>
      <c r="Q377" s="2985" t="str">
        <f>IF(SUM(Q375:R375)&lt;=I380,"OK","Trop")</f>
        <v>OK</v>
      </c>
      <c r="R377" s="2986"/>
      <c r="S377" s="2985" t="str">
        <f>IF(SUM(S375:T375)&lt;=I380,"OK","Trop")</f>
        <v>OK</v>
      </c>
      <c r="T377" s="2986"/>
      <c r="U377" s="2985" t="str">
        <f>IF(SUM(U375:V375)&lt;=I380,"OK","Trop")</f>
        <v>OK</v>
      </c>
      <c r="V377" s="2986"/>
      <c r="W377" s="2985" t="str">
        <f>IF(SUM(W375:X375)&lt;=I380,"OK","Trop")</f>
        <v>OK</v>
      </c>
      <c r="X377" s="2986"/>
      <c r="Y377" s="2985" t="str">
        <f>IF(SUM(Y375:Z375)&lt;=I380,"OK","Trop")</f>
        <v>OK</v>
      </c>
      <c r="Z377" s="2986"/>
      <c r="AA377" s="2985" t="str">
        <f>IF(SUM(AA375:AB375)&lt;=I380,"OK","Trop")</f>
        <v>OK</v>
      </c>
      <c r="AB377" s="2986"/>
      <c r="AC377" s="410"/>
      <c r="AD377" s="2985" t="str">
        <f>IF(SUM(AD375:AE375)&lt;=AJ380,"OK","Trop")</f>
        <v>OK</v>
      </c>
      <c r="AE377" s="2986"/>
      <c r="AF377" s="2985" t="str">
        <f>IF(SUM(AF375:AG375)&lt;=AJ380,"OK","Trop")</f>
        <v>OK</v>
      </c>
      <c r="AG377" s="2986"/>
      <c r="AH377" s="2985" t="str">
        <f>IF(SUM(AH375:AI375)&lt;=AJ380,"OK","Trop")</f>
        <v>OK</v>
      </c>
      <c r="AI377" s="2986"/>
      <c r="AJ377" s="2985" t="str">
        <f>IF(SUM(AJ375:AK375)&lt;=AJ380,"OK","Trop")</f>
        <v>OK</v>
      </c>
      <c r="AK377" s="2986"/>
      <c r="AL377" s="2985" t="str">
        <f>IF(SUM(AL375:AM375)&lt;=AJ380,"OK","Trop")</f>
        <v>OK</v>
      </c>
      <c r="AM377" s="2986"/>
      <c r="AN377" s="2985" t="str">
        <f>IF(SUM(AN375:AO375)&lt;=AJ380,"OK","Trop")</f>
        <v>OK</v>
      </c>
      <c r="AO377" s="2986"/>
      <c r="AP377" s="2985" t="str">
        <f>IF(SUM(AP375:AQ375)&lt;=AJ380,"OK","Trop")</f>
        <v>OK</v>
      </c>
      <c r="AQ377" s="2986"/>
      <c r="AR377" s="2985" t="str">
        <f>IF(SUM(AR375:AS375)&lt;=AJ380,"OK","Trop")</f>
        <v>OK</v>
      </c>
      <c r="AS377" s="2986"/>
      <c r="AT377" s="2985" t="str">
        <f>IF(SUM(AT375:AU375)&lt;=AJ380,"OK","Trop")</f>
        <v>OK</v>
      </c>
      <c r="AU377" s="2986"/>
      <c r="AV377" s="2985" t="str">
        <f>IF(SUM(AV375:AW375)&lt;=AJ380,"OK","Trop")</f>
        <v>OK</v>
      </c>
      <c r="AW377" s="2986"/>
      <c r="AX377" s="2985" t="str">
        <f>IF(SUM(AX375:AY375)&lt;=AJ380,"OK","Trop")</f>
        <v>OK</v>
      </c>
      <c r="AY377" s="2986"/>
      <c r="AZ377" s="2985" t="str">
        <f>IF(SUM(AZ375:BA375)&lt;=AJ380,"OK","Trop")</f>
        <v>OK</v>
      </c>
      <c r="BA377" s="2986"/>
      <c r="BB377" s="2985" t="str">
        <f>IF(SUM(BB375:BC375)&lt;=AJ380,"OK","Trop")</f>
        <v>OK</v>
      </c>
      <c r="BC377" s="2986"/>
      <c r="BD377" s="411"/>
      <c r="BE377" s="2985" t="str">
        <f>IF(SUM(BE375:BF375)&lt;=BK380,"OK","Trop")</f>
        <v>OK</v>
      </c>
      <c r="BF377" s="2986"/>
      <c r="BG377" s="2985" t="str">
        <f>IF(SUM(BG375:BH375)&lt;=BK380,"OK","Trop")</f>
        <v>OK</v>
      </c>
      <c r="BH377" s="2986"/>
      <c r="BI377" s="2985" t="str">
        <f>IF(SUM(BI375:BJ375)&lt;=BK380,"OK","Trop")</f>
        <v>OK</v>
      </c>
      <c r="BJ377" s="2986"/>
      <c r="BK377" s="2985" t="str">
        <f>IF(SUM(BK375:BL375)&lt;=BK380,"OK","Trop")</f>
        <v>OK</v>
      </c>
      <c r="BL377" s="2986"/>
      <c r="BM377" s="2985" t="str">
        <f>IF(SUM(BM375:BN375)&lt;=BK380,"OK","Trop")</f>
        <v>OK</v>
      </c>
      <c r="BN377" s="2986"/>
      <c r="BO377" s="2985" t="str">
        <f>IF(SUM(BO375:BP375)&lt;=BK380,"OK","Trop")</f>
        <v>OK</v>
      </c>
      <c r="BP377" s="2986"/>
      <c r="BQ377" s="2985" t="str">
        <f>IF(SUM(BQ375:BR375)&lt;=BK380,"OK","Trop")</f>
        <v>OK</v>
      </c>
      <c r="BR377" s="2986"/>
      <c r="BS377" s="2985" t="str">
        <f>IF(SUM(BS375:BT375)&lt;=BK380,"OK","Trop")</f>
        <v>OK</v>
      </c>
      <c r="BT377" s="2986"/>
      <c r="BU377" s="2985" t="str">
        <f>IF(SUM(BU375:BV375)&lt;=BK380,"OK","Trop")</f>
        <v>OK</v>
      </c>
      <c r="BV377" s="2986"/>
      <c r="BW377" s="2985" t="str">
        <f>IF(SUM(BW375:BX375)&lt;=BK380,"OK","Trop")</f>
        <v>OK</v>
      </c>
      <c r="BX377" s="2986"/>
      <c r="BY377" s="2985" t="str">
        <f>IF(SUM(BY375:BZ375)&lt;=BK380,"OK","Trop")</f>
        <v>OK</v>
      </c>
      <c r="BZ377" s="2986"/>
      <c r="CA377" s="2985" t="str">
        <f>IF(SUM(CA375:CB375)&lt;=BK380,"OK","Trop")</f>
        <v>OK</v>
      </c>
      <c r="CB377" s="2986"/>
      <c r="CC377" s="2985" t="str">
        <f>IF(SUM(CC375:CD375)&lt;=BK380,"OK","Trop")</f>
        <v>OK</v>
      </c>
      <c r="CD377" s="2986"/>
      <c r="CE377" s="412"/>
      <c r="CF377" s="2985" t="str">
        <f>IF(SUM(CF375:CG375)&lt;=CL380,"OK","Trop")</f>
        <v>OK</v>
      </c>
      <c r="CG377" s="2986"/>
      <c r="CH377" s="2985" t="str">
        <f>IF(SUM(CH375:CI375)&lt;=CL380,"OK","Trop")</f>
        <v>OK</v>
      </c>
      <c r="CI377" s="2986"/>
      <c r="CJ377" s="2985" t="str">
        <f>IF(SUM(CJ375:CK375)&lt;=CL380,"OK","Trop")</f>
        <v>OK</v>
      </c>
      <c r="CK377" s="2986"/>
      <c r="CL377" s="2985" t="str">
        <f>IF(SUM(CL375:CM375)&lt;=CL380,"OK","Trop")</f>
        <v>OK</v>
      </c>
      <c r="CM377" s="2986"/>
      <c r="CN377" s="2985" t="str">
        <f>IF(SUM(CN375:CO375)&lt;=CL380,"OK","Trop")</f>
        <v>OK</v>
      </c>
      <c r="CO377" s="2986"/>
      <c r="CP377" s="2985" t="str">
        <f>IF(SUM(CP375:CQ375)&lt;=CL380,"OK","Trop")</f>
        <v>OK</v>
      </c>
      <c r="CQ377" s="2986"/>
      <c r="CR377" s="2985" t="str">
        <f>IF(SUM(CR375:CS375)&lt;=CL380,"OK","Trop")</f>
        <v>OK</v>
      </c>
      <c r="CS377" s="2986"/>
      <c r="CT377" s="2985" t="str">
        <f>IF(SUM(CT375:CU375)&lt;=CL380,"OK","Trop")</f>
        <v>OK</v>
      </c>
      <c r="CU377" s="2986"/>
      <c r="CV377" s="2985" t="str">
        <f>IF(SUM(CV375:CW375)&lt;=CL380,"OK","Trop")</f>
        <v>OK</v>
      </c>
      <c r="CW377" s="2986"/>
      <c r="CX377" s="2985" t="str">
        <f>IF(SUM(CX375:CY375)&lt;=CL380,"OK","Trop")</f>
        <v>OK</v>
      </c>
      <c r="CY377" s="2986"/>
      <c r="CZ377" s="2985" t="str">
        <f>IF(SUM(CZ375:DA375)&lt;=CL380,"OK","Trop")</f>
        <v>OK</v>
      </c>
      <c r="DA377" s="2986"/>
      <c r="DB377" s="2985" t="str">
        <f>IF(SUM(DB375:DC375)&lt;=CL380,"OK","Trop")</f>
        <v>OK</v>
      </c>
      <c r="DC377" s="2986"/>
      <c r="DD377" s="2985" t="str">
        <f>IF(SUM(DD375:DE375)&lt;=CL380,"OK","Trop")</f>
        <v>OK</v>
      </c>
      <c r="DE377" s="2986"/>
      <c r="DF377" s="457" t="s">
        <v>1088</v>
      </c>
      <c r="DG377" s="408"/>
      <c r="DH377" s="408"/>
      <c r="DI377" s="408"/>
      <c r="DJ377" s="270"/>
      <c r="DK377" s="270"/>
      <c r="DL377" s="270"/>
      <c r="DM377" s="270"/>
      <c r="DN377" s="270"/>
      <c r="DO377" s="1122"/>
      <c r="DP377" s="564">
        <v>0</v>
      </c>
      <c r="DQ377" s="200">
        <v>0</v>
      </c>
      <c r="DR377" s="200">
        <v>0</v>
      </c>
      <c r="DS377" s="200">
        <v>0</v>
      </c>
      <c r="DT377" s="200">
        <v>0</v>
      </c>
      <c r="DU377" s="200">
        <v>0</v>
      </c>
      <c r="DV377" s="200">
        <v>0</v>
      </c>
      <c r="DW377" s="1304"/>
    </row>
    <row r="378" spans="1:127" s="240" customFormat="1" ht="15.95" customHeight="1">
      <c r="B378" s="456" t="s">
        <v>1089</v>
      </c>
      <c r="C378" s="3000" t="str">
        <f>IF(C377="OK","",SUM(C375:D375)-I380)</f>
        <v/>
      </c>
      <c r="D378" s="3001"/>
      <c r="E378" s="3000" t="str">
        <f>IF(E377="OK","",SUM(E375:F375)-I380)</f>
        <v/>
      </c>
      <c r="F378" s="3001"/>
      <c r="G378" s="3000" t="str">
        <f>IF(G377="OK","",SUM(G375:H375)-I380)</f>
        <v/>
      </c>
      <c r="H378" s="3001"/>
      <c r="I378" s="3000" t="str">
        <f>IF(I377="OK","",SUM(I375:J375)-I380)</f>
        <v/>
      </c>
      <c r="J378" s="3001"/>
      <c r="K378" s="3000" t="str">
        <f>IF(K377="OK","",SUM(K375:L375)-I380)</f>
        <v/>
      </c>
      <c r="L378" s="3001"/>
      <c r="M378" s="3000" t="str">
        <f>IF(M377="OK","",SUM(M375:N375)-I380)</f>
        <v/>
      </c>
      <c r="N378" s="3001"/>
      <c r="O378" s="3000" t="str">
        <f>IF(O377="OK","",SUM(O375:P375)-I380)</f>
        <v/>
      </c>
      <c r="P378" s="3001"/>
      <c r="Q378" s="3000" t="str">
        <f>IF(Q377="OK","",SUM(Q375:R375)-I380)</f>
        <v/>
      </c>
      <c r="R378" s="3001"/>
      <c r="S378" s="3000" t="str">
        <f>IF(S377="OK","",SUM(S375:T375)-I380)</f>
        <v/>
      </c>
      <c r="T378" s="3001"/>
      <c r="U378" s="3000" t="str">
        <f>IF(U377="OK","",SUM(U375:V375)-I380)</f>
        <v/>
      </c>
      <c r="V378" s="3001"/>
      <c r="W378" s="3000" t="str">
        <f>IF(W377="OK","",SUM(W375:X375)-I380)</f>
        <v/>
      </c>
      <c r="X378" s="3001"/>
      <c r="Y378" s="3000" t="str">
        <f>IF(Y377="OK","",SUM(Y375:Z375)-I380)</f>
        <v/>
      </c>
      <c r="Z378" s="3001"/>
      <c r="AA378" s="3000" t="str">
        <f>IF(AA377="OK","",SUM(AA375:AB375)-I380)</f>
        <v/>
      </c>
      <c r="AB378" s="3001"/>
      <c r="AC378" s="410"/>
      <c r="AD378" s="3000" t="str">
        <f>IF(AD377="OK","",SUM(AD375:AE375)-AJ380)</f>
        <v/>
      </c>
      <c r="AE378" s="3001"/>
      <c r="AF378" s="3000" t="str">
        <f>IF(AF377="OK","",SUM(AF375:AG375)-AJ380)</f>
        <v/>
      </c>
      <c r="AG378" s="3001"/>
      <c r="AH378" s="3000" t="str">
        <f>IF(AH377="OK","",SUM(AH375:AI375)-AJ380)</f>
        <v/>
      </c>
      <c r="AI378" s="3001"/>
      <c r="AJ378" s="3000" t="str">
        <f>IF(AJ377="OK","",SUM(AJ375:AK375)-AJ380)</f>
        <v/>
      </c>
      <c r="AK378" s="3001"/>
      <c r="AL378" s="3000" t="str">
        <f>IF(AL377="OK","",SUM(AL375:AM375)-AJ380)</f>
        <v/>
      </c>
      <c r="AM378" s="3001"/>
      <c r="AN378" s="3000" t="str">
        <f>IF(AN377="OK","",SUM(AN375:AO375)-AJ380)</f>
        <v/>
      </c>
      <c r="AO378" s="3001"/>
      <c r="AP378" s="3000" t="str">
        <f>IF(AP377="OK","",SUM(AP375:AQ375)-AJ380)</f>
        <v/>
      </c>
      <c r="AQ378" s="3001"/>
      <c r="AR378" s="3000" t="str">
        <f>IF(AR377="OK","",SUM(AR375:AS375)-AJ380)</f>
        <v/>
      </c>
      <c r="AS378" s="3001"/>
      <c r="AT378" s="3000" t="str">
        <f>IF(AT377="OK","",SUM(AT375:AU375)-AJ380)</f>
        <v/>
      </c>
      <c r="AU378" s="3001"/>
      <c r="AV378" s="3000" t="str">
        <f>IF(AV377="OK","",SUM(AV375:AW375)-AJ380)</f>
        <v/>
      </c>
      <c r="AW378" s="3001"/>
      <c r="AX378" s="3000" t="str">
        <f>IF(AX377="OK","",SUM(AX375:AY375)-AJ380)</f>
        <v/>
      </c>
      <c r="AY378" s="3001"/>
      <c r="AZ378" s="3000" t="str">
        <f>IF(AZ377="OK","",SUM(AZ375:BA375)-AJ380)</f>
        <v/>
      </c>
      <c r="BA378" s="3001"/>
      <c r="BB378" s="3000" t="str">
        <f>IF(BB377="OK","",SUM(BB375:BC375)-AJ380)</f>
        <v/>
      </c>
      <c r="BC378" s="3001"/>
      <c r="BD378" s="411"/>
      <c r="BE378" s="3000" t="str">
        <f>IF(BE377="OK","",SUM(BE375:BF375)-BK380)</f>
        <v/>
      </c>
      <c r="BF378" s="3001"/>
      <c r="BG378" s="3000" t="str">
        <f>IF(BG377="OK","",SUM(BG375:BH375)-BK380)</f>
        <v/>
      </c>
      <c r="BH378" s="3001"/>
      <c r="BI378" s="3000" t="str">
        <f>IF(BI377="OK","",SUM(BI375:BJ375)-BK380)</f>
        <v/>
      </c>
      <c r="BJ378" s="3001"/>
      <c r="BK378" s="3000" t="str">
        <f>IF(BK377="OK","",SUM(BK375:BL375)-BK380)</f>
        <v/>
      </c>
      <c r="BL378" s="3001"/>
      <c r="BM378" s="3000" t="str">
        <f>IF(BM377="OK","",SUM(BM375:BN375)-BK380)</f>
        <v/>
      </c>
      <c r="BN378" s="3001"/>
      <c r="BO378" s="3000" t="str">
        <f>IF(BO377="OK","",SUM(BO375:BP375)-BK380)</f>
        <v/>
      </c>
      <c r="BP378" s="3001"/>
      <c r="BQ378" s="3000" t="str">
        <f>IF(BQ377="OK","",SUM(BQ375:BR375)-BK380)</f>
        <v/>
      </c>
      <c r="BR378" s="3001"/>
      <c r="BS378" s="3000" t="str">
        <f>IF(BS377="OK","",SUM(BS375:BT375)-BK380)</f>
        <v/>
      </c>
      <c r="BT378" s="3001"/>
      <c r="BU378" s="3000" t="str">
        <f>IF(BU377="OK","",SUM(BU375:BV375)-BK380)</f>
        <v/>
      </c>
      <c r="BV378" s="3001"/>
      <c r="BW378" s="3000" t="str">
        <f>IF(BW377="OK","",SUM(BW375:BX375)-BK380)</f>
        <v/>
      </c>
      <c r="BX378" s="3001"/>
      <c r="BY378" s="3000" t="str">
        <f>IF(BY377="OK","",SUM(BY375:BZ375)-BK380)</f>
        <v/>
      </c>
      <c r="BZ378" s="3001"/>
      <c r="CA378" s="3000" t="str">
        <f>IF(CA377="OK","",SUM(CA375:CB375)-BK380)</f>
        <v/>
      </c>
      <c r="CB378" s="3001"/>
      <c r="CC378" s="3000" t="str">
        <f>IF(CC377="OK","",SUM(CC375:CD375)-BK380)</f>
        <v/>
      </c>
      <c r="CD378" s="3001"/>
      <c r="CE378" s="412"/>
      <c r="CF378" s="3000" t="str">
        <f>IF(CF377="OK","",SUM(CF375:CG375)-CL380)</f>
        <v/>
      </c>
      <c r="CG378" s="3001"/>
      <c r="CH378" s="3000" t="str">
        <f>IF(CH377="OK","",SUM(CH375:CI375)-CL380)</f>
        <v/>
      </c>
      <c r="CI378" s="3001"/>
      <c r="CJ378" s="3000" t="str">
        <f>IF(CJ377="OK","",SUM(CJ375:CK375)-CL380)</f>
        <v/>
      </c>
      <c r="CK378" s="3001"/>
      <c r="CL378" s="3000" t="str">
        <f>IF(CL377="OK","",SUM(CL375:CM375)-CL380)</f>
        <v/>
      </c>
      <c r="CM378" s="3001"/>
      <c r="CN378" s="3000" t="str">
        <f>IF(CN377="OK","",SUM(CN375:CO375)-CL380)</f>
        <v/>
      </c>
      <c r="CO378" s="3001"/>
      <c r="CP378" s="3000" t="str">
        <f>IF(CP377="OK","",SUM(CP375:CQ375)-CL380)</f>
        <v/>
      </c>
      <c r="CQ378" s="3001"/>
      <c r="CR378" s="3000" t="str">
        <f>IF(CR377="OK","",SUM(CR375:CS375)-CL380)</f>
        <v/>
      </c>
      <c r="CS378" s="3001"/>
      <c r="CT378" s="3000" t="str">
        <f>IF(CT377="OK","",SUM(CT375:CU375)-CL380)</f>
        <v/>
      </c>
      <c r="CU378" s="3001"/>
      <c r="CV378" s="3000" t="str">
        <f>IF(CV377="OK","",SUM(CV375:CW375)-CL380)</f>
        <v/>
      </c>
      <c r="CW378" s="3001"/>
      <c r="CX378" s="3000" t="str">
        <f>IF(CX377="OK","",SUM(CX375:CY375)-CL380)</f>
        <v/>
      </c>
      <c r="CY378" s="3001"/>
      <c r="CZ378" s="3000" t="str">
        <f>IF(CZ377="OK","",SUM(CZ375:DA375)-CL380)</f>
        <v/>
      </c>
      <c r="DA378" s="3001"/>
      <c r="DB378" s="3000" t="str">
        <f>IF(DB377="OK","",SUM(DB375:DC375)-CL380)</f>
        <v/>
      </c>
      <c r="DC378" s="3001"/>
      <c r="DD378" s="3000" t="str">
        <f>IF(DD377="OK","",SUM(DD375:DE375)-CL380)</f>
        <v/>
      </c>
      <c r="DE378" s="3001"/>
      <c r="DF378" s="457" t="s">
        <v>1090</v>
      </c>
      <c r="DG378" s="408"/>
      <c r="DH378" s="408"/>
      <c r="DI378" s="408"/>
      <c r="DJ378" s="270"/>
      <c r="DK378" s="270"/>
      <c r="DL378" s="270"/>
      <c r="DM378" s="270"/>
      <c r="DN378" s="270"/>
      <c r="DO378" s="1122"/>
      <c r="DP378" s="564">
        <v>0</v>
      </c>
      <c r="DQ378" s="200">
        <v>0</v>
      </c>
      <c r="DR378" s="200">
        <v>0</v>
      </c>
      <c r="DS378" s="200">
        <v>0</v>
      </c>
      <c r="DT378" s="200">
        <v>0</v>
      </c>
      <c r="DU378" s="200">
        <v>0</v>
      </c>
      <c r="DV378" s="200">
        <v>0</v>
      </c>
      <c r="DW378" s="1304"/>
    </row>
    <row r="379" spans="1:127" s="240" customFormat="1" ht="15.95" customHeight="1">
      <c r="B379" s="834">
        <f>COUNTA(B250:B261)</f>
        <v>7</v>
      </c>
      <c r="C379" s="1124" t="s">
        <v>1091</v>
      </c>
      <c r="D379" s="460"/>
      <c r="E379" s="461"/>
      <c r="F379" s="461"/>
      <c r="G379" s="461"/>
      <c r="H379" s="462"/>
      <c r="I379" s="459" t="s">
        <v>1092</v>
      </c>
      <c r="J379" s="460"/>
      <c r="K379" s="461"/>
      <c r="L379" s="461"/>
      <c r="M379" s="461"/>
      <c r="N379" s="463"/>
      <c r="O379" s="459" t="s">
        <v>1093</v>
      </c>
      <c r="P379" s="461"/>
      <c r="Q379" s="461"/>
      <c r="R379" s="461"/>
      <c r="S379" s="463"/>
      <c r="T379" s="459" t="s">
        <v>1094</v>
      </c>
      <c r="U379" s="464"/>
      <c r="V379" s="461"/>
      <c r="W379" s="461"/>
      <c r="X379" s="461"/>
      <c r="Y379" s="461"/>
      <c r="Z379" s="461"/>
      <c r="AA379" s="461"/>
      <c r="AB379" s="463"/>
      <c r="AC379" s="410"/>
      <c r="AD379" s="1124" t="s">
        <v>1091</v>
      </c>
      <c r="AE379" s="460"/>
      <c r="AF379" s="461"/>
      <c r="AG379" s="461"/>
      <c r="AH379" s="461"/>
      <c r="AI379" s="462"/>
      <c r="AJ379" s="459" t="s">
        <v>1092</v>
      </c>
      <c r="AK379" s="460"/>
      <c r="AL379" s="461"/>
      <c r="AM379" s="461"/>
      <c r="AN379" s="461"/>
      <c r="AO379" s="463"/>
      <c r="AP379" s="459" t="s">
        <v>1093</v>
      </c>
      <c r="AQ379" s="461"/>
      <c r="AR379" s="461"/>
      <c r="AS379" s="461"/>
      <c r="AT379" s="463"/>
      <c r="AU379" s="459" t="s">
        <v>1094</v>
      </c>
      <c r="AV379" s="464"/>
      <c r="AW379" s="461"/>
      <c r="AX379" s="461"/>
      <c r="AY379" s="461"/>
      <c r="AZ379" s="461"/>
      <c r="BA379" s="461"/>
      <c r="BB379" s="461"/>
      <c r="BC379" s="463"/>
      <c r="BD379" s="411"/>
      <c r="BE379" s="1124" t="s">
        <v>1091</v>
      </c>
      <c r="BF379" s="460"/>
      <c r="BG379" s="461"/>
      <c r="BH379" s="461"/>
      <c r="BI379" s="461"/>
      <c r="BJ379" s="462"/>
      <c r="BK379" s="459" t="s">
        <v>1092</v>
      </c>
      <c r="BL379" s="460"/>
      <c r="BM379" s="461"/>
      <c r="BN379" s="461"/>
      <c r="BO379" s="461"/>
      <c r="BP379" s="463"/>
      <c r="BQ379" s="459" t="s">
        <v>1093</v>
      </c>
      <c r="BR379" s="461"/>
      <c r="BS379" s="461"/>
      <c r="BT379" s="461"/>
      <c r="BU379" s="463"/>
      <c r="BV379" s="459" t="s">
        <v>1094</v>
      </c>
      <c r="BW379" s="464"/>
      <c r="BX379" s="461"/>
      <c r="BY379" s="461"/>
      <c r="BZ379" s="461"/>
      <c r="CA379" s="461"/>
      <c r="CB379" s="461"/>
      <c r="CC379" s="461"/>
      <c r="CD379" s="463"/>
      <c r="CE379" s="412"/>
      <c r="CF379" s="1124" t="s">
        <v>1091</v>
      </c>
      <c r="CG379" s="460"/>
      <c r="CH379" s="461"/>
      <c r="CI379" s="461"/>
      <c r="CJ379" s="461"/>
      <c r="CK379" s="462"/>
      <c r="CL379" s="459" t="s">
        <v>1092</v>
      </c>
      <c r="CM379" s="460"/>
      <c r="CN379" s="461"/>
      <c r="CO379" s="461"/>
      <c r="CP379" s="461"/>
      <c r="CQ379" s="463"/>
      <c r="CR379" s="459" t="s">
        <v>1093</v>
      </c>
      <c r="CS379" s="461"/>
      <c r="CT379" s="461"/>
      <c r="CU379" s="461"/>
      <c r="CV379" s="463"/>
      <c r="CW379" s="459" t="s">
        <v>1094</v>
      </c>
      <c r="CX379" s="464"/>
      <c r="CY379" s="461"/>
      <c r="CZ379" s="461"/>
      <c r="DA379" s="461"/>
      <c r="DB379" s="461"/>
      <c r="DC379" s="461"/>
      <c r="DD379" s="461"/>
      <c r="DE379" s="463"/>
      <c r="DF379" s="3410">
        <f>B379</f>
        <v>7</v>
      </c>
      <c r="DG379" s="3411"/>
      <c r="DH379" s="3411"/>
      <c r="DI379" s="627" t="s">
        <v>1095</v>
      </c>
      <c r="DJ379" s="627"/>
      <c r="DK379" s="270">
        <v>0</v>
      </c>
      <c r="DL379" s="270">
        <v>0</v>
      </c>
      <c r="DM379" s="270">
        <v>0</v>
      </c>
      <c r="DN379" s="270">
        <v>0</v>
      </c>
      <c r="DO379" s="1122"/>
      <c r="DP379" s="564">
        <v>0</v>
      </c>
      <c r="DQ379" s="200">
        <v>0</v>
      </c>
      <c r="DR379" s="200">
        <v>0</v>
      </c>
      <c r="DS379" s="200">
        <v>0</v>
      </c>
      <c r="DT379" s="200">
        <v>0</v>
      </c>
      <c r="DU379" s="200">
        <v>0</v>
      </c>
      <c r="DV379" s="200">
        <v>0</v>
      </c>
      <c r="DW379" s="1304"/>
    </row>
    <row r="380" spans="1:127" s="240" customFormat="1" ht="15.95" customHeight="1" thickBot="1">
      <c r="B380" s="466" t="s">
        <v>1096</v>
      </c>
      <c r="C380" s="3198">
        <v>20</v>
      </c>
      <c r="D380" s="3199"/>
      <c r="E380" s="3199"/>
      <c r="F380" s="3199"/>
      <c r="G380" s="3199"/>
      <c r="H380" s="3200"/>
      <c r="I380" s="3201">
        <f>(J373/P373)*C380</f>
        <v>4</v>
      </c>
      <c r="J380" s="3202"/>
      <c r="K380" s="3202"/>
      <c r="L380" s="3202"/>
      <c r="M380" s="3202"/>
      <c r="N380" s="3203"/>
      <c r="O380" s="3201">
        <f>SUM(C375:AB375)</f>
        <v>2</v>
      </c>
      <c r="P380" s="3202"/>
      <c r="Q380" s="3202"/>
      <c r="R380" s="3202"/>
      <c r="S380" s="3203"/>
      <c r="T380" s="3201" t="str">
        <f>IF(O380&lt;=I380,"OK","Trop")</f>
        <v>OK</v>
      </c>
      <c r="U380" s="3202"/>
      <c r="V380" s="3202"/>
      <c r="W380" s="3202"/>
      <c r="X380" s="3202"/>
      <c r="Y380" s="3196" t="str">
        <f>IF(O380&lt;=I380,"",IF(O380&gt;I380,O380-I380))</f>
        <v/>
      </c>
      <c r="Z380" s="3196"/>
      <c r="AA380" s="3196"/>
      <c r="AB380" s="3197"/>
      <c r="AC380" s="410"/>
      <c r="AD380" s="3198">
        <v>20</v>
      </c>
      <c r="AE380" s="3199"/>
      <c r="AF380" s="3199"/>
      <c r="AG380" s="3199"/>
      <c r="AH380" s="3199"/>
      <c r="AI380" s="3200"/>
      <c r="AJ380" s="3201">
        <f>(AK373/AQ373)*AD380</f>
        <v>6</v>
      </c>
      <c r="AK380" s="3202"/>
      <c r="AL380" s="3202"/>
      <c r="AM380" s="3202"/>
      <c r="AN380" s="3202"/>
      <c r="AO380" s="3203"/>
      <c r="AP380" s="3201">
        <f>SUM(AD375:BC375)</f>
        <v>0</v>
      </c>
      <c r="AQ380" s="3202"/>
      <c r="AR380" s="3202"/>
      <c r="AS380" s="3202"/>
      <c r="AT380" s="3203"/>
      <c r="AU380" s="3201" t="str">
        <f>IF(AP380&lt;=AJ380,"OK","Trop")</f>
        <v>OK</v>
      </c>
      <c r="AV380" s="3202"/>
      <c r="AW380" s="3202"/>
      <c r="AX380" s="3202"/>
      <c r="AY380" s="3202"/>
      <c r="AZ380" s="3196" t="str">
        <f>IF(AP380&lt;=AJ380,"",IF(AP380&gt;AJ380,AP380-AJ380))</f>
        <v/>
      </c>
      <c r="BA380" s="3196"/>
      <c r="BB380" s="3196"/>
      <c r="BC380" s="3197"/>
      <c r="BD380" s="411"/>
      <c r="BE380" s="3198">
        <v>20</v>
      </c>
      <c r="BF380" s="3199"/>
      <c r="BG380" s="3199"/>
      <c r="BH380" s="3199"/>
      <c r="BI380" s="3199"/>
      <c r="BJ380" s="3200"/>
      <c r="BK380" s="3201">
        <f>(BL373/BR373)*BE380</f>
        <v>6</v>
      </c>
      <c r="BL380" s="3202"/>
      <c r="BM380" s="3202"/>
      <c r="BN380" s="3202"/>
      <c r="BO380" s="3202"/>
      <c r="BP380" s="3203"/>
      <c r="BQ380" s="3201">
        <f>SUM(BE375:CD375)</f>
        <v>0</v>
      </c>
      <c r="BR380" s="3202"/>
      <c r="BS380" s="3202"/>
      <c r="BT380" s="3202"/>
      <c r="BU380" s="3203"/>
      <c r="BV380" s="3201" t="str">
        <f>IF(BQ380&lt;=BK380,"OK","Trop")</f>
        <v>OK</v>
      </c>
      <c r="BW380" s="3202"/>
      <c r="BX380" s="3202"/>
      <c r="BY380" s="3202"/>
      <c r="BZ380" s="3202"/>
      <c r="CA380" s="3196" t="str">
        <f>IF(BQ380&lt;=BK380,"",IF(BQ380&gt;BK380,BQ380-BK380))</f>
        <v/>
      </c>
      <c r="CB380" s="3196"/>
      <c r="CC380" s="3196"/>
      <c r="CD380" s="3197"/>
      <c r="CE380" s="412"/>
      <c r="CF380" s="3198">
        <v>40</v>
      </c>
      <c r="CG380" s="3199"/>
      <c r="CH380" s="3199"/>
      <c r="CI380" s="3199"/>
      <c r="CJ380" s="3199"/>
      <c r="CK380" s="3200"/>
      <c r="CL380" s="3201">
        <f>(CM373/CS373)*CF380</f>
        <v>8</v>
      </c>
      <c r="CM380" s="3202"/>
      <c r="CN380" s="3202"/>
      <c r="CO380" s="3202"/>
      <c r="CP380" s="3202"/>
      <c r="CQ380" s="3203"/>
      <c r="CR380" s="3201">
        <f>SUM(CF375:DE375)</f>
        <v>0</v>
      </c>
      <c r="CS380" s="3202"/>
      <c r="CT380" s="3202"/>
      <c r="CU380" s="3202"/>
      <c r="CV380" s="3203"/>
      <c r="CW380" s="3201" t="str">
        <f>IF(CR380&lt;=CL380,"OK","Trop")</f>
        <v>OK</v>
      </c>
      <c r="CX380" s="3202"/>
      <c r="CY380" s="3202"/>
      <c r="CZ380" s="3202"/>
      <c r="DA380" s="3202"/>
      <c r="DB380" s="3196" t="str">
        <f>IF(CR380&lt;=CL380,"",IF(CR380&gt;CL380,CR380-CL380))</f>
        <v/>
      </c>
      <c r="DC380" s="3196"/>
      <c r="DD380" s="3196"/>
      <c r="DE380" s="3197"/>
      <c r="DF380" s="1125" t="s">
        <v>1164</v>
      </c>
      <c r="DG380" s="1126"/>
      <c r="DH380" s="1126"/>
      <c r="DI380" s="1126"/>
      <c r="DJ380" s="1126"/>
      <c r="DK380" s="1126"/>
      <c r="DL380" s="1126"/>
      <c r="DM380" s="1126"/>
      <c r="DN380" s="1126"/>
      <c r="DO380" s="1127"/>
      <c r="DP380" s="564">
        <v>0</v>
      </c>
      <c r="DQ380" s="200">
        <v>0</v>
      </c>
      <c r="DR380" s="200">
        <v>0</v>
      </c>
      <c r="DS380" s="200">
        <v>0</v>
      </c>
      <c r="DT380" s="200">
        <v>0</v>
      </c>
      <c r="DU380" s="200">
        <v>0</v>
      </c>
      <c r="DV380" s="200">
        <v>0</v>
      </c>
      <c r="DW380" s="1304"/>
    </row>
    <row r="381" spans="1:127" s="240" customFormat="1" ht="15.95" customHeight="1">
      <c r="A381" s="621"/>
      <c r="B381" s="1248"/>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129"/>
      <c r="BC381" s="129"/>
      <c r="BD381" s="129"/>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c r="CG381" s="129"/>
      <c r="CH381" s="129"/>
      <c r="CI381" s="129"/>
      <c r="CJ381" s="129"/>
      <c r="CK381" s="129"/>
      <c r="CL381" s="129"/>
      <c r="CM381" s="129"/>
      <c r="CN381" s="129"/>
      <c r="CO381" s="129"/>
      <c r="CP381" s="129"/>
      <c r="CQ381" s="129"/>
      <c r="CR381" s="129"/>
      <c r="CS381" s="129"/>
      <c r="CT381" s="129"/>
      <c r="CU381" s="129"/>
      <c r="CV381" s="129"/>
      <c r="CW381" s="129"/>
      <c r="CX381" s="129"/>
      <c r="CY381" s="129"/>
      <c r="CZ381" s="129"/>
      <c r="DA381" s="129"/>
      <c r="DB381" s="129"/>
      <c r="DC381" s="129"/>
      <c r="DD381" s="129"/>
      <c r="DE381" s="129"/>
      <c r="DF381" s="129"/>
      <c r="DG381" s="129"/>
      <c r="DI381" s="564">
        <v>0</v>
      </c>
      <c r="DJ381" s="564">
        <v>0</v>
      </c>
      <c r="DK381" s="564">
        <v>0</v>
      </c>
      <c r="DL381" s="564">
        <v>0</v>
      </c>
      <c r="DM381" s="564">
        <v>0</v>
      </c>
      <c r="DN381" s="564">
        <v>0</v>
      </c>
      <c r="DO381" s="564">
        <v>0</v>
      </c>
      <c r="DP381" s="564">
        <v>0</v>
      </c>
      <c r="DQ381" s="200">
        <v>0</v>
      </c>
      <c r="DR381" s="200">
        <v>0</v>
      </c>
      <c r="DS381" s="200">
        <v>0</v>
      </c>
      <c r="DT381" s="200">
        <v>0</v>
      </c>
      <c r="DU381" s="200">
        <v>0</v>
      </c>
      <c r="DV381" s="200">
        <v>0</v>
      </c>
      <c r="DW381" s="1304"/>
    </row>
    <row r="382" spans="1:127" s="240" customFormat="1" ht="15.95" customHeight="1">
      <c r="B382" s="3106" t="str">
        <f>B121</f>
        <v>PROTÉINES  ŒUFS</v>
      </c>
      <c r="C382" s="3107"/>
      <c r="D382" s="3107"/>
      <c r="E382" s="3107"/>
      <c r="F382" s="3107"/>
      <c r="G382" s="3107"/>
      <c r="H382" s="3107"/>
      <c r="I382" s="3107"/>
      <c r="J382" s="3107"/>
      <c r="K382" s="3107"/>
      <c r="L382" s="3107"/>
      <c r="M382" s="3107"/>
      <c r="N382" s="3107"/>
      <c r="O382" s="3107"/>
      <c r="P382" s="3107"/>
      <c r="Q382" s="3107"/>
      <c r="R382" s="3107"/>
      <c r="S382" s="3107"/>
      <c r="T382" s="3107"/>
      <c r="U382" s="3107"/>
      <c r="V382" s="3107"/>
      <c r="W382" s="3107"/>
      <c r="X382" s="3107"/>
      <c r="Y382" s="3107"/>
      <c r="Z382" s="3107"/>
      <c r="AA382" s="3107"/>
      <c r="AB382" s="3107"/>
      <c r="AC382" s="3107"/>
      <c r="AD382" s="3107"/>
      <c r="AE382" s="3107"/>
      <c r="AF382" s="3107"/>
      <c r="AG382" s="3107"/>
      <c r="AH382" s="3107"/>
      <c r="AI382" s="3107"/>
      <c r="AJ382" s="3107"/>
      <c r="AK382" s="3107"/>
      <c r="AL382" s="3107"/>
      <c r="AM382" s="3107"/>
      <c r="AN382" s="3107"/>
      <c r="AO382" s="3107"/>
      <c r="AP382" s="3107"/>
      <c r="AQ382" s="3107"/>
      <c r="AR382" s="3107"/>
      <c r="AS382" s="3107"/>
      <c r="AT382" s="3107"/>
      <c r="AU382" s="3107"/>
      <c r="AV382" s="3107"/>
      <c r="AW382" s="3107"/>
      <c r="AX382" s="3107"/>
      <c r="AY382" s="3107"/>
      <c r="AZ382" s="3107"/>
      <c r="BA382" s="3107"/>
      <c r="BB382" s="3107"/>
      <c r="BC382" s="3107"/>
      <c r="BD382" s="3107"/>
      <c r="BE382" s="3107"/>
      <c r="BF382" s="3107"/>
      <c r="BG382" s="3107"/>
      <c r="BH382" s="3107"/>
      <c r="BI382" s="3107"/>
      <c r="BJ382" s="3107"/>
      <c r="BK382" s="3107"/>
      <c r="BL382" s="3107"/>
      <c r="BM382" s="3107"/>
      <c r="BN382" s="3107"/>
      <c r="BO382" s="3107"/>
      <c r="BP382" s="3107"/>
      <c r="BQ382" s="3107"/>
      <c r="BR382" s="3107"/>
      <c r="BS382" s="3107"/>
      <c r="BT382" s="3107"/>
      <c r="BU382" s="3107"/>
      <c r="BV382" s="3107"/>
      <c r="BW382" s="3107"/>
      <c r="BX382" s="3107"/>
      <c r="BY382" s="3107"/>
      <c r="BZ382" s="3107"/>
      <c r="CA382" s="3107"/>
      <c r="CB382" s="3107"/>
      <c r="CC382" s="3107"/>
      <c r="CD382" s="3107"/>
      <c r="CE382" s="3107"/>
      <c r="CF382" s="3107"/>
      <c r="CG382" s="3107"/>
      <c r="CH382" s="3107"/>
      <c r="CI382" s="3107"/>
      <c r="CJ382" s="3107"/>
      <c r="CK382" s="3107"/>
      <c r="CL382" s="3107"/>
      <c r="CM382" s="3107"/>
      <c r="CN382" s="3107"/>
      <c r="CO382" s="3107"/>
      <c r="CP382" s="3107"/>
      <c r="CQ382" s="3107"/>
      <c r="CR382" s="3409" t="s">
        <v>1163</v>
      </c>
      <c r="CS382" s="3409"/>
      <c r="CT382" s="3409"/>
      <c r="CU382" s="3409"/>
      <c r="CV382" s="3409"/>
      <c r="CW382" s="3409"/>
      <c r="CX382" s="3409"/>
      <c r="CY382" s="3409"/>
      <c r="CZ382" s="3409"/>
      <c r="DA382" s="3409"/>
      <c r="DB382" s="3409"/>
      <c r="DC382" s="3409"/>
      <c r="DD382" s="3409"/>
      <c r="DE382" s="3409"/>
      <c r="DF382" s="3172">
        <f>ROW(DE125)</f>
        <v>125</v>
      </c>
      <c r="DG382" s="3172" t="s">
        <v>1124</v>
      </c>
      <c r="DH382" s="3172">
        <f>ROW(DE129)</f>
        <v>129</v>
      </c>
      <c r="DI382" s="3232" t="str">
        <f>B382</f>
        <v>PROTÉINES  ŒUFS</v>
      </c>
      <c r="DJ382" s="3232"/>
      <c r="DK382" s="3232"/>
      <c r="DL382" s="3232"/>
      <c r="DM382" s="3232"/>
      <c r="DN382" s="3232"/>
      <c r="DO382" s="3233"/>
      <c r="DP382" s="564">
        <v>0</v>
      </c>
      <c r="DQ382" s="200">
        <v>0</v>
      </c>
      <c r="DR382" s="200">
        <v>0</v>
      </c>
      <c r="DS382" s="200">
        <v>0</v>
      </c>
      <c r="DT382" s="200">
        <v>0</v>
      </c>
      <c r="DU382" s="200">
        <v>0</v>
      </c>
      <c r="DV382" s="200">
        <v>0</v>
      </c>
      <c r="DW382" s="1304"/>
    </row>
    <row r="383" spans="1:127" s="240" customFormat="1" ht="15.95" customHeight="1">
      <c r="B383" s="3108"/>
      <c r="C383" s="3109"/>
      <c r="D383" s="3109"/>
      <c r="E383" s="3109"/>
      <c r="F383" s="3109"/>
      <c r="G383" s="3109"/>
      <c r="H383" s="3109"/>
      <c r="I383" s="3109"/>
      <c r="J383" s="3109"/>
      <c r="K383" s="3109"/>
      <c r="L383" s="3109"/>
      <c r="M383" s="3109"/>
      <c r="N383" s="3109"/>
      <c r="O383" s="3109"/>
      <c r="P383" s="3109"/>
      <c r="Q383" s="3109"/>
      <c r="R383" s="3109"/>
      <c r="S383" s="3109"/>
      <c r="T383" s="3109"/>
      <c r="U383" s="3109"/>
      <c r="V383" s="3109"/>
      <c r="W383" s="3109"/>
      <c r="X383" s="3109"/>
      <c r="Y383" s="3109"/>
      <c r="Z383" s="3109"/>
      <c r="AA383" s="3109"/>
      <c r="AB383" s="3109"/>
      <c r="AC383" s="3109"/>
      <c r="AD383" s="3109"/>
      <c r="AE383" s="3109"/>
      <c r="AF383" s="3109"/>
      <c r="AG383" s="3109"/>
      <c r="AH383" s="3109"/>
      <c r="AI383" s="3109"/>
      <c r="AJ383" s="3109"/>
      <c r="AK383" s="3109"/>
      <c r="AL383" s="3109"/>
      <c r="AM383" s="3109"/>
      <c r="AN383" s="3109"/>
      <c r="AO383" s="3109"/>
      <c r="AP383" s="3109"/>
      <c r="AQ383" s="3109"/>
      <c r="AR383" s="3109"/>
      <c r="AS383" s="3109"/>
      <c r="AT383" s="3109"/>
      <c r="AU383" s="3109"/>
      <c r="AV383" s="3109"/>
      <c r="AW383" s="3109"/>
      <c r="AX383" s="3109"/>
      <c r="AY383" s="3109"/>
      <c r="AZ383" s="3109"/>
      <c r="BA383" s="3109"/>
      <c r="BB383" s="3109"/>
      <c r="BC383" s="3109"/>
      <c r="BD383" s="3109"/>
      <c r="BE383" s="3109"/>
      <c r="BF383" s="3109"/>
      <c r="BG383" s="3109"/>
      <c r="BH383" s="3109"/>
      <c r="BI383" s="3109"/>
      <c r="BJ383" s="3109"/>
      <c r="BK383" s="3109"/>
      <c r="BL383" s="3109"/>
      <c r="BM383" s="3109"/>
      <c r="BN383" s="3109"/>
      <c r="BO383" s="3109"/>
      <c r="BP383" s="3109"/>
      <c r="BQ383" s="3109"/>
      <c r="BR383" s="3109"/>
      <c r="BS383" s="3109"/>
      <c r="BT383" s="3109"/>
      <c r="BU383" s="3109"/>
      <c r="BV383" s="3109"/>
      <c r="BW383" s="3109"/>
      <c r="BX383" s="3109"/>
      <c r="BY383" s="3109"/>
      <c r="BZ383" s="3109"/>
      <c r="CA383" s="3109"/>
      <c r="CB383" s="3109"/>
      <c r="CC383" s="3109"/>
      <c r="CD383" s="3109"/>
      <c r="CE383" s="3109"/>
      <c r="CF383" s="3109"/>
      <c r="CG383" s="3109"/>
      <c r="CH383" s="3109"/>
      <c r="CI383" s="3109"/>
      <c r="CJ383" s="3109"/>
      <c r="CK383" s="3109"/>
      <c r="CL383" s="3109"/>
      <c r="CM383" s="3109"/>
      <c r="CN383" s="3109"/>
      <c r="CO383" s="3109"/>
      <c r="CP383" s="3109"/>
      <c r="CQ383" s="3109"/>
      <c r="CR383" s="3409"/>
      <c r="CS383" s="3409"/>
      <c r="CT383" s="3409"/>
      <c r="CU383" s="3409"/>
      <c r="CV383" s="3409"/>
      <c r="CW383" s="3409"/>
      <c r="CX383" s="3409"/>
      <c r="CY383" s="3409"/>
      <c r="CZ383" s="3409"/>
      <c r="DA383" s="3409"/>
      <c r="DB383" s="3409"/>
      <c r="DC383" s="3409"/>
      <c r="DD383" s="3409"/>
      <c r="DE383" s="3409"/>
      <c r="DF383" s="3231"/>
      <c r="DG383" s="3231"/>
      <c r="DH383" s="3231"/>
      <c r="DI383" s="3234"/>
      <c r="DJ383" s="3234"/>
      <c r="DK383" s="3234"/>
      <c r="DL383" s="3234"/>
      <c r="DM383" s="3234"/>
      <c r="DN383" s="3234"/>
      <c r="DO383" s="3235"/>
      <c r="DP383" s="564">
        <v>0</v>
      </c>
      <c r="DQ383" s="200">
        <v>0</v>
      </c>
      <c r="DR383" s="200">
        <v>0</v>
      </c>
      <c r="DS383" s="200">
        <v>0</v>
      </c>
      <c r="DT383" s="200">
        <v>0</v>
      </c>
      <c r="DU383" s="200">
        <v>0</v>
      </c>
      <c r="DV383" s="200">
        <v>0</v>
      </c>
      <c r="DW383" s="1304"/>
    </row>
    <row r="384" spans="1:127" s="240" customFormat="1" ht="15.95" customHeight="1">
      <c r="B384" s="444" t="s">
        <v>1080</v>
      </c>
      <c r="C384" s="1108" t="s">
        <v>1076</v>
      </c>
      <c r="D384" s="1109"/>
      <c r="E384" s="1109"/>
      <c r="F384" s="1109"/>
      <c r="G384" s="1109"/>
      <c r="H384" s="1109"/>
      <c r="I384" s="1110" t="s">
        <v>1081</v>
      </c>
      <c r="J384" s="3185">
        <v>4</v>
      </c>
      <c r="K384" s="3185"/>
      <c r="L384" s="1109" t="s">
        <v>1082</v>
      </c>
      <c r="M384" s="1109"/>
      <c r="N384" s="1111"/>
      <c r="O384" s="1111"/>
      <c r="P384" s="3186">
        <v>20</v>
      </c>
      <c r="Q384" s="3186"/>
      <c r="R384" s="1109" t="s">
        <v>1083</v>
      </c>
      <c r="S384" s="1112"/>
      <c r="T384" s="1109"/>
      <c r="U384" s="1109"/>
      <c r="V384" s="1109"/>
      <c r="W384" s="1109"/>
      <c r="X384" s="1109"/>
      <c r="Y384" s="1109"/>
      <c r="Z384" s="1109"/>
      <c r="AA384" s="1109"/>
      <c r="AB384" s="1113"/>
      <c r="AC384" s="410"/>
      <c r="AD384" s="1108"/>
      <c r="AE384" s="1109"/>
      <c r="AF384" s="1109"/>
      <c r="AG384" s="1109"/>
      <c r="AH384" s="1109"/>
      <c r="AI384" s="1109"/>
      <c r="AJ384" s="1110" t="s">
        <v>1081</v>
      </c>
      <c r="AK384" s="3185">
        <v>6</v>
      </c>
      <c r="AL384" s="3185"/>
      <c r="AM384" s="1109" t="s">
        <v>1082</v>
      </c>
      <c r="AN384" s="1109"/>
      <c r="AO384" s="1111"/>
      <c r="AP384" s="1111"/>
      <c r="AQ384" s="3186">
        <v>20</v>
      </c>
      <c r="AR384" s="3186"/>
      <c r="AS384" s="1109" t="s">
        <v>1083</v>
      </c>
      <c r="AT384" s="1112"/>
      <c r="AU384" s="1109"/>
      <c r="AV384" s="1109"/>
      <c r="AW384" s="1109"/>
      <c r="AX384" s="1109"/>
      <c r="AY384" s="1109"/>
      <c r="AZ384" s="1109"/>
      <c r="BA384" s="1109"/>
      <c r="BB384" s="1109"/>
      <c r="BC384" s="1113"/>
      <c r="BD384" s="411"/>
      <c r="BE384" s="1108"/>
      <c r="BF384" s="1109"/>
      <c r="BG384" s="1109"/>
      <c r="BH384" s="1109"/>
      <c r="BI384" s="1109"/>
      <c r="BJ384" s="1109"/>
      <c r="BK384" s="1110" t="s">
        <v>1081</v>
      </c>
      <c r="BL384" s="3185">
        <v>6</v>
      </c>
      <c r="BM384" s="3185"/>
      <c r="BN384" s="1109" t="s">
        <v>1082</v>
      </c>
      <c r="BO384" s="1109"/>
      <c r="BP384" s="1111"/>
      <c r="BQ384" s="1111"/>
      <c r="BR384" s="3186">
        <v>20</v>
      </c>
      <c r="BS384" s="3186"/>
      <c r="BT384" s="1109" t="s">
        <v>1083</v>
      </c>
      <c r="BU384" s="1112"/>
      <c r="BV384" s="1109"/>
      <c r="BW384" s="1109"/>
      <c r="BX384" s="1109"/>
      <c r="BY384" s="1109"/>
      <c r="BZ384" s="1109"/>
      <c r="CA384" s="1109"/>
      <c r="CB384" s="1109"/>
      <c r="CC384" s="1109"/>
      <c r="CD384" s="1113"/>
      <c r="CE384" s="412"/>
      <c r="CF384" s="1108"/>
      <c r="CG384" s="1109"/>
      <c r="CH384" s="1109"/>
      <c r="CI384" s="1109"/>
      <c r="CJ384" s="1109"/>
      <c r="CK384" s="1109"/>
      <c r="CL384" s="1110" t="s">
        <v>1081</v>
      </c>
      <c r="CM384" s="3185">
        <v>4</v>
      </c>
      <c r="CN384" s="3185"/>
      <c r="CO384" s="1109" t="s">
        <v>1082</v>
      </c>
      <c r="CP384" s="1109"/>
      <c r="CQ384" s="1111"/>
      <c r="CR384" s="1111"/>
      <c r="CS384" s="3186">
        <v>20</v>
      </c>
      <c r="CT384" s="3186"/>
      <c r="CU384" s="1109" t="s">
        <v>1083</v>
      </c>
      <c r="CV384" s="1112"/>
      <c r="CW384" s="1109"/>
      <c r="CX384" s="1109"/>
      <c r="CY384" s="1109"/>
      <c r="CZ384" s="1109"/>
      <c r="DA384" s="1109"/>
      <c r="DB384" s="1109"/>
      <c r="DC384" s="1109"/>
      <c r="DD384" s="1109"/>
      <c r="DE384" s="1113"/>
      <c r="DF384" s="1114" t="s">
        <v>1084</v>
      </c>
      <c r="DG384" s="1115"/>
      <c r="DH384" s="1116"/>
      <c r="DI384" s="1116"/>
      <c r="DJ384" s="1117"/>
      <c r="DK384" s="1117"/>
      <c r="DL384" s="1117"/>
      <c r="DM384" s="1117"/>
      <c r="DN384" s="1117"/>
      <c r="DO384" s="1118"/>
      <c r="DP384" s="564">
        <v>0</v>
      </c>
      <c r="DQ384" s="200">
        <v>0</v>
      </c>
      <c r="DR384" s="200">
        <v>0</v>
      </c>
      <c r="DS384" s="200">
        <v>0</v>
      </c>
      <c r="DT384" s="200">
        <v>0</v>
      </c>
      <c r="DU384" s="200">
        <v>0</v>
      </c>
      <c r="DV384" s="200">
        <v>0</v>
      </c>
      <c r="DW384" s="1304"/>
    </row>
    <row r="385" spans="1:127" s="240" customFormat="1" ht="13.5" customHeight="1">
      <c r="B385" s="413" t="s">
        <v>205</v>
      </c>
      <c r="C385" s="414" t="s">
        <v>66</v>
      </c>
      <c r="D385" s="415" t="s">
        <v>77</v>
      </c>
      <c r="E385" s="414" t="s">
        <v>66</v>
      </c>
      <c r="F385" s="415" t="s">
        <v>77</v>
      </c>
      <c r="G385" s="414" t="s">
        <v>66</v>
      </c>
      <c r="H385" s="415" t="s">
        <v>77</v>
      </c>
      <c r="I385" s="414" t="s">
        <v>66</v>
      </c>
      <c r="J385" s="415" t="s">
        <v>77</v>
      </c>
      <c r="K385" s="414" t="s">
        <v>66</v>
      </c>
      <c r="L385" s="415" t="s">
        <v>77</v>
      </c>
      <c r="M385" s="414" t="s">
        <v>66</v>
      </c>
      <c r="N385" s="415" t="s">
        <v>77</v>
      </c>
      <c r="O385" s="414" t="s">
        <v>66</v>
      </c>
      <c r="P385" s="415" t="s">
        <v>77</v>
      </c>
      <c r="Q385" s="414" t="s">
        <v>66</v>
      </c>
      <c r="R385" s="415" t="s">
        <v>77</v>
      </c>
      <c r="S385" s="414" t="s">
        <v>66</v>
      </c>
      <c r="T385" s="415" t="s">
        <v>77</v>
      </c>
      <c r="U385" s="414" t="s">
        <v>66</v>
      </c>
      <c r="V385" s="415" t="s">
        <v>77</v>
      </c>
      <c r="W385" s="414" t="s">
        <v>66</v>
      </c>
      <c r="X385" s="415" t="s">
        <v>77</v>
      </c>
      <c r="Y385" s="414" t="s">
        <v>66</v>
      </c>
      <c r="Z385" s="415" t="s">
        <v>77</v>
      </c>
      <c r="AA385" s="414" t="s">
        <v>66</v>
      </c>
      <c r="AB385" s="416" t="s">
        <v>77</v>
      </c>
      <c r="AC385" s="410"/>
      <c r="AD385" s="417" t="s">
        <v>66</v>
      </c>
      <c r="AE385" s="415" t="s">
        <v>77</v>
      </c>
      <c r="AF385" s="418" t="s">
        <v>66</v>
      </c>
      <c r="AG385" s="415" t="s">
        <v>77</v>
      </c>
      <c r="AH385" s="418" t="s">
        <v>66</v>
      </c>
      <c r="AI385" s="415" t="s">
        <v>77</v>
      </c>
      <c r="AJ385" s="418" t="s">
        <v>66</v>
      </c>
      <c r="AK385" s="415" t="s">
        <v>77</v>
      </c>
      <c r="AL385" s="418" t="s">
        <v>66</v>
      </c>
      <c r="AM385" s="415" t="s">
        <v>77</v>
      </c>
      <c r="AN385" s="418" t="s">
        <v>66</v>
      </c>
      <c r="AO385" s="415" t="s">
        <v>77</v>
      </c>
      <c r="AP385" s="418" t="s">
        <v>66</v>
      </c>
      <c r="AQ385" s="415" t="s">
        <v>77</v>
      </c>
      <c r="AR385" s="418" t="s">
        <v>66</v>
      </c>
      <c r="AS385" s="415" t="s">
        <v>77</v>
      </c>
      <c r="AT385" s="418" t="s">
        <v>66</v>
      </c>
      <c r="AU385" s="415" t="s">
        <v>77</v>
      </c>
      <c r="AV385" s="418" t="s">
        <v>66</v>
      </c>
      <c r="AW385" s="415" t="s">
        <v>77</v>
      </c>
      <c r="AX385" s="418" t="s">
        <v>66</v>
      </c>
      <c r="AY385" s="415" t="s">
        <v>77</v>
      </c>
      <c r="AZ385" s="418" t="s">
        <v>66</v>
      </c>
      <c r="BA385" s="415" t="s">
        <v>77</v>
      </c>
      <c r="BB385" s="418" t="s">
        <v>66</v>
      </c>
      <c r="BC385" s="416" t="s">
        <v>77</v>
      </c>
      <c r="BD385" s="411"/>
      <c r="BE385" s="419" t="s">
        <v>66</v>
      </c>
      <c r="BF385" s="415" t="s">
        <v>77</v>
      </c>
      <c r="BG385" s="420" t="s">
        <v>66</v>
      </c>
      <c r="BH385" s="415" t="s">
        <v>77</v>
      </c>
      <c r="BI385" s="420" t="s">
        <v>66</v>
      </c>
      <c r="BJ385" s="415" t="s">
        <v>77</v>
      </c>
      <c r="BK385" s="420" t="s">
        <v>66</v>
      </c>
      <c r="BL385" s="415" t="s">
        <v>77</v>
      </c>
      <c r="BM385" s="420" t="s">
        <v>66</v>
      </c>
      <c r="BN385" s="415" t="s">
        <v>77</v>
      </c>
      <c r="BO385" s="420" t="s">
        <v>66</v>
      </c>
      <c r="BP385" s="415" t="s">
        <v>77</v>
      </c>
      <c r="BQ385" s="420" t="s">
        <v>66</v>
      </c>
      <c r="BR385" s="415" t="s">
        <v>77</v>
      </c>
      <c r="BS385" s="420" t="s">
        <v>66</v>
      </c>
      <c r="BT385" s="415" t="s">
        <v>77</v>
      </c>
      <c r="BU385" s="420" t="s">
        <v>66</v>
      </c>
      <c r="BV385" s="415" t="s">
        <v>77</v>
      </c>
      <c r="BW385" s="420" t="s">
        <v>66</v>
      </c>
      <c r="BX385" s="415" t="s">
        <v>77</v>
      </c>
      <c r="BY385" s="420" t="s">
        <v>66</v>
      </c>
      <c r="BZ385" s="415" t="s">
        <v>77</v>
      </c>
      <c r="CA385" s="420" t="s">
        <v>66</v>
      </c>
      <c r="CB385" s="415" t="s">
        <v>77</v>
      </c>
      <c r="CC385" s="420" t="s">
        <v>66</v>
      </c>
      <c r="CD385" s="416" t="s">
        <v>77</v>
      </c>
      <c r="CE385" s="412"/>
      <c r="CF385" s="421" t="s">
        <v>66</v>
      </c>
      <c r="CG385" s="415" t="s">
        <v>77</v>
      </c>
      <c r="CH385" s="422" t="s">
        <v>66</v>
      </c>
      <c r="CI385" s="415" t="s">
        <v>77</v>
      </c>
      <c r="CJ385" s="422" t="s">
        <v>66</v>
      </c>
      <c r="CK385" s="415" t="s">
        <v>77</v>
      </c>
      <c r="CL385" s="422" t="s">
        <v>66</v>
      </c>
      <c r="CM385" s="415" t="s">
        <v>77</v>
      </c>
      <c r="CN385" s="422" t="s">
        <v>66</v>
      </c>
      <c r="CO385" s="415" t="s">
        <v>77</v>
      </c>
      <c r="CP385" s="422" t="s">
        <v>66</v>
      </c>
      <c r="CQ385" s="415" t="s">
        <v>77</v>
      </c>
      <c r="CR385" s="422" t="s">
        <v>66</v>
      </c>
      <c r="CS385" s="415" t="s">
        <v>77</v>
      </c>
      <c r="CT385" s="422" t="s">
        <v>66</v>
      </c>
      <c r="CU385" s="415" t="s">
        <v>77</v>
      </c>
      <c r="CV385" s="422" t="s">
        <v>66</v>
      </c>
      <c r="CW385" s="415" t="s">
        <v>77</v>
      </c>
      <c r="CX385" s="422" t="s">
        <v>66</v>
      </c>
      <c r="CY385" s="415" t="s">
        <v>77</v>
      </c>
      <c r="CZ385" s="422" t="s">
        <v>66</v>
      </c>
      <c r="DA385" s="415" t="s">
        <v>77</v>
      </c>
      <c r="DB385" s="422" t="s">
        <v>66</v>
      </c>
      <c r="DC385" s="415" t="s">
        <v>77</v>
      </c>
      <c r="DD385" s="422" t="s">
        <v>66</v>
      </c>
      <c r="DE385" s="416" t="s">
        <v>77</v>
      </c>
      <c r="DF385" s="1119" t="s">
        <v>922</v>
      </c>
      <c r="DG385" s="1120"/>
      <c r="DH385" s="1120"/>
      <c r="DI385" s="1120"/>
      <c r="DJ385" s="1120"/>
      <c r="DK385" s="1120"/>
      <c r="DL385" s="1120"/>
      <c r="DM385" s="1120"/>
      <c r="DN385" s="1120"/>
      <c r="DO385" s="1121"/>
      <c r="DP385" s="564">
        <v>0</v>
      </c>
      <c r="DQ385" s="200">
        <v>0</v>
      </c>
      <c r="DR385" s="200">
        <v>0</v>
      </c>
      <c r="DS385" s="200">
        <v>0</v>
      </c>
      <c r="DT385" s="200">
        <v>0</v>
      </c>
      <c r="DU385" s="200">
        <v>0</v>
      </c>
      <c r="DV385" s="200">
        <v>0</v>
      </c>
      <c r="DW385" s="1304"/>
    </row>
    <row r="386" spans="1:127" s="240" customFormat="1" ht="15.95" customHeight="1">
      <c r="B386" s="3190" t="s">
        <v>1085</v>
      </c>
      <c r="C386" s="448">
        <f>SUM(C125:C129)</f>
        <v>0</v>
      </c>
      <c r="D386" s="449">
        <f t="shared" ref="D386:BO386" si="147">SUM(D125:D129)</f>
        <v>0</v>
      </c>
      <c r="E386" s="448">
        <f t="shared" si="147"/>
        <v>0</v>
      </c>
      <c r="F386" s="449">
        <f t="shared" si="147"/>
        <v>0</v>
      </c>
      <c r="G386" s="448">
        <f t="shared" si="147"/>
        <v>0</v>
      </c>
      <c r="H386" s="449">
        <f t="shared" si="147"/>
        <v>0</v>
      </c>
      <c r="I386" s="448">
        <f t="shared" si="147"/>
        <v>0</v>
      </c>
      <c r="J386" s="449">
        <f t="shared" si="147"/>
        <v>0</v>
      </c>
      <c r="K386" s="448">
        <f t="shared" si="147"/>
        <v>0</v>
      </c>
      <c r="L386" s="449">
        <f t="shared" si="147"/>
        <v>0</v>
      </c>
      <c r="M386" s="448">
        <f t="shared" si="147"/>
        <v>0</v>
      </c>
      <c r="N386" s="449">
        <f t="shared" si="147"/>
        <v>0</v>
      </c>
      <c r="O386" s="448">
        <f t="shared" si="147"/>
        <v>0</v>
      </c>
      <c r="P386" s="449">
        <f t="shared" si="147"/>
        <v>0</v>
      </c>
      <c r="Q386" s="448">
        <f t="shared" si="147"/>
        <v>0</v>
      </c>
      <c r="R386" s="449">
        <f t="shared" si="147"/>
        <v>0</v>
      </c>
      <c r="S386" s="448">
        <f t="shared" si="147"/>
        <v>0</v>
      </c>
      <c r="T386" s="449">
        <f t="shared" si="147"/>
        <v>0</v>
      </c>
      <c r="U386" s="448">
        <f t="shared" si="147"/>
        <v>0</v>
      </c>
      <c r="V386" s="449">
        <f t="shared" si="147"/>
        <v>0</v>
      </c>
      <c r="W386" s="448">
        <f t="shared" si="147"/>
        <v>0</v>
      </c>
      <c r="X386" s="449">
        <f t="shared" si="147"/>
        <v>0</v>
      </c>
      <c r="Y386" s="448">
        <f t="shared" si="147"/>
        <v>0</v>
      </c>
      <c r="Z386" s="449">
        <f t="shared" si="147"/>
        <v>0</v>
      </c>
      <c r="AA386" s="448">
        <f t="shared" si="147"/>
        <v>0</v>
      </c>
      <c r="AB386" s="449">
        <f t="shared" si="147"/>
        <v>0</v>
      </c>
      <c r="AC386" s="410"/>
      <c r="AD386" s="450">
        <f t="shared" si="147"/>
        <v>0</v>
      </c>
      <c r="AE386" s="449">
        <f t="shared" si="147"/>
        <v>0</v>
      </c>
      <c r="AF386" s="450">
        <f t="shared" si="147"/>
        <v>0</v>
      </c>
      <c r="AG386" s="449">
        <f t="shared" si="147"/>
        <v>0</v>
      </c>
      <c r="AH386" s="450">
        <f t="shared" si="147"/>
        <v>0</v>
      </c>
      <c r="AI386" s="449">
        <f t="shared" si="147"/>
        <v>0</v>
      </c>
      <c r="AJ386" s="450">
        <f t="shared" si="147"/>
        <v>0</v>
      </c>
      <c r="AK386" s="449">
        <f t="shared" si="147"/>
        <v>0</v>
      </c>
      <c r="AL386" s="450">
        <f t="shared" si="147"/>
        <v>0</v>
      </c>
      <c r="AM386" s="449">
        <f t="shared" si="147"/>
        <v>0</v>
      </c>
      <c r="AN386" s="450">
        <f t="shared" si="147"/>
        <v>0</v>
      </c>
      <c r="AO386" s="449">
        <f t="shared" si="147"/>
        <v>0</v>
      </c>
      <c r="AP386" s="450">
        <f t="shared" si="147"/>
        <v>0</v>
      </c>
      <c r="AQ386" s="449">
        <f t="shared" si="147"/>
        <v>0</v>
      </c>
      <c r="AR386" s="450">
        <f t="shared" si="147"/>
        <v>0</v>
      </c>
      <c r="AS386" s="449">
        <f t="shared" si="147"/>
        <v>0</v>
      </c>
      <c r="AT386" s="450">
        <f t="shared" si="147"/>
        <v>0</v>
      </c>
      <c r="AU386" s="449">
        <f t="shared" si="147"/>
        <v>0</v>
      </c>
      <c r="AV386" s="450">
        <f t="shared" si="147"/>
        <v>0</v>
      </c>
      <c r="AW386" s="449">
        <f t="shared" si="147"/>
        <v>0</v>
      </c>
      <c r="AX386" s="450">
        <f t="shared" si="147"/>
        <v>0</v>
      </c>
      <c r="AY386" s="449">
        <f t="shared" si="147"/>
        <v>0</v>
      </c>
      <c r="AZ386" s="450">
        <f t="shared" si="147"/>
        <v>0</v>
      </c>
      <c r="BA386" s="449">
        <f t="shared" si="147"/>
        <v>0</v>
      </c>
      <c r="BB386" s="450">
        <f t="shared" si="147"/>
        <v>0</v>
      </c>
      <c r="BC386" s="449">
        <f t="shared" si="147"/>
        <v>0</v>
      </c>
      <c r="BD386" s="411"/>
      <c r="BE386" s="451">
        <f t="shared" si="147"/>
        <v>0</v>
      </c>
      <c r="BF386" s="449">
        <f t="shared" si="147"/>
        <v>0</v>
      </c>
      <c r="BG386" s="451">
        <f t="shared" si="147"/>
        <v>0</v>
      </c>
      <c r="BH386" s="449">
        <f t="shared" si="147"/>
        <v>0</v>
      </c>
      <c r="BI386" s="451">
        <f t="shared" si="147"/>
        <v>0</v>
      </c>
      <c r="BJ386" s="449">
        <f t="shared" si="147"/>
        <v>0</v>
      </c>
      <c r="BK386" s="451">
        <f t="shared" si="147"/>
        <v>0</v>
      </c>
      <c r="BL386" s="449">
        <f t="shared" si="147"/>
        <v>0</v>
      </c>
      <c r="BM386" s="451">
        <f t="shared" si="147"/>
        <v>0</v>
      </c>
      <c r="BN386" s="449">
        <f t="shared" si="147"/>
        <v>0</v>
      </c>
      <c r="BO386" s="451">
        <f t="shared" si="147"/>
        <v>0</v>
      </c>
      <c r="BP386" s="449">
        <f t="shared" ref="BP386:DE386" si="148">SUM(BP125:BP129)</f>
        <v>0</v>
      </c>
      <c r="BQ386" s="451">
        <f t="shared" si="148"/>
        <v>0</v>
      </c>
      <c r="BR386" s="449">
        <f t="shared" si="148"/>
        <v>0</v>
      </c>
      <c r="BS386" s="451">
        <f t="shared" si="148"/>
        <v>0</v>
      </c>
      <c r="BT386" s="449">
        <f t="shared" si="148"/>
        <v>0</v>
      </c>
      <c r="BU386" s="451">
        <f t="shared" si="148"/>
        <v>0</v>
      </c>
      <c r="BV386" s="449">
        <f t="shared" si="148"/>
        <v>0</v>
      </c>
      <c r="BW386" s="451">
        <f t="shared" si="148"/>
        <v>0</v>
      </c>
      <c r="BX386" s="449">
        <f t="shared" si="148"/>
        <v>0</v>
      </c>
      <c r="BY386" s="451">
        <f t="shared" si="148"/>
        <v>0</v>
      </c>
      <c r="BZ386" s="449">
        <f t="shared" si="148"/>
        <v>0</v>
      </c>
      <c r="CA386" s="451">
        <f t="shared" si="148"/>
        <v>0</v>
      </c>
      <c r="CB386" s="449">
        <f t="shared" si="148"/>
        <v>0</v>
      </c>
      <c r="CC386" s="451">
        <f t="shared" si="148"/>
        <v>0</v>
      </c>
      <c r="CD386" s="449">
        <f t="shared" si="148"/>
        <v>0</v>
      </c>
      <c r="CE386" s="412"/>
      <c r="CF386" s="452">
        <f t="shared" si="148"/>
        <v>0</v>
      </c>
      <c r="CG386" s="449">
        <f t="shared" si="148"/>
        <v>0</v>
      </c>
      <c r="CH386" s="452">
        <f t="shared" si="148"/>
        <v>0</v>
      </c>
      <c r="CI386" s="449">
        <f t="shared" si="148"/>
        <v>0</v>
      </c>
      <c r="CJ386" s="452">
        <f t="shared" si="148"/>
        <v>0</v>
      </c>
      <c r="CK386" s="449">
        <f t="shared" si="148"/>
        <v>0</v>
      </c>
      <c r="CL386" s="452">
        <f t="shared" si="148"/>
        <v>0</v>
      </c>
      <c r="CM386" s="449">
        <f t="shared" si="148"/>
        <v>0</v>
      </c>
      <c r="CN386" s="452">
        <f t="shared" si="148"/>
        <v>0</v>
      </c>
      <c r="CO386" s="449">
        <f t="shared" si="148"/>
        <v>0</v>
      </c>
      <c r="CP386" s="452">
        <f t="shared" si="148"/>
        <v>0</v>
      </c>
      <c r="CQ386" s="449">
        <f t="shared" si="148"/>
        <v>0</v>
      </c>
      <c r="CR386" s="452">
        <f t="shared" si="148"/>
        <v>0</v>
      </c>
      <c r="CS386" s="449">
        <f t="shared" si="148"/>
        <v>0</v>
      </c>
      <c r="CT386" s="452">
        <f t="shared" si="148"/>
        <v>0</v>
      </c>
      <c r="CU386" s="449">
        <f t="shared" si="148"/>
        <v>0</v>
      </c>
      <c r="CV386" s="452">
        <f t="shared" si="148"/>
        <v>0</v>
      </c>
      <c r="CW386" s="449">
        <f t="shared" si="148"/>
        <v>0</v>
      </c>
      <c r="CX386" s="452">
        <f t="shared" si="148"/>
        <v>0</v>
      </c>
      <c r="CY386" s="449">
        <f t="shared" si="148"/>
        <v>0</v>
      </c>
      <c r="CZ386" s="452">
        <f t="shared" si="148"/>
        <v>0</v>
      </c>
      <c r="DA386" s="449">
        <f t="shared" si="148"/>
        <v>0</v>
      </c>
      <c r="DB386" s="452">
        <f t="shared" si="148"/>
        <v>0</v>
      </c>
      <c r="DC386" s="449">
        <f t="shared" si="148"/>
        <v>0</v>
      </c>
      <c r="DD386" s="452">
        <f t="shared" si="148"/>
        <v>0</v>
      </c>
      <c r="DE386" s="449">
        <f t="shared" si="148"/>
        <v>0</v>
      </c>
      <c r="DF386" s="3192" t="s">
        <v>1086</v>
      </c>
      <c r="DG386" s="3193"/>
      <c r="DH386" s="3193"/>
      <c r="DI386" s="3193"/>
      <c r="DJ386" s="3193"/>
      <c r="DK386" s="3193"/>
      <c r="DL386" s="3193"/>
      <c r="DM386" s="657"/>
      <c r="DN386" s="657"/>
      <c r="DO386" s="1122"/>
      <c r="DP386" s="564">
        <v>0</v>
      </c>
      <c r="DQ386" s="200">
        <v>0</v>
      </c>
      <c r="DR386" s="200">
        <v>0</v>
      </c>
      <c r="DS386" s="200">
        <v>0</v>
      </c>
      <c r="DT386" s="200">
        <v>0</v>
      </c>
      <c r="DU386" s="200">
        <v>0</v>
      </c>
      <c r="DV386" s="200">
        <v>0</v>
      </c>
      <c r="DW386" s="1304"/>
    </row>
    <row r="387" spans="1:127" s="240" customFormat="1" ht="15.95" customHeight="1">
      <c r="B387" s="3191"/>
      <c r="C387" s="1133">
        <f>SUM(C386:D386)</f>
        <v>0</v>
      </c>
      <c r="D387" s="454" t="str">
        <f>IF(C387&gt;0,"fois","")</f>
        <v/>
      </c>
      <c r="E387" s="1133">
        <f>SUM(E386:F386)</f>
        <v>0</v>
      </c>
      <c r="F387" s="454" t="str">
        <f>IF(E387&gt;0,"fois","")</f>
        <v/>
      </c>
      <c r="G387" s="1133">
        <f>SUM(G386:H386)</f>
        <v>0</v>
      </c>
      <c r="H387" s="454" t="str">
        <f>IF(G387&gt;0,"fois","")</f>
        <v/>
      </c>
      <c r="I387" s="1133">
        <f>SUM(I386:J386)</f>
        <v>0</v>
      </c>
      <c r="J387" s="454" t="str">
        <f>IF(I387&gt;0,"fois","")</f>
        <v/>
      </c>
      <c r="K387" s="1133">
        <f>SUM(K386:L386)</f>
        <v>0</v>
      </c>
      <c r="L387" s="454" t="str">
        <f>IF(K387&gt;0,"fois","")</f>
        <v/>
      </c>
      <c r="M387" s="1133">
        <f>SUM(M386:N386)</f>
        <v>0</v>
      </c>
      <c r="N387" s="454" t="str">
        <f>IF(M387&gt;0,"fois","")</f>
        <v/>
      </c>
      <c r="O387" s="1133">
        <f>SUM(O386:P386)</f>
        <v>0</v>
      </c>
      <c r="P387" s="454" t="str">
        <f>IF(O387&gt;0,"fois","")</f>
        <v/>
      </c>
      <c r="Q387" s="1133">
        <f>SUM(Q386:R386)</f>
        <v>0</v>
      </c>
      <c r="R387" s="454" t="str">
        <f>IF(Q387&gt;0,"fois","")</f>
        <v/>
      </c>
      <c r="S387" s="1133">
        <f>SUM(S386:T386)</f>
        <v>0</v>
      </c>
      <c r="T387" s="454" t="str">
        <f>IF(S387&gt;0,"fois","")</f>
        <v/>
      </c>
      <c r="U387" s="1133">
        <f>SUM(U386:V386)</f>
        <v>0</v>
      </c>
      <c r="V387" s="454" t="str">
        <f>IF(U387&gt;0,"fois","")</f>
        <v/>
      </c>
      <c r="W387" s="1133">
        <f>SUM(W386:X386)</f>
        <v>0</v>
      </c>
      <c r="X387" s="454" t="str">
        <f>IF(W387&gt;0,"fois","")</f>
        <v/>
      </c>
      <c r="Y387" s="1133">
        <f>SUM(Y386:Z386)</f>
        <v>0</v>
      </c>
      <c r="Z387" s="454" t="str">
        <f>IF(Y387&gt;0,"fois","")</f>
        <v/>
      </c>
      <c r="AA387" s="1133">
        <f>SUM(AA386:AB386)</f>
        <v>0</v>
      </c>
      <c r="AB387" s="454" t="str">
        <f>IF(AA387&gt;0,"fois","")</f>
        <v/>
      </c>
      <c r="AC387" s="410"/>
      <c r="AD387" s="1133">
        <f>SUM(AD386:AE386)</f>
        <v>0</v>
      </c>
      <c r="AE387" s="454" t="str">
        <f>IF(AD387&gt;0,"fois","")</f>
        <v/>
      </c>
      <c r="AF387" s="1133">
        <f>SUM(AF386:AG386)</f>
        <v>0</v>
      </c>
      <c r="AG387" s="454" t="str">
        <f>IF(AF387&gt;0,"fois","")</f>
        <v/>
      </c>
      <c r="AH387" s="1133">
        <f>SUM(AH386:AI386)</f>
        <v>0</v>
      </c>
      <c r="AI387" s="454" t="str">
        <f>IF(AH387&gt;0,"fois","")</f>
        <v/>
      </c>
      <c r="AJ387" s="1133">
        <f>SUM(AJ386:AK386)</f>
        <v>0</v>
      </c>
      <c r="AK387" s="454" t="str">
        <f>IF(AJ387&gt;0,"fois","")</f>
        <v/>
      </c>
      <c r="AL387" s="1133">
        <f>SUM(AL386:AM386)</f>
        <v>0</v>
      </c>
      <c r="AM387" s="454" t="str">
        <f>IF(AL387&gt;0,"fois","")</f>
        <v/>
      </c>
      <c r="AN387" s="1133">
        <f>SUM(AN386:AO386)</f>
        <v>0</v>
      </c>
      <c r="AO387" s="454" t="str">
        <f>IF(AN387&gt;0,"fois","")</f>
        <v/>
      </c>
      <c r="AP387" s="1133">
        <f>SUM(AP386:AQ386)</f>
        <v>0</v>
      </c>
      <c r="AQ387" s="454" t="str">
        <f>IF(AP387&gt;0,"fois","")</f>
        <v/>
      </c>
      <c r="AR387" s="1133">
        <f>SUM(AR386:AS386)</f>
        <v>0</v>
      </c>
      <c r="AS387" s="454" t="str">
        <f>IF(AR387&gt;0,"fois","")</f>
        <v/>
      </c>
      <c r="AT387" s="1133">
        <f>SUM(AT386:AU386)</f>
        <v>0</v>
      </c>
      <c r="AU387" s="454" t="str">
        <f>IF(AT387&gt;0,"fois","")</f>
        <v/>
      </c>
      <c r="AV387" s="1133">
        <f>SUM(AV386:AW386)</f>
        <v>0</v>
      </c>
      <c r="AW387" s="454" t="str">
        <f>IF(AV387&gt;0,"fois","")</f>
        <v/>
      </c>
      <c r="AX387" s="1133">
        <f>SUM(AX386:AY386)</f>
        <v>0</v>
      </c>
      <c r="AY387" s="454" t="str">
        <f>IF(AX387&gt;0,"fois","")</f>
        <v/>
      </c>
      <c r="AZ387" s="1133">
        <f>SUM(AZ386:BA386)</f>
        <v>0</v>
      </c>
      <c r="BA387" s="454" t="str">
        <f>IF(AZ387&gt;0,"fois","")</f>
        <v/>
      </c>
      <c r="BB387" s="1133">
        <f>SUM(BB386:BC386)</f>
        <v>0</v>
      </c>
      <c r="BC387" s="454" t="str">
        <f>IF(BB387&gt;0,"fois","")</f>
        <v/>
      </c>
      <c r="BD387" s="411"/>
      <c r="BE387" s="1133">
        <f>SUM(BE386:BF386)</f>
        <v>0</v>
      </c>
      <c r="BF387" s="454" t="str">
        <f>IF(BE387&gt;0,"fois","")</f>
        <v/>
      </c>
      <c r="BG387" s="1133">
        <f>SUM(BG386:BH386)</f>
        <v>0</v>
      </c>
      <c r="BH387" s="454" t="str">
        <f>IF(BG387&gt;0,"fois","")</f>
        <v/>
      </c>
      <c r="BI387" s="1133">
        <f>SUM(BI386:BJ386)</f>
        <v>0</v>
      </c>
      <c r="BJ387" s="454" t="str">
        <f>IF(BI387&gt;0,"fois","")</f>
        <v/>
      </c>
      <c r="BK387" s="1133">
        <f>SUM(BK386:BL386)</f>
        <v>0</v>
      </c>
      <c r="BL387" s="454" t="str">
        <f>IF(BK387&gt;0,"fois","")</f>
        <v/>
      </c>
      <c r="BM387" s="1133">
        <f>SUM(BM386:BN386)</f>
        <v>0</v>
      </c>
      <c r="BN387" s="454" t="str">
        <f>IF(BM387&gt;0,"fois","")</f>
        <v/>
      </c>
      <c r="BO387" s="1133">
        <f>SUM(BO386:BP386)</f>
        <v>0</v>
      </c>
      <c r="BP387" s="454" t="str">
        <f>IF(BO387&gt;0,"fois","")</f>
        <v/>
      </c>
      <c r="BQ387" s="1133">
        <f>SUM(BQ386:BR386)</f>
        <v>0</v>
      </c>
      <c r="BR387" s="454" t="str">
        <f>IF(BQ387&gt;0,"fois","")</f>
        <v/>
      </c>
      <c r="BS387" s="1133">
        <f>SUM(BS386:BT386)</f>
        <v>0</v>
      </c>
      <c r="BT387" s="454" t="str">
        <f>IF(BS387&gt;0,"fois","")</f>
        <v/>
      </c>
      <c r="BU387" s="1133">
        <f>SUM(BU386:BV386)</f>
        <v>0</v>
      </c>
      <c r="BV387" s="454" t="str">
        <f>IF(BU387&gt;0,"fois","")</f>
        <v/>
      </c>
      <c r="BW387" s="1133">
        <f>SUM(BW386:BX386)</f>
        <v>0</v>
      </c>
      <c r="BX387" s="454" t="str">
        <f>IF(BW387&gt;0,"fois","")</f>
        <v/>
      </c>
      <c r="BY387" s="1133">
        <f>SUM(BY386:BZ386)</f>
        <v>0</v>
      </c>
      <c r="BZ387" s="454" t="str">
        <f>IF(BY387&gt;0,"fois","")</f>
        <v/>
      </c>
      <c r="CA387" s="1133">
        <f>SUM(CA386:CB386)</f>
        <v>0</v>
      </c>
      <c r="CB387" s="454" t="str">
        <f>IF(CA387&gt;0,"fois","")</f>
        <v/>
      </c>
      <c r="CC387" s="1133">
        <f>SUM(CC386:CD386)</f>
        <v>0</v>
      </c>
      <c r="CD387" s="454" t="str">
        <f>IF(CC387&gt;0,"fois","")</f>
        <v/>
      </c>
      <c r="CE387" s="412"/>
      <c r="CF387" s="1133">
        <f>SUM(CF386:CG386)</f>
        <v>0</v>
      </c>
      <c r="CG387" s="454" t="str">
        <f>IF(CF387&gt;0,"fois","")</f>
        <v/>
      </c>
      <c r="CH387" s="1133">
        <f>SUM(CH386:CI386)</f>
        <v>0</v>
      </c>
      <c r="CI387" s="454" t="str">
        <f>IF(CH387&gt;0,"fois","")</f>
        <v/>
      </c>
      <c r="CJ387" s="1133">
        <f>SUM(CJ386:CK386)</f>
        <v>0</v>
      </c>
      <c r="CK387" s="454" t="str">
        <f>IF(CJ387&gt;0,"fois","")</f>
        <v/>
      </c>
      <c r="CL387" s="1133">
        <f>SUM(CL386:CM386)</f>
        <v>0</v>
      </c>
      <c r="CM387" s="454" t="str">
        <f>IF(CL387&gt;0,"fois","")</f>
        <v/>
      </c>
      <c r="CN387" s="1133">
        <f>SUM(CN386:CO386)</f>
        <v>0</v>
      </c>
      <c r="CO387" s="454" t="str">
        <f>IF(CN387&gt;0,"fois","")</f>
        <v/>
      </c>
      <c r="CP387" s="1133">
        <f>SUM(CP386:CQ386)</f>
        <v>0</v>
      </c>
      <c r="CQ387" s="454" t="str">
        <f>IF(CP387&gt;0,"fois","")</f>
        <v/>
      </c>
      <c r="CR387" s="1133">
        <f>SUM(CR386:CS386)</f>
        <v>0</v>
      </c>
      <c r="CS387" s="454" t="str">
        <f>IF(CR387&gt;0,"fois","")</f>
        <v/>
      </c>
      <c r="CT387" s="1133">
        <f>SUM(CT386:CU386)</f>
        <v>0</v>
      </c>
      <c r="CU387" s="454" t="str">
        <f>IF(CT387&gt;0,"fois","")</f>
        <v/>
      </c>
      <c r="CV387" s="1133">
        <f>SUM(CV386:CW386)</f>
        <v>0</v>
      </c>
      <c r="CW387" s="454" t="str">
        <f>IF(CV387&gt;0,"fois","")</f>
        <v/>
      </c>
      <c r="CX387" s="1133">
        <f>SUM(CX386:CY386)</f>
        <v>0</v>
      </c>
      <c r="CY387" s="454" t="str">
        <f>IF(CX387&gt;0,"fois","")</f>
        <v/>
      </c>
      <c r="CZ387" s="1133">
        <f>SUM(CZ386:DA386)</f>
        <v>0</v>
      </c>
      <c r="DA387" s="454" t="str">
        <f>IF(CZ387&gt;0,"fois","")</f>
        <v/>
      </c>
      <c r="DB387" s="1133">
        <f>SUM(DB386:DC386)</f>
        <v>0</v>
      </c>
      <c r="DC387" s="454" t="str">
        <f>IF(DB387&gt;0,"fois","")</f>
        <v/>
      </c>
      <c r="DD387" s="1133">
        <f>SUM(DD386:DE386)</f>
        <v>0</v>
      </c>
      <c r="DE387" s="454" t="str">
        <f>IF(DD387&gt;0,"fois","")</f>
        <v/>
      </c>
      <c r="DF387" s="3194"/>
      <c r="DG387" s="3195"/>
      <c r="DH387" s="3195"/>
      <c r="DI387" s="3195"/>
      <c r="DJ387" s="3195"/>
      <c r="DK387" s="3195"/>
      <c r="DL387" s="3195"/>
      <c r="DM387" s="658"/>
      <c r="DN387" s="658"/>
      <c r="DO387" s="1123"/>
      <c r="DP387" s="564">
        <v>0</v>
      </c>
      <c r="DQ387" s="200">
        <v>0</v>
      </c>
      <c r="DR387" s="200">
        <v>0</v>
      </c>
      <c r="DS387" s="200">
        <v>0</v>
      </c>
      <c r="DT387" s="200">
        <v>0</v>
      </c>
      <c r="DU387" s="200">
        <v>0</v>
      </c>
      <c r="DV387" s="200">
        <v>0</v>
      </c>
      <c r="DW387" s="1304"/>
    </row>
    <row r="388" spans="1:127" s="240" customFormat="1" ht="15.95" customHeight="1">
      <c r="B388" s="456" t="s">
        <v>1087</v>
      </c>
      <c r="C388" s="3238" t="str">
        <f>IF(SUM(C386:D386)&lt;=I391,"OK","Trop")</f>
        <v>OK</v>
      </c>
      <c r="D388" s="3239"/>
      <c r="E388" s="3238" t="str">
        <f>IF(SUM(E386:F386)&lt;=I391,"OK","Trop")</f>
        <v>OK</v>
      </c>
      <c r="F388" s="3239"/>
      <c r="G388" s="3238" t="str">
        <f>IF(SUM(G386:H386)&lt;=I391,"OK","Trop")</f>
        <v>OK</v>
      </c>
      <c r="H388" s="3239"/>
      <c r="I388" s="3238" t="str">
        <f>IF(SUM(I386:J386)&lt;=I391,"OK","Trop")</f>
        <v>OK</v>
      </c>
      <c r="J388" s="3239"/>
      <c r="K388" s="3238" t="str">
        <f>IF(SUM(K386:L386)&lt;=I391,"OK","Trop")</f>
        <v>OK</v>
      </c>
      <c r="L388" s="3239"/>
      <c r="M388" s="3238" t="str">
        <f>IF(SUM(M386:N386)&lt;=I391,"OK","Trop")</f>
        <v>OK</v>
      </c>
      <c r="N388" s="3239"/>
      <c r="O388" s="3238" t="str">
        <f>IF(SUM(O386:P386)&lt;=I391,"OK","Trop")</f>
        <v>OK</v>
      </c>
      <c r="P388" s="3239"/>
      <c r="Q388" s="3238" t="str">
        <f>IF(SUM(Q386:R386)&lt;=I391,"OK","Trop")</f>
        <v>OK</v>
      </c>
      <c r="R388" s="3239"/>
      <c r="S388" s="3238" t="str">
        <f>IF(SUM(S386:T386)&lt;=I391,"OK","Trop")</f>
        <v>OK</v>
      </c>
      <c r="T388" s="3239"/>
      <c r="U388" s="3238" t="str">
        <f>IF(SUM(U386:V386)&lt;=I391,"OK","Trop")</f>
        <v>OK</v>
      </c>
      <c r="V388" s="3239"/>
      <c r="W388" s="3238" t="str">
        <f>IF(SUM(W386:X386)&lt;=I391,"OK","Trop")</f>
        <v>OK</v>
      </c>
      <c r="X388" s="3239"/>
      <c r="Y388" s="3238" t="str">
        <f>IF(SUM(Y386:Z386)&lt;=I391,"OK","Trop")</f>
        <v>OK</v>
      </c>
      <c r="Z388" s="3239"/>
      <c r="AA388" s="3238" t="str">
        <f>IF(SUM(AA386:AB386)&lt;=I391,"OK","Trop")</f>
        <v>OK</v>
      </c>
      <c r="AB388" s="3239"/>
      <c r="AC388" s="410"/>
      <c r="AD388" s="3238" t="str">
        <f>IF(SUM(AD386:AE386)&lt;=AJ391,"OK","Trop")</f>
        <v>OK</v>
      </c>
      <c r="AE388" s="3239"/>
      <c r="AF388" s="3238" t="str">
        <f>IF(SUM(AF386:AG386)&lt;=AJ391,"OK","Trop")</f>
        <v>OK</v>
      </c>
      <c r="AG388" s="3239"/>
      <c r="AH388" s="3238" t="str">
        <f>IF(SUM(AH386:AI386)&lt;=AJ391,"OK","Trop")</f>
        <v>OK</v>
      </c>
      <c r="AI388" s="3239"/>
      <c r="AJ388" s="3238" t="str">
        <f>IF(SUM(AJ386:AK386)&lt;=AJ391,"OK","Trop")</f>
        <v>OK</v>
      </c>
      <c r="AK388" s="3239"/>
      <c r="AL388" s="3238" t="str">
        <f>IF(SUM(AL386:AM386)&lt;=AJ391,"OK","Trop")</f>
        <v>OK</v>
      </c>
      <c r="AM388" s="3239"/>
      <c r="AN388" s="3238" t="str">
        <f>IF(SUM(AN386:AO386)&lt;=AJ391,"OK","Trop")</f>
        <v>OK</v>
      </c>
      <c r="AO388" s="3239"/>
      <c r="AP388" s="3238" t="str">
        <f>IF(SUM(AP386:AQ386)&lt;=AJ391,"OK","Trop")</f>
        <v>OK</v>
      </c>
      <c r="AQ388" s="3239"/>
      <c r="AR388" s="3238" t="str">
        <f>IF(SUM(AR386:AS386)&lt;=AJ391,"OK","Trop")</f>
        <v>OK</v>
      </c>
      <c r="AS388" s="3239"/>
      <c r="AT388" s="3238" t="str">
        <f>IF(SUM(AT386:AU386)&lt;=AJ391,"OK","Trop")</f>
        <v>OK</v>
      </c>
      <c r="AU388" s="3239"/>
      <c r="AV388" s="3238" t="str">
        <f>IF(SUM(AV386:AW386)&lt;=AJ391,"OK","Trop")</f>
        <v>OK</v>
      </c>
      <c r="AW388" s="3239"/>
      <c r="AX388" s="3238" t="str">
        <f>IF(SUM(AX386:AY386)&lt;=AJ391,"OK","Trop")</f>
        <v>OK</v>
      </c>
      <c r="AY388" s="3239"/>
      <c r="AZ388" s="3238" t="str">
        <f>IF(SUM(AZ386:BA386)&lt;=AJ391,"OK","Trop")</f>
        <v>OK</v>
      </c>
      <c r="BA388" s="3239"/>
      <c r="BB388" s="3238" t="str">
        <f>IF(SUM(BB386:BC386)&lt;=AJ391,"OK","Trop")</f>
        <v>OK</v>
      </c>
      <c r="BC388" s="3239"/>
      <c r="BD388" s="411"/>
      <c r="BE388" s="3238" t="str">
        <f>IF(SUM(BE386:BF386)&lt;=BK391,"OK","Trop")</f>
        <v>OK</v>
      </c>
      <c r="BF388" s="3239"/>
      <c r="BG388" s="3238" t="str">
        <f>IF(SUM(BG386:BH386)&lt;=BK391,"OK","Trop")</f>
        <v>OK</v>
      </c>
      <c r="BH388" s="3239"/>
      <c r="BI388" s="3238" t="str">
        <f>IF(SUM(BI386:BJ386)&lt;=BK391,"OK","Trop")</f>
        <v>OK</v>
      </c>
      <c r="BJ388" s="3239"/>
      <c r="BK388" s="3238" t="str">
        <f>IF(SUM(BK386:BL386)&lt;=BK391,"OK","Trop")</f>
        <v>OK</v>
      </c>
      <c r="BL388" s="3239"/>
      <c r="BM388" s="3238" t="str">
        <f>IF(SUM(BM386:BN386)&lt;=BK391,"OK","Trop")</f>
        <v>OK</v>
      </c>
      <c r="BN388" s="3239"/>
      <c r="BO388" s="3238" t="str">
        <f>IF(SUM(BO386:BP386)&lt;=BK391,"OK","Trop")</f>
        <v>OK</v>
      </c>
      <c r="BP388" s="3239"/>
      <c r="BQ388" s="3238" t="str">
        <f>IF(SUM(BQ386:BR386)&lt;=BK391,"OK","Trop")</f>
        <v>OK</v>
      </c>
      <c r="BR388" s="3239"/>
      <c r="BS388" s="3238" t="str">
        <f>IF(SUM(BS386:BT386)&lt;=BK391,"OK","Trop")</f>
        <v>OK</v>
      </c>
      <c r="BT388" s="3239"/>
      <c r="BU388" s="3238" t="str">
        <f>IF(SUM(BU386:BV386)&lt;=BK391,"OK","Trop")</f>
        <v>OK</v>
      </c>
      <c r="BV388" s="3239"/>
      <c r="BW388" s="3238" t="str">
        <f>IF(SUM(BW386:BX386)&lt;=BK391,"OK","Trop")</f>
        <v>OK</v>
      </c>
      <c r="BX388" s="3239"/>
      <c r="BY388" s="3238" t="str">
        <f>IF(SUM(BY386:BZ386)&lt;=BK391,"OK","Trop")</f>
        <v>OK</v>
      </c>
      <c r="BZ388" s="3239"/>
      <c r="CA388" s="3238" t="str">
        <f>IF(SUM(CA386:CB386)&lt;=BK391,"OK","Trop")</f>
        <v>OK</v>
      </c>
      <c r="CB388" s="3239"/>
      <c r="CC388" s="3238" t="str">
        <f>IF(SUM(CC386:CD386)&lt;=BK391,"OK","Trop")</f>
        <v>OK</v>
      </c>
      <c r="CD388" s="3239"/>
      <c r="CE388" s="412"/>
      <c r="CF388" s="3238" t="str">
        <f>IF(SUM(CF386:CG386)&lt;=CL391,"OK","Trop")</f>
        <v>OK</v>
      </c>
      <c r="CG388" s="3239"/>
      <c r="CH388" s="3238" t="str">
        <f>IF(SUM(CH386:CI386)&lt;=CL391,"OK","Trop")</f>
        <v>OK</v>
      </c>
      <c r="CI388" s="3239"/>
      <c r="CJ388" s="3238" t="str">
        <f>IF(SUM(CJ386:CK386)&lt;=CL391,"OK","Trop")</f>
        <v>OK</v>
      </c>
      <c r="CK388" s="3239"/>
      <c r="CL388" s="3238" t="str">
        <f>IF(SUM(CL386:CM386)&lt;=CL391,"OK","Trop")</f>
        <v>OK</v>
      </c>
      <c r="CM388" s="3239"/>
      <c r="CN388" s="3238" t="str">
        <f>IF(SUM(CN386:CO386)&lt;=CL391,"OK","Trop")</f>
        <v>OK</v>
      </c>
      <c r="CO388" s="3239"/>
      <c r="CP388" s="3238" t="str">
        <f>IF(SUM(CP386:CQ386)&lt;=CL391,"OK","Trop")</f>
        <v>OK</v>
      </c>
      <c r="CQ388" s="3239"/>
      <c r="CR388" s="3238" t="str">
        <f>IF(SUM(CR386:CS386)&lt;=CL391,"OK","Trop")</f>
        <v>OK</v>
      </c>
      <c r="CS388" s="3239"/>
      <c r="CT388" s="3238" t="str">
        <f>IF(SUM(CT386:CU386)&lt;=CL391,"OK","Trop")</f>
        <v>OK</v>
      </c>
      <c r="CU388" s="3239"/>
      <c r="CV388" s="3238" t="str">
        <f>IF(SUM(CV386:CW386)&lt;=CL391,"OK","Trop")</f>
        <v>OK</v>
      </c>
      <c r="CW388" s="3239"/>
      <c r="CX388" s="3238" t="str">
        <f>IF(SUM(CX386:CY386)&lt;=CL391,"OK","Trop")</f>
        <v>OK</v>
      </c>
      <c r="CY388" s="3239"/>
      <c r="CZ388" s="3238" t="str">
        <f>IF(SUM(CZ386:DA386)&lt;=CL391,"OK","Trop")</f>
        <v>OK</v>
      </c>
      <c r="DA388" s="3239"/>
      <c r="DB388" s="3238" t="str">
        <f>IF(SUM(DB386:DC386)&lt;=CL391,"OK","Trop")</f>
        <v>OK</v>
      </c>
      <c r="DC388" s="3239"/>
      <c r="DD388" s="3238" t="str">
        <f>IF(SUM(DD386:DE386)&lt;=CL391,"OK","Trop")</f>
        <v>OK</v>
      </c>
      <c r="DE388" s="3239"/>
      <c r="DF388" s="457" t="s">
        <v>1088</v>
      </c>
      <c r="DG388" s="408"/>
      <c r="DH388" s="408"/>
      <c r="DI388" s="408"/>
      <c r="DJ388" s="270"/>
      <c r="DK388" s="270"/>
      <c r="DL388" s="270"/>
      <c r="DM388" s="270"/>
      <c r="DN388" s="270"/>
      <c r="DO388" s="1122"/>
      <c r="DP388" s="564">
        <v>0</v>
      </c>
      <c r="DQ388" s="200">
        <v>0</v>
      </c>
      <c r="DR388" s="200">
        <v>0</v>
      </c>
      <c r="DS388" s="200">
        <v>0</v>
      </c>
      <c r="DT388" s="200">
        <v>0</v>
      </c>
      <c r="DU388" s="200">
        <v>0</v>
      </c>
      <c r="DV388" s="200">
        <v>0</v>
      </c>
      <c r="DW388" s="1304"/>
    </row>
    <row r="389" spans="1:127" s="240" customFormat="1" ht="15.95" customHeight="1">
      <c r="B389" s="456" t="s">
        <v>1089</v>
      </c>
      <c r="C389" s="3242" t="str">
        <f>IF(C388="OK","",SUM(C386:D386)-I391)</f>
        <v/>
      </c>
      <c r="D389" s="3243"/>
      <c r="E389" s="3242" t="str">
        <f>IF(E388="OK","",SUM(E386:F386)-I391)</f>
        <v/>
      </c>
      <c r="F389" s="3243"/>
      <c r="G389" s="3242" t="str">
        <f>IF(G388="OK","",SUM(G386:H386)-I391)</f>
        <v/>
      </c>
      <c r="H389" s="3243"/>
      <c r="I389" s="3242" t="str">
        <f>IF(I388="OK","",SUM(I386:J386)-I391)</f>
        <v/>
      </c>
      <c r="J389" s="3243"/>
      <c r="K389" s="3242" t="str">
        <f>IF(K388="OK","",SUM(K386:L386)-I391)</f>
        <v/>
      </c>
      <c r="L389" s="3243"/>
      <c r="M389" s="3242" t="str">
        <f>IF(M388="OK","",SUM(M386:N386)-I391)</f>
        <v/>
      </c>
      <c r="N389" s="3243"/>
      <c r="O389" s="3242" t="str">
        <f>IF(O388="OK","",SUM(O386:P386)-I391)</f>
        <v/>
      </c>
      <c r="P389" s="3243"/>
      <c r="Q389" s="3242" t="str">
        <f>IF(Q388="OK","",SUM(Q386:R386)-I391)</f>
        <v/>
      </c>
      <c r="R389" s="3243"/>
      <c r="S389" s="3242" t="str">
        <f>IF(S388="OK","",SUM(S386:T386)-I391)</f>
        <v/>
      </c>
      <c r="T389" s="3243"/>
      <c r="U389" s="3242" t="str">
        <f>IF(U388="OK","",SUM(U386:V386)-I391)</f>
        <v/>
      </c>
      <c r="V389" s="3243"/>
      <c r="W389" s="3242" t="str">
        <f>IF(W388="OK","",SUM(W386:X386)-I391)</f>
        <v/>
      </c>
      <c r="X389" s="3243"/>
      <c r="Y389" s="3242" t="str">
        <f>IF(Y388="OK","",SUM(Y386:Z386)-I391)</f>
        <v/>
      </c>
      <c r="Z389" s="3243"/>
      <c r="AA389" s="3242" t="str">
        <f>IF(AA388="OK","",SUM(AA386:AB386)-I391)</f>
        <v/>
      </c>
      <c r="AB389" s="3243"/>
      <c r="AC389" s="410"/>
      <c r="AD389" s="3242" t="str">
        <f>IF(AD388="OK","",SUM(AD386:AE386)-AJ391)</f>
        <v/>
      </c>
      <c r="AE389" s="3243"/>
      <c r="AF389" s="3242" t="str">
        <f>IF(AF388="OK","",SUM(AF386:AG386)-AJ391)</f>
        <v/>
      </c>
      <c r="AG389" s="3243"/>
      <c r="AH389" s="3242" t="str">
        <f>IF(AH388="OK","",SUM(AH386:AI386)-AJ391)</f>
        <v/>
      </c>
      <c r="AI389" s="3243"/>
      <c r="AJ389" s="3242" t="str">
        <f>IF(AJ388="OK","",SUM(AJ386:AK386)-AJ391)</f>
        <v/>
      </c>
      <c r="AK389" s="3243"/>
      <c r="AL389" s="3242" t="str">
        <f>IF(AL388="OK","",SUM(AL386:AM386)-AJ391)</f>
        <v/>
      </c>
      <c r="AM389" s="3243"/>
      <c r="AN389" s="3242" t="str">
        <f>IF(AN388="OK","",SUM(AN386:AO386)-AJ391)</f>
        <v/>
      </c>
      <c r="AO389" s="3243"/>
      <c r="AP389" s="3242" t="str">
        <f>IF(AP388="OK","",SUM(AP386:AQ386)-AJ391)</f>
        <v/>
      </c>
      <c r="AQ389" s="3243"/>
      <c r="AR389" s="3242" t="str">
        <f>IF(AR388="OK","",SUM(AR386:AS386)-AJ391)</f>
        <v/>
      </c>
      <c r="AS389" s="3243"/>
      <c r="AT389" s="3242" t="str">
        <f>IF(AT388="OK","",SUM(AT386:AU386)-AJ391)</f>
        <v/>
      </c>
      <c r="AU389" s="3243"/>
      <c r="AV389" s="3242" t="str">
        <f>IF(AV388="OK","",SUM(AV386:AW386)-AJ391)</f>
        <v/>
      </c>
      <c r="AW389" s="3243"/>
      <c r="AX389" s="3242" t="str">
        <f>IF(AX388="OK","",SUM(AX386:AY386)-AJ391)</f>
        <v/>
      </c>
      <c r="AY389" s="3243"/>
      <c r="AZ389" s="3242" t="str">
        <f>IF(AZ388="OK","",SUM(AZ386:BA386)-AJ391)</f>
        <v/>
      </c>
      <c r="BA389" s="3243"/>
      <c r="BB389" s="3242" t="str">
        <f>IF(BB388="OK","",SUM(BB386:BC386)-AJ391)</f>
        <v/>
      </c>
      <c r="BC389" s="3243"/>
      <c r="BD389" s="411"/>
      <c r="BE389" s="3242" t="str">
        <f>IF(BE388="OK","",SUM(BE386:BF386)-BK391)</f>
        <v/>
      </c>
      <c r="BF389" s="3243"/>
      <c r="BG389" s="3242" t="str">
        <f>IF(BG388="OK","",SUM(BG386:BH386)-BK391)</f>
        <v/>
      </c>
      <c r="BH389" s="3243"/>
      <c r="BI389" s="3242" t="str">
        <f>IF(BI388="OK","",SUM(BI386:BJ386)-BK391)</f>
        <v/>
      </c>
      <c r="BJ389" s="3243"/>
      <c r="BK389" s="3242" t="str">
        <f>IF(BK388="OK","",SUM(BK386:BL386)-BK391)</f>
        <v/>
      </c>
      <c r="BL389" s="3243"/>
      <c r="BM389" s="3242" t="str">
        <f>IF(BM388="OK","",SUM(BM386:BN386)-BK391)</f>
        <v/>
      </c>
      <c r="BN389" s="3243"/>
      <c r="BO389" s="3242" t="str">
        <f>IF(BO388="OK","",SUM(BO386:BP386)-BK391)</f>
        <v/>
      </c>
      <c r="BP389" s="3243"/>
      <c r="BQ389" s="3242" t="str">
        <f>IF(BQ388="OK","",SUM(BQ386:BR386)-BK391)</f>
        <v/>
      </c>
      <c r="BR389" s="3243"/>
      <c r="BS389" s="3242" t="str">
        <f>IF(BS388="OK","",SUM(BS386:BT386)-BK391)</f>
        <v/>
      </c>
      <c r="BT389" s="3243"/>
      <c r="BU389" s="3242" t="str">
        <f>IF(BU388="OK","",SUM(BU386:BV386)-BK391)</f>
        <v/>
      </c>
      <c r="BV389" s="3243"/>
      <c r="BW389" s="3242" t="str">
        <f>IF(BW388="OK","",SUM(BW386:BX386)-BK391)</f>
        <v/>
      </c>
      <c r="BX389" s="3243"/>
      <c r="BY389" s="3242" t="str">
        <f>IF(BY388="OK","",SUM(BY386:BZ386)-BK391)</f>
        <v/>
      </c>
      <c r="BZ389" s="3243"/>
      <c r="CA389" s="3242" t="str">
        <f>IF(CA388="OK","",SUM(CA386:CB386)-BK391)</f>
        <v/>
      </c>
      <c r="CB389" s="3243"/>
      <c r="CC389" s="3242" t="str">
        <f>IF(CC388="OK","",SUM(CC386:CD386)-BK391)</f>
        <v/>
      </c>
      <c r="CD389" s="3243"/>
      <c r="CE389" s="412"/>
      <c r="CF389" s="3242" t="str">
        <f>IF(CF388="OK","",SUM(CF386:CG386)-CL391)</f>
        <v/>
      </c>
      <c r="CG389" s="3243"/>
      <c r="CH389" s="3242" t="str">
        <f>IF(CH388="OK","",SUM(CH386:CI386)-CL391)</f>
        <v/>
      </c>
      <c r="CI389" s="3243"/>
      <c r="CJ389" s="3242" t="str">
        <f>IF(CJ388="OK","",SUM(CJ386:CK386)-CL391)</f>
        <v/>
      </c>
      <c r="CK389" s="3243"/>
      <c r="CL389" s="3242" t="str">
        <f>IF(CL388="OK","",SUM(CL386:CM386)-CL391)</f>
        <v/>
      </c>
      <c r="CM389" s="3243"/>
      <c r="CN389" s="3242" t="str">
        <f>IF(CN388="OK","",SUM(CN386:CO386)-CL391)</f>
        <v/>
      </c>
      <c r="CO389" s="3243"/>
      <c r="CP389" s="3242" t="str">
        <f>IF(CP388="OK","",SUM(CP386:CQ386)-CL391)</f>
        <v/>
      </c>
      <c r="CQ389" s="3243"/>
      <c r="CR389" s="3242" t="str">
        <f>IF(CR388="OK","",SUM(CR386:CS386)-CL391)</f>
        <v/>
      </c>
      <c r="CS389" s="3243"/>
      <c r="CT389" s="3242" t="str">
        <f>IF(CT388="OK","",SUM(CT386:CU386)-CL391)</f>
        <v/>
      </c>
      <c r="CU389" s="3243"/>
      <c r="CV389" s="3242" t="str">
        <f>IF(CV388="OK","",SUM(CV386:CW386)-CL391)</f>
        <v/>
      </c>
      <c r="CW389" s="3243"/>
      <c r="CX389" s="3242" t="str">
        <f>IF(CX388="OK","",SUM(CX386:CY386)-CL391)</f>
        <v/>
      </c>
      <c r="CY389" s="3243"/>
      <c r="CZ389" s="3242" t="str">
        <f>IF(CZ388="OK","",SUM(CZ386:DA386)-CL391)</f>
        <v/>
      </c>
      <c r="DA389" s="3243"/>
      <c r="DB389" s="3242" t="str">
        <f>IF(DB388="OK","",SUM(DB386:DC386)-CL391)</f>
        <v/>
      </c>
      <c r="DC389" s="3243"/>
      <c r="DD389" s="3242" t="str">
        <f>IF(DD388="OK","",SUM(DD386:DE386)-CL391)</f>
        <v/>
      </c>
      <c r="DE389" s="3243"/>
      <c r="DF389" s="457" t="s">
        <v>1090</v>
      </c>
      <c r="DG389" s="408"/>
      <c r="DH389" s="408"/>
      <c r="DI389" s="408"/>
      <c r="DJ389" s="270"/>
      <c r="DK389" s="270"/>
      <c r="DL389" s="270"/>
      <c r="DM389" s="270"/>
      <c r="DN389" s="270"/>
      <c r="DO389" s="1122"/>
      <c r="DP389" s="564">
        <v>0</v>
      </c>
      <c r="DQ389" s="200">
        <v>0</v>
      </c>
      <c r="DR389" s="200">
        <v>0</v>
      </c>
      <c r="DS389" s="200">
        <v>0</v>
      </c>
      <c r="DT389" s="200">
        <v>0</v>
      </c>
      <c r="DU389" s="200">
        <v>0</v>
      </c>
      <c r="DV389" s="200">
        <v>0</v>
      </c>
      <c r="DW389" s="1304"/>
    </row>
    <row r="390" spans="1:127" s="240" customFormat="1" ht="15.95" customHeight="1">
      <c r="B390" s="630">
        <f>COUNTA(B267:B284)</f>
        <v>14</v>
      </c>
      <c r="C390" s="1124" t="s">
        <v>1091</v>
      </c>
      <c r="D390" s="460"/>
      <c r="E390" s="461"/>
      <c r="F390" s="461"/>
      <c r="G390" s="461"/>
      <c r="H390" s="462"/>
      <c r="I390" s="459" t="s">
        <v>1092</v>
      </c>
      <c r="J390" s="460"/>
      <c r="K390" s="461"/>
      <c r="L390" s="461"/>
      <c r="M390" s="461"/>
      <c r="N390" s="463"/>
      <c r="O390" s="459" t="s">
        <v>1093</v>
      </c>
      <c r="P390" s="461"/>
      <c r="Q390" s="461"/>
      <c r="R390" s="461"/>
      <c r="S390" s="463"/>
      <c r="T390" s="459" t="s">
        <v>1094</v>
      </c>
      <c r="U390" s="464"/>
      <c r="V390" s="461"/>
      <c r="W390" s="461"/>
      <c r="X390" s="461"/>
      <c r="Y390" s="461"/>
      <c r="Z390" s="461"/>
      <c r="AA390" s="461"/>
      <c r="AB390" s="463"/>
      <c r="AC390" s="410"/>
      <c r="AD390" s="1124" t="s">
        <v>1091</v>
      </c>
      <c r="AE390" s="460"/>
      <c r="AF390" s="461"/>
      <c r="AG390" s="461"/>
      <c r="AH390" s="461"/>
      <c r="AI390" s="462"/>
      <c r="AJ390" s="459" t="s">
        <v>1092</v>
      </c>
      <c r="AK390" s="460"/>
      <c r="AL390" s="461"/>
      <c r="AM390" s="461"/>
      <c r="AN390" s="461"/>
      <c r="AO390" s="463"/>
      <c r="AP390" s="459" t="s">
        <v>1093</v>
      </c>
      <c r="AQ390" s="461"/>
      <c r="AR390" s="461"/>
      <c r="AS390" s="461"/>
      <c r="AT390" s="463"/>
      <c r="AU390" s="459" t="s">
        <v>1094</v>
      </c>
      <c r="AV390" s="464"/>
      <c r="AW390" s="461"/>
      <c r="AX390" s="461"/>
      <c r="AY390" s="461"/>
      <c r="AZ390" s="461"/>
      <c r="BA390" s="461"/>
      <c r="BB390" s="461"/>
      <c r="BC390" s="463"/>
      <c r="BD390" s="411"/>
      <c r="BE390" s="1124" t="s">
        <v>1091</v>
      </c>
      <c r="BF390" s="460"/>
      <c r="BG390" s="461"/>
      <c r="BH390" s="461"/>
      <c r="BI390" s="461"/>
      <c r="BJ390" s="462"/>
      <c r="BK390" s="459" t="s">
        <v>1092</v>
      </c>
      <c r="BL390" s="460"/>
      <c r="BM390" s="461"/>
      <c r="BN390" s="461"/>
      <c r="BO390" s="461"/>
      <c r="BP390" s="463"/>
      <c r="BQ390" s="459" t="s">
        <v>1093</v>
      </c>
      <c r="BR390" s="461"/>
      <c r="BS390" s="461"/>
      <c r="BT390" s="461"/>
      <c r="BU390" s="463"/>
      <c r="BV390" s="459" t="s">
        <v>1094</v>
      </c>
      <c r="BW390" s="464"/>
      <c r="BX390" s="461"/>
      <c r="BY390" s="461"/>
      <c r="BZ390" s="461"/>
      <c r="CA390" s="461"/>
      <c r="CB390" s="461"/>
      <c r="CC390" s="461"/>
      <c r="CD390" s="463"/>
      <c r="CE390" s="412"/>
      <c r="CF390" s="1124" t="s">
        <v>1091</v>
      </c>
      <c r="CG390" s="460"/>
      <c r="CH390" s="461"/>
      <c r="CI390" s="461"/>
      <c r="CJ390" s="461"/>
      <c r="CK390" s="462"/>
      <c r="CL390" s="459" t="s">
        <v>1092</v>
      </c>
      <c r="CM390" s="460"/>
      <c r="CN390" s="461"/>
      <c r="CO390" s="461"/>
      <c r="CP390" s="461"/>
      <c r="CQ390" s="463"/>
      <c r="CR390" s="459" t="s">
        <v>1093</v>
      </c>
      <c r="CS390" s="461"/>
      <c r="CT390" s="461"/>
      <c r="CU390" s="461"/>
      <c r="CV390" s="463"/>
      <c r="CW390" s="459" t="s">
        <v>1094</v>
      </c>
      <c r="CX390" s="464"/>
      <c r="CY390" s="461"/>
      <c r="CZ390" s="461"/>
      <c r="DA390" s="461"/>
      <c r="DB390" s="461"/>
      <c r="DC390" s="461"/>
      <c r="DD390" s="461"/>
      <c r="DE390" s="463"/>
      <c r="DF390" s="3410">
        <f>B390</f>
        <v>14</v>
      </c>
      <c r="DG390" s="3411"/>
      <c r="DH390" s="3411"/>
      <c r="DI390" s="627" t="s">
        <v>1095</v>
      </c>
      <c r="DJ390" s="627"/>
      <c r="DK390" s="270"/>
      <c r="DL390" s="270"/>
      <c r="DM390" s="270"/>
      <c r="DN390" s="270"/>
      <c r="DO390" s="1122"/>
      <c r="DP390" s="564">
        <v>0</v>
      </c>
      <c r="DQ390" s="200">
        <v>0</v>
      </c>
      <c r="DR390" s="200">
        <v>0</v>
      </c>
      <c r="DS390" s="200">
        <v>0</v>
      </c>
      <c r="DT390" s="200">
        <v>0</v>
      </c>
      <c r="DU390" s="200">
        <v>0</v>
      </c>
      <c r="DV390" s="200">
        <v>0</v>
      </c>
      <c r="DW390" s="1304"/>
    </row>
    <row r="391" spans="1:127" s="240" customFormat="1" ht="15.95" customHeight="1" thickBot="1">
      <c r="B391" s="466" t="s">
        <v>1096</v>
      </c>
      <c r="C391" s="3198">
        <v>20</v>
      </c>
      <c r="D391" s="3199"/>
      <c r="E391" s="3199"/>
      <c r="F391" s="3199"/>
      <c r="G391" s="3199"/>
      <c r="H391" s="3200"/>
      <c r="I391" s="3201">
        <f>(J384/P384)*C391</f>
        <v>4</v>
      </c>
      <c r="J391" s="3202"/>
      <c r="K391" s="3202"/>
      <c r="L391" s="3202"/>
      <c r="M391" s="3202"/>
      <c r="N391" s="3203"/>
      <c r="O391" s="3201">
        <f>SUM(C386:AB386)</f>
        <v>0</v>
      </c>
      <c r="P391" s="3202"/>
      <c r="Q391" s="3202"/>
      <c r="R391" s="3202"/>
      <c r="S391" s="3203"/>
      <c r="T391" s="3201" t="str">
        <f>IF(O391&lt;=I391,"OK","Trop")</f>
        <v>OK</v>
      </c>
      <c r="U391" s="3202"/>
      <c r="V391" s="3202"/>
      <c r="W391" s="3202"/>
      <c r="X391" s="3202"/>
      <c r="Y391" s="3196" t="str">
        <f>IF(O391&lt;=I391,"",IF(O391&gt;I391,O391-I391))</f>
        <v/>
      </c>
      <c r="Z391" s="3196"/>
      <c r="AA391" s="3196"/>
      <c r="AB391" s="3197"/>
      <c r="AC391" s="410"/>
      <c r="AD391" s="3198">
        <v>20</v>
      </c>
      <c r="AE391" s="3199"/>
      <c r="AF391" s="3199"/>
      <c r="AG391" s="3199"/>
      <c r="AH391" s="3199"/>
      <c r="AI391" s="3200"/>
      <c r="AJ391" s="3201">
        <f>(AK384/AQ384)*AD391</f>
        <v>6</v>
      </c>
      <c r="AK391" s="3202"/>
      <c r="AL391" s="3202"/>
      <c r="AM391" s="3202"/>
      <c r="AN391" s="3202"/>
      <c r="AO391" s="3203"/>
      <c r="AP391" s="3201">
        <f>SUM(AD386:BC386)</f>
        <v>0</v>
      </c>
      <c r="AQ391" s="3202"/>
      <c r="AR391" s="3202"/>
      <c r="AS391" s="3202"/>
      <c r="AT391" s="3203"/>
      <c r="AU391" s="3201" t="str">
        <f>IF(AP391&lt;=AJ391,"OK","Trop")</f>
        <v>OK</v>
      </c>
      <c r="AV391" s="3202"/>
      <c r="AW391" s="3202"/>
      <c r="AX391" s="3202"/>
      <c r="AY391" s="3202"/>
      <c r="AZ391" s="3196" t="str">
        <f>IF(AP391&lt;=AJ391,"",IF(AP391&gt;AJ391,AP391-AJ391))</f>
        <v/>
      </c>
      <c r="BA391" s="3196"/>
      <c r="BB391" s="3196"/>
      <c r="BC391" s="3197"/>
      <c r="BD391" s="411"/>
      <c r="BE391" s="3198">
        <v>20</v>
      </c>
      <c r="BF391" s="3199"/>
      <c r="BG391" s="3199"/>
      <c r="BH391" s="3199"/>
      <c r="BI391" s="3199"/>
      <c r="BJ391" s="3200"/>
      <c r="BK391" s="3201">
        <f>(BL384/BR384)*BE391</f>
        <v>6</v>
      </c>
      <c r="BL391" s="3202"/>
      <c r="BM391" s="3202"/>
      <c r="BN391" s="3202"/>
      <c r="BO391" s="3202"/>
      <c r="BP391" s="3203"/>
      <c r="BQ391" s="3201">
        <f>SUM(BE386:CD386)</f>
        <v>0</v>
      </c>
      <c r="BR391" s="3202"/>
      <c r="BS391" s="3202"/>
      <c r="BT391" s="3202"/>
      <c r="BU391" s="3203"/>
      <c r="BV391" s="3201" t="str">
        <f>IF(BQ391&lt;=BK391,"OK","Trop")</f>
        <v>OK</v>
      </c>
      <c r="BW391" s="3202"/>
      <c r="BX391" s="3202"/>
      <c r="BY391" s="3202"/>
      <c r="BZ391" s="3202"/>
      <c r="CA391" s="3196" t="str">
        <f>IF(BQ391&lt;=BK391,"",IF(BQ391&gt;BK391,BQ391-BK391))</f>
        <v/>
      </c>
      <c r="CB391" s="3196"/>
      <c r="CC391" s="3196"/>
      <c r="CD391" s="3197"/>
      <c r="CE391" s="412"/>
      <c r="CF391" s="3198">
        <v>40</v>
      </c>
      <c r="CG391" s="3199"/>
      <c r="CH391" s="3199"/>
      <c r="CI391" s="3199"/>
      <c r="CJ391" s="3199"/>
      <c r="CK391" s="3200"/>
      <c r="CL391" s="3201">
        <f>(CM384/CS384)*CF391</f>
        <v>8</v>
      </c>
      <c r="CM391" s="3202"/>
      <c r="CN391" s="3202"/>
      <c r="CO391" s="3202"/>
      <c r="CP391" s="3202"/>
      <c r="CQ391" s="3203"/>
      <c r="CR391" s="3201">
        <f>SUM(CF386:DE386)</f>
        <v>0</v>
      </c>
      <c r="CS391" s="3202"/>
      <c r="CT391" s="3202"/>
      <c r="CU391" s="3202"/>
      <c r="CV391" s="3203"/>
      <c r="CW391" s="3201" t="str">
        <f>IF(CR391&lt;=CL391,"OK","Trop")</f>
        <v>OK</v>
      </c>
      <c r="CX391" s="3202"/>
      <c r="CY391" s="3202"/>
      <c r="CZ391" s="3202"/>
      <c r="DA391" s="3202"/>
      <c r="DB391" s="3196" t="str">
        <f>IF(CR391&lt;=CL391,"",IF(CR391&gt;CL391,CR391-CL391))</f>
        <v/>
      </c>
      <c r="DC391" s="3196"/>
      <c r="DD391" s="3196"/>
      <c r="DE391" s="3197"/>
      <c r="DF391" s="1125" t="s">
        <v>1164</v>
      </c>
      <c r="DG391" s="1126"/>
      <c r="DH391" s="1126"/>
      <c r="DI391" s="1126"/>
      <c r="DJ391" s="1126"/>
      <c r="DK391" s="1126"/>
      <c r="DL391" s="1126"/>
      <c r="DM391" s="1126"/>
      <c r="DN391" s="1126"/>
      <c r="DO391" s="1127"/>
      <c r="DP391" s="564">
        <v>0</v>
      </c>
      <c r="DQ391" s="200">
        <v>0</v>
      </c>
      <c r="DR391" s="200">
        <v>0</v>
      </c>
      <c r="DS391" s="200">
        <v>0</v>
      </c>
      <c r="DT391" s="200">
        <v>0</v>
      </c>
      <c r="DU391" s="200">
        <v>0</v>
      </c>
      <c r="DV391" s="200">
        <v>0</v>
      </c>
      <c r="DW391" s="1304"/>
    </row>
    <row r="392" spans="1:127" s="240" customFormat="1" ht="15.95" customHeight="1">
      <c r="A392" s="621"/>
      <c r="B392" s="1248"/>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129"/>
      <c r="BC392" s="129"/>
      <c r="BD392" s="129"/>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c r="CG392" s="129"/>
      <c r="CH392" s="129"/>
      <c r="CI392" s="129"/>
      <c r="CJ392" s="129"/>
      <c r="CK392" s="129"/>
      <c r="CL392" s="129"/>
      <c r="CM392" s="129"/>
      <c r="CN392" s="129"/>
      <c r="CO392" s="129"/>
      <c r="CP392" s="129"/>
      <c r="CQ392" s="129"/>
      <c r="CR392" s="129"/>
      <c r="CS392" s="129"/>
      <c r="CT392" s="129"/>
      <c r="CU392" s="129"/>
      <c r="CV392" s="129"/>
      <c r="CW392" s="129"/>
      <c r="CX392" s="129"/>
      <c r="CY392" s="129"/>
      <c r="CZ392" s="129"/>
      <c r="DA392" s="129"/>
      <c r="DB392" s="129"/>
      <c r="DC392" s="129"/>
      <c r="DD392" s="129"/>
      <c r="DE392" s="129"/>
      <c r="DF392" s="129"/>
      <c r="DG392" s="129"/>
      <c r="DI392" s="564">
        <v>0</v>
      </c>
      <c r="DJ392" s="564">
        <v>0</v>
      </c>
      <c r="DK392" s="564">
        <v>0</v>
      </c>
      <c r="DL392" s="564">
        <v>0</v>
      </c>
      <c r="DM392" s="564">
        <v>0</v>
      </c>
      <c r="DN392" s="564">
        <v>0</v>
      </c>
      <c r="DO392" s="564">
        <v>0</v>
      </c>
      <c r="DP392" s="564">
        <v>0</v>
      </c>
      <c r="DQ392" s="200">
        <v>0</v>
      </c>
      <c r="DR392" s="200">
        <v>0</v>
      </c>
      <c r="DS392" s="200">
        <v>0</v>
      </c>
      <c r="DT392" s="200">
        <v>0</v>
      </c>
      <c r="DU392" s="200">
        <v>0</v>
      </c>
      <c r="DV392" s="200">
        <v>0</v>
      </c>
      <c r="DW392" s="1304"/>
    </row>
    <row r="393" spans="1:127" s="240" customFormat="1" ht="15.95" customHeight="1">
      <c r="B393" s="3106" t="str">
        <f>B131</f>
        <v>PROTÉINES  à base de Poisson</v>
      </c>
      <c r="C393" s="3107"/>
      <c r="D393" s="3107"/>
      <c r="E393" s="3107"/>
      <c r="F393" s="3107"/>
      <c r="G393" s="3107"/>
      <c r="H393" s="3107"/>
      <c r="I393" s="3107"/>
      <c r="J393" s="3107"/>
      <c r="K393" s="3107"/>
      <c r="L393" s="3107"/>
      <c r="M393" s="3107"/>
      <c r="N393" s="3107"/>
      <c r="O393" s="3107"/>
      <c r="P393" s="3107"/>
      <c r="Q393" s="3107"/>
      <c r="R393" s="3107"/>
      <c r="S393" s="3107"/>
      <c r="T393" s="3107"/>
      <c r="U393" s="3107"/>
      <c r="V393" s="3107"/>
      <c r="W393" s="3107"/>
      <c r="X393" s="3107"/>
      <c r="Y393" s="3107"/>
      <c r="Z393" s="3107"/>
      <c r="AA393" s="3107"/>
      <c r="AB393" s="3107"/>
      <c r="AC393" s="3107"/>
      <c r="AD393" s="3107"/>
      <c r="AE393" s="3107"/>
      <c r="AF393" s="3107"/>
      <c r="AG393" s="3107"/>
      <c r="AH393" s="3107"/>
      <c r="AI393" s="3107"/>
      <c r="AJ393" s="3107"/>
      <c r="AK393" s="3107"/>
      <c r="AL393" s="3107"/>
      <c r="AM393" s="3107"/>
      <c r="AN393" s="3107"/>
      <c r="AO393" s="3107"/>
      <c r="AP393" s="3107"/>
      <c r="AQ393" s="3107"/>
      <c r="AR393" s="3107"/>
      <c r="AS393" s="3107"/>
      <c r="AT393" s="3107"/>
      <c r="AU393" s="3107"/>
      <c r="AV393" s="3107"/>
      <c r="AW393" s="3107"/>
      <c r="AX393" s="3107"/>
      <c r="AY393" s="3107"/>
      <c r="AZ393" s="3107"/>
      <c r="BA393" s="3107"/>
      <c r="BB393" s="3107"/>
      <c r="BC393" s="3107"/>
      <c r="BD393" s="3107"/>
      <c r="BE393" s="3107"/>
      <c r="BF393" s="3107"/>
      <c r="BG393" s="3107"/>
      <c r="BH393" s="3107"/>
      <c r="BI393" s="3107"/>
      <c r="BJ393" s="3107"/>
      <c r="BK393" s="3107"/>
      <c r="BL393" s="3107"/>
      <c r="BM393" s="3107"/>
      <c r="BN393" s="3107"/>
      <c r="BO393" s="3107"/>
      <c r="BP393" s="3107"/>
      <c r="BQ393" s="3107"/>
      <c r="BR393" s="3107"/>
      <c r="BS393" s="3107"/>
      <c r="BT393" s="3107"/>
      <c r="BU393" s="3107"/>
      <c r="BV393" s="3107"/>
      <c r="BW393" s="3107"/>
      <c r="BX393" s="3107"/>
      <c r="BY393" s="3107"/>
      <c r="BZ393" s="3107"/>
      <c r="CA393" s="3107"/>
      <c r="CB393" s="3107"/>
      <c r="CC393" s="3107"/>
      <c r="CD393" s="3107"/>
      <c r="CE393" s="3107"/>
      <c r="CF393" s="3107"/>
      <c r="CG393" s="3107"/>
      <c r="CH393" s="3107"/>
      <c r="CI393" s="3107"/>
      <c r="CJ393" s="3107"/>
      <c r="CK393" s="3107"/>
      <c r="CL393" s="3107"/>
      <c r="CM393" s="3107"/>
      <c r="CN393" s="3107"/>
      <c r="CO393" s="3107"/>
      <c r="CP393" s="3107"/>
      <c r="CQ393" s="3107"/>
      <c r="CR393" s="3409" t="s">
        <v>1163</v>
      </c>
      <c r="CS393" s="3409"/>
      <c r="CT393" s="3409"/>
      <c r="CU393" s="3409"/>
      <c r="CV393" s="3409"/>
      <c r="CW393" s="3409"/>
      <c r="CX393" s="3409"/>
      <c r="CY393" s="3409"/>
      <c r="CZ393" s="3409"/>
      <c r="DA393" s="3409"/>
      <c r="DB393" s="3409"/>
      <c r="DC393" s="3409"/>
      <c r="DD393" s="3409"/>
      <c r="DE393" s="3409"/>
      <c r="DF393" s="3172">
        <f>ROW(DE135)</f>
        <v>135</v>
      </c>
      <c r="DG393" s="3172" t="s">
        <v>1124</v>
      </c>
      <c r="DH393" s="3172">
        <f>ROW(DE146)</f>
        <v>146</v>
      </c>
      <c r="DI393" s="3232" t="str">
        <f>B393</f>
        <v>PROTÉINES  à base de Poisson</v>
      </c>
      <c r="DJ393" s="3232"/>
      <c r="DK393" s="3232"/>
      <c r="DL393" s="3232"/>
      <c r="DM393" s="3232"/>
      <c r="DN393" s="3232"/>
      <c r="DO393" s="3233"/>
      <c r="DP393" s="564">
        <v>0</v>
      </c>
      <c r="DQ393" s="200">
        <v>0</v>
      </c>
      <c r="DR393" s="200">
        <v>0</v>
      </c>
      <c r="DS393" s="200">
        <v>0</v>
      </c>
      <c r="DT393" s="200">
        <v>0</v>
      </c>
      <c r="DU393" s="200">
        <v>0</v>
      </c>
      <c r="DV393" s="200">
        <v>0</v>
      </c>
      <c r="DW393" s="1304"/>
    </row>
    <row r="394" spans="1:127" s="240" customFormat="1" ht="15.95" customHeight="1">
      <c r="B394" s="3108"/>
      <c r="C394" s="3109"/>
      <c r="D394" s="3109"/>
      <c r="E394" s="3109"/>
      <c r="F394" s="3109"/>
      <c r="G394" s="3109"/>
      <c r="H394" s="3109"/>
      <c r="I394" s="3109"/>
      <c r="J394" s="3109"/>
      <c r="K394" s="3109"/>
      <c r="L394" s="3109"/>
      <c r="M394" s="3109"/>
      <c r="N394" s="3109"/>
      <c r="O394" s="3109"/>
      <c r="P394" s="3109"/>
      <c r="Q394" s="3109"/>
      <c r="R394" s="3109"/>
      <c r="S394" s="3109"/>
      <c r="T394" s="3109"/>
      <c r="U394" s="3109"/>
      <c r="V394" s="3109"/>
      <c r="W394" s="3109"/>
      <c r="X394" s="3109"/>
      <c r="Y394" s="3109"/>
      <c r="Z394" s="3109"/>
      <c r="AA394" s="3109"/>
      <c r="AB394" s="3109"/>
      <c r="AC394" s="3109"/>
      <c r="AD394" s="3109"/>
      <c r="AE394" s="3109"/>
      <c r="AF394" s="3109"/>
      <c r="AG394" s="3109"/>
      <c r="AH394" s="3109"/>
      <c r="AI394" s="3109"/>
      <c r="AJ394" s="3109"/>
      <c r="AK394" s="3109"/>
      <c r="AL394" s="3109"/>
      <c r="AM394" s="3109"/>
      <c r="AN394" s="3109"/>
      <c r="AO394" s="3109"/>
      <c r="AP394" s="3109"/>
      <c r="AQ394" s="3109"/>
      <c r="AR394" s="3109"/>
      <c r="AS394" s="3109"/>
      <c r="AT394" s="3109"/>
      <c r="AU394" s="3109"/>
      <c r="AV394" s="3109"/>
      <c r="AW394" s="3109"/>
      <c r="AX394" s="3109"/>
      <c r="AY394" s="3109"/>
      <c r="AZ394" s="3109"/>
      <c r="BA394" s="3109"/>
      <c r="BB394" s="3109"/>
      <c r="BC394" s="3109"/>
      <c r="BD394" s="3109"/>
      <c r="BE394" s="3109"/>
      <c r="BF394" s="3109"/>
      <c r="BG394" s="3109"/>
      <c r="BH394" s="3109"/>
      <c r="BI394" s="3109"/>
      <c r="BJ394" s="3109"/>
      <c r="BK394" s="3109"/>
      <c r="BL394" s="3109"/>
      <c r="BM394" s="3109"/>
      <c r="BN394" s="3109"/>
      <c r="BO394" s="3109"/>
      <c r="BP394" s="3109"/>
      <c r="BQ394" s="3109"/>
      <c r="BR394" s="3109"/>
      <c r="BS394" s="3109"/>
      <c r="BT394" s="3109"/>
      <c r="BU394" s="3109"/>
      <c r="BV394" s="3109"/>
      <c r="BW394" s="3109"/>
      <c r="BX394" s="3109"/>
      <c r="BY394" s="3109"/>
      <c r="BZ394" s="3109"/>
      <c r="CA394" s="3109"/>
      <c r="CB394" s="3109"/>
      <c r="CC394" s="3109"/>
      <c r="CD394" s="3109"/>
      <c r="CE394" s="3109"/>
      <c r="CF394" s="3109"/>
      <c r="CG394" s="3109"/>
      <c r="CH394" s="3109"/>
      <c r="CI394" s="3109"/>
      <c r="CJ394" s="3109"/>
      <c r="CK394" s="3109"/>
      <c r="CL394" s="3109"/>
      <c r="CM394" s="3109"/>
      <c r="CN394" s="3109"/>
      <c r="CO394" s="3109"/>
      <c r="CP394" s="3109"/>
      <c r="CQ394" s="3109"/>
      <c r="CR394" s="3409"/>
      <c r="CS394" s="3409"/>
      <c r="CT394" s="3409"/>
      <c r="CU394" s="3409"/>
      <c r="CV394" s="3409"/>
      <c r="CW394" s="3409"/>
      <c r="CX394" s="3409"/>
      <c r="CY394" s="3409"/>
      <c r="CZ394" s="3409"/>
      <c r="DA394" s="3409"/>
      <c r="DB394" s="3409"/>
      <c r="DC394" s="3409"/>
      <c r="DD394" s="3409"/>
      <c r="DE394" s="3409"/>
      <c r="DF394" s="3231"/>
      <c r="DG394" s="3231"/>
      <c r="DH394" s="3231"/>
      <c r="DI394" s="3234"/>
      <c r="DJ394" s="3234"/>
      <c r="DK394" s="3234"/>
      <c r="DL394" s="3234"/>
      <c r="DM394" s="3234"/>
      <c r="DN394" s="3234"/>
      <c r="DO394" s="3235"/>
      <c r="DP394" s="564">
        <v>0</v>
      </c>
      <c r="DQ394" s="200">
        <v>0</v>
      </c>
      <c r="DR394" s="200">
        <v>0</v>
      </c>
      <c r="DS394" s="200">
        <v>0</v>
      </c>
      <c r="DT394" s="200">
        <v>0</v>
      </c>
      <c r="DU394" s="200">
        <v>0</v>
      </c>
      <c r="DV394" s="200">
        <v>0</v>
      </c>
      <c r="DW394" s="1304"/>
    </row>
    <row r="395" spans="1:127" s="240" customFormat="1" ht="15.95" customHeight="1">
      <c r="B395" s="444" t="s">
        <v>1080</v>
      </c>
      <c r="C395" s="1108" t="s">
        <v>1076</v>
      </c>
      <c r="D395" s="1109"/>
      <c r="E395" s="1109"/>
      <c r="F395" s="1109"/>
      <c r="G395" s="1109"/>
      <c r="H395" s="1109"/>
      <c r="I395" s="1110" t="s">
        <v>1081</v>
      </c>
      <c r="J395" s="3185">
        <v>4</v>
      </c>
      <c r="K395" s="3185"/>
      <c r="L395" s="1109" t="s">
        <v>1082</v>
      </c>
      <c r="M395" s="1109"/>
      <c r="N395" s="1111"/>
      <c r="O395" s="1111"/>
      <c r="P395" s="3186">
        <v>20</v>
      </c>
      <c r="Q395" s="3186"/>
      <c r="R395" s="1109" t="s">
        <v>1083</v>
      </c>
      <c r="S395" s="1112"/>
      <c r="T395" s="1109"/>
      <c r="U395" s="1109"/>
      <c r="V395" s="1109"/>
      <c r="W395" s="1109"/>
      <c r="X395" s="1109"/>
      <c r="Y395" s="1109"/>
      <c r="Z395" s="1109"/>
      <c r="AA395" s="1109"/>
      <c r="AB395" s="1113"/>
      <c r="AC395" s="410"/>
      <c r="AD395" s="1108"/>
      <c r="AE395" s="1109"/>
      <c r="AF395" s="1109"/>
      <c r="AG395" s="1109"/>
      <c r="AH395" s="1109"/>
      <c r="AI395" s="1109"/>
      <c r="AJ395" s="1110" t="s">
        <v>1081</v>
      </c>
      <c r="AK395" s="3185">
        <v>6</v>
      </c>
      <c r="AL395" s="3185"/>
      <c r="AM395" s="1109" t="s">
        <v>1082</v>
      </c>
      <c r="AN395" s="1109"/>
      <c r="AO395" s="1111"/>
      <c r="AP395" s="1111"/>
      <c r="AQ395" s="3186">
        <v>20</v>
      </c>
      <c r="AR395" s="3186"/>
      <c r="AS395" s="1109" t="s">
        <v>1083</v>
      </c>
      <c r="AT395" s="1112"/>
      <c r="AU395" s="1109"/>
      <c r="AV395" s="1109"/>
      <c r="AW395" s="1109"/>
      <c r="AX395" s="1109"/>
      <c r="AY395" s="1109"/>
      <c r="AZ395" s="1109"/>
      <c r="BA395" s="1109"/>
      <c r="BB395" s="1109"/>
      <c r="BC395" s="1113"/>
      <c r="BD395" s="411"/>
      <c r="BE395" s="1108"/>
      <c r="BF395" s="1109"/>
      <c r="BG395" s="1109"/>
      <c r="BH395" s="1109"/>
      <c r="BI395" s="1109"/>
      <c r="BJ395" s="1109"/>
      <c r="BK395" s="1110" t="s">
        <v>1081</v>
      </c>
      <c r="BL395" s="3185">
        <v>6</v>
      </c>
      <c r="BM395" s="3185"/>
      <c r="BN395" s="1109" t="s">
        <v>1082</v>
      </c>
      <c r="BO395" s="1109"/>
      <c r="BP395" s="1111"/>
      <c r="BQ395" s="1111"/>
      <c r="BR395" s="3186">
        <v>20</v>
      </c>
      <c r="BS395" s="3186"/>
      <c r="BT395" s="1109" t="s">
        <v>1083</v>
      </c>
      <c r="BU395" s="1112"/>
      <c r="BV395" s="1109"/>
      <c r="BW395" s="1109"/>
      <c r="BX395" s="1109"/>
      <c r="BY395" s="1109"/>
      <c r="BZ395" s="1109"/>
      <c r="CA395" s="1109"/>
      <c r="CB395" s="1109"/>
      <c r="CC395" s="1109"/>
      <c r="CD395" s="1113"/>
      <c r="CE395" s="412"/>
      <c r="CF395" s="1108"/>
      <c r="CG395" s="1109"/>
      <c r="CH395" s="1109"/>
      <c r="CI395" s="1109"/>
      <c r="CJ395" s="1109"/>
      <c r="CK395" s="1109"/>
      <c r="CL395" s="1110" t="s">
        <v>1081</v>
      </c>
      <c r="CM395" s="3185">
        <v>4</v>
      </c>
      <c r="CN395" s="3185"/>
      <c r="CO395" s="1109" t="s">
        <v>1082</v>
      </c>
      <c r="CP395" s="1109"/>
      <c r="CQ395" s="1111"/>
      <c r="CR395" s="1111"/>
      <c r="CS395" s="3186">
        <v>20</v>
      </c>
      <c r="CT395" s="3186"/>
      <c r="CU395" s="1109" t="s">
        <v>1083</v>
      </c>
      <c r="CV395" s="1112"/>
      <c r="CW395" s="1109"/>
      <c r="CX395" s="1109"/>
      <c r="CY395" s="1109"/>
      <c r="CZ395" s="1109"/>
      <c r="DA395" s="1109"/>
      <c r="DB395" s="1109"/>
      <c r="DC395" s="1109"/>
      <c r="DD395" s="1109"/>
      <c r="DE395" s="1113"/>
      <c r="DF395" s="1114" t="s">
        <v>1084</v>
      </c>
      <c r="DG395" s="1115"/>
      <c r="DH395" s="1116"/>
      <c r="DI395" s="1116"/>
      <c r="DJ395" s="1117"/>
      <c r="DK395" s="1117"/>
      <c r="DL395" s="1117"/>
      <c r="DM395" s="1117"/>
      <c r="DN395" s="1117"/>
      <c r="DO395" s="1118"/>
      <c r="DP395" s="564">
        <v>0</v>
      </c>
      <c r="DQ395" s="200">
        <v>0</v>
      </c>
      <c r="DR395" s="200">
        <v>0</v>
      </c>
      <c r="DS395" s="200">
        <v>0</v>
      </c>
      <c r="DT395" s="200">
        <v>0</v>
      </c>
      <c r="DU395" s="200">
        <v>0</v>
      </c>
      <c r="DV395" s="200">
        <v>0</v>
      </c>
      <c r="DW395" s="1304"/>
    </row>
    <row r="396" spans="1:127" s="240" customFormat="1" ht="13.5" customHeight="1">
      <c r="B396" s="413" t="s">
        <v>205</v>
      </c>
      <c r="C396" s="414" t="s">
        <v>66</v>
      </c>
      <c r="D396" s="415" t="s">
        <v>77</v>
      </c>
      <c r="E396" s="414" t="s">
        <v>66</v>
      </c>
      <c r="F396" s="415" t="s">
        <v>77</v>
      </c>
      <c r="G396" s="414" t="s">
        <v>66</v>
      </c>
      <c r="H396" s="415" t="s">
        <v>77</v>
      </c>
      <c r="I396" s="414" t="s">
        <v>66</v>
      </c>
      <c r="J396" s="415" t="s">
        <v>77</v>
      </c>
      <c r="K396" s="414" t="s">
        <v>66</v>
      </c>
      <c r="L396" s="415" t="s">
        <v>77</v>
      </c>
      <c r="M396" s="414" t="s">
        <v>66</v>
      </c>
      <c r="N396" s="415" t="s">
        <v>77</v>
      </c>
      <c r="O396" s="414" t="s">
        <v>66</v>
      </c>
      <c r="P396" s="415" t="s">
        <v>77</v>
      </c>
      <c r="Q396" s="414" t="s">
        <v>66</v>
      </c>
      <c r="R396" s="415" t="s">
        <v>77</v>
      </c>
      <c r="S396" s="414" t="s">
        <v>66</v>
      </c>
      <c r="T396" s="415" t="s">
        <v>77</v>
      </c>
      <c r="U396" s="414" t="s">
        <v>66</v>
      </c>
      <c r="V396" s="415" t="s">
        <v>77</v>
      </c>
      <c r="W396" s="414" t="s">
        <v>66</v>
      </c>
      <c r="X396" s="415" t="s">
        <v>77</v>
      </c>
      <c r="Y396" s="414" t="s">
        <v>66</v>
      </c>
      <c r="Z396" s="415" t="s">
        <v>77</v>
      </c>
      <c r="AA396" s="414" t="s">
        <v>66</v>
      </c>
      <c r="AB396" s="416" t="s">
        <v>77</v>
      </c>
      <c r="AC396" s="410"/>
      <c r="AD396" s="417" t="s">
        <v>66</v>
      </c>
      <c r="AE396" s="415" t="s">
        <v>77</v>
      </c>
      <c r="AF396" s="418" t="s">
        <v>66</v>
      </c>
      <c r="AG396" s="415" t="s">
        <v>77</v>
      </c>
      <c r="AH396" s="418" t="s">
        <v>66</v>
      </c>
      <c r="AI396" s="415" t="s">
        <v>77</v>
      </c>
      <c r="AJ396" s="418" t="s">
        <v>66</v>
      </c>
      <c r="AK396" s="415" t="s">
        <v>77</v>
      </c>
      <c r="AL396" s="418" t="s">
        <v>66</v>
      </c>
      <c r="AM396" s="415" t="s">
        <v>77</v>
      </c>
      <c r="AN396" s="418" t="s">
        <v>66</v>
      </c>
      <c r="AO396" s="415" t="s">
        <v>77</v>
      </c>
      <c r="AP396" s="418" t="s">
        <v>66</v>
      </c>
      <c r="AQ396" s="415" t="s">
        <v>77</v>
      </c>
      <c r="AR396" s="418" t="s">
        <v>66</v>
      </c>
      <c r="AS396" s="415" t="s">
        <v>77</v>
      </c>
      <c r="AT396" s="418" t="s">
        <v>66</v>
      </c>
      <c r="AU396" s="415" t="s">
        <v>77</v>
      </c>
      <c r="AV396" s="418" t="s">
        <v>66</v>
      </c>
      <c r="AW396" s="415" t="s">
        <v>77</v>
      </c>
      <c r="AX396" s="418" t="s">
        <v>66</v>
      </c>
      <c r="AY396" s="415" t="s">
        <v>77</v>
      </c>
      <c r="AZ396" s="418" t="s">
        <v>66</v>
      </c>
      <c r="BA396" s="415" t="s">
        <v>77</v>
      </c>
      <c r="BB396" s="418" t="s">
        <v>66</v>
      </c>
      <c r="BC396" s="416" t="s">
        <v>77</v>
      </c>
      <c r="BD396" s="411"/>
      <c r="BE396" s="419" t="s">
        <v>66</v>
      </c>
      <c r="BF396" s="415" t="s">
        <v>77</v>
      </c>
      <c r="BG396" s="420" t="s">
        <v>66</v>
      </c>
      <c r="BH396" s="415" t="s">
        <v>77</v>
      </c>
      <c r="BI396" s="420" t="s">
        <v>66</v>
      </c>
      <c r="BJ396" s="415" t="s">
        <v>77</v>
      </c>
      <c r="BK396" s="420" t="s">
        <v>66</v>
      </c>
      <c r="BL396" s="415" t="s">
        <v>77</v>
      </c>
      <c r="BM396" s="420" t="s">
        <v>66</v>
      </c>
      <c r="BN396" s="415" t="s">
        <v>77</v>
      </c>
      <c r="BO396" s="420" t="s">
        <v>66</v>
      </c>
      <c r="BP396" s="415" t="s">
        <v>77</v>
      </c>
      <c r="BQ396" s="420" t="s">
        <v>66</v>
      </c>
      <c r="BR396" s="415" t="s">
        <v>77</v>
      </c>
      <c r="BS396" s="420" t="s">
        <v>66</v>
      </c>
      <c r="BT396" s="415" t="s">
        <v>77</v>
      </c>
      <c r="BU396" s="420" t="s">
        <v>66</v>
      </c>
      <c r="BV396" s="415" t="s">
        <v>77</v>
      </c>
      <c r="BW396" s="420" t="s">
        <v>66</v>
      </c>
      <c r="BX396" s="415" t="s">
        <v>77</v>
      </c>
      <c r="BY396" s="420" t="s">
        <v>66</v>
      </c>
      <c r="BZ396" s="415" t="s">
        <v>77</v>
      </c>
      <c r="CA396" s="420" t="s">
        <v>66</v>
      </c>
      <c r="CB396" s="415" t="s">
        <v>77</v>
      </c>
      <c r="CC396" s="420" t="s">
        <v>66</v>
      </c>
      <c r="CD396" s="416" t="s">
        <v>77</v>
      </c>
      <c r="CE396" s="412"/>
      <c r="CF396" s="421" t="s">
        <v>66</v>
      </c>
      <c r="CG396" s="415" t="s">
        <v>77</v>
      </c>
      <c r="CH396" s="422" t="s">
        <v>66</v>
      </c>
      <c r="CI396" s="415" t="s">
        <v>77</v>
      </c>
      <c r="CJ396" s="422" t="s">
        <v>66</v>
      </c>
      <c r="CK396" s="415" t="s">
        <v>77</v>
      </c>
      <c r="CL396" s="422" t="s">
        <v>66</v>
      </c>
      <c r="CM396" s="415" t="s">
        <v>77</v>
      </c>
      <c r="CN396" s="422" t="s">
        <v>66</v>
      </c>
      <c r="CO396" s="415" t="s">
        <v>77</v>
      </c>
      <c r="CP396" s="422" t="s">
        <v>66</v>
      </c>
      <c r="CQ396" s="415" t="s">
        <v>77</v>
      </c>
      <c r="CR396" s="422" t="s">
        <v>66</v>
      </c>
      <c r="CS396" s="415" t="s">
        <v>77</v>
      </c>
      <c r="CT396" s="422" t="s">
        <v>66</v>
      </c>
      <c r="CU396" s="415" t="s">
        <v>77</v>
      </c>
      <c r="CV396" s="422" t="s">
        <v>66</v>
      </c>
      <c r="CW396" s="415" t="s">
        <v>77</v>
      </c>
      <c r="CX396" s="422" t="s">
        <v>66</v>
      </c>
      <c r="CY396" s="415" t="s">
        <v>77</v>
      </c>
      <c r="CZ396" s="422" t="s">
        <v>66</v>
      </c>
      <c r="DA396" s="415" t="s">
        <v>77</v>
      </c>
      <c r="DB396" s="422" t="s">
        <v>66</v>
      </c>
      <c r="DC396" s="415" t="s">
        <v>77</v>
      </c>
      <c r="DD396" s="422" t="s">
        <v>66</v>
      </c>
      <c r="DE396" s="416" t="s">
        <v>77</v>
      </c>
      <c r="DF396" s="1119" t="s">
        <v>922</v>
      </c>
      <c r="DG396" s="1120"/>
      <c r="DH396" s="1120"/>
      <c r="DI396" s="1120"/>
      <c r="DJ396" s="1120"/>
      <c r="DK396" s="1120"/>
      <c r="DL396" s="1120"/>
      <c r="DM396" s="1120"/>
      <c r="DN396" s="1120"/>
      <c r="DO396" s="1121"/>
      <c r="DP396" s="564">
        <v>0</v>
      </c>
      <c r="DQ396" s="200">
        <v>0</v>
      </c>
      <c r="DR396" s="200">
        <v>0</v>
      </c>
      <c r="DS396" s="200">
        <v>0</v>
      </c>
      <c r="DT396" s="200">
        <v>0</v>
      </c>
      <c r="DU396" s="200">
        <v>0</v>
      </c>
      <c r="DV396" s="200">
        <v>0</v>
      </c>
      <c r="DW396" s="1304"/>
    </row>
    <row r="397" spans="1:127" s="240" customFormat="1" ht="15.95" customHeight="1">
      <c r="B397" s="3190" t="s">
        <v>1085</v>
      </c>
      <c r="C397" s="448">
        <f>SUM(C135:C146)</f>
        <v>0</v>
      </c>
      <c r="D397" s="449">
        <f t="shared" ref="D397:BO397" si="149">SUM(D135:D146)</f>
        <v>0</v>
      </c>
      <c r="E397" s="448">
        <f t="shared" si="149"/>
        <v>0</v>
      </c>
      <c r="F397" s="449">
        <f t="shared" si="149"/>
        <v>0</v>
      </c>
      <c r="G397" s="448">
        <f t="shared" si="149"/>
        <v>0</v>
      </c>
      <c r="H397" s="449">
        <f t="shared" si="149"/>
        <v>0</v>
      </c>
      <c r="I397" s="448">
        <f t="shared" si="149"/>
        <v>0</v>
      </c>
      <c r="J397" s="449">
        <f t="shared" si="149"/>
        <v>0</v>
      </c>
      <c r="K397" s="448">
        <f t="shared" si="149"/>
        <v>0</v>
      </c>
      <c r="L397" s="449">
        <f t="shared" si="149"/>
        <v>0</v>
      </c>
      <c r="M397" s="448">
        <f t="shared" si="149"/>
        <v>0</v>
      </c>
      <c r="N397" s="449">
        <f t="shared" si="149"/>
        <v>0</v>
      </c>
      <c r="O397" s="448">
        <f t="shared" si="149"/>
        <v>0</v>
      </c>
      <c r="P397" s="449">
        <f t="shared" si="149"/>
        <v>0</v>
      </c>
      <c r="Q397" s="448">
        <f t="shared" si="149"/>
        <v>0</v>
      </c>
      <c r="R397" s="449">
        <f t="shared" si="149"/>
        <v>0</v>
      </c>
      <c r="S397" s="448">
        <f t="shared" si="149"/>
        <v>0</v>
      </c>
      <c r="T397" s="449">
        <f t="shared" si="149"/>
        <v>0</v>
      </c>
      <c r="U397" s="448">
        <f t="shared" si="149"/>
        <v>0</v>
      </c>
      <c r="V397" s="449">
        <f t="shared" si="149"/>
        <v>0</v>
      </c>
      <c r="W397" s="448">
        <f t="shared" si="149"/>
        <v>0</v>
      </c>
      <c r="X397" s="449">
        <f t="shared" si="149"/>
        <v>0</v>
      </c>
      <c r="Y397" s="448">
        <f t="shared" si="149"/>
        <v>0</v>
      </c>
      <c r="Z397" s="449">
        <f t="shared" si="149"/>
        <v>0</v>
      </c>
      <c r="AA397" s="448">
        <f t="shared" si="149"/>
        <v>0</v>
      </c>
      <c r="AB397" s="449">
        <f t="shared" si="149"/>
        <v>0</v>
      </c>
      <c r="AC397" s="410"/>
      <c r="AD397" s="450">
        <f t="shared" si="149"/>
        <v>0</v>
      </c>
      <c r="AE397" s="449">
        <f t="shared" si="149"/>
        <v>0</v>
      </c>
      <c r="AF397" s="450">
        <f t="shared" si="149"/>
        <v>0</v>
      </c>
      <c r="AG397" s="449">
        <f t="shared" si="149"/>
        <v>0</v>
      </c>
      <c r="AH397" s="450">
        <f t="shared" si="149"/>
        <v>0</v>
      </c>
      <c r="AI397" s="449">
        <f t="shared" si="149"/>
        <v>0</v>
      </c>
      <c r="AJ397" s="450">
        <f t="shared" si="149"/>
        <v>0</v>
      </c>
      <c r="AK397" s="449">
        <f t="shared" si="149"/>
        <v>0</v>
      </c>
      <c r="AL397" s="450">
        <f t="shared" si="149"/>
        <v>0</v>
      </c>
      <c r="AM397" s="449">
        <f t="shared" si="149"/>
        <v>0</v>
      </c>
      <c r="AN397" s="450">
        <f t="shared" si="149"/>
        <v>0</v>
      </c>
      <c r="AO397" s="449">
        <f t="shared" si="149"/>
        <v>0</v>
      </c>
      <c r="AP397" s="450">
        <f t="shared" si="149"/>
        <v>0</v>
      </c>
      <c r="AQ397" s="449">
        <f t="shared" si="149"/>
        <v>0</v>
      </c>
      <c r="AR397" s="450">
        <f t="shared" si="149"/>
        <v>0</v>
      </c>
      <c r="AS397" s="449">
        <f t="shared" si="149"/>
        <v>0</v>
      </c>
      <c r="AT397" s="450">
        <f t="shared" si="149"/>
        <v>0</v>
      </c>
      <c r="AU397" s="449">
        <f t="shared" si="149"/>
        <v>0</v>
      </c>
      <c r="AV397" s="450">
        <f t="shared" si="149"/>
        <v>0</v>
      </c>
      <c r="AW397" s="449">
        <f t="shared" si="149"/>
        <v>0</v>
      </c>
      <c r="AX397" s="450">
        <f t="shared" si="149"/>
        <v>0</v>
      </c>
      <c r="AY397" s="449">
        <f t="shared" si="149"/>
        <v>0</v>
      </c>
      <c r="AZ397" s="450">
        <f t="shared" si="149"/>
        <v>0</v>
      </c>
      <c r="BA397" s="449">
        <f t="shared" si="149"/>
        <v>0</v>
      </c>
      <c r="BB397" s="450">
        <f t="shared" si="149"/>
        <v>0</v>
      </c>
      <c r="BC397" s="449">
        <f t="shared" si="149"/>
        <v>0</v>
      </c>
      <c r="BD397" s="411"/>
      <c r="BE397" s="451">
        <f t="shared" si="149"/>
        <v>0</v>
      </c>
      <c r="BF397" s="449">
        <f t="shared" si="149"/>
        <v>0</v>
      </c>
      <c r="BG397" s="451">
        <f t="shared" si="149"/>
        <v>0</v>
      </c>
      <c r="BH397" s="449">
        <f t="shared" si="149"/>
        <v>0</v>
      </c>
      <c r="BI397" s="451">
        <f t="shared" si="149"/>
        <v>0</v>
      </c>
      <c r="BJ397" s="449">
        <f t="shared" si="149"/>
        <v>0</v>
      </c>
      <c r="BK397" s="451">
        <f t="shared" si="149"/>
        <v>0</v>
      </c>
      <c r="BL397" s="449">
        <f t="shared" si="149"/>
        <v>0</v>
      </c>
      <c r="BM397" s="451">
        <f t="shared" si="149"/>
        <v>0</v>
      </c>
      <c r="BN397" s="449">
        <f t="shared" si="149"/>
        <v>0</v>
      </c>
      <c r="BO397" s="451">
        <f t="shared" si="149"/>
        <v>0</v>
      </c>
      <c r="BP397" s="449">
        <f t="shared" ref="BP397:DE397" si="150">SUM(BP135:BP146)</f>
        <v>0</v>
      </c>
      <c r="BQ397" s="451">
        <f t="shared" si="150"/>
        <v>0</v>
      </c>
      <c r="BR397" s="449">
        <f t="shared" si="150"/>
        <v>0</v>
      </c>
      <c r="BS397" s="451">
        <f t="shared" si="150"/>
        <v>0</v>
      </c>
      <c r="BT397" s="449">
        <f t="shared" si="150"/>
        <v>0</v>
      </c>
      <c r="BU397" s="451">
        <f t="shared" si="150"/>
        <v>0</v>
      </c>
      <c r="BV397" s="449">
        <f t="shared" si="150"/>
        <v>0</v>
      </c>
      <c r="BW397" s="451">
        <f t="shared" si="150"/>
        <v>0</v>
      </c>
      <c r="BX397" s="449">
        <f t="shared" si="150"/>
        <v>0</v>
      </c>
      <c r="BY397" s="451">
        <f t="shared" si="150"/>
        <v>0</v>
      </c>
      <c r="BZ397" s="449">
        <f t="shared" si="150"/>
        <v>0</v>
      </c>
      <c r="CA397" s="451">
        <f t="shared" si="150"/>
        <v>0</v>
      </c>
      <c r="CB397" s="449">
        <f t="shared" si="150"/>
        <v>0</v>
      </c>
      <c r="CC397" s="451">
        <f t="shared" si="150"/>
        <v>0</v>
      </c>
      <c r="CD397" s="449">
        <f t="shared" si="150"/>
        <v>0</v>
      </c>
      <c r="CE397" s="412"/>
      <c r="CF397" s="452">
        <f t="shared" si="150"/>
        <v>0</v>
      </c>
      <c r="CG397" s="449">
        <f t="shared" si="150"/>
        <v>0</v>
      </c>
      <c r="CH397" s="452">
        <f t="shared" si="150"/>
        <v>0</v>
      </c>
      <c r="CI397" s="449">
        <f t="shared" si="150"/>
        <v>0</v>
      </c>
      <c r="CJ397" s="452">
        <f t="shared" si="150"/>
        <v>0</v>
      </c>
      <c r="CK397" s="449">
        <f t="shared" si="150"/>
        <v>0</v>
      </c>
      <c r="CL397" s="452">
        <f t="shared" si="150"/>
        <v>0</v>
      </c>
      <c r="CM397" s="449">
        <f t="shared" si="150"/>
        <v>0</v>
      </c>
      <c r="CN397" s="452">
        <f t="shared" si="150"/>
        <v>0</v>
      </c>
      <c r="CO397" s="449">
        <f t="shared" si="150"/>
        <v>0</v>
      </c>
      <c r="CP397" s="452">
        <f t="shared" si="150"/>
        <v>0</v>
      </c>
      <c r="CQ397" s="449">
        <f t="shared" si="150"/>
        <v>0</v>
      </c>
      <c r="CR397" s="452">
        <f t="shared" si="150"/>
        <v>0</v>
      </c>
      <c r="CS397" s="449">
        <f t="shared" si="150"/>
        <v>0</v>
      </c>
      <c r="CT397" s="452">
        <f t="shared" si="150"/>
        <v>0</v>
      </c>
      <c r="CU397" s="449">
        <f t="shared" si="150"/>
        <v>0</v>
      </c>
      <c r="CV397" s="452">
        <f t="shared" si="150"/>
        <v>0</v>
      </c>
      <c r="CW397" s="449">
        <f t="shared" si="150"/>
        <v>0</v>
      </c>
      <c r="CX397" s="452">
        <f t="shared" si="150"/>
        <v>0</v>
      </c>
      <c r="CY397" s="449">
        <f t="shared" si="150"/>
        <v>0</v>
      </c>
      <c r="CZ397" s="452">
        <f t="shared" si="150"/>
        <v>0</v>
      </c>
      <c r="DA397" s="449">
        <f t="shared" si="150"/>
        <v>0</v>
      </c>
      <c r="DB397" s="452">
        <f t="shared" si="150"/>
        <v>0</v>
      </c>
      <c r="DC397" s="449">
        <f t="shared" si="150"/>
        <v>0</v>
      </c>
      <c r="DD397" s="452">
        <f t="shared" si="150"/>
        <v>0</v>
      </c>
      <c r="DE397" s="449">
        <f t="shared" si="150"/>
        <v>0</v>
      </c>
      <c r="DF397" s="3192" t="s">
        <v>1086</v>
      </c>
      <c r="DG397" s="3193"/>
      <c r="DH397" s="3193"/>
      <c r="DI397" s="3193"/>
      <c r="DJ397" s="3193"/>
      <c r="DK397" s="3193"/>
      <c r="DL397" s="3193"/>
      <c r="DM397" s="657"/>
      <c r="DN397" s="657"/>
      <c r="DO397" s="1122"/>
      <c r="DP397" s="564">
        <v>0</v>
      </c>
      <c r="DQ397" s="200">
        <v>0</v>
      </c>
      <c r="DR397" s="200">
        <v>0</v>
      </c>
      <c r="DS397" s="200">
        <v>0</v>
      </c>
      <c r="DT397" s="200">
        <v>0</v>
      </c>
      <c r="DU397" s="200">
        <v>0</v>
      </c>
      <c r="DV397" s="200">
        <v>0</v>
      </c>
      <c r="DW397" s="1304"/>
    </row>
    <row r="398" spans="1:127" s="240" customFormat="1" ht="15.95" customHeight="1">
      <c r="B398" s="3191"/>
      <c r="C398" s="1133">
        <f>SUM(C397:D397)</f>
        <v>0</v>
      </c>
      <c r="D398" s="454" t="str">
        <f>IF(C398&gt;0,"fois","")</f>
        <v/>
      </c>
      <c r="E398" s="1133">
        <f>SUM(E397:F397)</f>
        <v>0</v>
      </c>
      <c r="F398" s="454" t="str">
        <f>IF(E398&gt;0,"fois","")</f>
        <v/>
      </c>
      <c r="G398" s="1133">
        <f>SUM(G397:H397)</f>
        <v>0</v>
      </c>
      <c r="H398" s="454" t="str">
        <f>IF(G398&gt;0,"fois","")</f>
        <v/>
      </c>
      <c r="I398" s="1133">
        <f>SUM(I397:J397)</f>
        <v>0</v>
      </c>
      <c r="J398" s="454" t="str">
        <f>IF(I398&gt;0,"fois","")</f>
        <v/>
      </c>
      <c r="K398" s="1133">
        <f>SUM(K397:L397)</f>
        <v>0</v>
      </c>
      <c r="L398" s="454" t="str">
        <f>IF(K398&gt;0,"fois","")</f>
        <v/>
      </c>
      <c r="M398" s="1133">
        <f>SUM(M397:N397)</f>
        <v>0</v>
      </c>
      <c r="N398" s="454" t="str">
        <f>IF(M398&gt;0,"fois","")</f>
        <v/>
      </c>
      <c r="O398" s="1133">
        <f>SUM(O397:P397)</f>
        <v>0</v>
      </c>
      <c r="P398" s="454" t="str">
        <f>IF(O398&gt;0,"fois","")</f>
        <v/>
      </c>
      <c r="Q398" s="1133">
        <f>SUM(Q397:R397)</f>
        <v>0</v>
      </c>
      <c r="R398" s="454" t="str">
        <f>IF(Q398&gt;0,"fois","")</f>
        <v/>
      </c>
      <c r="S398" s="1133">
        <f>SUM(S397:T397)</f>
        <v>0</v>
      </c>
      <c r="T398" s="454" t="str">
        <f>IF(S398&gt;0,"fois","")</f>
        <v/>
      </c>
      <c r="U398" s="1133">
        <f>SUM(U397:V397)</f>
        <v>0</v>
      </c>
      <c r="V398" s="454" t="str">
        <f>IF(U398&gt;0,"fois","")</f>
        <v/>
      </c>
      <c r="W398" s="1133">
        <f>SUM(W397:X397)</f>
        <v>0</v>
      </c>
      <c r="X398" s="454" t="str">
        <f>IF(W398&gt;0,"fois","")</f>
        <v/>
      </c>
      <c r="Y398" s="1133">
        <f>SUM(Y397:Z397)</f>
        <v>0</v>
      </c>
      <c r="Z398" s="454" t="str">
        <f>IF(Y398&gt;0,"fois","")</f>
        <v/>
      </c>
      <c r="AA398" s="1133">
        <f>SUM(AA397:AB397)</f>
        <v>0</v>
      </c>
      <c r="AB398" s="454" t="str">
        <f>IF(AA398&gt;0,"fois","")</f>
        <v/>
      </c>
      <c r="AC398" s="410"/>
      <c r="AD398" s="1133">
        <f>SUM(AD397:AE397)</f>
        <v>0</v>
      </c>
      <c r="AE398" s="454" t="str">
        <f>IF(AD398&gt;0,"fois","")</f>
        <v/>
      </c>
      <c r="AF398" s="1133">
        <f>SUM(AF397:AG397)</f>
        <v>0</v>
      </c>
      <c r="AG398" s="454" t="str">
        <f>IF(AF398&gt;0,"fois","")</f>
        <v/>
      </c>
      <c r="AH398" s="1133">
        <f>SUM(AH397:AI397)</f>
        <v>0</v>
      </c>
      <c r="AI398" s="454" t="str">
        <f>IF(AH398&gt;0,"fois","")</f>
        <v/>
      </c>
      <c r="AJ398" s="1133">
        <f>SUM(AJ397:AK397)</f>
        <v>0</v>
      </c>
      <c r="AK398" s="454" t="str">
        <f>IF(AJ398&gt;0,"fois","")</f>
        <v/>
      </c>
      <c r="AL398" s="1133">
        <f>SUM(AL397:AM397)</f>
        <v>0</v>
      </c>
      <c r="AM398" s="454" t="str">
        <f>IF(AL398&gt;0,"fois","")</f>
        <v/>
      </c>
      <c r="AN398" s="1133">
        <f>SUM(AN397:AO397)</f>
        <v>0</v>
      </c>
      <c r="AO398" s="454" t="str">
        <f>IF(AN398&gt;0,"fois","")</f>
        <v/>
      </c>
      <c r="AP398" s="1133">
        <f>SUM(AP397:AQ397)</f>
        <v>0</v>
      </c>
      <c r="AQ398" s="454" t="str">
        <f>IF(AP398&gt;0,"fois","")</f>
        <v/>
      </c>
      <c r="AR398" s="1133">
        <f>SUM(AR397:AS397)</f>
        <v>0</v>
      </c>
      <c r="AS398" s="454" t="str">
        <f>IF(AR398&gt;0,"fois","")</f>
        <v/>
      </c>
      <c r="AT398" s="1133">
        <f>SUM(AT397:AU397)</f>
        <v>0</v>
      </c>
      <c r="AU398" s="454" t="str">
        <f>IF(AT398&gt;0,"fois","")</f>
        <v/>
      </c>
      <c r="AV398" s="1133">
        <f>SUM(AV397:AW397)</f>
        <v>0</v>
      </c>
      <c r="AW398" s="454" t="str">
        <f>IF(AV398&gt;0,"fois","")</f>
        <v/>
      </c>
      <c r="AX398" s="1133">
        <f>SUM(AX397:AY397)</f>
        <v>0</v>
      </c>
      <c r="AY398" s="454" t="str">
        <f>IF(AX398&gt;0,"fois","")</f>
        <v/>
      </c>
      <c r="AZ398" s="1133">
        <f>SUM(AZ397:BA397)</f>
        <v>0</v>
      </c>
      <c r="BA398" s="454" t="str">
        <f>IF(AZ398&gt;0,"fois","")</f>
        <v/>
      </c>
      <c r="BB398" s="1133">
        <f>SUM(BB397:BC397)</f>
        <v>0</v>
      </c>
      <c r="BC398" s="454" t="str">
        <f>IF(BB398&gt;0,"fois","")</f>
        <v/>
      </c>
      <c r="BD398" s="411"/>
      <c r="BE398" s="1133">
        <f>SUM(BE397:BF397)</f>
        <v>0</v>
      </c>
      <c r="BF398" s="454" t="str">
        <f>IF(BE398&gt;0,"fois","")</f>
        <v/>
      </c>
      <c r="BG398" s="1133">
        <f>SUM(BG397:BH397)</f>
        <v>0</v>
      </c>
      <c r="BH398" s="454" t="str">
        <f>IF(BG398&gt;0,"fois","")</f>
        <v/>
      </c>
      <c r="BI398" s="1133">
        <f>SUM(BI397:BJ397)</f>
        <v>0</v>
      </c>
      <c r="BJ398" s="454" t="str">
        <f>IF(BI398&gt;0,"fois","")</f>
        <v/>
      </c>
      <c r="BK398" s="1133">
        <f>SUM(BK397:BL397)</f>
        <v>0</v>
      </c>
      <c r="BL398" s="454" t="str">
        <f>IF(BK398&gt;0,"fois","")</f>
        <v/>
      </c>
      <c r="BM398" s="1133">
        <f>SUM(BM397:BN397)</f>
        <v>0</v>
      </c>
      <c r="BN398" s="454" t="str">
        <f>IF(BM398&gt;0,"fois","")</f>
        <v/>
      </c>
      <c r="BO398" s="1133">
        <f>SUM(BO397:BP397)</f>
        <v>0</v>
      </c>
      <c r="BP398" s="454" t="str">
        <f>IF(BO398&gt;0,"fois","")</f>
        <v/>
      </c>
      <c r="BQ398" s="1133">
        <f>SUM(BQ397:BR397)</f>
        <v>0</v>
      </c>
      <c r="BR398" s="454" t="str">
        <f>IF(BQ398&gt;0,"fois","")</f>
        <v/>
      </c>
      <c r="BS398" s="1133">
        <f>SUM(BS397:BT397)</f>
        <v>0</v>
      </c>
      <c r="BT398" s="454" t="str">
        <f>IF(BS398&gt;0,"fois","")</f>
        <v/>
      </c>
      <c r="BU398" s="1133">
        <f>SUM(BU397:BV397)</f>
        <v>0</v>
      </c>
      <c r="BV398" s="454" t="str">
        <f>IF(BU398&gt;0,"fois","")</f>
        <v/>
      </c>
      <c r="BW398" s="1133">
        <f>SUM(BW397:BX397)</f>
        <v>0</v>
      </c>
      <c r="BX398" s="454" t="str">
        <f>IF(BW398&gt;0,"fois","")</f>
        <v/>
      </c>
      <c r="BY398" s="1133">
        <f>SUM(BY397:BZ397)</f>
        <v>0</v>
      </c>
      <c r="BZ398" s="454" t="str">
        <f>IF(BY398&gt;0,"fois","")</f>
        <v/>
      </c>
      <c r="CA398" s="1133">
        <f>SUM(CA397:CB397)</f>
        <v>0</v>
      </c>
      <c r="CB398" s="454" t="str">
        <f>IF(CA398&gt;0,"fois","")</f>
        <v/>
      </c>
      <c r="CC398" s="1133">
        <f>SUM(CC397:CD397)</f>
        <v>0</v>
      </c>
      <c r="CD398" s="454" t="str">
        <f>IF(CC398&gt;0,"fois","")</f>
        <v/>
      </c>
      <c r="CE398" s="412"/>
      <c r="CF398" s="1133">
        <f>SUM(CF397:CG397)</f>
        <v>0</v>
      </c>
      <c r="CG398" s="454" t="str">
        <f>IF(CF398&gt;0,"fois","")</f>
        <v/>
      </c>
      <c r="CH398" s="1133">
        <f>SUM(CH397:CI397)</f>
        <v>0</v>
      </c>
      <c r="CI398" s="454" t="str">
        <f>IF(CH398&gt;0,"fois","")</f>
        <v/>
      </c>
      <c r="CJ398" s="1133">
        <f>SUM(CJ397:CK397)</f>
        <v>0</v>
      </c>
      <c r="CK398" s="454" t="str">
        <f>IF(CJ398&gt;0,"fois","")</f>
        <v/>
      </c>
      <c r="CL398" s="1133">
        <f>SUM(CL397:CM397)</f>
        <v>0</v>
      </c>
      <c r="CM398" s="454" t="str">
        <f>IF(CL398&gt;0,"fois","")</f>
        <v/>
      </c>
      <c r="CN398" s="1133">
        <f>SUM(CN397:CO397)</f>
        <v>0</v>
      </c>
      <c r="CO398" s="454" t="str">
        <f>IF(CN398&gt;0,"fois","")</f>
        <v/>
      </c>
      <c r="CP398" s="1133">
        <f>SUM(CP397:CQ397)</f>
        <v>0</v>
      </c>
      <c r="CQ398" s="454" t="str">
        <f>IF(CP398&gt;0,"fois","")</f>
        <v/>
      </c>
      <c r="CR398" s="1133">
        <f>SUM(CR397:CS397)</f>
        <v>0</v>
      </c>
      <c r="CS398" s="454" t="str">
        <f>IF(CR398&gt;0,"fois","")</f>
        <v/>
      </c>
      <c r="CT398" s="1133">
        <f>SUM(CT397:CU397)</f>
        <v>0</v>
      </c>
      <c r="CU398" s="454" t="str">
        <f>IF(CT398&gt;0,"fois","")</f>
        <v/>
      </c>
      <c r="CV398" s="1133">
        <f>SUM(CV397:CW397)</f>
        <v>0</v>
      </c>
      <c r="CW398" s="454" t="str">
        <f>IF(CV398&gt;0,"fois","")</f>
        <v/>
      </c>
      <c r="CX398" s="1133">
        <f>SUM(CX397:CY397)</f>
        <v>0</v>
      </c>
      <c r="CY398" s="454" t="str">
        <f>IF(CX398&gt;0,"fois","")</f>
        <v/>
      </c>
      <c r="CZ398" s="1133">
        <f>SUM(CZ397:DA397)</f>
        <v>0</v>
      </c>
      <c r="DA398" s="454" t="str">
        <f>IF(CZ398&gt;0,"fois","")</f>
        <v/>
      </c>
      <c r="DB398" s="1133">
        <f>SUM(DB397:DC397)</f>
        <v>0</v>
      </c>
      <c r="DC398" s="454" t="str">
        <f>IF(DB398&gt;0,"fois","")</f>
        <v/>
      </c>
      <c r="DD398" s="1133">
        <f>SUM(DD397:DE397)</f>
        <v>0</v>
      </c>
      <c r="DE398" s="454" t="str">
        <f>IF(DD398&gt;0,"fois","")</f>
        <v/>
      </c>
      <c r="DF398" s="3194"/>
      <c r="DG398" s="3195"/>
      <c r="DH398" s="3195"/>
      <c r="DI398" s="3195"/>
      <c r="DJ398" s="3195"/>
      <c r="DK398" s="3195"/>
      <c r="DL398" s="3195"/>
      <c r="DM398" s="658"/>
      <c r="DN398" s="658"/>
      <c r="DO398" s="1123"/>
      <c r="DP398" s="564">
        <v>0</v>
      </c>
      <c r="DQ398" s="200">
        <v>0</v>
      </c>
      <c r="DR398" s="200">
        <v>0</v>
      </c>
      <c r="DS398" s="200">
        <v>0</v>
      </c>
      <c r="DT398" s="200">
        <v>0</v>
      </c>
      <c r="DU398" s="200">
        <v>0</v>
      </c>
      <c r="DV398" s="200">
        <v>0</v>
      </c>
      <c r="DW398" s="1304"/>
    </row>
    <row r="399" spans="1:127" s="240" customFormat="1" ht="15.95" customHeight="1">
      <c r="B399" s="456" t="s">
        <v>1087</v>
      </c>
      <c r="C399" s="3238" t="str">
        <f>IF(SUM(C397:D397)&lt;=I402,"OK","Trop")</f>
        <v>OK</v>
      </c>
      <c r="D399" s="3239"/>
      <c r="E399" s="3238" t="str">
        <f>IF(SUM(E397:F397)&lt;=I402,"OK","Trop")</f>
        <v>OK</v>
      </c>
      <c r="F399" s="3239"/>
      <c r="G399" s="3238" t="str">
        <f>IF(SUM(G397:H397)&lt;=I402,"OK","Trop")</f>
        <v>OK</v>
      </c>
      <c r="H399" s="3239"/>
      <c r="I399" s="3238" t="str">
        <f>IF(SUM(I397:J397)&lt;=I402,"OK","Trop")</f>
        <v>OK</v>
      </c>
      <c r="J399" s="3239"/>
      <c r="K399" s="3238" t="str">
        <f>IF(SUM(K397:L397)&lt;=I402,"OK","Trop")</f>
        <v>OK</v>
      </c>
      <c r="L399" s="3239"/>
      <c r="M399" s="3238" t="str">
        <f>IF(SUM(M397:N397)&lt;=I402,"OK","Trop")</f>
        <v>OK</v>
      </c>
      <c r="N399" s="3239"/>
      <c r="O399" s="3238" t="str">
        <f>IF(SUM(O397:P397)&lt;=I402,"OK","Trop")</f>
        <v>OK</v>
      </c>
      <c r="P399" s="3239"/>
      <c r="Q399" s="3238" t="str">
        <f>IF(SUM(Q397:R397)&lt;=I402,"OK","Trop")</f>
        <v>OK</v>
      </c>
      <c r="R399" s="3239"/>
      <c r="S399" s="3238" t="str">
        <f>IF(SUM(S397:T397)&lt;=I402,"OK","Trop")</f>
        <v>OK</v>
      </c>
      <c r="T399" s="3239"/>
      <c r="U399" s="3238" t="str">
        <f>IF(SUM(U397:V397)&lt;=I402,"OK","Trop")</f>
        <v>OK</v>
      </c>
      <c r="V399" s="3239"/>
      <c r="W399" s="3238" t="str">
        <f>IF(SUM(W397:X397)&lt;=I402,"OK","Trop")</f>
        <v>OK</v>
      </c>
      <c r="X399" s="3239"/>
      <c r="Y399" s="3238" t="str">
        <f>IF(SUM(Y397:Z397)&lt;=I402,"OK","Trop")</f>
        <v>OK</v>
      </c>
      <c r="Z399" s="3239"/>
      <c r="AA399" s="3238" t="str">
        <f>IF(SUM(AA397:AB397)&lt;=I402,"OK","Trop")</f>
        <v>OK</v>
      </c>
      <c r="AB399" s="3239"/>
      <c r="AC399" s="410"/>
      <c r="AD399" s="3238" t="str">
        <f>IF(SUM(AD397:AE397)&lt;=AJ402,"OK","Trop")</f>
        <v>OK</v>
      </c>
      <c r="AE399" s="3239"/>
      <c r="AF399" s="3238" t="str">
        <f>IF(SUM(AF397:AG397)&lt;=AJ402,"OK","Trop")</f>
        <v>OK</v>
      </c>
      <c r="AG399" s="3239"/>
      <c r="AH399" s="3238" t="str">
        <f>IF(SUM(AH397:AI397)&lt;=AJ402,"OK","Trop")</f>
        <v>OK</v>
      </c>
      <c r="AI399" s="3239"/>
      <c r="AJ399" s="3238" t="str">
        <f>IF(SUM(AJ397:AK397)&lt;=AJ402,"OK","Trop")</f>
        <v>OK</v>
      </c>
      <c r="AK399" s="3239"/>
      <c r="AL399" s="3238" t="str">
        <f>IF(SUM(AL397:AM397)&lt;=AJ402,"OK","Trop")</f>
        <v>OK</v>
      </c>
      <c r="AM399" s="3239"/>
      <c r="AN399" s="3238" t="str">
        <f>IF(SUM(AN397:AO397)&lt;=AJ402,"OK","Trop")</f>
        <v>OK</v>
      </c>
      <c r="AO399" s="3239"/>
      <c r="AP399" s="3238" t="str">
        <f>IF(SUM(AP397:AQ397)&lt;=AJ402,"OK","Trop")</f>
        <v>OK</v>
      </c>
      <c r="AQ399" s="3239"/>
      <c r="AR399" s="3238" t="str">
        <f>IF(SUM(AR397:AS397)&lt;=AJ402,"OK","Trop")</f>
        <v>OK</v>
      </c>
      <c r="AS399" s="3239"/>
      <c r="AT399" s="3238" t="str">
        <f>IF(SUM(AT397:AU397)&lt;=AJ402,"OK","Trop")</f>
        <v>OK</v>
      </c>
      <c r="AU399" s="3239"/>
      <c r="AV399" s="3238" t="str">
        <f>IF(SUM(AV397:AW397)&lt;=AJ402,"OK","Trop")</f>
        <v>OK</v>
      </c>
      <c r="AW399" s="3239"/>
      <c r="AX399" s="3238" t="str">
        <f>IF(SUM(AX397:AY397)&lt;=AJ402,"OK","Trop")</f>
        <v>OK</v>
      </c>
      <c r="AY399" s="3239"/>
      <c r="AZ399" s="3238" t="str">
        <f>IF(SUM(AZ397:BA397)&lt;=AJ402,"OK","Trop")</f>
        <v>OK</v>
      </c>
      <c r="BA399" s="3239"/>
      <c r="BB399" s="3238" t="str">
        <f>IF(SUM(BB397:BC397)&lt;=AJ402,"OK","Trop")</f>
        <v>OK</v>
      </c>
      <c r="BC399" s="3239"/>
      <c r="BD399" s="411"/>
      <c r="BE399" s="3238" t="str">
        <f>IF(SUM(BE397:BF397)&lt;=BK402,"OK","Trop")</f>
        <v>OK</v>
      </c>
      <c r="BF399" s="3239"/>
      <c r="BG399" s="3238" t="str">
        <f>IF(SUM(BG397:BH397)&lt;=BK402,"OK","Trop")</f>
        <v>OK</v>
      </c>
      <c r="BH399" s="3239"/>
      <c r="BI399" s="3238" t="str">
        <f>IF(SUM(BI397:BJ397)&lt;=BK402,"OK","Trop")</f>
        <v>OK</v>
      </c>
      <c r="BJ399" s="3239"/>
      <c r="BK399" s="3238" t="str">
        <f>IF(SUM(BK397:BL397)&lt;=BK402,"OK","Trop")</f>
        <v>OK</v>
      </c>
      <c r="BL399" s="3239"/>
      <c r="BM399" s="3238" t="str">
        <f>IF(SUM(BM397:BN397)&lt;=BK402,"OK","Trop")</f>
        <v>OK</v>
      </c>
      <c r="BN399" s="3239"/>
      <c r="BO399" s="3238" t="str">
        <f>IF(SUM(BO397:BP397)&lt;=BK402,"OK","Trop")</f>
        <v>OK</v>
      </c>
      <c r="BP399" s="3239"/>
      <c r="BQ399" s="3238" t="str">
        <f>IF(SUM(BQ397:BR397)&lt;=BK402,"OK","Trop")</f>
        <v>OK</v>
      </c>
      <c r="BR399" s="3239"/>
      <c r="BS399" s="3238" t="str">
        <f>IF(SUM(BS397:BT397)&lt;=BK402,"OK","Trop")</f>
        <v>OK</v>
      </c>
      <c r="BT399" s="3239"/>
      <c r="BU399" s="3238" t="str">
        <f>IF(SUM(BU397:BV397)&lt;=BK402,"OK","Trop")</f>
        <v>OK</v>
      </c>
      <c r="BV399" s="3239"/>
      <c r="BW399" s="3238" t="str">
        <f>IF(SUM(BW397:BX397)&lt;=BK402,"OK","Trop")</f>
        <v>OK</v>
      </c>
      <c r="BX399" s="3239"/>
      <c r="BY399" s="3238" t="str">
        <f>IF(SUM(BY397:BZ397)&lt;=BK402,"OK","Trop")</f>
        <v>OK</v>
      </c>
      <c r="BZ399" s="3239"/>
      <c r="CA399" s="3238" t="str">
        <f>IF(SUM(CA397:CB397)&lt;=BK402,"OK","Trop")</f>
        <v>OK</v>
      </c>
      <c r="CB399" s="3239"/>
      <c r="CC399" s="3238" t="str">
        <f>IF(SUM(CC397:CD397)&lt;=BK402,"OK","Trop")</f>
        <v>OK</v>
      </c>
      <c r="CD399" s="3239"/>
      <c r="CE399" s="412"/>
      <c r="CF399" s="3238" t="str">
        <f>IF(SUM(CF397:CG397)&lt;=CL402,"OK","Trop")</f>
        <v>OK</v>
      </c>
      <c r="CG399" s="3239"/>
      <c r="CH399" s="3238" t="str">
        <f>IF(SUM(CH397:CI397)&lt;=CL402,"OK","Trop")</f>
        <v>OK</v>
      </c>
      <c r="CI399" s="3239"/>
      <c r="CJ399" s="3238" t="str">
        <f>IF(SUM(CJ397:CK397)&lt;=CL402,"OK","Trop")</f>
        <v>OK</v>
      </c>
      <c r="CK399" s="3239"/>
      <c r="CL399" s="3238" t="str">
        <f>IF(SUM(CL397:CM397)&lt;=CL402,"OK","Trop")</f>
        <v>OK</v>
      </c>
      <c r="CM399" s="3239"/>
      <c r="CN399" s="3238" t="str">
        <f>IF(SUM(CN397:CO397)&lt;=CL402,"OK","Trop")</f>
        <v>OK</v>
      </c>
      <c r="CO399" s="3239"/>
      <c r="CP399" s="3238" t="str">
        <f>IF(SUM(CP397:CQ397)&lt;=CL402,"OK","Trop")</f>
        <v>OK</v>
      </c>
      <c r="CQ399" s="3239"/>
      <c r="CR399" s="3238" t="str">
        <f>IF(SUM(CR397:CS397)&lt;=CL402,"OK","Trop")</f>
        <v>OK</v>
      </c>
      <c r="CS399" s="3239"/>
      <c r="CT399" s="3238" t="str">
        <f>IF(SUM(CT397:CU397)&lt;=CL402,"OK","Trop")</f>
        <v>OK</v>
      </c>
      <c r="CU399" s="3239"/>
      <c r="CV399" s="3238" t="str">
        <f>IF(SUM(CV397:CW397)&lt;=CL402,"OK","Trop")</f>
        <v>OK</v>
      </c>
      <c r="CW399" s="3239"/>
      <c r="CX399" s="3238" t="str">
        <f>IF(SUM(CX397:CY397)&lt;=CL402,"OK","Trop")</f>
        <v>OK</v>
      </c>
      <c r="CY399" s="3239"/>
      <c r="CZ399" s="3238" t="str">
        <f>IF(SUM(CZ397:DA397)&lt;=CL402,"OK","Trop")</f>
        <v>OK</v>
      </c>
      <c r="DA399" s="3239"/>
      <c r="DB399" s="3238" t="str">
        <f>IF(SUM(DB397:DC397)&lt;=CL402,"OK","Trop")</f>
        <v>OK</v>
      </c>
      <c r="DC399" s="3239"/>
      <c r="DD399" s="3238" t="str">
        <f>IF(SUM(DD397:DE397)&lt;=CL402,"OK","Trop")</f>
        <v>OK</v>
      </c>
      <c r="DE399" s="3239"/>
      <c r="DF399" s="457" t="s">
        <v>1088</v>
      </c>
      <c r="DG399" s="408"/>
      <c r="DH399" s="408"/>
      <c r="DI399" s="408"/>
      <c r="DJ399" s="270"/>
      <c r="DK399" s="270"/>
      <c r="DL399" s="270"/>
      <c r="DM399" s="270"/>
      <c r="DN399" s="270"/>
      <c r="DO399" s="1122"/>
      <c r="DP399" s="564">
        <v>0</v>
      </c>
      <c r="DQ399" s="200">
        <v>0</v>
      </c>
      <c r="DR399" s="200">
        <v>0</v>
      </c>
      <c r="DS399" s="200">
        <v>0</v>
      </c>
      <c r="DT399" s="200">
        <v>0</v>
      </c>
      <c r="DU399" s="200">
        <v>0</v>
      </c>
      <c r="DV399" s="200">
        <v>0</v>
      </c>
      <c r="DW399" s="1304"/>
    </row>
    <row r="400" spans="1:127" s="240" customFormat="1" ht="15.95" customHeight="1">
      <c r="B400" s="456" t="s">
        <v>1089</v>
      </c>
      <c r="C400" s="3242" t="str">
        <f>IF(C399="OK","",SUM(C397:D397)-I402)</f>
        <v/>
      </c>
      <c r="D400" s="3243"/>
      <c r="E400" s="3242" t="str">
        <f>IF(E399="OK","",SUM(E397:F397)-I402)</f>
        <v/>
      </c>
      <c r="F400" s="3243"/>
      <c r="G400" s="3242" t="str">
        <f>IF(G399="OK","",SUM(G397:H397)-I402)</f>
        <v/>
      </c>
      <c r="H400" s="3243"/>
      <c r="I400" s="3242" t="str">
        <f>IF(I399="OK","",SUM(I397:J397)-I402)</f>
        <v/>
      </c>
      <c r="J400" s="3243"/>
      <c r="K400" s="3242" t="str">
        <f>IF(K399="OK","",SUM(K397:L397)-I402)</f>
        <v/>
      </c>
      <c r="L400" s="3243"/>
      <c r="M400" s="3242" t="str">
        <f>IF(M399="OK","",SUM(M397:N397)-I402)</f>
        <v/>
      </c>
      <c r="N400" s="3243"/>
      <c r="O400" s="3242" t="str">
        <f>IF(O399="OK","",SUM(O397:P397)-I402)</f>
        <v/>
      </c>
      <c r="P400" s="3243"/>
      <c r="Q400" s="3242" t="str">
        <f>IF(Q399="OK","",SUM(Q397:R397)-I402)</f>
        <v/>
      </c>
      <c r="R400" s="3243"/>
      <c r="S400" s="3242" t="str">
        <f>IF(S399="OK","",SUM(S397:T397)-I402)</f>
        <v/>
      </c>
      <c r="T400" s="3243"/>
      <c r="U400" s="3242" t="str">
        <f>IF(U399="OK","",SUM(U397:V397)-I402)</f>
        <v/>
      </c>
      <c r="V400" s="3243"/>
      <c r="W400" s="3242" t="str">
        <f>IF(W399="OK","",SUM(W397:X397)-I402)</f>
        <v/>
      </c>
      <c r="X400" s="3243"/>
      <c r="Y400" s="3242" t="str">
        <f>IF(Y399="OK","",SUM(Y397:Z397)-I402)</f>
        <v/>
      </c>
      <c r="Z400" s="3243"/>
      <c r="AA400" s="3242" t="str">
        <f>IF(AA399="OK","",SUM(AA397:AB397)-I402)</f>
        <v/>
      </c>
      <c r="AB400" s="3243"/>
      <c r="AC400" s="410"/>
      <c r="AD400" s="3242" t="str">
        <f>IF(AD399="OK","",SUM(AD397:AE397)-AJ402)</f>
        <v/>
      </c>
      <c r="AE400" s="3243"/>
      <c r="AF400" s="3242" t="str">
        <f>IF(AF399="OK","",SUM(AF397:AG397)-AJ402)</f>
        <v/>
      </c>
      <c r="AG400" s="3243"/>
      <c r="AH400" s="3242" t="str">
        <f>IF(AH399="OK","",SUM(AH397:AI397)-AJ402)</f>
        <v/>
      </c>
      <c r="AI400" s="3243"/>
      <c r="AJ400" s="3242" t="str">
        <f>IF(AJ399="OK","",SUM(AJ397:AK397)-AJ402)</f>
        <v/>
      </c>
      <c r="AK400" s="3243"/>
      <c r="AL400" s="3242" t="str">
        <f>IF(AL399="OK","",SUM(AL397:AM397)-AJ402)</f>
        <v/>
      </c>
      <c r="AM400" s="3243"/>
      <c r="AN400" s="3242" t="str">
        <f>IF(AN399="OK","",SUM(AN397:AO397)-AJ402)</f>
        <v/>
      </c>
      <c r="AO400" s="3243"/>
      <c r="AP400" s="3242" t="str">
        <f>IF(AP399="OK","",SUM(AP397:AQ397)-AJ402)</f>
        <v/>
      </c>
      <c r="AQ400" s="3243"/>
      <c r="AR400" s="3242" t="str">
        <f>IF(AR399="OK","",SUM(AR397:AS397)-AJ402)</f>
        <v/>
      </c>
      <c r="AS400" s="3243"/>
      <c r="AT400" s="3242" t="str">
        <f>IF(AT399="OK","",SUM(AT397:AU397)-AJ402)</f>
        <v/>
      </c>
      <c r="AU400" s="3243"/>
      <c r="AV400" s="3242" t="str">
        <f>IF(AV399="OK","",SUM(AV397:AW397)-AJ402)</f>
        <v/>
      </c>
      <c r="AW400" s="3243"/>
      <c r="AX400" s="3242" t="str">
        <f>IF(AX399="OK","",SUM(AX397:AY397)-AJ402)</f>
        <v/>
      </c>
      <c r="AY400" s="3243"/>
      <c r="AZ400" s="3242" t="str">
        <f>IF(AZ399="OK","",SUM(AZ397:BA397)-AJ402)</f>
        <v/>
      </c>
      <c r="BA400" s="3243"/>
      <c r="BB400" s="3242" t="str">
        <f>IF(BB399="OK","",SUM(BB397:BC397)-AJ402)</f>
        <v/>
      </c>
      <c r="BC400" s="3243"/>
      <c r="BD400" s="411"/>
      <c r="BE400" s="3242" t="str">
        <f>IF(BE399="OK","",SUM(BE397:BF397)-BK402)</f>
        <v/>
      </c>
      <c r="BF400" s="3243"/>
      <c r="BG400" s="3242" t="str">
        <f>IF(BG399="OK","",SUM(BG397:BH397)-BK402)</f>
        <v/>
      </c>
      <c r="BH400" s="3243"/>
      <c r="BI400" s="3242" t="str">
        <f>IF(BI399="OK","",SUM(BI397:BJ397)-BK402)</f>
        <v/>
      </c>
      <c r="BJ400" s="3243"/>
      <c r="BK400" s="3242" t="str">
        <f>IF(BK399="OK","",SUM(BK397:BL397)-BK402)</f>
        <v/>
      </c>
      <c r="BL400" s="3243"/>
      <c r="BM400" s="3242" t="str">
        <f>IF(BM399="OK","",SUM(BM397:BN397)-BK402)</f>
        <v/>
      </c>
      <c r="BN400" s="3243"/>
      <c r="BO400" s="3242" t="str">
        <f>IF(BO399="OK","",SUM(BO397:BP397)-BK402)</f>
        <v/>
      </c>
      <c r="BP400" s="3243"/>
      <c r="BQ400" s="3242" t="str">
        <f>IF(BQ399="OK","",SUM(BQ397:BR397)-BK402)</f>
        <v/>
      </c>
      <c r="BR400" s="3243"/>
      <c r="BS400" s="3242" t="str">
        <f>IF(BS399="OK","",SUM(BS397:BT397)-BK402)</f>
        <v/>
      </c>
      <c r="BT400" s="3243"/>
      <c r="BU400" s="3242" t="str">
        <f>IF(BU399="OK","",SUM(BU397:BV397)-BK402)</f>
        <v/>
      </c>
      <c r="BV400" s="3243"/>
      <c r="BW400" s="3242" t="str">
        <f>IF(BW399="OK","",SUM(BW397:BX397)-BK402)</f>
        <v/>
      </c>
      <c r="BX400" s="3243"/>
      <c r="BY400" s="3242" t="str">
        <f>IF(BY399="OK","",SUM(BY397:BZ397)-BK402)</f>
        <v/>
      </c>
      <c r="BZ400" s="3243"/>
      <c r="CA400" s="3242" t="str">
        <f>IF(CA399="OK","",SUM(CA397:CB397)-BK402)</f>
        <v/>
      </c>
      <c r="CB400" s="3243"/>
      <c r="CC400" s="3242" t="str">
        <f>IF(CC399="OK","",SUM(CC397:CD397)-BK402)</f>
        <v/>
      </c>
      <c r="CD400" s="3243"/>
      <c r="CE400" s="412"/>
      <c r="CF400" s="3242" t="str">
        <f>IF(CF399="OK","",SUM(CF397:CG397)-CL402)</f>
        <v/>
      </c>
      <c r="CG400" s="3243"/>
      <c r="CH400" s="3242" t="str">
        <f>IF(CH399="OK","",SUM(CH397:CI397)-CL402)</f>
        <v/>
      </c>
      <c r="CI400" s="3243"/>
      <c r="CJ400" s="3242" t="str">
        <f>IF(CJ399="OK","",SUM(CJ397:CK397)-CL402)</f>
        <v/>
      </c>
      <c r="CK400" s="3243"/>
      <c r="CL400" s="3242" t="str">
        <f>IF(CL399="OK","",SUM(CL397:CM397)-CL402)</f>
        <v/>
      </c>
      <c r="CM400" s="3243"/>
      <c r="CN400" s="3242" t="str">
        <f>IF(CN399="OK","",SUM(CN397:CO397)-CL402)</f>
        <v/>
      </c>
      <c r="CO400" s="3243"/>
      <c r="CP400" s="3242" t="str">
        <f>IF(CP399="OK","",SUM(CP397:CQ397)-CL402)</f>
        <v/>
      </c>
      <c r="CQ400" s="3243"/>
      <c r="CR400" s="3242" t="str">
        <f>IF(CR399="OK","",SUM(CR397:CS397)-CL402)</f>
        <v/>
      </c>
      <c r="CS400" s="3243"/>
      <c r="CT400" s="3242" t="str">
        <f>IF(CT399="OK","",SUM(CT397:CU397)-CL402)</f>
        <v/>
      </c>
      <c r="CU400" s="3243"/>
      <c r="CV400" s="3242" t="str">
        <f>IF(CV399="OK","",SUM(CV397:CW397)-CL402)</f>
        <v/>
      </c>
      <c r="CW400" s="3243"/>
      <c r="CX400" s="3242" t="str">
        <f>IF(CX399="OK","",SUM(CX397:CY397)-CL402)</f>
        <v/>
      </c>
      <c r="CY400" s="3243"/>
      <c r="CZ400" s="3242" t="str">
        <f>IF(CZ399="OK","",SUM(CZ397:DA397)-CL402)</f>
        <v/>
      </c>
      <c r="DA400" s="3243"/>
      <c r="DB400" s="3242" t="str">
        <f>IF(DB399="OK","",SUM(DB397:DC397)-CL402)</f>
        <v/>
      </c>
      <c r="DC400" s="3243"/>
      <c r="DD400" s="3242" t="str">
        <f>IF(DD399="OK","",SUM(DD397:DE397)-CL402)</f>
        <v/>
      </c>
      <c r="DE400" s="3243"/>
      <c r="DF400" s="457" t="s">
        <v>1090</v>
      </c>
      <c r="DG400" s="408"/>
      <c r="DH400" s="408"/>
      <c r="DI400" s="408"/>
      <c r="DJ400" s="270"/>
      <c r="DK400" s="270"/>
      <c r="DL400" s="270"/>
      <c r="DM400" s="270"/>
      <c r="DN400" s="270"/>
      <c r="DO400" s="1122"/>
      <c r="DP400" s="564">
        <v>0</v>
      </c>
      <c r="DQ400" s="200">
        <v>0</v>
      </c>
      <c r="DR400" s="200">
        <v>0</v>
      </c>
      <c r="DS400" s="200">
        <v>0</v>
      </c>
      <c r="DT400" s="200">
        <v>0</v>
      </c>
      <c r="DU400" s="200">
        <v>0</v>
      </c>
      <c r="DV400" s="200">
        <v>0</v>
      </c>
      <c r="DW400" s="1304"/>
    </row>
    <row r="401" spans="1:127" s="240" customFormat="1" ht="15.95" customHeight="1">
      <c r="B401" s="630">
        <f>COUNTA(B278:B295)</f>
        <v>5</v>
      </c>
      <c r="C401" s="1124" t="s">
        <v>1091</v>
      </c>
      <c r="D401" s="460"/>
      <c r="E401" s="461"/>
      <c r="F401" s="461"/>
      <c r="G401" s="461"/>
      <c r="H401" s="462"/>
      <c r="I401" s="459" t="s">
        <v>1092</v>
      </c>
      <c r="J401" s="460"/>
      <c r="K401" s="461"/>
      <c r="L401" s="461"/>
      <c r="M401" s="461"/>
      <c r="N401" s="463"/>
      <c r="O401" s="459" t="s">
        <v>1093</v>
      </c>
      <c r="P401" s="461"/>
      <c r="Q401" s="461"/>
      <c r="R401" s="461"/>
      <c r="S401" s="463"/>
      <c r="T401" s="459" t="s">
        <v>1094</v>
      </c>
      <c r="U401" s="464"/>
      <c r="V401" s="461"/>
      <c r="W401" s="461"/>
      <c r="X401" s="461"/>
      <c r="Y401" s="461"/>
      <c r="Z401" s="461"/>
      <c r="AA401" s="461"/>
      <c r="AB401" s="463"/>
      <c r="AC401" s="410"/>
      <c r="AD401" s="1124" t="s">
        <v>1091</v>
      </c>
      <c r="AE401" s="460"/>
      <c r="AF401" s="461"/>
      <c r="AG401" s="461"/>
      <c r="AH401" s="461"/>
      <c r="AI401" s="462"/>
      <c r="AJ401" s="459" t="s">
        <v>1092</v>
      </c>
      <c r="AK401" s="460"/>
      <c r="AL401" s="461"/>
      <c r="AM401" s="461"/>
      <c r="AN401" s="461"/>
      <c r="AO401" s="463"/>
      <c r="AP401" s="459" t="s">
        <v>1093</v>
      </c>
      <c r="AQ401" s="461"/>
      <c r="AR401" s="461"/>
      <c r="AS401" s="461"/>
      <c r="AT401" s="463"/>
      <c r="AU401" s="459" t="s">
        <v>1094</v>
      </c>
      <c r="AV401" s="464"/>
      <c r="AW401" s="461"/>
      <c r="AX401" s="461"/>
      <c r="AY401" s="461"/>
      <c r="AZ401" s="461"/>
      <c r="BA401" s="461"/>
      <c r="BB401" s="461"/>
      <c r="BC401" s="463"/>
      <c r="BD401" s="411"/>
      <c r="BE401" s="1124" t="s">
        <v>1091</v>
      </c>
      <c r="BF401" s="460"/>
      <c r="BG401" s="461"/>
      <c r="BH401" s="461"/>
      <c r="BI401" s="461"/>
      <c r="BJ401" s="462"/>
      <c r="BK401" s="459" t="s">
        <v>1092</v>
      </c>
      <c r="BL401" s="460"/>
      <c r="BM401" s="461"/>
      <c r="BN401" s="461"/>
      <c r="BO401" s="461"/>
      <c r="BP401" s="463"/>
      <c r="BQ401" s="459" t="s">
        <v>1093</v>
      </c>
      <c r="BR401" s="461"/>
      <c r="BS401" s="461"/>
      <c r="BT401" s="461"/>
      <c r="BU401" s="463"/>
      <c r="BV401" s="459" t="s">
        <v>1094</v>
      </c>
      <c r="BW401" s="464"/>
      <c r="BX401" s="461"/>
      <c r="BY401" s="461"/>
      <c r="BZ401" s="461"/>
      <c r="CA401" s="461"/>
      <c r="CB401" s="461"/>
      <c r="CC401" s="461"/>
      <c r="CD401" s="463"/>
      <c r="CE401" s="412"/>
      <c r="CF401" s="1124" t="s">
        <v>1091</v>
      </c>
      <c r="CG401" s="460"/>
      <c r="CH401" s="461"/>
      <c r="CI401" s="461"/>
      <c r="CJ401" s="461"/>
      <c r="CK401" s="462"/>
      <c r="CL401" s="459" t="s">
        <v>1092</v>
      </c>
      <c r="CM401" s="460"/>
      <c r="CN401" s="461"/>
      <c r="CO401" s="461"/>
      <c r="CP401" s="461"/>
      <c r="CQ401" s="463"/>
      <c r="CR401" s="459" t="s">
        <v>1093</v>
      </c>
      <c r="CS401" s="461"/>
      <c r="CT401" s="461"/>
      <c r="CU401" s="461"/>
      <c r="CV401" s="463"/>
      <c r="CW401" s="459" t="s">
        <v>1094</v>
      </c>
      <c r="CX401" s="464"/>
      <c r="CY401" s="461"/>
      <c r="CZ401" s="461"/>
      <c r="DA401" s="461"/>
      <c r="DB401" s="461"/>
      <c r="DC401" s="461"/>
      <c r="DD401" s="461"/>
      <c r="DE401" s="463"/>
      <c r="DF401" s="3244">
        <f>B401</f>
        <v>5</v>
      </c>
      <c r="DG401" s="3245"/>
      <c r="DH401" s="3245"/>
      <c r="DI401" s="631" t="s">
        <v>1095</v>
      </c>
      <c r="DJ401" s="631"/>
      <c r="DK401" s="270"/>
      <c r="DL401" s="270"/>
      <c r="DM401" s="270"/>
      <c r="DN401" s="270"/>
      <c r="DO401" s="1122"/>
      <c r="DP401" s="564">
        <v>0</v>
      </c>
      <c r="DQ401" s="200">
        <v>0</v>
      </c>
      <c r="DR401" s="200">
        <v>0</v>
      </c>
      <c r="DS401" s="200">
        <v>0</v>
      </c>
      <c r="DT401" s="200">
        <v>0</v>
      </c>
      <c r="DU401" s="200">
        <v>0</v>
      </c>
      <c r="DV401" s="200">
        <v>0</v>
      </c>
      <c r="DW401" s="1304"/>
    </row>
    <row r="402" spans="1:127" s="240" customFormat="1" ht="15.95" customHeight="1" thickBot="1">
      <c r="B402" s="466" t="s">
        <v>1096</v>
      </c>
      <c r="C402" s="3198">
        <v>20</v>
      </c>
      <c r="D402" s="3199"/>
      <c r="E402" s="3199"/>
      <c r="F402" s="3199"/>
      <c r="G402" s="3199"/>
      <c r="H402" s="3200"/>
      <c r="I402" s="3201">
        <f>(J395/P395)*C402</f>
        <v>4</v>
      </c>
      <c r="J402" s="3202"/>
      <c r="K402" s="3202"/>
      <c r="L402" s="3202"/>
      <c r="M402" s="3202"/>
      <c r="N402" s="3203"/>
      <c r="O402" s="3201">
        <f>SUM(C397:AB397)</f>
        <v>0</v>
      </c>
      <c r="P402" s="3202"/>
      <c r="Q402" s="3202"/>
      <c r="R402" s="3202"/>
      <c r="S402" s="3203"/>
      <c r="T402" s="3201" t="str">
        <f>IF(O402&lt;=I402,"OK","Trop")</f>
        <v>OK</v>
      </c>
      <c r="U402" s="3202"/>
      <c r="V402" s="3202"/>
      <c r="W402" s="3202"/>
      <c r="X402" s="3202"/>
      <c r="Y402" s="3196" t="str">
        <f>IF(O402&lt;=I402,"",IF(O402&gt;I402,O402-I402))</f>
        <v/>
      </c>
      <c r="Z402" s="3196"/>
      <c r="AA402" s="3196"/>
      <c r="AB402" s="3197"/>
      <c r="AC402" s="410"/>
      <c r="AD402" s="3198">
        <v>20</v>
      </c>
      <c r="AE402" s="3199"/>
      <c r="AF402" s="3199"/>
      <c r="AG402" s="3199"/>
      <c r="AH402" s="3199"/>
      <c r="AI402" s="3200"/>
      <c r="AJ402" s="3201">
        <f>(AK395/AQ395)*AD402</f>
        <v>6</v>
      </c>
      <c r="AK402" s="3202"/>
      <c r="AL402" s="3202"/>
      <c r="AM402" s="3202"/>
      <c r="AN402" s="3202"/>
      <c r="AO402" s="3203"/>
      <c r="AP402" s="3201">
        <f>SUM(AD397:BC397)</f>
        <v>0</v>
      </c>
      <c r="AQ402" s="3202"/>
      <c r="AR402" s="3202"/>
      <c r="AS402" s="3202"/>
      <c r="AT402" s="3203"/>
      <c r="AU402" s="3201" t="str">
        <f>IF(AP402&lt;=AJ402,"OK","Trop")</f>
        <v>OK</v>
      </c>
      <c r="AV402" s="3202"/>
      <c r="AW402" s="3202"/>
      <c r="AX402" s="3202"/>
      <c r="AY402" s="3202"/>
      <c r="AZ402" s="3196" t="str">
        <f>IF(AP402&lt;=AJ402,"",IF(AP402&gt;AJ402,AP402-AJ402))</f>
        <v/>
      </c>
      <c r="BA402" s="3196"/>
      <c r="BB402" s="3196"/>
      <c r="BC402" s="3197"/>
      <c r="BD402" s="411"/>
      <c r="BE402" s="3198">
        <v>20</v>
      </c>
      <c r="BF402" s="3199"/>
      <c r="BG402" s="3199"/>
      <c r="BH402" s="3199"/>
      <c r="BI402" s="3199"/>
      <c r="BJ402" s="3200"/>
      <c r="BK402" s="3201">
        <f>(BL395/BR395)*BE402</f>
        <v>6</v>
      </c>
      <c r="BL402" s="3202"/>
      <c r="BM402" s="3202"/>
      <c r="BN402" s="3202"/>
      <c r="BO402" s="3202"/>
      <c r="BP402" s="3203"/>
      <c r="BQ402" s="3201">
        <f>SUM(BE397:CD397)</f>
        <v>0</v>
      </c>
      <c r="BR402" s="3202"/>
      <c r="BS402" s="3202"/>
      <c r="BT402" s="3202"/>
      <c r="BU402" s="3203"/>
      <c r="BV402" s="3201" t="str">
        <f>IF(BQ402&lt;=BK402,"OK","Trop")</f>
        <v>OK</v>
      </c>
      <c r="BW402" s="3202"/>
      <c r="BX402" s="3202"/>
      <c r="BY402" s="3202"/>
      <c r="BZ402" s="3202"/>
      <c r="CA402" s="3196" t="str">
        <f>IF(BQ402&lt;=BK402,"",IF(BQ402&gt;BK402,BQ402-BK402))</f>
        <v/>
      </c>
      <c r="CB402" s="3196"/>
      <c r="CC402" s="3196"/>
      <c r="CD402" s="3197"/>
      <c r="CE402" s="412"/>
      <c r="CF402" s="3198">
        <v>40</v>
      </c>
      <c r="CG402" s="3199"/>
      <c r="CH402" s="3199"/>
      <c r="CI402" s="3199"/>
      <c r="CJ402" s="3199"/>
      <c r="CK402" s="3200"/>
      <c r="CL402" s="3201">
        <f>(CM395/CS395)*CF402</f>
        <v>8</v>
      </c>
      <c r="CM402" s="3202"/>
      <c r="CN402" s="3202"/>
      <c r="CO402" s="3202"/>
      <c r="CP402" s="3202"/>
      <c r="CQ402" s="3203"/>
      <c r="CR402" s="3201">
        <f>SUM(CF397:DE397)</f>
        <v>0</v>
      </c>
      <c r="CS402" s="3202"/>
      <c r="CT402" s="3202"/>
      <c r="CU402" s="3202"/>
      <c r="CV402" s="3203"/>
      <c r="CW402" s="3201" t="str">
        <f>IF(CR402&lt;=CL402,"OK","Trop")</f>
        <v>OK</v>
      </c>
      <c r="CX402" s="3202"/>
      <c r="CY402" s="3202"/>
      <c r="CZ402" s="3202"/>
      <c r="DA402" s="3202"/>
      <c r="DB402" s="3196" t="str">
        <f>IF(CR402&lt;=CL402,"",IF(CR402&gt;CL402,CR402-CL402))</f>
        <v/>
      </c>
      <c r="DC402" s="3196"/>
      <c r="DD402" s="3196"/>
      <c r="DE402" s="3197"/>
      <c r="DF402" s="1125" t="s">
        <v>1164</v>
      </c>
      <c r="DG402" s="1126"/>
      <c r="DH402" s="1126"/>
      <c r="DI402" s="1126"/>
      <c r="DJ402" s="1126"/>
      <c r="DK402" s="1126"/>
      <c r="DL402" s="1126"/>
      <c r="DM402" s="1126"/>
      <c r="DN402" s="1126"/>
      <c r="DO402" s="1127"/>
      <c r="DP402" s="564">
        <v>0</v>
      </c>
      <c r="DQ402" s="200">
        <v>0</v>
      </c>
      <c r="DR402" s="200">
        <v>0</v>
      </c>
      <c r="DS402" s="200">
        <v>0</v>
      </c>
      <c r="DT402" s="200">
        <v>0</v>
      </c>
      <c r="DU402" s="200">
        <v>0</v>
      </c>
      <c r="DV402" s="200">
        <v>0</v>
      </c>
      <c r="DW402" s="1304"/>
    </row>
    <row r="403" spans="1:127" s="240" customFormat="1" ht="15.95" customHeight="1">
      <c r="A403" s="621"/>
      <c r="B403" s="1248"/>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129"/>
      <c r="BC403" s="129"/>
      <c r="BD403" s="129"/>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c r="CG403" s="129"/>
      <c r="CH403" s="129"/>
      <c r="CI403" s="129"/>
      <c r="CJ403" s="129"/>
      <c r="CK403" s="129"/>
      <c r="CL403" s="129"/>
      <c r="CM403" s="129"/>
      <c r="CN403" s="129"/>
      <c r="CO403" s="129"/>
      <c r="CP403" s="129"/>
      <c r="CQ403" s="129"/>
      <c r="CR403" s="129"/>
      <c r="CS403" s="129"/>
      <c r="CT403" s="129"/>
      <c r="CU403" s="129"/>
      <c r="CV403" s="129"/>
      <c r="CW403" s="129"/>
      <c r="CX403" s="129"/>
      <c r="CY403" s="129"/>
      <c r="CZ403" s="129"/>
      <c r="DA403" s="129"/>
      <c r="DB403" s="129"/>
      <c r="DC403" s="129"/>
      <c r="DD403" s="129"/>
      <c r="DE403" s="129"/>
      <c r="DF403" s="129"/>
      <c r="DG403" s="129"/>
      <c r="DI403" s="564">
        <v>0</v>
      </c>
      <c r="DJ403" s="564">
        <v>0</v>
      </c>
      <c r="DK403" s="564">
        <v>0</v>
      </c>
      <c r="DL403" s="564">
        <v>0</v>
      </c>
      <c r="DM403" s="564">
        <v>0</v>
      </c>
      <c r="DN403" s="564">
        <v>0</v>
      </c>
      <c r="DO403" s="564">
        <v>0</v>
      </c>
      <c r="DP403" s="564">
        <v>0</v>
      </c>
      <c r="DQ403" s="200">
        <v>0</v>
      </c>
      <c r="DR403" s="200">
        <v>0</v>
      </c>
      <c r="DS403" s="200">
        <v>0</v>
      </c>
      <c r="DT403" s="200">
        <v>0</v>
      </c>
      <c r="DU403" s="200">
        <v>0</v>
      </c>
      <c r="DV403" s="200">
        <v>0</v>
      </c>
      <c r="DW403" s="1304"/>
    </row>
    <row r="404" spans="1:127" s="240" customFormat="1" ht="15.95" customHeight="1">
      <c r="B404" s="3412" t="str">
        <f>B148</f>
        <v>PROTÉINES 100% Poisson</v>
      </c>
      <c r="C404" s="3413"/>
      <c r="D404" s="3413"/>
      <c r="E404" s="3413"/>
      <c r="F404" s="3413"/>
      <c r="G404" s="3413"/>
      <c r="H404" s="3413"/>
      <c r="I404" s="3413"/>
      <c r="J404" s="3413"/>
      <c r="K404" s="3413"/>
      <c r="L404" s="3413"/>
      <c r="M404" s="3413"/>
      <c r="N404" s="3413"/>
      <c r="O404" s="3413"/>
      <c r="P404" s="3413"/>
      <c r="Q404" s="3413"/>
      <c r="R404" s="3413"/>
      <c r="S404" s="3413"/>
      <c r="T404" s="3413"/>
      <c r="U404" s="3413"/>
      <c r="V404" s="3413"/>
      <c r="W404" s="3413"/>
      <c r="X404" s="3413"/>
      <c r="Y404" s="3413"/>
      <c r="Z404" s="3413"/>
      <c r="AA404" s="3413"/>
      <c r="AB404" s="3413"/>
      <c r="AC404" s="3413"/>
      <c r="AD404" s="3413"/>
      <c r="AE404" s="3413"/>
      <c r="AF404" s="3413"/>
      <c r="AG404" s="3413"/>
      <c r="AH404" s="3413"/>
      <c r="AI404" s="3413"/>
      <c r="AJ404" s="3413"/>
      <c r="AK404" s="3413"/>
      <c r="AL404" s="3413"/>
      <c r="AM404" s="3413"/>
      <c r="AN404" s="3413"/>
      <c r="AO404" s="3413"/>
      <c r="AP404" s="3413"/>
      <c r="AQ404" s="3413"/>
      <c r="AR404" s="3413"/>
      <c r="AS404" s="3413"/>
      <c r="AT404" s="3413"/>
      <c r="AU404" s="3413"/>
      <c r="AV404" s="3413"/>
      <c r="AW404" s="3413"/>
      <c r="AX404" s="3413"/>
      <c r="AY404" s="3413"/>
      <c r="AZ404" s="3413"/>
      <c r="BA404" s="3413"/>
      <c r="BB404" s="3413"/>
      <c r="BC404" s="3413"/>
      <c r="BD404" s="3413"/>
      <c r="BE404" s="3413"/>
      <c r="BF404" s="3413"/>
      <c r="BG404" s="3413"/>
      <c r="BH404" s="3413"/>
      <c r="BI404" s="3413"/>
      <c r="BJ404" s="3413"/>
      <c r="BK404" s="3413"/>
      <c r="BL404" s="3413"/>
      <c r="BM404" s="3413"/>
      <c r="BN404" s="3413"/>
      <c r="BO404" s="3413"/>
      <c r="BP404" s="3413"/>
      <c r="BQ404" s="3413"/>
      <c r="BR404" s="3413"/>
      <c r="BS404" s="3413"/>
      <c r="BT404" s="3413"/>
      <c r="BU404" s="3413"/>
      <c r="BV404" s="3413"/>
      <c r="BW404" s="3413"/>
      <c r="BX404" s="3413"/>
      <c r="BY404" s="3413"/>
      <c r="BZ404" s="3413"/>
      <c r="CA404" s="3413"/>
      <c r="CB404" s="3413"/>
      <c r="CC404" s="3413"/>
      <c r="CD404" s="3413"/>
      <c r="CE404" s="3413"/>
      <c r="CF404" s="3413"/>
      <c r="CG404" s="3413"/>
      <c r="CH404" s="3413"/>
      <c r="CI404" s="3413"/>
      <c r="CJ404" s="3413"/>
      <c r="CK404" s="3413"/>
      <c r="CL404" s="3413"/>
      <c r="CM404" s="3413"/>
      <c r="CN404" s="3413"/>
      <c r="CO404" s="3413"/>
      <c r="CP404" s="3413"/>
      <c r="CQ404" s="3413"/>
      <c r="CR404" s="3416" t="s">
        <v>1163</v>
      </c>
      <c r="CS404" s="3416"/>
      <c r="CT404" s="3416"/>
      <c r="CU404" s="3416"/>
      <c r="CV404" s="3416"/>
      <c r="CW404" s="3416"/>
      <c r="CX404" s="3416"/>
      <c r="CY404" s="3416"/>
      <c r="CZ404" s="3416"/>
      <c r="DA404" s="3416"/>
      <c r="DB404" s="3416"/>
      <c r="DC404" s="3416"/>
      <c r="DD404" s="3416"/>
      <c r="DE404" s="3416"/>
      <c r="DF404" s="3394">
        <f>ROW(DE152)</f>
        <v>152</v>
      </c>
      <c r="DG404" s="3394" t="s">
        <v>1124</v>
      </c>
      <c r="DH404" s="3394">
        <f>ROW(DE178)</f>
        <v>178</v>
      </c>
      <c r="DI404" s="3418" t="str">
        <f>B404</f>
        <v>PROTÉINES 100% Poisson</v>
      </c>
      <c r="DJ404" s="3418"/>
      <c r="DK404" s="3418"/>
      <c r="DL404" s="3418"/>
      <c r="DM404" s="3418"/>
      <c r="DN404" s="3418"/>
      <c r="DO404" s="3419"/>
      <c r="DP404" s="564">
        <v>0</v>
      </c>
      <c r="DQ404" s="200">
        <v>0</v>
      </c>
      <c r="DR404" s="200">
        <v>0</v>
      </c>
      <c r="DS404" s="200">
        <v>0</v>
      </c>
      <c r="DT404" s="200">
        <v>0</v>
      </c>
      <c r="DU404" s="200">
        <v>0</v>
      </c>
      <c r="DV404" s="200">
        <v>0</v>
      </c>
      <c r="DW404" s="1304"/>
    </row>
    <row r="405" spans="1:127" s="240" customFormat="1" ht="15.95" customHeight="1">
      <c r="B405" s="3414"/>
      <c r="C405" s="3415"/>
      <c r="D405" s="3415"/>
      <c r="E405" s="3415"/>
      <c r="F405" s="3415"/>
      <c r="G405" s="3415"/>
      <c r="H405" s="3415"/>
      <c r="I405" s="3415"/>
      <c r="J405" s="3415"/>
      <c r="K405" s="3415"/>
      <c r="L405" s="3415"/>
      <c r="M405" s="3415"/>
      <c r="N405" s="3415"/>
      <c r="O405" s="3415"/>
      <c r="P405" s="3415"/>
      <c r="Q405" s="3415"/>
      <c r="R405" s="3415"/>
      <c r="S405" s="3415"/>
      <c r="T405" s="3415"/>
      <c r="U405" s="3415"/>
      <c r="V405" s="3415"/>
      <c r="W405" s="3415"/>
      <c r="X405" s="3415"/>
      <c r="Y405" s="3415"/>
      <c r="Z405" s="3415"/>
      <c r="AA405" s="3415"/>
      <c r="AB405" s="3415"/>
      <c r="AC405" s="3415"/>
      <c r="AD405" s="3415"/>
      <c r="AE405" s="3415"/>
      <c r="AF405" s="3415"/>
      <c r="AG405" s="3415"/>
      <c r="AH405" s="3415"/>
      <c r="AI405" s="3415"/>
      <c r="AJ405" s="3415"/>
      <c r="AK405" s="3415"/>
      <c r="AL405" s="3415"/>
      <c r="AM405" s="3415"/>
      <c r="AN405" s="3415"/>
      <c r="AO405" s="3415"/>
      <c r="AP405" s="3415"/>
      <c r="AQ405" s="3415"/>
      <c r="AR405" s="3415"/>
      <c r="AS405" s="3415"/>
      <c r="AT405" s="3415"/>
      <c r="AU405" s="3415"/>
      <c r="AV405" s="3415"/>
      <c r="AW405" s="3415"/>
      <c r="AX405" s="3415"/>
      <c r="AY405" s="3415"/>
      <c r="AZ405" s="3415"/>
      <c r="BA405" s="3415"/>
      <c r="BB405" s="3415"/>
      <c r="BC405" s="3415"/>
      <c r="BD405" s="3415"/>
      <c r="BE405" s="3415"/>
      <c r="BF405" s="3415"/>
      <c r="BG405" s="3415"/>
      <c r="BH405" s="3415"/>
      <c r="BI405" s="3415"/>
      <c r="BJ405" s="3415"/>
      <c r="BK405" s="3415"/>
      <c r="BL405" s="3415"/>
      <c r="BM405" s="3415"/>
      <c r="BN405" s="3415"/>
      <c r="BO405" s="3415"/>
      <c r="BP405" s="3415"/>
      <c r="BQ405" s="3415"/>
      <c r="BR405" s="3415"/>
      <c r="BS405" s="3415"/>
      <c r="BT405" s="3415"/>
      <c r="BU405" s="3415"/>
      <c r="BV405" s="3415"/>
      <c r="BW405" s="3415"/>
      <c r="BX405" s="3415"/>
      <c r="BY405" s="3415"/>
      <c r="BZ405" s="3415"/>
      <c r="CA405" s="3415"/>
      <c r="CB405" s="3415"/>
      <c r="CC405" s="3415"/>
      <c r="CD405" s="3415"/>
      <c r="CE405" s="3415"/>
      <c r="CF405" s="3415"/>
      <c r="CG405" s="3415"/>
      <c r="CH405" s="3415"/>
      <c r="CI405" s="3415"/>
      <c r="CJ405" s="3415"/>
      <c r="CK405" s="3415"/>
      <c r="CL405" s="3415"/>
      <c r="CM405" s="3415"/>
      <c r="CN405" s="3415"/>
      <c r="CO405" s="3415"/>
      <c r="CP405" s="3415"/>
      <c r="CQ405" s="3415"/>
      <c r="CR405" s="3416"/>
      <c r="CS405" s="3416"/>
      <c r="CT405" s="3416"/>
      <c r="CU405" s="3416"/>
      <c r="CV405" s="3416"/>
      <c r="CW405" s="3416"/>
      <c r="CX405" s="3416"/>
      <c r="CY405" s="3416"/>
      <c r="CZ405" s="3416"/>
      <c r="DA405" s="3416"/>
      <c r="DB405" s="3416"/>
      <c r="DC405" s="3416"/>
      <c r="DD405" s="3416"/>
      <c r="DE405" s="3416"/>
      <c r="DF405" s="3417"/>
      <c r="DG405" s="3417"/>
      <c r="DH405" s="3417"/>
      <c r="DI405" s="3420"/>
      <c r="DJ405" s="3420"/>
      <c r="DK405" s="3420"/>
      <c r="DL405" s="3420"/>
      <c r="DM405" s="3420"/>
      <c r="DN405" s="3420"/>
      <c r="DO405" s="3421"/>
      <c r="DP405" s="564">
        <v>0</v>
      </c>
      <c r="DQ405" s="200">
        <v>0</v>
      </c>
      <c r="DR405" s="200">
        <v>0</v>
      </c>
      <c r="DS405" s="200">
        <v>0</v>
      </c>
      <c r="DT405" s="200">
        <v>0</v>
      </c>
      <c r="DU405" s="200">
        <v>0</v>
      </c>
      <c r="DV405" s="200">
        <v>0</v>
      </c>
      <c r="DW405" s="1304"/>
    </row>
    <row r="406" spans="1:127" s="240" customFormat="1" ht="15.95" customHeight="1">
      <c r="B406" s="444" t="s">
        <v>1080</v>
      </c>
      <c r="C406" s="1108" t="s">
        <v>1076</v>
      </c>
      <c r="D406" s="1109"/>
      <c r="E406" s="1109"/>
      <c r="F406" s="1109"/>
      <c r="G406" s="1109"/>
      <c r="H406" s="1109"/>
      <c r="I406" s="1110" t="s">
        <v>1081</v>
      </c>
      <c r="J406" s="3185">
        <v>4</v>
      </c>
      <c r="K406" s="3185"/>
      <c r="L406" s="1109" t="s">
        <v>1082</v>
      </c>
      <c r="M406" s="1109"/>
      <c r="N406" s="1111"/>
      <c r="O406" s="1111"/>
      <c r="P406" s="3186">
        <v>20</v>
      </c>
      <c r="Q406" s="3186"/>
      <c r="R406" s="1109" t="s">
        <v>1083</v>
      </c>
      <c r="S406" s="1112"/>
      <c r="T406" s="1109"/>
      <c r="U406" s="1109"/>
      <c r="V406" s="1109"/>
      <c r="W406" s="1109"/>
      <c r="X406" s="1109"/>
      <c r="Y406" s="1109"/>
      <c r="Z406" s="1109"/>
      <c r="AA406" s="1109"/>
      <c r="AB406" s="1113"/>
      <c r="AC406" s="410"/>
      <c r="AD406" s="1108"/>
      <c r="AE406" s="1109"/>
      <c r="AF406" s="1109"/>
      <c r="AG406" s="1109"/>
      <c r="AH406" s="1109"/>
      <c r="AI406" s="1109"/>
      <c r="AJ406" s="1110" t="s">
        <v>1081</v>
      </c>
      <c r="AK406" s="3185">
        <v>6</v>
      </c>
      <c r="AL406" s="3185"/>
      <c r="AM406" s="1109" t="s">
        <v>1082</v>
      </c>
      <c r="AN406" s="1109"/>
      <c r="AO406" s="1111"/>
      <c r="AP406" s="1111"/>
      <c r="AQ406" s="3186">
        <v>20</v>
      </c>
      <c r="AR406" s="3186"/>
      <c r="AS406" s="1109" t="s">
        <v>1083</v>
      </c>
      <c r="AT406" s="1112"/>
      <c r="AU406" s="1109"/>
      <c r="AV406" s="1109"/>
      <c r="AW406" s="1109"/>
      <c r="AX406" s="1109"/>
      <c r="AY406" s="1109"/>
      <c r="AZ406" s="1109"/>
      <c r="BA406" s="1109"/>
      <c r="BB406" s="1109"/>
      <c r="BC406" s="1113"/>
      <c r="BD406" s="411"/>
      <c r="BE406" s="1108"/>
      <c r="BF406" s="1109"/>
      <c r="BG406" s="1109"/>
      <c r="BH406" s="1109"/>
      <c r="BI406" s="1109"/>
      <c r="BJ406" s="1109"/>
      <c r="BK406" s="1110" t="s">
        <v>1081</v>
      </c>
      <c r="BL406" s="3185">
        <v>6</v>
      </c>
      <c r="BM406" s="3185"/>
      <c r="BN406" s="1109" t="s">
        <v>1082</v>
      </c>
      <c r="BO406" s="1109"/>
      <c r="BP406" s="1111"/>
      <c r="BQ406" s="1111"/>
      <c r="BR406" s="3186">
        <v>20</v>
      </c>
      <c r="BS406" s="3186"/>
      <c r="BT406" s="1109" t="s">
        <v>1083</v>
      </c>
      <c r="BU406" s="1112"/>
      <c r="BV406" s="1109"/>
      <c r="BW406" s="1109"/>
      <c r="BX406" s="1109"/>
      <c r="BY406" s="1109"/>
      <c r="BZ406" s="1109"/>
      <c r="CA406" s="1109"/>
      <c r="CB406" s="1109"/>
      <c r="CC406" s="1109"/>
      <c r="CD406" s="1113"/>
      <c r="CE406" s="412"/>
      <c r="CF406" s="1108"/>
      <c r="CG406" s="1109"/>
      <c r="CH406" s="1109"/>
      <c r="CI406" s="1109"/>
      <c r="CJ406" s="1109"/>
      <c r="CK406" s="1109"/>
      <c r="CL406" s="1110" t="s">
        <v>1081</v>
      </c>
      <c r="CM406" s="3185">
        <v>4</v>
      </c>
      <c r="CN406" s="3185"/>
      <c r="CO406" s="1109" t="s">
        <v>1082</v>
      </c>
      <c r="CP406" s="1109"/>
      <c r="CQ406" s="1111"/>
      <c r="CR406" s="1111"/>
      <c r="CS406" s="3186">
        <v>20</v>
      </c>
      <c r="CT406" s="3186"/>
      <c r="CU406" s="1109" t="s">
        <v>1083</v>
      </c>
      <c r="CV406" s="1112"/>
      <c r="CW406" s="1109"/>
      <c r="CX406" s="1109"/>
      <c r="CY406" s="1109"/>
      <c r="CZ406" s="1109"/>
      <c r="DA406" s="1109"/>
      <c r="DB406" s="1109"/>
      <c r="DC406" s="1109"/>
      <c r="DD406" s="1109"/>
      <c r="DE406" s="1113"/>
      <c r="DF406" s="1114" t="s">
        <v>1084</v>
      </c>
      <c r="DG406" s="1115"/>
      <c r="DH406" s="1116"/>
      <c r="DI406" s="1116"/>
      <c r="DJ406" s="1117"/>
      <c r="DK406" s="1117"/>
      <c r="DL406" s="1117"/>
      <c r="DM406" s="1117"/>
      <c r="DN406" s="1117"/>
      <c r="DO406" s="1118"/>
      <c r="DP406" s="564">
        <v>0</v>
      </c>
      <c r="DQ406" s="200">
        <v>0</v>
      </c>
      <c r="DR406" s="200">
        <v>0</v>
      </c>
      <c r="DS406" s="200">
        <v>0</v>
      </c>
      <c r="DT406" s="200">
        <v>0</v>
      </c>
      <c r="DU406" s="200">
        <v>0</v>
      </c>
      <c r="DV406" s="200">
        <v>0</v>
      </c>
      <c r="DW406" s="1304"/>
    </row>
    <row r="407" spans="1:127" s="240" customFormat="1" ht="13.5" customHeight="1">
      <c r="B407" s="413" t="s">
        <v>205</v>
      </c>
      <c r="C407" s="414" t="s">
        <v>66</v>
      </c>
      <c r="D407" s="415" t="s">
        <v>77</v>
      </c>
      <c r="E407" s="414" t="s">
        <v>66</v>
      </c>
      <c r="F407" s="415" t="s">
        <v>77</v>
      </c>
      <c r="G407" s="414" t="s">
        <v>66</v>
      </c>
      <c r="H407" s="415" t="s">
        <v>77</v>
      </c>
      <c r="I407" s="414" t="s">
        <v>66</v>
      </c>
      <c r="J407" s="415" t="s">
        <v>77</v>
      </c>
      <c r="K407" s="414" t="s">
        <v>66</v>
      </c>
      <c r="L407" s="415" t="s">
        <v>77</v>
      </c>
      <c r="M407" s="414" t="s">
        <v>66</v>
      </c>
      <c r="N407" s="415" t="s">
        <v>77</v>
      </c>
      <c r="O407" s="414" t="s">
        <v>66</v>
      </c>
      <c r="P407" s="415" t="s">
        <v>77</v>
      </c>
      <c r="Q407" s="414" t="s">
        <v>66</v>
      </c>
      <c r="R407" s="415" t="s">
        <v>77</v>
      </c>
      <c r="S407" s="414" t="s">
        <v>66</v>
      </c>
      <c r="T407" s="415" t="s">
        <v>77</v>
      </c>
      <c r="U407" s="414" t="s">
        <v>66</v>
      </c>
      <c r="V407" s="415" t="s">
        <v>77</v>
      </c>
      <c r="W407" s="414" t="s">
        <v>66</v>
      </c>
      <c r="X407" s="415" t="s">
        <v>77</v>
      </c>
      <c r="Y407" s="414" t="s">
        <v>66</v>
      </c>
      <c r="Z407" s="415" t="s">
        <v>77</v>
      </c>
      <c r="AA407" s="414" t="s">
        <v>66</v>
      </c>
      <c r="AB407" s="416" t="s">
        <v>77</v>
      </c>
      <c r="AC407" s="410"/>
      <c r="AD407" s="417" t="s">
        <v>66</v>
      </c>
      <c r="AE407" s="415" t="s">
        <v>77</v>
      </c>
      <c r="AF407" s="418" t="s">
        <v>66</v>
      </c>
      <c r="AG407" s="415" t="s">
        <v>77</v>
      </c>
      <c r="AH407" s="418" t="s">
        <v>66</v>
      </c>
      <c r="AI407" s="415" t="s">
        <v>77</v>
      </c>
      <c r="AJ407" s="418" t="s">
        <v>66</v>
      </c>
      <c r="AK407" s="415" t="s">
        <v>77</v>
      </c>
      <c r="AL407" s="418" t="s">
        <v>66</v>
      </c>
      <c r="AM407" s="415" t="s">
        <v>77</v>
      </c>
      <c r="AN407" s="418" t="s">
        <v>66</v>
      </c>
      <c r="AO407" s="415" t="s">
        <v>77</v>
      </c>
      <c r="AP407" s="418" t="s">
        <v>66</v>
      </c>
      <c r="AQ407" s="415" t="s">
        <v>77</v>
      </c>
      <c r="AR407" s="418" t="s">
        <v>66</v>
      </c>
      <c r="AS407" s="415" t="s">
        <v>77</v>
      </c>
      <c r="AT407" s="418" t="s">
        <v>66</v>
      </c>
      <c r="AU407" s="415" t="s">
        <v>77</v>
      </c>
      <c r="AV407" s="418" t="s">
        <v>66</v>
      </c>
      <c r="AW407" s="415" t="s">
        <v>77</v>
      </c>
      <c r="AX407" s="418" t="s">
        <v>66</v>
      </c>
      <c r="AY407" s="415" t="s">
        <v>77</v>
      </c>
      <c r="AZ407" s="418" t="s">
        <v>66</v>
      </c>
      <c r="BA407" s="415" t="s">
        <v>77</v>
      </c>
      <c r="BB407" s="418" t="s">
        <v>66</v>
      </c>
      <c r="BC407" s="416" t="s">
        <v>77</v>
      </c>
      <c r="BD407" s="411"/>
      <c r="BE407" s="419" t="s">
        <v>66</v>
      </c>
      <c r="BF407" s="415" t="s">
        <v>77</v>
      </c>
      <c r="BG407" s="420" t="s">
        <v>66</v>
      </c>
      <c r="BH407" s="415" t="s">
        <v>77</v>
      </c>
      <c r="BI407" s="420" t="s">
        <v>66</v>
      </c>
      <c r="BJ407" s="415" t="s">
        <v>77</v>
      </c>
      <c r="BK407" s="420" t="s">
        <v>66</v>
      </c>
      <c r="BL407" s="415" t="s">
        <v>77</v>
      </c>
      <c r="BM407" s="420" t="s">
        <v>66</v>
      </c>
      <c r="BN407" s="415" t="s">
        <v>77</v>
      </c>
      <c r="BO407" s="420" t="s">
        <v>66</v>
      </c>
      <c r="BP407" s="415" t="s">
        <v>77</v>
      </c>
      <c r="BQ407" s="420" t="s">
        <v>66</v>
      </c>
      <c r="BR407" s="415" t="s">
        <v>77</v>
      </c>
      <c r="BS407" s="420" t="s">
        <v>66</v>
      </c>
      <c r="BT407" s="415" t="s">
        <v>77</v>
      </c>
      <c r="BU407" s="420" t="s">
        <v>66</v>
      </c>
      <c r="BV407" s="415" t="s">
        <v>77</v>
      </c>
      <c r="BW407" s="420" t="s">
        <v>66</v>
      </c>
      <c r="BX407" s="415" t="s">
        <v>77</v>
      </c>
      <c r="BY407" s="420" t="s">
        <v>66</v>
      </c>
      <c r="BZ407" s="415" t="s">
        <v>77</v>
      </c>
      <c r="CA407" s="420" t="s">
        <v>66</v>
      </c>
      <c r="CB407" s="415" t="s">
        <v>77</v>
      </c>
      <c r="CC407" s="420" t="s">
        <v>66</v>
      </c>
      <c r="CD407" s="416" t="s">
        <v>77</v>
      </c>
      <c r="CE407" s="412"/>
      <c r="CF407" s="421" t="s">
        <v>66</v>
      </c>
      <c r="CG407" s="415" t="s">
        <v>77</v>
      </c>
      <c r="CH407" s="422" t="s">
        <v>66</v>
      </c>
      <c r="CI407" s="415" t="s">
        <v>77</v>
      </c>
      <c r="CJ407" s="422" t="s">
        <v>66</v>
      </c>
      <c r="CK407" s="415" t="s">
        <v>77</v>
      </c>
      <c r="CL407" s="422" t="s">
        <v>66</v>
      </c>
      <c r="CM407" s="415" t="s">
        <v>77</v>
      </c>
      <c r="CN407" s="422" t="s">
        <v>66</v>
      </c>
      <c r="CO407" s="415" t="s">
        <v>77</v>
      </c>
      <c r="CP407" s="422" t="s">
        <v>66</v>
      </c>
      <c r="CQ407" s="415" t="s">
        <v>77</v>
      </c>
      <c r="CR407" s="422" t="s">
        <v>66</v>
      </c>
      <c r="CS407" s="415" t="s">
        <v>77</v>
      </c>
      <c r="CT407" s="422" t="s">
        <v>66</v>
      </c>
      <c r="CU407" s="415" t="s">
        <v>77</v>
      </c>
      <c r="CV407" s="422" t="s">
        <v>66</v>
      </c>
      <c r="CW407" s="415" t="s">
        <v>77</v>
      </c>
      <c r="CX407" s="422" t="s">
        <v>66</v>
      </c>
      <c r="CY407" s="415" t="s">
        <v>77</v>
      </c>
      <c r="CZ407" s="422" t="s">
        <v>66</v>
      </c>
      <c r="DA407" s="415" t="s">
        <v>77</v>
      </c>
      <c r="DB407" s="422" t="s">
        <v>66</v>
      </c>
      <c r="DC407" s="415" t="s">
        <v>77</v>
      </c>
      <c r="DD407" s="422" t="s">
        <v>66</v>
      </c>
      <c r="DE407" s="416" t="s">
        <v>77</v>
      </c>
      <c r="DF407" s="1119" t="s">
        <v>922</v>
      </c>
      <c r="DG407" s="1120"/>
      <c r="DH407" s="1120"/>
      <c r="DI407" s="1120"/>
      <c r="DJ407" s="1120"/>
      <c r="DK407" s="1120"/>
      <c r="DL407" s="1120"/>
      <c r="DM407" s="1120"/>
      <c r="DN407" s="1120"/>
      <c r="DO407" s="1121"/>
      <c r="DP407" s="564">
        <v>0</v>
      </c>
      <c r="DQ407" s="200">
        <v>0</v>
      </c>
      <c r="DR407" s="200">
        <v>0</v>
      </c>
      <c r="DS407" s="200">
        <v>0</v>
      </c>
      <c r="DT407" s="200">
        <v>0</v>
      </c>
      <c r="DU407" s="200">
        <v>0</v>
      </c>
      <c r="DV407" s="200">
        <v>0</v>
      </c>
      <c r="DW407" s="1304"/>
    </row>
    <row r="408" spans="1:127" s="240" customFormat="1" ht="15.95" customHeight="1">
      <c r="B408" s="3190" t="s">
        <v>1085</v>
      </c>
      <c r="C408" s="448">
        <f>SUM(C152:C178)</f>
        <v>0</v>
      </c>
      <c r="D408" s="449">
        <f t="shared" ref="D408:BO408" si="151">SUM(D152:D178)</f>
        <v>0</v>
      </c>
      <c r="E408" s="448">
        <f t="shared" si="151"/>
        <v>0</v>
      </c>
      <c r="F408" s="449">
        <f t="shared" si="151"/>
        <v>0</v>
      </c>
      <c r="G408" s="448">
        <f t="shared" si="151"/>
        <v>0</v>
      </c>
      <c r="H408" s="449">
        <f t="shared" si="151"/>
        <v>0</v>
      </c>
      <c r="I408" s="448">
        <f t="shared" si="151"/>
        <v>0</v>
      </c>
      <c r="J408" s="449">
        <f t="shared" si="151"/>
        <v>0</v>
      </c>
      <c r="K408" s="448">
        <f t="shared" si="151"/>
        <v>0</v>
      </c>
      <c r="L408" s="449">
        <f t="shared" si="151"/>
        <v>0</v>
      </c>
      <c r="M408" s="448">
        <f t="shared" si="151"/>
        <v>0</v>
      </c>
      <c r="N408" s="449">
        <f t="shared" si="151"/>
        <v>0</v>
      </c>
      <c r="O408" s="448">
        <f t="shared" si="151"/>
        <v>0</v>
      </c>
      <c r="P408" s="449">
        <f t="shared" si="151"/>
        <v>0</v>
      </c>
      <c r="Q408" s="448">
        <f t="shared" si="151"/>
        <v>0</v>
      </c>
      <c r="R408" s="449">
        <f t="shared" si="151"/>
        <v>0</v>
      </c>
      <c r="S408" s="448">
        <f t="shared" si="151"/>
        <v>0</v>
      </c>
      <c r="T408" s="449">
        <f t="shared" si="151"/>
        <v>0</v>
      </c>
      <c r="U408" s="448">
        <f t="shared" si="151"/>
        <v>0</v>
      </c>
      <c r="V408" s="449">
        <f t="shared" si="151"/>
        <v>0</v>
      </c>
      <c r="W408" s="448">
        <f t="shared" si="151"/>
        <v>0</v>
      </c>
      <c r="X408" s="449">
        <f t="shared" si="151"/>
        <v>0</v>
      </c>
      <c r="Y408" s="448">
        <f t="shared" si="151"/>
        <v>0</v>
      </c>
      <c r="Z408" s="449">
        <f t="shared" si="151"/>
        <v>0</v>
      </c>
      <c r="AA408" s="448">
        <f t="shared" si="151"/>
        <v>0</v>
      </c>
      <c r="AB408" s="449">
        <f t="shared" si="151"/>
        <v>0</v>
      </c>
      <c r="AC408" s="410"/>
      <c r="AD408" s="450">
        <f t="shared" si="151"/>
        <v>0</v>
      </c>
      <c r="AE408" s="449">
        <f t="shared" si="151"/>
        <v>0</v>
      </c>
      <c r="AF408" s="450">
        <f t="shared" si="151"/>
        <v>0</v>
      </c>
      <c r="AG408" s="449">
        <f t="shared" si="151"/>
        <v>0</v>
      </c>
      <c r="AH408" s="450">
        <f t="shared" si="151"/>
        <v>0</v>
      </c>
      <c r="AI408" s="449">
        <f t="shared" si="151"/>
        <v>0</v>
      </c>
      <c r="AJ408" s="450">
        <f t="shared" si="151"/>
        <v>0</v>
      </c>
      <c r="AK408" s="449">
        <f t="shared" si="151"/>
        <v>0</v>
      </c>
      <c r="AL408" s="450">
        <f t="shared" si="151"/>
        <v>0</v>
      </c>
      <c r="AM408" s="449">
        <f t="shared" si="151"/>
        <v>0</v>
      </c>
      <c r="AN408" s="450">
        <f t="shared" si="151"/>
        <v>0</v>
      </c>
      <c r="AO408" s="449">
        <f t="shared" si="151"/>
        <v>0</v>
      </c>
      <c r="AP408" s="450">
        <f t="shared" si="151"/>
        <v>0</v>
      </c>
      <c r="AQ408" s="449">
        <f t="shared" si="151"/>
        <v>0</v>
      </c>
      <c r="AR408" s="450">
        <f t="shared" si="151"/>
        <v>0</v>
      </c>
      <c r="AS408" s="449">
        <f t="shared" si="151"/>
        <v>0</v>
      </c>
      <c r="AT408" s="450">
        <f t="shared" si="151"/>
        <v>0</v>
      </c>
      <c r="AU408" s="449">
        <f t="shared" si="151"/>
        <v>0</v>
      </c>
      <c r="AV408" s="450">
        <f t="shared" si="151"/>
        <v>0</v>
      </c>
      <c r="AW408" s="449">
        <f t="shared" si="151"/>
        <v>0</v>
      </c>
      <c r="AX408" s="450">
        <f t="shared" si="151"/>
        <v>0</v>
      </c>
      <c r="AY408" s="449">
        <f t="shared" si="151"/>
        <v>0</v>
      </c>
      <c r="AZ408" s="450">
        <f t="shared" si="151"/>
        <v>0</v>
      </c>
      <c r="BA408" s="449">
        <f t="shared" si="151"/>
        <v>0</v>
      </c>
      <c r="BB408" s="450">
        <f t="shared" si="151"/>
        <v>0</v>
      </c>
      <c r="BC408" s="449">
        <f t="shared" si="151"/>
        <v>0</v>
      </c>
      <c r="BD408" s="411"/>
      <c r="BE408" s="451">
        <f t="shared" si="151"/>
        <v>0</v>
      </c>
      <c r="BF408" s="449">
        <f t="shared" si="151"/>
        <v>0</v>
      </c>
      <c r="BG408" s="451">
        <f t="shared" si="151"/>
        <v>0</v>
      </c>
      <c r="BH408" s="449">
        <f t="shared" si="151"/>
        <v>0</v>
      </c>
      <c r="BI408" s="451">
        <f t="shared" si="151"/>
        <v>0</v>
      </c>
      <c r="BJ408" s="449">
        <f t="shared" si="151"/>
        <v>0</v>
      </c>
      <c r="BK408" s="451">
        <f t="shared" si="151"/>
        <v>0</v>
      </c>
      <c r="BL408" s="449">
        <f t="shared" si="151"/>
        <v>0</v>
      </c>
      <c r="BM408" s="451">
        <f t="shared" si="151"/>
        <v>0</v>
      </c>
      <c r="BN408" s="449">
        <f t="shared" si="151"/>
        <v>0</v>
      </c>
      <c r="BO408" s="451">
        <f t="shared" si="151"/>
        <v>0</v>
      </c>
      <c r="BP408" s="449">
        <f t="shared" ref="BP408:DE408" si="152">SUM(BP152:BP178)</f>
        <v>0</v>
      </c>
      <c r="BQ408" s="451">
        <f t="shared" si="152"/>
        <v>0</v>
      </c>
      <c r="BR408" s="449">
        <f t="shared" si="152"/>
        <v>0</v>
      </c>
      <c r="BS408" s="451">
        <f t="shared" si="152"/>
        <v>0</v>
      </c>
      <c r="BT408" s="449">
        <f t="shared" si="152"/>
        <v>0</v>
      </c>
      <c r="BU408" s="451">
        <f t="shared" si="152"/>
        <v>0</v>
      </c>
      <c r="BV408" s="449">
        <f t="shared" si="152"/>
        <v>0</v>
      </c>
      <c r="BW408" s="451">
        <f t="shared" si="152"/>
        <v>0</v>
      </c>
      <c r="BX408" s="449">
        <f t="shared" si="152"/>
        <v>0</v>
      </c>
      <c r="BY408" s="451">
        <f t="shared" si="152"/>
        <v>0</v>
      </c>
      <c r="BZ408" s="449">
        <f t="shared" si="152"/>
        <v>0</v>
      </c>
      <c r="CA408" s="451">
        <f t="shared" si="152"/>
        <v>0</v>
      </c>
      <c r="CB408" s="449">
        <f t="shared" si="152"/>
        <v>0</v>
      </c>
      <c r="CC408" s="451">
        <f t="shared" si="152"/>
        <v>0</v>
      </c>
      <c r="CD408" s="449">
        <f t="shared" si="152"/>
        <v>0</v>
      </c>
      <c r="CE408" s="412"/>
      <c r="CF408" s="452">
        <f t="shared" si="152"/>
        <v>0</v>
      </c>
      <c r="CG408" s="449">
        <f t="shared" si="152"/>
        <v>0</v>
      </c>
      <c r="CH408" s="452">
        <f t="shared" si="152"/>
        <v>0</v>
      </c>
      <c r="CI408" s="449">
        <f t="shared" si="152"/>
        <v>0</v>
      </c>
      <c r="CJ408" s="452">
        <f t="shared" si="152"/>
        <v>0</v>
      </c>
      <c r="CK408" s="449">
        <f t="shared" si="152"/>
        <v>0</v>
      </c>
      <c r="CL408" s="452">
        <f t="shared" si="152"/>
        <v>0</v>
      </c>
      <c r="CM408" s="449">
        <f t="shared" si="152"/>
        <v>0</v>
      </c>
      <c r="CN408" s="452">
        <f t="shared" si="152"/>
        <v>0</v>
      </c>
      <c r="CO408" s="449">
        <f t="shared" si="152"/>
        <v>0</v>
      </c>
      <c r="CP408" s="452">
        <f t="shared" si="152"/>
        <v>0</v>
      </c>
      <c r="CQ408" s="449">
        <f t="shared" si="152"/>
        <v>0</v>
      </c>
      <c r="CR408" s="452">
        <f t="shared" si="152"/>
        <v>0</v>
      </c>
      <c r="CS408" s="449">
        <f t="shared" si="152"/>
        <v>0</v>
      </c>
      <c r="CT408" s="452">
        <f t="shared" si="152"/>
        <v>0</v>
      </c>
      <c r="CU408" s="449">
        <f t="shared" si="152"/>
        <v>0</v>
      </c>
      <c r="CV408" s="452">
        <f t="shared" si="152"/>
        <v>0</v>
      </c>
      <c r="CW408" s="449">
        <f t="shared" si="152"/>
        <v>0</v>
      </c>
      <c r="CX408" s="452">
        <f t="shared" si="152"/>
        <v>0</v>
      </c>
      <c r="CY408" s="449">
        <f t="shared" si="152"/>
        <v>0</v>
      </c>
      <c r="CZ408" s="452">
        <f t="shared" si="152"/>
        <v>0</v>
      </c>
      <c r="DA408" s="449">
        <f t="shared" si="152"/>
        <v>0</v>
      </c>
      <c r="DB408" s="452">
        <f t="shared" si="152"/>
        <v>0</v>
      </c>
      <c r="DC408" s="449">
        <f t="shared" si="152"/>
        <v>0</v>
      </c>
      <c r="DD408" s="452">
        <f t="shared" si="152"/>
        <v>0</v>
      </c>
      <c r="DE408" s="449">
        <f t="shared" si="152"/>
        <v>0</v>
      </c>
      <c r="DF408" s="3192" t="s">
        <v>1086</v>
      </c>
      <c r="DG408" s="3193"/>
      <c r="DH408" s="3193"/>
      <c r="DI408" s="3193"/>
      <c r="DJ408" s="3193"/>
      <c r="DK408" s="3193"/>
      <c r="DL408" s="3193"/>
      <c r="DM408" s="657"/>
      <c r="DN408" s="657"/>
      <c r="DO408" s="1122"/>
      <c r="DP408" s="564">
        <v>0</v>
      </c>
      <c r="DQ408" s="200">
        <v>0</v>
      </c>
      <c r="DR408" s="200">
        <v>0</v>
      </c>
      <c r="DS408" s="200">
        <v>0</v>
      </c>
      <c r="DT408" s="200">
        <v>0</v>
      </c>
      <c r="DU408" s="200">
        <v>0</v>
      </c>
      <c r="DV408" s="200">
        <v>0</v>
      </c>
      <c r="DW408" s="1304"/>
    </row>
    <row r="409" spans="1:127" s="240" customFormat="1" ht="15.95" customHeight="1">
      <c r="B409" s="3191"/>
      <c r="C409" s="1133">
        <f>SUM(C408:D408)</f>
        <v>0</v>
      </c>
      <c r="D409" s="454" t="str">
        <f>IF(C409&gt;0,"fois","")</f>
        <v/>
      </c>
      <c r="E409" s="1133">
        <f>SUM(E408:F408)</f>
        <v>0</v>
      </c>
      <c r="F409" s="454" t="str">
        <f>IF(E409&gt;0,"fois","")</f>
        <v/>
      </c>
      <c r="G409" s="1133">
        <f>SUM(G408:H408)</f>
        <v>0</v>
      </c>
      <c r="H409" s="454" t="str">
        <f>IF(G409&gt;0,"fois","")</f>
        <v/>
      </c>
      <c r="I409" s="1133">
        <f>SUM(I408:J408)</f>
        <v>0</v>
      </c>
      <c r="J409" s="454" t="str">
        <f>IF(I409&gt;0,"fois","")</f>
        <v/>
      </c>
      <c r="K409" s="1133">
        <f>SUM(K408:L408)</f>
        <v>0</v>
      </c>
      <c r="L409" s="454" t="str">
        <f>IF(K409&gt;0,"fois","")</f>
        <v/>
      </c>
      <c r="M409" s="1133">
        <f>SUM(M408:N408)</f>
        <v>0</v>
      </c>
      <c r="N409" s="454" t="str">
        <f>IF(M409&gt;0,"fois","")</f>
        <v/>
      </c>
      <c r="O409" s="1133">
        <f>SUM(O408:P408)</f>
        <v>0</v>
      </c>
      <c r="P409" s="454" t="str">
        <f>IF(O409&gt;0,"fois","")</f>
        <v/>
      </c>
      <c r="Q409" s="1133">
        <f>SUM(Q408:R408)</f>
        <v>0</v>
      </c>
      <c r="R409" s="454" t="str">
        <f>IF(Q409&gt;0,"fois","")</f>
        <v/>
      </c>
      <c r="S409" s="1133">
        <f>SUM(S408:T408)</f>
        <v>0</v>
      </c>
      <c r="T409" s="454" t="str">
        <f>IF(S409&gt;0,"fois","")</f>
        <v/>
      </c>
      <c r="U409" s="1133">
        <f>SUM(U408:V408)</f>
        <v>0</v>
      </c>
      <c r="V409" s="454" t="str">
        <f>IF(U409&gt;0,"fois","")</f>
        <v/>
      </c>
      <c r="W409" s="1133">
        <f>SUM(W408:X408)</f>
        <v>0</v>
      </c>
      <c r="X409" s="454" t="str">
        <f>IF(W409&gt;0,"fois","")</f>
        <v/>
      </c>
      <c r="Y409" s="1133">
        <f>SUM(Y408:Z408)</f>
        <v>0</v>
      </c>
      <c r="Z409" s="454" t="str">
        <f>IF(Y409&gt;0,"fois","")</f>
        <v/>
      </c>
      <c r="AA409" s="1133">
        <f>SUM(AA408:AB408)</f>
        <v>0</v>
      </c>
      <c r="AB409" s="454" t="str">
        <f>IF(AA409&gt;0,"fois","")</f>
        <v/>
      </c>
      <c r="AC409" s="410"/>
      <c r="AD409" s="1133">
        <f>SUM(AD408:AE408)</f>
        <v>0</v>
      </c>
      <c r="AE409" s="454" t="str">
        <f>IF(AD409&gt;0,"fois","")</f>
        <v/>
      </c>
      <c r="AF409" s="1133">
        <f>SUM(AF408:AG408)</f>
        <v>0</v>
      </c>
      <c r="AG409" s="454" t="str">
        <f>IF(AF409&gt;0,"fois","")</f>
        <v/>
      </c>
      <c r="AH409" s="1133">
        <f>SUM(AH408:AI408)</f>
        <v>0</v>
      </c>
      <c r="AI409" s="454" t="str">
        <f>IF(AH409&gt;0,"fois","")</f>
        <v/>
      </c>
      <c r="AJ409" s="1133">
        <f>SUM(AJ408:AK408)</f>
        <v>0</v>
      </c>
      <c r="AK409" s="454" t="str">
        <f>IF(AJ409&gt;0,"fois","")</f>
        <v/>
      </c>
      <c r="AL409" s="1133">
        <f>SUM(AL408:AM408)</f>
        <v>0</v>
      </c>
      <c r="AM409" s="454" t="str">
        <f>IF(AL409&gt;0,"fois","")</f>
        <v/>
      </c>
      <c r="AN409" s="1133">
        <f>SUM(AN408:AO408)</f>
        <v>0</v>
      </c>
      <c r="AO409" s="454" t="str">
        <f>IF(AN409&gt;0,"fois","")</f>
        <v/>
      </c>
      <c r="AP409" s="1133">
        <f>SUM(AP408:AQ408)</f>
        <v>0</v>
      </c>
      <c r="AQ409" s="454" t="str">
        <f>IF(AP409&gt;0,"fois","")</f>
        <v/>
      </c>
      <c r="AR409" s="1133">
        <f>SUM(AR408:AS408)</f>
        <v>0</v>
      </c>
      <c r="AS409" s="454" t="str">
        <f>IF(AR409&gt;0,"fois","")</f>
        <v/>
      </c>
      <c r="AT409" s="1133">
        <f>SUM(AT408:AU408)</f>
        <v>0</v>
      </c>
      <c r="AU409" s="454" t="str">
        <f>IF(AT409&gt;0,"fois","")</f>
        <v/>
      </c>
      <c r="AV409" s="1133">
        <f>SUM(AV408:AW408)</f>
        <v>0</v>
      </c>
      <c r="AW409" s="454" t="str">
        <f>IF(AV409&gt;0,"fois","")</f>
        <v/>
      </c>
      <c r="AX409" s="1133">
        <f>SUM(AX408:AY408)</f>
        <v>0</v>
      </c>
      <c r="AY409" s="454" t="str">
        <f>IF(AX409&gt;0,"fois","")</f>
        <v/>
      </c>
      <c r="AZ409" s="1133">
        <f>SUM(AZ408:BA408)</f>
        <v>0</v>
      </c>
      <c r="BA409" s="454" t="str">
        <f>IF(AZ409&gt;0,"fois","")</f>
        <v/>
      </c>
      <c r="BB409" s="1133">
        <f>SUM(BB408:BC408)</f>
        <v>0</v>
      </c>
      <c r="BC409" s="454" t="str">
        <f>IF(BB409&gt;0,"fois","")</f>
        <v/>
      </c>
      <c r="BD409" s="411"/>
      <c r="BE409" s="1133">
        <f>SUM(BE408:BF408)</f>
        <v>0</v>
      </c>
      <c r="BF409" s="454" t="str">
        <f>IF(BE409&gt;0,"fois","")</f>
        <v/>
      </c>
      <c r="BG409" s="1133">
        <f>SUM(BG408:BH408)</f>
        <v>0</v>
      </c>
      <c r="BH409" s="454" t="str">
        <f>IF(BG409&gt;0,"fois","")</f>
        <v/>
      </c>
      <c r="BI409" s="1133">
        <f>SUM(BI408:BJ408)</f>
        <v>0</v>
      </c>
      <c r="BJ409" s="454" t="str">
        <f>IF(BI409&gt;0,"fois","")</f>
        <v/>
      </c>
      <c r="BK409" s="1133">
        <f>SUM(BK408:BL408)</f>
        <v>0</v>
      </c>
      <c r="BL409" s="454" t="str">
        <f>IF(BK409&gt;0,"fois","")</f>
        <v/>
      </c>
      <c r="BM409" s="1133">
        <f>SUM(BM408:BN408)</f>
        <v>0</v>
      </c>
      <c r="BN409" s="454" t="str">
        <f>IF(BM409&gt;0,"fois","")</f>
        <v/>
      </c>
      <c r="BO409" s="1133">
        <f>SUM(BO408:BP408)</f>
        <v>0</v>
      </c>
      <c r="BP409" s="454" t="str">
        <f>IF(BO409&gt;0,"fois","")</f>
        <v/>
      </c>
      <c r="BQ409" s="1133">
        <f>SUM(BQ408:BR408)</f>
        <v>0</v>
      </c>
      <c r="BR409" s="454" t="str">
        <f>IF(BQ409&gt;0,"fois","")</f>
        <v/>
      </c>
      <c r="BS409" s="1133">
        <f>SUM(BS408:BT408)</f>
        <v>0</v>
      </c>
      <c r="BT409" s="454" t="str">
        <f>IF(BS409&gt;0,"fois","")</f>
        <v/>
      </c>
      <c r="BU409" s="1133">
        <f>SUM(BU408:BV408)</f>
        <v>0</v>
      </c>
      <c r="BV409" s="454" t="str">
        <f>IF(BU409&gt;0,"fois","")</f>
        <v/>
      </c>
      <c r="BW409" s="1133">
        <f>SUM(BW408:BX408)</f>
        <v>0</v>
      </c>
      <c r="BX409" s="454" t="str">
        <f>IF(BW409&gt;0,"fois","")</f>
        <v/>
      </c>
      <c r="BY409" s="1133">
        <f>SUM(BY408:BZ408)</f>
        <v>0</v>
      </c>
      <c r="BZ409" s="454" t="str">
        <f>IF(BY409&gt;0,"fois","")</f>
        <v/>
      </c>
      <c r="CA409" s="1133">
        <f>SUM(CA408:CB408)</f>
        <v>0</v>
      </c>
      <c r="CB409" s="454" t="str">
        <f>IF(CA409&gt;0,"fois","")</f>
        <v/>
      </c>
      <c r="CC409" s="1133">
        <f>SUM(CC408:CD408)</f>
        <v>0</v>
      </c>
      <c r="CD409" s="454" t="str">
        <f>IF(CC409&gt;0,"fois","")</f>
        <v/>
      </c>
      <c r="CE409" s="412"/>
      <c r="CF409" s="1133">
        <f>SUM(CF408:CG408)</f>
        <v>0</v>
      </c>
      <c r="CG409" s="454" t="str">
        <f>IF(CF409&gt;0,"fois","")</f>
        <v/>
      </c>
      <c r="CH409" s="1133">
        <f>SUM(CH408:CI408)</f>
        <v>0</v>
      </c>
      <c r="CI409" s="454" t="str">
        <f>IF(CH409&gt;0,"fois","")</f>
        <v/>
      </c>
      <c r="CJ409" s="1133">
        <f>SUM(CJ408:CK408)</f>
        <v>0</v>
      </c>
      <c r="CK409" s="454" t="str">
        <f>IF(CJ409&gt;0,"fois","")</f>
        <v/>
      </c>
      <c r="CL409" s="1133">
        <f>SUM(CL408:CM408)</f>
        <v>0</v>
      </c>
      <c r="CM409" s="454" t="str">
        <f>IF(CL409&gt;0,"fois","")</f>
        <v/>
      </c>
      <c r="CN409" s="1133">
        <f>SUM(CN408:CO408)</f>
        <v>0</v>
      </c>
      <c r="CO409" s="454" t="str">
        <f>IF(CN409&gt;0,"fois","")</f>
        <v/>
      </c>
      <c r="CP409" s="1133">
        <f>SUM(CP408:CQ408)</f>
        <v>0</v>
      </c>
      <c r="CQ409" s="454" t="str">
        <f>IF(CP409&gt;0,"fois","")</f>
        <v/>
      </c>
      <c r="CR409" s="1133">
        <f>SUM(CR408:CS408)</f>
        <v>0</v>
      </c>
      <c r="CS409" s="454" t="str">
        <f>IF(CR409&gt;0,"fois","")</f>
        <v/>
      </c>
      <c r="CT409" s="1133">
        <f>SUM(CT408:CU408)</f>
        <v>0</v>
      </c>
      <c r="CU409" s="454" t="str">
        <f>IF(CT409&gt;0,"fois","")</f>
        <v/>
      </c>
      <c r="CV409" s="1133">
        <f>SUM(CV408:CW408)</f>
        <v>0</v>
      </c>
      <c r="CW409" s="454" t="str">
        <f>IF(CV409&gt;0,"fois","")</f>
        <v/>
      </c>
      <c r="CX409" s="1133">
        <f>SUM(CX408:CY408)</f>
        <v>0</v>
      </c>
      <c r="CY409" s="454" t="str">
        <f>IF(CX409&gt;0,"fois","")</f>
        <v/>
      </c>
      <c r="CZ409" s="1133">
        <f>SUM(CZ408:DA408)</f>
        <v>0</v>
      </c>
      <c r="DA409" s="454" t="str">
        <f>IF(CZ409&gt;0,"fois","")</f>
        <v/>
      </c>
      <c r="DB409" s="1133">
        <f>SUM(DB408:DC408)</f>
        <v>0</v>
      </c>
      <c r="DC409" s="454" t="str">
        <f>IF(DB409&gt;0,"fois","")</f>
        <v/>
      </c>
      <c r="DD409" s="1133">
        <f>SUM(DD408:DE408)</f>
        <v>0</v>
      </c>
      <c r="DE409" s="454" t="str">
        <f>IF(DD409&gt;0,"fois","")</f>
        <v/>
      </c>
      <c r="DF409" s="3194"/>
      <c r="DG409" s="3195"/>
      <c r="DH409" s="3195"/>
      <c r="DI409" s="3195"/>
      <c r="DJ409" s="3195"/>
      <c r="DK409" s="3195"/>
      <c r="DL409" s="3195"/>
      <c r="DM409" s="658"/>
      <c r="DN409" s="658"/>
      <c r="DO409" s="1123"/>
      <c r="DP409" s="564">
        <v>0</v>
      </c>
      <c r="DQ409" s="200">
        <v>0</v>
      </c>
      <c r="DR409" s="200">
        <v>0</v>
      </c>
      <c r="DS409" s="200">
        <v>0</v>
      </c>
      <c r="DT409" s="200">
        <v>0</v>
      </c>
      <c r="DU409" s="200">
        <v>0</v>
      </c>
      <c r="DV409" s="200">
        <v>0</v>
      </c>
      <c r="DW409" s="1304"/>
    </row>
    <row r="410" spans="1:127" s="240" customFormat="1" ht="15.95" customHeight="1">
      <c r="B410" s="456" t="s">
        <v>1087</v>
      </c>
      <c r="C410" s="3238" t="str">
        <f>IF(SUM(C408:D408)&lt;=I413,"OK","Trop")</f>
        <v>OK</v>
      </c>
      <c r="D410" s="3239"/>
      <c r="E410" s="3238" t="str">
        <f>IF(SUM(E408:F408)&lt;=I413,"OK","Trop")</f>
        <v>OK</v>
      </c>
      <c r="F410" s="3239"/>
      <c r="G410" s="3238" t="str">
        <f>IF(SUM(G408:H408)&lt;=I413,"OK","Trop")</f>
        <v>OK</v>
      </c>
      <c r="H410" s="3239"/>
      <c r="I410" s="3238" t="str">
        <f>IF(SUM(I408:J408)&lt;=I413,"OK","Trop")</f>
        <v>OK</v>
      </c>
      <c r="J410" s="3239"/>
      <c r="K410" s="3238" t="str">
        <f>IF(SUM(K408:L408)&lt;=I413,"OK","Trop")</f>
        <v>OK</v>
      </c>
      <c r="L410" s="3239"/>
      <c r="M410" s="3238" t="str">
        <f>IF(SUM(M408:N408)&lt;=I413,"OK","Trop")</f>
        <v>OK</v>
      </c>
      <c r="N410" s="3239"/>
      <c r="O410" s="3238" t="str">
        <f>IF(SUM(O408:P408)&lt;=I413,"OK","Trop")</f>
        <v>OK</v>
      </c>
      <c r="P410" s="3239"/>
      <c r="Q410" s="3238" t="str">
        <f>IF(SUM(Q408:R408)&lt;=I413,"OK","Trop")</f>
        <v>OK</v>
      </c>
      <c r="R410" s="3239"/>
      <c r="S410" s="3238" t="str">
        <f>IF(SUM(S408:T408)&lt;=I413,"OK","Trop")</f>
        <v>OK</v>
      </c>
      <c r="T410" s="3239"/>
      <c r="U410" s="3238" t="str">
        <f>IF(SUM(U408:V408)&lt;=I413,"OK","Trop")</f>
        <v>OK</v>
      </c>
      <c r="V410" s="3239"/>
      <c r="W410" s="3238" t="str">
        <f>IF(SUM(W408:X408)&lt;=I413,"OK","Trop")</f>
        <v>OK</v>
      </c>
      <c r="X410" s="3239"/>
      <c r="Y410" s="3238" t="str">
        <f>IF(SUM(Y408:Z408)&lt;=I413,"OK","Trop")</f>
        <v>OK</v>
      </c>
      <c r="Z410" s="3239"/>
      <c r="AA410" s="3238" t="str">
        <f>IF(SUM(AA408:AB408)&lt;=I413,"OK","Trop")</f>
        <v>OK</v>
      </c>
      <c r="AB410" s="3239"/>
      <c r="AC410" s="410"/>
      <c r="AD410" s="3238" t="str">
        <f>IF(SUM(AD408:AE408)&lt;=AJ413,"OK","Trop")</f>
        <v>OK</v>
      </c>
      <c r="AE410" s="3239"/>
      <c r="AF410" s="3238" t="str">
        <f>IF(SUM(AF408:AG408)&lt;=AJ413,"OK","Trop")</f>
        <v>OK</v>
      </c>
      <c r="AG410" s="3239"/>
      <c r="AH410" s="3238" t="str">
        <f>IF(SUM(AH408:AI408)&lt;=AJ413,"OK","Trop")</f>
        <v>OK</v>
      </c>
      <c r="AI410" s="3239"/>
      <c r="AJ410" s="3238" t="str">
        <f>IF(SUM(AJ408:AK408)&lt;=AJ413,"OK","Trop")</f>
        <v>OK</v>
      </c>
      <c r="AK410" s="3239"/>
      <c r="AL410" s="3238" t="str">
        <f>IF(SUM(AL408:AM408)&lt;=AJ413,"OK","Trop")</f>
        <v>OK</v>
      </c>
      <c r="AM410" s="3239"/>
      <c r="AN410" s="3238" t="str">
        <f>IF(SUM(AN408:AO408)&lt;=AJ413,"OK","Trop")</f>
        <v>OK</v>
      </c>
      <c r="AO410" s="3239"/>
      <c r="AP410" s="3238" t="str">
        <f>IF(SUM(AP408:AQ408)&lt;=AJ413,"OK","Trop")</f>
        <v>OK</v>
      </c>
      <c r="AQ410" s="3239"/>
      <c r="AR410" s="3238" t="str">
        <f>IF(SUM(AR408:AS408)&lt;=AJ413,"OK","Trop")</f>
        <v>OK</v>
      </c>
      <c r="AS410" s="3239"/>
      <c r="AT410" s="3238" t="str">
        <f>IF(SUM(AT408:AU408)&lt;=AJ413,"OK","Trop")</f>
        <v>OK</v>
      </c>
      <c r="AU410" s="3239"/>
      <c r="AV410" s="3238" t="str">
        <f>IF(SUM(AV408:AW408)&lt;=AJ413,"OK","Trop")</f>
        <v>OK</v>
      </c>
      <c r="AW410" s="3239"/>
      <c r="AX410" s="3238" t="str">
        <f>IF(SUM(AX408:AY408)&lt;=AJ413,"OK","Trop")</f>
        <v>OK</v>
      </c>
      <c r="AY410" s="3239"/>
      <c r="AZ410" s="3238" t="str">
        <f>IF(SUM(AZ408:BA408)&lt;=AJ413,"OK","Trop")</f>
        <v>OK</v>
      </c>
      <c r="BA410" s="3239"/>
      <c r="BB410" s="3238" t="str">
        <f>IF(SUM(BB408:BC408)&lt;=AJ413,"OK","Trop")</f>
        <v>OK</v>
      </c>
      <c r="BC410" s="3239"/>
      <c r="BD410" s="411"/>
      <c r="BE410" s="3238" t="str">
        <f>IF(SUM(BE408:BF408)&lt;=BK413,"OK","Trop")</f>
        <v>OK</v>
      </c>
      <c r="BF410" s="3239"/>
      <c r="BG410" s="3238" t="str">
        <f>IF(SUM(BG408:BH408)&lt;=BK413,"OK","Trop")</f>
        <v>OK</v>
      </c>
      <c r="BH410" s="3239"/>
      <c r="BI410" s="3238" t="str">
        <f>IF(SUM(BI408:BJ408)&lt;=BK413,"OK","Trop")</f>
        <v>OK</v>
      </c>
      <c r="BJ410" s="3239"/>
      <c r="BK410" s="3238" t="str">
        <f>IF(SUM(BK408:BL408)&lt;=BK413,"OK","Trop")</f>
        <v>OK</v>
      </c>
      <c r="BL410" s="3239"/>
      <c r="BM410" s="3238" t="str">
        <f>IF(SUM(BM408:BN408)&lt;=BK413,"OK","Trop")</f>
        <v>OK</v>
      </c>
      <c r="BN410" s="3239"/>
      <c r="BO410" s="3238" t="str">
        <f>IF(SUM(BO408:BP408)&lt;=BK413,"OK","Trop")</f>
        <v>OK</v>
      </c>
      <c r="BP410" s="3239"/>
      <c r="BQ410" s="3238" t="str">
        <f>IF(SUM(BQ408:BR408)&lt;=BK413,"OK","Trop")</f>
        <v>OK</v>
      </c>
      <c r="BR410" s="3239"/>
      <c r="BS410" s="3238" t="str">
        <f>IF(SUM(BS408:BT408)&lt;=BK413,"OK","Trop")</f>
        <v>OK</v>
      </c>
      <c r="BT410" s="3239"/>
      <c r="BU410" s="3238" t="str">
        <f>IF(SUM(BU408:BV408)&lt;=BK413,"OK","Trop")</f>
        <v>OK</v>
      </c>
      <c r="BV410" s="3239"/>
      <c r="BW410" s="3238" t="str">
        <f>IF(SUM(BW408:BX408)&lt;=BK413,"OK","Trop")</f>
        <v>OK</v>
      </c>
      <c r="BX410" s="3239"/>
      <c r="BY410" s="3238" t="str">
        <f>IF(SUM(BY408:BZ408)&lt;=BK413,"OK","Trop")</f>
        <v>OK</v>
      </c>
      <c r="BZ410" s="3239"/>
      <c r="CA410" s="3238" t="str">
        <f>IF(SUM(CA408:CB408)&lt;=BK413,"OK","Trop")</f>
        <v>OK</v>
      </c>
      <c r="CB410" s="3239"/>
      <c r="CC410" s="3238" t="str">
        <f>IF(SUM(CC408:CD408)&lt;=BK413,"OK","Trop")</f>
        <v>OK</v>
      </c>
      <c r="CD410" s="3239"/>
      <c r="CE410" s="412"/>
      <c r="CF410" s="3238" t="str">
        <f>IF(SUM(CF408:CG408)&lt;=CL413,"OK","Trop")</f>
        <v>OK</v>
      </c>
      <c r="CG410" s="3239"/>
      <c r="CH410" s="3238" t="str">
        <f>IF(SUM(CH408:CI408)&lt;=CL413,"OK","Trop")</f>
        <v>OK</v>
      </c>
      <c r="CI410" s="3239"/>
      <c r="CJ410" s="3238" t="str">
        <f>IF(SUM(CJ408:CK408)&lt;=CL413,"OK","Trop")</f>
        <v>OK</v>
      </c>
      <c r="CK410" s="3239"/>
      <c r="CL410" s="3238" t="str">
        <f>IF(SUM(CL408:CM408)&lt;=CL413,"OK","Trop")</f>
        <v>OK</v>
      </c>
      <c r="CM410" s="3239"/>
      <c r="CN410" s="3238" t="str">
        <f>IF(SUM(CN408:CO408)&lt;=CL413,"OK","Trop")</f>
        <v>OK</v>
      </c>
      <c r="CO410" s="3239"/>
      <c r="CP410" s="3238" t="str">
        <f>IF(SUM(CP408:CQ408)&lt;=CL413,"OK","Trop")</f>
        <v>OK</v>
      </c>
      <c r="CQ410" s="3239"/>
      <c r="CR410" s="3238" t="str">
        <f>IF(SUM(CR408:CS408)&lt;=CL413,"OK","Trop")</f>
        <v>OK</v>
      </c>
      <c r="CS410" s="3239"/>
      <c r="CT410" s="3238" t="str">
        <f>IF(SUM(CT408:CU408)&lt;=CL413,"OK","Trop")</f>
        <v>OK</v>
      </c>
      <c r="CU410" s="3239"/>
      <c r="CV410" s="3238" t="str">
        <f>IF(SUM(CV408:CW408)&lt;=CL413,"OK","Trop")</f>
        <v>OK</v>
      </c>
      <c r="CW410" s="3239"/>
      <c r="CX410" s="3238" t="str">
        <f>IF(SUM(CX408:CY408)&lt;=CL413,"OK","Trop")</f>
        <v>OK</v>
      </c>
      <c r="CY410" s="3239"/>
      <c r="CZ410" s="3238" t="str">
        <f>IF(SUM(CZ408:DA408)&lt;=CL413,"OK","Trop")</f>
        <v>OK</v>
      </c>
      <c r="DA410" s="3239"/>
      <c r="DB410" s="3238" t="str">
        <f>IF(SUM(DB408:DC408)&lt;=CL413,"OK","Trop")</f>
        <v>OK</v>
      </c>
      <c r="DC410" s="3239"/>
      <c r="DD410" s="3238" t="str">
        <f>IF(SUM(DD408:DE408)&lt;=CL413,"OK","Trop")</f>
        <v>OK</v>
      </c>
      <c r="DE410" s="3239"/>
      <c r="DF410" s="457" t="s">
        <v>1088</v>
      </c>
      <c r="DG410" s="408"/>
      <c r="DH410" s="408"/>
      <c r="DI410" s="408"/>
      <c r="DJ410" s="270"/>
      <c r="DK410" s="270"/>
      <c r="DL410" s="270"/>
      <c r="DM410" s="270"/>
      <c r="DN410" s="270"/>
      <c r="DO410" s="1122"/>
      <c r="DP410" s="564">
        <v>0</v>
      </c>
      <c r="DQ410" s="200">
        <v>0</v>
      </c>
      <c r="DR410" s="200">
        <v>0</v>
      </c>
      <c r="DS410" s="200">
        <v>0</v>
      </c>
      <c r="DT410" s="200">
        <v>0</v>
      </c>
      <c r="DU410" s="200">
        <v>0</v>
      </c>
      <c r="DV410" s="200">
        <v>0</v>
      </c>
      <c r="DW410" s="1304"/>
    </row>
    <row r="411" spans="1:127" s="240" customFormat="1" ht="15.95" customHeight="1">
      <c r="B411" s="456" t="s">
        <v>1089</v>
      </c>
      <c r="C411" s="3242" t="str">
        <f>IF(C410="OK","",SUM(C408:D408)-I413)</f>
        <v/>
      </c>
      <c r="D411" s="3243"/>
      <c r="E411" s="3242" t="str">
        <f>IF(E410="OK","",SUM(E408:F408)-I413)</f>
        <v/>
      </c>
      <c r="F411" s="3243"/>
      <c r="G411" s="3242" t="str">
        <f>IF(G410="OK","",SUM(G408:H408)-I413)</f>
        <v/>
      </c>
      <c r="H411" s="3243"/>
      <c r="I411" s="3242" t="str">
        <f>IF(I410="OK","",SUM(I408:J408)-I413)</f>
        <v/>
      </c>
      <c r="J411" s="3243"/>
      <c r="K411" s="3242" t="str">
        <f>IF(K410="OK","",SUM(K408:L408)-I413)</f>
        <v/>
      </c>
      <c r="L411" s="3243"/>
      <c r="M411" s="3242" t="str">
        <f>IF(M410="OK","",SUM(M408:N408)-I413)</f>
        <v/>
      </c>
      <c r="N411" s="3243"/>
      <c r="O411" s="3242" t="str">
        <f>IF(O410="OK","",SUM(O408:P408)-I413)</f>
        <v/>
      </c>
      <c r="P411" s="3243"/>
      <c r="Q411" s="3242" t="str">
        <f>IF(Q410="OK","",SUM(Q408:R408)-I413)</f>
        <v/>
      </c>
      <c r="R411" s="3243"/>
      <c r="S411" s="3242" t="str">
        <f>IF(S410="OK","",SUM(S408:T408)-I413)</f>
        <v/>
      </c>
      <c r="T411" s="3243"/>
      <c r="U411" s="3242" t="str">
        <f>IF(U410="OK","",SUM(U408:V408)-I413)</f>
        <v/>
      </c>
      <c r="V411" s="3243"/>
      <c r="W411" s="3242" t="str">
        <f>IF(W410="OK","",SUM(W408:X408)-I413)</f>
        <v/>
      </c>
      <c r="X411" s="3243"/>
      <c r="Y411" s="3242" t="str">
        <f>IF(Y410="OK","",SUM(Y408:Z408)-I413)</f>
        <v/>
      </c>
      <c r="Z411" s="3243"/>
      <c r="AA411" s="3242" t="str">
        <f>IF(AA410="OK","",SUM(AA408:AB408)-I413)</f>
        <v/>
      </c>
      <c r="AB411" s="3243"/>
      <c r="AC411" s="410"/>
      <c r="AD411" s="3242" t="str">
        <f>IF(AD410="OK","",SUM(AD408:AE408)-AJ413)</f>
        <v/>
      </c>
      <c r="AE411" s="3243"/>
      <c r="AF411" s="3242" t="str">
        <f>IF(AF410="OK","",SUM(AF408:AG408)-AJ413)</f>
        <v/>
      </c>
      <c r="AG411" s="3243"/>
      <c r="AH411" s="3242" t="str">
        <f>IF(AH410="OK","",SUM(AH408:AI408)-AJ413)</f>
        <v/>
      </c>
      <c r="AI411" s="3243"/>
      <c r="AJ411" s="3242" t="str">
        <f>IF(AJ410="OK","",SUM(AJ408:AK408)-AJ413)</f>
        <v/>
      </c>
      <c r="AK411" s="3243"/>
      <c r="AL411" s="3242" t="str">
        <f>IF(AL410="OK","",SUM(AL408:AM408)-AJ413)</f>
        <v/>
      </c>
      <c r="AM411" s="3243"/>
      <c r="AN411" s="3242" t="str">
        <f>IF(AN410="OK","",SUM(AN408:AO408)-AJ413)</f>
        <v/>
      </c>
      <c r="AO411" s="3243"/>
      <c r="AP411" s="3242" t="str">
        <f>IF(AP410="OK","",SUM(AP408:AQ408)-AJ413)</f>
        <v/>
      </c>
      <c r="AQ411" s="3243"/>
      <c r="AR411" s="3242" t="str">
        <f>IF(AR410="OK","",SUM(AR408:AS408)-AJ413)</f>
        <v/>
      </c>
      <c r="AS411" s="3243"/>
      <c r="AT411" s="3242" t="str">
        <f>IF(AT410="OK","",SUM(AT408:AU408)-AJ413)</f>
        <v/>
      </c>
      <c r="AU411" s="3243"/>
      <c r="AV411" s="3242" t="str">
        <f>IF(AV410="OK","",SUM(AV408:AW408)-AJ413)</f>
        <v/>
      </c>
      <c r="AW411" s="3243"/>
      <c r="AX411" s="3242" t="str">
        <f>IF(AX410="OK","",SUM(AX408:AY408)-AJ413)</f>
        <v/>
      </c>
      <c r="AY411" s="3243"/>
      <c r="AZ411" s="3242" t="str">
        <f>IF(AZ410="OK","",SUM(AZ408:BA408)-AJ413)</f>
        <v/>
      </c>
      <c r="BA411" s="3243"/>
      <c r="BB411" s="3242" t="str">
        <f>IF(BB410="OK","",SUM(BB408:BC408)-AJ413)</f>
        <v/>
      </c>
      <c r="BC411" s="3243"/>
      <c r="BD411" s="411"/>
      <c r="BE411" s="3242" t="str">
        <f>IF(BE410="OK","",SUM(BE408:BF408)-BK413)</f>
        <v/>
      </c>
      <c r="BF411" s="3243"/>
      <c r="BG411" s="3242" t="str">
        <f>IF(BG410="OK","",SUM(BG408:BH408)-BK413)</f>
        <v/>
      </c>
      <c r="BH411" s="3243"/>
      <c r="BI411" s="3242" t="str">
        <f>IF(BI410="OK","",SUM(BI408:BJ408)-BK413)</f>
        <v/>
      </c>
      <c r="BJ411" s="3243"/>
      <c r="BK411" s="3242" t="str">
        <f>IF(BK410="OK","",SUM(BK408:BL408)-BK413)</f>
        <v/>
      </c>
      <c r="BL411" s="3243"/>
      <c r="BM411" s="3242" t="str">
        <f>IF(BM410="OK","",SUM(BM408:BN408)-BK413)</f>
        <v/>
      </c>
      <c r="BN411" s="3243"/>
      <c r="BO411" s="3242" t="str">
        <f>IF(BO410="OK","",SUM(BO408:BP408)-BK413)</f>
        <v/>
      </c>
      <c r="BP411" s="3243"/>
      <c r="BQ411" s="3242" t="str">
        <f>IF(BQ410="OK","",SUM(BQ408:BR408)-BK413)</f>
        <v/>
      </c>
      <c r="BR411" s="3243"/>
      <c r="BS411" s="3242" t="str">
        <f>IF(BS410="OK","",SUM(BS408:BT408)-BK413)</f>
        <v/>
      </c>
      <c r="BT411" s="3243"/>
      <c r="BU411" s="3242" t="str">
        <f>IF(BU410="OK","",SUM(BU408:BV408)-BK413)</f>
        <v/>
      </c>
      <c r="BV411" s="3243"/>
      <c r="BW411" s="3242" t="str">
        <f>IF(BW410="OK","",SUM(BW408:BX408)-BK413)</f>
        <v/>
      </c>
      <c r="BX411" s="3243"/>
      <c r="BY411" s="3242" t="str">
        <f>IF(BY410="OK","",SUM(BY408:BZ408)-BK413)</f>
        <v/>
      </c>
      <c r="BZ411" s="3243"/>
      <c r="CA411" s="3242" t="str">
        <f>IF(CA410="OK","",SUM(CA408:CB408)-BK413)</f>
        <v/>
      </c>
      <c r="CB411" s="3243"/>
      <c r="CC411" s="3242" t="str">
        <f>IF(CC410="OK","",SUM(CC408:CD408)-BK413)</f>
        <v/>
      </c>
      <c r="CD411" s="3243"/>
      <c r="CE411" s="412"/>
      <c r="CF411" s="3242" t="str">
        <f>IF(CF410="OK","",SUM(CF408:CG408)-CL413)</f>
        <v/>
      </c>
      <c r="CG411" s="3243"/>
      <c r="CH411" s="3242" t="str">
        <f>IF(CH410="OK","",SUM(CH408:CI408)-CL413)</f>
        <v/>
      </c>
      <c r="CI411" s="3243"/>
      <c r="CJ411" s="3242" t="str">
        <f>IF(CJ410="OK","",SUM(CJ408:CK408)-CL413)</f>
        <v/>
      </c>
      <c r="CK411" s="3243"/>
      <c r="CL411" s="3242" t="str">
        <f>IF(CL410="OK","",SUM(CL408:CM408)-CL413)</f>
        <v/>
      </c>
      <c r="CM411" s="3243"/>
      <c r="CN411" s="3242" t="str">
        <f>IF(CN410="OK","",SUM(CN408:CO408)-CL413)</f>
        <v/>
      </c>
      <c r="CO411" s="3243"/>
      <c r="CP411" s="3242" t="str">
        <f>IF(CP410="OK","",SUM(CP408:CQ408)-CL413)</f>
        <v/>
      </c>
      <c r="CQ411" s="3243"/>
      <c r="CR411" s="3242" t="str">
        <f>IF(CR410="OK","",SUM(CR408:CS408)-CL413)</f>
        <v/>
      </c>
      <c r="CS411" s="3243"/>
      <c r="CT411" s="3242" t="str">
        <f>IF(CT410="OK","",SUM(CT408:CU408)-CL413)</f>
        <v/>
      </c>
      <c r="CU411" s="3243"/>
      <c r="CV411" s="3242" t="str">
        <f>IF(CV410="OK","",SUM(CV408:CW408)-CL413)</f>
        <v/>
      </c>
      <c r="CW411" s="3243"/>
      <c r="CX411" s="3242" t="str">
        <f>IF(CX410="OK","",SUM(CX408:CY408)-CL413)</f>
        <v/>
      </c>
      <c r="CY411" s="3243"/>
      <c r="CZ411" s="3242" t="str">
        <f>IF(CZ410="OK","",SUM(CZ408:DA408)-CL413)</f>
        <v/>
      </c>
      <c r="DA411" s="3243"/>
      <c r="DB411" s="3242" t="str">
        <f>IF(DB410="OK","",SUM(DB408:DC408)-CL413)</f>
        <v/>
      </c>
      <c r="DC411" s="3243"/>
      <c r="DD411" s="3242" t="str">
        <f>IF(DD410="OK","",SUM(DD408:DE408)-CL413)</f>
        <v/>
      </c>
      <c r="DE411" s="3243"/>
      <c r="DF411" s="457" t="s">
        <v>1090</v>
      </c>
      <c r="DG411" s="408"/>
      <c r="DH411" s="408"/>
      <c r="DI411" s="408"/>
      <c r="DJ411" s="270"/>
      <c r="DK411" s="270"/>
      <c r="DL411" s="270"/>
      <c r="DM411" s="270"/>
      <c r="DN411" s="270"/>
      <c r="DO411" s="1122"/>
      <c r="DP411" s="564">
        <v>0</v>
      </c>
      <c r="DQ411" s="200">
        <v>0</v>
      </c>
      <c r="DR411" s="200">
        <v>0</v>
      </c>
      <c r="DS411" s="200">
        <v>0</v>
      </c>
      <c r="DT411" s="200">
        <v>0</v>
      </c>
      <c r="DU411" s="200">
        <v>0</v>
      </c>
      <c r="DV411" s="200">
        <v>0</v>
      </c>
      <c r="DW411" s="1304"/>
    </row>
    <row r="412" spans="1:127" s="240" customFormat="1" ht="15.95" customHeight="1">
      <c r="B412" s="630">
        <f>COUNTA(B289:B306)</f>
        <v>3</v>
      </c>
      <c r="C412" s="1124" t="s">
        <v>1091</v>
      </c>
      <c r="D412" s="460"/>
      <c r="E412" s="461"/>
      <c r="F412" s="461"/>
      <c r="G412" s="461"/>
      <c r="H412" s="462"/>
      <c r="I412" s="459" t="s">
        <v>1092</v>
      </c>
      <c r="J412" s="460"/>
      <c r="K412" s="461"/>
      <c r="L412" s="461"/>
      <c r="M412" s="461"/>
      <c r="N412" s="463"/>
      <c r="O412" s="459" t="s">
        <v>1093</v>
      </c>
      <c r="P412" s="461"/>
      <c r="Q412" s="461"/>
      <c r="R412" s="461"/>
      <c r="S412" s="463"/>
      <c r="T412" s="459" t="s">
        <v>1094</v>
      </c>
      <c r="U412" s="464"/>
      <c r="V412" s="461"/>
      <c r="W412" s="461"/>
      <c r="X412" s="461"/>
      <c r="Y412" s="461"/>
      <c r="Z412" s="461"/>
      <c r="AA412" s="461"/>
      <c r="AB412" s="463"/>
      <c r="AC412" s="410"/>
      <c r="AD412" s="1124" t="s">
        <v>1091</v>
      </c>
      <c r="AE412" s="460"/>
      <c r="AF412" s="461"/>
      <c r="AG412" s="461"/>
      <c r="AH412" s="461"/>
      <c r="AI412" s="462"/>
      <c r="AJ412" s="459" t="s">
        <v>1092</v>
      </c>
      <c r="AK412" s="460"/>
      <c r="AL412" s="461"/>
      <c r="AM412" s="461"/>
      <c r="AN412" s="461"/>
      <c r="AO412" s="463"/>
      <c r="AP412" s="459" t="s">
        <v>1093</v>
      </c>
      <c r="AQ412" s="461"/>
      <c r="AR412" s="461"/>
      <c r="AS412" s="461"/>
      <c r="AT412" s="463"/>
      <c r="AU412" s="459" t="s">
        <v>1094</v>
      </c>
      <c r="AV412" s="464"/>
      <c r="AW412" s="461"/>
      <c r="AX412" s="461"/>
      <c r="AY412" s="461"/>
      <c r="AZ412" s="461"/>
      <c r="BA412" s="461"/>
      <c r="BB412" s="461"/>
      <c r="BC412" s="463"/>
      <c r="BD412" s="411"/>
      <c r="BE412" s="1124" t="s">
        <v>1091</v>
      </c>
      <c r="BF412" s="460"/>
      <c r="BG412" s="461"/>
      <c r="BH412" s="461"/>
      <c r="BI412" s="461"/>
      <c r="BJ412" s="462"/>
      <c r="BK412" s="459" t="s">
        <v>1092</v>
      </c>
      <c r="BL412" s="460"/>
      <c r="BM412" s="461"/>
      <c r="BN412" s="461"/>
      <c r="BO412" s="461"/>
      <c r="BP412" s="463"/>
      <c r="BQ412" s="459" t="s">
        <v>1093</v>
      </c>
      <c r="BR412" s="461"/>
      <c r="BS412" s="461"/>
      <c r="BT412" s="461"/>
      <c r="BU412" s="463"/>
      <c r="BV412" s="459" t="s">
        <v>1094</v>
      </c>
      <c r="BW412" s="464"/>
      <c r="BX412" s="461"/>
      <c r="BY412" s="461"/>
      <c r="BZ412" s="461"/>
      <c r="CA412" s="461"/>
      <c r="CB412" s="461"/>
      <c r="CC412" s="461"/>
      <c r="CD412" s="463"/>
      <c r="CE412" s="412"/>
      <c r="CF412" s="1124" t="s">
        <v>1091</v>
      </c>
      <c r="CG412" s="460"/>
      <c r="CH412" s="461"/>
      <c r="CI412" s="461"/>
      <c r="CJ412" s="461"/>
      <c r="CK412" s="462"/>
      <c r="CL412" s="459" t="s">
        <v>1092</v>
      </c>
      <c r="CM412" s="460"/>
      <c r="CN412" s="461"/>
      <c r="CO412" s="461"/>
      <c r="CP412" s="461"/>
      <c r="CQ412" s="463"/>
      <c r="CR412" s="459" t="s">
        <v>1093</v>
      </c>
      <c r="CS412" s="461"/>
      <c r="CT412" s="461"/>
      <c r="CU412" s="461"/>
      <c r="CV412" s="463"/>
      <c r="CW412" s="459" t="s">
        <v>1094</v>
      </c>
      <c r="CX412" s="464"/>
      <c r="CY412" s="461"/>
      <c r="CZ412" s="461"/>
      <c r="DA412" s="461"/>
      <c r="DB412" s="461"/>
      <c r="DC412" s="461"/>
      <c r="DD412" s="461"/>
      <c r="DE412" s="463"/>
      <c r="DF412" s="3422">
        <f>B412</f>
        <v>3</v>
      </c>
      <c r="DG412" s="3423"/>
      <c r="DH412" s="3423"/>
      <c r="DI412" s="669" t="s">
        <v>1095</v>
      </c>
      <c r="DJ412" s="669"/>
      <c r="DK412" s="270"/>
      <c r="DL412" s="270"/>
      <c r="DM412" s="270"/>
      <c r="DN412" s="270"/>
      <c r="DO412" s="1122"/>
      <c r="DP412" s="564">
        <v>0</v>
      </c>
      <c r="DQ412" s="200">
        <v>0</v>
      </c>
      <c r="DR412" s="200">
        <v>0</v>
      </c>
      <c r="DS412" s="200">
        <v>0</v>
      </c>
      <c r="DT412" s="200">
        <v>0</v>
      </c>
      <c r="DU412" s="200">
        <v>0</v>
      </c>
      <c r="DV412" s="200">
        <v>0</v>
      </c>
      <c r="DW412" s="1304"/>
    </row>
    <row r="413" spans="1:127" s="240" customFormat="1" ht="15.95" customHeight="1" thickBot="1">
      <c r="B413" s="466" t="s">
        <v>1096</v>
      </c>
      <c r="C413" s="3198">
        <v>20</v>
      </c>
      <c r="D413" s="3199"/>
      <c r="E413" s="3199"/>
      <c r="F413" s="3199"/>
      <c r="G413" s="3199"/>
      <c r="H413" s="3200"/>
      <c r="I413" s="3201">
        <f>(J406/P406)*C413</f>
        <v>4</v>
      </c>
      <c r="J413" s="3202"/>
      <c r="K413" s="3202"/>
      <c r="L413" s="3202"/>
      <c r="M413" s="3202"/>
      <c r="N413" s="3203"/>
      <c r="O413" s="3201">
        <f>SUM(C408:AB408)</f>
        <v>0</v>
      </c>
      <c r="P413" s="3202"/>
      <c r="Q413" s="3202"/>
      <c r="R413" s="3202"/>
      <c r="S413" s="3203"/>
      <c r="T413" s="3201" t="str">
        <f>IF(O413&lt;=I413,"OK","Trop")</f>
        <v>OK</v>
      </c>
      <c r="U413" s="3202"/>
      <c r="V413" s="3202"/>
      <c r="W413" s="3202"/>
      <c r="X413" s="3202"/>
      <c r="Y413" s="3196" t="str">
        <f>IF(O413&lt;=I413,"",IF(O413&gt;I413,O413-I413))</f>
        <v/>
      </c>
      <c r="Z413" s="3196"/>
      <c r="AA413" s="3196"/>
      <c r="AB413" s="3197"/>
      <c r="AC413" s="410"/>
      <c r="AD413" s="3198">
        <v>20</v>
      </c>
      <c r="AE413" s="3199"/>
      <c r="AF413" s="3199"/>
      <c r="AG413" s="3199"/>
      <c r="AH413" s="3199"/>
      <c r="AI413" s="3200"/>
      <c r="AJ413" s="3201">
        <f>(AK406/AQ406)*AD413</f>
        <v>6</v>
      </c>
      <c r="AK413" s="3202"/>
      <c r="AL413" s="3202"/>
      <c r="AM413" s="3202"/>
      <c r="AN413" s="3202"/>
      <c r="AO413" s="3203"/>
      <c r="AP413" s="3201">
        <f>SUM(AD408:BC408)</f>
        <v>0</v>
      </c>
      <c r="AQ413" s="3202"/>
      <c r="AR413" s="3202"/>
      <c r="AS413" s="3202"/>
      <c r="AT413" s="3203"/>
      <c r="AU413" s="3201" t="str">
        <f>IF(AP413&lt;=AJ413,"OK","Trop")</f>
        <v>OK</v>
      </c>
      <c r="AV413" s="3202"/>
      <c r="AW413" s="3202"/>
      <c r="AX413" s="3202"/>
      <c r="AY413" s="3202"/>
      <c r="AZ413" s="3196" t="str">
        <f>IF(AP413&lt;=AJ413,"",IF(AP413&gt;AJ413,AP413-AJ413))</f>
        <v/>
      </c>
      <c r="BA413" s="3196"/>
      <c r="BB413" s="3196"/>
      <c r="BC413" s="3197"/>
      <c r="BD413" s="411"/>
      <c r="BE413" s="3198">
        <v>20</v>
      </c>
      <c r="BF413" s="3199"/>
      <c r="BG413" s="3199"/>
      <c r="BH413" s="3199"/>
      <c r="BI413" s="3199"/>
      <c r="BJ413" s="3200"/>
      <c r="BK413" s="3201">
        <f>(BL406/BR406)*BE413</f>
        <v>6</v>
      </c>
      <c r="BL413" s="3202"/>
      <c r="BM413" s="3202"/>
      <c r="BN413" s="3202"/>
      <c r="BO413" s="3202"/>
      <c r="BP413" s="3203"/>
      <c r="BQ413" s="3201">
        <f>SUM(BE408:CD408)</f>
        <v>0</v>
      </c>
      <c r="BR413" s="3202"/>
      <c r="BS413" s="3202"/>
      <c r="BT413" s="3202"/>
      <c r="BU413" s="3203"/>
      <c r="BV413" s="3201" t="str">
        <f>IF(BQ413&lt;=BK413,"OK","Trop")</f>
        <v>OK</v>
      </c>
      <c r="BW413" s="3202"/>
      <c r="BX413" s="3202"/>
      <c r="BY413" s="3202"/>
      <c r="BZ413" s="3202"/>
      <c r="CA413" s="3196" t="str">
        <f>IF(BQ413&lt;=BK413,"",IF(BQ413&gt;BK413,BQ413-BK413))</f>
        <v/>
      </c>
      <c r="CB413" s="3196"/>
      <c r="CC413" s="3196"/>
      <c r="CD413" s="3197"/>
      <c r="CE413" s="412"/>
      <c r="CF413" s="3198">
        <v>40</v>
      </c>
      <c r="CG413" s="3199"/>
      <c r="CH413" s="3199"/>
      <c r="CI413" s="3199"/>
      <c r="CJ413" s="3199"/>
      <c r="CK413" s="3200"/>
      <c r="CL413" s="3201">
        <f>(CM406/CS406)*CF413</f>
        <v>8</v>
      </c>
      <c r="CM413" s="3202"/>
      <c r="CN413" s="3202"/>
      <c r="CO413" s="3202"/>
      <c r="CP413" s="3202"/>
      <c r="CQ413" s="3203"/>
      <c r="CR413" s="3201">
        <f>SUM(CF408:DE408)</f>
        <v>0</v>
      </c>
      <c r="CS413" s="3202"/>
      <c r="CT413" s="3202"/>
      <c r="CU413" s="3202"/>
      <c r="CV413" s="3203"/>
      <c r="CW413" s="3201" t="str">
        <f>IF(CR413&lt;=CL413,"OK","Trop")</f>
        <v>OK</v>
      </c>
      <c r="CX413" s="3202"/>
      <c r="CY413" s="3202"/>
      <c r="CZ413" s="3202"/>
      <c r="DA413" s="3202"/>
      <c r="DB413" s="3196" t="str">
        <f>IF(CR413&lt;=CL413,"",IF(CR413&gt;CL413,CR413-CL413))</f>
        <v/>
      </c>
      <c r="DC413" s="3196"/>
      <c r="DD413" s="3196"/>
      <c r="DE413" s="3197"/>
      <c r="DF413" s="1125" t="s">
        <v>1164</v>
      </c>
      <c r="DG413" s="1126"/>
      <c r="DH413" s="1126"/>
      <c r="DI413" s="1126"/>
      <c r="DJ413" s="1126"/>
      <c r="DK413" s="1126"/>
      <c r="DL413" s="1126"/>
      <c r="DM413" s="1126"/>
      <c r="DN413" s="1126"/>
      <c r="DO413" s="1127"/>
      <c r="DP413" s="564">
        <v>0</v>
      </c>
      <c r="DQ413" s="200">
        <v>0</v>
      </c>
      <c r="DR413" s="200">
        <v>0</v>
      </c>
      <c r="DS413" s="200">
        <v>0</v>
      </c>
      <c r="DT413" s="200">
        <v>0</v>
      </c>
      <c r="DU413" s="200">
        <v>0</v>
      </c>
      <c r="DV413" s="200">
        <v>0</v>
      </c>
      <c r="DW413" s="1304"/>
    </row>
    <row r="414" spans="1:127" s="240" customFormat="1" ht="15.95" customHeight="1">
      <c r="A414" s="621"/>
      <c r="B414" s="1248"/>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129"/>
      <c r="BC414" s="129"/>
      <c r="BD414" s="129"/>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c r="CG414" s="129"/>
      <c r="CH414" s="129"/>
      <c r="CI414" s="129"/>
      <c r="CJ414" s="129"/>
      <c r="CK414" s="129"/>
      <c r="CL414" s="129"/>
      <c r="CM414" s="129"/>
      <c r="CN414" s="129"/>
      <c r="CO414" s="129"/>
      <c r="CP414" s="129"/>
      <c r="CQ414" s="129"/>
      <c r="CR414" s="129"/>
      <c r="CS414" s="129"/>
      <c r="CT414" s="129"/>
      <c r="CU414" s="129"/>
      <c r="CV414" s="129"/>
      <c r="CW414" s="129"/>
      <c r="CX414" s="129"/>
      <c r="CY414" s="129"/>
      <c r="CZ414" s="129"/>
      <c r="DA414" s="129"/>
      <c r="DB414" s="129"/>
      <c r="DC414" s="129"/>
      <c r="DD414" s="129"/>
      <c r="DE414" s="129"/>
      <c r="DF414" s="129"/>
      <c r="DG414" s="129"/>
      <c r="DI414" s="564">
        <v>0</v>
      </c>
      <c r="DJ414" s="564">
        <v>0</v>
      </c>
      <c r="DK414" s="564">
        <v>0</v>
      </c>
      <c r="DL414" s="564">
        <v>0</v>
      </c>
      <c r="DM414" s="564">
        <v>0</v>
      </c>
      <c r="DN414" s="564">
        <v>0</v>
      </c>
      <c r="DO414" s="564">
        <v>0</v>
      </c>
      <c r="DP414" s="564">
        <v>0</v>
      </c>
      <c r="DQ414" s="200">
        <v>0</v>
      </c>
      <c r="DR414" s="200">
        <v>0</v>
      </c>
      <c r="DS414" s="200">
        <v>0</v>
      </c>
      <c r="DT414" s="200">
        <v>0</v>
      </c>
      <c r="DU414" s="200">
        <v>0</v>
      </c>
      <c r="DV414" s="200">
        <v>0</v>
      </c>
      <c r="DW414" s="1304"/>
    </row>
    <row r="415" spans="1:127" s="240" customFormat="1" ht="15.95" customHeight="1">
      <c r="B415" s="3424" t="str">
        <f>B180</f>
        <v>PROTÉINES  Poisson et produits de la mer</v>
      </c>
      <c r="C415" s="3425"/>
      <c r="D415" s="3425"/>
      <c r="E415" s="3425"/>
      <c r="F415" s="3425"/>
      <c r="G415" s="3425"/>
      <c r="H415" s="3425"/>
      <c r="I415" s="3425"/>
      <c r="J415" s="3425"/>
      <c r="K415" s="3425"/>
      <c r="L415" s="3425"/>
      <c r="M415" s="3425"/>
      <c r="N415" s="3425"/>
      <c r="O415" s="3425"/>
      <c r="P415" s="3425"/>
      <c r="Q415" s="3425"/>
      <c r="R415" s="3425"/>
      <c r="S415" s="3425"/>
      <c r="T415" s="3425"/>
      <c r="U415" s="3425"/>
      <c r="V415" s="3425"/>
      <c r="W415" s="3425"/>
      <c r="X415" s="3425"/>
      <c r="Y415" s="3425"/>
      <c r="Z415" s="3425"/>
      <c r="AA415" s="3425"/>
      <c r="AB415" s="3425"/>
      <c r="AC415" s="3425"/>
      <c r="AD415" s="3425"/>
      <c r="AE415" s="3425"/>
      <c r="AF415" s="3425"/>
      <c r="AG415" s="3425"/>
      <c r="AH415" s="3425"/>
      <c r="AI415" s="3425"/>
      <c r="AJ415" s="3425"/>
      <c r="AK415" s="3425"/>
      <c r="AL415" s="3425"/>
      <c r="AM415" s="3425"/>
      <c r="AN415" s="3425"/>
      <c r="AO415" s="3425"/>
      <c r="AP415" s="3425"/>
      <c r="AQ415" s="3425"/>
      <c r="AR415" s="3425"/>
      <c r="AS415" s="3425"/>
      <c r="AT415" s="3425"/>
      <c r="AU415" s="3425"/>
      <c r="AV415" s="3425"/>
      <c r="AW415" s="3425"/>
      <c r="AX415" s="3425"/>
      <c r="AY415" s="3425"/>
      <c r="AZ415" s="3425"/>
      <c r="BA415" s="3425"/>
      <c r="BB415" s="3425"/>
      <c r="BC415" s="3425"/>
      <c r="BD415" s="3425"/>
      <c r="BE415" s="3425"/>
      <c r="BF415" s="3425"/>
      <c r="BG415" s="3425"/>
      <c r="BH415" s="3425"/>
      <c r="BI415" s="3425"/>
      <c r="BJ415" s="3425"/>
      <c r="BK415" s="3425"/>
      <c r="BL415" s="3425"/>
      <c r="BM415" s="3425"/>
      <c r="BN415" s="3425"/>
      <c r="BO415" s="3425"/>
      <c r="BP415" s="3425"/>
      <c r="BQ415" s="3425"/>
      <c r="BR415" s="3425"/>
      <c r="BS415" s="3425"/>
      <c r="BT415" s="3425"/>
      <c r="BU415" s="3425"/>
      <c r="BV415" s="3425"/>
      <c r="BW415" s="3425"/>
      <c r="BX415" s="3425"/>
      <c r="BY415" s="3425"/>
      <c r="BZ415" s="3425"/>
      <c r="CA415" s="3425"/>
      <c r="CB415" s="3425"/>
      <c r="CC415" s="3425"/>
      <c r="CD415" s="3425"/>
      <c r="CE415" s="3425"/>
      <c r="CF415" s="3425"/>
      <c r="CG415" s="3425"/>
      <c r="CH415" s="3425"/>
      <c r="CI415" s="3425"/>
      <c r="CJ415" s="3425"/>
      <c r="CK415" s="3425"/>
      <c r="CL415" s="3425"/>
      <c r="CM415" s="3425"/>
      <c r="CN415" s="3425"/>
      <c r="CO415" s="3425"/>
      <c r="CP415" s="3425"/>
      <c r="CQ415" s="3425"/>
      <c r="CR415" s="3428" t="s">
        <v>1163</v>
      </c>
      <c r="CS415" s="3428"/>
      <c r="CT415" s="3428"/>
      <c r="CU415" s="3428"/>
      <c r="CV415" s="3428"/>
      <c r="CW415" s="3428"/>
      <c r="CX415" s="3428"/>
      <c r="CY415" s="3428"/>
      <c r="CZ415" s="3428"/>
      <c r="DA415" s="3428"/>
      <c r="DB415" s="3428"/>
      <c r="DC415" s="3428"/>
      <c r="DD415" s="3428"/>
      <c r="DE415" s="3428"/>
      <c r="DF415" s="3397">
        <f>ROW(DE184)</f>
        <v>184</v>
      </c>
      <c r="DG415" s="3397" t="s">
        <v>1124</v>
      </c>
      <c r="DH415" s="3397">
        <f>ROW(DE197)</f>
        <v>197</v>
      </c>
      <c r="DI415" s="3430" t="str">
        <f>B415</f>
        <v>PROTÉINES  Poisson et produits de la mer</v>
      </c>
      <c r="DJ415" s="3430"/>
      <c r="DK415" s="3430"/>
      <c r="DL415" s="3430"/>
      <c r="DM415" s="3430"/>
      <c r="DN415" s="3430"/>
      <c r="DO415" s="3431"/>
      <c r="DP415" s="564">
        <v>0</v>
      </c>
      <c r="DQ415" s="200">
        <v>0</v>
      </c>
      <c r="DR415" s="200">
        <v>0</v>
      </c>
      <c r="DS415" s="200">
        <v>0</v>
      </c>
      <c r="DT415" s="200">
        <v>0</v>
      </c>
      <c r="DU415" s="200">
        <v>0</v>
      </c>
      <c r="DV415" s="200">
        <v>0</v>
      </c>
      <c r="DW415" s="1304"/>
    </row>
    <row r="416" spans="1:127" s="240" customFormat="1" ht="15.95" customHeight="1">
      <c r="B416" s="3426"/>
      <c r="C416" s="3427"/>
      <c r="D416" s="3427"/>
      <c r="E416" s="3427"/>
      <c r="F416" s="3427"/>
      <c r="G416" s="3427"/>
      <c r="H416" s="3427"/>
      <c r="I416" s="3427"/>
      <c r="J416" s="3427"/>
      <c r="K416" s="3427"/>
      <c r="L416" s="3427"/>
      <c r="M416" s="3427"/>
      <c r="N416" s="3427"/>
      <c r="O416" s="3427"/>
      <c r="P416" s="3427"/>
      <c r="Q416" s="3427"/>
      <c r="R416" s="3427"/>
      <c r="S416" s="3427"/>
      <c r="T416" s="3427"/>
      <c r="U416" s="3427"/>
      <c r="V416" s="3427"/>
      <c r="W416" s="3427"/>
      <c r="X416" s="3427"/>
      <c r="Y416" s="3427"/>
      <c r="Z416" s="3427"/>
      <c r="AA416" s="3427"/>
      <c r="AB416" s="3427"/>
      <c r="AC416" s="3427"/>
      <c r="AD416" s="3427"/>
      <c r="AE416" s="3427"/>
      <c r="AF416" s="3427"/>
      <c r="AG416" s="3427"/>
      <c r="AH416" s="3427"/>
      <c r="AI416" s="3427"/>
      <c r="AJ416" s="3427"/>
      <c r="AK416" s="3427"/>
      <c r="AL416" s="3427"/>
      <c r="AM416" s="3427"/>
      <c r="AN416" s="3427"/>
      <c r="AO416" s="3427"/>
      <c r="AP416" s="3427"/>
      <c r="AQ416" s="3427"/>
      <c r="AR416" s="3427"/>
      <c r="AS416" s="3427"/>
      <c r="AT416" s="3427"/>
      <c r="AU416" s="3427"/>
      <c r="AV416" s="3427"/>
      <c r="AW416" s="3427"/>
      <c r="AX416" s="3427"/>
      <c r="AY416" s="3427"/>
      <c r="AZ416" s="3427"/>
      <c r="BA416" s="3427"/>
      <c r="BB416" s="3427"/>
      <c r="BC416" s="3427"/>
      <c r="BD416" s="3427"/>
      <c r="BE416" s="3427"/>
      <c r="BF416" s="3427"/>
      <c r="BG416" s="3427"/>
      <c r="BH416" s="3427"/>
      <c r="BI416" s="3427"/>
      <c r="BJ416" s="3427"/>
      <c r="BK416" s="3427"/>
      <c r="BL416" s="3427"/>
      <c r="BM416" s="3427"/>
      <c r="BN416" s="3427"/>
      <c r="BO416" s="3427"/>
      <c r="BP416" s="3427"/>
      <c r="BQ416" s="3427"/>
      <c r="BR416" s="3427"/>
      <c r="BS416" s="3427"/>
      <c r="BT416" s="3427"/>
      <c r="BU416" s="3427"/>
      <c r="BV416" s="3427"/>
      <c r="BW416" s="3427"/>
      <c r="BX416" s="3427"/>
      <c r="BY416" s="3427"/>
      <c r="BZ416" s="3427"/>
      <c r="CA416" s="3427"/>
      <c r="CB416" s="3427"/>
      <c r="CC416" s="3427"/>
      <c r="CD416" s="3427"/>
      <c r="CE416" s="3427"/>
      <c r="CF416" s="3427"/>
      <c r="CG416" s="3427"/>
      <c r="CH416" s="3427"/>
      <c r="CI416" s="3427"/>
      <c r="CJ416" s="3427"/>
      <c r="CK416" s="3427"/>
      <c r="CL416" s="3427"/>
      <c r="CM416" s="3427"/>
      <c r="CN416" s="3427"/>
      <c r="CO416" s="3427"/>
      <c r="CP416" s="3427"/>
      <c r="CQ416" s="3427"/>
      <c r="CR416" s="3428"/>
      <c r="CS416" s="3428"/>
      <c r="CT416" s="3428"/>
      <c r="CU416" s="3428"/>
      <c r="CV416" s="3428"/>
      <c r="CW416" s="3428"/>
      <c r="CX416" s="3428"/>
      <c r="CY416" s="3428"/>
      <c r="CZ416" s="3428"/>
      <c r="DA416" s="3428"/>
      <c r="DB416" s="3428"/>
      <c r="DC416" s="3428"/>
      <c r="DD416" s="3428"/>
      <c r="DE416" s="3428"/>
      <c r="DF416" s="3429"/>
      <c r="DG416" s="3429"/>
      <c r="DH416" s="3429"/>
      <c r="DI416" s="3432"/>
      <c r="DJ416" s="3432"/>
      <c r="DK416" s="3432"/>
      <c r="DL416" s="3432"/>
      <c r="DM416" s="3432"/>
      <c r="DN416" s="3432"/>
      <c r="DO416" s="3433"/>
      <c r="DP416" s="564">
        <v>0</v>
      </c>
      <c r="DQ416" s="200">
        <v>0</v>
      </c>
      <c r="DR416" s="200">
        <v>0</v>
      </c>
      <c r="DS416" s="200">
        <v>0</v>
      </c>
      <c r="DT416" s="200">
        <v>0</v>
      </c>
      <c r="DU416" s="200">
        <v>0</v>
      </c>
      <c r="DV416" s="200">
        <v>0</v>
      </c>
      <c r="DW416" s="1304"/>
    </row>
    <row r="417" spans="1:127" s="240" customFormat="1" ht="15.95" customHeight="1">
      <c r="B417" s="444" t="s">
        <v>1080</v>
      </c>
      <c r="C417" s="1108" t="s">
        <v>1076</v>
      </c>
      <c r="D417" s="1109"/>
      <c r="E417" s="1109"/>
      <c r="F417" s="1109"/>
      <c r="G417" s="1109"/>
      <c r="H417" s="1109"/>
      <c r="I417" s="1110" t="s">
        <v>1081</v>
      </c>
      <c r="J417" s="3185">
        <v>4</v>
      </c>
      <c r="K417" s="3185"/>
      <c r="L417" s="1109" t="s">
        <v>1082</v>
      </c>
      <c r="M417" s="1109"/>
      <c r="N417" s="1111"/>
      <c r="O417" s="1111"/>
      <c r="P417" s="3186">
        <v>20</v>
      </c>
      <c r="Q417" s="3186"/>
      <c r="R417" s="1109" t="s">
        <v>1083</v>
      </c>
      <c r="S417" s="1112"/>
      <c r="T417" s="1109"/>
      <c r="U417" s="1109"/>
      <c r="V417" s="1109"/>
      <c r="W417" s="1109"/>
      <c r="X417" s="1109"/>
      <c r="Y417" s="1109"/>
      <c r="Z417" s="1109"/>
      <c r="AA417" s="1109"/>
      <c r="AB417" s="1113"/>
      <c r="AC417" s="410"/>
      <c r="AD417" s="1108"/>
      <c r="AE417" s="1109"/>
      <c r="AF417" s="1109"/>
      <c r="AG417" s="1109"/>
      <c r="AH417" s="1109"/>
      <c r="AI417" s="1109"/>
      <c r="AJ417" s="1110" t="s">
        <v>1081</v>
      </c>
      <c r="AK417" s="3185">
        <v>6</v>
      </c>
      <c r="AL417" s="3185"/>
      <c r="AM417" s="1109" t="s">
        <v>1082</v>
      </c>
      <c r="AN417" s="1109"/>
      <c r="AO417" s="1111"/>
      <c r="AP417" s="1111"/>
      <c r="AQ417" s="3186">
        <v>20</v>
      </c>
      <c r="AR417" s="3186"/>
      <c r="AS417" s="1109" t="s">
        <v>1083</v>
      </c>
      <c r="AT417" s="1112"/>
      <c r="AU417" s="1109"/>
      <c r="AV417" s="1109"/>
      <c r="AW417" s="1109"/>
      <c r="AX417" s="1109"/>
      <c r="AY417" s="1109"/>
      <c r="AZ417" s="1109"/>
      <c r="BA417" s="1109"/>
      <c r="BB417" s="1109"/>
      <c r="BC417" s="1113"/>
      <c r="BD417" s="411"/>
      <c r="BE417" s="1108"/>
      <c r="BF417" s="1109"/>
      <c r="BG417" s="1109"/>
      <c r="BH417" s="1109"/>
      <c r="BI417" s="1109"/>
      <c r="BJ417" s="1109"/>
      <c r="BK417" s="1110" t="s">
        <v>1081</v>
      </c>
      <c r="BL417" s="3185">
        <v>6</v>
      </c>
      <c r="BM417" s="3185"/>
      <c r="BN417" s="1109" t="s">
        <v>1082</v>
      </c>
      <c r="BO417" s="1109"/>
      <c r="BP417" s="1111"/>
      <c r="BQ417" s="1111"/>
      <c r="BR417" s="3186">
        <v>20</v>
      </c>
      <c r="BS417" s="3186"/>
      <c r="BT417" s="1109" t="s">
        <v>1083</v>
      </c>
      <c r="BU417" s="1112"/>
      <c r="BV417" s="1109"/>
      <c r="BW417" s="1109"/>
      <c r="BX417" s="1109"/>
      <c r="BY417" s="1109"/>
      <c r="BZ417" s="1109"/>
      <c r="CA417" s="1109"/>
      <c r="CB417" s="1109"/>
      <c r="CC417" s="1109"/>
      <c r="CD417" s="1113"/>
      <c r="CE417" s="412"/>
      <c r="CF417" s="1108"/>
      <c r="CG417" s="1109"/>
      <c r="CH417" s="1109"/>
      <c r="CI417" s="1109"/>
      <c r="CJ417" s="1109"/>
      <c r="CK417" s="1109"/>
      <c r="CL417" s="1110" t="s">
        <v>1081</v>
      </c>
      <c r="CM417" s="3185">
        <v>4</v>
      </c>
      <c r="CN417" s="3185"/>
      <c r="CO417" s="1109" t="s">
        <v>1082</v>
      </c>
      <c r="CP417" s="1109"/>
      <c r="CQ417" s="1111"/>
      <c r="CR417" s="1111"/>
      <c r="CS417" s="3186">
        <v>20</v>
      </c>
      <c r="CT417" s="3186"/>
      <c r="CU417" s="1109" t="s">
        <v>1083</v>
      </c>
      <c r="CV417" s="1112"/>
      <c r="CW417" s="1109"/>
      <c r="CX417" s="1109"/>
      <c r="CY417" s="1109"/>
      <c r="CZ417" s="1109"/>
      <c r="DA417" s="1109"/>
      <c r="DB417" s="1109"/>
      <c r="DC417" s="1109"/>
      <c r="DD417" s="1109"/>
      <c r="DE417" s="1113"/>
      <c r="DF417" s="1114" t="s">
        <v>1084</v>
      </c>
      <c r="DG417" s="1115"/>
      <c r="DH417" s="1116"/>
      <c r="DI417" s="1116"/>
      <c r="DJ417" s="1117"/>
      <c r="DK417" s="1117"/>
      <c r="DL417" s="1117"/>
      <c r="DM417" s="1117"/>
      <c r="DN417" s="1117"/>
      <c r="DO417" s="1118"/>
      <c r="DP417" s="564">
        <v>0</v>
      </c>
      <c r="DQ417" s="200">
        <v>0</v>
      </c>
      <c r="DR417" s="200">
        <v>0</v>
      </c>
      <c r="DS417" s="200">
        <v>0</v>
      </c>
      <c r="DT417" s="200">
        <v>0</v>
      </c>
      <c r="DU417" s="200">
        <v>0</v>
      </c>
      <c r="DV417" s="200">
        <v>0</v>
      </c>
      <c r="DW417" s="1304"/>
    </row>
    <row r="418" spans="1:127" s="240" customFormat="1" ht="13.5" customHeight="1">
      <c r="B418" s="413" t="s">
        <v>205</v>
      </c>
      <c r="C418" s="414" t="s">
        <v>66</v>
      </c>
      <c r="D418" s="415" t="s">
        <v>77</v>
      </c>
      <c r="E418" s="414" t="s">
        <v>66</v>
      </c>
      <c r="F418" s="415" t="s">
        <v>77</v>
      </c>
      <c r="G418" s="414" t="s">
        <v>66</v>
      </c>
      <c r="H418" s="415" t="s">
        <v>77</v>
      </c>
      <c r="I418" s="414" t="s">
        <v>66</v>
      </c>
      <c r="J418" s="415" t="s">
        <v>77</v>
      </c>
      <c r="K418" s="414" t="s">
        <v>66</v>
      </c>
      <c r="L418" s="415" t="s">
        <v>77</v>
      </c>
      <c r="M418" s="414" t="s">
        <v>66</v>
      </c>
      <c r="N418" s="415" t="s">
        <v>77</v>
      </c>
      <c r="O418" s="414" t="s">
        <v>66</v>
      </c>
      <c r="P418" s="415" t="s">
        <v>77</v>
      </c>
      <c r="Q418" s="414" t="s">
        <v>66</v>
      </c>
      <c r="R418" s="415" t="s">
        <v>77</v>
      </c>
      <c r="S418" s="414" t="s">
        <v>66</v>
      </c>
      <c r="T418" s="415" t="s">
        <v>77</v>
      </c>
      <c r="U418" s="414" t="s">
        <v>66</v>
      </c>
      <c r="V418" s="415" t="s">
        <v>77</v>
      </c>
      <c r="W418" s="414" t="s">
        <v>66</v>
      </c>
      <c r="X418" s="415" t="s">
        <v>77</v>
      </c>
      <c r="Y418" s="414" t="s">
        <v>66</v>
      </c>
      <c r="Z418" s="415" t="s">
        <v>77</v>
      </c>
      <c r="AA418" s="414" t="s">
        <v>66</v>
      </c>
      <c r="AB418" s="416" t="s">
        <v>77</v>
      </c>
      <c r="AC418" s="410"/>
      <c r="AD418" s="417" t="s">
        <v>66</v>
      </c>
      <c r="AE418" s="415" t="s">
        <v>77</v>
      </c>
      <c r="AF418" s="418" t="s">
        <v>66</v>
      </c>
      <c r="AG418" s="415" t="s">
        <v>77</v>
      </c>
      <c r="AH418" s="418" t="s">
        <v>66</v>
      </c>
      <c r="AI418" s="415" t="s">
        <v>77</v>
      </c>
      <c r="AJ418" s="418" t="s">
        <v>66</v>
      </c>
      <c r="AK418" s="415" t="s">
        <v>77</v>
      </c>
      <c r="AL418" s="418" t="s">
        <v>66</v>
      </c>
      <c r="AM418" s="415" t="s">
        <v>77</v>
      </c>
      <c r="AN418" s="418" t="s">
        <v>66</v>
      </c>
      <c r="AO418" s="415" t="s">
        <v>77</v>
      </c>
      <c r="AP418" s="418" t="s">
        <v>66</v>
      </c>
      <c r="AQ418" s="415" t="s">
        <v>77</v>
      </c>
      <c r="AR418" s="418" t="s">
        <v>66</v>
      </c>
      <c r="AS418" s="415" t="s">
        <v>77</v>
      </c>
      <c r="AT418" s="418" t="s">
        <v>66</v>
      </c>
      <c r="AU418" s="415" t="s">
        <v>77</v>
      </c>
      <c r="AV418" s="418" t="s">
        <v>66</v>
      </c>
      <c r="AW418" s="415" t="s">
        <v>77</v>
      </c>
      <c r="AX418" s="418" t="s">
        <v>66</v>
      </c>
      <c r="AY418" s="415" t="s">
        <v>77</v>
      </c>
      <c r="AZ418" s="418" t="s">
        <v>66</v>
      </c>
      <c r="BA418" s="415" t="s">
        <v>77</v>
      </c>
      <c r="BB418" s="418" t="s">
        <v>66</v>
      </c>
      <c r="BC418" s="416" t="s">
        <v>77</v>
      </c>
      <c r="BD418" s="411"/>
      <c r="BE418" s="419" t="s">
        <v>66</v>
      </c>
      <c r="BF418" s="415" t="s">
        <v>77</v>
      </c>
      <c r="BG418" s="420" t="s">
        <v>66</v>
      </c>
      <c r="BH418" s="415" t="s">
        <v>77</v>
      </c>
      <c r="BI418" s="420" t="s">
        <v>66</v>
      </c>
      <c r="BJ418" s="415" t="s">
        <v>77</v>
      </c>
      <c r="BK418" s="420" t="s">
        <v>66</v>
      </c>
      <c r="BL418" s="415" t="s">
        <v>77</v>
      </c>
      <c r="BM418" s="420" t="s">
        <v>66</v>
      </c>
      <c r="BN418" s="415" t="s">
        <v>77</v>
      </c>
      <c r="BO418" s="420" t="s">
        <v>66</v>
      </c>
      <c r="BP418" s="415" t="s">
        <v>77</v>
      </c>
      <c r="BQ418" s="420" t="s">
        <v>66</v>
      </c>
      <c r="BR418" s="415" t="s">
        <v>77</v>
      </c>
      <c r="BS418" s="420" t="s">
        <v>66</v>
      </c>
      <c r="BT418" s="415" t="s">
        <v>77</v>
      </c>
      <c r="BU418" s="420" t="s">
        <v>66</v>
      </c>
      <c r="BV418" s="415" t="s">
        <v>77</v>
      </c>
      <c r="BW418" s="420" t="s">
        <v>66</v>
      </c>
      <c r="BX418" s="415" t="s">
        <v>77</v>
      </c>
      <c r="BY418" s="420" t="s">
        <v>66</v>
      </c>
      <c r="BZ418" s="415" t="s">
        <v>77</v>
      </c>
      <c r="CA418" s="420" t="s">
        <v>66</v>
      </c>
      <c r="CB418" s="415" t="s">
        <v>77</v>
      </c>
      <c r="CC418" s="420" t="s">
        <v>66</v>
      </c>
      <c r="CD418" s="416" t="s">
        <v>77</v>
      </c>
      <c r="CE418" s="412"/>
      <c r="CF418" s="421" t="s">
        <v>66</v>
      </c>
      <c r="CG418" s="415" t="s">
        <v>77</v>
      </c>
      <c r="CH418" s="422" t="s">
        <v>66</v>
      </c>
      <c r="CI418" s="415" t="s">
        <v>77</v>
      </c>
      <c r="CJ418" s="422" t="s">
        <v>66</v>
      </c>
      <c r="CK418" s="415" t="s">
        <v>77</v>
      </c>
      <c r="CL418" s="422" t="s">
        <v>66</v>
      </c>
      <c r="CM418" s="415" t="s">
        <v>77</v>
      </c>
      <c r="CN418" s="422" t="s">
        <v>66</v>
      </c>
      <c r="CO418" s="415" t="s">
        <v>77</v>
      </c>
      <c r="CP418" s="422" t="s">
        <v>66</v>
      </c>
      <c r="CQ418" s="415" t="s">
        <v>77</v>
      </c>
      <c r="CR418" s="422" t="s">
        <v>66</v>
      </c>
      <c r="CS418" s="415" t="s">
        <v>77</v>
      </c>
      <c r="CT418" s="422" t="s">
        <v>66</v>
      </c>
      <c r="CU418" s="415" t="s">
        <v>77</v>
      </c>
      <c r="CV418" s="422" t="s">
        <v>66</v>
      </c>
      <c r="CW418" s="415" t="s">
        <v>77</v>
      </c>
      <c r="CX418" s="422" t="s">
        <v>66</v>
      </c>
      <c r="CY418" s="415" t="s">
        <v>77</v>
      </c>
      <c r="CZ418" s="422" t="s">
        <v>66</v>
      </c>
      <c r="DA418" s="415" t="s">
        <v>77</v>
      </c>
      <c r="DB418" s="422" t="s">
        <v>66</v>
      </c>
      <c r="DC418" s="415" t="s">
        <v>77</v>
      </c>
      <c r="DD418" s="422" t="s">
        <v>66</v>
      </c>
      <c r="DE418" s="416" t="s">
        <v>77</v>
      </c>
      <c r="DF418" s="1119" t="s">
        <v>922</v>
      </c>
      <c r="DG418" s="1120"/>
      <c r="DH418" s="1120"/>
      <c r="DI418" s="1120"/>
      <c r="DJ418" s="1120"/>
      <c r="DK418" s="1120"/>
      <c r="DL418" s="1120"/>
      <c r="DM418" s="1120"/>
      <c r="DN418" s="1120"/>
      <c r="DO418" s="1121"/>
      <c r="DP418" s="564">
        <v>0</v>
      </c>
      <c r="DQ418" s="200">
        <v>0</v>
      </c>
      <c r="DR418" s="200">
        <v>0</v>
      </c>
      <c r="DS418" s="200">
        <v>0</v>
      </c>
      <c r="DT418" s="200">
        <v>0</v>
      </c>
      <c r="DU418" s="200">
        <v>0</v>
      </c>
      <c r="DV418" s="200">
        <v>0</v>
      </c>
      <c r="DW418" s="1304"/>
    </row>
    <row r="419" spans="1:127" s="240" customFormat="1" ht="15.95" customHeight="1">
      <c r="B419" s="3190" t="s">
        <v>1085</v>
      </c>
      <c r="C419" s="448">
        <f>SUM(C184:C197)</f>
        <v>0</v>
      </c>
      <c r="D419" s="449">
        <f t="shared" ref="D419:BO419" si="153">SUM(D184:D197)</f>
        <v>0</v>
      </c>
      <c r="E419" s="448">
        <f t="shared" si="153"/>
        <v>0</v>
      </c>
      <c r="F419" s="449">
        <f t="shared" si="153"/>
        <v>0</v>
      </c>
      <c r="G419" s="448">
        <f t="shared" si="153"/>
        <v>0</v>
      </c>
      <c r="H419" s="449">
        <f t="shared" si="153"/>
        <v>0</v>
      </c>
      <c r="I419" s="448">
        <f t="shared" si="153"/>
        <v>0</v>
      </c>
      <c r="J419" s="449">
        <f t="shared" si="153"/>
        <v>0</v>
      </c>
      <c r="K419" s="448">
        <f t="shared" si="153"/>
        <v>0</v>
      </c>
      <c r="L419" s="449">
        <f t="shared" si="153"/>
        <v>0</v>
      </c>
      <c r="M419" s="448">
        <f t="shared" si="153"/>
        <v>0</v>
      </c>
      <c r="N419" s="449">
        <f t="shared" si="153"/>
        <v>0</v>
      </c>
      <c r="O419" s="448">
        <f t="shared" si="153"/>
        <v>0</v>
      </c>
      <c r="P419" s="449">
        <f t="shared" si="153"/>
        <v>0</v>
      </c>
      <c r="Q419" s="448">
        <f t="shared" si="153"/>
        <v>0</v>
      </c>
      <c r="R419" s="449">
        <f t="shared" si="153"/>
        <v>0</v>
      </c>
      <c r="S419" s="448">
        <f t="shared" si="153"/>
        <v>0</v>
      </c>
      <c r="T419" s="449">
        <f t="shared" si="153"/>
        <v>0</v>
      </c>
      <c r="U419" s="448">
        <f t="shared" si="153"/>
        <v>0</v>
      </c>
      <c r="V419" s="449">
        <f t="shared" si="153"/>
        <v>0</v>
      </c>
      <c r="W419" s="448">
        <f t="shared" si="153"/>
        <v>0</v>
      </c>
      <c r="X419" s="449">
        <f t="shared" si="153"/>
        <v>0</v>
      </c>
      <c r="Y419" s="448">
        <f t="shared" si="153"/>
        <v>0</v>
      </c>
      <c r="Z419" s="449">
        <f t="shared" si="153"/>
        <v>0</v>
      </c>
      <c r="AA419" s="448">
        <f t="shared" si="153"/>
        <v>0</v>
      </c>
      <c r="AB419" s="449">
        <f t="shared" si="153"/>
        <v>0</v>
      </c>
      <c r="AC419" s="410"/>
      <c r="AD419" s="450">
        <f t="shared" si="153"/>
        <v>0</v>
      </c>
      <c r="AE419" s="449">
        <f t="shared" si="153"/>
        <v>0</v>
      </c>
      <c r="AF419" s="450">
        <f t="shared" si="153"/>
        <v>0</v>
      </c>
      <c r="AG419" s="449">
        <f t="shared" si="153"/>
        <v>0</v>
      </c>
      <c r="AH419" s="450">
        <f t="shared" si="153"/>
        <v>0</v>
      </c>
      <c r="AI419" s="449">
        <f t="shared" si="153"/>
        <v>0</v>
      </c>
      <c r="AJ419" s="450">
        <f t="shared" si="153"/>
        <v>0</v>
      </c>
      <c r="AK419" s="449">
        <f t="shared" si="153"/>
        <v>0</v>
      </c>
      <c r="AL419" s="450">
        <f t="shared" si="153"/>
        <v>0</v>
      </c>
      <c r="AM419" s="449">
        <f t="shared" si="153"/>
        <v>0</v>
      </c>
      <c r="AN419" s="450">
        <f t="shared" si="153"/>
        <v>0</v>
      </c>
      <c r="AO419" s="449">
        <f t="shared" si="153"/>
        <v>0</v>
      </c>
      <c r="AP419" s="450">
        <f t="shared" si="153"/>
        <v>0</v>
      </c>
      <c r="AQ419" s="449">
        <f t="shared" si="153"/>
        <v>0</v>
      </c>
      <c r="AR419" s="450">
        <f t="shared" si="153"/>
        <v>0</v>
      </c>
      <c r="AS419" s="449">
        <f t="shared" si="153"/>
        <v>0</v>
      </c>
      <c r="AT419" s="450">
        <f t="shared" si="153"/>
        <v>0</v>
      </c>
      <c r="AU419" s="449">
        <f t="shared" si="153"/>
        <v>0</v>
      </c>
      <c r="AV419" s="450">
        <f t="shared" si="153"/>
        <v>0</v>
      </c>
      <c r="AW419" s="449">
        <f t="shared" si="153"/>
        <v>0</v>
      </c>
      <c r="AX419" s="450">
        <f t="shared" si="153"/>
        <v>0</v>
      </c>
      <c r="AY419" s="449">
        <f t="shared" si="153"/>
        <v>0</v>
      </c>
      <c r="AZ419" s="450">
        <f t="shared" si="153"/>
        <v>0</v>
      </c>
      <c r="BA419" s="449">
        <f t="shared" si="153"/>
        <v>0</v>
      </c>
      <c r="BB419" s="450">
        <f t="shared" si="153"/>
        <v>0</v>
      </c>
      <c r="BC419" s="449">
        <f t="shared" si="153"/>
        <v>0</v>
      </c>
      <c r="BD419" s="411"/>
      <c r="BE419" s="451">
        <f t="shared" si="153"/>
        <v>0</v>
      </c>
      <c r="BF419" s="449">
        <f t="shared" si="153"/>
        <v>0</v>
      </c>
      <c r="BG419" s="451">
        <f t="shared" si="153"/>
        <v>0</v>
      </c>
      <c r="BH419" s="449">
        <f t="shared" si="153"/>
        <v>0</v>
      </c>
      <c r="BI419" s="451">
        <f t="shared" si="153"/>
        <v>0</v>
      </c>
      <c r="BJ419" s="449">
        <f t="shared" si="153"/>
        <v>0</v>
      </c>
      <c r="BK419" s="451">
        <f t="shared" si="153"/>
        <v>0</v>
      </c>
      <c r="BL419" s="449">
        <f t="shared" si="153"/>
        <v>0</v>
      </c>
      <c r="BM419" s="451">
        <f t="shared" si="153"/>
        <v>0</v>
      </c>
      <c r="BN419" s="449">
        <f t="shared" si="153"/>
        <v>0</v>
      </c>
      <c r="BO419" s="451">
        <f t="shared" si="153"/>
        <v>0</v>
      </c>
      <c r="BP419" s="449">
        <f t="shared" ref="BP419:DE419" si="154">SUM(BP184:BP197)</f>
        <v>0</v>
      </c>
      <c r="BQ419" s="451">
        <f t="shared" si="154"/>
        <v>0</v>
      </c>
      <c r="BR419" s="449">
        <f t="shared" si="154"/>
        <v>0</v>
      </c>
      <c r="BS419" s="451">
        <f t="shared" si="154"/>
        <v>0</v>
      </c>
      <c r="BT419" s="449">
        <f t="shared" si="154"/>
        <v>0</v>
      </c>
      <c r="BU419" s="451">
        <f t="shared" si="154"/>
        <v>0</v>
      </c>
      <c r="BV419" s="449">
        <f t="shared" si="154"/>
        <v>0</v>
      </c>
      <c r="BW419" s="451">
        <f t="shared" si="154"/>
        <v>0</v>
      </c>
      <c r="BX419" s="449">
        <f t="shared" si="154"/>
        <v>0</v>
      </c>
      <c r="BY419" s="451">
        <f t="shared" si="154"/>
        <v>0</v>
      </c>
      <c r="BZ419" s="449">
        <f t="shared" si="154"/>
        <v>0</v>
      </c>
      <c r="CA419" s="451">
        <f t="shared" si="154"/>
        <v>0</v>
      </c>
      <c r="CB419" s="449">
        <f t="shared" si="154"/>
        <v>0</v>
      </c>
      <c r="CC419" s="451">
        <f t="shared" si="154"/>
        <v>0</v>
      </c>
      <c r="CD419" s="449">
        <f t="shared" si="154"/>
        <v>0</v>
      </c>
      <c r="CE419" s="412"/>
      <c r="CF419" s="452">
        <f t="shared" si="154"/>
        <v>0</v>
      </c>
      <c r="CG419" s="449">
        <f t="shared" si="154"/>
        <v>0</v>
      </c>
      <c r="CH419" s="452">
        <f t="shared" si="154"/>
        <v>0</v>
      </c>
      <c r="CI419" s="449">
        <f t="shared" si="154"/>
        <v>0</v>
      </c>
      <c r="CJ419" s="452">
        <f t="shared" si="154"/>
        <v>0</v>
      </c>
      <c r="CK419" s="449">
        <f t="shared" si="154"/>
        <v>0</v>
      </c>
      <c r="CL419" s="452">
        <f t="shared" si="154"/>
        <v>0</v>
      </c>
      <c r="CM419" s="449">
        <f t="shared" si="154"/>
        <v>0</v>
      </c>
      <c r="CN419" s="452">
        <f t="shared" si="154"/>
        <v>0</v>
      </c>
      <c r="CO419" s="449">
        <f t="shared" si="154"/>
        <v>0</v>
      </c>
      <c r="CP419" s="452">
        <f t="shared" si="154"/>
        <v>0</v>
      </c>
      <c r="CQ419" s="449">
        <f t="shared" si="154"/>
        <v>0</v>
      </c>
      <c r="CR419" s="452">
        <f t="shared" si="154"/>
        <v>0</v>
      </c>
      <c r="CS419" s="449">
        <f t="shared" si="154"/>
        <v>0</v>
      </c>
      <c r="CT419" s="452">
        <f t="shared" si="154"/>
        <v>0</v>
      </c>
      <c r="CU419" s="449">
        <f t="shared" si="154"/>
        <v>0</v>
      </c>
      <c r="CV419" s="452">
        <f t="shared" si="154"/>
        <v>0</v>
      </c>
      <c r="CW419" s="449">
        <f t="shared" si="154"/>
        <v>0</v>
      </c>
      <c r="CX419" s="452">
        <f t="shared" si="154"/>
        <v>0</v>
      </c>
      <c r="CY419" s="449">
        <f t="shared" si="154"/>
        <v>0</v>
      </c>
      <c r="CZ419" s="452">
        <f t="shared" si="154"/>
        <v>0</v>
      </c>
      <c r="DA419" s="449">
        <f t="shared" si="154"/>
        <v>0</v>
      </c>
      <c r="DB419" s="452">
        <f t="shared" si="154"/>
        <v>0</v>
      </c>
      <c r="DC419" s="449">
        <f t="shared" si="154"/>
        <v>0</v>
      </c>
      <c r="DD419" s="452">
        <f t="shared" si="154"/>
        <v>0</v>
      </c>
      <c r="DE419" s="449">
        <f t="shared" si="154"/>
        <v>0</v>
      </c>
      <c r="DF419" s="3192" t="s">
        <v>1086</v>
      </c>
      <c r="DG419" s="3193"/>
      <c r="DH419" s="3193"/>
      <c r="DI419" s="3193"/>
      <c r="DJ419" s="3193"/>
      <c r="DK419" s="3193"/>
      <c r="DL419" s="3193"/>
      <c r="DM419" s="657"/>
      <c r="DN419" s="657"/>
      <c r="DO419" s="1122"/>
      <c r="DP419" s="564">
        <v>0</v>
      </c>
      <c r="DQ419" s="200">
        <v>0</v>
      </c>
      <c r="DR419" s="200">
        <v>0</v>
      </c>
      <c r="DS419" s="200">
        <v>0</v>
      </c>
      <c r="DT419" s="200">
        <v>0</v>
      </c>
      <c r="DU419" s="200">
        <v>0</v>
      </c>
      <c r="DV419" s="200">
        <v>0</v>
      </c>
      <c r="DW419" s="1304"/>
    </row>
    <row r="420" spans="1:127" s="240" customFormat="1" ht="15.95" customHeight="1">
      <c r="B420" s="3191"/>
      <c r="C420" s="1133">
        <f>SUM(C419:D419)</f>
        <v>0</v>
      </c>
      <c r="D420" s="454" t="str">
        <f>IF(C420&gt;0,"fois","")</f>
        <v/>
      </c>
      <c r="E420" s="1133">
        <f>SUM(E419:F419)</f>
        <v>0</v>
      </c>
      <c r="F420" s="454" t="str">
        <f>IF(E420&gt;0,"fois","")</f>
        <v/>
      </c>
      <c r="G420" s="1133">
        <f>SUM(G419:H419)</f>
        <v>0</v>
      </c>
      <c r="H420" s="454" t="str">
        <f>IF(G420&gt;0,"fois","")</f>
        <v/>
      </c>
      <c r="I420" s="1133">
        <f>SUM(I419:J419)</f>
        <v>0</v>
      </c>
      <c r="J420" s="454" t="str">
        <f>IF(I420&gt;0,"fois","")</f>
        <v/>
      </c>
      <c r="K420" s="1133">
        <f>SUM(K419:L419)</f>
        <v>0</v>
      </c>
      <c r="L420" s="454" t="str">
        <f>IF(K420&gt;0,"fois","")</f>
        <v/>
      </c>
      <c r="M420" s="1133">
        <f>SUM(M419:N419)</f>
        <v>0</v>
      </c>
      <c r="N420" s="454" t="str">
        <f>IF(M420&gt;0,"fois","")</f>
        <v/>
      </c>
      <c r="O420" s="1133">
        <f>SUM(O419:P419)</f>
        <v>0</v>
      </c>
      <c r="P420" s="454" t="str">
        <f>IF(O420&gt;0,"fois","")</f>
        <v/>
      </c>
      <c r="Q420" s="1133">
        <f>SUM(Q419:R419)</f>
        <v>0</v>
      </c>
      <c r="R420" s="454" t="str">
        <f>IF(Q420&gt;0,"fois","")</f>
        <v/>
      </c>
      <c r="S420" s="1133">
        <f>SUM(S419:T419)</f>
        <v>0</v>
      </c>
      <c r="T420" s="454" t="str">
        <f>IF(S420&gt;0,"fois","")</f>
        <v/>
      </c>
      <c r="U420" s="1133">
        <f>SUM(U419:V419)</f>
        <v>0</v>
      </c>
      <c r="V420" s="454" t="str">
        <f>IF(U420&gt;0,"fois","")</f>
        <v/>
      </c>
      <c r="W420" s="1133">
        <f>SUM(W419:X419)</f>
        <v>0</v>
      </c>
      <c r="X420" s="454" t="str">
        <f>IF(W420&gt;0,"fois","")</f>
        <v/>
      </c>
      <c r="Y420" s="1133">
        <f>SUM(Y419:Z419)</f>
        <v>0</v>
      </c>
      <c r="Z420" s="454" t="str">
        <f>IF(Y420&gt;0,"fois","")</f>
        <v/>
      </c>
      <c r="AA420" s="1133">
        <f>SUM(AA419:AB419)</f>
        <v>0</v>
      </c>
      <c r="AB420" s="454" t="str">
        <f>IF(AA420&gt;0,"fois","")</f>
        <v/>
      </c>
      <c r="AC420" s="410"/>
      <c r="AD420" s="1133">
        <f>SUM(AD419:AE419)</f>
        <v>0</v>
      </c>
      <c r="AE420" s="454" t="str">
        <f>IF(AD420&gt;0,"fois","")</f>
        <v/>
      </c>
      <c r="AF420" s="1133">
        <f>SUM(AF419:AG419)</f>
        <v>0</v>
      </c>
      <c r="AG420" s="454" t="str">
        <f>IF(AF420&gt;0,"fois","")</f>
        <v/>
      </c>
      <c r="AH420" s="1133">
        <f>SUM(AH419:AI419)</f>
        <v>0</v>
      </c>
      <c r="AI420" s="454" t="str">
        <f>IF(AH420&gt;0,"fois","")</f>
        <v/>
      </c>
      <c r="AJ420" s="1133">
        <f>SUM(AJ419:AK419)</f>
        <v>0</v>
      </c>
      <c r="AK420" s="454" t="str">
        <f>IF(AJ420&gt;0,"fois","")</f>
        <v/>
      </c>
      <c r="AL420" s="1133">
        <f>SUM(AL419:AM419)</f>
        <v>0</v>
      </c>
      <c r="AM420" s="454" t="str">
        <f>IF(AL420&gt;0,"fois","")</f>
        <v/>
      </c>
      <c r="AN420" s="1133">
        <f>SUM(AN419:AO419)</f>
        <v>0</v>
      </c>
      <c r="AO420" s="454" t="str">
        <f>IF(AN420&gt;0,"fois","")</f>
        <v/>
      </c>
      <c r="AP420" s="1133">
        <f>SUM(AP419:AQ419)</f>
        <v>0</v>
      </c>
      <c r="AQ420" s="454" t="str">
        <f>IF(AP420&gt;0,"fois","")</f>
        <v/>
      </c>
      <c r="AR420" s="1133">
        <f>SUM(AR419:AS419)</f>
        <v>0</v>
      </c>
      <c r="AS420" s="454" t="str">
        <f>IF(AR420&gt;0,"fois","")</f>
        <v/>
      </c>
      <c r="AT420" s="1133">
        <f>SUM(AT419:AU419)</f>
        <v>0</v>
      </c>
      <c r="AU420" s="454" t="str">
        <f>IF(AT420&gt;0,"fois","")</f>
        <v/>
      </c>
      <c r="AV420" s="1133">
        <f>SUM(AV419:AW419)</f>
        <v>0</v>
      </c>
      <c r="AW420" s="454" t="str">
        <f>IF(AV420&gt;0,"fois","")</f>
        <v/>
      </c>
      <c r="AX420" s="1133">
        <f>SUM(AX419:AY419)</f>
        <v>0</v>
      </c>
      <c r="AY420" s="454" t="str">
        <f>IF(AX420&gt;0,"fois","")</f>
        <v/>
      </c>
      <c r="AZ420" s="1133">
        <f>SUM(AZ419:BA419)</f>
        <v>0</v>
      </c>
      <c r="BA420" s="454" t="str">
        <f>IF(AZ420&gt;0,"fois","")</f>
        <v/>
      </c>
      <c r="BB420" s="1133">
        <f>SUM(BB419:BC419)</f>
        <v>0</v>
      </c>
      <c r="BC420" s="454" t="str">
        <f>IF(BB420&gt;0,"fois","")</f>
        <v/>
      </c>
      <c r="BD420" s="411"/>
      <c r="BE420" s="1133">
        <f>SUM(BE419:BF419)</f>
        <v>0</v>
      </c>
      <c r="BF420" s="454" t="str">
        <f>IF(BE420&gt;0,"fois","")</f>
        <v/>
      </c>
      <c r="BG420" s="1133">
        <f>SUM(BG419:BH419)</f>
        <v>0</v>
      </c>
      <c r="BH420" s="454" t="str">
        <f>IF(BG420&gt;0,"fois","")</f>
        <v/>
      </c>
      <c r="BI420" s="1133">
        <f>SUM(BI419:BJ419)</f>
        <v>0</v>
      </c>
      <c r="BJ420" s="454" t="str">
        <f>IF(BI420&gt;0,"fois","")</f>
        <v/>
      </c>
      <c r="BK420" s="1133">
        <f>SUM(BK419:BL419)</f>
        <v>0</v>
      </c>
      <c r="BL420" s="454" t="str">
        <f>IF(BK420&gt;0,"fois","")</f>
        <v/>
      </c>
      <c r="BM420" s="1133">
        <f>SUM(BM419:BN419)</f>
        <v>0</v>
      </c>
      <c r="BN420" s="454" t="str">
        <f>IF(BM420&gt;0,"fois","")</f>
        <v/>
      </c>
      <c r="BO420" s="1133">
        <f>SUM(BO419:BP419)</f>
        <v>0</v>
      </c>
      <c r="BP420" s="454" t="str">
        <f>IF(BO420&gt;0,"fois","")</f>
        <v/>
      </c>
      <c r="BQ420" s="1133">
        <f>SUM(BQ419:BR419)</f>
        <v>0</v>
      </c>
      <c r="BR420" s="454" t="str">
        <f>IF(BQ420&gt;0,"fois","")</f>
        <v/>
      </c>
      <c r="BS420" s="1133">
        <f>SUM(BS419:BT419)</f>
        <v>0</v>
      </c>
      <c r="BT420" s="454" t="str">
        <f>IF(BS420&gt;0,"fois","")</f>
        <v/>
      </c>
      <c r="BU420" s="1133">
        <f>SUM(BU419:BV419)</f>
        <v>0</v>
      </c>
      <c r="BV420" s="454" t="str">
        <f>IF(BU420&gt;0,"fois","")</f>
        <v/>
      </c>
      <c r="BW420" s="1133">
        <f>SUM(BW419:BX419)</f>
        <v>0</v>
      </c>
      <c r="BX420" s="454" t="str">
        <f>IF(BW420&gt;0,"fois","")</f>
        <v/>
      </c>
      <c r="BY420" s="1133">
        <f>SUM(BY419:BZ419)</f>
        <v>0</v>
      </c>
      <c r="BZ420" s="454" t="str">
        <f>IF(BY420&gt;0,"fois","")</f>
        <v/>
      </c>
      <c r="CA420" s="1133">
        <f>SUM(CA419:CB419)</f>
        <v>0</v>
      </c>
      <c r="CB420" s="454" t="str">
        <f>IF(CA420&gt;0,"fois","")</f>
        <v/>
      </c>
      <c r="CC420" s="1133">
        <f>SUM(CC419:CD419)</f>
        <v>0</v>
      </c>
      <c r="CD420" s="454" t="str">
        <f>IF(CC420&gt;0,"fois","")</f>
        <v/>
      </c>
      <c r="CE420" s="412"/>
      <c r="CF420" s="1133">
        <f>SUM(CF419:CG419)</f>
        <v>0</v>
      </c>
      <c r="CG420" s="454" t="str">
        <f>IF(CF420&gt;0,"fois","")</f>
        <v/>
      </c>
      <c r="CH420" s="1133">
        <f>SUM(CH419:CI419)</f>
        <v>0</v>
      </c>
      <c r="CI420" s="454" t="str">
        <f>IF(CH420&gt;0,"fois","")</f>
        <v/>
      </c>
      <c r="CJ420" s="1133">
        <f>SUM(CJ419:CK419)</f>
        <v>0</v>
      </c>
      <c r="CK420" s="454" t="str">
        <f>IF(CJ420&gt;0,"fois","")</f>
        <v/>
      </c>
      <c r="CL420" s="1133">
        <f>SUM(CL419:CM419)</f>
        <v>0</v>
      </c>
      <c r="CM420" s="454" t="str">
        <f>IF(CL420&gt;0,"fois","")</f>
        <v/>
      </c>
      <c r="CN420" s="1133">
        <f>SUM(CN419:CO419)</f>
        <v>0</v>
      </c>
      <c r="CO420" s="454" t="str">
        <f>IF(CN420&gt;0,"fois","")</f>
        <v/>
      </c>
      <c r="CP420" s="1133">
        <f>SUM(CP419:CQ419)</f>
        <v>0</v>
      </c>
      <c r="CQ420" s="454" t="str">
        <f>IF(CP420&gt;0,"fois","")</f>
        <v/>
      </c>
      <c r="CR420" s="1133">
        <f>SUM(CR419:CS419)</f>
        <v>0</v>
      </c>
      <c r="CS420" s="454" t="str">
        <f>IF(CR420&gt;0,"fois","")</f>
        <v/>
      </c>
      <c r="CT420" s="1133">
        <f>SUM(CT419:CU419)</f>
        <v>0</v>
      </c>
      <c r="CU420" s="454" t="str">
        <f>IF(CT420&gt;0,"fois","")</f>
        <v/>
      </c>
      <c r="CV420" s="1133">
        <f>SUM(CV419:CW419)</f>
        <v>0</v>
      </c>
      <c r="CW420" s="454" t="str">
        <f>IF(CV420&gt;0,"fois","")</f>
        <v/>
      </c>
      <c r="CX420" s="1133">
        <f>SUM(CX419:CY419)</f>
        <v>0</v>
      </c>
      <c r="CY420" s="454" t="str">
        <f>IF(CX420&gt;0,"fois","")</f>
        <v/>
      </c>
      <c r="CZ420" s="1133">
        <f>SUM(CZ419:DA419)</f>
        <v>0</v>
      </c>
      <c r="DA420" s="454" t="str">
        <f>IF(CZ420&gt;0,"fois","")</f>
        <v/>
      </c>
      <c r="DB420" s="1133">
        <f>SUM(DB419:DC419)</f>
        <v>0</v>
      </c>
      <c r="DC420" s="454" t="str">
        <f>IF(DB420&gt;0,"fois","")</f>
        <v/>
      </c>
      <c r="DD420" s="1133">
        <f>SUM(DD419:DE419)</f>
        <v>0</v>
      </c>
      <c r="DE420" s="454" t="str">
        <f>IF(DD420&gt;0,"fois","")</f>
        <v/>
      </c>
      <c r="DF420" s="3194"/>
      <c r="DG420" s="3195"/>
      <c r="DH420" s="3195"/>
      <c r="DI420" s="3195"/>
      <c r="DJ420" s="3195"/>
      <c r="DK420" s="3195"/>
      <c r="DL420" s="3195"/>
      <c r="DM420" s="658"/>
      <c r="DN420" s="658"/>
      <c r="DO420" s="1123"/>
      <c r="DP420" s="564">
        <v>0</v>
      </c>
      <c r="DQ420" s="200">
        <v>0</v>
      </c>
      <c r="DR420" s="200">
        <v>0</v>
      </c>
      <c r="DS420" s="200">
        <v>0</v>
      </c>
      <c r="DT420" s="200">
        <v>0</v>
      </c>
      <c r="DU420" s="200">
        <v>0</v>
      </c>
      <c r="DV420" s="200">
        <v>0</v>
      </c>
      <c r="DW420" s="1304"/>
    </row>
    <row r="421" spans="1:127" s="240" customFormat="1" ht="15.95" customHeight="1">
      <c r="B421" s="456" t="s">
        <v>1087</v>
      </c>
      <c r="C421" s="3238" t="str">
        <f>IF(SUM(C419:D419)&lt;=I424,"OK","Trop")</f>
        <v>OK</v>
      </c>
      <c r="D421" s="3239"/>
      <c r="E421" s="3238" t="str">
        <f>IF(SUM(E419:F419)&lt;=I424,"OK","Trop")</f>
        <v>OK</v>
      </c>
      <c r="F421" s="3239"/>
      <c r="G421" s="3238" t="str">
        <f>IF(SUM(G419:H419)&lt;=I424,"OK","Trop")</f>
        <v>OK</v>
      </c>
      <c r="H421" s="3239"/>
      <c r="I421" s="3238" t="str">
        <f>IF(SUM(I419:J419)&lt;=I424,"OK","Trop")</f>
        <v>OK</v>
      </c>
      <c r="J421" s="3239"/>
      <c r="K421" s="3238" t="str">
        <f>IF(SUM(K419:L419)&lt;=I424,"OK","Trop")</f>
        <v>OK</v>
      </c>
      <c r="L421" s="3239"/>
      <c r="M421" s="3238" t="str">
        <f>IF(SUM(M419:N419)&lt;=I424,"OK","Trop")</f>
        <v>OK</v>
      </c>
      <c r="N421" s="3239"/>
      <c r="O421" s="3238" t="str">
        <f>IF(SUM(O419:P419)&lt;=I424,"OK","Trop")</f>
        <v>OK</v>
      </c>
      <c r="P421" s="3239"/>
      <c r="Q421" s="3238" t="str">
        <f>IF(SUM(Q419:R419)&lt;=I424,"OK","Trop")</f>
        <v>OK</v>
      </c>
      <c r="R421" s="3239"/>
      <c r="S421" s="3238" t="str">
        <f>IF(SUM(S419:T419)&lt;=I424,"OK","Trop")</f>
        <v>OK</v>
      </c>
      <c r="T421" s="3239"/>
      <c r="U421" s="3238" t="str">
        <f>IF(SUM(U419:V419)&lt;=I424,"OK","Trop")</f>
        <v>OK</v>
      </c>
      <c r="V421" s="3239"/>
      <c r="W421" s="3238" t="str">
        <f>IF(SUM(W419:X419)&lt;=I424,"OK","Trop")</f>
        <v>OK</v>
      </c>
      <c r="X421" s="3239"/>
      <c r="Y421" s="3238" t="str">
        <f>IF(SUM(Y419:Z419)&lt;=I424,"OK","Trop")</f>
        <v>OK</v>
      </c>
      <c r="Z421" s="3239"/>
      <c r="AA421" s="3238" t="str">
        <f>IF(SUM(AA419:AB419)&lt;=I424,"OK","Trop")</f>
        <v>OK</v>
      </c>
      <c r="AB421" s="3239"/>
      <c r="AC421" s="410"/>
      <c r="AD421" s="3238" t="str">
        <f>IF(SUM(AD419:AE419)&lt;=AJ424,"OK","Trop")</f>
        <v>OK</v>
      </c>
      <c r="AE421" s="3239"/>
      <c r="AF421" s="3238" t="str">
        <f>IF(SUM(AF419:AG419)&lt;=AJ424,"OK","Trop")</f>
        <v>OK</v>
      </c>
      <c r="AG421" s="3239"/>
      <c r="AH421" s="3238" t="str">
        <f>IF(SUM(AH419:AI419)&lt;=AJ424,"OK","Trop")</f>
        <v>OK</v>
      </c>
      <c r="AI421" s="3239"/>
      <c r="AJ421" s="3238" t="str">
        <f>IF(SUM(AJ419:AK419)&lt;=AJ424,"OK","Trop")</f>
        <v>OK</v>
      </c>
      <c r="AK421" s="3239"/>
      <c r="AL421" s="3238" t="str">
        <f>IF(SUM(AL419:AM419)&lt;=AJ424,"OK","Trop")</f>
        <v>OK</v>
      </c>
      <c r="AM421" s="3239"/>
      <c r="AN421" s="3238" t="str">
        <f>IF(SUM(AN419:AO419)&lt;=AJ424,"OK","Trop")</f>
        <v>OK</v>
      </c>
      <c r="AO421" s="3239"/>
      <c r="AP421" s="3238" t="str">
        <f>IF(SUM(AP419:AQ419)&lt;=AJ424,"OK","Trop")</f>
        <v>OK</v>
      </c>
      <c r="AQ421" s="3239"/>
      <c r="AR421" s="3238" t="str">
        <f>IF(SUM(AR419:AS419)&lt;=AJ424,"OK","Trop")</f>
        <v>OK</v>
      </c>
      <c r="AS421" s="3239"/>
      <c r="AT421" s="3238" t="str">
        <f>IF(SUM(AT419:AU419)&lt;=AJ424,"OK","Trop")</f>
        <v>OK</v>
      </c>
      <c r="AU421" s="3239"/>
      <c r="AV421" s="3238" t="str">
        <f>IF(SUM(AV419:AW419)&lt;=AJ424,"OK","Trop")</f>
        <v>OK</v>
      </c>
      <c r="AW421" s="3239"/>
      <c r="AX421" s="3238" t="str">
        <f>IF(SUM(AX419:AY419)&lt;=AJ424,"OK","Trop")</f>
        <v>OK</v>
      </c>
      <c r="AY421" s="3239"/>
      <c r="AZ421" s="3238" t="str">
        <f>IF(SUM(AZ419:BA419)&lt;=AJ424,"OK","Trop")</f>
        <v>OK</v>
      </c>
      <c r="BA421" s="3239"/>
      <c r="BB421" s="3238" t="str">
        <f>IF(SUM(BB419:BC419)&lt;=AJ424,"OK","Trop")</f>
        <v>OK</v>
      </c>
      <c r="BC421" s="3239"/>
      <c r="BD421" s="411"/>
      <c r="BE421" s="3238" t="str">
        <f>IF(SUM(BE419:BF419)&lt;=BK424,"OK","Trop")</f>
        <v>OK</v>
      </c>
      <c r="BF421" s="3239"/>
      <c r="BG421" s="3238" t="str">
        <f>IF(SUM(BG419:BH419)&lt;=BK424,"OK","Trop")</f>
        <v>OK</v>
      </c>
      <c r="BH421" s="3239"/>
      <c r="BI421" s="3238" t="str">
        <f>IF(SUM(BI419:BJ419)&lt;=BK424,"OK","Trop")</f>
        <v>OK</v>
      </c>
      <c r="BJ421" s="3239"/>
      <c r="BK421" s="3238" t="str">
        <f>IF(SUM(BK419:BL419)&lt;=BK424,"OK","Trop")</f>
        <v>OK</v>
      </c>
      <c r="BL421" s="3239"/>
      <c r="BM421" s="3238" t="str">
        <f>IF(SUM(BM419:BN419)&lt;=BK424,"OK","Trop")</f>
        <v>OK</v>
      </c>
      <c r="BN421" s="3239"/>
      <c r="BO421" s="3238" t="str">
        <f>IF(SUM(BO419:BP419)&lt;=BK424,"OK","Trop")</f>
        <v>OK</v>
      </c>
      <c r="BP421" s="3239"/>
      <c r="BQ421" s="3238" t="str">
        <f>IF(SUM(BQ419:BR419)&lt;=BK424,"OK","Trop")</f>
        <v>OK</v>
      </c>
      <c r="BR421" s="3239"/>
      <c r="BS421" s="3238" t="str">
        <f>IF(SUM(BS419:BT419)&lt;=BK424,"OK","Trop")</f>
        <v>OK</v>
      </c>
      <c r="BT421" s="3239"/>
      <c r="BU421" s="3238" t="str">
        <f>IF(SUM(BU419:BV419)&lt;=BK424,"OK","Trop")</f>
        <v>OK</v>
      </c>
      <c r="BV421" s="3239"/>
      <c r="BW421" s="3238" t="str">
        <f>IF(SUM(BW419:BX419)&lt;=BK424,"OK","Trop")</f>
        <v>OK</v>
      </c>
      <c r="BX421" s="3239"/>
      <c r="BY421" s="3238" t="str">
        <f>IF(SUM(BY419:BZ419)&lt;=BK424,"OK","Trop")</f>
        <v>OK</v>
      </c>
      <c r="BZ421" s="3239"/>
      <c r="CA421" s="3238" t="str">
        <f>IF(SUM(CA419:CB419)&lt;=BK424,"OK","Trop")</f>
        <v>OK</v>
      </c>
      <c r="CB421" s="3239"/>
      <c r="CC421" s="3238" t="str">
        <f>IF(SUM(CC419:CD419)&lt;=BK424,"OK","Trop")</f>
        <v>OK</v>
      </c>
      <c r="CD421" s="3239"/>
      <c r="CE421" s="412"/>
      <c r="CF421" s="3238" t="str">
        <f>IF(SUM(CF419:CG419)&lt;=CL424,"OK","Trop")</f>
        <v>OK</v>
      </c>
      <c r="CG421" s="3239"/>
      <c r="CH421" s="3238" t="str">
        <f>IF(SUM(CH419:CI419)&lt;=CL424,"OK","Trop")</f>
        <v>OK</v>
      </c>
      <c r="CI421" s="3239"/>
      <c r="CJ421" s="3238" t="str">
        <f>IF(SUM(CJ419:CK419)&lt;=CL424,"OK","Trop")</f>
        <v>OK</v>
      </c>
      <c r="CK421" s="3239"/>
      <c r="CL421" s="3238" t="str">
        <f>IF(SUM(CL419:CM419)&lt;=CL424,"OK","Trop")</f>
        <v>OK</v>
      </c>
      <c r="CM421" s="3239"/>
      <c r="CN421" s="3238" t="str">
        <f>IF(SUM(CN419:CO419)&lt;=CL424,"OK","Trop")</f>
        <v>OK</v>
      </c>
      <c r="CO421" s="3239"/>
      <c r="CP421" s="3238" t="str">
        <f>IF(SUM(CP419:CQ419)&lt;=CL424,"OK","Trop")</f>
        <v>OK</v>
      </c>
      <c r="CQ421" s="3239"/>
      <c r="CR421" s="3238" t="str">
        <f>IF(SUM(CR419:CS419)&lt;=CL424,"OK","Trop")</f>
        <v>OK</v>
      </c>
      <c r="CS421" s="3239"/>
      <c r="CT421" s="3238" t="str">
        <f>IF(SUM(CT419:CU419)&lt;=CL424,"OK","Trop")</f>
        <v>OK</v>
      </c>
      <c r="CU421" s="3239"/>
      <c r="CV421" s="3238" t="str">
        <f>IF(SUM(CV419:CW419)&lt;=CL424,"OK","Trop")</f>
        <v>OK</v>
      </c>
      <c r="CW421" s="3239"/>
      <c r="CX421" s="3238" t="str">
        <f>IF(SUM(CX419:CY419)&lt;=CL424,"OK","Trop")</f>
        <v>OK</v>
      </c>
      <c r="CY421" s="3239"/>
      <c r="CZ421" s="3238" t="str">
        <f>IF(SUM(CZ419:DA419)&lt;=CL424,"OK","Trop")</f>
        <v>OK</v>
      </c>
      <c r="DA421" s="3239"/>
      <c r="DB421" s="3238" t="str">
        <f>IF(SUM(DB419:DC419)&lt;=CL424,"OK","Trop")</f>
        <v>OK</v>
      </c>
      <c r="DC421" s="3239"/>
      <c r="DD421" s="3238" t="str">
        <f>IF(SUM(DD419:DE419)&lt;=CL424,"OK","Trop")</f>
        <v>OK</v>
      </c>
      <c r="DE421" s="3239"/>
      <c r="DF421" s="457" t="s">
        <v>1088</v>
      </c>
      <c r="DG421" s="408"/>
      <c r="DH421" s="408"/>
      <c r="DI421" s="408"/>
      <c r="DJ421" s="270"/>
      <c r="DK421" s="270"/>
      <c r="DL421" s="270"/>
      <c r="DM421" s="270"/>
      <c r="DN421" s="270"/>
      <c r="DO421" s="1122"/>
      <c r="DP421" s="564">
        <v>0</v>
      </c>
      <c r="DQ421" s="200">
        <v>0</v>
      </c>
      <c r="DR421" s="200">
        <v>0</v>
      </c>
      <c r="DS421" s="200">
        <v>0</v>
      </c>
      <c r="DT421" s="200">
        <v>0</v>
      </c>
      <c r="DU421" s="200">
        <v>0</v>
      </c>
      <c r="DV421" s="200">
        <v>0</v>
      </c>
      <c r="DW421" s="1304"/>
    </row>
    <row r="422" spans="1:127" s="240" customFormat="1" ht="15.95" customHeight="1">
      <c r="B422" s="456" t="s">
        <v>1089</v>
      </c>
      <c r="C422" s="3242" t="str">
        <f>IF(C421="OK","",SUM(C419:D419)-I424)</f>
        <v/>
      </c>
      <c r="D422" s="3243"/>
      <c r="E422" s="3242" t="str">
        <f>IF(E421="OK","",SUM(E419:F419)-I424)</f>
        <v/>
      </c>
      <c r="F422" s="3243"/>
      <c r="G422" s="3242" t="str">
        <f>IF(G421="OK","",SUM(G419:H419)-I424)</f>
        <v/>
      </c>
      <c r="H422" s="3243"/>
      <c r="I422" s="3242" t="str">
        <f>IF(I421="OK","",SUM(I419:J419)-I424)</f>
        <v/>
      </c>
      <c r="J422" s="3243"/>
      <c r="K422" s="3242" t="str">
        <f>IF(K421="OK","",SUM(K419:L419)-I424)</f>
        <v/>
      </c>
      <c r="L422" s="3243"/>
      <c r="M422" s="3242" t="str">
        <f>IF(M421="OK","",SUM(M419:N419)-I424)</f>
        <v/>
      </c>
      <c r="N422" s="3243"/>
      <c r="O422" s="3242" t="str">
        <f>IF(O421="OK","",SUM(O419:P419)-I424)</f>
        <v/>
      </c>
      <c r="P422" s="3243"/>
      <c r="Q422" s="3242" t="str">
        <f>IF(Q421="OK","",SUM(Q419:R419)-I424)</f>
        <v/>
      </c>
      <c r="R422" s="3243"/>
      <c r="S422" s="3242" t="str">
        <f>IF(S421="OK","",SUM(S419:T419)-I424)</f>
        <v/>
      </c>
      <c r="T422" s="3243"/>
      <c r="U422" s="3242" t="str">
        <f>IF(U421="OK","",SUM(U419:V419)-I424)</f>
        <v/>
      </c>
      <c r="V422" s="3243"/>
      <c r="W422" s="3242" t="str">
        <f>IF(W421="OK","",SUM(W419:X419)-I424)</f>
        <v/>
      </c>
      <c r="X422" s="3243"/>
      <c r="Y422" s="3242" t="str">
        <f>IF(Y421="OK","",SUM(Y419:Z419)-I424)</f>
        <v/>
      </c>
      <c r="Z422" s="3243"/>
      <c r="AA422" s="3242" t="str">
        <f>IF(AA421="OK","",SUM(AA419:AB419)-I424)</f>
        <v/>
      </c>
      <c r="AB422" s="3243"/>
      <c r="AC422" s="410"/>
      <c r="AD422" s="3242" t="str">
        <f>IF(AD421="OK","",SUM(AD419:AE419)-AJ424)</f>
        <v/>
      </c>
      <c r="AE422" s="3243"/>
      <c r="AF422" s="3242" t="str">
        <f>IF(AF421="OK","",SUM(AF419:AG419)-AJ424)</f>
        <v/>
      </c>
      <c r="AG422" s="3243"/>
      <c r="AH422" s="3242" t="str">
        <f>IF(AH421="OK","",SUM(AH419:AI419)-AJ424)</f>
        <v/>
      </c>
      <c r="AI422" s="3243"/>
      <c r="AJ422" s="3242" t="str">
        <f>IF(AJ421="OK","",SUM(AJ419:AK419)-AJ424)</f>
        <v/>
      </c>
      <c r="AK422" s="3243"/>
      <c r="AL422" s="3242" t="str">
        <f>IF(AL421="OK","",SUM(AL419:AM419)-AJ424)</f>
        <v/>
      </c>
      <c r="AM422" s="3243"/>
      <c r="AN422" s="3242" t="str">
        <f>IF(AN421="OK","",SUM(AN419:AO419)-AJ424)</f>
        <v/>
      </c>
      <c r="AO422" s="3243"/>
      <c r="AP422" s="3242" t="str">
        <f>IF(AP421="OK","",SUM(AP419:AQ419)-AJ424)</f>
        <v/>
      </c>
      <c r="AQ422" s="3243"/>
      <c r="AR422" s="3242" t="str">
        <f>IF(AR421="OK","",SUM(AR419:AS419)-AJ424)</f>
        <v/>
      </c>
      <c r="AS422" s="3243"/>
      <c r="AT422" s="3242" t="str">
        <f>IF(AT421="OK","",SUM(AT419:AU419)-AJ424)</f>
        <v/>
      </c>
      <c r="AU422" s="3243"/>
      <c r="AV422" s="3242" t="str">
        <f>IF(AV421="OK","",SUM(AV419:AW419)-AJ424)</f>
        <v/>
      </c>
      <c r="AW422" s="3243"/>
      <c r="AX422" s="3242" t="str">
        <f>IF(AX421="OK","",SUM(AX419:AY419)-AJ424)</f>
        <v/>
      </c>
      <c r="AY422" s="3243"/>
      <c r="AZ422" s="3242" t="str">
        <f>IF(AZ421="OK","",SUM(AZ419:BA419)-AJ424)</f>
        <v/>
      </c>
      <c r="BA422" s="3243"/>
      <c r="BB422" s="3242" t="str">
        <f>IF(BB421="OK","",SUM(BB419:BC419)-AJ424)</f>
        <v/>
      </c>
      <c r="BC422" s="3243"/>
      <c r="BD422" s="411"/>
      <c r="BE422" s="3242" t="str">
        <f>IF(BE421="OK","",SUM(BE419:BF419)-BK424)</f>
        <v/>
      </c>
      <c r="BF422" s="3243"/>
      <c r="BG422" s="3242" t="str">
        <f>IF(BG421="OK","",SUM(BG419:BH419)-BK424)</f>
        <v/>
      </c>
      <c r="BH422" s="3243"/>
      <c r="BI422" s="3242" t="str">
        <f>IF(BI421="OK","",SUM(BI419:BJ419)-BK424)</f>
        <v/>
      </c>
      <c r="BJ422" s="3243"/>
      <c r="BK422" s="3242" t="str">
        <f>IF(BK421="OK","",SUM(BK419:BL419)-BK424)</f>
        <v/>
      </c>
      <c r="BL422" s="3243"/>
      <c r="BM422" s="3242" t="str">
        <f>IF(BM421="OK","",SUM(BM419:BN419)-BK424)</f>
        <v/>
      </c>
      <c r="BN422" s="3243"/>
      <c r="BO422" s="3242" t="str">
        <f>IF(BO421="OK","",SUM(BO419:BP419)-BK424)</f>
        <v/>
      </c>
      <c r="BP422" s="3243"/>
      <c r="BQ422" s="3242" t="str">
        <f>IF(BQ421="OK","",SUM(BQ419:BR419)-BK424)</f>
        <v/>
      </c>
      <c r="BR422" s="3243"/>
      <c r="BS422" s="3242" t="str">
        <f>IF(BS421="OK","",SUM(BS419:BT419)-BK424)</f>
        <v/>
      </c>
      <c r="BT422" s="3243"/>
      <c r="BU422" s="3242" t="str">
        <f>IF(BU421="OK","",SUM(BU419:BV419)-BK424)</f>
        <v/>
      </c>
      <c r="BV422" s="3243"/>
      <c r="BW422" s="3242" t="str">
        <f>IF(BW421="OK","",SUM(BW419:BX419)-BK424)</f>
        <v/>
      </c>
      <c r="BX422" s="3243"/>
      <c r="BY422" s="3242" t="str">
        <f>IF(BY421="OK","",SUM(BY419:BZ419)-BK424)</f>
        <v/>
      </c>
      <c r="BZ422" s="3243"/>
      <c r="CA422" s="3242" t="str">
        <f>IF(CA421="OK","",SUM(CA419:CB419)-BK424)</f>
        <v/>
      </c>
      <c r="CB422" s="3243"/>
      <c r="CC422" s="3242" t="str">
        <f>IF(CC421="OK","",SUM(CC419:CD419)-BK424)</f>
        <v/>
      </c>
      <c r="CD422" s="3243"/>
      <c r="CE422" s="412"/>
      <c r="CF422" s="3242" t="str">
        <f>IF(CF421="OK","",SUM(CF419:CG419)-CL424)</f>
        <v/>
      </c>
      <c r="CG422" s="3243"/>
      <c r="CH422" s="3242" t="str">
        <f>IF(CH421="OK","",SUM(CH419:CI419)-CL424)</f>
        <v/>
      </c>
      <c r="CI422" s="3243"/>
      <c r="CJ422" s="3242" t="str">
        <f>IF(CJ421="OK","",SUM(CJ419:CK419)-CL424)</f>
        <v/>
      </c>
      <c r="CK422" s="3243"/>
      <c r="CL422" s="3242" t="str">
        <f>IF(CL421="OK","",SUM(CL419:CM419)-CL424)</f>
        <v/>
      </c>
      <c r="CM422" s="3243"/>
      <c r="CN422" s="3242" t="str">
        <f>IF(CN421="OK","",SUM(CN419:CO419)-CL424)</f>
        <v/>
      </c>
      <c r="CO422" s="3243"/>
      <c r="CP422" s="3242" t="str">
        <f>IF(CP421="OK","",SUM(CP419:CQ419)-CL424)</f>
        <v/>
      </c>
      <c r="CQ422" s="3243"/>
      <c r="CR422" s="3242" t="str">
        <f>IF(CR421="OK","",SUM(CR419:CS419)-CL424)</f>
        <v/>
      </c>
      <c r="CS422" s="3243"/>
      <c r="CT422" s="3242" t="str">
        <f>IF(CT421="OK","",SUM(CT419:CU419)-CL424)</f>
        <v/>
      </c>
      <c r="CU422" s="3243"/>
      <c r="CV422" s="3242" t="str">
        <f>IF(CV421="OK","",SUM(CV419:CW419)-CL424)</f>
        <v/>
      </c>
      <c r="CW422" s="3243"/>
      <c r="CX422" s="3242" t="str">
        <f>IF(CX421="OK","",SUM(CX419:CY419)-CL424)</f>
        <v/>
      </c>
      <c r="CY422" s="3243"/>
      <c r="CZ422" s="3242" t="str">
        <f>IF(CZ421="OK","",SUM(CZ419:DA419)-CL424)</f>
        <v/>
      </c>
      <c r="DA422" s="3243"/>
      <c r="DB422" s="3242" t="str">
        <f>IF(DB421="OK","",SUM(DB419:DC419)-CL424)</f>
        <v/>
      </c>
      <c r="DC422" s="3243"/>
      <c r="DD422" s="3242" t="str">
        <f>IF(DD421="OK","",SUM(DD419:DE419)-CL424)</f>
        <v/>
      </c>
      <c r="DE422" s="3243"/>
      <c r="DF422" s="457" t="s">
        <v>1090</v>
      </c>
      <c r="DG422" s="408"/>
      <c r="DH422" s="408"/>
      <c r="DI422" s="408"/>
      <c r="DJ422" s="270"/>
      <c r="DK422" s="270"/>
      <c r="DL422" s="270"/>
      <c r="DM422" s="270"/>
      <c r="DN422" s="270"/>
      <c r="DO422" s="1122"/>
      <c r="DP422" s="564">
        <v>0</v>
      </c>
      <c r="DQ422" s="200">
        <v>0</v>
      </c>
      <c r="DR422" s="200">
        <v>0</v>
      </c>
      <c r="DS422" s="200">
        <v>0</v>
      </c>
      <c r="DT422" s="200">
        <v>0</v>
      </c>
      <c r="DU422" s="200">
        <v>0</v>
      </c>
      <c r="DV422" s="200">
        <v>0</v>
      </c>
      <c r="DW422" s="1304"/>
    </row>
    <row r="423" spans="1:127" s="240" customFormat="1" ht="15.95" customHeight="1">
      <c r="B423" s="630">
        <f>COUNTA(B300:B317)</f>
        <v>9</v>
      </c>
      <c r="C423" s="1124" t="s">
        <v>1091</v>
      </c>
      <c r="D423" s="460"/>
      <c r="E423" s="461"/>
      <c r="F423" s="461"/>
      <c r="G423" s="461"/>
      <c r="H423" s="462"/>
      <c r="I423" s="459" t="s">
        <v>1092</v>
      </c>
      <c r="J423" s="460"/>
      <c r="K423" s="461"/>
      <c r="L423" s="461"/>
      <c r="M423" s="461"/>
      <c r="N423" s="463"/>
      <c r="O423" s="459" t="s">
        <v>1093</v>
      </c>
      <c r="P423" s="461"/>
      <c r="Q423" s="461"/>
      <c r="R423" s="461"/>
      <c r="S423" s="463"/>
      <c r="T423" s="459" t="s">
        <v>1094</v>
      </c>
      <c r="U423" s="464"/>
      <c r="V423" s="461"/>
      <c r="W423" s="461"/>
      <c r="X423" s="461"/>
      <c r="Y423" s="461"/>
      <c r="Z423" s="461"/>
      <c r="AA423" s="461"/>
      <c r="AB423" s="463"/>
      <c r="AC423" s="410"/>
      <c r="AD423" s="1124" t="s">
        <v>1091</v>
      </c>
      <c r="AE423" s="460"/>
      <c r="AF423" s="461"/>
      <c r="AG423" s="461"/>
      <c r="AH423" s="461"/>
      <c r="AI423" s="462"/>
      <c r="AJ423" s="459" t="s">
        <v>1092</v>
      </c>
      <c r="AK423" s="460"/>
      <c r="AL423" s="461"/>
      <c r="AM423" s="461"/>
      <c r="AN423" s="461"/>
      <c r="AO423" s="463"/>
      <c r="AP423" s="459" t="s">
        <v>1093</v>
      </c>
      <c r="AQ423" s="461"/>
      <c r="AR423" s="461"/>
      <c r="AS423" s="461"/>
      <c r="AT423" s="463"/>
      <c r="AU423" s="459" t="s">
        <v>1094</v>
      </c>
      <c r="AV423" s="464"/>
      <c r="AW423" s="461"/>
      <c r="AX423" s="461"/>
      <c r="AY423" s="461"/>
      <c r="AZ423" s="461"/>
      <c r="BA423" s="461"/>
      <c r="BB423" s="461"/>
      <c r="BC423" s="463"/>
      <c r="BD423" s="411"/>
      <c r="BE423" s="1124" t="s">
        <v>1091</v>
      </c>
      <c r="BF423" s="460"/>
      <c r="BG423" s="461"/>
      <c r="BH423" s="461"/>
      <c r="BI423" s="461"/>
      <c r="BJ423" s="462"/>
      <c r="BK423" s="459" t="s">
        <v>1092</v>
      </c>
      <c r="BL423" s="460"/>
      <c r="BM423" s="461"/>
      <c r="BN423" s="461"/>
      <c r="BO423" s="461"/>
      <c r="BP423" s="463"/>
      <c r="BQ423" s="459" t="s">
        <v>1093</v>
      </c>
      <c r="BR423" s="461"/>
      <c r="BS423" s="461"/>
      <c r="BT423" s="461"/>
      <c r="BU423" s="463"/>
      <c r="BV423" s="459" t="s">
        <v>1094</v>
      </c>
      <c r="BW423" s="464"/>
      <c r="BX423" s="461"/>
      <c r="BY423" s="461"/>
      <c r="BZ423" s="461"/>
      <c r="CA423" s="461"/>
      <c r="CB423" s="461"/>
      <c r="CC423" s="461"/>
      <c r="CD423" s="463"/>
      <c r="CE423" s="412"/>
      <c r="CF423" s="1124" t="s">
        <v>1091</v>
      </c>
      <c r="CG423" s="460"/>
      <c r="CH423" s="461"/>
      <c r="CI423" s="461"/>
      <c r="CJ423" s="461"/>
      <c r="CK423" s="462"/>
      <c r="CL423" s="459" t="s">
        <v>1092</v>
      </c>
      <c r="CM423" s="460"/>
      <c r="CN423" s="461"/>
      <c r="CO423" s="461"/>
      <c r="CP423" s="461"/>
      <c r="CQ423" s="463"/>
      <c r="CR423" s="459" t="s">
        <v>1093</v>
      </c>
      <c r="CS423" s="461"/>
      <c r="CT423" s="461"/>
      <c r="CU423" s="461"/>
      <c r="CV423" s="463"/>
      <c r="CW423" s="459" t="s">
        <v>1094</v>
      </c>
      <c r="CX423" s="464"/>
      <c r="CY423" s="461"/>
      <c r="CZ423" s="461"/>
      <c r="DA423" s="461"/>
      <c r="DB423" s="461"/>
      <c r="DC423" s="461"/>
      <c r="DD423" s="461"/>
      <c r="DE423" s="463"/>
      <c r="DF423" s="3434">
        <f>B423</f>
        <v>9</v>
      </c>
      <c r="DG423" s="3435"/>
      <c r="DH423" s="3435"/>
      <c r="DI423" s="676" t="s">
        <v>1095</v>
      </c>
      <c r="DJ423" s="676"/>
      <c r="DK423" s="270"/>
      <c r="DL423" s="270"/>
      <c r="DM423" s="270"/>
      <c r="DN423" s="270"/>
      <c r="DO423" s="1122"/>
      <c r="DP423" s="564">
        <v>0</v>
      </c>
      <c r="DQ423" s="200">
        <v>0</v>
      </c>
      <c r="DR423" s="200">
        <v>0</v>
      </c>
      <c r="DS423" s="200">
        <v>0</v>
      </c>
      <c r="DT423" s="200">
        <v>0</v>
      </c>
      <c r="DU423" s="200">
        <v>0</v>
      </c>
      <c r="DV423" s="200">
        <v>0</v>
      </c>
      <c r="DW423" s="1304"/>
    </row>
    <row r="424" spans="1:127" s="240" customFormat="1" ht="15.95" customHeight="1" thickBot="1">
      <c r="B424" s="466" t="s">
        <v>1096</v>
      </c>
      <c r="C424" s="3198">
        <v>20</v>
      </c>
      <c r="D424" s="3199"/>
      <c r="E424" s="3199"/>
      <c r="F424" s="3199"/>
      <c r="G424" s="3199"/>
      <c r="H424" s="3200"/>
      <c r="I424" s="3201">
        <f>(J417/P417)*C424</f>
        <v>4</v>
      </c>
      <c r="J424" s="3202"/>
      <c r="K424" s="3202"/>
      <c r="L424" s="3202"/>
      <c r="M424" s="3202"/>
      <c r="N424" s="3203"/>
      <c r="O424" s="3201">
        <f>SUM(C419:AB419)</f>
        <v>0</v>
      </c>
      <c r="P424" s="3202"/>
      <c r="Q424" s="3202"/>
      <c r="R424" s="3202"/>
      <c r="S424" s="3203"/>
      <c r="T424" s="3201" t="str">
        <f>IF(O424&lt;=I424,"OK","Trop")</f>
        <v>OK</v>
      </c>
      <c r="U424" s="3202"/>
      <c r="V424" s="3202"/>
      <c r="W424" s="3202"/>
      <c r="X424" s="3202"/>
      <c r="Y424" s="3196" t="str">
        <f>IF(O424&lt;=I424,"",IF(O424&gt;I424,O424-I424))</f>
        <v/>
      </c>
      <c r="Z424" s="3196"/>
      <c r="AA424" s="3196"/>
      <c r="AB424" s="3197"/>
      <c r="AC424" s="410"/>
      <c r="AD424" s="3198">
        <v>20</v>
      </c>
      <c r="AE424" s="3199"/>
      <c r="AF424" s="3199"/>
      <c r="AG424" s="3199"/>
      <c r="AH424" s="3199"/>
      <c r="AI424" s="3200"/>
      <c r="AJ424" s="3201">
        <f>(AK417/AQ417)*AD424</f>
        <v>6</v>
      </c>
      <c r="AK424" s="3202"/>
      <c r="AL424" s="3202"/>
      <c r="AM424" s="3202"/>
      <c r="AN424" s="3202"/>
      <c r="AO424" s="3203"/>
      <c r="AP424" s="3201">
        <f>SUM(AD419:BC419)</f>
        <v>0</v>
      </c>
      <c r="AQ424" s="3202"/>
      <c r="AR424" s="3202"/>
      <c r="AS424" s="3202"/>
      <c r="AT424" s="3203"/>
      <c r="AU424" s="3201" t="str">
        <f>IF(AP424&lt;=AJ424,"OK","Trop")</f>
        <v>OK</v>
      </c>
      <c r="AV424" s="3202"/>
      <c r="AW424" s="3202"/>
      <c r="AX424" s="3202"/>
      <c r="AY424" s="3202"/>
      <c r="AZ424" s="3196" t="str">
        <f>IF(AP424&lt;=AJ424,"",IF(AP424&gt;AJ424,AP424-AJ424))</f>
        <v/>
      </c>
      <c r="BA424" s="3196"/>
      <c r="BB424" s="3196"/>
      <c r="BC424" s="3197"/>
      <c r="BD424" s="411"/>
      <c r="BE424" s="3198">
        <v>20</v>
      </c>
      <c r="BF424" s="3199"/>
      <c r="BG424" s="3199"/>
      <c r="BH424" s="3199"/>
      <c r="BI424" s="3199"/>
      <c r="BJ424" s="3200"/>
      <c r="BK424" s="3201">
        <f>(BL417/BR417)*BE424</f>
        <v>6</v>
      </c>
      <c r="BL424" s="3202"/>
      <c r="BM424" s="3202"/>
      <c r="BN424" s="3202"/>
      <c r="BO424" s="3202"/>
      <c r="BP424" s="3203"/>
      <c r="BQ424" s="3201">
        <f>SUM(BE419:CD419)</f>
        <v>0</v>
      </c>
      <c r="BR424" s="3202"/>
      <c r="BS424" s="3202"/>
      <c r="BT424" s="3202"/>
      <c r="BU424" s="3203"/>
      <c r="BV424" s="3201" t="str">
        <f>IF(BQ424&lt;=BK424,"OK","Trop")</f>
        <v>OK</v>
      </c>
      <c r="BW424" s="3202"/>
      <c r="BX424" s="3202"/>
      <c r="BY424" s="3202"/>
      <c r="BZ424" s="3202"/>
      <c r="CA424" s="3196" t="str">
        <f>IF(BQ424&lt;=BK424,"",IF(BQ424&gt;BK424,BQ424-BK424))</f>
        <v/>
      </c>
      <c r="CB424" s="3196"/>
      <c r="CC424" s="3196"/>
      <c r="CD424" s="3197"/>
      <c r="CE424" s="412"/>
      <c r="CF424" s="3198">
        <v>40</v>
      </c>
      <c r="CG424" s="3199"/>
      <c r="CH424" s="3199"/>
      <c r="CI424" s="3199"/>
      <c r="CJ424" s="3199"/>
      <c r="CK424" s="3200"/>
      <c r="CL424" s="3201">
        <f>(CM417/CS417)*CF424</f>
        <v>8</v>
      </c>
      <c r="CM424" s="3202"/>
      <c r="CN424" s="3202"/>
      <c r="CO424" s="3202"/>
      <c r="CP424" s="3202"/>
      <c r="CQ424" s="3203"/>
      <c r="CR424" s="3201">
        <f>SUM(CF419:DE419)</f>
        <v>0</v>
      </c>
      <c r="CS424" s="3202"/>
      <c r="CT424" s="3202"/>
      <c r="CU424" s="3202"/>
      <c r="CV424" s="3203"/>
      <c r="CW424" s="3201" t="str">
        <f>IF(CR424&lt;=CL424,"OK","Trop")</f>
        <v>OK</v>
      </c>
      <c r="CX424" s="3202"/>
      <c r="CY424" s="3202"/>
      <c r="CZ424" s="3202"/>
      <c r="DA424" s="3202"/>
      <c r="DB424" s="3196" t="str">
        <f>IF(CR424&lt;=CL424,"",IF(CR424&gt;CL424,CR424-CL424))</f>
        <v/>
      </c>
      <c r="DC424" s="3196"/>
      <c r="DD424" s="3196"/>
      <c r="DE424" s="3197"/>
      <c r="DF424" s="1125" t="s">
        <v>1164</v>
      </c>
      <c r="DG424" s="1126"/>
      <c r="DH424" s="1126"/>
      <c r="DI424" s="1126"/>
      <c r="DJ424" s="1126"/>
      <c r="DK424" s="1126"/>
      <c r="DL424" s="1126"/>
      <c r="DM424" s="1126"/>
      <c r="DN424" s="1126"/>
      <c r="DO424" s="1127"/>
      <c r="DP424" s="564">
        <v>0</v>
      </c>
      <c r="DQ424" s="200">
        <v>0</v>
      </c>
      <c r="DR424" s="200">
        <v>0</v>
      </c>
      <c r="DS424" s="200">
        <v>0</v>
      </c>
      <c r="DT424" s="200">
        <v>0</v>
      </c>
      <c r="DU424" s="200">
        <v>0</v>
      </c>
      <c r="DV424" s="200">
        <v>0</v>
      </c>
      <c r="DW424" s="1304"/>
    </row>
    <row r="425" spans="1:127" s="240" customFormat="1" ht="15.95" customHeight="1">
      <c r="A425" s="621"/>
      <c r="B425" s="1248"/>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129"/>
      <c r="BC425" s="129"/>
      <c r="BD425" s="129"/>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c r="CG425" s="129"/>
      <c r="CH425" s="129"/>
      <c r="CI425" s="129"/>
      <c r="CJ425" s="129"/>
      <c r="CK425" s="129"/>
      <c r="CL425" s="129"/>
      <c r="CM425" s="129"/>
      <c r="CN425" s="129"/>
      <c r="CO425" s="129"/>
      <c r="CP425" s="129"/>
      <c r="CQ425" s="129"/>
      <c r="CR425" s="129"/>
      <c r="CS425" s="129"/>
      <c r="CT425" s="129"/>
      <c r="CU425" s="129"/>
      <c r="CV425" s="129"/>
      <c r="CW425" s="129"/>
      <c r="CX425" s="129"/>
      <c r="CY425" s="129"/>
      <c r="CZ425" s="129"/>
      <c r="DA425" s="129"/>
      <c r="DB425" s="129"/>
      <c r="DC425" s="129"/>
      <c r="DD425" s="129"/>
      <c r="DE425" s="129"/>
      <c r="DF425" s="129"/>
      <c r="DG425" s="129"/>
      <c r="DI425" s="564">
        <v>0</v>
      </c>
      <c r="DJ425" s="564">
        <v>0</v>
      </c>
      <c r="DK425" s="564">
        <v>0</v>
      </c>
      <c r="DL425" s="564">
        <v>0</v>
      </c>
      <c r="DM425" s="564">
        <v>0</v>
      </c>
      <c r="DN425" s="564">
        <v>0</v>
      </c>
      <c r="DO425" s="564">
        <v>0</v>
      </c>
      <c r="DP425" s="564">
        <v>0</v>
      </c>
      <c r="DQ425" s="200">
        <v>0</v>
      </c>
      <c r="DR425" s="200">
        <v>0</v>
      </c>
      <c r="DS425" s="200">
        <v>0</v>
      </c>
      <c r="DT425" s="200">
        <v>0</v>
      </c>
      <c r="DU425" s="200">
        <v>0</v>
      </c>
      <c r="DV425" s="200">
        <v>0</v>
      </c>
      <c r="DW425" s="1304"/>
    </row>
    <row r="426" spans="1:127" s="240" customFormat="1" ht="15.95" customHeight="1">
      <c r="B426" s="3436" t="str">
        <f>B199</f>
        <v>PROTÉINES  Charcuterie</v>
      </c>
      <c r="C426" s="3437"/>
      <c r="D426" s="3437"/>
      <c r="E426" s="3437"/>
      <c r="F426" s="3437"/>
      <c r="G426" s="3437"/>
      <c r="H426" s="3437"/>
      <c r="I426" s="3437"/>
      <c r="J426" s="3437"/>
      <c r="K426" s="3437"/>
      <c r="L426" s="3437"/>
      <c r="M426" s="3437"/>
      <c r="N426" s="3437"/>
      <c r="O426" s="3437"/>
      <c r="P426" s="3437"/>
      <c r="Q426" s="3437"/>
      <c r="R426" s="3437"/>
      <c r="S426" s="3437"/>
      <c r="T426" s="3437"/>
      <c r="U426" s="3437"/>
      <c r="V426" s="3437"/>
      <c r="W426" s="3437"/>
      <c r="X426" s="3437"/>
      <c r="Y426" s="3437"/>
      <c r="Z426" s="3437"/>
      <c r="AA426" s="3437"/>
      <c r="AB426" s="3437"/>
      <c r="AC426" s="3437"/>
      <c r="AD426" s="3437"/>
      <c r="AE426" s="3437"/>
      <c r="AF426" s="3437"/>
      <c r="AG426" s="3437"/>
      <c r="AH426" s="3437"/>
      <c r="AI426" s="3437"/>
      <c r="AJ426" s="3437"/>
      <c r="AK426" s="3437"/>
      <c r="AL426" s="3437"/>
      <c r="AM426" s="3437"/>
      <c r="AN426" s="3437"/>
      <c r="AO426" s="3437"/>
      <c r="AP426" s="3437"/>
      <c r="AQ426" s="3437"/>
      <c r="AR426" s="3437"/>
      <c r="AS426" s="3437"/>
      <c r="AT426" s="3437"/>
      <c r="AU426" s="3437"/>
      <c r="AV426" s="3437"/>
      <c r="AW426" s="3437"/>
      <c r="AX426" s="3437"/>
      <c r="AY426" s="3437"/>
      <c r="AZ426" s="3437"/>
      <c r="BA426" s="3437"/>
      <c r="BB426" s="3437"/>
      <c r="BC426" s="3437"/>
      <c r="BD426" s="3437"/>
      <c r="BE426" s="3437"/>
      <c r="BF426" s="3437"/>
      <c r="BG426" s="3437"/>
      <c r="BH426" s="3437"/>
      <c r="BI426" s="3437"/>
      <c r="BJ426" s="3437"/>
      <c r="BK426" s="3437"/>
      <c r="BL426" s="3437"/>
      <c r="BM426" s="3437"/>
      <c r="BN426" s="3437"/>
      <c r="BO426" s="3437"/>
      <c r="BP426" s="3437"/>
      <c r="BQ426" s="3437"/>
      <c r="BR426" s="3437"/>
      <c r="BS426" s="3437"/>
      <c r="BT426" s="3437"/>
      <c r="BU426" s="3437"/>
      <c r="BV426" s="3437"/>
      <c r="BW426" s="3437"/>
      <c r="BX426" s="3437"/>
      <c r="BY426" s="3437"/>
      <c r="BZ426" s="3437"/>
      <c r="CA426" s="3437"/>
      <c r="CB426" s="3437"/>
      <c r="CC426" s="3437"/>
      <c r="CD426" s="3437"/>
      <c r="CE426" s="3437"/>
      <c r="CF426" s="3437"/>
      <c r="CG426" s="3437"/>
      <c r="CH426" s="3437"/>
      <c r="CI426" s="3437"/>
      <c r="CJ426" s="3437"/>
      <c r="CK426" s="3437"/>
      <c r="CL426" s="3437"/>
      <c r="CM426" s="3437"/>
      <c r="CN426" s="3437"/>
      <c r="CO426" s="3437"/>
      <c r="CP426" s="3437"/>
      <c r="CQ426" s="3437"/>
      <c r="CR426" s="3440" t="s">
        <v>1163</v>
      </c>
      <c r="CS426" s="3440"/>
      <c r="CT426" s="3440"/>
      <c r="CU426" s="3440"/>
      <c r="CV426" s="3440"/>
      <c r="CW426" s="3440"/>
      <c r="CX426" s="3440"/>
      <c r="CY426" s="3440"/>
      <c r="CZ426" s="3440"/>
      <c r="DA426" s="3440"/>
      <c r="DB426" s="3440"/>
      <c r="DC426" s="3440"/>
      <c r="DD426" s="3440"/>
      <c r="DE426" s="3440"/>
      <c r="DF426" s="3400">
        <f>ROW(DE203)</f>
        <v>203</v>
      </c>
      <c r="DG426" s="3400" t="s">
        <v>1124</v>
      </c>
      <c r="DH426" s="3400">
        <f>ROW(DE215)</f>
        <v>215</v>
      </c>
      <c r="DI426" s="3442" t="str">
        <f>B426</f>
        <v>PROTÉINES  Charcuterie</v>
      </c>
      <c r="DJ426" s="3442"/>
      <c r="DK426" s="3442"/>
      <c r="DL426" s="3442"/>
      <c r="DM426" s="3442"/>
      <c r="DN426" s="3442"/>
      <c r="DO426" s="3443"/>
      <c r="DP426" s="564">
        <v>0</v>
      </c>
      <c r="DQ426" s="200">
        <v>0</v>
      </c>
      <c r="DR426" s="200">
        <v>0</v>
      </c>
      <c r="DS426" s="200">
        <v>0</v>
      </c>
      <c r="DT426" s="200">
        <v>0</v>
      </c>
      <c r="DU426" s="200">
        <v>0</v>
      </c>
      <c r="DV426" s="200">
        <v>0</v>
      </c>
      <c r="DW426" s="1304"/>
    </row>
    <row r="427" spans="1:127" s="240" customFormat="1" ht="15.95" customHeight="1">
      <c r="B427" s="3438"/>
      <c r="C427" s="3439"/>
      <c r="D427" s="3439"/>
      <c r="E427" s="3439"/>
      <c r="F427" s="3439"/>
      <c r="G427" s="3439"/>
      <c r="H427" s="3439"/>
      <c r="I427" s="3439"/>
      <c r="J427" s="3439"/>
      <c r="K427" s="3439"/>
      <c r="L427" s="3439"/>
      <c r="M427" s="3439"/>
      <c r="N427" s="3439"/>
      <c r="O427" s="3439"/>
      <c r="P427" s="3439"/>
      <c r="Q427" s="3439"/>
      <c r="R427" s="3439"/>
      <c r="S427" s="3439"/>
      <c r="T427" s="3439"/>
      <c r="U427" s="3439"/>
      <c r="V427" s="3439"/>
      <c r="W427" s="3439"/>
      <c r="X427" s="3439"/>
      <c r="Y427" s="3439"/>
      <c r="Z427" s="3439"/>
      <c r="AA427" s="3439"/>
      <c r="AB427" s="3439"/>
      <c r="AC427" s="3439"/>
      <c r="AD427" s="3439"/>
      <c r="AE427" s="3439"/>
      <c r="AF427" s="3439"/>
      <c r="AG427" s="3439"/>
      <c r="AH427" s="3439"/>
      <c r="AI427" s="3439"/>
      <c r="AJ427" s="3439"/>
      <c r="AK427" s="3439"/>
      <c r="AL427" s="3439"/>
      <c r="AM427" s="3439"/>
      <c r="AN427" s="3439"/>
      <c r="AO427" s="3439"/>
      <c r="AP427" s="3439"/>
      <c r="AQ427" s="3439"/>
      <c r="AR427" s="3439"/>
      <c r="AS427" s="3439"/>
      <c r="AT427" s="3439"/>
      <c r="AU427" s="3439"/>
      <c r="AV427" s="3439"/>
      <c r="AW427" s="3439"/>
      <c r="AX427" s="3439"/>
      <c r="AY427" s="3439"/>
      <c r="AZ427" s="3439"/>
      <c r="BA427" s="3439"/>
      <c r="BB427" s="3439"/>
      <c r="BC427" s="3439"/>
      <c r="BD427" s="3439"/>
      <c r="BE427" s="3439"/>
      <c r="BF427" s="3439"/>
      <c r="BG427" s="3439"/>
      <c r="BH427" s="3439"/>
      <c r="BI427" s="3439"/>
      <c r="BJ427" s="3439"/>
      <c r="BK427" s="3439"/>
      <c r="BL427" s="3439"/>
      <c r="BM427" s="3439"/>
      <c r="BN427" s="3439"/>
      <c r="BO427" s="3439"/>
      <c r="BP427" s="3439"/>
      <c r="BQ427" s="3439"/>
      <c r="BR427" s="3439"/>
      <c r="BS427" s="3439"/>
      <c r="BT427" s="3439"/>
      <c r="BU427" s="3439"/>
      <c r="BV427" s="3439"/>
      <c r="BW427" s="3439"/>
      <c r="BX427" s="3439"/>
      <c r="BY427" s="3439"/>
      <c r="BZ427" s="3439"/>
      <c r="CA427" s="3439"/>
      <c r="CB427" s="3439"/>
      <c r="CC427" s="3439"/>
      <c r="CD427" s="3439"/>
      <c r="CE427" s="3439"/>
      <c r="CF427" s="3439"/>
      <c r="CG427" s="3439"/>
      <c r="CH427" s="3439"/>
      <c r="CI427" s="3439"/>
      <c r="CJ427" s="3439"/>
      <c r="CK427" s="3439"/>
      <c r="CL427" s="3439"/>
      <c r="CM427" s="3439"/>
      <c r="CN427" s="3439"/>
      <c r="CO427" s="3439"/>
      <c r="CP427" s="3439"/>
      <c r="CQ427" s="3439"/>
      <c r="CR427" s="3440"/>
      <c r="CS427" s="3440"/>
      <c r="CT427" s="3440"/>
      <c r="CU427" s="3440"/>
      <c r="CV427" s="3440"/>
      <c r="CW427" s="3440"/>
      <c r="CX427" s="3440"/>
      <c r="CY427" s="3440"/>
      <c r="CZ427" s="3440"/>
      <c r="DA427" s="3440"/>
      <c r="DB427" s="3440"/>
      <c r="DC427" s="3440"/>
      <c r="DD427" s="3440"/>
      <c r="DE427" s="3440"/>
      <c r="DF427" s="3441"/>
      <c r="DG427" s="3441"/>
      <c r="DH427" s="3441"/>
      <c r="DI427" s="3444"/>
      <c r="DJ427" s="3444"/>
      <c r="DK427" s="3444"/>
      <c r="DL427" s="3444"/>
      <c r="DM427" s="3444"/>
      <c r="DN427" s="3444"/>
      <c r="DO427" s="3445"/>
      <c r="DP427" s="564">
        <v>0</v>
      </c>
      <c r="DQ427" s="200">
        <v>0</v>
      </c>
      <c r="DR427" s="200">
        <v>0</v>
      </c>
      <c r="DS427" s="200">
        <v>0</v>
      </c>
      <c r="DT427" s="200">
        <v>0</v>
      </c>
      <c r="DU427" s="200">
        <v>0</v>
      </c>
      <c r="DV427" s="200">
        <v>0</v>
      </c>
      <c r="DW427" s="1304"/>
    </row>
    <row r="428" spans="1:127" s="240" customFormat="1" ht="15.95" customHeight="1">
      <c r="B428" s="444" t="s">
        <v>1080</v>
      </c>
      <c r="C428" s="1108" t="s">
        <v>1076</v>
      </c>
      <c r="D428" s="1109"/>
      <c r="E428" s="1109"/>
      <c r="F428" s="1109"/>
      <c r="G428" s="1109"/>
      <c r="H428" s="1109"/>
      <c r="I428" s="1110" t="s">
        <v>1081</v>
      </c>
      <c r="J428" s="3185">
        <v>4</v>
      </c>
      <c r="K428" s="3185"/>
      <c r="L428" s="1109" t="s">
        <v>1082</v>
      </c>
      <c r="M428" s="1109"/>
      <c r="N428" s="1111"/>
      <c r="O428" s="1111"/>
      <c r="P428" s="3186">
        <v>20</v>
      </c>
      <c r="Q428" s="3186"/>
      <c r="R428" s="1109" t="s">
        <v>1083</v>
      </c>
      <c r="S428" s="1112"/>
      <c r="T428" s="1109"/>
      <c r="U428" s="1109"/>
      <c r="V428" s="1109"/>
      <c r="W428" s="1109"/>
      <c r="X428" s="1109"/>
      <c r="Y428" s="1109"/>
      <c r="Z428" s="1109"/>
      <c r="AA428" s="1109"/>
      <c r="AB428" s="1113"/>
      <c r="AC428" s="410"/>
      <c r="AD428" s="1108"/>
      <c r="AE428" s="1109"/>
      <c r="AF428" s="1109"/>
      <c r="AG428" s="1109"/>
      <c r="AH428" s="1109"/>
      <c r="AI428" s="1109"/>
      <c r="AJ428" s="1110" t="s">
        <v>1081</v>
      </c>
      <c r="AK428" s="3185">
        <v>6</v>
      </c>
      <c r="AL428" s="3185"/>
      <c r="AM428" s="1109" t="s">
        <v>1082</v>
      </c>
      <c r="AN428" s="1109"/>
      <c r="AO428" s="1111"/>
      <c r="AP428" s="1111"/>
      <c r="AQ428" s="3186">
        <v>20</v>
      </c>
      <c r="AR428" s="3186"/>
      <c r="AS428" s="1109" t="s">
        <v>1083</v>
      </c>
      <c r="AT428" s="1112"/>
      <c r="AU428" s="1109"/>
      <c r="AV428" s="1109"/>
      <c r="AW428" s="1109"/>
      <c r="AX428" s="1109"/>
      <c r="AY428" s="1109"/>
      <c r="AZ428" s="1109"/>
      <c r="BA428" s="1109"/>
      <c r="BB428" s="1109"/>
      <c r="BC428" s="1113"/>
      <c r="BD428" s="411"/>
      <c r="BE428" s="1108"/>
      <c r="BF428" s="1109"/>
      <c r="BG428" s="1109"/>
      <c r="BH428" s="1109"/>
      <c r="BI428" s="1109"/>
      <c r="BJ428" s="1109"/>
      <c r="BK428" s="1110" t="s">
        <v>1081</v>
      </c>
      <c r="BL428" s="3185">
        <v>6</v>
      </c>
      <c r="BM428" s="3185"/>
      <c r="BN428" s="1109" t="s">
        <v>1082</v>
      </c>
      <c r="BO428" s="1109"/>
      <c r="BP428" s="1111"/>
      <c r="BQ428" s="1111"/>
      <c r="BR428" s="3186">
        <v>20</v>
      </c>
      <c r="BS428" s="3186"/>
      <c r="BT428" s="1109" t="s">
        <v>1083</v>
      </c>
      <c r="BU428" s="1112"/>
      <c r="BV428" s="1109"/>
      <c r="BW428" s="1109"/>
      <c r="BX428" s="1109"/>
      <c r="BY428" s="1109"/>
      <c r="BZ428" s="1109"/>
      <c r="CA428" s="1109"/>
      <c r="CB428" s="1109"/>
      <c r="CC428" s="1109"/>
      <c r="CD428" s="1113"/>
      <c r="CE428" s="412"/>
      <c r="CF428" s="1108"/>
      <c r="CG428" s="1109"/>
      <c r="CH428" s="1109"/>
      <c r="CI428" s="1109"/>
      <c r="CJ428" s="1109"/>
      <c r="CK428" s="1109"/>
      <c r="CL428" s="1110" t="s">
        <v>1081</v>
      </c>
      <c r="CM428" s="3185">
        <v>4</v>
      </c>
      <c r="CN428" s="3185"/>
      <c r="CO428" s="1109" t="s">
        <v>1082</v>
      </c>
      <c r="CP428" s="1109"/>
      <c r="CQ428" s="1111"/>
      <c r="CR428" s="1111"/>
      <c r="CS428" s="3186">
        <v>20</v>
      </c>
      <c r="CT428" s="3186"/>
      <c r="CU428" s="1109" t="s">
        <v>1083</v>
      </c>
      <c r="CV428" s="1112"/>
      <c r="CW428" s="1109"/>
      <c r="CX428" s="1109"/>
      <c r="CY428" s="1109"/>
      <c r="CZ428" s="1109"/>
      <c r="DA428" s="1109"/>
      <c r="DB428" s="1109"/>
      <c r="DC428" s="1109"/>
      <c r="DD428" s="1109"/>
      <c r="DE428" s="1113"/>
      <c r="DF428" s="1114" t="s">
        <v>1084</v>
      </c>
      <c r="DG428" s="1115"/>
      <c r="DH428" s="1116"/>
      <c r="DI428" s="1116"/>
      <c r="DJ428" s="1117"/>
      <c r="DK428" s="1117"/>
      <c r="DL428" s="1117"/>
      <c r="DM428" s="1117"/>
      <c r="DN428" s="1117"/>
      <c r="DO428" s="1118"/>
      <c r="DP428" s="564">
        <v>0</v>
      </c>
      <c r="DQ428" s="200">
        <v>0</v>
      </c>
      <c r="DR428" s="200">
        <v>0</v>
      </c>
      <c r="DS428" s="200">
        <v>0</v>
      </c>
      <c r="DT428" s="200">
        <v>0</v>
      </c>
      <c r="DU428" s="200">
        <v>0</v>
      </c>
      <c r="DV428" s="200">
        <v>0</v>
      </c>
      <c r="DW428" s="1304"/>
    </row>
    <row r="429" spans="1:127" s="240" customFormat="1" ht="13.5" customHeight="1">
      <c r="B429" s="413" t="s">
        <v>205</v>
      </c>
      <c r="C429" s="414" t="s">
        <v>66</v>
      </c>
      <c r="D429" s="415" t="s">
        <v>77</v>
      </c>
      <c r="E429" s="414" t="s">
        <v>66</v>
      </c>
      <c r="F429" s="415" t="s">
        <v>77</v>
      </c>
      <c r="G429" s="414" t="s">
        <v>66</v>
      </c>
      <c r="H429" s="415" t="s">
        <v>77</v>
      </c>
      <c r="I429" s="414" t="s">
        <v>66</v>
      </c>
      <c r="J429" s="415" t="s">
        <v>77</v>
      </c>
      <c r="K429" s="414" t="s">
        <v>66</v>
      </c>
      <c r="L429" s="415" t="s">
        <v>77</v>
      </c>
      <c r="M429" s="414" t="s">
        <v>66</v>
      </c>
      <c r="N429" s="415" t="s">
        <v>77</v>
      </c>
      <c r="O429" s="414" t="s">
        <v>66</v>
      </c>
      <c r="P429" s="415" t="s">
        <v>77</v>
      </c>
      <c r="Q429" s="414" t="s">
        <v>66</v>
      </c>
      <c r="R429" s="415" t="s">
        <v>77</v>
      </c>
      <c r="S429" s="414" t="s">
        <v>66</v>
      </c>
      <c r="T429" s="415" t="s">
        <v>77</v>
      </c>
      <c r="U429" s="414" t="s">
        <v>66</v>
      </c>
      <c r="V429" s="415" t="s">
        <v>77</v>
      </c>
      <c r="W429" s="414" t="s">
        <v>66</v>
      </c>
      <c r="X429" s="415" t="s">
        <v>77</v>
      </c>
      <c r="Y429" s="414" t="s">
        <v>66</v>
      </c>
      <c r="Z429" s="415" t="s">
        <v>77</v>
      </c>
      <c r="AA429" s="414" t="s">
        <v>66</v>
      </c>
      <c r="AB429" s="416" t="s">
        <v>77</v>
      </c>
      <c r="AC429" s="410"/>
      <c r="AD429" s="417" t="s">
        <v>66</v>
      </c>
      <c r="AE429" s="415" t="s">
        <v>77</v>
      </c>
      <c r="AF429" s="418" t="s">
        <v>66</v>
      </c>
      <c r="AG429" s="415" t="s">
        <v>77</v>
      </c>
      <c r="AH429" s="418" t="s">
        <v>66</v>
      </c>
      <c r="AI429" s="415" t="s">
        <v>77</v>
      </c>
      <c r="AJ429" s="418" t="s">
        <v>66</v>
      </c>
      <c r="AK429" s="415" t="s">
        <v>77</v>
      </c>
      <c r="AL429" s="418" t="s">
        <v>66</v>
      </c>
      <c r="AM429" s="415" t="s">
        <v>77</v>
      </c>
      <c r="AN429" s="418" t="s">
        <v>66</v>
      </c>
      <c r="AO429" s="415" t="s">
        <v>77</v>
      </c>
      <c r="AP429" s="418" t="s">
        <v>66</v>
      </c>
      <c r="AQ429" s="415" t="s">
        <v>77</v>
      </c>
      <c r="AR429" s="418" t="s">
        <v>66</v>
      </c>
      <c r="AS429" s="415" t="s">
        <v>77</v>
      </c>
      <c r="AT429" s="418" t="s">
        <v>66</v>
      </c>
      <c r="AU429" s="415" t="s">
        <v>77</v>
      </c>
      <c r="AV429" s="418" t="s">
        <v>66</v>
      </c>
      <c r="AW429" s="415" t="s">
        <v>77</v>
      </c>
      <c r="AX429" s="418" t="s">
        <v>66</v>
      </c>
      <c r="AY429" s="415" t="s">
        <v>77</v>
      </c>
      <c r="AZ429" s="418" t="s">
        <v>66</v>
      </c>
      <c r="BA429" s="415" t="s">
        <v>77</v>
      </c>
      <c r="BB429" s="418" t="s">
        <v>66</v>
      </c>
      <c r="BC429" s="416" t="s">
        <v>77</v>
      </c>
      <c r="BD429" s="411"/>
      <c r="BE429" s="419" t="s">
        <v>66</v>
      </c>
      <c r="BF429" s="415" t="s">
        <v>77</v>
      </c>
      <c r="BG429" s="420" t="s">
        <v>66</v>
      </c>
      <c r="BH429" s="415" t="s">
        <v>77</v>
      </c>
      <c r="BI429" s="420" t="s">
        <v>66</v>
      </c>
      <c r="BJ429" s="415" t="s">
        <v>77</v>
      </c>
      <c r="BK429" s="420" t="s">
        <v>66</v>
      </c>
      <c r="BL429" s="415" t="s">
        <v>77</v>
      </c>
      <c r="BM429" s="420" t="s">
        <v>66</v>
      </c>
      <c r="BN429" s="415" t="s">
        <v>77</v>
      </c>
      <c r="BO429" s="420" t="s">
        <v>66</v>
      </c>
      <c r="BP429" s="415" t="s">
        <v>77</v>
      </c>
      <c r="BQ429" s="420" t="s">
        <v>66</v>
      </c>
      <c r="BR429" s="415" t="s">
        <v>77</v>
      </c>
      <c r="BS429" s="420" t="s">
        <v>66</v>
      </c>
      <c r="BT429" s="415" t="s">
        <v>77</v>
      </c>
      <c r="BU429" s="420" t="s">
        <v>66</v>
      </c>
      <c r="BV429" s="415" t="s">
        <v>77</v>
      </c>
      <c r="BW429" s="420" t="s">
        <v>66</v>
      </c>
      <c r="BX429" s="415" t="s">
        <v>77</v>
      </c>
      <c r="BY429" s="420" t="s">
        <v>66</v>
      </c>
      <c r="BZ429" s="415" t="s">
        <v>77</v>
      </c>
      <c r="CA429" s="420" t="s">
        <v>66</v>
      </c>
      <c r="CB429" s="415" t="s">
        <v>77</v>
      </c>
      <c r="CC429" s="420" t="s">
        <v>66</v>
      </c>
      <c r="CD429" s="416" t="s">
        <v>77</v>
      </c>
      <c r="CE429" s="412"/>
      <c r="CF429" s="421" t="s">
        <v>66</v>
      </c>
      <c r="CG429" s="415" t="s">
        <v>77</v>
      </c>
      <c r="CH429" s="422" t="s">
        <v>66</v>
      </c>
      <c r="CI429" s="415" t="s">
        <v>77</v>
      </c>
      <c r="CJ429" s="422" t="s">
        <v>66</v>
      </c>
      <c r="CK429" s="415" t="s">
        <v>77</v>
      </c>
      <c r="CL429" s="422" t="s">
        <v>66</v>
      </c>
      <c r="CM429" s="415" t="s">
        <v>77</v>
      </c>
      <c r="CN429" s="422" t="s">
        <v>66</v>
      </c>
      <c r="CO429" s="415" t="s">
        <v>77</v>
      </c>
      <c r="CP429" s="422" t="s">
        <v>66</v>
      </c>
      <c r="CQ429" s="415" t="s">
        <v>77</v>
      </c>
      <c r="CR429" s="422" t="s">
        <v>66</v>
      </c>
      <c r="CS429" s="415" t="s">
        <v>77</v>
      </c>
      <c r="CT429" s="422" t="s">
        <v>66</v>
      </c>
      <c r="CU429" s="415" t="s">
        <v>77</v>
      </c>
      <c r="CV429" s="422" t="s">
        <v>66</v>
      </c>
      <c r="CW429" s="415" t="s">
        <v>77</v>
      </c>
      <c r="CX429" s="422" t="s">
        <v>66</v>
      </c>
      <c r="CY429" s="415" t="s">
        <v>77</v>
      </c>
      <c r="CZ429" s="422" t="s">
        <v>66</v>
      </c>
      <c r="DA429" s="415" t="s">
        <v>77</v>
      </c>
      <c r="DB429" s="422" t="s">
        <v>66</v>
      </c>
      <c r="DC429" s="415" t="s">
        <v>77</v>
      </c>
      <c r="DD429" s="422" t="s">
        <v>66</v>
      </c>
      <c r="DE429" s="416" t="s">
        <v>77</v>
      </c>
      <c r="DF429" s="1119" t="s">
        <v>922</v>
      </c>
      <c r="DG429" s="1120"/>
      <c r="DH429" s="1120"/>
      <c r="DI429" s="1120"/>
      <c r="DJ429" s="1120"/>
      <c r="DK429" s="1120"/>
      <c r="DL429" s="1120"/>
      <c r="DM429" s="1120"/>
      <c r="DN429" s="1120"/>
      <c r="DO429" s="1121"/>
      <c r="DP429" s="564">
        <v>0</v>
      </c>
      <c r="DQ429" s="200">
        <v>0</v>
      </c>
      <c r="DR429" s="200">
        <v>0</v>
      </c>
      <c r="DS429" s="200">
        <v>0</v>
      </c>
      <c r="DT429" s="200">
        <v>0</v>
      </c>
      <c r="DU429" s="200">
        <v>0</v>
      </c>
      <c r="DV429" s="200">
        <v>0</v>
      </c>
      <c r="DW429" s="1304"/>
    </row>
    <row r="430" spans="1:127" s="240" customFormat="1" ht="15.95" customHeight="1">
      <c r="B430" s="3190" t="s">
        <v>1085</v>
      </c>
      <c r="C430" s="448">
        <f>SUM(C203:C215)</f>
        <v>0</v>
      </c>
      <c r="D430" s="449">
        <f t="shared" ref="D430:BO430" si="155">SUM(D203:D215)</f>
        <v>0</v>
      </c>
      <c r="E430" s="448">
        <f t="shared" si="155"/>
        <v>0</v>
      </c>
      <c r="F430" s="449">
        <f t="shared" si="155"/>
        <v>0</v>
      </c>
      <c r="G430" s="448">
        <f t="shared" si="155"/>
        <v>0</v>
      </c>
      <c r="H430" s="449">
        <f t="shared" si="155"/>
        <v>0</v>
      </c>
      <c r="I430" s="448">
        <f t="shared" si="155"/>
        <v>0</v>
      </c>
      <c r="J430" s="449">
        <f t="shared" si="155"/>
        <v>0</v>
      </c>
      <c r="K430" s="448">
        <f t="shared" si="155"/>
        <v>0</v>
      </c>
      <c r="L430" s="449">
        <f t="shared" si="155"/>
        <v>0</v>
      </c>
      <c r="M430" s="448">
        <f t="shared" si="155"/>
        <v>0</v>
      </c>
      <c r="N430" s="449">
        <f t="shared" si="155"/>
        <v>0</v>
      </c>
      <c r="O430" s="448">
        <f t="shared" si="155"/>
        <v>0</v>
      </c>
      <c r="P430" s="449">
        <f t="shared" si="155"/>
        <v>0</v>
      </c>
      <c r="Q430" s="448">
        <f t="shared" si="155"/>
        <v>0</v>
      </c>
      <c r="R430" s="449">
        <f t="shared" si="155"/>
        <v>0</v>
      </c>
      <c r="S430" s="448">
        <f t="shared" si="155"/>
        <v>0</v>
      </c>
      <c r="T430" s="449">
        <f t="shared" si="155"/>
        <v>0</v>
      </c>
      <c r="U430" s="448">
        <f t="shared" si="155"/>
        <v>0</v>
      </c>
      <c r="V430" s="449">
        <f t="shared" si="155"/>
        <v>0</v>
      </c>
      <c r="W430" s="448">
        <f t="shared" si="155"/>
        <v>0</v>
      </c>
      <c r="X430" s="449">
        <f t="shared" si="155"/>
        <v>0</v>
      </c>
      <c r="Y430" s="448">
        <f t="shared" si="155"/>
        <v>0</v>
      </c>
      <c r="Z430" s="449">
        <f t="shared" si="155"/>
        <v>0</v>
      </c>
      <c r="AA430" s="448">
        <f t="shared" si="155"/>
        <v>0</v>
      </c>
      <c r="AB430" s="449">
        <f t="shared" si="155"/>
        <v>0</v>
      </c>
      <c r="AC430" s="410"/>
      <c r="AD430" s="450">
        <f t="shared" si="155"/>
        <v>0</v>
      </c>
      <c r="AE430" s="449">
        <f t="shared" si="155"/>
        <v>0</v>
      </c>
      <c r="AF430" s="450">
        <f t="shared" si="155"/>
        <v>0</v>
      </c>
      <c r="AG430" s="449">
        <f t="shared" si="155"/>
        <v>0</v>
      </c>
      <c r="AH430" s="450">
        <f t="shared" si="155"/>
        <v>0</v>
      </c>
      <c r="AI430" s="449">
        <f t="shared" si="155"/>
        <v>0</v>
      </c>
      <c r="AJ430" s="450">
        <f t="shared" si="155"/>
        <v>0</v>
      </c>
      <c r="AK430" s="449">
        <f t="shared" si="155"/>
        <v>0</v>
      </c>
      <c r="AL430" s="450">
        <f t="shared" si="155"/>
        <v>0</v>
      </c>
      <c r="AM430" s="449">
        <f t="shared" si="155"/>
        <v>0</v>
      </c>
      <c r="AN430" s="450">
        <f t="shared" si="155"/>
        <v>0</v>
      </c>
      <c r="AO430" s="449">
        <f t="shared" si="155"/>
        <v>0</v>
      </c>
      <c r="AP430" s="450">
        <f t="shared" si="155"/>
        <v>0</v>
      </c>
      <c r="AQ430" s="449">
        <f t="shared" si="155"/>
        <v>0</v>
      </c>
      <c r="AR430" s="450">
        <f t="shared" si="155"/>
        <v>0</v>
      </c>
      <c r="AS430" s="449">
        <f t="shared" si="155"/>
        <v>0</v>
      </c>
      <c r="AT430" s="450">
        <f t="shared" si="155"/>
        <v>0</v>
      </c>
      <c r="AU430" s="449">
        <f t="shared" si="155"/>
        <v>0</v>
      </c>
      <c r="AV430" s="450">
        <f t="shared" si="155"/>
        <v>0</v>
      </c>
      <c r="AW430" s="449">
        <f t="shared" si="155"/>
        <v>0</v>
      </c>
      <c r="AX430" s="450">
        <f t="shared" si="155"/>
        <v>0</v>
      </c>
      <c r="AY430" s="449">
        <f t="shared" si="155"/>
        <v>0</v>
      </c>
      <c r="AZ430" s="450">
        <f t="shared" si="155"/>
        <v>0</v>
      </c>
      <c r="BA430" s="449">
        <f t="shared" si="155"/>
        <v>0</v>
      </c>
      <c r="BB430" s="450">
        <f t="shared" si="155"/>
        <v>0</v>
      </c>
      <c r="BC430" s="449">
        <f t="shared" si="155"/>
        <v>0</v>
      </c>
      <c r="BD430" s="411"/>
      <c r="BE430" s="451">
        <f t="shared" si="155"/>
        <v>0</v>
      </c>
      <c r="BF430" s="449">
        <f t="shared" si="155"/>
        <v>0</v>
      </c>
      <c r="BG430" s="451">
        <f t="shared" si="155"/>
        <v>0</v>
      </c>
      <c r="BH430" s="449">
        <f t="shared" si="155"/>
        <v>0</v>
      </c>
      <c r="BI430" s="451">
        <f t="shared" si="155"/>
        <v>0</v>
      </c>
      <c r="BJ430" s="449">
        <f t="shared" si="155"/>
        <v>0</v>
      </c>
      <c r="BK430" s="451">
        <f t="shared" si="155"/>
        <v>0</v>
      </c>
      <c r="BL430" s="449">
        <f t="shared" si="155"/>
        <v>0</v>
      </c>
      <c r="BM430" s="451">
        <f t="shared" si="155"/>
        <v>0</v>
      </c>
      <c r="BN430" s="449">
        <f t="shared" si="155"/>
        <v>0</v>
      </c>
      <c r="BO430" s="451">
        <f t="shared" si="155"/>
        <v>0</v>
      </c>
      <c r="BP430" s="449">
        <f t="shared" ref="BP430:DE430" si="156">SUM(BP203:BP215)</f>
        <v>0</v>
      </c>
      <c r="BQ430" s="451">
        <f t="shared" si="156"/>
        <v>0</v>
      </c>
      <c r="BR430" s="449">
        <f t="shared" si="156"/>
        <v>0</v>
      </c>
      <c r="BS430" s="451">
        <f t="shared" si="156"/>
        <v>0</v>
      </c>
      <c r="BT430" s="449">
        <f t="shared" si="156"/>
        <v>0</v>
      </c>
      <c r="BU430" s="451">
        <f t="shared" si="156"/>
        <v>0</v>
      </c>
      <c r="BV430" s="449">
        <f t="shared" si="156"/>
        <v>0</v>
      </c>
      <c r="BW430" s="451">
        <f t="shared" si="156"/>
        <v>0</v>
      </c>
      <c r="BX430" s="449">
        <f t="shared" si="156"/>
        <v>0</v>
      </c>
      <c r="BY430" s="451">
        <f t="shared" si="156"/>
        <v>0</v>
      </c>
      <c r="BZ430" s="449">
        <f t="shared" si="156"/>
        <v>0</v>
      </c>
      <c r="CA430" s="451">
        <f t="shared" si="156"/>
        <v>0</v>
      </c>
      <c r="CB430" s="449">
        <f t="shared" si="156"/>
        <v>0</v>
      </c>
      <c r="CC430" s="451">
        <f t="shared" si="156"/>
        <v>0</v>
      </c>
      <c r="CD430" s="449">
        <f t="shared" si="156"/>
        <v>0</v>
      </c>
      <c r="CE430" s="412"/>
      <c r="CF430" s="452">
        <f t="shared" si="156"/>
        <v>0</v>
      </c>
      <c r="CG430" s="449">
        <f t="shared" si="156"/>
        <v>0</v>
      </c>
      <c r="CH430" s="452">
        <f t="shared" si="156"/>
        <v>0</v>
      </c>
      <c r="CI430" s="449">
        <f t="shared" si="156"/>
        <v>0</v>
      </c>
      <c r="CJ430" s="452">
        <f t="shared" si="156"/>
        <v>0</v>
      </c>
      <c r="CK430" s="449">
        <f t="shared" si="156"/>
        <v>0</v>
      </c>
      <c r="CL430" s="452">
        <f t="shared" si="156"/>
        <v>0</v>
      </c>
      <c r="CM430" s="449">
        <f t="shared" si="156"/>
        <v>0</v>
      </c>
      <c r="CN430" s="452">
        <f t="shared" si="156"/>
        <v>0</v>
      </c>
      <c r="CO430" s="449">
        <f t="shared" si="156"/>
        <v>0</v>
      </c>
      <c r="CP430" s="452">
        <f t="shared" si="156"/>
        <v>0</v>
      </c>
      <c r="CQ430" s="449">
        <f t="shared" si="156"/>
        <v>0</v>
      </c>
      <c r="CR430" s="452">
        <f t="shared" si="156"/>
        <v>0</v>
      </c>
      <c r="CS430" s="449">
        <f t="shared" si="156"/>
        <v>0</v>
      </c>
      <c r="CT430" s="452">
        <f t="shared" si="156"/>
        <v>0</v>
      </c>
      <c r="CU430" s="449">
        <f t="shared" si="156"/>
        <v>0</v>
      </c>
      <c r="CV430" s="452">
        <f t="shared" si="156"/>
        <v>0</v>
      </c>
      <c r="CW430" s="449">
        <f t="shared" si="156"/>
        <v>0</v>
      </c>
      <c r="CX430" s="452">
        <f t="shared" si="156"/>
        <v>0</v>
      </c>
      <c r="CY430" s="449">
        <f t="shared" si="156"/>
        <v>0</v>
      </c>
      <c r="CZ430" s="452">
        <f t="shared" si="156"/>
        <v>0</v>
      </c>
      <c r="DA430" s="449">
        <f t="shared" si="156"/>
        <v>0</v>
      </c>
      <c r="DB430" s="452">
        <f t="shared" si="156"/>
        <v>0</v>
      </c>
      <c r="DC430" s="449">
        <f t="shared" si="156"/>
        <v>0</v>
      </c>
      <c r="DD430" s="452">
        <f t="shared" si="156"/>
        <v>0</v>
      </c>
      <c r="DE430" s="449">
        <f t="shared" si="156"/>
        <v>0</v>
      </c>
      <c r="DF430" s="3192" t="s">
        <v>1086</v>
      </c>
      <c r="DG430" s="3193"/>
      <c r="DH430" s="3193"/>
      <c r="DI430" s="3193"/>
      <c r="DJ430" s="3193"/>
      <c r="DK430" s="3193"/>
      <c r="DL430" s="3193"/>
      <c r="DM430" s="657"/>
      <c r="DN430" s="657"/>
      <c r="DO430" s="1122"/>
      <c r="DP430" s="564">
        <v>0</v>
      </c>
      <c r="DQ430" s="200">
        <v>0</v>
      </c>
      <c r="DR430" s="200">
        <v>0</v>
      </c>
      <c r="DS430" s="200">
        <v>0</v>
      </c>
      <c r="DT430" s="200">
        <v>0</v>
      </c>
      <c r="DU430" s="200">
        <v>0</v>
      </c>
      <c r="DV430" s="200">
        <v>0</v>
      </c>
      <c r="DW430" s="1304"/>
    </row>
    <row r="431" spans="1:127" s="240" customFormat="1" ht="15.95" customHeight="1">
      <c r="B431" s="3191"/>
      <c r="C431" s="1133">
        <f>SUM(C430:D430)</f>
        <v>0</v>
      </c>
      <c r="D431" s="454" t="str">
        <f>IF(C431&gt;0,"fois","")</f>
        <v/>
      </c>
      <c r="E431" s="1133">
        <f>SUM(E430:F430)</f>
        <v>0</v>
      </c>
      <c r="F431" s="454" t="str">
        <f>IF(E431&gt;0,"fois","")</f>
        <v/>
      </c>
      <c r="G431" s="1133">
        <f>SUM(G430:H430)</f>
        <v>0</v>
      </c>
      <c r="H431" s="454" t="str">
        <f>IF(G431&gt;0,"fois","")</f>
        <v/>
      </c>
      <c r="I431" s="1133">
        <f>SUM(I430:J430)</f>
        <v>0</v>
      </c>
      <c r="J431" s="454" t="str">
        <f>IF(I431&gt;0,"fois","")</f>
        <v/>
      </c>
      <c r="K431" s="1133">
        <f>SUM(K430:L430)</f>
        <v>0</v>
      </c>
      <c r="L431" s="454" t="str">
        <f>IF(K431&gt;0,"fois","")</f>
        <v/>
      </c>
      <c r="M431" s="1133">
        <f>SUM(M430:N430)</f>
        <v>0</v>
      </c>
      <c r="N431" s="454" t="str">
        <f>IF(M431&gt;0,"fois","")</f>
        <v/>
      </c>
      <c r="O431" s="1133">
        <f>SUM(O430:P430)</f>
        <v>0</v>
      </c>
      <c r="P431" s="454" t="str">
        <f>IF(O431&gt;0,"fois","")</f>
        <v/>
      </c>
      <c r="Q431" s="1133">
        <f>SUM(Q430:R430)</f>
        <v>0</v>
      </c>
      <c r="R431" s="454" t="str">
        <f>IF(Q431&gt;0,"fois","")</f>
        <v/>
      </c>
      <c r="S431" s="1133">
        <f>SUM(S430:T430)</f>
        <v>0</v>
      </c>
      <c r="T431" s="454" t="str">
        <f>IF(S431&gt;0,"fois","")</f>
        <v/>
      </c>
      <c r="U431" s="1133">
        <f>SUM(U430:V430)</f>
        <v>0</v>
      </c>
      <c r="V431" s="454" t="str">
        <f>IF(U431&gt;0,"fois","")</f>
        <v/>
      </c>
      <c r="W431" s="1133">
        <f>SUM(W430:X430)</f>
        <v>0</v>
      </c>
      <c r="X431" s="454" t="str">
        <f>IF(W431&gt;0,"fois","")</f>
        <v/>
      </c>
      <c r="Y431" s="1133">
        <f>SUM(Y430:Z430)</f>
        <v>0</v>
      </c>
      <c r="Z431" s="454" t="str">
        <f>IF(Y431&gt;0,"fois","")</f>
        <v/>
      </c>
      <c r="AA431" s="1133">
        <f>SUM(AA430:AB430)</f>
        <v>0</v>
      </c>
      <c r="AB431" s="454" t="str">
        <f>IF(AA431&gt;0,"fois","")</f>
        <v/>
      </c>
      <c r="AC431" s="410"/>
      <c r="AD431" s="1133">
        <f>SUM(AD430:AE430)</f>
        <v>0</v>
      </c>
      <c r="AE431" s="454" t="str">
        <f>IF(AD431&gt;0,"fois","")</f>
        <v/>
      </c>
      <c r="AF431" s="1133">
        <f>SUM(AF430:AG430)</f>
        <v>0</v>
      </c>
      <c r="AG431" s="454" t="str">
        <f>IF(AF431&gt;0,"fois","")</f>
        <v/>
      </c>
      <c r="AH431" s="1133">
        <f>SUM(AH430:AI430)</f>
        <v>0</v>
      </c>
      <c r="AI431" s="454" t="str">
        <f>IF(AH431&gt;0,"fois","")</f>
        <v/>
      </c>
      <c r="AJ431" s="1133">
        <f>SUM(AJ430:AK430)</f>
        <v>0</v>
      </c>
      <c r="AK431" s="454" t="str">
        <f>IF(AJ431&gt;0,"fois","")</f>
        <v/>
      </c>
      <c r="AL431" s="1133">
        <f>SUM(AL430:AM430)</f>
        <v>0</v>
      </c>
      <c r="AM431" s="454" t="str">
        <f>IF(AL431&gt;0,"fois","")</f>
        <v/>
      </c>
      <c r="AN431" s="1133">
        <f>SUM(AN430:AO430)</f>
        <v>0</v>
      </c>
      <c r="AO431" s="454" t="str">
        <f>IF(AN431&gt;0,"fois","")</f>
        <v/>
      </c>
      <c r="AP431" s="1133">
        <f>SUM(AP430:AQ430)</f>
        <v>0</v>
      </c>
      <c r="AQ431" s="454" t="str">
        <f>IF(AP431&gt;0,"fois","")</f>
        <v/>
      </c>
      <c r="AR431" s="1133">
        <f>SUM(AR430:AS430)</f>
        <v>0</v>
      </c>
      <c r="AS431" s="454" t="str">
        <f>IF(AR431&gt;0,"fois","")</f>
        <v/>
      </c>
      <c r="AT431" s="1133">
        <f>SUM(AT430:AU430)</f>
        <v>0</v>
      </c>
      <c r="AU431" s="454" t="str">
        <f>IF(AT431&gt;0,"fois","")</f>
        <v/>
      </c>
      <c r="AV431" s="1133">
        <f>SUM(AV430:AW430)</f>
        <v>0</v>
      </c>
      <c r="AW431" s="454" t="str">
        <f>IF(AV431&gt;0,"fois","")</f>
        <v/>
      </c>
      <c r="AX431" s="1133">
        <f>SUM(AX430:AY430)</f>
        <v>0</v>
      </c>
      <c r="AY431" s="454" t="str">
        <f>IF(AX431&gt;0,"fois","")</f>
        <v/>
      </c>
      <c r="AZ431" s="1133">
        <f>SUM(AZ430:BA430)</f>
        <v>0</v>
      </c>
      <c r="BA431" s="454" t="str">
        <f>IF(AZ431&gt;0,"fois","")</f>
        <v/>
      </c>
      <c r="BB431" s="1133">
        <f>SUM(BB430:BC430)</f>
        <v>0</v>
      </c>
      <c r="BC431" s="454" t="str">
        <f>IF(BB431&gt;0,"fois","")</f>
        <v/>
      </c>
      <c r="BD431" s="411"/>
      <c r="BE431" s="1133">
        <f>SUM(BE430:BF430)</f>
        <v>0</v>
      </c>
      <c r="BF431" s="454" t="str">
        <f>IF(BE431&gt;0,"fois","")</f>
        <v/>
      </c>
      <c r="BG431" s="1133">
        <f>SUM(BG430:BH430)</f>
        <v>0</v>
      </c>
      <c r="BH431" s="454" t="str">
        <f>IF(BG431&gt;0,"fois","")</f>
        <v/>
      </c>
      <c r="BI431" s="1133">
        <f>SUM(BI430:BJ430)</f>
        <v>0</v>
      </c>
      <c r="BJ431" s="454" t="str">
        <f>IF(BI431&gt;0,"fois","")</f>
        <v/>
      </c>
      <c r="BK431" s="1133">
        <f>SUM(BK430:BL430)</f>
        <v>0</v>
      </c>
      <c r="BL431" s="454" t="str">
        <f>IF(BK431&gt;0,"fois","")</f>
        <v/>
      </c>
      <c r="BM431" s="1133">
        <f>SUM(BM430:BN430)</f>
        <v>0</v>
      </c>
      <c r="BN431" s="454" t="str">
        <f>IF(BM431&gt;0,"fois","")</f>
        <v/>
      </c>
      <c r="BO431" s="1133">
        <f>SUM(BO430:BP430)</f>
        <v>0</v>
      </c>
      <c r="BP431" s="454" t="str">
        <f>IF(BO431&gt;0,"fois","")</f>
        <v/>
      </c>
      <c r="BQ431" s="1133">
        <f>SUM(BQ430:BR430)</f>
        <v>0</v>
      </c>
      <c r="BR431" s="454" t="str">
        <f>IF(BQ431&gt;0,"fois","")</f>
        <v/>
      </c>
      <c r="BS431" s="1133">
        <f>SUM(BS430:BT430)</f>
        <v>0</v>
      </c>
      <c r="BT431" s="454" t="str">
        <f>IF(BS431&gt;0,"fois","")</f>
        <v/>
      </c>
      <c r="BU431" s="1133">
        <f>SUM(BU430:BV430)</f>
        <v>0</v>
      </c>
      <c r="BV431" s="454" t="str">
        <f>IF(BU431&gt;0,"fois","")</f>
        <v/>
      </c>
      <c r="BW431" s="1133">
        <f>SUM(BW430:BX430)</f>
        <v>0</v>
      </c>
      <c r="BX431" s="454" t="str">
        <f>IF(BW431&gt;0,"fois","")</f>
        <v/>
      </c>
      <c r="BY431" s="1133">
        <f>SUM(BY430:BZ430)</f>
        <v>0</v>
      </c>
      <c r="BZ431" s="454" t="str">
        <f>IF(BY431&gt;0,"fois","")</f>
        <v/>
      </c>
      <c r="CA431" s="1133">
        <f>SUM(CA430:CB430)</f>
        <v>0</v>
      </c>
      <c r="CB431" s="454" t="str">
        <f>IF(CA431&gt;0,"fois","")</f>
        <v/>
      </c>
      <c r="CC431" s="1133">
        <f>SUM(CC430:CD430)</f>
        <v>0</v>
      </c>
      <c r="CD431" s="454" t="str">
        <f>IF(CC431&gt;0,"fois","")</f>
        <v/>
      </c>
      <c r="CE431" s="412"/>
      <c r="CF431" s="1133">
        <f>SUM(CF430:CG430)</f>
        <v>0</v>
      </c>
      <c r="CG431" s="454" t="str">
        <f>IF(CF431&gt;0,"fois","")</f>
        <v/>
      </c>
      <c r="CH431" s="1133">
        <f>SUM(CH430:CI430)</f>
        <v>0</v>
      </c>
      <c r="CI431" s="454" t="str">
        <f>IF(CH431&gt;0,"fois","")</f>
        <v/>
      </c>
      <c r="CJ431" s="1133">
        <f>SUM(CJ430:CK430)</f>
        <v>0</v>
      </c>
      <c r="CK431" s="454" t="str">
        <f>IF(CJ431&gt;0,"fois","")</f>
        <v/>
      </c>
      <c r="CL431" s="1133">
        <f>SUM(CL430:CM430)</f>
        <v>0</v>
      </c>
      <c r="CM431" s="454" t="str">
        <f>IF(CL431&gt;0,"fois","")</f>
        <v/>
      </c>
      <c r="CN431" s="1133">
        <f>SUM(CN430:CO430)</f>
        <v>0</v>
      </c>
      <c r="CO431" s="454" t="str">
        <f>IF(CN431&gt;0,"fois","")</f>
        <v/>
      </c>
      <c r="CP431" s="1133">
        <f>SUM(CP430:CQ430)</f>
        <v>0</v>
      </c>
      <c r="CQ431" s="454" t="str">
        <f>IF(CP431&gt;0,"fois","")</f>
        <v/>
      </c>
      <c r="CR431" s="1133">
        <f>SUM(CR430:CS430)</f>
        <v>0</v>
      </c>
      <c r="CS431" s="454" t="str">
        <f>IF(CR431&gt;0,"fois","")</f>
        <v/>
      </c>
      <c r="CT431" s="1133">
        <f>SUM(CT430:CU430)</f>
        <v>0</v>
      </c>
      <c r="CU431" s="454" t="str">
        <f>IF(CT431&gt;0,"fois","")</f>
        <v/>
      </c>
      <c r="CV431" s="1133">
        <f>SUM(CV430:CW430)</f>
        <v>0</v>
      </c>
      <c r="CW431" s="454" t="str">
        <f>IF(CV431&gt;0,"fois","")</f>
        <v/>
      </c>
      <c r="CX431" s="1133">
        <f>SUM(CX430:CY430)</f>
        <v>0</v>
      </c>
      <c r="CY431" s="454" t="str">
        <f>IF(CX431&gt;0,"fois","")</f>
        <v/>
      </c>
      <c r="CZ431" s="1133">
        <f>SUM(CZ430:DA430)</f>
        <v>0</v>
      </c>
      <c r="DA431" s="454" t="str">
        <f>IF(CZ431&gt;0,"fois","")</f>
        <v/>
      </c>
      <c r="DB431" s="1133">
        <f>SUM(DB430:DC430)</f>
        <v>0</v>
      </c>
      <c r="DC431" s="454" t="str">
        <f>IF(DB431&gt;0,"fois","")</f>
        <v/>
      </c>
      <c r="DD431" s="1133">
        <f>SUM(DD430:DE430)</f>
        <v>0</v>
      </c>
      <c r="DE431" s="454" t="str">
        <f>IF(DD431&gt;0,"fois","")</f>
        <v/>
      </c>
      <c r="DF431" s="3194"/>
      <c r="DG431" s="3195"/>
      <c r="DH431" s="3195"/>
      <c r="DI431" s="3195"/>
      <c r="DJ431" s="3195"/>
      <c r="DK431" s="3195"/>
      <c r="DL431" s="3195"/>
      <c r="DM431" s="658"/>
      <c r="DN431" s="658"/>
      <c r="DO431" s="1123"/>
      <c r="DP431" s="564">
        <v>0</v>
      </c>
      <c r="DQ431" s="200">
        <v>0</v>
      </c>
      <c r="DR431" s="200">
        <v>0</v>
      </c>
      <c r="DS431" s="200">
        <v>0</v>
      </c>
      <c r="DT431" s="200">
        <v>0</v>
      </c>
      <c r="DU431" s="200">
        <v>0</v>
      </c>
      <c r="DV431" s="200">
        <v>0</v>
      </c>
      <c r="DW431" s="1304"/>
    </row>
    <row r="432" spans="1:127" s="240" customFormat="1" ht="15.95" customHeight="1">
      <c r="B432" s="456" t="s">
        <v>1087</v>
      </c>
      <c r="C432" s="3238" t="str">
        <f>IF(SUM(C430:D430)&lt;=I435,"OK","Trop")</f>
        <v>OK</v>
      </c>
      <c r="D432" s="3239"/>
      <c r="E432" s="3238" t="str">
        <f>IF(SUM(E430:F430)&lt;=I435,"OK","Trop")</f>
        <v>OK</v>
      </c>
      <c r="F432" s="3239"/>
      <c r="G432" s="3238" t="str">
        <f>IF(SUM(G430:H430)&lt;=I435,"OK","Trop")</f>
        <v>OK</v>
      </c>
      <c r="H432" s="3239"/>
      <c r="I432" s="3238" t="str">
        <f>IF(SUM(I430:J430)&lt;=I435,"OK","Trop")</f>
        <v>OK</v>
      </c>
      <c r="J432" s="3239"/>
      <c r="K432" s="3238" t="str">
        <f>IF(SUM(K430:L430)&lt;=I435,"OK","Trop")</f>
        <v>OK</v>
      </c>
      <c r="L432" s="3239"/>
      <c r="M432" s="3238" t="str">
        <f>IF(SUM(M430:N430)&lt;=I435,"OK","Trop")</f>
        <v>OK</v>
      </c>
      <c r="N432" s="3239"/>
      <c r="O432" s="3238" t="str">
        <f>IF(SUM(O430:P430)&lt;=I435,"OK","Trop")</f>
        <v>OK</v>
      </c>
      <c r="P432" s="3239"/>
      <c r="Q432" s="3238" t="str">
        <f>IF(SUM(Q430:R430)&lt;=I435,"OK","Trop")</f>
        <v>OK</v>
      </c>
      <c r="R432" s="3239"/>
      <c r="S432" s="3238" t="str">
        <f>IF(SUM(S430:T430)&lt;=I435,"OK","Trop")</f>
        <v>OK</v>
      </c>
      <c r="T432" s="3239"/>
      <c r="U432" s="3238" t="str">
        <f>IF(SUM(U430:V430)&lt;=I435,"OK","Trop")</f>
        <v>OK</v>
      </c>
      <c r="V432" s="3239"/>
      <c r="W432" s="3238" t="str">
        <f>IF(SUM(W430:X430)&lt;=I435,"OK","Trop")</f>
        <v>OK</v>
      </c>
      <c r="X432" s="3239"/>
      <c r="Y432" s="3238" t="str">
        <f>IF(SUM(Y430:Z430)&lt;=I435,"OK","Trop")</f>
        <v>OK</v>
      </c>
      <c r="Z432" s="3239"/>
      <c r="AA432" s="3238" t="str">
        <f>IF(SUM(AA430:AB430)&lt;=I435,"OK","Trop")</f>
        <v>OK</v>
      </c>
      <c r="AB432" s="3239"/>
      <c r="AC432" s="410"/>
      <c r="AD432" s="3238" t="str">
        <f>IF(SUM(AD430:AE430)&lt;=AJ435,"OK","Trop")</f>
        <v>OK</v>
      </c>
      <c r="AE432" s="3239"/>
      <c r="AF432" s="3238" t="str">
        <f>IF(SUM(AF430:AG430)&lt;=AJ435,"OK","Trop")</f>
        <v>OK</v>
      </c>
      <c r="AG432" s="3239"/>
      <c r="AH432" s="3238" t="str">
        <f>IF(SUM(AH430:AI430)&lt;=AJ435,"OK","Trop")</f>
        <v>OK</v>
      </c>
      <c r="AI432" s="3239"/>
      <c r="AJ432" s="3238" t="str">
        <f>IF(SUM(AJ430:AK430)&lt;=AJ435,"OK","Trop")</f>
        <v>OK</v>
      </c>
      <c r="AK432" s="3239"/>
      <c r="AL432" s="3238" t="str">
        <f>IF(SUM(AL430:AM430)&lt;=AJ435,"OK","Trop")</f>
        <v>OK</v>
      </c>
      <c r="AM432" s="3239"/>
      <c r="AN432" s="3238" t="str">
        <f>IF(SUM(AN430:AO430)&lt;=AJ435,"OK","Trop")</f>
        <v>OK</v>
      </c>
      <c r="AO432" s="3239"/>
      <c r="AP432" s="3238" t="str">
        <f>IF(SUM(AP430:AQ430)&lt;=AJ435,"OK","Trop")</f>
        <v>OK</v>
      </c>
      <c r="AQ432" s="3239"/>
      <c r="AR432" s="3238" t="str">
        <f>IF(SUM(AR430:AS430)&lt;=AJ435,"OK","Trop")</f>
        <v>OK</v>
      </c>
      <c r="AS432" s="3239"/>
      <c r="AT432" s="3238" t="str">
        <f>IF(SUM(AT430:AU430)&lt;=AJ435,"OK","Trop")</f>
        <v>OK</v>
      </c>
      <c r="AU432" s="3239"/>
      <c r="AV432" s="3238" t="str">
        <f>IF(SUM(AV430:AW430)&lt;=AJ435,"OK","Trop")</f>
        <v>OK</v>
      </c>
      <c r="AW432" s="3239"/>
      <c r="AX432" s="3238" t="str">
        <f>IF(SUM(AX430:AY430)&lt;=AJ435,"OK","Trop")</f>
        <v>OK</v>
      </c>
      <c r="AY432" s="3239"/>
      <c r="AZ432" s="3238" t="str">
        <f>IF(SUM(AZ430:BA430)&lt;=AJ435,"OK","Trop")</f>
        <v>OK</v>
      </c>
      <c r="BA432" s="3239"/>
      <c r="BB432" s="3238" t="str">
        <f>IF(SUM(BB430:BC430)&lt;=AJ435,"OK","Trop")</f>
        <v>OK</v>
      </c>
      <c r="BC432" s="3239"/>
      <c r="BD432" s="411"/>
      <c r="BE432" s="3238" t="str">
        <f>IF(SUM(BE430:BF430)&lt;=BK435,"OK","Trop")</f>
        <v>OK</v>
      </c>
      <c r="BF432" s="3239"/>
      <c r="BG432" s="3238" t="str">
        <f>IF(SUM(BG430:BH430)&lt;=BK435,"OK","Trop")</f>
        <v>OK</v>
      </c>
      <c r="BH432" s="3239"/>
      <c r="BI432" s="3238" t="str">
        <f>IF(SUM(BI430:BJ430)&lt;=BK435,"OK","Trop")</f>
        <v>OK</v>
      </c>
      <c r="BJ432" s="3239"/>
      <c r="BK432" s="3238" t="str">
        <f>IF(SUM(BK430:BL430)&lt;=BK435,"OK","Trop")</f>
        <v>OK</v>
      </c>
      <c r="BL432" s="3239"/>
      <c r="BM432" s="3238" t="str">
        <f>IF(SUM(BM430:BN430)&lt;=BK435,"OK","Trop")</f>
        <v>OK</v>
      </c>
      <c r="BN432" s="3239"/>
      <c r="BO432" s="3238" t="str">
        <f>IF(SUM(BO430:BP430)&lt;=BK435,"OK","Trop")</f>
        <v>OK</v>
      </c>
      <c r="BP432" s="3239"/>
      <c r="BQ432" s="3238" t="str">
        <f>IF(SUM(BQ430:BR430)&lt;=BK435,"OK","Trop")</f>
        <v>OK</v>
      </c>
      <c r="BR432" s="3239"/>
      <c r="BS432" s="3238" t="str">
        <f>IF(SUM(BS430:BT430)&lt;=BK435,"OK","Trop")</f>
        <v>OK</v>
      </c>
      <c r="BT432" s="3239"/>
      <c r="BU432" s="3238" t="str">
        <f>IF(SUM(BU430:BV430)&lt;=BK435,"OK","Trop")</f>
        <v>OK</v>
      </c>
      <c r="BV432" s="3239"/>
      <c r="BW432" s="3238" t="str">
        <f>IF(SUM(BW430:BX430)&lt;=BK435,"OK","Trop")</f>
        <v>OK</v>
      </c>
      <c r="BX432" s="3239"/>
      <c r="BY432" s="3238" t="str">
        <f>IF(SUM(BY430:BZ430)&lt;=BK435,"OK","Trop")</f>
        <v>OK</v>
      </c>
      <c r="BZ432" s="3239"/>
      <c r="CA432" s="3238" t="str">
        <f>IF(SUM(CA430:CB430)&lt;=BK435,"OK","Trop")</f>
        <v>OK</v>
      </c>
      <c r="CB432" s="3239"/>
      <c r="CC432" s="3238" t="str">
        <f>IF(SUM(CC430:CD430)&lt;=BK435,"OK","Trop")</f>
        <v>OK</v>
      </c>
      <c r="CD432" s="3239"/>
      <c r="CE432" s="412"/>
      <c r="CF432" s="3238" t="str">
        <f>IF(SUM(CF430:CG430)&lt;=CL435,"OK","Trop")</f>
        <v>OK</v>
      </c>
      <c r="CG432" s="3239"/>
      <c r="CH432" s="3238" t="str">
        <f>IF(SUM(CH430:CI430)&lt;=CL435,"OK","Trop")</f>
        <v>OK</v>
      </c>
      <c r="CI432" s="3239"/>
      <c r="CJ432" s="3238" t="str">
        <f>IF(SUM(CJ430:CK430)&lt;=CL435,"OK","Trop")</f>
        <v>OK</v>
      </c>
      <c r="CK432" s="3239"/>
      <c r="CL432" s="3238" t="str">
        <f>IF(SUM(CL430:CM430)&lt;=CL435,"OK","Trop")</f>
        <v>OK</v>
      </c>
      <c r="CM432" s="3239"/>
      <c r="CN432" s="3238" t="str">
        <f>IF(SUM(CN430:CO430)&lt;=CL435,"OK","Trop")</f>
        <v>OK</v>
      </c>
      <c r="CO432" s="3239"/>
      <c r="CP432" s="3238" t="str">
        <f>IF(SUM(CP430:CQ430)&lt;=CL435,"OK","Trop")</f>
        <v>OK</v>
      </c>
      <c r="CQ432" s="3239"/>
      <c r="CR432" s="3238" t="str">
        <f>IF(SUM(CR430:CS430)&lt;=CL435,"OK","Trop")</f>
        <v>OK</v>
      </c>
      <c r="CS432" s="3239"/>
      <c r="CT432" s="3238" t="str">
        <f>IF(SUM(CT430:CU430)&lt;=CL435,"OK","Trop")</f>
        <v>OK</v>
      </c>
      <c r="CU432" s="3239"/>
      <c r="CV432" s="3238" t="str">
        <f>IF(SUM(CV430:CW430)&lt;=CL435,"OK","Trop")</f>
        <v>OK</v>
      </c>
      <c r="CW432" s="3239"/>
      <c r="CX432" s="3238" t="str">
        <f>IF(SUM(CX430:CY430)&lt;=CL435,"OK","Trop")</f>
        <v>OK</v>
      </c>
      <c r="CY432" s="3239"/>
      <c r="CZ432" s="3238" t="str">
        <f>IF(SUM(CZ430:DA430)&lt;=CL435,"OK","Trop")</f>
        <v>OK</v>
      </c>
      <c r="DA432" s="3239"/>
      <c r="DB432" s="3238" t="str">
        <f>IF(SUM(DB430:DC430)&lt;=CL435,"OK","Trop")</f>
        <v>OK</v>
      </c>
      <c r="DC432" s="3239"/>
      <c r="DD432" s="3238" t="str">
        <f>IF(SUM(DD430:DE430)&lt;=CL435,"OK","Trop")</f>
        <v>OK</v>
      </c>
      <c r="DE432" s="3239"/>
      <c r="DF432" s="457" t="s">
        <v>1088</v>
      </c>
      <c r="DG432" s="408"/>
      <c r="DH432" s="408"/>
      <c r="DI432" s="408"/>
      <c r="DJ432" s="270"/>
      <c r="DK432" s="270"/>
      <c r="DL432" s="270"/>
      <c r="DM432" s="270"/>
      <c r="DN432" s="270"/>
      <c r="DO432" s="1122"/>
      <c r="DP432" s="564">
        <v>0</v>
      </c>
      <c r="DQ432" s="200">
        <v>0</v>
      </c>
      <c r="DR432" s="200">
        <v>0</v>
      </c>
      <c r="DS432" s="200">
        <v>0</v>
      </c>
      <c r="DT432" s="200">
        <v>0</v>
      </c>
      <c r="DU432" s="200">
        <v>0</v>
      </c>
      <c r="DV432" s="200">
        <v>0</v>
      </c>
      <c r="DW432" s="1304"/>
    </row>
    <row r="433" spans="1:127" s="240" customFormat="1" ht="15.95" customHeight="1">
      <c r="B433" s="456" t="s">
        <v>1089</v>
      </c>
      <c r="C433" s="3242" t="str">
        <f>IF(C432="OK","",SUM(C430:D430)-I435)</f>
        <v/>
      </c>
      <c r="D433" s="3243"/>
      <c r="E433" s="3242" t="str">
        <f>IF(E432="OK","",SUM(E430:F430)-I435)</f>
        <v/>
      </c>
      <c r="F433" s="3243"/>
      <c r="G433" s="3242" t="str">
        <f>IF(G432="OK","",SUM(G430:H430)-I435)</f>
        <v/>
      </c>
      <c r="H433" s="3243"/>
      <c r="I433" s="3242" t="str">
        <f>IF(I432="OK","",SUM(I430:J430)-I435)</f>
        <v/>
      </c>
      <c r="J433" s="3243"/>
      <c r="K433" s="3242" t="str">
        <f>IF(K432="OK","",SUM(K430:L430)-I435)</f>
        <v/>
      </c>
      <c r="L433" s="3243"/>
      <c r="M433" s="3242" t="str">
        <f>IF(M432="OK","",SUM(M430:N430)-I435)</f>
        <v/>
      </c>
      <c r="N433" s="3243"/>
      <c r="O433" s="3242" t="str">
        <f>IF(O432="OK","",SUM(O430:P430)-I435)</f>
        <v/>
      </c>
      <c r="P433" s="3243"/>
      <c r="Q433" s="3242" t="str">
        <f>IF(Q432="OK","",SUM(Q430:R430)-I435)</f>
        <v/>
      </c>
      <c r="R433" s="3243"/>
      <c r="S433" s="3242" t="str">
        <f>IF(S432="OK","",SUM(S430:T430)-I435)</f>
        <v/>
      </c>
      <c r="T433" s="3243"/>
      <c r="U433" s="3242" t="str">
        <f>IF(U432="OK","",SUM(U430:V430)-I435)</f>
        <v/>
      </c>
      <c r="V433" s="3243"/>
      <c r="W433" s="3242" t="str">
        <f>IF(W432="OK","",SUM(W430:X430)-I435)</f>
        <v/>
      </c>
      <c r="X433" s="3243"/>
      <c r="Y433" s="3242" t="str">
        <f>IF(Y432="OK","",SUM(Y430:Z430)-I435)</f>
        <v/>
      </c>
      <c r="Z433" s="3243"/>
      <c r="AA433" s="3242" t="str">
        <f>IF(AA432="OK","",SUM(AA430:AB430)-I435)</f>
        <v/>
      </c>
      <c r="AB433" s="3243"/>
      <c r="AC433" s="410"/>
      <c r="AD433" s="3242" t="str">
        <f>IF(AD432="OK","",SUM(AD430:AE430)-AJ435)</f>
        <v/>
      </c>
      <c r="AE433" s="3243"/>
      <c r="AF433" s="3242" t="str">
        <f>IF(AF432="OK","",SUM(AF430:AG430)-AJ435)</f>
        <v/>
      </c>
      <c r="AG433" s="3243"/>
      <c r="AH433" s="3242" t="str">
        <f>IF(AH432="OK","",SUM(AH430:AI430)-AJ435)</f>
        <v/>
      </c>
      <c r="AI433" s="3243"/>
      <c r="AJ433" s="3242" t="str">
        <f>IF(AJ432="OK","",SUM(AJ430:AK430)-AJ435)</f>
        <v/>
      </c>
      <c r="AK433" s="3243"/>
      <c r="AL433" s="3242" t="str">
        <f>IF(AL432="OK","",SUM(AL430:AM430)-AJ435)</f>
        <v/>
      </c>
      <c r="AM433" s="3243"/>
      <c r="AN433" s="3242" t="str">
        <f>IF(AN432="OK","",SUM(AN430:AO430)-AJ435)</f>
        <v/>
      </c>
      <c r="AO433" s="3243"/>
      <c r="AP433" s="3242" t="str">
        <f>IF(AP432="OK","",SUM(AP430:AQ430)-AJ435)</f>
        <v/>
      </c>
      <c r="AQ433" s="3243"/>
      <c r="AR433" s="3242" t="str">
        <f>IF(AR432="OK","",SUM(AR430:AS430)-AJ435)</f>
        <v/>
      </c>
      <c r="AS433" s="3243"/>
      <c r="AT433" s="3242" t="str">
        <f>IF(AT432="OK","",SUM(AT430:AU430)-AJ435)</f>
        <v/>
      </c>
      <c r="AU433" s="3243"/>
      <c r="AV433" s="3242" t="str">
        <f>IF(AV432="OK","",SUM(AV430:AW430)-AJ435)</f>
        <v/>
      </c>
      <c r="AW433" s="3243"/>
      <c r="AX433" s="3242" t="str">
        <f>IF(AX432="OK","",SUM(AX430:AY430)-AJ435)</f>
        <v/>
      </c>
      <c r="AY433" s="3243"/>
      <c r="AZ433" s="3242" t="str">
        <f>IF(AZ432="OK","",SUM(AZ430:BA430)-AJ435)</f>
        <v/>
      </c>
      <c r="BA433" s="3243"/>
      <c r="BB433" s="3242" t="str">
        <f>IF(BB432="OK","",SUM(BB430:BC430)-AJ435)</f>
        <v/>
      </c>
      <c r="BC433" s="3243"/>
      <c r="BD433" s="411"/>
      <c r="BE433" s="3242" t="str">
        <f>IF(BE432="OK","",SUM(BE430:BF430)-BK435)</f>
        <v/>
      </c>
      <c r="BF433" s="3243"/>
      <c r="BG433" s="3242" t="str">
        <f>IF(BG432="OK","",SUM(BG430:BH430)-BK435)</f>
        <v/>
      </c>
      <c r="BH433" s="3243"/>
      <c r="BI433" s="3242" t="str">
        <f>IF(BI432="OK","",SUM(BI430:BJ430)-BK435)</f>
        <v/>
      </c>
      <c r="BJ433" s="3243"/>
      <c r="BK433" s="3242" t="str">
        <f>IF(BK432="OK","",SUM(BK430:BL430)-BK435)</f>
        <v/>
      </c>
      <c r="BL433" s="3243"/>
      <c r="BM433" s="3242" t="str">
        <f>IF(BM432="OK","",SUM(BM430:BN430)-BK435)</f>
        <v/>
      </c>
      <c r="BN433" s="3243"/>
      <c r="BO433" s="3242" t="str">
        <f>IF(BO432="OK","",SUM(BO430:BP430)-BK435)</f>
        <v/>
      </c>
      <c r="BP433" s="3243"/>
      <c r="BQ433" s="3242" t="str">
        <f>IF(BQ432="OK","",SUM(BQ430:BR430)-BK435)</f>
        <v/>
      </c>
      <c r="BR433" s="3243"/>
      <c r="BS433" s="3242" t="str">
        <f>IF(BS432="OK","",SUM(BS430:BT430)-BK435)</f>
        <v/>
      </c>
      <c r="BT433" s="3243"/>
      <c r="BU433" s="3242" t="str">
        <f>IF(BU432="OK","",SUM(BU430:BV430)-BK435)</f>
        <v/>
      </c>
      <c r="BV433" s="3243"/>
      <c r="BW433" s="3242" t="str">
        <f>IF(BW432="OK","",SUM(BW430:BX430)-BK435)</f>
        <v/>
      </c>
      <c r="BX433" s="3243"/>
      <c r="BY433" s="3242" t="str">
        <f>IF(BY432="OK","",SUM(BY430:BZ430)-BK435)</f>
        <v/>
      </c>
      <c r="BZ433" s="3243"/>
      <c r="CA433" s="3242" t="str">
        <f>IF(CA432="OK","",SUM(CA430:CB430)-BK435)</f>
        <v/>
      </c>
      <c r="CB433" s="3243"/>
      <c r="CC433" s="3242" t="str">
        <f>IF(CC432="OK","",SUM(CC430:CD430)-BK435)</f>
        <v/>
      </c>
      <c r="CD433" s="3243"/>
      <c r="CE433" s="412"/>
      <c r="CF433" s="3242" t="str">
        <f>IF(CF432="OK","",SUM(CF430:CG430)-CL435)</f>
        <v/>
      </c>
      <c r="CG433" s="3243"/>
      <c r="CH433" s="3242" t="str">
        <f>IF(CH432="OK","",SUM(CH430:CI430)-CL435)</f>
        <v/>
      </c>
      <c r="CI433" s="3243"/>
      <c r="CJ433" s="3242" t="str">
        <f>IF(CJ432="OK","",SUM(CJ430:CK430)-CL435)</f>
        <v/>
      </c>
      <c r="CK433" s="3243"/>
      <c r="CL433" s="3242" t="str">
        <f>IF(CL432="OK","",SUM(CL430:CM430)-CL435)</f>
        <v/>
      </c>
      <c r="CM433" s="3243"/>
      <c r="CN433" s="3242" t="str">
        <f>IF(CN432="OK","",SUM(CN430:CO430)-CL435)</f>
        <v/>
      </c>
      <c r="CO433" s="3243"/>
      <c r="CP433" s="3242" t="str">
        <f>IF(CP432="OK","",SUM(CP430:CQ430)-CL435)</f>
        <v/>
      </c>
      <c r="CQ433" s="3243"/>
      <c r="CR433" s="3242" t="str">
        <f>IF(CR432="OK","",SUM(CR430:CS430)-CL435)</f>
        <v/>
      </c>
      <c r="CS433" s="3243"/>
      <c r="CT433" s="3242" t="str">
        <f>IF(CT432="OK","",SUM(CT430:CU430)-CL435)</f>
        <v/>
      </c>
      <c r="CU433" s="3243"/>
      <c r="CV433" s="3242" t="str">
        <f>IF(CV432="OK","",SUM(CV430:CW430)-CL435)</f>
        <v/>
      </c>
      <c r="CW433" s="3243"/>
      <c r="CX433" s="3242" t="str">
        <f>IF(CX432="OK","",SUM(CX430:CY430)-CL435)</f>
        <v/>
      </c>
      <c r="CY433" s="3243"/>
      <c r="CZ433" s="3242" t="str">
        <f>IF(CZ432="OK","",SUM(CZ430:DA430)-CL435)</f>
        <v/>
      </c>
      <c r="DA433" s="3243"/>
      <c r="DB433" s="3242" t="str">
        <f>IF(DB432="OK","",SUM(DB430:DC430)-CL435)</f>
        <v/>
      </c>
      <c r="DC433" s="3243"/>
      <c r="DD433" s="3242" t="str">
        <f>IF(DD432="OK","",SUM(DD430:DE430)-CL435)</f>
        <v/>
      </c>
      <c r="DE433" s="3243"/>
      <c r="DF433" s="457" t="s">
        <v>1090</v>
      </c>
      <c r="DG433" s="408"/>
      <c r="DH433" s="408"/>
      <c r="DI433" s="408"/>
      <c r="DJ433" s="270"/>
      <c r="DK433" s="270"/>
      <c r="DL433" s="270"/>
      <c r="DM433" s="270"/>
      <c r="DN433" s="270"/>
      <c r="DO433" s="1122"/>
      <c r="DP433" s="564">
        <v>0</v>
      </c>
      <c r="DQ433" s="200">
        <v>0</v>
      </c>
      <c r="DR433" s="200">
        <v>0</v>
      </c>
      <c r="DS433" s="200">
        <v>0</v>
      </c>
      <c r="DT433" s="200">
        <v>0</v>
      </c>
      <c r="DU433" s="200">
        <v>0</v>
      </c>
      <c r="DV433" s="200">
        <v>0</v>
      </c>
      <c r="DW433" s="1304"/>
    </row>
    <row r="434" spans="1:127" s="240" customFormat="1" ht="15.95" customHeight="1">
      <c r="B434" s="630">
        <f>COUNTA(B311:B328)</f>
        <v>13</v>
      </c>
      <c r="C434" s="1124" t="s">
        <v>1091</v>
      </c>
      <c r="D434" s="460"/>
      <c r="E434" s="461"/>
      <c r="F434" s="461"/>
      <c r="G434" s="461"/>
      <c r="H434" s="462"/>
      <c r="I434" s="459" t="s">
        <v>1092</v>
      </c>
      <c r="J434" s="460"/>
      <c r="K434" s="461"/>
      <c r="L434" s="461"/>
      <c r="M434" s="461"/>
      <c r="N434" s="463"/>
      <c r="O434" s="459" t="s">
        <v>1093</v>
      </c>
      <c r="P434" s="461"/>
      <c r="Q434" s="461"/>
      <c r="R434" s="461"/>
      <c r="S434" s="463"/>
      <c r="T434" s="459" t="s">
        <v>1094</v>
      </c>
      <c r="U434" s="464"/>
      <c r="V434" s="461"/>
      <c r="W434" s="461"/>
      <c r="X434" s="461"/>
      <c r="Y434" s="461"/>
      <c r="Z434" s="461"/>
      <c r="AA434" s="461"/>
      <c r="AB434" s="463"/>
      <c r="AC434" s="410"/>
      <c r="AD434" s="1124" t="s">
        <v>1091</v>
      </c>
      <c r="AE434" s="460"/>
      <c r="AF434" s="461"/>
      <c r="AG434" s="461"/>
      <c r="AH434" s="461"/>
      <c r="AI434" s="462"/>
      <c r="AJ434" s="459" t="s">
        <v>1092</v>
      </c>
      <c r="AK434" s="460"/>
      <c r="AL434" s="461"/>
      <c r="AM434" s="461"/>
      <c r="AN434" s="461"/>
      <c r="AO434" s="463"/>
      <c r="AP434" s="459" t="s">
        <v>1093</v>
      </c>
      <c r="AQ434" s="461"/>
      <c r="AR434" s="461"/>
      <c r="AS434" s="461"/>
      <c r="AT434" s="463"/>
      <c r="AU434" s="459" t="s">
        <v>1094</v>
      </c>
      <c r="AV434" s="464"/>
      <c r="AW434" s="461"/>
      <c r="AX434" s="461"/>
      <c r="AY434" s="461"/>
      <c r="AZ434" s="461"/>
      <c r="BA434" s="461"/>
      <c r="BB434" s="461"/>
      <c r="BC434" s="463"/>
      <c r="BD434" s="411"/>
      <c r="BE434" s="1124" t="s">
        <v>1091</v>
      </c>
      <c r="BF434" s="460"/>
      <c r="BG434" s="461"/>
      <c r="BH434" s="461"/>
      <c r="BI434" s="461"/>
      <c r="BJ434" s="462"/>
      <c r="BK434" s="459" t="s">
        <v>1092</v>
      </c>
      <c r="BL434" s="460"/>
      <c r="BM434" s="461"/>
      <c r="BN434" s="461"/>
      <c r="BO434" s="461"/>
      <c r="BP434" s="463"/>
      <c r="BQ434" s="459" t="s">
        <v>1093</v>
      </c>
      <c r="BR434" s="461"/>
      <c r="BS434" s="461"/>
      <c r="BT434" s="461"/>
      <c r="BU434" s="463"/>
      <c r="BV434" s="459" t="s">
        <v>1094</v>
      </c>
      <c r="BW434" s="464"/>
      <c r="BX434" s="461"/>
      <c r="BY434" s="461"/>
      <c r="BZ434" s="461"/>
      <c r="CA434" s="461"/>
      <c r="CB434" s="461"/>
      <c r="CC434" s="461"/>
      <c r="CD434" s="463"/>
      <c r="CE434" s="412"/>
      <c r="CF434" s="1124" t="s">
        <v>1091</v>
      </c>
      <c r="CG434" s="460"/>
      <c r="CH434" s="461"/>
      <c r="CI434" s="461"/>
      <c r="CJ434" s="461"/>
      <c r="CK434" s="462"/>
      <c r="CL434" s="459" t="s">
        <v>1092</v>
      </c>
      <c r="CM434" s="460"/>
      <c r="CN434" s="461"/>
      <c r="CO434" s="461"/>
      <c r="CP434" s="461"/>
      <c r="CQ434" s="463"/>
      <c r="CR434" s="459" t="s">
        <v>1093</v>
      </c>
      <c r="CS434" s="461"/>
      <c r="CT434" s="461"/>
      <c r="CU434" s="461"/>
      <c r="CV434" s="463"/>
      <c r="CW434" s="459" t="s">
        <v>1094</v>
      </c>
      <c r="CX434" s="464"/>
      <c r="CY434" s="461"/>
      <c r="CZ434" s="461"/>
      <c r="DA434" s="461"/>
      <c r="DB434" s="461"/>
      <c r="DC434" s="461"/>
      <c r="DD434" s="461"/>
      <c r="DE434" s="463"/>
      <c r="DF434" s="3446">
        <f>B434</f>
        <v>13</v>
      </c>
      <c r="DG434" s="3447"/>
      <c r="DH434" s="3447"/>
      <c r="DI434" s="684" t="s">
        <v>1095</v>
      </c>
      <c r="DJ434" s="684"/>
      <c r="DK434" s="270"/>
      <c r="DL434" s="270"/>
      <c r="DM434" s="270"/>
      <c r="DN434" s="270"/>
      <c r="DO434" s="1122"/>
      <c r="DP434" s="564">
        <v>0</v>
      </c>
      <c r="DQ434" s="200">
        <v>0</v>
      </c>
      <c r="DR434" s="200">
        <v>0</v>
      </c>
      <c r="DS434" s="200">
        <v>0</v>
      </c>
      <c r="DT434" s="200">
        <v>0</v>
      </c>
      <c r="DU434" s="200">
        <v>0</v>
      </c>
      <c r="DV434" s="200">
        <v>0</v>
      </c>
      <c r="DW434" s="1304"/>
    </row>
    <row r="435" spans="1:127" s="240" customFormat="1" ht="15.95" customHeight="1" thickBot="1">
      <c r="B435" s="466" t="s">
        <v>1096</v>
      </c>
      <c r="C435" s="3198">
        <v>20</v>
      </c>
      <c r="D435" s="3199"/>
      <c r="E435" s="3199"/>
      <c r="F435" s="3199"/>
      <c r="G435" s="3199"/>
      <c r="H435" s="3200"/>
      <c r="I435" s="3201">
        <f>(J428/P428)*C435</f>
        <v>4</v>
      </c>
      <c r="J435" s="3202"/>
      <c r="K435" s="3202"/>
      <c r="L435" s="3202"/>
      <c r="M435" s="3202"/>
      <c r="N435" s="3203"/>
      <c r="O435" s="3201">
        <f>SUM(C430:AB430)</f>
        <v>0</v>
      </c>
      <c r="P435" s="3202"/>
      <c r="Q435" s="3202"/>
      <c r="R435" s="3202"/>
      <c r="S435" s="3203"/>
      <c r="T435" s="3201" t="str">
        <f>IF(O435&lt;=I435,"OK","Trop")</f>
        <v>OK</v>
      </c>
      <c r="U435" s="3202"/>
      <c r="V435" s="3202"/>
      <c r="W435" s="3202"/>
      <c r="X435" s="3202"/>
      <c r="Y435" s="3196" t="str">
        <f>IF(O435&lt;=I435,"",IF(O435&gt;I435,O435-I435))</f>
        <v/>
      </c>
      <c r="Z435" s="3196"/>
      <c r="AA435" s="3196"/>
      <c r="AB435" s="3197"/>
      <c r="AC435" s="410"/>
      <c r="AD435" s="3198">
        <v>20</v>
      </c>
      <c r="AE435" s="3199"/>
      <c r="AF435" s="3199"/>
      <c r="AG435" s="3199"/>
      <c r="AH435" s="3199"/>
      <c r="AI435" s="3200"/>
      <c r="AJ435" s="3201">
        <f>(AK428/AQ428)*AD435</f>
        <v>6</v>
      </c>
      <c r="AK435" s="3202"/>
      <c r="AL435" s="3202"/>
      <c r="AM435" s="3202"/>
      <c r="AN435" s="3202"/>
      <c r="AO435" s="3203"/>
      <c r="AP435" s="3201">
        <f>SUM(AD430:BC430)</f>
        <v>0</v>
      </c>
      <c r="AQ435" s="3202"/>
      <c r="AR435" s="3202"/>
      <c r="AS435" s="3202"/>
      <c r="AT435" s="3203"/>
      <c r="AU435" s="3201" t="str">
        <f>IF(AP435&lt;=AJ435,"OK","Trop")</f>
        <v>OK</v>
      </c>
      <c r="AV435" s="3202"/>
      <c r="AW435" s="3202"/>
      <c r="AX435" s="3202"/>
      <c r="AY435" s="3202"/>
      <c r="AZ435" s="3196" t="str">
        <f>IF(AP435&lt;=AJ435,"",IF(AP435&gt;AJ435,AP435-AJ435))</f>
        <v/>
      </c>
      <c r="BA435" s="3196"/>
      <c r="BB435" s="3196"/>
      <c r="BC435" s="3197"/>
      <c r="BD435" s="411"/>
      <c r="BE435" s="3198">
        <v>20</v>
      </c>
      <c r="BF435" s="3199"/>
      <c r="BG435" s="3199"/>
      <c r="BH435" s="3199"/>
      <c r="BI435" s="3199"/>
      <c r="BJ435" s="3200"/>
      <c r="BK435" s="3201">
        <f>(BL428/BR428)*BE435</f>
        <v>6</v>
      </c>
      <c r="BL435" s="3202"/>
      <c r="BM435" s="3202"/>
      <c r="BN435" s="3202"/>
      <c r="BO435" s="3202"/>
      <c r="BP435" s="3203"/>
      <c r="BQ435" s="3201">
        <f>SUM(BE430:CD430)</f>
        <v>0</v>
      </c>
      <c r="BR435" s="3202"/>
      <c r="BS435" s="3202"/>
      <c r="BT435" s="3202"/>
      <c r="BU435" s="3203"/>
      <c r="BV435" s="3201" t="str">
        <f>IF(BQ435&lt;=BK435,"OK","Trop")</f>
        <v>OK</v>
      </c>
      <c r="BW435" s="3202"/>
      <c r="BX435" s="3202"/>
      <c r="BY435" s="3202"/>
      <c r="BZ435" s="3202"/>
      <c r="CA435" s="3196" t="str">
        <f>IF(BQ435&lt;=BK435,"",IF(BQ435&gt;BK435,BQ435-BK435))</f>
        <v/>
      </c>
      <c r="CB435" s="3196"/>
      <c r="CC435" s="3196"/>
      <c r="CD435" s="3197"/>
      <c r="CE435" s="412"/>
      <c r="CF435" s="3198">
        <v>40</v>
      </c>
      <c r="CG435" s="3199"/>
      <c r="CH435" s="3199"/>
      <c r="CI435" s="3199"/>
      <c r="CJ435" s="3199"/>
      <c r="CK435" s="3200"/>
      <c r="CL435" s="3201">
        <f>(CM428/CS428)*CF435</f>
        <v>8</v>
      </c>
      <c r="CM435" s="3202"/>
      <c r="CN435" s="3202"/>
      <c r="CO435" s="3202"/>
      <c r="CP435" s="3202"/>
      <c r="CQ435" s="3203"/>
      <c r="CR435" s="3201">
        <f>SUM(CF430:DE430)</f>
        <v>0</v>
      </c>
      <c r="CS435" s="3202"/>
      <c r="CT435" s="3202"/>
      <c r="CU435" s="3202"/>
      <c r="CV435" s="3203"/>
      <c r="CW435" s="3201" t="str">
        <f>IF(CR435&lt;=CL435,"OK","Trop")</f>
        <v>OK</v>
      </c>
      <c r="CX435" s="3202"/>
      <c r="CY435" s="3202"/>
      <c r="CZ435" s="3202"/>
      <c r="DA435" s="3202"/>
      <c r="DB435" s="3196" t="str">
        <f>IF(CR435&lt;=CL435,"",IF(CR435&gt;CL435,CR435-CL435))</f>
        <v/>
      </c>
      <c r="DC435" s="3196"/>
      <c r="DD435" s="3196"/>
      <c r="DE435" s="3197"/>
      <c r="DF435" s="1125" t="s">
        <v>1164</v>
      </c>
      <c r="DG435" s="1126"/>
      <c r="DH435" s="1126"/>
      <c r="DI435" s="1126"/>
      <c r="DJ435" s="1126"/>
      <c r="DK435" s="1126"/>
      <c r="DL435" s="1126"/>
      <c r="DM435" s="1126"/>
      <c r="DN435" s="1126"/>
      <c r="DO435" s="1127"/>
      <c r="DP435" s="564">
        <v>0</v>
      </c>
      <c r="DQ435" s="200">
        <v>0</v>
      </c>
      <c r="DR435" s="200">
        <v>0</v>
      </c>
      <c r="DS435" s="200">
        <v>0</v>
      </c>
      <c r="DT435" s="200">
        <v>0</v>
      </c>
      <c r="DU435" s="200">
        <v>0</v>
      </c>
      <c r="DV435" s="200">
        <v>0</v>
      </c>
      <c r="DW435" s="1304"/>
    </row>
    <row r="436" spans="1:127" s="240" customFormat="1" ht="15.95" customHeight="1">
      <c r="A436" s="621"/>
      <c r="B436" s="1248"/>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129"/>
      <c r="BC436" s="129"/>
      <c r="BD436" s="129"/>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c r="CG436" s="129"/>
      <c r="CH436" s="129"/>
      <c r="CI436" s="129"/>
      <c r="CJ436" s="129"/>
      <c r="CK436" s="129"/>
      <c r="CL436" s="129"/>
      <c r="CM436" s="129"/>
      <c r="CN436" s="129"/>
      <c r="CO436" s="129"/>
      <c r="CP436" s="129"/>
      <c r="CQ436" s="129"/>
      <c r="CR436" s="129"/>
      <c r="CS436" s="129"/>
      <c r="CT436" s="129"/>
      <c r="CU436" s="129"/>
      <c r="CV436" s="129"/>
      <c r="CW436" s="129"/>
      <c r="CX436" s="129"/>
      <c r="CY436" s="129"/>
      <c r="CZ436" s="129"/>
      <c r="DA436" s="129"/>
      <c r="DB436" s="129"/>
      <c r="DC436" s="129"/>
      <c r="DD436" s="129"/>
      <c r="DE436" s="129"/>
      <c r="DF436" s="129"/>
      <c r="DG436" s="129"/>
      <c r="DI436" s="564">
        <v>0</v>
      </c>
      <c r="DJ436" s="564">
        <v>0</v>
      </c>
      <c r="DK436" s="564">
        <v>0</v>
      </c>
      <c r="DL436" s="564">
        <v>0</v>
      </c>
      <c r="DM436" s="564">
        <v>0</v>
      </c>
      <c r="DN436" s="564">
        <v>0</v>
      </c>
      <c r="DO436" s="564">
        <v>0</v>
      </c>
      <c r="DP436" s="564">
        <v>0</v>
      </c>
      <c r="DQ436" s="200">
        <v>0</v>
      </c>
      <c r="DR436" s="200">
        <v>0</v>
      </c>
      <c r="DS436" s="200">
        <v>0</v>
      </c>
      <c r="DT436" s="200">
        <v>0</v>
      </c>
      <c r="DU436" s="200">
        <v>0</v>
      </c>
      <c r="DV436" s="200">
        <v>0</v>
      </c>
      <c r="DW436" s="1304"/>
    </row>
    <row r="437" spans="1:127" s="240" customFormat="1" ht="15.95" customHeight="1">
      <c r="B437" s="3448" t="str">
        <f>B217</f>
        <v>PROTÉINES  Produits reconstitués</v>
      </c>
      <c r="C437" s="3449"/>
      <c r="D437" s="3449"/>
      <c r="E437" s="3449"/>
      <c r="F437" s="3449"/>
      <c r="G437" s="3449"/>
      <c r="H437" s="3449"/>
      <c r="I437" s="3449"/>
      <c r="J437" s="3449"/>
      <c r="K437" s="3449"/>
      <c r="L437" s="3449"/>
      <c r="M437" s="3449"/>
      <c r="N437" s="3449"/>
      <c r="O437" s="3449"/>
      <c r="P437" s="3449"/>
      <c r="Q437" s="3449"/>
      <c r="R437" s="3449"/>
      <c r="S437" s="3449"/>
      <c r="T437" s="3449"/>
      <c r="U437" s="3449"/>
      <c r="V437" s="3449"/>
      <c r="W437" s="3449"/>
      <c r="X437" s="3449"/>
      <c r="Y437" s="3449"/>
      <c r="Z437" s="3449"/>
      <c r="AA437" s="3449"/>
      <c r="AB437" s="3449"/>
      <c r="AC437" s="3449"/>
      <c r="AD437" s="3449"/>
      <c r="AE437" s="3449"/>
      <c r="AF437" s="3449"/>
      <c r="AG437" s="3449"/>
      <c r="AH437" s="3449"/>
      <c r="AI437" s="3449"/>
      <c r="AJ437" s="3449"/>
      <c r="AK437" s="3449"/>
      <c r="AL437" s="3449"/>
      <c r="AM437" s="3449"/>
      <c r="AN437" s="3449"/>
      <c r="AO437" s="3449"/>
      <c r="AP437" s="3449"/>
      <c r="AQ437" s="3449"/>
      <c r="AR437" s="3449"/>
      <c r="AS437" s="3449"/>
      <c r="AT437" s="3449"/>
      <c r="AU437" s="3449"/>
      <c r="AV437" s="3449"/>
      <c r="AW437" s="3449"/>
      <c r="AX437" s="3449"/>
      <c r="AY437" s="3449"/>
      <c r="AZ437" s="3449"/>
      <c r="BA437" s="3449"/>
      <c r="BB437" s="3449"/>
      <c r="BC437" s="3449"/>
      <c r="BD437" s="3449"/>
      <c r="BE437" s="3449"/>
      <c r="BF437" s="3449"/>
      <c r="BG437" s="3449"/>
      <c r="BH437" s="3449"/>
      <c r="BI437" s="3449"/>
      <c r="BJ437" s="3449"/>
      <c r="BK437" s="3449"/>
      <c r="BL437" s="3449"/>
      <c r="BM437" s="3449"/>
      <c r="BN437" s="3449"/>
      <c r="BO437" s="3449"/>
      <c r="BP437" s="3449"/>
      <c r="BQ437" s="3449"/>
      <c r="BR437" s="3449"/>
      <c r="BS437" s="3449"/>
      <c r="BT437" s="3449"/>
      <c r="BU437" s="3449"/>
      <c r="BV437" s="3449"/>
      <c r="BW437" s="3449"/>
      <c r="BX437" s="3449"/>
      <c r="BY437" s="3449"/>
      <c r="BZ437" s="3449"/>
      <c r="CA437" s="3449"/>
      <c r="CB437" s="3449"/>
      <c r="CC437" s="3449"/>
      <c r="CD437" s="3449"/>
      <c r="CE437" s="3449"/>
      <c r="CF437" s="3449"/>
      <c r="CG437" s="3449"/>
      <c r="CH437" s="3449"/>
      <c r="CI437" s="3449"/>
      <c r="CJ437" s="3449"/>
      <c r="CK437" s="3449"/>
      <c r="CL437" s="3449"/>
      <c r="CM437" s="3449"/>
      <c r="CN437" s="3449"/>
      <c r="CO437" s="3449"/>
      <c r="CP437" s="3449"/>
      <c r="CQ437" s="3449"/>
      <c r="CR437" s="3385" t="s">
        <v>1163</v>
      </c>
      <c r="CS437" s="3385"/>
      <c r="CT437" s="3385"/>
      <c r="CU437" s="3385"/>
      <c r="CV437" s="3385"/>
      <c r="CW437" s="3385"/>
      <c r="CX437" s="3385"/>
      <c r="CY437" s="3385"/>
      <c r="CZ437" s="3385"/>
      <c r="DA437" s="3385"/>
      <c r="DB437" s="3385"/>
      <c r="DC437" s="3385"/>
      <c r="DD437" s="3385"/>
      <c r="DE437" s="3385"/>
      <c r="DF437" s="3385">
        <f>ROW(DE221)</f>
        <v>221</v>
      </c>
      <c r="DG437" s="3385" t="s">
        <v>1124</v>
      </c>
      <c r="DH437" s="3385">
        <f>ROW(DE227)</f>
        <v>227</v>
      </c>
      <c r="DI437" s="3453" t="str">
        <f>B437</f>
        <v>PROTÉINES  Produits reconstitués</v>
      </c>
      <c r="DJ437" s="3453"/>
      <c r="DK437" s="3453"/>
      <c r="DL437" s="3453"/>
      <c r="DM437" s="3453"/>
      <c r="DN437" s="3453"/>
      <c r="DO437" s="3454"/>
      <c r="DP437" s="564">
        <v>0</v>
      </c>
      <c r="DQ437" s="200">
        <v>0</v>
      </c>
      <c r="DR437" s="200">
        <v>0</v>
      </c>
      <c r="DS437" s="200">
        <v>0</v>
      </c>
      <c r="DT437" s="200">
        <v>0</v>
      </c>
      <c r="DU437" s="200">
        <v>0</v>
      </c>
      <c r="DV437" s="200">
        <v>0</v>
      </c>
      <c r="DW437" s="1304"/>
    </row>
    <row r="438" spans="1:127" s="240" customFormat="1" ht="15.95" customHeight="1">
      <c r="B438" s="3450"/>
      <c r="C438" s="3451"/>
      <c r="D438" s="3451"/>
      <c r="E438" s="3451"/>
      <c r="F438" s="3451"/>
      <c r="G438" s="3451"/>
      <c r="H438" s="3451"/>
      <c r="I438" s="3451"/>
      <c r="J438" s="3451"/>
      <c r="K438" s="3451"/>
      <c r="L438" s="3451"/>
      <c r="M438" s="3451"/>
      <c r="N438" s="3451"/>
      <c r="O438" s="3451"/>
      <c r="P438" s="3451"/>
      <c r="Q438" s="3451"/>
      <c r="R438" s="3451"/>
      <c r="S438" s="3451"/>
      <c r="T438" s="3451"/>
      <c r="U438" s="3451"/>
      <c r="V438" s="3451"/>
      <c r="W438" s="3451"/>
      <c r="X438" s="3451"/>
      <c r="Y438" s="3451"/>
      <c r="Z438" s="3451"/>
      <c r="AA438" s="3451"/>
      <c r="AB438" s="3451"/>
      <c r="AC438" s="3451"/>
      <c r="AD438" s="3451"/>
      <c r="AE438" s="3451"/>
      <c r="AF438" s="3451"/>
      <c r="AG438" s="3451"/>
      <c r="AH438" s="3451"/>
      <c r="AI438" s="3451"/>
      <c r="AJ438" s="3451"/>
      <c r="AK438" s="3451"/>
      <c r="AL438" s="3451"/>
      <c r="AM438" s="3451"/>
      <c r="AN438" s="3451"/>
      <c r="AO438" s="3451"/>
      <c r="AP438" s="3451"/>
      <c r="AQ438" s="3451"/>
      <c r="AR438" s="3451"/>
      <c r="AS438" s="3451"/>
      <c r="AT438" s="3451"/>
      <c r="AU438" s="3451"/>
      <c r="AV438" s="3451"/>
      <c r="AW438" s="3451"/>
      <c r="AX438" s="3451"/>
      <c r="AY438" s="3451"/>
      <c r="AZ438" s="3451"/>
      <c r="BA438" s="3451"/>
      <c r="BB438" s="3451"/>
      <c r="BC438" s="3451"/>
      <c r="BD438" s="3451"/>
      <c r="BE438" s="3451"/>
      <c r="BF438" s="3451"/>
      <c r="BG438" s="3451"/>
      <c r="BH438" s="3451"/>
      <c r="BI438" s="3451"/>
      <c r="BJ438" s="3451"/>
      <c r="BK438" s="3451"/>
      <c r="BL438" s="3451"/>
      <c r="BM438" s="3451"/>
      <c r="BN438" s="3451"/>
      <c r="BO438" s="3451"/>
      <c r="BP438" s="3451"/>
      <c r="BQ438" s="3451"/>
      <c r="BR438" s="3451"/>
      <c r="BS438" s="3451"/>
      <c r="BT438" s="3451"/>
      <c r="BU438" s="3451"/>
      <c r="BV438" s="3451"/>
      <c r="BW438" s="3451"/>
      <c r="BX438" s="3451"/>
      <c r="BY438" s="3451"/>
      <c r="BZ438" s="3451"/>
      <c r="CA438" s="3451"/>
      <c r="CB438" s="3451"/>
      <c r="CC438" s="3451"/>
      <c r="CD438" s="3451"/>
      <c r="CE438" s="3451"/>
      <c r="CF438" s="3451"/>
      <c r="CG438" s="3451"/>
      <c r="CH438" s="3451"/>
      <c r="CI438" s="3451"/>
      <c r="CJ438" s="3451"/>
      <c r="CK438" s="3451"/>
      <c r="CL438" s="3451"/>
      <c r="CM438" s="3451"/>
      <c r="CN438" s="3451"/>
      <c r="CO438" s="3451"/>
      <c r="CP438" s="3451"/>
      <c r="CQ438" s="3451"/>
      <c r="CR438" s="3452"/>
      <c r="CS438" s="3452"/>
      <c r="CT438" s="3452"/>
      <c r="CU438" s="3452"/>
      <c r="CV438" s="3452"/>
      <c r="CW438" s="3452"/>
      <c r="CX438" s="3452"/>
      <c r="CY438" s="3452"/>
      <c r="CZ438" s="3452"/>
      <c r="DA438" s="3452"/>
      <c r="DB438" s="3452"/>
      <c r="DC438" s="3452"/>
      <c r="DD438" s="3452"/>
      <c r="DE438" s="3452"/>
      <c r="DF438" s="3452"/>
      <c r="DG438" s="3452"/>
      <c r="DH438" s="3452"/>
      <c r="DI438" s="3455"/>
      <c r="DJ438" s="3455"/>
      <c r="DK438" s="3455"/>
      <c r="DL438" s="3455"/>
      <c r="DM438" s="3455"/>
      <c r="DN438" s="3455"/>
      <c r="DO438" s="3456"/>
      <c r="DP438" s="564">
        <v>0</v>
      </c>
      <c r="DQ438" s="200">
        <v>0</v>
      </c>
      <c r="DR438" s="200">
        <v>0</v>
      </c>
      <c r="DS438" s="200">
        <v>0</v>
      </c>
      <c r="DT438" s="200">
        <v>0</v>
      </c>
      <c r="DU438" s="200">
        <v>0</v>
      </c>
      <c r="DV438" s="200">
        <v>0</v>
      </c>
      <c r="DW438" s="1304"/>
    </row>
    <row r="439" spans="1:127" s="240" customFormat="1" ht="15.95" customHeight="1">
      <c r="B439" s="444" t="s">
        <v>1080</v>
      </c>
      <c r="C439" s="1108" t="s">
        <v>1076</v>
      </c>
      <c r="D439" s="1109"/>
      <c r="E439" s="1109"/>
      <c r="F439" s="1109"/>
      <c r="G439" s="1109"/>
      <c r="H439" s="1109"/>
      <c r="I439" s="1110" t="s">
        <v>1081</v>
      </c>
      <c r="J439" s="3185">
        <v>4</v>
      </c>
      <c r="K439" s="3185"/>
      <c r="L439" s="1109" t="s">
        <v>1082</v>
      </c>
      <c r="M439" s="1109"/>
      <c r="N439" s="1111"/>
      <c r="O439" s="1111"/>
      <c r="P439" s="3186">
        <v>20</v>
      </c>
      <c r="Q439" s="3186"/>
      <c r="R439" s="1109" t="s">
        <v>1083</v>
      </c>
      <c r="S439" s="1112"/>
      <c r="T439" s="1109"/>
      <c r="U439" s="1109"/>
      <c r="V439" s="1109"/>
      <c r="W439" s="1109"/>
      <c r="X439" s="1109"/>
      <c r="Y439" s="1109"/>
      <c r="Z439" s="1109"/>
      <c r="AA439" s="1109"/>
      <c r="AB439" s="1113"/>
      <c r="AC439" s="410"/>
      <c r="AD439" s="1108"/>
      <c r="AE439" s="1109"/>
      <c r="AF439" s="1109"/>
      <c r="AG439" s="1109"/>
      <c r="AH439" s="1109"/>
      <c r="AI439" s="1109"/>
      <c r="AJ439" s="1110" t="s">
        <v>1081</v>
      </c>
      <c r="AK439" s="3185">
        <v>6</v>
      </c>
      <c r="AL439" s="3185"/>
      <c r="AM439" s="1109" t="s">
        <v>1082</v>
      </c>
      <c r="AN439" s="1109"/>
      <c r="AO439" s="1111"/>
      <c r="AP439" s="1111"/>
      <c r="AQ439" s="3186">
        <v>20</v>
      </c>
      <c r="AR439" s="3186"/>
      <c r="AS439" s="1109" t="s">
        <v>1083</v>
      </c>
      <c r="AT439" s="1112"/>
      <c r="AU439" s="1109"/>
      <c r="AV439" s="1109"/>
      <c r="AW439" s="1109"/>
      <c r="AX439" s="1109"/>
      <c r="AY439" s="1109"/>
      <c r="AZ439" s="1109"/>
      <c r="BA439" s="1109"/>
      <c r="BB439" s="1109"/>
      <c r="BC439" s="1113"/>
      <c r="BD439" s="411"/>
      <c r="BE439" s="1108"/>
      <c r="BF439" s="1109"/>
      <c r="BG439" s="1109"/>
      <c r="BH439" s="1109"/>
      <c r="BI439" s="1109"/>
      <c r="BJ439" s="1109"/>
      <c r="BK439" s="1110" t="s">
        <v>1081</v>
      </c>
      <c r="BL439" s="3185">
        <v>6</v>
      </c>
      <c r="BM439" s="3185"/>
      <c r="BN439" s="1109" t="s">
        <v>1082</v>
      </c>
      <c r="BO439" s="1109"/>
      <c r="BP439" s="1111"/>
      <c r="BQ439" s="1111"/>
      <c r="BR439" s="3186">
        <v>20</v>
      </c>
      <c r="BS439" s="3186"/>
      <c r="BT439" s="1109" t="s">
        <v>1083</v>
      </c>
      <c r="BU439" s="1112"/>
      <c r="BV439" s="1109"/>
      <c r="BW439" s="1109"/>
      <c r="BX439" s="1109"/>
      <c r="BY439" s="1109"/>
      <c r="BZ439" s="1109"/>
      <c r="CA439" s="1109"/>
      <c r="CB439" s="1109"/>
      <c r="CC439" s="1109"/>
      <c r="CD439" s="1113"/>
      <c r="CE439" s="412"/>
      <c r="CF439" s="1108"/>
      <c r="CG439" s="1109"/>
      <c r="CH439" s="1109"/>
      <c r="CI439" s="1109"/>
      <c r="CJ439" s="1109"/>
      <c r="CK439" s="1109"/>
      <c r="CL439" s="1110" t="s">
        <v>1081</v>
      </c>
      <c r="CM439" s="3185">
        <v>4</v>
      </c>
      <c r="CN439" s="3185"/>
      <c r="CO439" s="1109" t="s">
        <v>1082</v>
      </c>
      <c r="CP439" s="1109"/>
      <c r="CQ439" s="1111"/>
      <c r="CR439" s="1111"/>
      <c r="CS439" s="3186">
        <v>20</v>
      </c>
      <c r="CT439" s="3186"/>
      <c r="CU439" s="1109" t="s">
        <v>1083</v>
      </c>
      <c r="CV439" s="1112"/>
      <c r="CW439" s="1109"/>
      <c r="CX439" s="1109"/>
      <c r="CY439" s="1109"/>
      <c r="CZ439" s="1109"/>
      <c r="DA439" s="1109"/>
      <c r="DB439" s="1109"/>
      <c r="DC439" s="1109"/>
      <c r="DD439" s="1109"/>
      <c r="DE439" s="1113"/>
      <c r="DF439" s="1129" t="s">
        <v>1084</v>
      </c>
      <c r="DG439" s="1130"/>
      <c r="DH439" s="1131"/>
      <c r="DI439" s="1131"/>
      <c r="DJ439" s="1314"/>
      <c r="DK439" s="1314"/>
      <c r="DL439" s="1314"/>
      <c r="DM439" s="1314"/>
      <c r="DN439" s="1314"/>
      <c r="DO439" s="1315"/>
      <c r="DP439" s="564">
        <v>0</v>
      </c>
      <c r="DQ439" s="200">
        <v>0</v>
      </c>
      <c r="DR439" s="200">
        <v>0</v>
      </c>
      <c r="DS439" s="200">
        <v>0</v>
      </c>
      <c r="DT439" s="200">
        <v>0</v>
      </c>
      <c r="DU439" s="200">
        <v>0</v>
      </c>
      <c r="DV439" s="200">
        <v>0</v>
      </c>
      <c r="DW439" s="1304"/>
    </row>
    <row r="440" spans="1:127" s="240" customFormat="1" ht="13.5" customHeight="1">
      <c r="B440" s="413" t="s">
        <v>205</v>
      </c>
      <c r="C440" s="414" t="s">
        <v>66</v>
      </c>
      <c r="D440" s="415" t="s">
        <v>77</v>
      </c>
      <c r="E440" s="414" t="s">
        <v>66</v>
      </c>
      <c r="F440" s="415" t="s">
        <v>77</v>
      </c>
      <c r="G440" s="414" t="s">
        <v>66</v>
      </c>
      <c r="H440" s="415" t="s">
        <v>77</v>
      </c>
      <c r="I440" s="414" t="s">
        <v>66</v>
      </c>
      <c r="J440" s="415" t="s">
        <v>77</v>
      </c>
      <c r="K440" s="414" t="s">
        <v>66</v>
      </c>
      <c r="L440" s="415" t="s">
        <v>77</v>
      </c>
      <c r="M440" s="414" t="s">
        <v>66</v>
      </c>
      <c r="N440" s="415" t="s">
        <v>77</v>
      </c>
      <c r="O440" s="414" t="s">
        <v>66</v>
      </c>
      <c r="P440" s="415" t="s">
        <v>77</v>
      </c>
      <c r="Q440" s="414" t="s">
        <v>66</v>
      </c>
      <c r="R440" s="415" t="s">
        <v>77</v>
      </c>
      <c r="S440" s="414" t="s">
        <v>66</v>
      </c>
      <c r="T440" s="415" t="s">
        <v>77</v>
      </c>
      <c r="U440" s="414" t="s">
        <v>66</v>
      </c>
      <c r="V440" s="415" t="s">
        <v>77</v>
      </c>
      <c r="W440" s="414" t="s">
        <v>66</v>
      </c>
      <c r="X440" s="415" t="s">
        <v>77</v>
      </c>
      <c r="Y440" s="414" t="s">
        <v>66</v>
      </c>
      <c r="Z440" s="415" t="s">
        <v>77</v>
      </c>
      <c r="AA440" s="414" t="s">
        <v>66</v>
      </c>
      <c r="AB440" s="416" t="s">
        <v>77</v>
      </c>
      <c r="AC440" s="410"/>
      <c r="AD440" s="417" t="s">
        <v>66</v>
      </c>
      <c r="AE440" s="415" t="s">
        <v>77</v>
      </c>
      <c r="AF440" s="418" t="s">
        <v>66</v>
      </c>
      <c r="AG440" s="415" t="s">
        <v>77</v>
      </c>
      <c r="AH440" s="418" t="s">
        <v>66</v>
      </c>
      <c r="AI440" s="415" t="s">
        <v>77</v>
      </c>
      <c r="AJ440" s="418" t="s">
        <v>66</v>
      </c>
      <c r="AK440" s="415" t="s">
        <v>77</v>
      </c>
      <c r="AL440" s="418" t="s">
        <v>66</v>
      </c>
      <c r="AM440" s="415" t="s">
        <v>77</v>
      </c>
      <c r="AN440" s="418" t="s">
        <v>66</v>
      </c>
      <c r="AO440" s="415" t="s">
        <v>77</v>
      </c>
      <c r="AP440" s="418" t="s">
        <v>66</v>
      </c>
      <c r="AQ440" s="415" t="s">
        <v>77</v>
      </c>
      <c r="AR440" s="418" t="s">
        <v>66</v>
      </c>
      <c r="AS440" s="415" t="s">
        <v>77</v>
      </c>
      <c r="AT440" s="418" t="s">
        <v>66</v>
      </c>
      <c r="AU440" s="415" t="s">
        <v>77</v>
      </c>
      <c r="AV440" s="418" t="s">
        <v>66</v>
      </c>
      <c r="AW440" s="415" t="s">
        <v>77</v>
      </c>
      <c r="AX440" s="418" t="s">
        <v>66</v>
      </c>
      <c r="AY440" s="415" t="s">
        <v>77</v>
      </c>
      <c r="AZ440" s="418" t="s">
        <v>66</v>
      </c>
      <c r="BA440" s="415" t="s">
        <v>77</v>
      </c>
      <c r="BB440" s="418" t="s">
        <v>66</v>
      </c>
      <c r="BC440" s="416" t="s">
        <v>77</v>
      </c>
      <c r="BD440" s="411"/>
      <c r="BE440" s="419" t="s">
        <v>66</v>
      </c>
      <c r="BF440" s="415" t="s">
        <v>77</v>
      </c>
      <c r="BG440" s="420" t="s">
        <v>66</v>
      </c>
      <c r="BH440" s="415" t="s">
        <v>77</v>
      </c>
      <c r="BI440" s="420" t="s">
        <v>66</v>
      </c>
      <c r="BJ440" s="415" t="s">
        <v>77</v>
      </c>
      <c r="BK440" s="420" t="s">
        <v>66</v>
      </c>
      <c r="BL440" s="415" t="s">
        <v>77</v>
      </c>
      <c r="BM440" s="420" t="s">
        <v>66</v>
      </c>
      <c r="BN440" s="415" t="s">
        <v>77</v>
      </c>
      <c r="BO440" s="420" t="s">
        <v>66</v>
      </c>
      <c r="BP440" s="415" t="s">
        <v>77</v>
      </c>
      <c r="BQ440" s="420" t="s">
        <v>66</v>
      </c>
      <c r="BR440" s="415" t="s">
        <v>77</v>
      </c>
      <c r="BS440" s="420" t="s">
        <v>66</v>
      </c>
      <c r="BT440" s="415" t="s">
        <v>77</v>
      </c>
      <c r="BU440" s="420" t="s">
        <v>66</v>
      </c>
      <c r="BV440" s="415" t="s">
        <v>77</v>
      </c>
      <c r="BW440" s="420" t="s">
        <v>66</v>
      </c>
      <c r="BX440" s="415" t="s">
        <v>77</v>
      </c>
      <c r="BY440" s="420" t="s">
        <v>66</v>
      </c>
      <c r="BZ440" s="415" t="s">
        <v>77</v>
      </c>
      <c r="CA440" s="420" t="s">
        <v>66</v>
      </c>
      <c r="CB440" s="415" t="s">
        <v>77</v>
      </c>
      <c r="CC440" s="420" t="s">
        <v>66</v>
      </c>
      <c r="CD440" s="416" t="s">
        <v>77</v>
      </c>
      <c r="CE440" s="412"/>
      <c r="CF440" s="421" t="s">
        <v>66</v>
      </c>
      <c r="CG440" s="415" t="s">
        <v>77</v>
      </c>
      <c r="CH440" s="422" t="s">
        <v>66</v>
      </c>
      <c r="CI440" s="415" t="s">
        <v>77</v>
      </c>
      <c r="CJ440" s="422" t="s">
        <v>66</v>
      </c>
      <c r="CK440" s="415" t="s">
        <v>77</v>
      </c>
      <c r="CL440" s="422" t="s">
        <v>66</v>
      </c>
      <c r="CM440" s="415" t="s">
        <v>77</v>
      </c>
      <c r="CN440" s="422" t="s">
        <v>66</v>
      </c>
      <c r="CO440" s="415" t="s">
        <v>77</v>
      </c>
      <c r="CP440" s="422" t="s">
        <v>66</v>
      </c>
      <c r="CQ440" s="415" t="s">
        <v>77</v>
      </c>
      <c r="CR440" s="422" t="s">
        <v>66</v>
      </c>
      <c r="CS440" s="415" t="s">
        <v>77</v>
      </c>
      <c r="CT440" s="422" t="s">
        <v>66</v>
      </c>
      <c r="CU440" s="415" t="s">
        <v>77</v>
      </c>
      <c r="CV440" s="422" t="s">
        <v>66</v>
      </c>
      <c r="CW440" s="415" t="s">
        <v>77</v>
      </c>
      <c r="CX440" s="422" t="s">
        <v>66</v>
      </c>
      <c r="CY440" s="415" t="s">
        <v>77</v>
      </c>
      <c r="CZ440" s="422" t="s">
        <v>66</v>
      </c>
      <c r="DA440" s="415" t="s">
        <v>77</v>
      </c>
      <c r="DB440" s="422" t="s">
        <v>66</v>
      </c>
      <c r="DC440" s="415" t="s">
        <v>77</v>
      </c>
      <c r="DD440" s="422" t="s">
        <v>66</v>
      </c>
      <c r="DE440" s="416" t="s">
        <v>77</v>
      </c>
      <c r="DF440" s="1119" t="s">
        <v>922</v>
      </c>
      <c r="DG440" s="1120"/>
      <c r="DH440" s="1120"/>
      <c r="DI440" s="1120"/>
      <c r="DJ440" s="1120"/>
      <c r="DK440" s="1120"/>
      <c r="DL440" s="1120"/>
      <c r="DM440" s="1120"/>
      <c r="DN440" s="1120"/>
      <c r="DO440" s="1121"/>
      <c r="DP440" s="564">
        <v>0</v>
      </c>
      <c r="DQ440" s="200">
        <v>0</v>
      </c>
      <c r="DR440" s="200">
        <v>0</v>
      </c>
      <c r="DS440" s="200">
        <v>0</v>
      </c>
      <c r="DT440" s="200">
        <v>0</v>
      </c>
      <c r="DU440" s="200">
        <v>0</v>
      </c>
      <c r="DV440" s="200">
        <v>0</v>
      </c>
      <c r="DW440" s="1304"/>
    </row>
    <row r="441" spans="1:127" s="240" customFormat="1" ht="15.95" customHeight="1">
      <c r="B441" s="3190" t="s">
        <v>1085</v>
      </c>
      <c r="C441" s="448">
        <f>SUM(C221:C227)</f>
        <v>0</v>
      </c>
      <c r="D441" s="449">
        <f t="shared" ref="D441:BO441" si="157">SUM(D221:D227)</f>
        <v>0</v>
      </c>
      <c r="E441" s="448">
        <f t="shared" si="157"/>
        <v>0</v>
      </c>
      <c r="F441" s="449">
        <f t="shared" si="157"/>
        <v>0</v>
      </c>
      <c r="G441" s="448">
        <f t="shared" si="157"/>
        <v>0</v>
      </c>
      <c r="H441" s="449">
        <f t="shared" si="157"/>
        <v>0</v>
      </c>
      <c r="I441" s="448">
        <f t="shared" si="157"/>
        <v>0</v>
      </c>
      <c r="J441" s="449">
        <f t="shared" si="157"/>
        <v>0</v>
      </c>
      <c r="K441" s="448">
        <f t="shared" si="157"/>
        <v>0</v>
      </c>
      <c r="L441" s="449">
        <f t="shared" si="157"/>
        <v>0</v>
      </c>
      <c r="M441" s="448">
        <f t="shared" si="157"/>
        <v>0</v>
      </c>
      <c r="N441" s="449">
        <f t="shared" si="157"/>
        <v>0</v>
      </c>
      <c r="O441" s="448">
        <f t="shared" si="157"/>
        <v>0</v>
      </c>
      <c r="P441" s="449">
        <f t="shared" si="157"/>
        <v>0</v>
      </c>
      <c r="Q441" s="448">
        <f t="shared" si="157"/>
        <v>0</v>
      </c>
      <c r="R441" s="449">
        <f t="shared" si="157"/>
        <v>0</v>
      </c>
      <c r="S441" s="448">
        <f t="shared" si="157"/>
        <v>0</v>
      </c>
      <c r="T441" s="449">
        <f t="shared" si="157"/>
        <v>0</v>
      </c>
      <c r="U441" s="448">
        <f t="shared" si="157"/>
        <v>0</v>
      </c>
      <c r="V441" s="449">
        <f t="shared" si="157"/>
        <v>0</v>
      </c>
      <c r="W441" s="448">
        <f t="shared" si="157"/>
        <v>0</v>
      </c>
      <c r="X441" s="449">
        <f t="shared" si="157"/>
        <v>0</v>
      </c>
      <c r="Y441" s="448">
        <f t="shared" si="157"/>
        <v>0</v>
      </c>
      <c r="Z441" s="449">
        <f t="shared" si="157"/>
        <v>0</v>
      </c>
      <c r="AA441" s="448">
        <f t="shared" si="157"/>
        <v>0</v>
      </c>
      <c r="AB441" s="449">
        <f t="shared" si="157"/>
        <v>0</v>
      </c>
      <c r="AC441" s="410"/>
      <c r="AD441" s="450">
        <f t="shared" si="157"/>
        <v>0</v>
      </c>
      <c r="AE441" s="449">
        <f t="shared" si="157"/>
        <v>0</v>
      </c>
      <c r="AF441" s="450">
        <f t="shared" si="157"/>
        <v>0</v>
      </c>
      <c r="AG441" s="449">
        <f t="shared" si="157"/>
        <v>0</v>
      </c>
      <c r="AH441" s="450">
        <f t="shared" si="157"/>
        <v>0</v>
      </c>
      <c r="AI441" s="449">
        <f t="shared" si="157"/>
        <v>0</v>
      </c>
      <c r="AJ441" s="450">
        <f t="shared" si="157"/>
        <v>0</v>
      </c>
      <c r="AK441" s="449">
        <f t="shared" si="157"/>
        <v>0</v>
      </c>
      <c r="AL441" s="450">
        <f t="shared" si="157"/>
        <v>0</v>
      </c>
      <c r="AM441" s="449">
        <f t="shared" si="157"/>
        <v>0</v>
      </c>
      <c r="AN441" s="450">
        <f t="shared" si="157"/>
        <v>0</v>
      </c>
      <c r="AO441" s="449">
        <f t="shared" si="157"/>
        <v>0</v>
      </c>
      <c r="AP441" s="450">
        <f t="shared" si="157"/>
        <v>0</v>
      </c>
      <c r="AQ441" s="449">
        <f t="shared" si="157"/>
        <v>0</v>
      </c>
      <c r="AR441" s="450">
        <f t="shared" si="157"/>
        <v>0</v>
      </c>
      <c r="AS441" s="449">
        <f t="shared" si="157"/>
        <v>0</v>
      </c>
      <c r="AT441" s="450">
        <f t="shared" si="157"/>
        <v>0</v>
      </c>
      <c r="AU441" s="449">
        <f t="shared" si="157"/>
        <v>0</v>
      </c>
      <c r="AV441" s="450">
        <f t="shared" si="157"/>
        <v>0</v>
      </c>
      <c r="AW441" s="449">
        <f t="shared" si="157"/>
        <v>0</v>
      </c>
      <c r="AX441" s="450">
        <f t="shared" si="157"/>
        <v>0</v>
      </c>
      <c r="AY441" s="449">
        <f t="shared" si="157"/>
        <v>0</v>
      </c>
      <c r="AZ441" s="450">
        <f t="shared" si="157"/>
        <v>0</v>
      </c>
      <c r="BA441" s="449">
        <f t="shared" si="157"/>
        <v>0</v>
      </c>
      <c r="BB441" s="450">
        <f t="shared" si="157"/>
        <v>0</v>
      </c>
      <c r="BC441" s="449">
        <f t="shared" si="157"/>
        <v>0</v>
      </c>
      <c r="BD441" s="411"/>
      <c r="BE441" s="451">
        <f t="shared" si="157"/>
        <v>0</v>
      </c>
      <c r="BF441" s="449">
        <f t="shared" si="157"/>
        <v>0</v>
      </c>
      <c r="BG441" s="451">
        <f t="shared" si="157"/>
        <v>0</v>
      </c>
      <c r="BH441" s="449">
        <f t="shared" si="157"/>
        <v>0</v>
      </c>
      <c r="BI441" s="451">
        <f t="shared" si="157"/>
        <v>0</v>
      </c>
      <c r="BJ441" s="449">
        <f t="shared" si="157"/>
        <v>0</v>
      </c>
      <c r="BK441" s="451">
        <f t="shared" si="157"/>
        <v>0</v>
      </c>
      <c r="BL441" s="449">
        <f t="shared" si="157"/>
        <v>0</v>
      </c>
      <c r="BM441" s="451">
        <f t="shared" si="157"/>
        <v>0</v>
      </c>
      <c r="BN441" s="449">
        <f t="shared" si="157"/>
        <v>0</v>
      </c>
      <c r="BO441" s="451">
        <f t="shared" si="157"/>
        <v>0</v>
      </c>
      <c r="BP441" s="449">
        <f t="shared" ref="BP441:DE441" si="158">SUM(BP221:BP227)</f>
        <v>0</v>
      </c>
      <c r="BQ441" s="451">
        <f t="shared" si="158"/>
        <v>0</v>
      </c>
      <c r="BR441" s="449">
        <f t="shared" si="158"/>
        <v>0</v>
      </c>
      <c r="BS441" s="451">
        <f t="shared" si="158"/>
        <v>0</v>
      </c>
      <c r="BT441" s="449">
        <f t="shared" si="158"/>
        <v>0</v>
      </c>
      <c r="BU441" s="451">
        <f t="shared" si="158"/>
        <v>0</v>
      </c>
      <c r="BV441" s="449">
        <f t="shared" si="158"/>
        <v>0</v>
      </c>
      <c r="BW441" s="451">
        <f t="shared" si="158"/>
        <v>0</v>
      </c>
      <c r="BX441" s="449">
        <f t="shared" si="158"/>
        <v>0</v>
      </c>
      <c r="BY441" s="451">
        <f t="shared" si="158"/>
        <v>0</v>
      </c>
      <c r="BZ441" s="449">
        <f t="shared" si="158"/>
        <v>0</v>
      </c>
      <c r="CA441" s="451">
        <f t="shared" si="158"/>
        <v>0</v>
      </c>
      <c r="CB441" s="449">
        <f t="shared" si="158"/>
        <v>0</v>
      </c>
      <c r="CC441" s="451">
        <f t="shared" si="158"/>
        <v>0</v>
      </c>
      <c r="CD441" s="449">
        <f t="shared" si="158"/>
        <v>0</v>
      </c>
      <c r="CE441" s="412"/>
      <c r="CF441" s="452">
        <f t="shared" si="158"/>
        <v>0</v>
      </c>
      <c r="CG441" s="449">
        <f t="shared" si="158"/>
        <v>0</v>
      </c>
      <c r="CH441" s="452">
        <f t="shared" si="158"/>
        <v>0</v>
      </c>
      <c r="CI441" s="449">
        <f t="shared" si="158"/>
        <v>0</v>
      </c>
      <c r="CJ441" s="452">
        <f t="shared" si="158"/>
        <v>0</v>
      </c>
      <c r="CK441" s="449">
        <f t="shared" si="158"/>
        <v>0</v>
      </c>
      <c r="CL441" s="452">
        <f t="shared" si="158"/>
        <v>0</v>
      </c>
      <c r="CM441" s="449">
        <f t="shared" si="158"/>
        <v>0</v>
      </c>
      <c r="CN441" s="452">
        <f t="shared" si="158"/>
        <v>0</v>
      </c>
      <c r="CO441" s="449">
        <f t="shared" si="158"/>
        <v>0</v>
      </c>
      <c r="CP441" s="452">
        <f t="shared" si="158"/>
        <v>0</v>
      </c>
      <c r="CQ441" s="449">
        <f t="shared" si="158"/>
        <v>0</v>
      </c>
      <c r="CR441" s="452">
        <f t="shared" si="158"/>
        <v>0</v>
      </c>
      <c r="CS441" s="449">
        <f t="shared" si="158"/>
        <v>0</v>
      </c>
      <c r="CT441" s="452">
        <f t="shared" si="158"/>
        <v>0</v>
      </c>
      <c r="CU441" s="449">
        <f t="shared" si="158"/>
        <v>0</v>
      </c>
      <c r="CV441" s="452">
        <f t="shared" si="158"/>
        <v>0</v>
      </c>
      <c r="CW441" s="449">
        <f t="shared" si="158"/>
        <v>0</v>
      </c>
      <c r="CX441" s="452">
        <f t="shared" si="158"/>
        <v>0</v>
      </c>
      <c r="CY441" s="449">
        <f t="shared" si="158"/>
        <v>0</v>
      </c>
      <c r="CZ441" s="452">
        <f t="shared" si="158"/>
        <v>0</v>
      </c>
      <c r="DA441" s="449">
        <f t="shared" si="158"/>
        <v>0</v>
      </c>
      <c r="DB441" s="452">
        <f t="shared" si="158"/>
        <v>0</v>
      </c>
      <c r="DC441" s="449">
        <f t="shared" si="158"/>
        <v>0</v>
      </c>
      <c r="DD441" s="452">
        <f t="shared" si="158"/>
        <v>0</v>
      </c>
      <c r="DE441" s="449">
        <f t="shared" si="158"/>
        <v>0</v>
      </c>
      <c r="DF441" s="3192" t="s">
        <v>1086</v>
      </c>
      <c r="DG441" s="3193"/>
      <c r="DH441" s="3193"/>
      <c r="DI441" s="3193"/>
      <c r="DJ441" s="3193"/>
      <c r="DK441" s="3193"/>
      <c r="DL441" s="3193"/>
      <c r="DM441" s="657"/>
      <c r="DN441" s="657"/>
      <c r="DO441" s="1122"/>
      <c r="DP441" s="564">
        <v>0</v>
      </c>
      <c r="DQ441" s="200">
        <v>0</v>
      </c>
      <c r="DR441" s="200">
        <v>0</v>
      </c>
      <c r="DS441" s="200">
        <v>0</v>
      </c>
      <c r="DT441" s="200">
        <v>0</v>
      </c>
      <c r="DU441" s="200">
        <v>0</v>
      </c>
      <c r="DV441" s="200">
        <v>0</v>
      </c>
      <c r="DW441" s="1304"/>
    </row>
    <row r="442" spans="1:127" s="240" customFormat="1" ht="15.95" customHeight="1">
      <c r="B442" s="3191"/>
      <c r="C442" s="1133">
        <f>SUM(C441:D441)</f>
        <v>0</v>
      </c>
      <c r="D442" s="454" t="str">
        <f>IF(C442&gt;0,"fois","")</f>
        <v/>
      </c>
      <c r="E442" s="1133">
        <f>SUM(E441:F441)</f>
        <v>0</v>
      </c>
      <c r="F442" s="454" t="str">
        <f>IF(E442&gt;0,"fois","")</f>
        <v/>
      </c>
      <c r="G442" s="1133">
        <f>SUM(G441:H441)</f>
        <v>0</v>
      </c>
      <c r="H442" s="454" t="str">
        <f>IF(G442&gt;0,"fois","")</f>
        <v/>
      </c>
      <c r="I442" s="1133">
        <f>SUM(I441:J441)</f>
        <v>0</v>
      </c>
      <c r="J442" s="454" t="str">
        <f>IF(I442&gt;0,"fois","")</f>
        <v/>
      </c>
      <c r="K442" s="1133">
        <f>SUM(K441:L441)</f>
        <v>0</v>
      </c>
      <c r="L442" s="454" t="str">
        <f>IF(K442&gt;0,"fois","")</f>
        <v/>
      </c>
      <c r="M442" s="1133">
        <f>SUM(M441:N441)</f>
        <v>0</v>
      </c>
      <c r="N442" s="454" t="str">
        <f>IF(M442&gt;0,"fois","")</f>
        <v/>
      </c>
      <c r="O442" s="1133">
        <f>SUM(O441:P441)</f>
        <v>0</v>
      </c>
      <c r="P442" s="454" t="str">
        <f>IF(O442&gt;0,"fois","")</f>
        <v/>
      </c>
      <c r="Q442" s="1133">
        <f>SUM(Q441:R441)</f>
        <v>0</v>
      </c>
      <c r="R442" s="454" t="str">
        <f>IF(Q442&gt;0,"fois","")</f>
        <v/>
      </c>
      <c r="S442" s="1133">
        <f>SUM(S441:T441)</f>
        <v>0</v>
      </c>
      <c r="T442" s="454" t="str">
        <f>IF(S442&gt;0,"fois","")</f>
        <v/>
      </c>
      <c r="U442" s="1133">
        <f>SUM(U441:V441)</f>
        <v>0</v>
      </c>
      <c r="V442" s="454" t="str">
        <f>IF(U442&gt;0,"fois","")</f>
        <v/>
      </c>
      <c r="W442" s="1133">
        <f>SUM(W441:X441)</f>
        <v>0</v>
      </c>
      <c r="X442" s="454" t="str">
        <f>IF(W442&gt;0,"fois","")</f>
        <v/>
      </c>
      <c r="Y442" s="1133">
        <f>SUM(Y441:Z441)</f>
        <v>0</v>
      </c>
      <c r="Z442" s="454" t="str">
        <f>IF(Y442&gt;0,"fois","")</f>
        <v/>
      </c>
      <c r="AA442" s="1133">
        <f>SUM(AA441:AB441)</f>
        <v>0</v>
      </c>
      <c r="AB442" s="454" t="str">
        <f>IF(AA442&gt;0,"fois","")</f>
        <v/>
      </c>
      <c r="AC442" s="410"/>
      <c r="AD442" s="1133">
        <f>SUM(AD441:AE441)</f>
        <v>0</v>
      </c>
      <c r="AE442" s="454" t="str">
        <f>IF(AD442&gt;0,"fois","")</f>
        <v/>
      </c>
      <c r="AF442" s="1133">
        <f>SUM(AF441:AG441)</f>
        <v>0</v>
      </c>
      <c r="AG442" s="454" t="str">
        <f>IF(AF442&gt;0,"fois","")</f>
        <v/>
      </c>
      <c r="AH442" s="1133">
        <f>SUM(AH441:AI441)</f>
        <v>0</v>
      </c>
      <c r="AI442" s="454" t="str">
        <f>IF(AH442&gt;0,"fois","")</f>
        <v/>
      </c>
      <c r="AJ442" s="1133">
        <f>SUM(AJ441:AK441)</f>
        <v>0</v>
      </c>
      <c r="AK442" s="454" t="str">
        <f>IF(AJ442&gt;0,"fois","")</f>
        <v/>
      </c>
      <c r="AL442" s="1133">
        <f>SUM(AL441:AM441)</f>
        <v>0</v>
      </c>
      <c r="AM442" s="454" t="str">
        <f>IF(AL442&gt;0,"fois","")</f>
        <v/>
      </c>
      <c r="AN442" s="1133">
        <f>SUM(AN441:AO441)</f>
        <v>0</v>
      </c>
      <c r="AO442" s="454" t="str">
        <f>IF(AN442&gt;0,"fois","")</f>
        <v/>
      </c>
      <c r="AP442" s="1133">
        <f>SUM(AP441:AQ441)</f>
        <v>0</v>
      </c>
      <c r="AQ442" s="454" t="str">
        <f>IF(AP442&gt;0,"fois","")</f>
        <v/>
      </c>
      <c r="AR442" s="1133">
        <f>SUM(AR441:AS441)</f>
        <v>0</v>
      </c>
      <c r="AS442" s="454" t="str">
        <f>IF(AR442&gt;0,"fois","")</f>
        <v/>
      </c>
      <c r="AT442" s="1133">
        <f>SUM(AT441:AU441)</f>
        <v>0</v>
      </c>
      <c r="AU442" s="454" t="str">
        <f>IF(AT442&gt;0,"fois","")</f>
        <v/>
      </c>
      <c r="AV442" s="1133">
        <f>SUM(AV441:AW441)</f>
        <v>0</v>
      </c>
      <c r="AW442" s="454" t="str">
        <f>IF(AV442&gt;0,"fois","")</f>
        <v/>
      </c>
      <c r="AX442" s="1133">
        <f>SUM(AX441:AY441)</f>
        <v>0</v>
      </c>
      <c r="AY442" s="454" t="str">
        <f>IF(AX442&gt;0,"fois","")</f>
        <v/>
      </c>
      <c r="AZ442" s="1133">
        <f>SUM(AZ441:BA441)</f>
        <v>0</v>
      </c>
      <c r="BA442" s="454" t="str">
        <f>IF(AZ442&gt;0,"fois","")</f>
        <v/>
      </c>
      <c r="BB442" s="1133">
        <f>SUM(BB441:BC441)</f>
        <v>0</v>
      </c>
      <c r="BC442" s="454" t="str">
        <f>IF(BB442&gt;0,"fois","")</f>
        <v/>
      </c>
      <c r="BD442" s="411"/>
      <c r="BE442" s="1133">
        <f>SUM(BE441:BF441)</f>
        <v>0</v>
      </c>
      <c r="BF442" s="454" t="str">
        <f>IF(BE442&gt;0,"fois","")</f>
        <v/>
      </c>
      <c r="BG442" s="1133">
        <f>SUM(BG441:BH441)</f>
        <v>0</v>
      </c>
      <c r="BH442" s="454" t="str">
        <f>IF(BG442&gt;0,"fois","")</f>
        <v/>
      </c>
      <c r="BI442" s="1133">
        <f>SUM(BI441:BJ441)</f>
        <v>0</v>
      </c>
      <c r="BJ442" s="454" t="str">
        <f>IF(BI442&gt;0,"fois","")</f>
        <v/>
      </c>
      <c r="BK442" s="1133">
        <f>SUM(BK441:BL441)</f>
        <v>0</v>
      </c>
      <c r="BL442" s="454" t="str">
        <f>IF(BK442&gt;0,"fois","")</f>
        <v/>
      </c>
      <c r="BM442" s="1133">
        <f>SUM(BM441:BN441)</f>
        <v>0</v>
      </c>
      <c r="BN442" s="454" t="str">
        <f>IF(BM442&gt;0,"fois","")</f>
        <v/>
      </c>
      <c r="BO442" s="1133">
        <f>SUM(BO441:BP441)</f>
        <v>0</v>
      </c>
      <c r="BP442" s="454" t="str">
        <f>IF(BO442&gt;0,"fois","")</f>
        <v/>
      </c>
      <c r="BQ442" s="1133">
        <f>SUM(BQ441:BR441)</f>
        <v>0</v>
      </c>
      <c r="BR442" s="454" t="str">
        <f>IF(BQ442&gt;0,"fois","")</f>
        <v/>
      </c>
      <c r="BS442" s="1133">
        <f>SUM(BS441:BT441)</f>
        <v>0</v>
      </c>
      <c r="BT442" s="454" t="str">
        <f>IF(BS442&gt;0,"fois","")</f>
        <v/>
      </c>
      <c r="BU442" s="1133">
        <f>SUM(BU441:BV441)</f>
        <v>0</v>
      </c>
      <c r="BV442" s="454" t="str">
        <f>IF(BU442&gt;0,"fois","")</f>
        <v/>
      </c>
      <c r="BW442" s="1133">
        <f>SUM(BW441:BX441)</f>
        <v>0</v>
      </c>
      <c r="BX442" s="454" t="str">
        <f>IF(BW442&gt;0,"fois","")</f>
        <v/>
      </c>
      <c r="BY442" s="1133">
        <f>SUM(BY441:BZ441)</f>
        <v>0</v>
      </c>
      <c r="BZ442" s="454" t="str">
        <f>IF(BY442&gt;0,"fois","")</f>
        <v/>
      </c>
      <c r="CA442" s="1133">
        <f>SUM(CA441:CB441)</f>
        <v>0</v>
      </c>
      <c r="CB442" s="454" t="str">
        <f>IF(CA442&gt;0,"fois","")</f>
        <v/>
      </c>
      <c r="CC442" s="1133">
        <f>SUM(CC441:CD441)</f>
        <v>0</v>
      </c>
      <c r="CD442" s="454" t="str">
        <f>IF(CC442&gt;0,"fois","")</f>
        <v/>
      </c>
      <c r="CE442" s="412"/>
      <c r="CF442" s="1133">
        <f>SUM(CF441:CG441)</f>
        <v>0</v>
      </c>
      <c r="CG442" s="454" t="str">
        <f>IF(CF442&gt;0,"fois","")</f>
        <v/>
      </c>
      <c r="CH442" s="1133">
        <f>SUM(CH441:CI441)</f>
        <v>0</v>
      </c>
      <c r="CI442" s="454" t="str">
        <f>IF(CH442&gt;0,"fois","")</f>
        <v/>
      </c>
      <c r="CJ442" s="1133">
        <f>SUM(CJ441:CK441)</f>
        <v>0</v>
      </c>
      <c r="CK442" s="454" t="str">
        <f>IF(CJ442&gt;0,"fois","")</f>
        <v/>
      </c>
      <c r="CL442" s="1133">
        <f>SUM(CL441:CM441)</f>
        <v>0</v>
      </c>
      <c r="CM442" s="454" t="str">
        <f>IF(CL442&gt;0,"fois","")</f>
        <v/>
      </c>
      <c r="CN442" s="1133">
        <f>SUM(CN441:CO441)</f>
        <v>0</v>
      </c>
      <c r="CO442" s="454" t="str">
        <f>IF(CN442&gt;0,"fois","")</f>
        <v/>
      </c>
      <c r="CP442" s="1133">
        <f>SUM(CP441:CQ441)</f>
        <v>0</v>
      </c>
      <c r="CQ442" s="454" t="str">
        <f>IF(CP442&gt;0,"fois","")</f>
        <v/>
      </c>
      <c r="CR442" s="1133">
        <f>SUM(CR441:CS441)</f>
        <v>0</v>
      </c>
      <c r="CS442" s="454" t="str">
        <f>IF(CR442&gt;0,"fois","")</f>
        <v/>
      </c>
      <c r="CT442" s="1133">
        <f>SUM(CT441:CU441)</f>
        <v>0</v>
      </c>
      <c r="CU442" s="454" t="str">
        <f>IF(CT442&gt;0,"fois","")</f>
        <v/>
      </c>
      <c r="CV442" s="1133">
        <f>SUM(CV441:CW441)</f>
        <v>0</v>
      </c>
      <c r="CW442" s="454" t="str">
        <f>IF(CV442&gt;0,"fois","")</f>
        <v/>
      </c>
      <c r="CX442" s="1133">
        <f>SUM(CX441:CY441)</f>
        <v>0</v>
      </c>
      <c r="CY442" s="454" t="str">
        <f>IF(CX442&gt;0,"fois","")</f>
        <v/>
      </c>
      <c r="CZ442" s="1133">
        <f>SUM(CZ441:DA441)</f>
        <v>0</v>
      </c>
      <c r="DA442" s="454" t="str">
        <f>IF(CZ442&gt;0,"fois","")</f>
        <v/>
      </c>
      <c r="DB442" s="1133">
        <f>SUM(DB441:DC441)</f>
        <v>0</v>
      </c>
      <c r="DC442" s="454" t="str">
        <f>IF(DB442&gt;0,"fois","")</f>
        <v/>
      </c>
      <c r="DD442" s="1133">
        <f>SUM(DD441:DE441)</f>
        <v>0</v>
      </c>
      <c r="DE442" s="454" t="str">
        <f>IF(DD442&gt;0,"fois","")</f>
        <v/>
      </c>
      <c r="DF442" s="3194"/>
      <c r="DG442" s="3195"/>
      <c r="DH442" s="3195"/>
      <c r="DI442" s="3195"/>
      <c r="DJ442" s="3195"/>
      <c r="DK442" s="3195"/>
      <c r="DL442" s="3195"/>
      <c r="DM442" s="658"/>
      <c r="DN442" s="658"/>
      <c r="DO442" s="1123"/>
      <c r="DP442" s="564">
        <v>0</v>
      </c>
      <c r="DQ442" s="200">
        <v>0</v>
      </c>
      <c r="DR442" s="200">
        <v>0</v>
      </c>
      <c r="DS442" s="200">
        <v>0</v>
      </c>
      <c r="DT442" s="200">
        <v>0</v>
      </c>
      <c r="DU442" s="200">
        <v>0</v>
      </c>
      <c r="DV442" s="200">
        <v>0</v>
      </c>
      <c r="DW442" s="1304"/>
    </row>
    <row r="443" spans="1:127" s="240" customFormat="1" ht="15.95" customHeight="1">
      <c r="B443" s="456" t="s">
        <v>1087</v>
      </c>
      <c r="C443" s="3238" t="str">
        <f>IF(SUM(C441:D441)&lt;=I446,"OK","Trop")</f>
        <v>OK</v>
      </c>
      <c r="D443" s="3239"/>
      <c r="E443" s="3238" t="str">
        <f>IF(SUM(E441:F441)&lt;=I446,"OK","Trop")</f>
        <v>OK</v>
      </c>
      <c r="F443" s="3239"/>
      <c r="G443" s="3238" t="str">
        <f>IF(SUM(G441:H441)&lt;=I446,"OK","Trop")</f>
        <v>OK</v>
      </c>
      <c r="H443" s="3239"/>
      <c r="I443" s="3238" t="str">
        <f>IF(SUM(I441:J441)&lt;=I446,"OK","Trop")</f>
        <v>OK</v>
      </c>
      <c r="J443" s="3239"/>
      <c r="K443" s="3238" t="str">
        <f>IF(SUM(K441:L441)&lt;=I446,"OK","Trop")</f>
        <v>OK</v>
      </c>
      <c r="L443" s="3239"/>
      <c r="M443" s="3238" t="str">
        <f>IF(SUM(M441:N441)&lt;=I446,"OK","Trop")</f>
        <v>OK</v>
      </c>
      <c r="N443" s="3239"/>
      <c r="O443" s="3238" t="str">
        <f>IF(SUM(O441:P441)&lt;=I446,"OK","Trop")</f>
        <v>OK</v>
      </c>
      <c r="P443" s="3239"/>
      <c r="Q443" s="3238" t="str">
        <f>IF(SUM(Q441:R441)&lt;=I446,"OK","Trop")</f>
        <v>OK</v>
      </c>
      <c r="R443" s="3239"/>
      <c r="S443" s="3238" t="str">
        <f>IF(SUM(S441:T441)&lt;=I446,"OK","Trop")</f>
        <v>OK</v>
      </c>
      <c r="T443" s="3239"/>
      <c r="U443" s="3238" t="str">
        <f>IF(SUM(U441:V441)&lt;=I446,"OK","Trop")</f>
        <v>OK</v>
      </c>
      <c r="V443" s="3239"/>
      <c r="W443" s="3238" t="str">
        <f>IF(SUM(W441:X441)&lt;=I446,"OK","Trop")</f>
        <v>OK</v>
      </c>
      <c r="X443" s="3239"/>
      <c r="Y443" s="3238" t="str">
        <f>IF(SUM(Y441:Z441)&lt;=I446,"OK","Trop")</f>
        <v>OK</v>
      </c>
      <c r="Z443" s="3239"/>
      <c r="AA443" s="3238" t="str">
        <f>IF(SUM(AA441:AB441)&lt;=I446,"OK","Trop")</f>
        <v>OK</v>
      </c>
      <c r="AB443" s="3239"/>
      <c r="AC443" s="410"/>
      <c r="AD443" s="3238" t="str">
        <f>IF(SUM(AD441:AE441)&lt;=AJ446,"OK","Trop")</f>
        <v>OK</v>
      </c>
      <c r="AE443" s="3239"/>
      <c r="AF443" s="3238" t="str">
        <f>IF(SUM(AF441:AG441)&lt;=AJ446,"OK","Trop")</f>
        <v>OK</v>
      </c>
      <c r="AG443" s="3239"/>
      <c r="AH443" s="3238" t="str">
        <f>IF(SUM(AH441:AI441)&lt;=AJ446,"OK","Trop")</f>
        <v>OK</v>
      </c>
      <c r="AI443" s="3239"/>
      <c r="AJ443" s="3238" t="str">
        <f>IF(SUM(AJ441:AK441)&lt;=AJ446,"OK","Trop")</f>
        <v>OK</v>
      </c>
      <c r="AK443" s="3239"/>
      <c r="AL443" s="3238" t="str">
        <f>IF(SUM(AL441:AM441)&lt;=AJ446,"OK","Trop")</f>
        <v>OK</v>
      </c>
      <c r="AM443" s="3239"/>
      <c r="AN443" s="3238" t="str">
        <f>IF(SUM(AN441:AO441)&lt;=AJ446,"OK","Trop")</f>
        <v>OK</v>
      </c>
      <c r="AO443" s="3239"/>
      <c r="AP443" s="3238" t="str">
        <f>IF(SUM(AP441:AQ441)&lt;=AJ446,"OK","Trop")</f>
        <v>OK</v>
      </c>
      <c r="AQ443" s="3239"/>
      <c r="AR443" s="3238" t="str">
        <f>IF(SUM(AR441:AS441)&lt;=AJ446,"OK","Trop")</f>
        <v>OK</v>
      </c>
      <c r="AS443" s="3239"/>
      <c r="AT443" s="3238" t="str">
        <f>IF(SUM(AT441:AU441)&lt;=AJ446,"OK","Trop")</f>
        <v>OK</v>
      </c>
      <c r="AU443" s="3239"/>
      <c r="AV443" s="3238" t="str">
        <f>IF(SUM(AV441:AW441)&lt;=AJ446,"OK","Trop")</f>
        <v>OK</v>
      </c>
      <c r="AW443" s="3239"/>
      <c r="AX443" s="3238" t="str">
        <f>IF(SUM(AX441:AY441)&lt;=AJ446,"OK","Trop")</f>
        <v>OK</v>
      </c>
      <c r="AY443" s="3239"/>
      <c r="AZ443" s="3238" t="str">
        <f>IF(SUM(AZ441:BA441)&lt;=AJ446,"OK","Trop")</f>
        <v>OK</v>
      </c>
      <c r="BA443" s="3239"/>
      <c r="BB443" s="3238" t="str">
        <f>IF(SUM(BB441:BC441)&lt;=AJ446,"OK","Trop")</f>
        <v>OK</v>
      </c>
      <c r="BC443" s="3239"/>
      <c r="BD443" s="411"/>
      <c r="BE443" s="3238" t="str">
        <f>IF(SUM(BE441:BF441)&lt;=BK446,"OK","Trop")</f>
        <v>OK</v>
      </c>
      <c r="BF443" s="3239"/>
      <c r="BG443" s="3238" t="str">
        <f>IF(SUM(BG441:BH441)&lt;=BK446,"OK","Trop")</f>
        <v>OK</v>
      </c>
      <c r="BH443" s="3239"/>
      <c r="BI443" s="3238" t="str">
        <f>IF(SUM(BI441:BJ441)&lt;=BK446,"OK","Trop")</f>
        <v>OK</v>
      </c>
      <c r="BJ443" s="3239"/>
      <c r="BK443" s="3238" t="str">
        <f>IF(SUM(BK441:BL441)&lt;=BK446,"OK","Trop")</f>
        <v>OK</v>
      </c>
      <c r="BL443" s="3239"/>
      <c r="BM443" s="3238" t="str">
        <f>IF(SUM(BM441:BN441)&lt;=BK446,"OK","Trop")</f>
        <v>OK</v>
      </c>
      <c r="BN443" s="3239"/>
      <c r="BO443" s="3238" t="str">
        <f>IF(SUM(BO441:BP441)&lt;=BK446,"OK","Trop")</f>
        <v>OK</v>
      </c>
      <c r="BP443" s="3239"/>
      <c r="BQ443" s="3238" t="str">
        <f>IF(SUM(BQ441:BR441)&lt;=BK446,"OK","Trop")</f>
        <v>OK</v>
      </c>
      <c r="BR443" s="3239"/>
      <c r="BS443" s="3238" t="str">
        <f>IF(SUM(BS441:BT441)&lt;=BK446,"OK","Trop")</f>
        <v>OK</v>
      </c>
      <c r="BT443" s="3239"/>
      <c r="BU443" s="3238" t="str">
        <f>IF(SUM(BU441:BV441)&lt;=BK446,"OK","Trop")</f>
        <v>OK</v>
      </c>
      <c r="BV443" s="3239"/>
      <c r="BW443" s="3238" t="str">
        <f>IF(SUM(BW441:BX441)&lt;=BK446,"OK","Trop")</f>
        <v>OK</v>
      </c>
      <c r="BX443" s="3239"/>
      <c r="BY443" s="3238" t="str">
        <f>IF(SUM(BY441:BZ441)&lt;=BK446,"OK","Trop")</f>
        <v>OK</v>
      </c>
      <c r="BZ443" s="3239"/>
      <c r="CA443" s="3238" t="str">
        <f>IF(SUM(CA441:CB441)&lt;=BK446,"OK","Trop")</f>
        <v>OK</v>
      </c>
      <c r="CB443" s="3239"/>
      <c r="CC443" s="3238" t="str">
        <f>IF(SUM(CC441:CD441)&lt;=BK446,"OK","Trop")</f>
        <v>OK</v>
      </c>
      <c r="CD443" s="3239"/>
      <c r="CE443" s="412"/>
      <c r="CF443" s="3238" t="str">
        <f>IF(SUM(CF441:CG441)&lt;=CL446,"OK","Trop")</f>
        <v>OK</v>
      </c>
      <c r="CG443" s="3239"/>
      <c r="CH443" s="3238" t="str">
        <f>IF(SUM(CH441:CI441)&lt;=CL446,"OK","Trop")</f>
        <v>OK</v>
      </c>
      <c r="CI443" s="3239"/>
      <c r="CJ443" s="3238" t="str">
        <f>IF(SUM(CJ441:CK441)&lt;=CL446,"OK","Trop")</f>
        <v>OK</v>
      </c>
      <c r="CK443" s="3239"/>
      <c r="CL443" s="3238" t="str">
        <f>IF(SUM(CL441:CM441)&lt;=CL446,"OK","Trop")</f>
        <v>OK</v>
      </c>
      <c r="CM443" s="3239"/>
      <c r="CN443" s="3238" t="str">
        <f>IF(SUM(CN441:CO441)&lt;=CL446,"OK","Trop")</f>
        <v>OK</v>
      </c>
      <c r="CO443" s="3239"/>
      <c r="CP443" s="3238" t="str">
        <f>IF(SUM(CP441:CQ441)&lt;=CL446,"OK","Trop")</f>
        <v>OK</v>
      </c>
      <c r="CQ443" s="3239"/>
      <c r="CR443" s="3238" t="str">
        <f>IF(SUM(CR441:CS441)&lt;=CL446,"OK","Trop")</f>
        <v>OK</v>
      </c>
      <c r="CS443" s="3239"/>
      <c r="CT443" s="3238" t="str">
        <f>IF(SUM(CT441:CU441)&lt;=CL446,"OK","Trop")</f>
        <v>OK</v>
      </c>
      <c r="CU443" s="3239"/>
      <c r="CV443" s="3238" t="str">
        <f>IF(SUM(CV441:CW441)&lt;=CL446,"OK","Trop")</f>
        <v>OK</v>
      </c>
      <c r="CW443" s="3239"/>
      <c r="CX443" s="3238" t="str">
        <f>IF(SUM(CX441:CY441)&lt;=CL446,"OK","Trop")</f>
        <v>OK</v>
      </c>
      <c r="CY443" s="3239"/>
      <c r="CZ443" s="3238" t="str">
        <f>IF(SUM(CZ441:DA441)&lt;=CL446,"OK","Trop")</f>
        <v>OK</v>
      </c>
      <c r="DA443" s="3239"/>
      <c r="DB443" s="3238" t="str">
        <f>IF(SUM(DB441:DC441)&lt;=CL446,"OK","Trop")</f>
        <v>OK</v>
      </c>
      <c r="DC443" s="3239"/>
      <c r="DD443" s="3238" t="str">
        <f>IF(SUM(DD441:DE441)&lt;=CL446,"OK","Trop")</f>
        <v>OK</v>
      </c>
      <c r="DE443" s="3239"/>
      <c r="DF443" s="457" t="s">
        <v>1088</v>
      </c>
      <c r="DG443" s="408"/>
      <c r="DH443" s="408"/>
      <c r="DI443" s="408"/>
      <c r="DJ443" s="270"/>
      <c r="DK443" s="270"/>
      <c r="DL443" s="270"/>
      <c r="DM443" s="270"/>
      <c r="DN443" s="270"/>
      <c r="DO443" s="1122"/>
      <c r="DP443" s="564">
        <v>0</v>
      </c>
      <c r="DQ443" s="200">
        <v>0</v>
      </c>
      <c r="DR443" s="200">
        <v>0</v>
      </c>
      <c r="DS443" s="200">
        <v>0</v>
      </c>
      <c r="DT443" s="200">
        <v>0</v>
      </c>
      <c r="DU443" s="200">
        <v>0</v>
      </c>
      <c r="DV443" s="200">
        <v>0</v>
      </c>
      <c r="DW443" s="1304"/>
    </row>
    <row r="444" spans="1:127" s="240" customFormat="1" ht="15.95" customHeight="1">
      <c r="B444" s="456" t="s">
        <v>1089</v>
      </c>
      <c r="C444" s="3242" t="str">
        <f>IF(C443="OK","",SUM(C441:D441)-I446)</f>
        <v/>
      </c>
      <c r="D444" s="3243"/>
      <c r="E444" s="3242" t="str">
        <f>IF(E443="OK","",SUM(E441:F441)-I446)</f>
        <v/>
      </c>
      <c r="F444" s="3243"/>
      <c r="G444" s="3242" t="str">
        <f>IF(G443="OK","",SUM(G441:H441)-I446)</f>
        <v/>
      </c>
      <c r="H444" s="3243"/>
      <c r="I444" s="3242" t="str">
        <f>IF(I443="OK","",SUM(I441:J441)-I446)</f>
        <v/>
      </c>
      <c r="J444" s="3243"/>
      <c r="K444" s="3242" t="str">
        <f>IF(K443="OK","",SUM(K441:L441)-I446)</f>
        <v/>
      </c>
      <c r="L444" s="3243"/>
      <c r="M444" s="3242" t="str">
        <f>IF(M443="OK","",SUM(M441:N441)-I446)</f>
        <v/>
      </c>
      <c r="N444" s="3243"/>
      <c r="O444" s="3242" t="str">
        <f>IF(O443="OK","",SUM(O441:P441)-I446)</f>
        <v/>
      </c>
      <c r="P444" s="3243"/>
      <c r="Q444" s="3242" t="str">
        <f>IF(Q443="OK","",SUM(Q441:R441)-I446)</f>
        <v/>
      </c>
      <c r="R444" s="3243"/>
      <c r="S444" s="3242" t="str">
        <f>IF(S443="OK","",SUM(S441:T441)-I446)</f>
        <v/>
      </c>
      <c r="T444" s="3243"/>
      <c r="U444" s="3242" t="str">
        <f>IF(U443="OK","",SUM(U441:V441)-I446)</f>
        <v/>
      </c>
      <c r="V444" s="3243"/>
      <c r="W444" s="3242" t="str">
        <f>IF(W443="OK","",SUM(W441:X441)-I446)</f>
        <v/>
      </c>
      <c r="X444" s="3243"/>
      <c r="Y444" s="3242" t="str">
        <f>IF(Y443="OK","",SUM(Y441:Z441)-I446)</f>
        <v/>
      </c>
      <c r="Z444" s="3243"/>
      <c r="AA444" s="3242" t="str">
        <f>IF(AA443="OK","",SUM(AA441:AB441)-I446)</f>
        <v/>
      </c>
      <c r="AB444" s="3243"/>
      <c r="AC444" s="410"/>
      <c r="AD444" s="3242" t="str">
        <f>IF(AD443="OK","",SUM(AD441:AE441)-AJ446)</f>
        <v/>
      </c>
      <c r="AE444" s="3243"/>
      <c r="AF444" s="3242" t="str">
        <f>IF(AF443="OK","",SUM(AF441:AG441)-AJ446)</f>
        <v/>
      </c>
      <c r="AG444" s="3243"/>
      <c r="AH444" s="3242" t="str">
        <f>IF(AH443="OK","",SUM(AH441:AI441)-AJ446)</f>
        <v/>
      </c>
      <c r="AI444" s="3243"/>
      <c r="AJ444" s="3242" t="str">
        <f>IF(AJ443="OK","",SUM(AJ441:AK441)-AJ446)</f>
        <v/>
      </c>
      <c r="AK444" s="3243"/>
      <c r="AL444" s="3242" t="str">
        <f>IF(AL443="OK","",SUM(AL441:AM441)-AJ446)</f>
        <v/>
      </c>
      <c r="AM444" s="3243"/>
      <c r="AN444" s="3242" t="str">
        <f>IF(AN443="OK","",SUM(AN441:AO441)-AJ446)</f>
        <v/>
      </c>
      <c r="AO444" s="3243"/>
      <c r="AP444" s="3242" t="str">
        <f>IF(AP443="OK","",SUM(AP441:AQ441)-AJ446)</f>
        <v/>
      </c>
      <c r="AQ444" s="3243"/>
      <c r="AR444" s="3242" t="str">
        <f>IF(AR443="OK","",SUM(AR441:AS441)-AJ446)</f>
        <v/>
      </c>
      <c r="AS444" s="3243"/>
      <c r="AT444" s="3242" t="str">
        <f>IF(AT443="OK","",SUM(AT441:AU441)-AJ446)</f>
        <v/>
      </c>
      <c r="AU444" s="3243"/>
      <c r="AV444" s="3242" t="str">
        <f>IF(AV443="OK","",SUM(AV441:AW441)-AJ446)</f>
        <v/>
      </c>
      <c r="AW444" s="3243"/>
      <c r="AX444" s="3242" t="str">
        <f>IF(AX443="OK","",SUM(AX441:AY441)-AJ446)</f>
        <v/>
      </c>
      <c r="AY444" s="3243"/>
      <c r="AZ444" s="3242" t="str">
        <f>IF(AZ443="OK","",SUM(AZ441:BA441)-AJ446)</f>
        <v/>
      </c>
      <c r="BA444" s="3243"/>
      <c r="BB444" s="3242" t="str">
        <f>IF(BB443="OK","",SUM(BB441:BC441)-AJ446)</f>
        <v/>
      </c>
      <c r="BC444" s="3243"/>
      <c r="BD444" s="411"/>
      <c r="BE444" s="3242" t="str">
        <f>IF(BE443="OK","",SUM(BE441:BF441)-BK446)</f>
        <v/>
      </c>
      <c r="BF444" s="3243"/>
      <c r="BG444" s="3242" t="str">
        <f>IF(BG443="OK","",SUM(BG441:BH441)-BK446)</f>
        <v/>
      </c>
      <c r="BH444" s="3243"/>
      <c r="BI444" s="3242" t="str">
        <f>IF(BI443="OK","",SUM(BI441:BJ441)-BK446)</f>
        <v/>
      </c>
      <c r="BJ444" s="3243"/>
      <c r="BK444" s="3242" t="str">
        <f>IF(BK443="OK","",SUM(BK441:BL441)-BK446)</f>
        <v/>
      </c>
      <c r="BL444" s="3243"/>
      <c r="BM444" s="3242" t="str">
        <f>IF(BM443="OK","",SUM(BM441:BN441)-BK446)</f>
        <v/>
      </c>
      <c r="BN444" s="3243"/>
      <c r="BO444" s="3242" t="str">
        <f>IF(BO443="OK","",SUM(BO441:BP441)-BK446)</f>
        <v/>
      </c>
      <c r="BP444" s="3243"/>
      <c r="BQ444" s="3242" t="str">
        <f>IF(BQ443="OK","",SUM(BQ441:BR441)-BK446)</f>
        <v/>
      </c>
      <c r="BR444" s="3243"/>
      <c r="BS444" s="3242" t="str">
        <f>IF(BS443="OK","",SUM(BS441:BT441)-BK446)</f>
        <v/>
      </c>
      <c r="BT444" s="3243"/>
      <c r="BU444" s="3242" t="str">
        <f>IF(BU443="OK","",SUM(BU441:BV441)-BK446)</f>
        <v/>
      </c>
      <c r="BV444" s="3243"/>
      <c r="BW444" s="3242" t="str">
        <f>IF(BW443="OK","",SUM(BW441:BX441)-BK446)</f>
        <v/>
      </c>
      <c r="BX444" s="3243"/>
      <c r="BY444" s="3242" t="str">
        <f>IF(BY443="OK","",SUM(BY441:BZ441)-BK446)</f>
        <v/>
      </c>
      <c r="BZ444" s="3243"/>
      <c r="CA444" s="3242" t="str">
        <f>IF(CA443="OK","",SUM(CA441:CB441)-BK446)</f>
        <v/>
      </c>
      <c r="CB444" s="3243"/>
      <c r="CC444" s="3242" t="str">
        <f>IF(CC443="OK","",SUM(CC441:CD441)-BK446)</f>
        <v/>
      </c>
      <c r="CD444" s="3243"/>
      <c r="CE444" s="412"/>
      <c r="CF444" s="3242" t="str">
        <f>IF(CF443="OK","",SUM(CF441:CG441)-CL446)</f>
        <v/>
      </c>
      <c r="CG444" s="3243"/>
      <c r="CH444" s="3242" t="str">
        <f>IF(CH443="OK","",SUM(CH441:CI441)-CL446)</f>
        <v/>
      </c>
      <c r="CI444" s="3243"/>
      <c r="CJ444" s="3242" t="str">
        <f>IF(CJ443="OK","",SUM(CJ441:CK441)-CL446)</f>
        <v/>
      </c>
      <c r="CK444" s="3243"/>
      <c r="CL444" s="3242" t="str">
        <f>IF(CL443="OK","",SUM(CL441:CM441)-CL446)</f>
        <v/>
      </c>
      <c r="CM444" s="3243"/>
      <c r="CN444" s="3242" t="str">
        <f>IF(CN443="OK","",SUM(CN441:CO441)-CL446)</f>
        <v/>
      </c>
      <c r="CO444" s="3243"/>
      <c r="CP444" s="3242" t="str">
        <f>IF(CP443="OK","",SUM(CP441:CQ441)-CL446)</f>
        <v/>
      </c>
      <c r="CQ444" s="3243"/>
      <c r="CR444" s="3242" t="str">
        <f>IF(CR443="OK","",SUM(CR441:CS441)-CL446)</f>
        <v/>
      </c>
      <c r="CS444" s="3243"/>
      <c r="CT444" s="3242" t="str">
        <f>IF(CT443="OK","",SUM(CT441:CU441)-CL446)</f>
        <v/>
      </c>
      <c r="CU444" s="3243"/>
      <c r="CV444" s="3242" t="str">
        <f>IF(CV443="OK","",SUM(CV441:CW441)-CL446)</f>
        <v/>
      </c>
      <c r="CW444" s="3243"/>
      <c r="CX444" s="3242" t="str">
        <f>IF(CX443="OK","",SUM(CX441:CY441)-CL446)</f>
        <v/>
      </c>
      <c r="CY444" s="3243"/>
      <c r="CZ444" s="3242" t="str">
        <f>IF(CZ443="OK","",SUM(CZ441:DA441)-CL446)</f>
        <v/>
      </c>
      <c r="DA444" s="3243"/>
      <c r="DB444" s="3242" t="str">
        <f>IF(DB443="OK","",SUM(DB441:DC441)-CL446)</f>
        <v/>
      </c>
      <c r="DC444" s="3243"/>
      <c r="DD444" s="3242" t="str">
        <f>IF(DD443="OK","",SUM(DD441:DE441)-CL446)</f>
        <v/>
      </c>
      <c r="DE444" s="3243"/>
      <c r="DF444" s="457" t="s">
        <v>1090</v>
      </c>
      <c r="DG444" s="408"/>
      <c r="DH444" s="408"/>
      <c r="DI444" s="408"/>
      <c r="DJ444" s="270"/>
      <c r="DK444" s="270"/>
      <c r="DL444" s="270"/>
      <c r="DM444" s="270"/>
      <c r="DN444" s="270"/>
      <c r="DO444" s="1122"/>
      <c r="DP444" s="564">
        <v>0</v>
      </c>
      <c r="DQ444" s="200">
        <v>0</v>
      </c>
      <c r="DR444" s="200">
        <v>0</v>
      </c>
      <c r="DS444" s="200">
        <v>0</v>
      </c>
      <c r="DT444" s="200">
        <v>0</v>
      </c>
      <c r="DU444" s="200">
        <v>0</v>
      </c>
      <c r="DV444" s="200">
        <v>0</v>
      </c>
      <c r="DW444" s="1304"/>
    </row>
    <row r="445" spans="1:127" s="240" customFormat="1" ht="15.95" customHeight="1">
      <c r="B445" s="630">
        <f>COUNTA(B322:B339)</f>
        <v>13</v>
      </c>
      <c r="C445" s="1124" t="s">
        <v>1091</v>
      </c>
      <c r="D445" s="460"/>
      <c r="E445" s="461"/>
      <c r="F445" s="461"/>
      <c r="G445" s="461"/>
      <c r="H445" s="462"/>
      <c r="I445" s="459" t="s">
        <v>1092</v>
      </c>
      <c r="J445" s="460"/>
      <c r="K445" s="461"/>
      <c r="L445" s="461"/>
      <c r="M445" s="461"/>
      <c r="N445" s="463"/>
      <c r="O445" s="459" t="s">
        <v>1093</v>
      </c>
      <c r="P445" s="461"/>
      <c r="Q445" s="461"/>
      <c r="R445" s="461"/>
      <c r="S445" s="463"/>
      <c r="T445" s="459" t="s">
        <v>1094</v>
      </c>
      <c r="U445" s="464"/>
      <c r="V445" s="461"/>
      <c r="W445" s="461"/>
      <c r="X445" s="461"/>
      <c r="Y445" s="461"/>
      <c r="Z445" s="461"/>
      <c r="AA445" s="461"/>
      <c r="AB445" s="463"/>
      <c r="AC445" s="410"/>
      <c r="AD445" s="1124" t="s">
        <v>1091</v>
      </c>
      <c r="AE445" s="460"/>
      <c r="AF445" s="461"/>
      <c r="AG445" s="461"/>
      <c r="AH445" s="461"/>
      <c r="AI445" s="462"/>
      <c r="AJ445" s="459" t="s">
        <v>1092</v>
      </c>
      <c r="AK445" s="460"/>
      <c r="AL445" s="461"/>
      <c r="AM445" s="461"/>
      <c r="AN445" s="461"/>
      <c r="AO445" s="463"/>
      <c r="AP445" s="459" t="s">
        <v>1093</v>
      </c>
      <c r="AQ445" s="461"/>
      <c r="AR445" s="461"/>
      <c r="AS445" s="461"/>
      <c r="AT445" s="463"/>
      <c r="AU445" s="459" t="s">
        <v>1094</v>
      </c>
      <c r="AV445" s="464"/>
      <c r="AW445" s="461"/>
      <c r="AX445" s="461"/>
      <c r="AY445" s="461"/>
      <c r="AZ445" s="461"/>
      <c r="BA445" s="461"/>
      <c r="BB445" s="461"/>
      <c r="BC445" s="463"/>
      <c r="BD445" s="411"/>
      <c r="BE445" s="1124" t="s">
        <v>1091</v>
      </c>
      <c r="BF445" s="460"/>
      <c r="BG445" s="461"/>
      <c r="BH445" s="461"/>
      <c r="BI445" s="461"/>
      <c r="BJ445" s="462"/>
      <c r="BK445" s="459" t="s">
        <v>1092</v>
      </c>
      <c r="BL445" s="460"/>
      <c r="BM445" s="461"/>
      <c r="BN445" s="461"/>
      <c r="BO445" s="461"/>
      <c r="BP445" s="463"/>
      <c r="BQ445" s="459" t="s">
        <v>1093</v>
      </c>
      <c r="BR445" s="461"/>
      <c r="BS445" s="461"/>
      <c r="BT445" s="461"/>
      <c r="BU445" s="463"/>
      <c r="BV445" s="459" t="s">
        <v>1094</v>
      </c>
      <c r="BW445" s="464"/>
      <c r="BX445" s="461"/>
      <c r="BY445" s="461"/>
      <c r="BZ445" s="461"/>
      <c r="CA445" s="461"/>
      <c r="CB445" s="461"/>
      <c r="CC445" s="461"/>
      <c r="CD445" s="463"/>
      <c r="CE445" s="412"/>
      <c r="CF445" s="1124" t="s">
        <v>1091</v>
      </c>
      <c r="CG445" s="460"/>
      <c r="CH445" s="461"/>
      <c r="CI445" s="461"/>
      <c r="CJ445" s="461"/>
      <c r="CK445" s="462"/>
      <c r="CL445" s="459" t="s">
        <v>1092</v>
      </c>
      <c r="CM445" s="460"/>
      <c r="CN445" s="461"/>
      <c r="CO445" s="461"/>
      <c r="CP445" s="461"/>
      <c r="CQ445" s="463"/>
      <c r="CR445" s="459" t="s">
        <v>1093</v>
      </c>
      <c r="CS445" s="461"/>
      <c r="CT445" s="461"/>
      <c r="CU445" s="461"/>
      <c r="CV445" s="463"/>
      <c r="CW445" s="459" t="s">
        <v>1094</v>
      </c>
      <c r="CX445" s="464"/>
      <c r="CY445" s="461"/>
      <c r="CZ445" s="461"/>
      <c r="DA445" s="461"/>
      <c r="DB445" s="461"/>
      <c r="DC445" s="461"/>
      <c r="DD445" s="461"/>
      <c r="DE445" s="463"/>
      <c r="DF445" s="3457">
        <f>B445</f>
        <v>13</v>
      </c>
      <c r="DG445" s="3458"/>
      <c r="DH445" s="3458"/>
      <c r="DI445" s="691" t="s">
        <v>1095</v>
      </c>
      <c r="DJ445" s="691"/>
      <c r="DK445" s="270"/>
      <c r="DL445" s="270"/>
      <c r="DM445" s="270"/>
      <c r="DN445" s="270"/>
      <c r="DO445" s="1122"/>
      <c r="DP445" s="564">
        <v>0</v>
      </c>
      <c r="DQ445" s="200">
        <v>0</v>
      </c>
      <c r="DR445" s="200">
        <v>0</v>
      </c>
      <c r="DS445" s="200">
        <v>0</v>
      </c>
      <c r="DT445" s="200">
        <v>0</v>
      </c>
      <c r="DU445" s="200">
        <v>0</v>
      </c>
      <c r="DV445" s="200">
        <v>0</v>
      </c>
      <c r="DW445" s="1304"/>
    </row>
    <row r="446" spans="1:127" s="240" customFormat="1" ht="15.95" customHeight="1" thickBot="1">
      <c r="B446" s="466" t="s">
        <v>1096</v>
      </c>
      <c r="C446" s="3198">
        <v>20</v>
      </c>
      <c r="D446" s="3199"/>
      <c r="E446" s="3199"/>
      <c r="F446" s="3199"/>
      <c r="G446" s="3199"/>
      <c r="H446" s="3200"/>
      <c r="I446" s="3201">
        <f>(J439/P439)*C446</f>
        <v>4</v>
      </c>
      <c r="J446" s="3202"/>
      <c r="K446" s="3202"/>
      <c r="L446" s="3202"/>
      <c r="M446" s="3202"/>
      <c r="N446" s="3203"/>
      <c r="O446" s="3201">
        <f>SUM(C441:AB441)</f>
        <v>0</v>
      </c>
      <c r="P446" s="3202"/>
      <c r="Q446" s="3202"/>
      <c r="R446" s="3202"/>
      <c r="S446" s="3203"/>
      <c r="T446" s="3201" t="str">
        <f>IF(O446&lt;=I446,"OK","Trop")</f>
        <v>OK</v>
      </c>
      <c r="U446" s="3202"/>
      <c r="V446" s="3202"/>
      <c r="W446" s="3202"/>
      <c r="X446" s="3202"/>
      <c r="Y446" s="3196" t="str">
        <f>IF(O446&lt;=I446,"",IF(O446&gt;I446,O446-I446))</f>
        <v/>
      </c>
      <c r="Z446" s="3196"/>
      <c r="AA446" s="3196"/>
      <c r="AB446" s="3197"/>
      <c r="AC446" s="410"/>
      <c r="AD446" s="3198">
        <v>20</v>
      </c>
      <c r="AE446" s="3199"/>
      <c r="AF446" s="3199"/>
      <c r="AG446" s="3199"/>
      <c r="AH446" s="3199"/>
      <c r="AI446" s="3200"/>
      <c r="AJ446" s="3201">
        <f>(AK439/AQ439)*AD446</f>
        <v>6</v>
      </c>
      <c r="AK446" s="3202"/>
      <c r="AL446" s="3202"/>
      <c r="AM446" s="3202"/>
      <c r="AN446" s="3202"/>
      <c r="AO446" s="3203"/>
      <c r="AP446" s="3201">
        <f>SUM(AD441:BC441)</f>
        <v>0</v>
      </c>
      <c r="AQ446" s="3202"/>
      <c r="AR446" s="3202"/>
      <c r="AS446" s="3202"/>
      <c r="AT446" s="3203"/>
      <c r="AU446" s="3201" t="str">
        <f>IF(AP446&lt;=AJ446,"OK","Trop")</f>
        <v>OK</v>
      </c>
      <c r="AV446" s="3202"/>
      <c r="AW446" s="3202"/>
      <c r="AX446" s="3202"/>
      <c r="AY446" s="3202"/>
      <c r="AZ446" s="3196" t="str">
        <f>IF(AP446&lt;=AJ446,"",IF(AP446&gt;AJ446,AP446-AJ446))</f>
        <v/>
      </c>
      <c r="BA446" s="3196"/>
      <c r="BB446" s="3196"/>
      <c r="BC446" s="3197"/>
      <c r="BD446" s="411"/>
      <c r="BE446" s="3198">
        <v>20</v>
      </c>
      <c r="BF446" s="3199"/>
      <c r="BG446" s="3199"/>
      <c r="BH446" s="3199"/>
      <c r="BI446" s="3199"/>
      <c r="BJ446" s="3200"/>
      <c r="BK446" s="3201">
        <f>(BL439/BR439)*BE446</f>
        <v>6</v>
      </c>
      <c r="BL446" s="3202"/>
      <c r="BM446" s="3202"/>
      <c r="BN446" s="3202"/>
      <c r="BO446" s="3202"/>
      <c r="BP446" s="3203"/>
      <c r="BQ446" s="3201">
        <f>SUM(BE441:CD441)</f>
        <v>0</v>
      </c>
      <c r="BR446" s="3202"/>
      <c r="BS446" s="3202"/>
      <c r="BT446" s="3202"/>
      <c r="BU446" s="3203"/>
      <c r="BV446" s="3201" t="str">
        <f>IF(BQ446&lt;=BK446,"OK","Trop")</f>
        <v>OK</v>
      </c>
      <c r="BW446" s="3202"/>
      <c r="BX446" s="3202"/>
      <c r="BY446" s="3202"/>
      <c r="BZ446" s="3202"/>
      <c r="CA446" s="3196" t="str">
        <f>IF(BQ446&lt;=BK446,"",IF(BQ446&gt;BK446,BQ446-BK446))</f>
        <v/>
      </c>
      <c r="CB446" s="3196"/>
      <c r="CC446" s="3196"/>
      <c r="CD446" s="3197"/>
      <c r="CE446" s="412"/>
      <c r="CF446" s="3198">
        <v>40</v>
      </c>
      <c r="CG446" s="3199"/>
      <c r="CH446" s="3199"/>
      <c r="CI446" s="3199"/>
      <c r="CJ446" s="3199"/>
      <c r="CK446" s="3200"/>
      <c r="CL446" s="3201">
        <f>(CM439/CS439)*CF446</f>
        <v>8</v>
      </c>
      <c r="CM446" s="3202"/>
      <c r="CN446" s="3202"/>
      <c r="CO446" s="3202"/>
      <c r="CP446" s="3202"/>
      <c r="CQ446" s="3203"/>
      <c r="CR446" s="3201">
        <f>SUM(CF441:DE441)</f>
        <v>0</v>
      </c>
      <c r="CS446" s="3202"/>
      <c r="CT446" s="3202"/>
      <c r="CU446" s="3202"/>
      <c r="CV446" s="3203"/>
      <c r="CW446" s="3201" t="str">
        <f>IF(CR446&lt;=CL446,"OK","Trop")</f>
        <v>OK</v>
      </c>
      <c r="CX446" s="3202"/>
      <c r="CY446" s="3202"/>
      <c r="CZ446" s="3202"/>
      <c r="DA446" s="3202"/>
      <c r="DB446" s="3196" t="str">
        <f>IF(CR446&lt;=CL446,"",IF(CR446&gt;CL446,CR446-CL446))</f>
        <v/>
      </c>
      <c r="DC446" s="3196"/>
      <c r="DD446" s="3196"/>
      <c r="DE446" s="3197"/>
      <c r="DF446" s="1125" t="s">
        <v>1164</v>
      </c>
      <c r="DG446" s="1126"/>
      <c r="DH446" s="1126"/>
      <c r="DI446" s="1126"/>
      <c r="DJ446" s="1126"/>
      <c r="DK446" s="1126"/>
      <c r="DL446" s="1126"/>
      <c r="DM446" s="1126"/>
      <c r="DN446" s="1126"/>
      <c r="DO446" s="1127"/>
      <c r="DP446" s="564">
        <v>0</v>
      </c>
      <c r="DQ446" s="200">
        <v>0</v>
      </c>
      <c r="DR446" s="200">
        <v>0</v>
      </c>
      <c r="DS446" s="200">
        <v>0</v>
      </c>
      <c r="DT446" s="200">
        <v>0</v>
      </c>
      <c r="DU446" s="200">
        <v>0</v>
      </c>
      <c r="DV446" s="200">
        <v>0</v>
      </c>
      <c r="DW446" s="1304"/>
    </row>
    <row r="447" spans="1:127" s="240" customFormat="1" ht="15.95" customHeight="1">
      <c r="A447" s="621"/>
      <c r="B447" s="1248"/>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129"/>
      <c r="BC447" s="129"/>
      <c r="BD447" s="129"/>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c r="CG447" s="129"/>
      <c r="CH447" s="129"/>
      <c r="CI447" s="129"/>
      <c r="CJ447" s="129"/>
      <c r="CK447" s="129"/>
      <c r="CL447" s="129"/>
      <c r="CM447" s="129"/>
      <c r="CN447" s="129"/>
      <c r="CO447" s="129"/>
      <c r="CP447" s="129"/>
      <c r="CQ447" s="129"/>
      <c r="CR447" s="129"/>
      <c r="CS447" s="129"/>
      <c r="CT447" s="129"/>
      <c r="CU447" s="129"/>
      <c r="CV447" s="129"/>
      <c r="CW447" s="129"/>
      <c r="CX447" s="129"/>
      <c r="CY447" s="129"/>
      <c r="CZ447" s="129"/>
      <c r="DA447" s="129"/>
      <c r="DB447" s="129"/>
      <c r="DC447" s="129"/>
      <c r="DD447" s="129"/>
      <c r="DE447" s="129"/>
      <c r="DF447" s="129"/>
      <c r="DG447" s="129"/>
      <c r="DI447" s="564">
        <v>0</v>
      </c>
      <c r="DJ447" s="564">
        <v>0</v>
      </c>
      <c r="DK447" s="564">
        <v>0</v>
      </c>
      <c r="DL447" s="564">
        <v>0</v>
      </c>
      <c r="DM447" s="564">
        <v>0</v>
      </c>
      <c r="DN447" s="564">
        <v>0</v>
      </c>
      <c r="DO447" s="564">
        <v>0</v>
      </c>
      <c r="DP447" s="564">
        <v>0</v>
      </c>
      <c r="DQ447" s="200">
        <v>0</v>
      </c>
      <c r="DR447" s="200">
        <v>0</v>
      </c>
      <c r="DS447" s="200">
        <v>0</v>
      </c>
      <c r="DT447" s="200">
        <v>0</v>
      </c>
      <c r="DU447" s="200">
        <v>0</v>
      </c>
      <c r="DV447" s="200">
        <v>0</v>
      </c>
      <c r="DW447" s="1304"/>
    </row>
    <row r="448" spans="1:127" s="240" customFormat="1" ht="15.95" customHeight="1">
      <c r="B448" s="3459" t="str">
        <f>B229</f>
        <v>PROTÉINES  Préparations patissières</v>
      </c>
      <c r="C448" s="3460"/>
      <c r="D448" s="3460"/>
      <c r="E448" s="3460"/>
      <c r="F448" s="3460"/>
      <c r="G448" s="3460"/>
      <c r="H448" s="3460"/>
      <c r="I448" s="3460"/>
      <c r="J448" s="3460"/>
      <c r="K448" s="3460"/>
      <c r="L448" s="3460"/>
      <c r="M448" s="3460"/>
      <c r="N448" s="3460"/>
      <c r="O448" s="3460"/>
      <c r="P448" s="3460"/>
      <c r="Q448" s="3460"/>
      <c r="R448" s="3460"/>
      <c r="S448" s="3460"/>
      <c r="T448" s="3460"/>
      <c r="U448" s="3460"/>
      <c r="V448" s="3460"/>
      <c r="W448" s="3460"/>
      <c r="X448" s="3460"/>
      <c r="Y448" s="3460"/>
      <c r="Z448" s="3460"/>
      <c r="AA448" s="3460"/>
      <c r="AB448" s="3460"/>
      <c r="AC448" s="3460"/>
      <c r="AD448" s="3460"/>
      <c r="AE448" s="3460"/>
      <c r="AF448" s="3460"/>
      <c r="AG448" s="3460"/>
      <c r="AH448" s="3460"/>
      <c r="AI448" s="3460"/>
      <c r="AJ448" s="3460"/>
      <c r="AK448" s="3460"/>
      <c r="AL448" s="3460"/>
      <c r="AM448" s="3460"/>
      <c r="AN448" s="3460"/>
      <c r="AO448" s="3460"/>
      <c r="AP448" s="3460"/>
      <c r="AQ448" s="3460"/>
      <c r="AR448" s="3460"/>
      <c r="AS448" s="3460"/>
      <c r="AT448" s="3460"/>
      <c r="AU448" s="3460"/>
      <c r="AV448" s="3460"/>
      <c r="AW448" s="3460"/>
      <c r="AX448" s="3460"/>
      <c r="AY448" s="3460"/>
      <c r="AZ448" s="3460"/>
      <c r="BA448" s="3460"/>
      <c r="BB448" s="3460"/>
      <c r="BC448" s="3460"/>
      <c r="BD448" s="3460"/>
      <c r="BE448" s="3460"/>
      <c r="BF448" s="3460"/>
      <c r="BG448" s="3460"/>
      <c r="BH448" s="3460"/>
      <c r="BI448" s="3460"/>
      <c r="BJ448" s="3460"/>
      <c r="BK448" s="3460"/>
      <c r="BL448" s="3460"/>
      <c r="BM448" s="3460"/>
      <c r="BN448" s="3460"/>
      <c r="BO448" s="3460"/>
      <c r="BP448" s="3460"/>
      <c r="BQ448" s="3460"/>
      <c r="BR448" s="3460"/>
      <c r="BS448" s="3460"/>
      <c r="BT448" s="3460"/>
      <c r="BU448" s="3460"/>
      <c r="BV448" s="3460"/>
      <c r="BW448" s="3460"/>
      <c r="BX448" s="3460"/>
      <c r="BY448" s="3460"/>
      <c r="BZ448" s="3460"/>
      <c r="CA448" s="3460"/>
      <c r="CB448" s="3460"/>
      <c r="CC448" s="3460"/>
      <c r="CD448" s="3460"/>
      <c r="CE448" s="3460"/>
      <c r="CF448" s="3460"/>
      <c r="CG448" s="3460"/>
      <c r="CH448" s="3460"/>
      <c r="CI448" s="3460"/>
      <c r="CJ448" s="3460"/>
      <c r="CK448" s="3460"/>
      <c r="CL448" s="3460"/>
      <c r="CM448" s="3460"/>
      <c r="CN448" s="3460"/>
      <c r="CO448" s="3460"/>
      <c r="CP448" s="3460"/>
      <c r="CQ448" s="3460"/>
      <c r="CR448" s="3388" t="s">
        <v>1163</v>
      </c>
      <c r="CS448" s="3388"/>
      <c r="CT448" s="3388"/>
      <c r="CU448" s="3388"/>
      <c r="CV448" s="3388"/>
      <c r="CW448" s="3388"/>
      <c r="CX448" s="3388"/>
      <c r="CY448" s="3388"/>
      <c r="CZ448" s="3388"/>
      <c r="DA448" s="3388"/>
      <c r="DB448" s="3388"/>
      <c r="DC448" s="3388"/>
      <c r="DD448" s="3388"/>
      <c r="DE448" s="3388"/>
      <c r="DF448" s="3388">
        <f>ROW(DE233)</f>
        <v>233</v>
      </c>
      <c r="DG448" s="3388" t="s">
        <v>1124</v>
      </c>
      <c r="DH448" s="3388">
        <f>ROW(DE241)</f>
        <v>241</v>
      </c>
      <c r="DI448" s="3283" t="str">
        <f>B448</f>
        <v>PROTÉINES  Préparations patissières</v>
      </c>
      <c r="DJ448" s="3283"/>
      <c r="DK448" s="3283"/>
      <c r="DL448" s="3283"/>
      <c r="DM448" s="3283"/>
      <c r="DN448" s="3283"/>
      <c r="DO448" s="3284"/>
      <c r="DP448" s="564">
        <v>0</v>
      </c>
      <c r="DQ448" s="200">
        <v>0</v>
      </c>
      <c r="DR448" s="200">
        <v>0</v>
      </c>
      <c r="DS448" s="200">
        <v>0</v>
      </c>
      <c r="DT448" s="200">
        <v>0</v>
      </c>
      <c r="DU448" s="200">
        <v>0</v>
      </c>
      <c r="DV448" s="200">
        <v>0</v>
      </c>
      <c r="DW448" s="1304"/>
    </row>
    <row r="449" spans="1:127" s="240" customFormat="1" ht="15.95" customHeight="1">
      <c r="B449" s="3461"/>
      <c r="C449" s="3462"/>
      <c r="D449" s="3462"/>
      <c r="E449" s="3462"/>
      <c r="F449" s="3462"/>
      <c r="G449" s="3462"/>
      <c r="H449" s="3462"/>
      <c r="I449" s="3462"/>
      <c r="J449" s="3462"/>
      <c r="K449" s="3462"/>
      <c r="L449" s="3462"/>
      <c r="M449" s="3462"/>
      <c r="N449" s="3462"/>
      <c r="O449" s="3462"/>
      <c r="P449" s="3462"/>
      <c r="Q449" s="3462"/>
      <c r="R449" s="3462"/>
      <c r="S449" s="3462"/>
      <c r="T449" s="3462"/>
      <c r="U449" s="3462"/>
      <c r="V449" s="3462"/>
      <c r="W449" s="3462"/>
      <c r="X449" s="3462"/>
      <c r="Y449" s="3462"/>
      <c r="Z449" s="3462"/>
      <c r="AA449" s="3462"/>
      <c r="AB449" s="3462"/>
      <c r="AC449" s="3462"/>
      <c r="AD449" s="3462"/>
      <c r="AE449" s="3462"/>
      <c r="AF449" s="3462"/>
      <c r="AG449" s="3462"/>
      <c r="AH449" s="3462"/>
      <c r="AI449" s="3462"/>
      <c r="AJ449" s="3462"/>
      <c r="AK449" s="3462"/>
      <c r="AL449" s="3462"/>
      <c r="AM449" s="3462"/>
      <c r="AN449" s="3462"/>
      <c r="AO449" s="3462"/>
      <c r="AP449" s="3462"/>
      <c r="AQ449" s="3462"/>
      <c r="AR449" s="3462"/>
      <c r="AS449" s="3462"/>
      <c r="AT449" s="3462"/>
      <c r="AU449" s="3462"/>
      <c r="AV449" s="3462"/>
      <c r="AW449" s="3462"/>
      <c r="AX449" s="3462"/>
      <c r="AY449" s="3462"/>
      <c r="AZ449" s="3462"/>
      <c r="BA449" s="3462"/>
      <c r="BB449" s="3462"/>
      <c r="BC449" s="3462"/>
      <c r="BD449" s="3462"/>
      <c r="BE449" s="3462"/>
      <c r="BF449" s="3462"/>
      <c r="BG449" s="3462"/>
      <c r="BH449" s="3462"/>
      <c r="BI449" s="3462"/>
      <c r="BJ449" s="3462"/>
      <c r="BK449" s="3462"/>
      <c r="BL449" s="3462"/>
      <c r="BM449" s="3462"/>
      <c r="BN449" s="3462"/>
      <c r="BO449" s="3462"/>
      <c r="BP449" s="3462"/>
      <c r="BQ449" s="3462"/>
      <c r="BR449" s="3462"/>
      <c r="BS449" s="3462"/>
      <c r="BT449" s="3462"/>
      <c r="BU449" s="3462"/>
      <c r="BV449" s="3462"/>
      <c r="BW449" s="3462"/>
      <c r="BX449" s="3462"/>
      <c r="BY449" s="3462"/>
      <c r="BZ449" s="3462"/>
      <c r="CA449" s="3462"/>
      <c r="CB449" s="3462"/>
      <c r="CC449" s="3462"/>
      <c r="CD449" s="3462"/>
      <c r="CE449" s="3462"/>
      <c r="CF449" s="3462"/>
      <c r="CG449" s="3462"/>
      <c r="CH449" s="3462"/>
      <c r="CI449" s="3462"/>
      <c r="CJ449" s="3462"/>
      <c r="CK449" s="3462"/>
      <c r="CL449" s="3462"/>
      <c r="CM449" s="3462"/>
      <c r="CN449" s="3462"/>
      <c r="CO449" s="3462"/>
      <c r="CP449" s="3462"/>
      <c r="CQ449" s="3462"/>
      <c r="CR449" s="3463"/>
      <c r="CS449" s="3463"/>
      <c r="CT449" s="3463"/>
      <c r="CU449" s="3463"/>
      <c r="CV449" s="3463"/>
      <c r="CW449" s="3463"/>
      <c r="CX449" s="3463"/>
      <c r="CY449" s="3463"/>
      <c r="CZ449" s="3463"/>
      <c r="DA449" s="3463"/>
      <c r="DB449" s="3463"/>
      <c r="DC449" s="3463"/>
      <c r="DD449" s="3463"/>
      <c r="DE449" s="3463"/>
      <c r="DF449" s="3463"/>
      <c r="DG449" s="3463"/>
      <c r="DH449" s="3463"/>
      <c r="DI449" s="3464"/>
      <c r="DJ449" s="3464"/>
      <c r="DK449" s="3464"/>
      <c r="DL449" s="3464"/>
      <c r="DM449" s="3464"/>
      <c r="DN449" s="3464"/>
      <c r="DO449" s="3465"/>
      <c r="DP449" s="564">
        <v>0</v>
      </c>
      <c r="DQ449" s="200">
        <v>0</v>
      </c>
      <c r="DR449" s="200">
        <v>0</v>
      </c>
      <c r="DS449" s="200">
        <v>0</v>
      </c>
      <c r="DT449" s="200">
        <v>0</v>
      </c>
      <c r="DU449" s="200">
        <v>0</v>
      </c>
      <c r="DV449" s="200">
        <v>0</v>
      </c>
      <c r="DW449" s="1304"/>
    </row>
    <row r="450" spans="1:127" s="240" customFormat="1" ht="15.95" customHeight="1">
      <c r="B450" s="444" t="s">
        <v>1080</v>
      </c>
      <c r="C450" s="1108" t="s">
        <v>1076</v>
      </c>
      <c r="D450" s="1109"/>
      <c r="E450" s="1109"/>
      <c r="F450" s="1109"/>
      <c r="G450" s="1109"/>
      <c r="H450" s="1109"/>
      <c r="I450" s="1110" t="s">
        <v>1081</v>
      </c>
      <c r="J450" s="3185">
        <v>4</v>
      </c>
      <c r="K450" s="3185"/>
      <c r="L450" s="1109" t="s">
        <v>1082</v>
      </c>
      <c r="M450" s="1109"/>
      <c r="N450" s="1111"/>
      <c r="O450" s="1111"/>
      <c r="P450" s="3186">
        <v>20</v>
      </c>
      <c r="Q450" s="3186"/>
      <c r="R450" s="1109" t="s">
        <v>1083</v>
      </c>
      <c r="S450" s="1112"/>
      <c r="T450" s="1109"/>
      <c r="U450" s="1109"/>
      <c r="V450" s="1109"/>
      <c r="W450" s="1109"/>
      <c r="X450" s="1109"/>
      <c r="Y450" s="1109"/>
      <c r="Z450" s="1109"/>
      <c r="AA450" s="1109"/>
      <c r="AB450" s="1113"/>
      <c r="AC450" s="410"/>
      <c r="AD450" s="1108"/>
      <c r="AE450" s="1109"/>
      <c r="AF450" s="1109"/>
      <c r="AG450" s="1109"/>
      <c r="AH450" s="1109"/>
      <c r="AI450" s="1109"/>
      <c r="AJ450" s="1110" t="s">
        <v>1081</v>
      </c>
      <c r="AK450" s="3185">
        <v>6</v>
      </c>
      <c r="AL450" s="3185"/>
      <c r="AM450" s="1109" t="s">
        <v>1082</v>
      </c>
      <c r="AN450" s="1109"/>
      <c r="AO450" s="1111"/>
      <c r="AP450" s="1111"/>
      <c r="AQ450" s="3186">
        <v>20</v>
      </c>
      <c r="AR450" s="3186"/>
      <c r="AS450" s="1109" t="s">
        <v>1083</v>
      </c>
      <c r="AT450" s="1112"/>
      <c r="AU450" s="1109"/>
      <c r="AV450" s="1109"/>
      <c r="AW450" s="1109"/>
      <c r="AX450" s="1109"/>
      <c r="AY450" s="1109"/>
      <c r="AZ450" s="1109"/>
      <c r="BA450" s="1109"/>
      <c r="BB450" s="1109"/>
      <c r="BC450" s="1113"/>
      <c r="BD450" s="411"/>
      <c r="BE450" s="1108"/>
      <c r="BF450" s="1109"/>
      <c r="BG450" s="1109"/>
      <c r="BH450" s="1109"/>
      <c r="BI450" s="1109"/>
      <c r="BJ450" s="1109"/>
      <c r="BK450" s="1110" t="s">
        <v>1081</v>
      </c>
      <c r="BL450" s="3185">
        <v>6</v>
      </c>
      <c r="BM450" s="3185"/>
      <c r="BN450" s="1109" t="s">
        <v>1082</v>
      </c>
      <c r="BO450" s="1109"/>
      <c r="BP450" s="1111"/>
      <c r="BQ450" s="1111"/>
      <c r="BR450" s="3186">
        <v>20</v>
      </c>
      <c r="BS450" s="3186"/>
      <c r="BT450" s="1109" t="s">
        <v>1083</v>
      </c>
      <c r="BU450" s="1112"/>
      <c r="BV450" s="1109"/>
      <c r="BW450" s="1109"/>
      <c r="BX450" s="1109"/>
      <c r="BY450" s="1109"/>
      <c r="BZ450" s="1109"/>
      <c r="CA450" s="1109"/>
      <c r="CB450" s="1109"/>
      <c r="CC450" s="1109"/>
      <c r="CD450" s="1113"/>
      <c r="CE450" s="412"/>
      <c r="CF450" s="1108"/>
      <c r="CG450" s="1109"/>
      <c r="CH450" s="1109"/>
      <c r="CI450" s="1109"/>
      <c r="CJ450" s="1109"/>
      <c r="CK450" s="1109"/>
      <c r="CL450" s="1110" t="s">
        <v>1081</v>
      </c>
      <c r="CM450" s="3185">
        <v>4</v>
      </c>
      <c r="CN450" s="3185"/>
      <c r="CO450" s="1109" t="s">
        <v>1082</v>
      </c>
      <c r="CP450" s="1109"/>
      <c r="CQ450" s="1111"/>
      <c r="CR450" s="1111"/>
      <c r="CS450" s="3186">
        <v>20</v>
      </c>
      <c r="CT450" s="3186"/>
      <c r="CU450" s="1109" t="s">
        <v>1083</v>
      </c>
      <c r="CV450" s="1112"/>
      <c r="CW450" s="1109"/>
      <c r="CX450" s="1109"/>
      <c r="CY450" s="1109"/>
      <c r="CZ450" s="1109"/>
      <c r="DA450" s="1109"/>
      <c r="DB450" s="1109"/>
      <c r="DC450" s="1109"/>
      <c r="DD450" s="1109"/>
      <c r="DE450" s="1113"/>
      <c r="DF450" s="1129" t="s">
        <v>1084</v>
      </c>
      <c r="DG450" s="1130"/>
      <c r="DH450" s="1131"/>
      <c r="DI450" s="1131"/>
      <c r="DJ450" s="1314"/>
      <c r="DK450" s="1314"/>
      <c r="DL450" s="1314"/>
      <c r="DM450" s="1314"/>
      <c r="DN450" s="1314"/>
      <c r="DO450" s="1315"/>
      <c r="DP450" s="564">
        <v>0</v>
      </c>
      <c r="DQ450" s="200">
        <v>0</v>
      </c>
      <c r="DR450" s="200">
        <v>0</v>
      </c>
      <c r="DS450" s="200">
        <v>0</v>
      </c>
      <c r="DT450" s="200">
        <v>0</v>
      </c>
      <c r="DU450" s="200">
        <v>0</v>
      </c>
      <c r="DV450" s="200">
        <v>0</v>
      </c>
      <c r="DW450" s="1304"/>
    </row>
    <row r="451" spans="1:127" s="240" customFormat="1" ht="13.5" customHeight="1">
      <c r="B451" s="413" t="s">
        <v>205</v>
      </c>
      <c r="C451" s="414" t="s">
        <v>66</v>
      </c>
      <c r="D451" s="415" t="s">
        <v>77</v>
      </c>
      <c r="E451" s="414" t="s">
        <v>66</v>
      </c>
      <c r="F451" s="415" t="s">
        <v>77</v>
      </c>
      <c r="G451" s="414" t="s">
        <v>66</v>
      </c>
      <c r="H451" s="415" t="s">
        <v>77</v>
      </c>
      <c r="I451" s="414" t="s">
        <v>66</v>
      </c>
      <c r="J451" s="415" t="s">
        <v>77</v>
      </c>
      <c r="K451" s="414" t="s">
        <v>66</v>
      </c>
      <c r="L451" s="415" t="s">
        <v>77</v>
      </c>
      <c r="M451" s="414" t="s">
        <v>66</v>
      </c>
      <c r="N451" s="415" t="s">
        <v>77</v>
      </c>
      <c r="O451" s="414" t="s">
        <v>66</v>
      </c>
      <c r="P451" s="415" t="s">
        <v>77</v>
      </c>
      <c r="Q451" s="414" t="s">
        <v>66</v>
      </c>
      <c r="R451" s="415" t="s">
        <v>77</v>
      </c>
      <c r="S451" s="414" t="s">
        <v>66</v>
      </c>
      <c r="T451" s="415" t="s">
        <v>77</v>
      </c>
      <c r="U451" s="414" t="s">
        <v>66</v>
      </c>
      <c r="V451" s="415" t="s">
        <v>77</v>
      </c>
      <c r="W451" s="414" t="s">
        <v>66</v>
      </c>
      <c r="X451" s="415" t="s">
        <v>77</v>
      </c>
      <c r="Y451" s="414" t="s">
        <v>66</v>
      </c>
      <c r="Z451" s="415" t="s">
        <v>77</v>
      </c>
      <c r="AA451" s="414" t="s">
        <v>66</v>
      </c>
      <c r="AB451" s="416" t="s">
        <v>77</v>
      </c>
      <c r="AC451" s="410"/>
      <c r="AD451" s="417" t="s">
        <v>66</v>
      </c>
      <c r="AE451" s="415" t="s">
        <v>77</v>
      </c>
      <c r="AF451" s="418" t="s">
        <v>66</v>
      </c>
      <c r="AG451" s="415" t="s">
        <v>77</v>
      </c>
      <c r="AH451" s="418" t="s">
        <v>66</v>
      </c>
      <c r="AI451" s="415" t="s">
        <v>77</v>
      </c>
      <c r="AJ451" s="418" t="s">
        <v>66</v>
      </c>
      <c r="AK451" s="415" t="s">
        <v>77</v>
      </c>
      <c r="AL451" s="418" t="s">
        <v>66</v>
      </c>
      <c r="AM451" s="415" t="s">
        <v>77</v>
      </c>
      <c r="AN451" s="418" t="s">
        <v>66</v>
      </c>
      <c r="AO451" s="415" t="s">
        <v>77</v>
      </c>
      <c r="AP451" s="418" t="s">
        <v>66</v>
      </c>
      <c r="AQ451" s="415" t="s">
        <v>77</v>
      </c>
      <c r="AR451" s="418" t="s">
        <v>66</v>
      </c>
      <c r="AS451" s="415" t="s">
        <v>77</v>
      </c>
      <c r="AT451" s="418" t="s">
        <v>66</v>
      </c>
      <c r="AU451" s="415" t="s">
        <v>77</v>
      </c>
      <c r="AV451" s="418" t="s">
        <v>66</v>
      </c>
      <c r="AW451" s="415" t="s">
        <v>77</v>
      </c>
      <c r="AX451" s="418" t="s">
        <v>66</v>
      </c>
      <c r="AY451" s="415" t="s">
        <v>77</v>
      </c>
      <c r="AZ451" s="418" t="s">
        <v>66</v>
      </c>
      <c r="BA451" s="415" t="s">
        <v>77</v>
      </c>
      <c r="BB451" s="418" t="s">
        <v>66</v>
      </c>
      <c r="BC451" s="416" t="s">
        <v>77</v>
      </c>
      <c r="BD451" s="411"/>
      <c r="BE451" s="419" t="s">
        <v>66</v>
      </c>
      <c r="BF451" s="415" t="s">
        <v>77</v>
      </c>
      <c r="BG451" s="420" t="s">
        <v>66</v>
      </c>
      <c r="BH451" s="415" t="s">
        <v>77</v>
      </c>
      <c r="BI451" s="420" t="s">
        <v>66</v>
      </c>
      <c r="BJ451" s="415" t="s">
        <v>77</v>
      </c>
      <c r="BK451" s="420" t="s">
        <v>66</v>
      </c>
      <c r="BL451" s="415" t="s">
        <v>77</v>
      </c>
      <c r="BM451" s="420" t="s">
        <v>66</v>
      </c>
      <c r="BN451" s="415" t="s">
        <v>77</v>
      </c>
      <c r="BO451" s="420" t="s">
        <v>66</v>
      </c>
      <c r="BP451" s="415" t="s">
        <v>77</v>
      </c>
      <c r="BQ451" s="420" t="s">
        <v>66</v>
      </c>
      <c r="BR451" s="415" t="s">
        <v>77</v>
      </c>
      <c r="BS451" s="420" t="s">
        <v>66</v>
      </c>
      <c r="BT451" s="415" t="s">
        <v>77</v>
      </c>
      <c r="BU451" s="420" t="s">
        <v>66</v>
      </c>
      <c r="BV451" s="415" t="s">
        <v>77</v>
      </c>
      <c r="BW451" s="420" t="s">
        <v>66</v>
      </c>
      <c r="BX451" s="415" t="s">
        <v>77</v>
      </c>
      <c r="BY451" s="420" t="s">
        <v>66</v>
      </c>
      <c r="BZ451" s="415" t="s">
        <v>77</v>
      </c>
      <c r="CA451" s="420" t="s">
        <v>66</v>
      </c>
      <c r="CB451" s="415" t="s">
        <v>77</v>
      </c>
      <c r="CC451" s="420" t="s">
        <v>66</v>
      </c>
      <c r="CD451" s="416" t="s">
        <v>77</v>
      </c>
      <c r="CE451" s="412"/>
      <c r="CF451" s="421" t="s">
        <v>66</v>
      </c>
      <c r="CG451" s="415" t="s">
        <v>77</v>
      </c>
      <c r="CH451" s="422" t="s">
        <v>66</v>
      </c>
      <c r="CI451" s="415" t="s">
        <v>77</v>
      </c>
      <c r="CJ451" s="422" t="s">
        <v>66</v>
      </c>
      <c r="CK451" s="415" t="s">
        <v>77</v>
      </c>
      <c r="CL451" s="422" t="s">
        <v>66</v>
      </c>
      <c r="CM451" s="415" t="s">
        <v>77</v>
      </c>
      <c r="CN451" s="422" t="s">
        <v>66</v>
      </c>
      <c r="CO451" s="415" t="s">
        <v>77</v>
      </c>
      <c r="CP451" s="422" t="s">
        <v>66</v>
      </c>
      <c r="CQ451" s="415" t="s">
        <v>77</v>
      </c>
      <c r="CR451" s="422" t="s">
        <v>66</v>
      </c>
      <c r="CS451" s="415" t="s">
        <v>77</v>
      </c>
      <c r="CT451" s="422" t="s">
        <v>66</v>
      </c>
      <c r="CU451" s="415" t="s">
        <v>77</v>
      </c>
      <c r="CV451" s="422" t="s">
        <v>66</v>
      </c>
      <c r="CW451" s="415" t="s">
        <v>77</v>
      </c>
      <c r="CX451" s="422" t="s">
        <v>66</v>
      </c>
      <c r="CY451" s="415" t="s">
        <v>77</v>
      </c>
      <c r="CZ451" s="422" t="s">
        <v>66</v>
      </c>
      <c r="DA451" s="415" t="s">
        <v>77</v>
      </c>
      <c r="DB451" s="422" t="s">
        <v>66</v>
      </c>
      <c r="DC451" s="415" t="s">
        <v>77</v>
      </c>
      <c r="DD451" s="422" t="s">
        <v>66</v>
      </c>
      <c r="DE451" s="416" t="s">
        <v>77</v>
      </c>
      <c r="DF451" s="1119" t="s">
        <v>922</v>
      </c>
      <c r="DG451" s="1120"/>
      <c r="DH451" s="1120"/>
      <c r="DI451" s="1120"/>
      <c r="DJ451" s="1120"/>
      <c r="DK451" s="1120"/>
      <c r="DL451" s="1120"/>
      <c r="DM451" s="1120"/>
      <c r="DN451" s="1120"/>
      <c r="DO451" s="1121"/>
      <c r="DP451" s="564">
        <v>0</v>
      </c>
      <c r="DQ451" s="200">
        <v>0</v>
      </c>
      <c r="DR451" s="200">
        <v>0</v>
      </c>
      <c r="DS451" s="200">
        <v>0</v>
      </c>
      <c r="DT451" s="200">
        <v>0</v>
      </c>
      <c r="DU451" s="200">
        <v>0</v>
      </c>
      <c r="DV451" s="200">
        <v>0</v>
      </c>
      <c r="DW451" s="1304"/>
    </row>
    <row r="452" spans="1:127" s="240" customFormat="1" ht="15.95" customHeight="1">
      <c r="B452" s="3190" t="s">
        <v>1085</v>
      </c>
      <c r="C452" s="448">
        <f>SUM(C233:C241)</f>
        <v>0</v>
      </c>
      <c r="D452" s="449">
        <f t="shared" ref="D452:BO452" si="159">SUM(D233:D241)</f>
        <v>0</v>
      </c>
      <c r="E452" s="448">
        <f t="shared" si="159"/>
        <v>0</v>
      </c>
      <c r="F452" s="449">
        <f t="shared" si="159"/>
        <v>0</v>
      </c>
      <c r="G452" s="448">
        <f t="shared" si="159"/>
        <v>0</v>
      </c>
      <c r="H452" s="449">
        <f t="shared" si="159"/>
        <v>0</v>
      </c>
      <c r="I452" s="448">
        <f t="shared" si="159"/>
        <v>0</v>
      </c>
      <c r="J452" s="449">
        <f t="shared" si="159"/>
        <v>0</v>
      </c>
      <c r="K452" s="448">
        <f t="shared" si="159"/>
        <v>0</v>
      </c>
      <c r="L452" s="449">
        <f t="shared" si="159"/>
        <v>0</v>
      </c>
      <c r="M452" s="448">
        <f t="shared" si="159"/>
        <v>0</v>
      </c>
      <c r="N452" s="449">
        <f t="shared" si="159"/>
        <v>0</v>
      </c>
      <c r="O452" s="448">
        <f t="shared" si="159"/>
        <v>0</v>
      </c>
      <c r="P452" s="449">
        <f t="shared" si="159"/>
        <v>0</v>
      </c>
      <c r="Q452" s="448">
        <f t="shared" si="159"/>
        <v>0</v>
      </c>
      <c r="R452" s="449">
        <f t="shared" si="159"/>
        <v>0</v>
      </c>
      <c r="S452" s="448">
        <f t="shared" si="159"/>
        <v>0</v>
      </c>
      <c r="T452" s="449">
        <f t="shared" si="159"/>
        <v>0</v>
      </c>
      <c r="U452" s="448">
        <f t="shared" si="159"/>
        <v>0</v>
      </c>
      <c r="V452" s="449">
        <f t="shared" si="159"/>
        <v>0</v>
      </c>
      <c r="W452" s="448">
        <f t="shared" si="159"/>
        <v>0</v>
      </c>
      <c r="X452" s="449">
        <f t="shared" si="159"/>
        <v>0</v>
      </c>
      <c r="Y452" s="448">
        <f t="shared" si="159"/>
        <v>0</v>
      </c>
      <c r="Z452" s="449">
        <f t="shared" si="159"/>
        <v>0</v>
      </c>
      <c r="AA452" s="448">
        <f t="shared" si="159"/>
        <v>0</v>
      </c>
      <c r="AB452" s="449">
        <f t="shared" si="159"/>
        <v>0</v>
      </c>
      <c r="AC452" s="410">
        <f t="shared" si="159"/>
        <v>0</v>
      </c>
      <c r="AD452" s="450">
        <f t="shared" si="159"/>
        <v>0</v>
      </c>
      <c r="AE452" s="449">
        <f t="shared" si="159"/>
        <v>0</v>
      </c>
      <c r="AF452" s="450">
        <f t="shared" si="159"/>
        <v>0</v>
      </c>
      <c r="AG452" s="449">
        <f t="shared" si="159"/>
        <v>0</v>
      </c>
      <c r="AH452" s="450">
        <f t="shared" si="159"/>
        <v>0</v>
      </c>
      <c r="AI452" s="449">
        <f t="shared" si="159"/>
        <v>0</v>
      </c>
      <c r="AJ452" s="450">
        <f t="shared" si="159"/>
        <v>0</v>
      </c>
      <c r="AK452" s="449">
        <f t="shared" si="159"/>
        <v>0</v>
      </c>
      <c r="AL452" s="450">
        <f t="shared" si="159"/>
        <v>0</v>
      </c>
      <c r="AM452" s="449">
        <f t="shared" si="159"/>
        <v>0</v>
      </c>
      <c r="AN452" s="450">
        <f t="shared" si="159"/>
        <v>0</v>
      </c>
      <c r="AO452" s="449">
        <f t="shared" si="159"/>
        <v>0</v>
      </c>
      <c r="AP452" s="450">
        <f t="shared" si="159"/>
        <v>0</v>
      </c>
      <c r="AQ452" s="449">
        <f t="shared" si="159"/>
        <v>0</v>
      </c>
      <c r="AR452" s="450">
        <f t="shared" si="159"/>
        <v>0</v>
      </c>
      <c r="AS452" s="449">
        <f t="shared" si="159"/>
        <v>0</v>
      </c>
      <c r="AT452" s="450">
        <f t="shared" si="159"/>
        <v>0</v>
      </c>
      <c r="AU452" s="449">
        <f t="shared" si="159"/>
        <v>0</v>
      </c>
      <c r="AV452" s="450">
        <f t="shared" si="159"/>
        <v>0</v>
      </c>
      <c r="AW452" s="449">
        <f t="shared" si="159"/>
        <v>0</v>
      </c>
      <c r="AX452" s="450">
        <f t="shared" si="159"/>
        <v>8</v>
      </c>
      <c r="AY452" s="449">
        <f t="shared" si="159"/>
        <v>0</v>
      </c>
      <c r="AZ452" s="450">
        <f t="shared" si="159"/>
        <v>0</v>
      </c>
      <c r="BA452" s="449">
        <f t="shared" si="159"/>
        <v>0</v>
      </c>
      <c r="BB452" s="450">
        <f t="shared" si="159"/>
        <v>0</v>
      </c>
      <c r="BC452" s="449">
        <f t="shared" si="159"/>
        <v>0</v>
      </c>
      <c r="BD452" s="411"/>
      <c r="BE452" s="451">
        <f t="shared" si="159"/>
        <v>0</v>
      </c>
      <c r="BF452" s="449">
        <f t="shared" si="159"/>
        <v>0</v>
      </c>
      <c r="BG452" s="451">
        <f t="shared" si="159"/>
        <v>0</v>
      </c>
      <c r="BH452" s="449">
        <f t="shared" si="159"/>
        <v>0</v>
      </c>
      <c r="BI452" s="451">
        <f t="shared" si="159"/>
        <v>0</v>
      </c>
      <c r="BJ452" s="449">
        <f t="shared" si="159"/>
        <v>0</v>
      </c>
      <c r="BK452" s="451">
        <f t="shared" si="159"/>
        <v>0</v>
      </c>
      <c r="BL452" s="449">
        <f t="shared" si="159"/>
        <v>0</v>
      </c>
      <c r="BM452" s="451">
        <f t="shared" si="159"/>
        <v>0</v>
      </c>
      <c r="BN452" s="449">
        <f t="shared" si="159"/>
        <v>0</v>
      </c>
      <c r="BO452" s="451">
        <f t="shared" si="159"/>
        <v>0</v>
      </c>
      <c r="BP452" s="449">
        <f t="shared" ref="BP452:DE452" si="160">SUM(BP233:BP241)</f>
        <v>0</v>
      </c>
      <c r="BQ452" s="451">
        <f t="shared" si="160"/>
        <v>0</v>
      </c>
      <c r="BR452" s="449">
        <f t="shared" si="160"/>
        <v>0</v>
      </c>
      <c r="BS452" s="451">
        <f t="shared" si="160"/>
        <v>0</v>
      </c>
      <c r="BT452" s="449">
        <f t="shared" si="160"/>
        <v>0</v>
      </c>
      <c r="BU452" s="451">
        <f t="shared" si="160"/>
        <v>0</v>
      </c>
      <c r="BV452" s="449">
        <f t="shared" si="160"/>
        <v>0</v>
      </c>
      <c r="BW452" s="451">
        <f t="shared" si="160"/>
        <v>0</v>
      </c>
      <c r="BX452" s="449">
        <f t="shared" si="160"/>
        <v>0</v>
      </c>
      <c r="BY452" s="451">
        <f t="shared" si="160"/>
        <v>0</v>
      </c>
      <c r="BZ452" s="449">
        <f t="shared" si="160"/>
        <v>0</v>
      </c>
      <c r="CA452" s="451">
        <f t="shared" si="160"/>
        <v>0</v>
      </c>
      <c r="CB452" s="449">
        <f t="shared" si="160"/>
        <v>0</v>
      </c>
      <c r="CC452" s="451">
        <f t="shared" si="160"/>
        <v>0</v>
      </c>
      <c r="CD452" s="449">
        <f t="shared" si="160"/>
        <v>0</v>
      </c>
      <c r="CE452" s="412"/>
      <c r="CF452" s="452">
        <f t="shared" si="160"/>
        <v>0</v>
      </c>
      <c r="CG452" s="449">
        <f t="shared" si="160"/>
        <v>0</v>
      </c>
      <c r="CH452" s="452">
        <f t="shared" si="160"/>
        <v>0</v>
      </c>
      <c r="CI452" s="449">
        <f t="shared" si="160"/>
        <v>0</v>
      </c>
      <c r="CJ452" s="452">
        <f t="shared" si="160"/>
        <v>0</v>
      </c>
      <c r="CK452" s="449">
        <f t="shared" si="160"/>
        <v>0</v>
      </c>
      <c r="CL452" s="452">
        <f t="shared" si="160"/>
        <v>0</v>
      </c>
      <c r="CM452" s="449">
        <f t="shared" si="160"/>
        <v>0</v>
      </c>
      <c r="CN452" s="452">
        <f t="shared" si="160"/>
        <v>0</v>
      </c>
      <c r="CO452" s="449">
        <f t="shared" si="160"/>
        <v>0</v>
      </c>
      <c r="CP452" s="452">
        <f t="shared" si="160"/>
        <v>0</v>
      </c>
      <c r="CQ452" s="449">
        <f t="shared" si="160"/>
        <v>0</v>
      </c>
      <c r="CR452" s="452">
        <f t="shared" si="160"/>
        <v>0</v>
      </c>
      <c r="CS452" s="449">
        <f t="shared" si="160"/>
        <v>0</v>
      </c>
      <c r="CT452" s="452">
        <f t="shared" si="160"/>
        <v>0</v>
      </c>
      <c r="CU452" s="449">
        <f t="shared" si="160"/>
        <v>0</v>
      </c>
      <c r="CV452" s="452">
        <f t="shared" si="160"/>
        <v>0</v>
      </c>
      <c r="CW452" s="449">
        <f t="shared" si="160"/>
        <v>0</v>
      </c>
      <c r="CX452" s="452">
        <f t="shared" si="160"/>
        <v>0</v>
      </c>
      <c r="CY452" s="449">
        <f t="shared" si="160"/>
        <v>0</v>
      </c>
      <c r="CZ452" s="452">
        <f t="shared" si="160"/>
        <v>0</v>
      </c>
      <c r="DA452" s="449">
        <f t="shared" si="160"/>
        <v>0</v>
      </c>
      <c r="DB452" s="452">
        <f t="shared" si="160"/>
        <v>0</v>
      </c>
      <c r="DC452" s="449">
        <f t="shared" si="160"/>
        <v>0</v>
      </c>
      <c r="DD452" s="452">
        <f t="shared" si="160"/>
        <v>0</v>
      </c>
      <c r="DE452" s="449">
        <f t="shared" si="160"/>
        <v>0</v>
      </c>
      <c r="DF452" s="3192" t="s">
        <v>1086</v>
      </c>
      <c r="DG452" s="3193"/>
      <c r="DH452" s="3193"/>
      <c r="DI452" s="3193"/>
      <c r="DJ452" s="3193"/>
      <c r="DK452" s="3193"/>
      <c r="DL452" s="3193"/>
      <c r="DM452" s="657"/>
      <c r="DN452" s="657"/>
      <c r="DO452" s="1122"/>
      <c r="DP452" s="564">
        <v>0</v>
      </c>
      <c r="DQ452" s="200">
        <v>0</v>
      </c>
      <c r="DR452" s="200">
        <v>0</v>
      </c>
      <c r="DS452" s="200">
        <v>0</v>
      </c>
      <c r="DT452" s="200">
        <v>0</v>
      </c>
      <c r="DU452" s="200">
        <v>0</v>
      </c>
      <c r="DV452" s="200">
        <v>0</v>
      </c>
      <c r="DW452" s="1304"/>
    </row>
    <row r="453" spans="1:127" s="240" customFormat="1" ht="15.95" customHeight="1">
      <c r="B453" s="3191"/>
      <c r="C453" s="1133">
        <f>SUM(C452:D452)</f>
        <v>0</v>
      </c>
      <c r="D453" s="454" t="str">
        <f>IF(C453&gt;0,"fois","")</f>
        <v/>
      </c>
      <c r="E453" s="1133">
        <f>SUM(E452:F452)</f>
        <v>0</v>
      </c>
      <c r="F453" s="454" t="str">
        <f>IF(E453&gt;0,"fois","")</f>
        <v/>
      </c>
      <c r="G453" s="1133">
        <f>SUM(G452:H452)</f>
        <v>0</v>
      </c>
      <c r="H453" s="454" t="str">
        <f>IF(G453&gt;0,"fois","")</f>
        <v/>
      </c>
      <c r="I453" s="1133">
        <f>SUM(I452:J452)</f>
        <v>0</v>
      </c>
      <c r="J453" s="454" t="str">
        <f>IF(I453&gt;0,"fois","")</f>
        <v/>
      </c>
      <c r="K453" s="1133">
        <f>SUM(K452:L452)</f>
        <v>0</v>
      </c>
      <c r="L453" s="454" t="str">
        <f>IF(K453&gt;0,"fois","")</f>
        <v/>
      </c>
      <c r="M453" s="1133">
        <f>SUM(M452:N452)</f>
        <v>0</v>
      </c>
      <c r="N453" s="454" t="str">
        <f>IF(M453&gt;0,"fois","")</f>
        <v/>
      </c>
      <c r="O453" s="1133">
        <f>SUM(O452:P452)</f>
        <v>0</v>
      </c>
      <c r="P453" s="454" t="str">
        <f>IF(O453&gt;0,"fois","")</f>
        <v/>
      </c>
      <c r="Q453" s="1133">
        <f>SUM(Q452:R452)</f>
        <v>0</v>
      </c>
      <c r="R453" s="454" t="str">
        <f>IF(Q453&gt;0,"fois","")</f>
        <v/>
      </c>
      <c r="S453" s="1133">
        <f>SUM(S452:T452)</f>
        <v>0</v>
      </c>
      <c r="T453" s="454" t="str">
        <f>IF(S453&gt;0,"fois","")</f>
        <v/>
      </c>
      <c r="U453" s="1133">
        <f>SUM(U452:V452)</f>
        <v>0</v>
      </c>
      <c r="V453" s="454" t="str">
        <f>IF(U453&gt;0,"fois","")</f>
        <v/>
      </c>
      <c r="W453" s="1133">
        <f>SUM(W452:X452)</f>
        <v>0</v>
      </c>
      <c r="X453" s="454" t="str">
        <f>IF(W453&gt;0,"fois","")</f>
        <v/>
      </c>
      <c r="Y453" s="1133">
        <f>SUM(Y452:Z452)</f>
        <v>0</v>
      </c>
      <c r="Z453" s="454" t="str">
        <f>IF(Y453&gt;0,"fois","")</f>
        <v/>
      </c>
      <c r="AA453" s="1133">
        <f>SUM(AA452:AB452)</f>
        <v>0</v>
      </c>
      <c r="AB453" s="454" t="str">
        <f>IF(AA453&gt;0,"fois","")</f>
        <v/>
      </c>
      <c r="AC453" s="410"/>
      <c r="AD453" s="1133">
        <f>SUM(AD452:AE452)</f>
        <v>0</v>
      </c>
      <c r="AE453" s="454" t="str">
        <f>IF(AD453&gt;0,"fois","")</f>
        <v/>
      </c>
      <c r="AF453" s="1133">
        <f>SUM(AF452:AG452)</f>
        <v>0</v>
      </c>
      <c r="AG453" s="454" t="str">
        <f>IF(AF453&gt;0,"fois","")</f>
        <v/>
      </c>
      <c r="AH453" s="1133">
        <f>SUM(AH452:AI452)</f>
        <v>0</v>
      </c>
      <c r="AI453" s="454" t="str">
        <f>IF(AH453&gt;0,"fois","")</f>
        <v/>
      </c>
      <c r="AJ453" s="1133">
        <f>SUM(AJ452:AK452)</f>
        <v>0</v>
      </c>
      <c r="AK453" s="454" t="str">
        <f>IF(AJ453&gt;0,"fois","")</f>
        <v/>
      </c>
      <c r="AL453" s="1133">
        <f>SUM(AL452:AM452)</f>
        <v>0</v>
      </c>
      <c r="AM453" s="454" t="str">
        <f>IF(AL453&gt;0,"fois","")</f>
        <v/>
      </c>
      <c r="AN453" s="1133">
        <f>SUM(AN452:AO452)</f>
        <v>0</v>
      </c>
      <c r="AO453" s="454" t="str">
        <f>IF(AN453&gt;0,"fois","")</f>
        <v/>
      </c>
      <c r="AP453" s="1133">
        <f>SUM(AP452:AQ452)</f>
        <v>0</v>
      </c>
      <c r="AQ453" s="454" t="str">
        <f>IF(AP453&gt;0,"fois","")</f>
        <v/>
      </c>
      <c r="AR453" s="1133">
        <f>SUM(AR452:AS452)</f>
        <v>0</v>
      </c>
      <c r="AS453" s="454" t="str">
        <f>IF(AR453&gt;0,"fois","")</f>
        <v/>
      </c>
      <c r="AT453" s="1133">
        <f>SUM(AT452:AU452)</f>
        <v>0</v>
      </c>
      <c r="AU453" s="454" t="str">
        <f>IF(AT453&gt;0,"fois","")</f>
        <v/>
      </c>
      <c r="AV453" s="1133">
        <f>SUM(AV452:AW452)</f>
        <v>0</v>
      </c>
      <c r="AW453" s="454" t="str">
        <f>IF(AV453&gt;0,"fois","")</f>
        <v/>
      </c>
      <c r="AX453" s="1133">
        <f>SUM(AX452:AY452)</f>
        <v>8</v>
      </c>
      <c r="AY453" s="454" t="str">
        <f>IF(AX453&gt;0,"fois","")</f>
        <v>fois</v>
      </c>
      <c r="AZ453" s="1133">
        <f>SUM(AZ452:BA452)</f>
        <v>0</v>
      </c>
      <c r="BA453" s="454" t="str">
        <f>IF(AZ453&gt;0,"fois","")</f>
        <v/>
      </c>
      <c r="BB453" s="1133">
        <f>SUM(BB452:BC452)</f>
        <v>0</v>
      </c>
      <c r="BC453" s="454" t="str">
        <f>IF(BB453&gt;0,"fois","")</f>
        <v/>
      </c>
      <c r="BD453" s="411"/>
      <c r="BE453" s="1133">
        <f>SUM(BE452:BF452)</f>
        <v>0</v>
      </c>
      <c r="BF453" s="454" t="str">
        <f>IF(BE453&gt;0,"fois","")</f>
        <v/>
      </c>
      <c r="BG453" s="1133">
        <f>SUM(BG452:BH452)</f>
        <v>0</v>
      </c>
      <c r="BH453" s="454" t="str">
        <f>IF(BG453&gt;0,"fois","")</f>
        <v/>
      </c>
      <c r="BI453" s="1133">
        <f>SUM(BI452:BJ452)</f>
        <v>0</v>
      </c>
      <c r="BJ453" s="454" t="str">
        <f>IF(BI453&gt;0,"fois","")</f>
        <v/>
      </c>
      <c r="BK453" s="1133">
        <f>SUM(BK452:BL452)</f>
        <v>0</v>
      </c>
      <c r="BL453" s="454" t="str">
        <f>IF(BK453&gt;0,"fois","")</f>
        <v/>
      </c>
      <c r="BM453" s="1133">
        <f>SUM(BM452:BN452)</f>
        <v>0</v>
      </c>
      <c r="BN453" s="454" t="str">
        <f>IF(BM453&gt;0,"fois","")</f>
        <v/>
      </c>
      <c r="BO453" s="1133">
        <f>SUM(BO452:BP452)</f>
        <v>0</v>
      </c>
      <c r="BP453" s="454" t="str">
        <f>IF(BO453&gt;0,"fois","")</f>
        <v/>
      </c>
      <c r="BQ453" s="1133">
        <f>SUM(BQ452:BR452)</f>
        <v>0</v>
      </c>
      <c r="BR453" s="454" t="str">
        <f>IF(BQ453&gt;0,"fois","")</f>
        <v/>
      </c>
      <c r="BS453" s="1133">
        <f>SUM(BS452:BT452)</f>
        <v>0</v>
      </c>
      <c r="BT453" s="454" t="str">
        <f>IF(BS453&gt;0,"fois","")</f>
        <v/>
      </c>
      <c r="BU453" s="1133">
        <f>SUM(BU452:BV452)</f>
        <v>0</v>
      </c>
      <c r="BV453" s="454" t="str">
        <f>IF(BU453&gt;0,"fois","")</f>
        <v/>
      </c>
      <c r="BW453" s="1133">
        <f>SUM(BW452:BX452)</f>
        <v>0</v>
      </c>
      <c r="BX453" s="454" t="str">
        <f>IF(BW453&gt;0,"fois","")</f>
        <v/>
      </c>
      <c r="BY453" s="1133">
        <f>SUM(BY452:BZ452)</f>
        <v>0</v>
      </c>
      <c r="BZ453" s="454" t="str">
        <f>IF(BY453&gt;0,"fois","")</f>
        <v/>
      </c>
      <c r="CA453" s="1133">
        <f>SUM(CA452:CB452)</f>
        <v>0</v>
      </c>
      <c r="CB453" s="454" t="str">
        <f>IF(CA453&gt;0,"fois","")</f>
        <v/>
      </c>
      <c r="CC453" s="1133">
        <f>SUM(CC452:CD452)</f>
        <v>0</v>
      </c>
      <c r="CD453" s="454" t="str">
        <f>IF(CC453&gt;0,"fois","")</f>
        <v/>
      </c>
      <c r="CE453" s="412"/>
      <c r="CF453" s="1133">
        <f>SUM(CF452:CG452)</f>
        <v>0</v>
      </c>
      <c r="CG453" s="454" t="str">
        <f>IF(CF453&gt;0,"fois","")</f>
        <v/>
      </c>
      <c r="CH453" s="1133">
        <f>SUM(CH452:CI452)</f>
        <v>0</v>
      </c>
      <c r="CI453" s="454" t="str">
        <f>IF(CH453&gt;0,"fois","")</f>
        <v/>
      </c>
      <c r="CJ453" s="1133">
        <f>SUM(CJ452:CK452)</f>
        <v>0</v>
      </c>
      <c r="CK453" s="454" t="str">
        <f>IF(CJ453&gt;0,"fois","")</f>
        <v/>
      </c>
      <c r="CL453" s="1133">
        <f>SUM(CL452:CM452)</f>
        <v>0</v>
      </c>
      <c r="CM453" s="454" t="str">
        <f>IF(CL453&gt;0,"fois","")</f>
        <v/>
      </c>
      <c r="CN453" s="1133">
        <f>SUM(CN452:CO452)</f>
        <v>0</v>
      </c>
      <c r="CO453" s="454" t="str">
        <f>IF(CN453&gt;0,"fois","")</f>
        <v/>
      </c>
      <c r="CP453" s="1133">
        <f>SUM(CP452:CQ452)</f>
        <v>0</v>
      </c>
      <c r="CQ453" s="454" t="str">
        <f>IF(CP453&gt;0,"fois","")</f>
        <v/>
      </c>
      <c r="CR453" s="1133">
        <f>SUM(CR452:CS452)</f>
        <v>0</v>
      </c>
      <c r="CS453" s="454" t="str">
        <f>IF(CR453&gt;0,"fois","")</f>
        <v/>
      </c>
      <c r="CT453" s="1133">
        <f>SUM(CT452:CU452)</f>
        <v>0</v>
      </c>
      <c r="CU453" s="454" t="str">
        <f>IF(CT453&gt;0,"fois","")</f>
        <v/>
      </c>
      <c r="CV453" s="1133">
        <f>SUM(CV452:CW452)</f>
        <v>0</v>
      </c>
      <c r="CW453" s="454" t="str">
        <f>IF(CV453&gt;0,"fois","")</f>
        <v/>
      </c>
      <c r="CX453" s="1133">
        <f>SUM(CX452:CY452)</f>
        <v>0</v>
      </c>
      <c r="CY453" s="454" t="str">
        <f>IF(CX453&gt;0,"fois","")</f>
        <v/>
      </c>
      <c r="CZ453" s="1133">
        <f>SUM(CZ452:DA452)</f>
        <v>0</v>
      </c>
      <c r="DA453" s="454" t="str">
        <f>IF(CZ453&gt;0,"fois","")</f>
        <v/>
      </c>
      <c r="DB453" s="1133">
        <f>SUM(DB452:DC452)</f>
        <v>0</v>
      </c>
      <c r="DC453" s="454" t="str">
        <f>IF(DB453&gt;0,"fois","")</f>
        <v/>
      </c>
      <c r="DD453" s="1133">
        <f>SUM(DD452:DE452)</f>
        <v>0</v>
      </c>
      <c r="DE453" s="454" t="str">
        <f>IF(DD453&gt;0,"fois","")</f>
        <v/>
      </c>
      <c r="DF453" s="3194"/>
      <c r="DG453" s="3195"/>
      <c r="DH453" s="3195"/>
      <c r="DI453" s="3195"/>
      <c r="DJ453" s="3195"/>
      <c r="DK453" s="3195"/>
      <c r="DL453" s="3195"/>
      <c r="DM453" s="658"/>
      <c r="DN453" s="658"/>
      <c r="DO453" s="1123"/>
      <c r="DP453" s="564">
        <v>0</v>
      </c>
      <c r="DQ453" s="200">
        <v>0</v>
      </c>
      <c r="DR453" s="200">
        <v>0</v>
      </c>
      <c r="DS453" s="200">
        <v>0</v>
      </c>
      <c r="DT453" s="200">
        <v>0</v>
      </c>
      <c r="DU453" s="200">
        <v>0</v>
      </c>
      <c r="DV453" s="200">
        <v>0</v>
      </c>
      <c r="DW453" s="1304"/>
    </row>
    <row r="454" spans="1:127" s="240" customFormat="1" ht="15.95" customHeight="1">
      <c r="B454" s="456" t="s">
        <v>1087</v>
      </c>
      <c r="C454" s="3238" t="str">
        <f>IF(SUM(C452:D452)&lt;=I457,"OK","Trop")</f>
        <v>OK</v>
      </c>
      <c r="D454" s="3239"/>
      <c r="E454" s="3238" t="str">
        <f>IF(SUM(E452:F452)&lt;=I457,"OK","Trop")</f>
        <v>OK</v>
      </c>
      <c r="F454" s="3239"/>
      <c r="G454" s="3238" t="str">
        <f>IF(SUM(G452:H452)&lt;=I457,"OK","Trop")</f>
        <v>OK</v>
      </c>
      <c r="H454" s="3239"/>
      <c r="I454" s="3238" t="str">
        <f>IF(SUM(I452:J452)&lt;=I457,"OK","Trop")</f>
        <v>OK</v>
      </c>
      <c r="J454" s="3239"/>
      <c r="K454" s="3238" t="str">
        <f>IF(SUM(K452:L452)&lt;=I457,"OK","Trop")</f>
        <v>OK</v>
      </c>
      <c r="L454" s="3239"/>
      <c r="M454" s="3238" t="str">
        <f>IF(SUM(M452:N452)&lt;=I457,"OK","Trop")</f>
        <v>OK</v>
      </c>
      <c r="N454" s="3239"/>
      <c r="O454" s="3238" t="str">
        <f>IF(SUM(O452:P452)&lt;=I457,"OK","Trop")</f>
        <v>OK</v>
      </c>
      <c r="P454" s="3239"/>
      <c r="Q454" s="3238" t="str">
        <f>IF(SUM(Q452:R452)&lt;=I457,"OK","Trop")</f>
        <v>OK</v>
      </c>
      <c r="R454" s="3239"/>
      <c r="S454" s="3238" t="str">
        <f>IF(SUM(S452:T452)&lt;=I457,"OK","Trop")</f>
        <v>OK</v>
      </c>
      <c r="T454" s="3239"/>
      <c r="U454" s="3238" t="str">
        <f>IF(SUM(U452:V452)&lt;=I457,"OK","Trop")</f>
        <v>OK</v>
      </c>
      <c r="V454" s="3239"/>
      <c r="W454" s="3238" t="str">
        <f>IF(SUM(W452:X452)&lt;=I457,"OK","Trop")</f>
        <v>OK</v>
      </c>
      <c r="X454" s="3239"/>
      <c r="Y454" s="3238" t="str">
        <f>IF(SUM(Y452:Z452)&lt;=I457,"OK","Trop")</f>
        <v>OK</v>
      </c>
      <c r="Z454" s="3239"/>
      <c r="AA454" s="3238" t="str">
        <f>IF(SUM(AA452:AB452)&lt;=I457,"OK","Trop")</f>
        <v>OK</v>
      </c>
      <c r="AB454" s="3239"/>
      <c r="AC454" s="410"/>
      <c r="AD454" s="3238" t="str">
        <f>IF(SUM(AD452:AE452)&lt;=AJ457,"OK","Trop")</f>
        <v>OK</v>
      </c>
      <c r="AE454" s="3239"/>
      <c r="AF454" s="3238" t="str">
        <f>IF(SUM(AF452:AG452)&lt;=AJ457,"OK","Trop")</f>
        <v>OK</v>
      </c>
      <c r="AG454" s="3239"/>
      <c r="AH454" s="3238" t="str">
        <f>IF(SUM(AH452:AI452)&lt;=AJ457,"OK","Trop")</f>
        <v>OK</v>
      </c>
      <c r="AI454" s="3239"/>
      <c r="AJ454" s="3238" t="str">
        <f>IF(SUM(AJ452:AK452)&lt;=AJ457,"OK","Trop")</f>
        <v>OK</v>
      </c>
      <c r="AK454" s="3239"/>
      <c r="AL454" s="3238" t="str">
        <f>IF(SUM(AL452:AM452)&lt;=AJ457,"OK","Trop")</f>
        <v>OK</v>
      </c>
      <c r="AM454" s="3239"/>
      <c r="AN454" s="3238" t="str">
        <f>IF(SUM(AN452:AO452)&lt;=AJ457,"OK","Trop")</f>
        <v>OK</v>
      </c>
      <c r="AO454" s="3239"/>
      <c r="AP454" s="3238" t="str">
        <f>IF(SUM(AP452:AQ452)&lt;=AJ457,"OK","Trop")</f>
        <v>OK</v>
      </c>
      <c r="AQ454" s="3239"/>
      <c r="AR454" s="3238" t="str">
        <f>IF(SUM(AR452:AS452)&lt;=AJ457,"OK","Trop")</f>
        <v>OK</v>
      </c>
      <c r="AS454" s="3239"/>
      <c r="AT454" s="3238" t="str">
        <f>IF(SUM(AT452:AU452)&lt;=AJ457,"OK","Trop")</f>
        <v>OK</v>
      </c>
      <c r="AU454" s="3239"/>
      <c r="AV454" s="3238" t="str">
        <f>IF(SUM(AV452:AW452)&lt;=AJ457,"OK","Trop")</f>
        <v>OK</v>
      </c>
      <c r="AW454" s="3239"/>
      <c r="AX454" s="3238" t="str">
        <f>IF(SUM(AX452:AY452)&lt;=AJ457,"OK","Trop")</f>
        <v>Trop</v>
      </c>
      <c r="AY454" s="3239"/>
      <c r="AZ454" s="3238" t="str">
        <f>IF(SUM(AZ452:BA452)&lt;=AJ457,"OK","Trop")</f>
        <v>OK</v>
      </c>
      <c r="BA454" s="3239"/>
      <c r="BB454" s="3238" t="str">
        <f>IF(SUM(BB452:BC452)&lt;=AJ457,"OK","Trop")</f>
        <v>OK</v>
      </c>
      <c r="BC454" s="3239"/>
      <c r="BD454" s="411"/>
      <c r="BE454" s="3238" t="str">
        <f>IF(SUM(BE452:BF452)&lt;=BK457,"OK","Trop")</f>
        <v>OK</v>
      </c>
      <c r="BF454" s="3239"/>
      <c r="BG454" s="3238" t="str">
        <f>IF(SUM(BG452:BH452)&lt;=BK457,"OK","Trop")</f>
        <v>OK</v>
      </c>
      <c r="BH454" s="3239"/>
      <c r="BI454" s="3238" t="str">
        <f>IF(SUM(BI452:BJ452)&lt;=BK457,"OK","Trop")</f>
        <v>OK</v>
      </c>
      <c r="BJ454" s="3239"/>
      <c r="BK454" s="3238" t="str">
        <f>IF(SUM(BK452:BL452)&lt;=BK457,"OK","Trop")</f>
        <v>OK</v>
      </c>
      <c r="BL454" s="3239"/>
      <c r="BM454" s="3238" t="str">
        <f>IF(SUM(BM452:BN452)&lt;=BK457,"OK","Trop")</f>
        <v>OK</v>
      </c>
      <c r="BN454" s="3239"/>
      <c r="BO454" s="3238" t="str">
        <f>IF(SUM(BO452:BP452)&lt;=BK457,"OK","Trop")</f>
        <v>OK</v>
      </c>
      <c r="BP454" s="3239"/>
      <c r="BQ454" s="3238" t="str">
        <f>IF(SUM(BQ452:BR452)&lt;=BK457,"OK","Trop")</f>
        <v>OK</v>
      </c>
      <c r="BR454" s="3239"/>
      <c r="BS454" s="3238" t="str">
        <f>IF(SUM(BS452:BT452)&lt;=BK457,"OK","Trop")</f>
        <v>OK</v>
      </c>
      <c r="BT454" s="3239"/>
      <c r="BU454" s="3238" t="str">
        <f>IF(SUM(BU452:BV452)&lt;=BK457,"OK","Trop")</f>
        <v>OK</v>
      </c>
      <c r="BV454" s="3239"/>
      <c r="BW454" s="3238" t="str">
        <f>IF(SUM(BW452:BX452)&lt;=BK457,"OK","Trop")</f>
        <v>OK</v>
      </c>
      <c r="BX454" s="3239"/>
      <c r="BY454" s="3238" t="str">
        <f>IF(SUM(BY452:BZ452)&lt;=BK457,"OK","Trop")</f>
        <v>OK</v>
      </c>
      <c r="BZ454" s="3239"/>
      <c r="CA454" s="3238" t="str">
        <f>IF(SUM(CA452:CB452)&lt;=BK457,"OK","Trop")</f>
        <v>OK</v>
      </c>
      <c r="CB454" s="3239"/>
      <c r="CC454" s="3238" t="str">
        <f>IF(SUM(CC452:CD452)&lt;=BK457,"OK","Trop")</f>
        <v>OK</v>
      </c>
      <c r="CD454" s="3239"/>
      <c r="CE454" s="412"/>
      <c r="CF454" s="3238" t="str">
        <f>IF(SUM(CF452:CG452)&lt;=CL457,"OK","Trop")</f>
        <v>OK</v>
      </c>
      <c r="CG454" s="3239"/>
      <c r="CH454" s="3238" t="str">
        <f>IF(SUM(CH452:CI452)&lt;=CL457,"OK","Trop")</f>
        <v>OK</v>
      </c>
      <c r="CI454" s="3239"/>
      <c r="CJ454" s="3238" t="str">
        <f>IF(SUM(CJ452:CK452)&lt;=CL457,"OK","Trop")</f>
        <v>OK</v>
      </c>
      <c r="CK454" s="3239"/>
      <c r="CL454" s="3238" t="str">
        <f>IF(SUM(CL452:CM452)&lt;=CL457,"OK","Trop")</f>
        <v>OK</v>
      </c>
      <c r="CM454" s="3239"/>
      <c r="CN454" s="3238" t="str">
        <f>IF(SUM(CN452:CO452)&lt;=CL457,"OK","Trop")</f>
        <v>OK</v>
      </c>
      <c r="CO454" s="3239"/>
      <c r="CP454" s="3238" t="str">
        <f>IF(SUM(CP452:CQ452)&lt;=CL457,"OK","Trop")</f>
        <v>OK</v>
      </c>
      <c r="CQ454" s="3239"/>
      <c r="CR454" s="3238" t="str">
        <f>IF(SUM(CR452:CS452)&lt;=CL457,"OK","Trop")</f>
        <v>OK</v>
      </c>
      <c r="CS454" s="3239"/>
      <c r="CT454" s="3238" t="str">
        <f>IF(SUM(CT452:CU452)&lt;=CL457,"OK","Trop")</f>
        <v>OK</v>
      </c>
      <c r="CU454" s="3239"/>
      <c r="CV454" s="3238" t="str">
        <f>IF(SUM(CV452:CW452)&lt;=CL457,"OK","Trop")</f>
        <v>OK</v>
      </c>
      <c r="CW454" s="3239"/>
      <c r="CX454" s="3238" t="str">
        <f>IF(SUM(CX452:CY452)&lt;=CL457,"OK","Trop")</f>
        <v>OK</v>
      </c>
      <c r="CY454" s="3239"/>
      <c r="CZ454" s="3238" t="str">
        <f>IF(SUM(CZ452:DA452)&lt;=CL457,"OK","Trop")</f>
        <v>OK</v>
      </c>
      <c r="DA454" s="3239"/>
      <c r="DB454" s="3238" t="str">
        <f>IF(SUM(DB452:DC452)&lt;=CL457,"OK","Trop")</f>
        <v>OK</v>
      </c>
      <c r="DC454" s="3239"/>
      <c r="DD454" s="3238" t="str">
        <f>IF(SUM(DD452:DE452)&lt;=CL457,"OK","Trop")</f>
        <v>OK</v>
      </c>
      <c r="DE454" s="3239"/>
      <c r="DF454" s="457" t="s">
        <v>1088</v>
      </c>
      <c r="DG454" s="408"/>
      <c r="DH454" s="408"/>
      <c r="DI454" s="408"/>
      <c r="DJ454" s="270"/>
      <c r="DK454" s="270"/>
      <c r="DL454" s="270"/>
      <c r="DM454" s="270"/>
      <c r="DN454" s="270"/>
      <c r="DO454" s="1122"/>
      <c r="DP454" s="564">
        <v>0</v>
      </c>
      <c r="DQ454" s="200">
        <v>0</v>
      </c>
      <c r="DR454" s="200">
        <v>0</v>
      </c>
      <c r="DS454" s="200">
        <v>0</v>
      </c>
      <c r="DT454" s="200">
        <v>0</v>
      </c>
      <c r="DU454" s="200">
        <v>0</v>
      </c>
      <c r="DV454" s="200">
        <v>0</v>
      </c>
      <c r="DW454" s="1304"/>
    </row>
    <row r="455" spans="1:127" s="240" customFormat="1" ht="15.95" customHeight="1">
      <c r="B455" s="456" t="s">
        <v>1089</v>
      </c>
      <c r="C455" s="3242" t="str">
        <f>IF(C454="OK","",SUM(C452:D452)-I457)</f>
        <v/>
      </c>
      <c r="D455" s="3243"/>
      <c r="E455" s="3242" t="str">
        <f>IF(E454="OK","",SUM(E452:F452)-I457)</f>
        <v/>
      </c>
      <c r="F455" s="3243"/>
      <c r="G455" s="3242" t="str">
        <f>IF(G454="OK","",SUM(G452:H452)-I457)</f>
        <v/>
      </c>
      <c r="H455" s="3243"/>
      <c r="I455" s="3242" t="str">
        <f>IF(I454="OK","",SUM(I452:J452)-I457)</f>
        <v/>
      </c>
      <c r="J455" s="3243"/>
      <c r="K455" s="3242" t="str">
        <f>IF(K454="OK","",SUM(K452:L452)-I457)</f>
        <v/>
      </c>
      <c r="L455" s="3243"/>
      <c r="M455" s="3242" t="str">
        <f>IF(M454="OK","",SUM(M452:N452)-I457)</f>
        <v/>
      </c>
      <c r="N455" s="3243"/>
      <c r="O455" s="3242" t="str">
        <f>IF(O454="OK","",SUM(O452:P452)-I457)</f>
        <v/>
      </c>
      <c r="P455" s="3243"/>
      <c r="Q455" s="3242" t="str">
        <f>IF(Q454="OK","",SUM(Q452:R452)-I457)</f>
        <v/>
      </c>
      <c r="R455" s="3243"/>
      <c r="S455" s="3242" t="str">
        <f>IF(S454="OK","",SUM(S452:T452)-I457)</f>
        <v/>
      </c>
      <c r="T455" s="3243"/>
      <c r="U455" s="3242" t="str">
        <f>IF(U454="OK","",SUM(U452:V452)-I457)</f>
        <v/>
      </c>
      <c r="V455" s="3243"/>
      <c r="W455" s="3242" t="str">
        <f>IF(W454="OK","",SUM(W452:X452)-I457)</f>
        <v/>
      </c>
      <c r="X455" s="3243"/>
      <c r="Y455" s="3242" t="str">
        <f>IF(Y454="OK","",SUM(Y452:Z452)-I457)</f>
        <v/>
      </c>
      <c r="Z455" s="3243"/>
      <c r="AA455" s="3242" t="str">
        <f>IF(AA454="OK","",SUM(AA452:AB452)-I457)</f>
        <v/>
      </c>
      <c r="AB455" s="3243"/>
      <c r="AC455" s="410"/>
      <c r="AD455" s="3242" t="str">
        <f>IF(AD454="OK","",SUM(AD452:AE452)-AJ457)</f>
        <v/>
      </c>
      <c r="AE455" s="3243"/>
      <c r="AF455" s="3242" t="str">
        <f>IF(AF454="OK","",SUM(AF452:AG452)-AJ457)</f>
        <v/>
      </c>
      <c r="AG455" s="3243"/>
      <c r="AH455" s="3242" t="str">
        <f>IF(AH454="OK","",SUM(AH452:AI452)-AJ457)</f>
        <v/>
      </c>
      <c r="AI455" s="3243"/>
      <c r="AJ455" s="3242" t="str">
        <f>IF(AJ454="OK","",SUM(AJ452:AK452)-AJ457)</f>
        <v/>
      </c>
      <c r="AK455" s="3243"/>
      <c r="AL455" s="3242" t="str">
        <f>IF(AL454="OK","",SUM(AL452:AM452)-AJ457)</f>
        <v/>
      </c>
      <c r="AM455" s="3243"/>
      <c r="AN455" s="3242" t="str">
        <f>IF(AN454="OK","",SUM(AN452:AO452)-AJ457)</f>
        <v/>
      </c>
      <c r="AO455" s="3243"/>
      <c r="AP455" s="3242" t="str">
        <f>IF(AP454="OK","",SUM(AP452:AQ452)-AJ457)</f>
        <v/>
      </c>
      <c r="AQ455" s="3243"/>
      <c r="AR455" s="3242" t="str">
        <f>IF(AR454="OK","",SUM(AR452:AS452)-AJ457)</f>
        <v/>
      </c>
      <c r="AS455" s="3243"/>
      <c r="AT455" s="3242" t="str">
        <f>IF(AT454="OK","",SUM(AT452:AU452)-AJ457)</f>
        <v/>
      </c>
      <c r="AU455" s="3243"/>
      <c r="AV455" s="3242" t="str">
        <f>IF(AV454="OK","",SUM(AV452:AW452)-AJ457)</f>
        <v/>
      </c>
      <c r="AW455" s="3243"/>
      <c r="AX455" s="3242">
        <f>IF(AX454="OK","",SUM(AX452:AY452)-AJ457)</f>
        <v>2</v>
      </c>
      <c r="AY455" s="3243"/>
      <c r="AZ455" s="3242" t="str">
        <f>IF(AZ454="OK","",SUM(AZ452:BA452)-AJ457)</f>
        <v/>
      </c>
      <c r="BA455" s="3243"/>
      <c r="BB455" s="3242" t="str">
        <f>IF(BB454="OK","",SUM(BB452:BC452)-AJ457)</f>
        <v/>
      </c>
      <c r="BC455" s="3243"/>
      <c r="BD455" s="411"/>
      <c r="BE455" s="3242" t="str">
        <f>IF(BE454="OK","",SUM(BE452:BF452)-BK457)</f>
        <v/>
      </c>
      <c r="BF455" s="3243"/>
      <c r="BG455" s="3242" t="str">
        <f>IF(BG454="OK","",SUM(BG452:BH452)-BK457)</f>
        <v/>
      </c>
      <c r="BH455" s="3243"/>
      <c r="BI455" s="3242" t="str">
        <f>IF(BI454="OK","",SUM(BI452:BJ452)-BK457)</f>
        <v/>
      </c>
      <c r="BJ455" s="3243"/>
      <c r="BK455" s="3242" t="str">
        <f>IF(BK454="OK","",SUM(BK452:BL452)-BK457)</f>
        <v/>
      </c>
      <c r="BL455" s="3243"/>
      <c r="BM455" s="3242" t="str">
        <f>IF(BM454="OK","",SUM(BM452:BN452)-BK457)</f>
        <v/>
      </c>
      <c r="BN455" s="3243"/>
      <c r="BO455" s="3242" t="str">
        <f>IF(BO454="OK","",SUM(BO452:BP452)-BK457)</f>
        <v/>
      </c>
      <c r="BP455" s="3243"/>
      <c r="BQ455" s="3242" t="str">
        <f>IF(BQ454="OK","",SUM(BQ452:BR452)-BK457)</f>
        <v/>
      </c>
      <c r="BR455" s="3243"/>
      <c r="BS455" s="3242" t="str">
        <f>IF(BS454="OK","",SUM(BS452:BT452)-BK457)</f>
        <v/>
      </c>
      <c r="BT455" s="3243"/>
      <c r="BU455" s="3242" t="str">
        <f>IF(BU454="OK","",SUM(BU452:BV452)-BK457)</f>
        <v/>
      </c>
      <c r="BV455" s="3243"/>
      <c r="BW455" s="3242" t="str">
        <f>IF(BW454="OK","",SUM(BW452:BX452)-BK457)</f>
        <v/>
      </c>
      <c r="BX455" s="3243"/>
      <c r="BY455" s="3242" t="str">
        <f>IF(BY454="OK","",SUM(BY452:BZ452)-BK457)</f>
        <v/>
      </c>
      <c r="BZ455" s="3243"/>
      <c r="CA455" s="3242" t="str">
        <f>IF(CA454="OK","",SUM(CA452:CB452)-BK457)</f>
        <v/>
      </c>
      <c r="CB455" s="3243"/>
      <c r="CC455" s="3242" t="str">
        <f>IF(CC454="OK","",SUM(CC452:CD452)-BK457)</f>
        <v/>
      </c>
      <c r="CD455" s="3243"/>
      <c r="CE455" s="412"/>
      <c r="CF455" s="3242" t="str">
        <f>IF(CF454="OK","",SUM(CF452:CG452)-CL457)</f>
        <v/>
      </c>
      <c r="CG455" s="3243"/>
      <c r="CH455" s="3242" t="str">
        <f>IF(CH454="OK","",SUM(CH452:CI452)-CL457)</f>
        <v/>
      </c>
      <c r="CI455" s="3243"/>
      <c r="CJ455" s="3242" t="str">
        <f>IF(CJ454="OK","",SUM(CJ452:CK452)-CL457)</f>
        <v/>
      </c>
      <c r="CK455" s="3243"/>
      <c r="CL455" s="3242" t="str">
        <f>IF(CL454="OK","",SUM(CL452:CM452)-CL457)</f>
        <v/>
      </c>
      <c r="CM455" s="3243"/>
      <c r="CN455" s="3242" t="str">
        <f>IF(CN454="OK","",SUM(CN452:CO452)-CL457)</f>
        <v/>
      </c>
      <c r="CO455" s="3243"/>
      <c r="CP455" s="3242" t="str">
        <f>IF(CP454="OK","",SUM(CP452:CQ452)-CL457)</f>
        <v/>
      </c>
      <c r="CQ455" s="3243"/>
      <c r="CR455" s="3242" t="str">
        <f>IF(CR454="OK","",SUM(CR452:CS452)-CL457)</f>
        <v/>
      </c>
      <c r="CS455" s="3243"/>
      <c r="CT455" s="3242" t="str">
        <f>IF(CT454="OK","",SUM(CT452:CU452)-CL457)</f>
        <v/>
      </c>
      <c r="CU455" s="3243"/>
      <c r="CV455" s="3242" t="str">
        <f>IF(CV454="OK","",SUM(CV452:CW452)-CL457)</f>
        <v/>
      </c>
      <c r="CW455" s="3243"/>
      <c r="CX455" s="3242" t="str">
        <f>IF(CX454="OK","",SUM(CX452:CY452)-CL457)</f>
        <v/>
      </c>
      <c r="CY455" s="3243"/>
      <c r="CZ455" s="3242" t="str">
        <f>IF(CZ454="OK","",SUM(CZ452:DA452)-CL457)</f>
        <v/>
      </c>
      <c r="DA455" s="3243"/>
      <c r="DB455" s="3242" t="str">
        <f>IF(DB454="OK","",SUM(DB452:DC452)-CL457)</f>
        <v/>
      </c>
      <c r="DC455" s="3243"/>
      <c r="DD455" s="3242" t="str">
        <f>IF(DD454="OK","",SUM(DD452:DE452)-CL457)</f>
        <v/>
      </c>
      <c r="DE455" s="3243"/>
      <c r="DF455" s="457" t="s">
        <v>1090</v>
      </c>
      <c r="DG455" s="408"/>
      <c r="DH455" s="408"/>
      <c r="DI455" s="408"/>
      <c r="DJ455" s="270"/>
      <c r="DK455" s="270"/>
      <c r="DL455" s="270"/>
      <c r="DM455" s="270"/>
      <c r="DN455" s="270"/>
      <c r="DO455" s="1122"/>
      <c r="DP455" s="564">
        <v>0</v>
      </c>
      <c r="DQ455" s="200">
        <v>0</v>
      </c>
      <c r="DR455" s="200">
        <v>0</v>
      </c>
      <c r="DS455" s="200">
        <v>0</v>
      </c>
      <c r="DT455" s="200">
        <v>0</v>
      </c>
      <c r="DU455" s="200">
        <v>0</v>
      </c>
      <c r="DV455" s="200">
        <v>0</v>
      </c>
      <c r="DW455" s="1304"/>
    </row>
    <row r="456" spans="1:127" s="240" customFormat="1" ht="15.95" customHeight="1">
      <c r="B456" s="630">
        <f>COUNTA(B333:B350)</f>
        <v>13</v>
      </c>
      <c r="C456" s="1124" t="s">
        <v>1091</v>
      </c>
      <c r="D456" s="460"/>
      <c r="E456" s="461"/>
      <c r="F456" s="461"/>
      <c r="G456" s="461"/>
      <c r="H456" s="462"/>
      <c r="I456" s="459" t="s">
        <v>1092</v>
      </c>
      <c r="J456" s="460"/>
      <c r="K456" s="461"/>
      <c r="L456" s="461"/>
      <c r="M456" s="461"/>
      <c r="N456" s="463"/>
      <c r="O456" s="459" t="s">
        <v>1093</v>
      </c>
      <c r="P456" s="461"/>
      <c r="Q456" s="461"/>
      <c r="R456" s="461"/>
      <c r="S456" s="463"/>
      <c r="T456" s="459" t="s">
        <v>1094</v>
      </c>
      <c r="U456" s="464"/>
      <c r="V456" s="461"/>
      <c r="W456" s="461"/>
      <c r="X456" s="461"/>
      <c r="Y456" s="461"/>
      <c r="Z456" s="461"/>
      <c r="AA456" s="461"/>
      <c r="AB456" s="463"/>
      <c r="AC456" s="410"/>
      <c r="AD456" s="1124" t="s">
        <v>1091</v>
      </c>
      <c r="AE456" s="460"/>
      <c r="AF456" s="461"/>
      <c r="AG456" s="461"/>
      <c r="AH456" s="461"/>
      <c r="AI456" s="462"/>
      <c r="AJ456" s="459" t="s">
        <v>1092</v>
      </c>
      <c r="AK456" s="460"/>
      <c r="AL456" s="461"/>
      <c r="AM456" s="461"/>
      <c r="AN456" s="461"/>
      <c r="AO456" s="463"/>
      <c r="AP456" s="459" t="s">
        <v>1093</v>
      </c>
      <c r="AQ456" s="461"/>
      <c r="AR456" s="461"/>
      <c r="AS456" s="461"/>
      <c r="AT456" s="463"/>
      <c r="AU456" s="459" t="s">
        <v>1094</v>
      </c>
      <c r="AV456" s="464"/>
      <c r="AW456" s="461"/>
      <c r="AX456" s="461"/>
      <c r="AY456" s="461"/>
      <c r="AZ456" s="461"/>
      <c r="BA456" s="461"/>
      <c r="BB456" s="461"/>
      <c r="BC456" s="463"/>
      <c r="BD456" s="411"/>
      <c r="BE456" s="1124" t="s">
        <v>1091</v>
      </c>
      <c r="BF456" s="460"/>
      <c r="BG456" s="461"/>
      <c r="BH456" s="461"/>
      <c r="BI456" s="461"/>
      <c r="BJ456" s="462"/>
      <c r="BK456" s="459" t="s">
        <v>1092</v>
      </c>
      <c r="BL456" s="460"/>
      <c r="BM456" s="461"/>
      <c r="BN456" s="461"/>
      <c r="BO456" s="461"/>
      <c r="BP456" s="463"/>
      <c r="BQ456" s="459" t="s">
        <v>1093</v>
      </c>
      <c r="BR456" s="461"/>
      <c r="BS456" s="461"/>
      <c r="BT456" s="461"/>
      <c r="BU456" s="463"/>
      <c r="BV456" s="459" t="s">
        <v>1094</v>
      </c>
      <c r="BW456" s="464"/>
      <c r="BX456" s="461"/>
      <c r="BY456" s="461"/>
      <c r="BZ456" s="461"/>
      <c r="CA456" s="461"/>
      <c r="CB456" s="461"/>
      <c r="CC456" s="461"/>
      <c r="CD456" s="463"/>
      <c r="CE456" s="412"/>
      <c r="CF456" s="1124" t="s">
        <v>1091</v>
      </c>
      <c r="CG456" s="460"/>
      <c r="CH456" s="461"/>
      <c r="CI456" s="461"/>
      <c r="CJ456" s="461"/>
      <c r="CK456" s="462"/>
      <c r="CL456" s="459" t="s">
        <v>1092</v>
      </c>
      <c r="CM456" s="460"/>
      <c r="CN456" s="461"/>
      <c r="CO456" s="461"/>
      <c r="CP456" s="461"/>
      <c r="CQ456" s="463"/>
      <c r="CR456" s="459" t="s">
        <v>1093</v>
      </c>
      <c r="CS456" s="461"/>
      <c r="CT456" s="461"/>
      <c r="CU456" s="461"/>
      <c r="CV456" s="463"/>
      <c r="CW456" s="459" t="s">
        <v>1094</v>
      </c>
      <c r="CX456" s="464"/>
      <c r="CY456" s="461"/>
      <c r="CZ456" s="461"/>
      <c r="DA456" s="461"/>
      <c r="DB456" s="461"/>
      <c r="DC456" s="461"/>
      <c r="DD456" s="461"/>
      <c r="DE456" s="463"/>
      <c r="DF456" s="3466">
        <f>B456</f>
        <v>13</v>
      </c>
      <c r="DG456" s="3467"/>
      <c r="DH456" s="3467"/>
      <c r="DI456" s="1316" t="s">
        <v>1095</v>
      </c>
      <c r="DJ456" s="1316"/>
      <c r="DK456" s="270"/>
      <c r="DL456" s="270"/>
      <c r="DM456" s="270"/>
      <c r="DN456" s="270"/>
      <c r="DO456" s="1122"/>
      <c r="DP456" s="564">
        <v>0</v>
      </c>
      <c r="DQ456" s="200">
        <v>0</v>
      </c>
      <c r="DR456" s="200">
        <v>0</v>
      </c>
      <c r="DS456" s="200">
        <v>0</v>
      </c>
      <c r="DT456" s="200">
        <v>0</v>
      </c>
      <c r="DU456" s="200">
        <v>0</v>
      </c>
      <c r="DV456" s="200">
        <v>0</v>
      </c>
      <c r="DW456" s="1304"/>
    </row>
    <row r="457" spans="1:127" s="240" customFormat="1" ht="15.95" customHeight="1" thickBot="1">
      <c r="B457" s="466" t="s">
        <v>1096</v>
      </c>
      <c r="C457" s="3198">
        <v>20</v>
      </c>
      <c r="D457" s="3199"/>
      <c r="E457" s="3199"/>
      <c r="F457" s="3199"/>
      <c r="G457" s="3199"/>
      <c r="H457" s="3200"/>
      <c r="I457" s="3201">
        <f>(J450/P450)*C457</f>
        <v>4</v>
      </c>
      <c r="J457" s="3202"/>
      <c r="K457" s="3202"/>
      <c r="L457" s="3202"/>
      <c r="M457" s="3202"/>
      <c r="N457" s="3203"/>
      <c r="O457" s="3201">
        <f>SUM(C452:AB452)</f>
        <v>0</v>
      </c>
      <c r="P457" s="3202"/>
      <c r="Q457" s="3202"/>
      <c r="R457" s="3202"/>
      <c r="S457" s="3203"/>
      <c r="T457" s="3201" t="str">
        <f>IF(O457&lt;=I457,"OK","Trop")</f>
        <v>OK</v>
      </c>
      <c r="U457" s="3202"/>
      <c r="V457" s="3202"/>
      <c r="W457" s="3202"/>
      <c r="X457" s="3202"/>
      <c r="Y457" s="3196" t="str">
        <f>IF(O457&lt;=I457,"",IF(O457&gt;I457,O457-I457))</f>
        <v/>
      </c>
      <c r="Z457" s="3196"/>
      <c r="AA457" s="3196"/>
      <c r="AB457" s="3197"/>
      <c r="AC457" s="410"/>
      <c r="AD457" s="3198">
        <v>20</v>
      </c>
      <c r="AE457" s="3199"/>
      <c r="AF457" s="3199"/>
      <c r="AG457" s="3199"/>
      <c r="AH457" s="3199"/>
      <c r="AI457" s="3200"/>
      <c r="AJ457" s="3201">
        <f>(AK450/AQ450)*AD457</f>
        <v>6</v>
      </c>
      <c r="AK457" s="3202"/>
      <c r="AL457" s="3202"/>
      <c r="AM457" s="3202"/>
      <c r="AN457" s="3202"/>
      <c r="AO457" s="3203"/>
      <c r="AP457" s="3201">
        <f>SUM(AD452:BC452)</f>
        <v>8</v>
      </c>
      <c r="AQ457" s="3202"/>
      <c r="AR457" s="3202"/>
      <c r="AS457" s="3202"/>
      <c r="AT457" s="3203"/>
      <c r="AU457" s="3201" t="str">
        <f>IF(AP457&lt;=AJ457,"OK","Trop")</f>
        <v>Trop</v>
      </c>
      <c r="AV457" s="3202"/>
      <c r="AW457" s="3202"/>
      <c r="AX457" s="3202"/>
      <c r="AY457" s="3202"/>
      <c r="AZ457" s="3196">
        <f>IF(AP457&lt;=AJ457,"",IF(AP457&gt;AJ457,AP457-AJ457))</f>
        <v>2</v>
      </c>
      <c r="BA457" s="3196"/>
      <c r="BB457" s="3196"/>
      <c r="BC457" s="3197"/>
      <c r="BD457" s="411"/>
      <c r="BE457" s="3198">
        <v>20</v>
      </c>
      <c r="BF457" s="3199"/>
      <c r="BG457" s="3199"/>
      <c r="BH457" s="3199"/>
      <c r="BI457" s="3199"/>
      <c r="BJ457" s="3200"/>
      <c r="BK457" s="3201">
        <f>(BL450/BR450)*BE457</f>
        <v>6</v>
      </c>
      <c r="BL457" s="3202"/>
      <c r="BM457" s="3202"/>
      <c r="BN457" s="3202"/>
      <c r="BO457" s="3202"/>
      <c r="BP457" s="3203"/>
      <c r="BQ457" s="3201">
        <f>SUM(BE452:CD452)</f>
        <v>0</v>
      </c>
      <c r="BR457" s="3202"/>
      <c r="BS457" s="3202"/>
      <c r="BT457" s="3202"/>
      <c r="BU457" s="3203"/>
      <c r="BV457" s="3201" t="str">
        <f>IF(BQ457&lt;=BK457,"OK","Trop")</f>
        <v>OK</v>
      </c>
      <c r="BW457" s="3202"/>
      <c r="BX457" s="3202"/>
      <c r="BY457" s="3202"/>
      <c r="BZ457" s="3202"/>
      <c r="CA457" s="3196" t="str">
        <f>IF(BQ457&lt;=BK457,"",IF(BQ457&gt;BK457,BQ457-BK457))</f>
        <v/>
      </c>
      <c r="CB457" s="3196"/>
      <c r="CC457" s="3196"/>
      <c r="CD457" s="3197"/>
      <c r="CE457" s="412"/>
      <c r="CF457" s="3198">
        <v>40</v>
      </c>
      <c r="CG457" s="3199"/>
      <c r="CH457" s="3199"/>
      <c r="CI457" s="3199"/>
      <c r="CJ457" s="3199"/>
      <c r="CK457" s="3200"/>
      <c r="CL457" s="3201">
        <f>(CM450/CS450)*CF457</f>
        <v>8</v>
      </c>
      <c r="CM457" s="3202"/>
      <c r="CN457" s="3202"/>
      <c r="CO457" s="3202"/>
      <c r="CP457" s="3202"/>
      <c r="CQ457" s="3203"/>
      <c r="CR457" s="3201">
        <f>SUM(CF452:DE452)</f>
        <v>0</v>
      </c>
      <c r="CS457" s="3202"/>
      <c r="CT457" s="3202"/>
      <c r="CU457" s="3202"/>
      <c r="CV457" s="3203"/>
      <c r="CW457" s="3201" t="str">
        <f>IF(CR457&lt;=CL457,"OK","Trop")</f>
        <v>OK</v>
      </c>
      <c r="CX457" s="3202"/>
      <c r="CY457" s="3202"/>
      <c r="CZ457" s="3202"/>
      <c r="DA457" s="3202"/>
      <c r="DB457" s="3196" t="str">
        <f>IF(CR457&lt;=CL457,"",IF(CR457&gt;CL457,CR457-CL457))</f>
        <v/>
      </c>
      <c r="DC457" s="3196"/>
      <c r="DD457" s="3196"/>
      <c r="DE457" s="3197"/>
      <c r="DF457" s="1125" t="s">
        <v>1164</v>
      </c>
      <c r="DG457" s="1126"/>
      <c r="DH457" s="1126"/>
      <c r="DI457" s="1126"/>
      <c r="DJ457" s="1126"/>
      <c r="DK457" s="1126"/>
      <c r="DL457" s="1126"/>
      <c r="DM457" s="1126"/>
      <c r="DN457" s="1126"/>
      <c r="DO457" s="1127"/>
      <c r="DP457" s="564">
        <v>0</v>
      </c>
      <c r="DQ457" s="200">
        <v>0</v>
      </c>
      <c r="DR457" s="200">
        <v>0</v>
      </c>
      <c r="DS457" s="200">
        <v>0</v>
      </c>
      <c r="DT457" s="200">
        <v>0</v>
      </c>
      <c r="DU457" s="200">
        <v>0</v>
      </c>
      <c r="DV457" s="200">
        <v>0</v>
      </c>
      <c r="DW457" s="1304"/>
    </row>
    <row r="458" spans="1:127" s="240" customFormat="1" ht="15.95" customHeight="1">
      <c r="A458" s="621"/>
      <c r="B458" s="1248"/>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129"/>
      <c r="BC458" s="129"/>
      <c r="BD458" s="129"/>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c r="CG458" s="129"/>
      <c r="CH458" s="129"/>
      <c r="CI458" s="129"/>
      <c r="CJ458" s="129"/>
      <c r="CK458" s="129"/>
      <c r="CL458" s="129"/>
      <c r="CM458" s="129"/>
      <c r="CN458" s="129"/>
      <c r="CO458" s="129"/>
      <c r="CP458" s="129"/>
      <c r="CQ458" s="129"/>
      <c r="CR458" s="129"/>
      <c r="CS458" s="129"/>
      <c r="CT458" s="129"/>
      <c r="CU458" s="129"/>
      <c r="CV458" s="129"/>
      <c r="CW458" s="129"/>
      <c r="CX458" s="129"/>
      <c r="CY458" s="129"/>
      <c r="CZ458" s="129"/>
      <c r="DA458" s="129"/>
      <c r="DB458" s="129"/>
      <c r="DC458" s="129"/>
      <c r="DD458" s="129"/>
      <c r="DE458" s="129"/>
      <c r="DF458" s="129"/>
      <c r="DG458" s="129"/>
      <c r="DI458" s="564">
        <v>0</v>
      </c>
      <c r="DJ458" s="564">
        <v>0</v>
      </c>
      <c r="DK458" s="564">
        <v>0</v>
      </c>
      <c r="DL458" s="564">
        <v>0</v>
      </c>
      <c r="DM458" s="564">
        <v>0</v>
      </c>
      <c r="DN458" s="564">
        <v>0</v>
      </c>
      <c r="DO458" s="564">
        <v>0</v>
      </c>
      <c r="DP458" s="564">
        <v>0</v>
      </c>
      <c r="DQ458" s="200">
        <v>0</v>
      </c>
      <c r="DR458" s="200">
        <v>0</v>
      </c>
      <c r="DS458" s="200">
        <v>0</v>
      </c>
      <c r="DT458" s="200">
        <v>0</v>
      </c>
      <c r="DU458" s="200">
        <v>0</v>
      </c>
      <c r="DV458" s="200">
        <v>0</v>
      </c>
      <c r="DW458" s="1304"/>
    </row>
    <row r="459" spans="1:127" s="240" customFormat="1" ht="15.95" customHeight="1">
      <c r="B459" s="3468" t="str">
        <f>B243</f>
        <v>PROTÉINES  Frits ou pré-frits + 15 % lipides</v>
      </c>
      <c r="C459" s="3469"/>
      <c r="D459" s="3469"/>
      <c r="E459" s="3469"/>
      <c r="F459" s="3469"/>
      <c r="G459" s="3469"/>
      <c r="H459" s="3469"/>
      <c r="I459" s="3469"/>
      <c r="J459" s="3469"/>
      <c r="K459" s="3469"/>
      <c r="L459" s="3469"/>
      <c r="M459" s="3469"/>
      <c r="N459" s="3469"/>
      <c r="O459" s="3469"/>
      <c r="P459" s="3469"/>
      <c r="Q459" s="3469"/>
      <c r="R459" s="3469"/>
      <c r="S459" s="3469"/>
      <c r="T459" s="3469"/>
      <c r="U459" s="3469"/>
      <c r="V459" s="3469"/>
      <c r="W459" s="3469"/>
      <c r="X459" s="3469"/>
      <c r="Y459" s="3469"/>
      <c r="Z459" s="3469"/>
      <c r="AA459" s="3469"/>
      <c r="AB459" s="3469"/>
      <c r="AC459" s="3469"/>
      <c r="AD459" s="3469"/>
      <c r="AE459" s="3469"/>
      <c r="AF459" s="3469"/>
      <c r="AG459" s="3469"/>
      <c r="AH459" s="3469"/>
      <c r="AI459" s="3469"/>
      <c r="AJ459" s="3469"/>
      <c r="AK459" s="3469"/>
      <c r="AL459" s="3469"/>
      <c r="AM459" s="3469"/>
      <c r="AN459" s="3469"/>
      <c r="AO459" s="3469"/>
      <c r="AP459" s="3469"/>
      <c r="AQ459" s="3469"/>
      <c r="AR459" s="3469"/>
      <c r="AS459" s="3469"/>
      <c r="AT459" s="3469"/>
      <c r="AU459" s="3469"/>
      <c r="AV459" s="3469"/>
      <c r="AW459" s="3469"/>
      <c r="AX459" s="3469"/>
      <c r="AY459" s="3469"/>
      <c r="AZ459" s="3469"/>
      <c r="BA459" s="3469"/>
      <c r="BB459" s="3469"/>
      <c r="BC459" s="3469"/>
      <c r="BD459" s="3469"/>
      <c r="BE459" s="3469"/>
      <c r="BF459" s="3469"/>
      <c r="BG459" s="3469"/>
      <c r="BH459" s="3469"/>
      <c r="BI459" s="3469"/>
      <c r="BJ459" s="3469"/>
      <c r="BK459" s="3469"/>
      <c r="BL459" s="3469"/>
      <c r="BM459" s="3469"/>
      <c r="BN459" s="3469"/>
      <c r="BO459" s="3469"/>
      <c r="BP459" s="3469"/>
      <c r="BQ459" s="3469"/>
      <c r="BR459" s="3469"/>
      <c r="BS459" s="3469"/>
      <c r="BT459" s="3469"/>
      <c r="BU459" s="3469"/>
      <c r="BV459" s="3469"/>
      <c r="BW459" s="3469"/>
      <c r="BX459" s="3469"/>
      <c r="BY459" s="3469"/>
      <c r="BZ459" s="3469"/>
      <c r="CA459" s="3469"/>
      <c r="CB459" s="3469"/>
      <c r="CC459" s="3469"/>
      <c r="CD459" s="3469"/>
      <c r="CE459" s="3469"/>
      <c r="CF459" s="3469"/>
      <c r="CG459" s="3469"/>
      <c r="CH459" s="3469"/>
      <c r="CI459" s="3469"/>
      <c r="CJ459" s="3469"/>
      <c r="CK459" s="3469"/>
      <c r="CL459" s="3469"/>
      <c r="CM459" s="3469"/>
      <c r="CN459" s="3469"/>
      <c r="CO459" s="3469"/>
      <c r="CP459" s="3469"/>
      <c r="CQ459" s="3469"/>
      <c r="CR459" s="3391" t="s">
        <v>1163</v>
      </c>
      <c r="CS459" s="3391"/>
      <c r="CT459" s="3391"/>
      <c r="CU459" s="3391"/>
      <c r="CV459" s="3391"/>
      <c r="CW459" s="3391"/>
      <c r="CX459" s="3391"/>
      <c r="CY459" s="3391"/>
      <c r="CZ459" s="3391"/>
      <c r="DA459" s="3391"/>
      <c r="DB459" s="3391"/>
      <c r="DC459" s="3391"/>
      <c r="DD459" s="3391"/>
      <c r="DE459" s="3391"/>
      <c r="DF459" s="3391">
        <f>ROW(DE247)</f>
        <v>247</v>
      </c>
      <c r="DG459" s="3391" t="s">
        <v>1124</v>
      </c>
      <c r="DH459" s="3391">
        <f>ROW(DE254)</f>
        <v>254</v>
      </c>
      <c r="DI459" s="3473" t="str">
        <f>B459</f>
        <v>PROTÉINES  Frits ou pré-frits + 15 % lipides</v>
      </c>
      <c r="DJ459" s="3473"/>
      <c r="DK459" s="3473"/>
      <c r="DL459" s="3473"/>
      <c r="DM459" s="3473"/>
      <c r="DN459" s="3473"/>
      <c r="DO459" s="3474"/>
      <c r="DP459" s="564">
        <v>0</v>
      </c>
      <c r="DQ459" s="200">
        <v>0</v>
      </c>
      <c r="DR459" s="200">
        <v>0</v>
      </c>
      <c r="DS459" s="200">
        <v>0</v>
      </c>
      <c r="DT459" s="200">
        <v>0</v>
      </c>
      <c r="DU459" s="200">
        <v>0</v>
      </c>
      <c r="DV459" s="200">
        <v>0</v>
      </c>
      <c r="DW459" s="1304"/>
    </row>
    <row r="460" spans="1:127" s="240" customFormat="1" ht="15.95" customHeight="1">
      <c r="B460" s="3470"/>
      <c r="C460" s="3471"/>
      <c r="D460" s="3471"/>
      <c r="E460" s="3471"/>
      <c r="F460" s="3471"/>
      <c r="G460" s="3471"/>
      <c r="H460" s="3471"/>
      <c r="I460" s="3471"/>
      <c r="J460" s="3471"/>
      <c r="K460" s="3471"/>
      <c r="L460" s="3471"/>
      <c r="M460" s="3471"/>
      <c r="N460" s="3471"/>
      <c r="O460" s="3471"/>
      <c r="P460" s="3471"/>
      <c r="Q460" s="3471"/>
      <c r="R460" s="3471"/>
      <c r="S460" s="3471"/>
      <c r="T460" s="3471"/>
      <c r="U460" s="3471"/>
      <c r="V460" s="3471"/>
      <c r="W460" s="3471"/>
      <c r="X460" s="3471"/>
      <c r="Y460" s="3471"/>
      <c r="Z460" s="3471"/>
      <c r="AA460" s="3471"/>
      <c r="AB460" s="3471"/>
      <c r="AC460" s="3471"/>
      <c r="AD460" s="3471"/>
      <c r="AE460" s="3471"/>
      <c r="AF460" s="3471"/>
      <c r="AG460" s="3471"/>
      <c r="AH460" s="3471"/>
      <c r="AI460" s="3471"/>
      <c r="AJ460" s="3471"/>
      <c r="AK460" s="3471"/>
      <c r="AL460" s="3471"/>
      <c r="AM460" s="3471"/>
      <c r="AN460" s="3471"/>
      <c r="AO460" s="3471"/>
      <c r="AP460" s="3471"/>
      <c r="AQ460" s="3471"/>
      <c r="AR460" s="3471"/>
      <c r="AS460" s="3471"/>
      <c r="AT460" s="3471"/>
      <c r="AU460" s="3471"/>
      <c r="AV460" s="3471"/>
      <c r="AW460" s="3471"/>
      <c r="AX460" s="3471"/>
      <c r="AY460" s="3471"/>
      <c r="AZ460" s="3471"/>
      <c r="BA460" s="3471"/>
      <c r="BB460" s="3471"/>
      <c r="BC460" s="3471"/>
      <c r="BD460" s="3471"/>
      <c r="BE460" s="3471"/>
      <c r="BF460" s="3471"/>
      <c r="BG460" s="3471"/>
      <c r="BH460" s="3471"/>
      <c r="BI460" s="3471"/>
      <c r="BJ460" s="3471"/>
      <c r="BK460" s="3471"/>
      <c r="BL460" s="3471"/>
      <c r="BM460" s="3471"/>
      <c r="BN460" s="3471"/>
      <c r="BO460" s="3471"/>
      <c r="BP460" s="3471"/>
      <c r="BQ460" s="3471"/>
      <c r="BR460" s="3471"/>
      <c r="BS460" s="3471"/>
      <c r="BT460" s="3471"/>
      <c r="BU460" s="3471"/>
      <c r="BV460" s="3471"/>
      <c r="BW460" s="3471"/>
      <c r="BX460" s="3471"/>
      <c r="BY460" s="3471"/>
      <c r="BZ460" s="3471"/>
      <c r="CA460" s="3471"/>
      <c r="CB460" s="3471"/>
      <c r="CC460" s="3471"/>
      <c r="CD460" s="3471"/>
      <c r="CE460" s="3471"/>
      <c r="CF460" s="3471"/>
      <c r="CG460" s="3471"/>
      <c r="CH460" s="3471"/>
      <c r="CI460" s="3471"/>
      <c r="CJ460" s="3471"/>
      <c r="CK460" s="3471"/>
      <c r="CL460" s="3471"/>
      <c r="CM460" s="3471"/>
      <c r="CN460" s="3471"/>
      <c r="CO460" s="3471"/>
      <c r="CP460" s="3471"/>
      <c r="CQ460" s="3471"/>
      <c r="CR460" s="3472"/>
      <c r="CS460" s="3472"/>
      <c r="CT460" s="3472"/>
      <c r="CU460" s="3472"/>
      <c r="CV460" s="3472"/>
      <c r="CW460" s="3472"/>
      <c r="CX460" s="3472"/>
      <c r="CY460" s="3472"/>
      <c r="CZ460" s="3472"/>
      <c r="DA460" s="3472"/>
      <c r="DB460" s="3472"/>
      <c r="DC460" s="3472"/>
      <c r="DD460" s="3472"/>
      <c r="DE460" s="3472"/>
      <c r="DF460" s="3472"/>
      <c r="DG460" s="3472"/>
      <c r="DH460" s="3472"/>
      <c r="DI460" s="3475"/>
      <c r="DJ460" s="3475"/>
      <c r="DK460" s="3475"/>
      <c r="DL460" s="3475"/>
      <c r="DM460" s="3475"/>
      <c r="DN460" s="3475"/>
      <c r="DO460" s="3476"/>
      <c r="DP460" s="564">
        <v>0</v>
      </c>
      <c r="DQ460" s="200">
        <v>0</v>
      </c>
      <c r="DR460" s="200">
        <v>0</v>
      </c>
      <c r="DS460" s="200">
        <v>0</v>
      </c>
      <c r="DT460" s="200">
        <v>0</v>
      </c>
      <c r="DU460" s="200">
        <v>0</v>
      </c>
      <c r="DV460" s="200">
        <v>0</v>
      </c>
      <c r="DW460" s="1304"/>
    </row>
    <row r="461" spans="1:127" s="240" customFormat="1" ht="15.95" customHeight="1">
      <c r="B461" s="444" t="s">
        <v>1080</v>
      </c>
      <c r="C461" s="1108" t="s">
        <v>1076</v>
      </c>
      <c r="D461" s="1109"/>
      <c r="E461" s="1109"/>
      <c r="F461" s="1109"/>
      <c r="G461" s="1109"/>
      <c r="H461" s="1109"/>
      <c r="I461" s="1110" t="s">
        <v>1081</v>
      </c>
      <c r="J461" s="3185">
        <v>4</v>
      </c>
      <c r="K461" s="3185"/>
      <c r="L461" s="1109" t="s">
        <v>1082</v>
      </c>
      <c r="M461" s="1109"/>
      <c r="N461" s="1111"/>
      <c r="O461" s="1111"/>
      <c r="P461" s="3186">
        <v>20</v>
      </c>
      <c r="Q461" s="3186"/>
      <c r="R461" s="1109" t="s">
        <v>1083</v>
      </c>
      <c r="S461" s="1112"/>
      <c r="T461" s="1109"/>
      <c r="U461" s="1109"/>
      <c r="V461" s="1109"/>
      <c r="W461" s="1109"/>
      <c r="X461" s="1109"/>
      <c r="Y461" s="1109"/>
      <c r="Z461" s="1109"/>
      <c r="AA461" s="1109"/>
      <c r="AB461" s="1113"/>
      <c r="AC461" s="410"/>
      <c r="AD461" s="1108"/>
      <c r="AE461" s="1109"/>
      <c r="AF461" s="1109"/>
      <c r="AG461" s="1109"/>
      <c r="AH461" s="1109"/>
      <c r="AI461" s="1109"/>
      <c r="AJ461" s="1110" t="s">
        <v>1081</v>
      </c>
      <c r="AK461" s="3185">
        <v>6</v>
      </c>
      <c r="AL461" s="3185"/>
      <c r="AM461" s="1109" t="s">
        <v>1082</v>
      </c>
      <c r="AN461" s="1109"/>
      <c r="AO461" s="1111"/>
      <c r="AP461" s="1111"/>
      <c r="AQ461" s="3186">
        <v>20</v>
      </c>
      <c r="AR461" s="3186"/>
      <c r="AS461" s="1109" t="s">
        <v>1083</v>
      </c>
      <c r="AT461" s="1112"/>
      <c r="AU461" s="1109"/>
      <c r="AV461" s="1109"/>
      <c r="AW461" s="1109"/>
      <c r="AX461" s="1109"/>
      <c r="AY461" s="1109"/>
      <c r="AZ461" s="1109"/>
      <c r="BA461" s="1109"/>
      <c r="BB461" s="1109"/>
      <c r="BC461" s="1113"/>
      <c r="BD461" s="411"/>
      <c r="BE461" s="1108"/>
      <c r="BF461" s="1109"/>
      <c r="BG461" s="1109"/>
      <c r="BH461" s="1109"/>
      <c r="BI461" s="1109"/>
      <c r="BJ461" s="1109"/>
      <c r="BK461" s="1110" t="s">
        <v>1081</v>
      </c>
      <c r="BL461" s="3185">
        <v>6</v>
      </c>
      <c r="BM461" s="3185"/>
      <c r="BN461" s="1109" t="s">
        <v>1082</v>
      </c>
      <c r="BO461" s="1109"/>
      <c r="BP461" s="1111"/>
      <c r="BQ461" s="1111"/>
      <c r="BR461" s="3186">
        <v>20</v>
      </c>
      <c r="BS461" s="3186"/>
      <c r="BT461" s="1109" t="s">
        <v>1083</v>
      </c>
      <c r="BU461" s="1112"/>
      <c r="BV461" s="1109"/>
      <c r="BW461" s="1109"/>
      <c r="BX461" s="1109"/>
      <c r="BY461" s="1109"/>
      <c r="BZ461" s="1109"/>
      <c r="CA461" s="1109"/>
      <c r="CB461" s="1109"/>
      <c r="CC461" s="1109"/>
      <c r="CD461" s="1113"/>
      <c r="CE461" s="412"/>
      <c r="CF461" s="1108"/>
      <c r="CG461" s="1109"/>
      <c r="CH461" s="1109"/>
      <c r="CI461" s="1109"/>
      <c r="CJ461" s="1109"/>
      <c r="CK461" s="1109"/>
      <c r="CL461" s="1110" t="s">
        <v>1081</v>
      </c>
      <c r="CM461" s="3185">
        <v>4</v>
      </c>
      <c r="CN461" s="3185"/>
      <c r="CO461" s="1109" t="s">
        <v>1082</v>
      </c>
      <c r="CP461" s="1109"/>
      <c r="CQ461" s="1111"/>
      <c r="CR461" s="1111"/>
      <c r="CS461" s="3186">
        <v>20</v>
      </c>
      <c r="CT461" s="3186"/>
      <c r="CU461" s="1109" t="s">
        <v>1083</v>
      </c>
      <c r="CV461" s="1112"/>
      <c r="CW461" s="1109"/>
      <c r="CX461" s="1109"/>
      <c r="CY461" s="1109"/>
      <c r="CZ461" s="1109"/>
      <c r="DA461" s="1109"/>
      <c r="DB461" s="1109"/>
      <c r="DC461" s="1109"/>
      <c r="DD461" s="1109"/>
      <c r="DE461" s="1113"/>
      <c r="DF461" s="1129" t="s">
        <v>1084</v>
      </c>
      <c r="DG461" s="1130"/>
      <c r="DH461" s="1131"/>
      <c r="DI461" s="1131"/>
      <c r="DJ461" s="1314"/>
      <c r="DK461" s="1314"/>
      <c r="DL461" s="1314"/>
      <c r="DM461" s="1314"/>
      <c r="DN461" s="1314"/>
      <c r="DO461" s="1315"/>
      <c r="DP461" s="564">
        <v>0</v>
      </c>
      <c r="DQ461" s="200">
        <v>0</v>
      </c>
      <c r="DR461" s="200">
        <v>0</v>
      </c>
      <c r="DS461" s="200">
        <v>0</v>
      </c>
      <c r="DT461" s="200">
        <v>0</v>
      </c>
      <c r="DU461" s="200">
        <v>0</v>
      </c>
      <c r="DV461" s="200">
        <v>0</v>
      </c>
      <c r="DW461" s="1304"/>
    </row>
    <row r="462" spans="1:127" s="240" customFormat="1" ht="13.5" customHeight="1">
      <c r="B462" s="413" t="s">
        <v>205</v>
      </c>
      <c r="C462" s="414" t="s">
        <v>66</v>
      </c>
      <c r="D462" s="415" t="s">
        <v>77</v>
      </c>
      <c r="E462" s="414" t="s">
        <v>66</v>
      </c>
      <c r="F462" s="415" t="s">
        <v>77</v>
      </c>
      <c r="G462" s="414" t="s">
        <v>66</v>
      </c>
      <c r="H462" s="415" t="s">
        <v>77</v>
      </c>
      <c r="I462" s="414" t="s">
        <v>66</v>
      </c>
      <c r="J462" s="415" t="s">
        <v>77</v>
      </c>
      <c r="K462" s="414" t="s">
        <v>66</v>
      </c>
      <c r="L462" s="415" t="s">
        <v>77</v>
      </c>
      <c r="M462" s="414" t="s">
        <v>66</v>
      </c>
      <c r="N462" s="415" t="s">
        <v>77</v>
      </c>
      <c r="O462" s="414" t="s">
        <v>66</v>
      </c>
      <c r="P462" s="415" t="s">
        <v>77</v>
      </c>
      <c r="Q462" s="414" t="s">
        <v>66</v>
      </c>
      <c r="R462" s="415" t="s">
        <v>77</v>
      </c>
      <c r="S462" s="414" t="s">
        <v>66</v>
      </c>
      <c r="T462" s="415" t="s">
        <v>77</v>
      </c>
      <c r="U462" s="414" t="s">
        <v>66</v>
      </c>
      <c r="V462" s="415" t="s">
        <v>77</v>
      </c>
      <c r="W462" s="414" t="s">
        <v>66</v>
      </c>
      <c r="X462" s="415" t="s">
        <v>77</v>
      </c>
      <c r="Y462" s="414" t="s">
        <v>66</v>
      </c>
      <c r="Z462" s="415" t="s">
        <v>77</v>
      </c>
      <c r="AA462" s="414" t="s">
        <v>66</v>
      </c>
      <c r="AB462" s="416" t="s">
        <v>77</v>
      </c>
      <c r="AC462" s="410"/>
      <c r="AD462" s="417" t="s">
        <v>66</v>
      </c>
      <c r="AE462" s="415" t="s">
        <v>77</v>
      </c>
      <c r="AF462" s="418" t="s">
        <v>66</v>
      </c>
      <c r="AG462" s="415" t="s">
        <v>77</v>
      </c>
      <c r="AH462" s="418" t="s">
        <v>66</v>
      </c>
      <c r="AI462" s="415" t="s">
        <v>77</v>
      </c>
      <c r="AJ462" s="418" t="s">
        <v>66</v>
      </c>
      <c r="AK462" s="415" t="s">
        <v>77</v>
      </c>
      <c r="AL462" s="418" t="s">
        <v>66</v>
      </c>
      <c r="AM462" s="415" t="s">
        <v>77</v>
      </c>
      <c r="AN462" s="418" t="s">
        <v>66</v>
      </c>
      <c r="AO462" s="415" t="s">
        <v>77</v>
      </c>
      <c r="AP462" s="418" t="s">
        <v>66</v>
      </c>
      <c r="AQ462" s="415" t="s">
        <v>77</v>
      </c>
      <c r="AR462" s="418" t="s">
        <v>66</v>
      </c>
      <c r="AS462" s="415" t="s">
        <v>77</v>
      </c>
      <c r="AT462" s="418" t="s">
        <v>66</v>
      </c>
      <c r="AU462" s="415" t="s">
        <v>77</v>
      </c>
      <c r="AV462" s="418" t="s">
        <v>66</v>
      </c>
      <c r="AW462" s="415" t="s">
        <v>77</v>
      </c>
      <c r="AX462" s="418" t="s">
        <v>66</v>
      </c>
      <c r="AY462" s="415" t="s">
        <v>77</v>
      </c>
      <c r="AZ462" s="418" t="s">
        <v>66</v>
      </c>
      <c r="BA462" s="415" t="s">
        <v>77</v>
      </c>
      <c r="BB462" s="418" t="s">
        <v>66</v>
      </c>
      <c r="BC462" s="416" t="s">
        <v>77</v>
      </c>
      <c r="BD462" s="411"/>
      <c r="BE462" s="419" t="s">
        <v>66</v>
      </c>
      <c r="BF462" s="415" t="s">
        <v>77</v>
      </c>
      <c r="BG462" s="420" t="s">
        <v>66</v>
      </c>
      <c r="BH462" s="415" t="s">
        <v>77</v>
      </c>
      <c r="BI462" s="420" t="s">
        <v>66</v>
      </c>
      <c r="BJ462" s="415" t="s">
        <v>77</v>
      </c>
      <c r="BK462" s="420" t="s">
        <v>66</v>
      </c>
      <c r="BL462" s="415" t="s">
        <v>77</v>
      </c>
      <c r="BM462" s="420" t="s">
        <v>66</v>
      </c>
      <c r="BN462" s="415" t="s">
        <v>77</v>
      </c>
      <c r="BO462" s="420" t="s">
        <v>66</v>
      </c>
      <c r="BP462" s="415" t="s">
        <v>77</v>
      </c>
      <c r="BQ462" s="420" t="s">
        <v>66</v>
      </c>
      <c r="BR462" s="415" t="s">
        <v>77</v>
      </c>
      <c r="BS462" s="420" t="s">
        <v>66</v>
      </c>
      <c r="BT462" s="415" t="s">
        <v>77</v>
      </c>
      <c r="BU462" s="420" t="s">
        <v>66</v>
      </c>
      <c r="BV462" s="415" t="s">
        <v>77</v>
      </c>
      <c r="BW462" s="420" t="s">
        <v>66</v>
      </c>
      <c r="BX462" s="415" t="s">
        <v>77</v>
      </c>
      <c r="BY462" s="420" t="s">
        <v>66</v>
      </c>
      <c r="BZ462" s="415" t="s">
        <v>77</v>
      </c>
      <c r="CA462" s="420" t="s">
        <v>66</v>
      </c>
      <c r="CB462" s="415" t="s">
        <v>77</v>
      </c>
      <c r="CC462" s="420" t="s">
        <v>66</v>
      </c>
      <c r="CD462" s="416" t="s">
        <v>77</v>
      </c>
      <c r="CE462" s="412"/>
      <c r="CF462" s="421" t="s">
        <v>66</v>
      </c>
      <c r="CG462" s="415" t="s">
        <v>77</v>
      </c>
      <c r="CH462" s="422" t="s">
        <v>66</v>
      </c>
      <c r="CI462" s="415" t="s">
        <v>77</v>
      </c>
      <c r="CJ462" s="422" t="s">
        <v>66</v>
      </c>
      <c r="CK462" s="415" t="s">
        <v>77</v>
      </c>
      <c r="CL462" s="422" t="s">
        <v>66</v>
      </c>
      <c r="CM462" s="415" t="s">
        <v>77</v>
      </c>
      <c r="CN462" s="422" t="s">
        <v>66</v>
      </c>
      <c r="CO462" s="415" t="s">
        <v>77</v>
      </c>
      <c r="CP462" s="422" t="s">
        <v>66</v>
      </c>
      <c r="CQ462" s="415" t="s">
        <v>77</v>
      </c>
      <c r="CR462" s="422" t="s">
        <v>66</v>
      </c>
      <c r="CS462" s="415" t="s">
        <v>77</v>
      </c>
      <c r="CT462" s="422" t="s">
        <v>66</v>
      </c>
      <c r="CU462" s="415" t="s">
        <v>77</v>
      </c>
      <c r="CV462" s="422" t="s">
        <v>66</v>
      </c>
      <c r="CW462" s="415" t="s">
        <v>77</v>
      </c>
      <c r="CX462" s="422" t="s">
        <v>66</v>
      </c>
      <c r="CY462" s="415" t="s">
        <v>77</v>
      </c>
      <c r="CZ462" s="422" t="s">
        <v>66</v>
      </c>
      <c r="DA462" s="415" t="s">
        <v>77</v>
      </c>
      <c r="DB462" s="422" t="s">
        <v>66</v>
      </c>
      <c r="DC462" s="415" t="s">
        <v>77</v>
      </c>
      <c r="DD462" s="422" t="s">
        <v>66</v>
      </c>
      <c r="DE462" s="416" t="s">
        <v>77</v>
      </c>
      <c r="DF462" s="1119" t="s">
        <v>922</v>
      </c>
      <c r="DG462" s="1120"/>
      <c r="DH462" s="1120"/>
      <c r="DI462" s="1120"/>
      <c r="DJ462" s="1120"/>
      <c r="DK462" s="1120"/>
      <c r="DL462" s="1120"/>
      <c r="DM462" s="1120"/>
      <c r="DN462" s="1120"/>
      <c r="DO462" s="1121"/>
      <c r="DP462" s="564">
        <v>0</v>
      </c>
      <c r="DQ462" s="200">
        <v>0</v>
      </c>
      <c r="DR462" s="200">
        <v>0</v>
      </c>
      <c r="DS462" s="200">
        <v>0</v>
      </c>
      <c r="DT462" s="200">
        <v>0</v>
      </c>
      <c r="DU462" s="200">
        <v>0</v>
      </c>
      <c r="DV462" s="200">
        <v>0</v>
      </c>
      <c r="DW462" s="1304"/>
    </row>
    <row r="463" spans="1:127" s="240" customFormat="1" ht="15.95" customHeight="1">
      <c r="B463" s="3190" t="s">
        <v>1085</v>
      </c>
      <c r="C463" s="448">
        <f>SUM(C247:C254)</f>
        <v>0</v>
      </c>
      <c r="D463" s="449">
        <f t="shared" ref="D463:BO463" si="161">SUM(D247:D254)</f>
        <v>0</v>
      </c>
      <c r="E463" s="448">
        <f t="shared" si="161"/>
        <v>0</v>
      </c>
      <c r="F463" s="449">
        <f t="shared" si="161"/>
        <v>0</v>
      </c>
      <c r="G463" s="448">
        <f t="shared" si="161"/>
        <v>0</v>
      </c>
      <c r="H463" s="449">
        <f t="shared" si="161"/>
        <v>0</v>
      </c>
      <c r="I463" s="448">
        <f t="shared" si="161"/>
        <v>0</v>
      </c>
      <c r="J463" s="449">
        <f t="shared" si="161"/>
        <v>0</v>
      </c>
      <c r="K463" s="448">
        <f t="shared" si="161"/>
        <v>0</v>
      </c>
      <c r="L463" s="449">
        <f t="shared" si="161"/>
        <v>0</v>
      </c>
      <c r="M463" s="448">
        <f t="shared" si="161"/>
        <v>0</v>
      </c>
      <c r="N463" s="449">
        <f t="shared" si="161"/>
        <v>0</v>
      </c>
      <c r="O463" s="448">
        <f t="shared" si="161"/>
        <v>0</v>
      </c>
      <c r="P463" s="449">
        <f t="shared" si="161"/>
        <v>0</v>
      </c>
      <c r="Q463" s="448">
        <f t="shared" si="161"/>
        <v>0</v>
      </c>
      <c r="R463" s="449">
        <f t="shared" si="161"/>
        <v>0</v>
      </c>
      <c r="S463" s="448">
        <f t="shared" si="161"/>
        <v>0</v>
      </c>
      <c r="T463" s="449">
        <f t="shared" si="161"/>
        <v>0</v>
      </c>
      <c r="U463" s="448">
        <f t="shared" si="161"/>
        <v>0</v>
      </c>
      <c r="V463" s="449">
        <f t="shared" si="161"/>
        <v>0</v>
      </c>
      <c r="W463" s="448">
        <f t="shared" si="161"/>
        <v>0</v>
      </c>
      <c r="X463" s="449">
        <f t="shared" si="161"/>
        <v>0</v>
      </c>
      <c r="Y463" s="448">
        <f t="shared" si="161"/>
        <v>0</v>
      </c>
      <c r="Z463" s="449">
        <f t="shared" si="161"/>
        <v>0</v>
      </c>
      <c r="AA463" s="448">
        <f t="shared" si="161"/>
        <v>0</v>
      </c>
      <c r="AB463" s="449">
        <f t="shared" si="161"/>
        <v>0</v>
      </c>
      <c r="AC463" s="410"/>
      <c r="AD463" s="450">
        <f t="shared" si="161"/>
        <v>0</v>
      </c>
      <c r="AE463" s="449">
        <f t="shared" si="161"/>
        <v>0</v>
      </c>
      <c r="AF463" s="450">
        <f t="shared" si="161"/>
        <v>0</v>
      </c>
      <c r="AG463" s="449">
        <f t="shared" si="161"/>
        <v>0</v>
      </c>
      <c r="AH463" s="450">
        <f t="shared" si="161"/>
        <v>0</v>
      </c>
      <c r="AI463" s="449">
        <f t="shared" si="161"/>
        <v>0</v>
      </c>
      <c r="AJ463" s="450">
        <f t="shared" si="161"/>
        <v>0</v>
      </c>
      <c r="AK463" s="449">
        <f t="shared" si="161"/>
        <v>0</v>
      </c>
      <c r="AL463" s="450">
        <f t="shared" si="161"/>
        <v>0</v>
      </c>
      <c r="AM463" s="449">
        <f t="shared" si="161"/>
        <v>0</v>
      </c>
      <c r="AN463" s="450">
        <f t="shared" si="161"/>
        <v>0</v>
      </c>
      <c r="AO463" s="449">
        <f t="shared" si="161"/>
        <v>0</v>
      </c>
      <c r="AP463" s="450">
        <f t="shared" si="161"/>
        <v>0</v>
      </c>
      <c r="AQ463" s="449">
        <f t="shared" si="161"/>
        <v>0</v>
      </c>
      <c r="AR463" s="450">
        <f t="shared" si="161"/>
        <v>0</v>
      </c>
      <c r="AS463" s="449">
        <f t="shared" si="161"/>
        <v>0</v>
      </c>
      <c r="AT463" s="450">
        <f t="shared" si="161"/>
        <v>0</v>
      </c>
      <c r="AU463" s="449">
        <f t="shared" si="161"/>
        <v>0</v>
      </c>
      <c r="AV463" s="450">
        <f t="shared" si="161"/>
        <v>0</v>
      </c>
      <c r="AW463" s="449">
        <f t="shared" si="161"/>
        <v>0</v>
      </c>
      <c r="AX463" s="450">
        <f t="shared" si="161"/>
        <v>0</v>
      </c>
      <c r="AY463" s="449">
        <f t="shared" si="161"/>
        <v>0</v>
      </c>
      <c r="AZ463" s="450">
        <f t="shared" si="161"/>
        <v>0</v>
      </c>
      <c r="BA463" s="449">
        <f t="shared" si="161"/>
        <v>0</v>
      </c>
      <c r="BB463" s="450">
        <f t="shared" si="161"/>
        <v>0</v>
      </c>
      <c r="BC463" s="449">
        <f t="shared" si="161"/>
        <v>0</v>
      </c>
      <c r="BD463" s="411"/>
      <c r="BE463" s="451">
        <f t="shared" si="161"/>
        <v>0</v>
      </c>
      <c r="BF463" s="449">
        <f t="shared" si="161"/>
        <v>0</v>
      </c>
      <c r="BG463" s="451">
        <f t="shared" si="161"/>
        <v>0</v>
      </c>
      <c r="BH463" s="449">
        <f t="shared" si="161"/>
        <v>0</v>
      </c>
      <c r="BI463" s="451">
        <f t="shared" si="161"/>
        <v>0</v>
      </c>
      <c r="BJ463" s="449">
        <f t="shared" si="161"/>
        <v>0</v>
      </c>
      <c r="BK463" s="451">
        <f t="shared" si="161"/>
        <v>0</v>
      </c>
      <c r="BL463" s="449">
        <f t="shared" si="161"/>
        <v>0</v>
      </c>
      <c r="BM463" s="451">
        <f t="shared" si="161"/>
        <v>0</v>
      </c>
      <c r="BN463" s="449">
        <f t="shared" si="161"/>
        <v>0</v>
      </c>
      <c r="BO463" s="451">
        <f t="shared" si="161"/>
        <v>0</v>
      </c>
      <c r="BP463" s="449">
        <f t="shared" ref="BP463:DE463" si="162">SUM(BP247:BP254)</f>
        <v>0</v>
      </c>
      <c r="BQ463" s="451">
        <f t="shared" si="162"/>
        <v>0</v>
      </c>
      <c r="BR463" s="449">
        <f t="shared" si="162"/>
        <v>0</v>
      </c>
      <c r="BS463" s="451">
        <f t="shared" si="162"/>
        <v>0</v>
      </c>
      <c r="BT463" s="449">
        <f t="shared" si="162"/>
        <v>0</v>
      </c>
      <c r="BU463" s="451">
        <f t="shared" si="162"/>
        <v>0</v>
      </c>
      <c r="BV463" s="449">
        <f t="shared" si="162"/>
        <v>0</v>
      </c>
      <c r="BW463" s="451">
        <f t="shared" si="162"/>
        <v>0</v>
      </c>
      <c r="BX463" s="449">
        <f t="shared" si="162"/>
        <v>0</v>
      </c>
      <c r="BY463" s="451">
        <f t="shared" si="162"/>
        <v>0</v>
      </c>
      <c r="BZ463" s="449">
        <f t="shared" si="162"/>
        <v>0</v>
      </c>
      <c r="CA463" s="451">
        <f t="shared" si="162"/>
        <v>0</v>
      </c>
      <c r="CB463" s="449">
        <f t="shared" si="162"/>
        <v>0</v>
      </c>
      <c r="CC463" s="451">
        <f t="shared" si="162"/>
        <v>0</v>
      </c>
      <c r="CD463" s="449">
        <f t="shared" si="162"/>
        <v>0</v>
      </c>
      <c r="CE463" s="412"/>
      <c r="CF463" s="452">
        <f t="shared" si="162"/>
        <v>0</v>
      </c>
      <c r="CG463" s="449">
        <f t="shared" si="162"/>
        <v>0</v>
      </c>
      <c r="CH463" s="452">
        <f t="shared" si="162"/>
        <v>0</v>
      </c>
      <c r="CI463" s="449">
        <f t="shared" si="162"/>
        <v>0</v>
      </c>
      <c r="CJ463" s="452">
        <f t="shared" si="162"/>
        <v>0</v>
      </c>
      <c r="CK463" s="449">
        <f t="shared" si="162"/>
        <v>0</v>
      </c>
      <c r="CL463" s="452">
        <f t="shared" si="162"/>
        <v>0</v>
      </c>
      <c r="CM463" s="449">
        <f t="shared" si="162"/>
        <v>0</v>
      </c>
      <c r="CN463" s="452">
        <f t="shared" si="162"/>
        <v>0</v>
      </c>
      <c r="CO463" s="449">
        <f t="shared" si="162"/>
        <v>0</v>
      </c>
      <c r="CP463" s="452">
        <f t="shared" si="162"/>
        <v>0</v>
      </c>
      <c r="CQ463" s="449">
        <f t="shared" si="162"/>
        <v>0</v>
      </c>
      <c r="CR463" s="452">
        <f t="shared" si="162"/>
        <v>0</v>
      </c>
      <c r="CS463" s="449">
        <f t="shared" si="162"/>
        <v>0</v>
      </c>
      <c r="CT463" s="452">
        <f t="shared" si="162"/>
        <v>0</v>
      </c>
      <c r="CU463" s="449">
        <f t="shared" si="162"/>
        <v>0</v>
      </c>
      <c r="CV463" s="452">
        <f t="shared" si="162"/>
        <v>0</v>
      </c>
      <c r="CW463" s="449">
        <f t="shared" si="162"/>
        <v>0</v>
      </c>
      <c r="CX463" s="452">
        <f t="shared" si="162"/>
        <v>0</v>
      </c>
      <c r="CY463" s="449">
        <f t="shared" si="162"/>
        <v>0</v>
      </c>
      <c r="CZ463" s="452">
        <f t="shared" si="162"/>
        <v>0</v>
      </c>
      <c r="DA463" s="449">
        <f t="shared" si="162"/>
        <v>0</v>
      </c>
      <c r="DB463" s="452">
        <f t="shared" si="162"/>
        <v>0</v>
      </c>
      <c r="DC463" s="449">
        <f t="shared" si="162"/>
        <v>0</v>
      </c>
      <c r="DD463" s="452">
        <f t="shared" si="162"/>
        <v>0</v>
      </c>
      <c r="DE463" s="449">
        <f t="shared" si="162"/>
        <v>0</v>
      </c>
      <c r="DF463" s="3192" t="s">
        <v>1086</v>
      </c>
      <c r="DG463" s="3193"/>
      <c r="DH463" s="3193"/>
      <c r="DI463" s="3193"/>
      <c r="DJ463" s="3193"/>
      <c r="DK463" s="3193"/>
      <c r="DL463" s="3193"/>
      <c r="DM463" s="657"/>
      <c r="DN463" s="657"/>
      <c r="DO463" s="1122"/>
      <c r="DP463" s="564">
        <v>0</v>
      </c>
      <c r="DQ463" s="200">
        <v>0</v>
      </c>
      <c r="DR463" s="200">
        <v>0</v>
      </c>
      <c r="DS463" s="200">
        <v>0</v>
      </c>
      <c r="DT463" s="200">
        <v>0</v>
      </c>
      <c r="DU463" s="200">
        <v>0</v>
      </c>
      <c r="DV463" s="200">
        <v>0</v>
      </c>
      <c r="DW463" s="1304"/>
    </row>
    <row r="464" spans="1:127" s="240" customFormat="1" ht="15.95" customHeight="1">
      <c r="B464" s="3191"/>
      <c r="C464" s="1133">
        <f>SUM(C463:D463)</f>
        <v>0</v>
      </c>
      <c r="D464" s="454" t="str">
        <f>IF(C464&gt;0,"fois","")</f>
        <v/>
      </c>
      <c r="E464" s="1133">
        <f>SUM(E463:F463)</f>
        <v>0</v>
      </c>
      <c r="F464" s="454" t="str">
        <f>IF(E464&gt;0,"fois","")</f>
        <v/>
      </c>
      <c r="G464" s="1133">
        <f>SUM(G463:H463)</f>
        <v>0</v>
      </c>
      <c r="H464" s="454" t="str">
        <f>IF(G464&gt;0,"fois","")</f>
        <v/>
      </c>
      <c r="I464" s="1133">
        <f>SUM(I463:J463)</f>
        <v>0</v>
      </c>
      <c r="J464" s="454" t="str">
        <f>IF(I464&gt;0,"fois","")</f>
        <v/>
      </c>
      <c r="K464" s="1133">
        <f>SUM(K463:L463)</f>
        <v>0</v>
      </c>
      <c r="L464" s="454" t="str">
        <f>IF(K464&gt;0,"fois","")</f>
        <v/>
      </c>
      <c r="M464" s="1133">
        <f>SUM(M463:N463)</f>
        <v>0</v>
      </c>
      <c r="N464" s="454" t="str">
        <f>IF(M464&gt;0,"fois","")</f>
        <v/>
      </c>
      <c r="O464" s="1133">
        <f>SUM(O463:P463)</f>
        <v>0</v>
      </c>
      <c r="P464" s="454" t="str">
        <f>IF(O464&gt;0,"fois","")</f>
        <v/>
      </c>
      <c r="Q464" s="1133">
        <f>SUM(Q463:R463)</f>
        <v>0</v>
      </c>
      <c r="R464" s="454" t="str">
        <f>IF(Q464&gt;0,"fois","")</f>
        <v/>
      </c>
      <c r="S464" s="1133">
        <f>SUM(S463:T463)</f>
        <v>0</v>
      </c>
      <c r="T464" s="454" t="str">
        <f>IF(S464&gt;0,"fois","")</f>
        <v/>
      </c>
      <c r="U464" s="1133">
        <f>SUM(U463:V463)</f>
        <v>0</v>
      </c>
      <c r="V464" s="454" t="str">
        <f>IF(U464&gt;0,"fois","")</f>
        <v/>
      </c>
      <c r="W464" s="1133">
        <f>SUM(W463:X463)</f>
        <v>0</v>
      </c>
      <c r="X464" s="454" t="str">
        <f>IF(W464&gt;0,"fois","")</f>
        <v/>
      </c>
      <c r="Y464" s="1133">
        <f>SUM(Y463:Z463)</f>
        <v>0</v>
      </c>
      <c r="Z464" s="454" t="str">
        <f>IF(Y464&gt;0,"fois","")</f>
        <v/>
      </c>
      <c r="AA464" s="1133">
        <f>SUM(AA463:AB463)</f>
        <v>0</v>
      </c>
      <c r="AB464" s="454" t="str">
        <f>IF(AA464&gt;0,"fois","")</f>
        <v/>
      </c>
      <c r="AC464" s="410"/>
      <c r="AD464" s="1133">
        <f>SUM(AD463:AE463)</f>
        <v>0</v>
      </c>
      <c r="AE464" s="454" t="str">
        <f>IF(AD464&gt;0,"fois","")</f>
        <v/>
      </c>
      <c r="AF464" s="1133">
        <f>SUM(AF463:AG463)</f>
        <v>0</v>
      </c>
      <c r="AG464" s="454" t="str">
        <f>IF(AF464&gt;0,"fois","")</f>
        <v/>
      </c>
      <c r="AH464" s="1133">
        <f>SUM(AH463:AI463)</f>
        <v>0</v>
      </c>
      <c r="AI464" s="454" t="str">
        <f>IF(AH464&gt;0,"fois","")</f>
        <v/>
      </c>
      <c r="AJ464" s="1133">
        <f>SUM(AJ463:AK463)</f>
        <v>0</v>
      </c>
      <c r="AK464" s="454" t="str">
        <f>IF(AJ464&gt;0,"fois","")</f>
        <v/>
      </c>
      <c r="AL464" s="1133">
        <f>SUM(AL463:AM463)</f>
        <v>0</v>
      </c>
      <c r="AM464" s="454" t="str">
        <f>IF(AL464&gt;0,"fois","")</f>
        <v/>
      </c>
      <c r="AN464" s="1133">
        <f>SUM(AN463:AO463)</f>
        <v>0</v>
      </c>
      <c r="AO464" s="454" t="str">
        <f>IF(AN464&gt;0,"fois","")</f>
        <v/>
      </c>
      <c r="AP464" s="1133">
        <f>SUM(AP463:AQ463)</f>
        <v>0</v>
      </c>
      <c r="AQ464" s="454" t="str">
        <f>IF(AP464&gt;0,"fois","")</f>
        <v/>
      </c>
      <c r="AR464" s="1133">
        <f>SUM(AR463:AS463)</f>
        <v>0</v>
      </c>
      <c r="AS464" s="454" t="str">
        <f>IF(AR464&gt;0,"fois","")</f>
        <v/>
      </c>
      <c r="AT464" s="1133">
        <f>SUM(AT463:AU463)</f>
        <v>0</v>
      </c>
      <c r="AU464" s="454" t="str">
        <f>IF(AT464&gt;0,"fois","")</f>
        <v/>
      </c>
      <c r="AV464" s="1133">
        <f>SUM(AV463:AW463)</f>
        <v>0</v>
      </c>
      <c r="AW464" s="454" t="str">
        <f>IF(AV464&gt;0,"fois","")</f>
        <v/>
      </c>
      <c r="AX464" s="1133">
        <f>SUM(AX463:AY463)</f>
        <v>0</v>
      </c>
      <c r="AY464" s="454" t="str">
        <f>IF(AX464&gt;0,"fois","")</f>
        <v/>
      </c>
      <c r="AZ464" s="1133">
        <f>SUM(AZ463:BA463)</f>
        <v>0</v>
      </c>
      <c r="BA464" s="454" t="str">
        <f>IF(AZ464&gt;0,"fois","")</f>
        <v/>
      </c>
      <c r="BB464" s="1133">
        <f>SUM(BB463:BC463)</f>
        <v>0</v>
      </c>
      <c r="BC464" s="454" t="str">
        <f>IF(BB464&gt;0,"fois","")</f>
        <v/>
      </c>
      <c r="BD464" s="411"/>
      <c r="BE464" s="1133">
        <f>SUM(BE463:BF463)</f>
        <v>0</v>
      </c>
      <c r="BF464" s="454" t="str">
        <f>IF(BE464&gt;0,"fois","")</f>
        <v/>
      </c>
      <c r="BG464" s="1133">
        <f>SUM(BG463:BH463)</f>
        <v>0</v>
      </c>
      <c r="BH464" s="454" t="str">
        <f>IF(BG464&gt;0,"fois","")</f>
        <v/>
      </c>
      <c r="BI464" s="1133">
        <f>SUM(BI463:BJ463)</f>
        <v>0</v>
      </c>
      <c r="BJ464" s="454" t="str">
        <f>IF(BI464&gt;0,"fois","")</f>
        <v/>
      </c>
      <c r="BK464" s="1133">
        <f>SUM(BK463:BL463)</f>
        <v>0</v>
      </c>
      <c r="BL464" s="454" t="str">
        <f>IF(BK464&gt;0,"fois","")</f>
        <v/>
      </c>
      <c r="BM464" s="1133">
        <f>SUM(BM463:BN463)</f>
        <v>0</v>
      </c>
      <c r="BN464" s="454" t="str">
        <f>IF(BM464&gt;0,"fois","")</f>
        <v/>
      </c>
      <c r="BO464" s="1133">
        <f>SUM(BO463:BP463)</f>
        <v>0</v>
      </c>
      <c r="BP464" s="454" t="str">
        <f>IF(BO464&gt;0,"fois","")</f>
        <v/>
      </c>
      <c r="BQ464" s="1133">
        <f>SUM(BQ463:BR463)</f>
        <v>0</v>
      </c>
      <c r="BR464" s="454" t="str">
        <f>IF(BQ464&gt;0,"fois","")</f>
        <v/>
      </c>
      <c r="BS464" s="1133">
        <f>SUM(BS463:BT463)</f>
        <v>0</v>
      </c>
      <c r="BT464" s="454" t="str">
        <f>IF(BS464&gt;0,"fois","")</f>
        <v/>
      </c>
      <c r="BU464" s="1133">
        <f>SUM(BU463:BV463)</f>
        <v>0</v>
      </c>
      <c r="BV464" s="454" t="str">
        <f>IF(BU464&gt;0,"fois","")</f>
        <v/>
      </c>
      <c r="BW464" s="1133">
        <f>SUM(BW463:BX463)</f>
        <v>0</v>
      </c>
      <c r="BX464" s="454" t="str">
        <f>IF(BW464&gt;0,"fois","")</f>
        <v/>
      </c>
      <c r="BY464" s="1133">
        <f>SUM(BY463:BZ463)</f>
        <v>0</v>
      </c>
      <c r="BZ464" s="454" t="str">
        <f>IF(BY464&gt;0,"fois","")</f>
        <v/>
      </c>
      <c r="CA464" s="1133">
        <f>SUM(CA463:CB463)</f>
        <v>0</v>
      </c>
      <c r="CB464" s="454" t="str">
        <f>IF(CA464&gt;0,"fois","")</f>
        <v/>
      </c>
      <c r="CC464" s="1133">
        <f>SUM(CC463:CD463)</f>
        <v>0</v>
      </c>
      <c r="CD464" s="454" t="str">
        <f>IF(CC464&gt;0,"fois","")</f>
        <v/>
      </c>
      <c r="CE464" s="412"/>
      <c r="CF464" s="1133">
        <f>SUM(CF463:CG463)</f>
        <v>0</v>
      </c>
      <c r="CG464" s="454" t="str">
        <f>IF(CF464&gt;0,"fois","")</f>
        <v/>
      </c>
      <c r="CH464" s="1133">
        <f>SUM(CH463:CI463)</f>
        <v>0</v>
      </c>
      <c r="CI464" s="454" t="str">
        <f>IF(CH464&gt;0,"fois","")</f>
        <v/>
      </c>
      <c r="CJ464" s="1133">
        <f>SUM(CJ463:CK463)</f>
        <v>0</v>
      </c>
      <c r="CK464" s="454" t="str">
        <f>IF(CJ464&gt;0,"fois","")</f>
        <v/>
      </c>
      <c r="CL464" s="1133">
        <f>SUM(CL463:CM463)</f>
        <v>0</v>
      </c>
      <c r="CM464" s="454" t="str">
        <f>IF(CL464&gt;0,"fois","")</f>
        <v/>
      </c>
      <c r="CN464" s="1133">
        <f>SUM(CN463:CO463)</f>
        <v>0</v>
      </c>
      <c r="CO464" s="454" t="str">
        <f>IF(CN464&gt;0,"fois","")</f>
        <v/>
      </c>
      <c r="CP464" s="1133">
        <f>SUM(CP463:CQ463)</f>
        <v>0</v>
      </c>
      <c r="CQ464" s="454" t="str">
        <f>IF(CP464&gt;0,"fois","")</f>
        <v/>
      </c>
      <c r="CR464" s="1133">
        <f>SUM(CR463:CS463)</f>
        <v>0</v>
      </c>
      <c r="CS464" s="454" t="str">
        <f>IF(CR464&gt;0,"fois","")</f>
        <v/>
      </c>
      <c r="CT464" s="1133">
        <f>SUM(CT463:CU463)</f>
        <v>0</v>
      </c>
      <c r="CU464" s="454" t="str">
        <f>IF(CT464&gt;0,"fois","")</f>
        <v/>
      </c>
      <c r="CV464" s="1133">
        <f>SUM(CV463:CW463)</f>
        <v>0</v>
      </c>
      <c r="CW464" s="454" t="str">
        <f>IF(CV464&gt;0,"fois","")</f>
        <v/>
      </c>
      <c r="CX464" s="1133">
        <f>SUM(CX463:CY463)</f>
        <v>0</v>
      </c>
      <c r="CY464" s="454" t="str">
        <f>IF(CX464&gt;0,"fois","")</f>
        <v/>
      </c>
      <c r="CZ464" s="1133">
        <f>SUM(CZ463:DA463)</f>
        <v>0</v>
      </c>
      <c r="DA464" s="454" t="str">
        <f>IF(CZ464&gt;0,"fois","")</f>
        <v/>
      </c>
      <c r="DB464" s="1133">
        <f>SUM(DB463:DC463)</f>
        <v>0</v>
      </c>
      <c r="DC464" s="454" t="str">
        <f>IF(DB464&gt;0,"fois","")</f>
        <v/>
      </c>
      <c r="DD464" s="1133">
        <f>SUM(DD463:DE463)</f>
        <v>0</v>
      </c>
      <c r="DE464" s="454" t="str">
        <f>IF(DD464&gt;0,"fois","")</f>
        <v/>
      </c>
      <c r="DF464" s="3194"/>
      <c r="DG464" s="3195"/>
      <c r="DH464" s="3195"/>
      <c r="DI464" s="3195"/>
      <c r="DJ464" s="3195"/>
      <c r="DK464" s="3195"/>
      <c r="DL464" s="3195"/>
      <c r="DM464" s="658"/>
      <c r="DN464" s="658"/>
      <c r="DO464" s="1123"/>
      <c r="DP464" s="564">
        <v>0</v>
      </c>
      <c r="DQ464" s="200">
        <v>0</v>
      </c>
      <c r="DR464" s="200">
        <v>0</v>
      </c>
      <c r="DS464" s="200">
        <v>0</v>
      </c>
      <c r="DT464" s="200">
        <v>0</v>
      </c>
      <c r="DU464" s="200">
        <v>0</v>
      </c>
      <c r="DV464" s="200">
        <v>0</v>
      </c>
      <c r="DW464" s="1304"/>
    </row>
    <row r="465" spans="1:127" s="240" customFormat="1" ht="15.95" customHeight="1">
      <c r="B465" s="456" t="s">
        <v>1087</v>
      </c>
      <c r="C465" s="3238" t="str">
        <f>IF(SUM(C463:D463)&lt;=I468,"OK","Trop")</f>
        <v>OK</v>
      </c>
      <c r="D465" s="3239"/>
      <c r="E465" s="3238" t="str">
        <f>IF(SUM(E463:F463)&lt;=I468,"OK","Trop")</f>
        <v>OK</v>
      </c>
      <c r="F465" s="3239"/>
      <c r="G465" s="3238" t="str">
        <f>IF(SUM(G463:H463)&lt;=I468,"OK","Trop")</f>
        <v>OK</v>
      </c>
      <c r="H465" s="3239"/>
      <c r="I465" s="3238" t="str">
        <f>IF(SUM(I463:J463)&lt;=I468,"OK","Trop")</f>
        <v>OK</v>
      </c>
      <c r="J465" s="3239"/>
      <c r="K465" s="3238" t="str">
        <f>IF(SUM(K463:L463)&lt;=I468,"OK","Trop")</f>
        <v>OK</v>
      </c>
      <c r="L465" s="3239"/>
      <c r="M465" s="3238" t="str">
        <f>IF(SUM(M463:N463)&lt;=I468,"OK","Trop")</f>
        <v>OK</v>
      </c>
      <c r="N465" s="3239"/>
      <c r="O465" s="3238" t="str">
        <f>IF(SUM(O463:P463)&lt;=I468,"OK","Trop")</f>
        <v>OK</v>
      </c>
      <c r="P465" s="3239"/>
      <c r="Q465" s="3238" t="str">
        <f>IF(SUM(Q463:R463)&lt;=I468,"OK","Trop")</f>
        <v>OK</v>
      </c>
      <c r="R465" s="3239"/>
      <c r="S465" s="3238" t="str">
        <f>IF(SUM(S463:T463)&lt;=I468,"OK","Trop")</f>
        <v>OK</v>
      </c>
      <c r="T465" s="3239"/>
      <c r="U465" s="3238" t="str">
        <f>IF(SUM(U463:V463)&lt;=I468,"OK","Trop")</f>
        <v>OK</v>
      </c>
      <c r="V465" s="3239"/>
      <c r="W465" s="3238" t="str">
        <f>IF(SUM(W463:X463)&lt;=I468,"OK","Trop")</f>
        <v>OK</v>
      </c>
      <c r="X465" s="3239"/>
      <c r="Y465" s="3238" t="str">
        <f>IF(SUM(Y463:Z463)&lt;=I468,"OK","Trop")</f>
        <v>OK</v>
      </c>
      <c r="Z465" s="3239"/>
      <c r="AA465" s="3238" t="str">
        <f>IF(SUM(AA463:AB463)&lt;=I468,"OK","Trop")</f>
        <v>OK</v>
      </c>
      <c r="AB465" s="3239"/>
      <c r="AC465" s="410"/>
      <c r="AD465" s="3238" t="str">
        <f>IF(SUM(AD463:AE463)&lt;=AJ468,"OK","Trop")</f>
        <v>OK</v>
      </c>
      <c r="AE465" s="3239"/>
      <c r="AF465" s="3238" t="str">
        <f>IF(SUM(AF463:AG463)&lt;=AJ468,"OK","Trop")</f>
        <v>OK</v>
      </c>
      <c r="AG465" s="3239"/>
      <c r="AH465" s="3238" t="str">
        <f>IF(SUM(AH463:AI463)&lt;=AJ468,"OK","Trop")</f>
        <v>OK</v>
      </c>
      <c r="AI465" s="3239"/>
      <c r="AJ465" s="3238" t="str">
        <f>IF(SUM(AJ463:AK463)&lt;=AJ468,"OK","Trop")</f>
        <v>OK</v>
      </c>
      <c r="AK465" s="3239"/>
      <c r="AL465" s="3238" t="str">
        <f>IF(SUM(AL463:AM463)&lt;=AJ468,"OK","Trop")</f>
        <v>OK</v>
      </c>
      <c r="AM465" s="3239"/>
      <c r="AN465" s="3238" t="str">
        <f>IF(SUM(AN463:AO463)&lt;=AJ468,"OK","Trop")</f>
        <v>OK</v>
      </c>
      <c r="AO465" s="3239"/>
      <c r="AP465" s="3238" t="str">
        <f>IF(SUM(AP463:AQ463)&lt;=AJ468,"OK","Trop")</f>
        <v>OK</v>
      </c>
      <c r="AQ465" s="3239"/>
      <c r="AR465" s="3238" t="str">
        <f>IF(SUM(AR463:AS463)&lt;=AJ468,"OK","Trop")</f>
        <v>OK</v>
      </c>
      <c r="AS465" s="3239"/>
      <c r="AT465" s="3238" t="str">
        <f>IF(SUM(AT463:AU463)&lt;=AJ468,"OK","Trop")</f>
        <v>OK</v>
      </c>
      <c r="AU465" s="3239"/>
      <c r="AV465" s="3238" t="str">
        <f>IF(SUM(AV463:AW463)&lt;=AJ468,"OK","Trop")</f>
        <v>OK</v>
      </c>
      <c r="AW465" s="3239"/>
      <c r="AX465" s="3238" t="str">
        <f>IF(SUM(AX463:AY463)&lt;=AJ468,"OK","Trop")</f>
        <v>OK</v>
      </c>
      <c r="AY465" s="3239"/>
      <c r="AZ465" s="3238" t="str">
        <f>IF(SUM(AZ463:BA463)&lt;=AJ468,"OK","Trop")</f>
        <v>OK</v>
      </c>
      <c r="BA465" s="3239"/>
      <c r="BB465" s="3238" t="str">
        <f>IF(SUM(BB463:BC463)&lt;=AJ468,"OK","Trop")</f>
        <v>OK</v>
      </c>
      <c r="BC465" s="3239"/>
      <c r="BD465" s="411"/>
      <c r="BE465" s="3238" t="str">
        <f>IF(SUM(BE463:BF463)&lt;=BK468,"OK","Trop")</f>
        <v>OK</v>
      </c>
      <c r="BF465" s="3239"/>
      <c r="BG465" s="3238" t="str">
        <f>IF(SUM(BG463:BH463)&lt;=BK468,"OK","Trop")</f>
        <v>OK</v>
      </c>
      <c r="BH465" s="3239"/>
      <c r="BI465" s="3238" t="str">
        <f>IF(SUM(BI463:BJ463)&lt;=BK468,"OK","Trop")</f>
        <v>OK</v>
      </c>
      <c r="BJ465" s="3239"/>
      <c r="BK465" s="3238" t="str">
        <f>IF(SUM(BK463:BL463)&lt;=BK468,"OK","Trop")</f>
        <v>OK</v>
      </c>
      <c r="BL465" s="3239"/>
      <c r="BM465" s="3238" t="str">
        <f>IF(SUM(BM463:BN463)&lt;=BK468,"OK","Trop")</f>
        <v>OK</v>
      </c>
      <c r="BN465" s="3239"/>
      <c r="BO465" s="3238" t="str">
        <f>IF(SUM(BO463:BP463)&lt;=BK468,"OK","Trop")</f>
        <v>OK</v>
      </c>
      <c r="BP465" s="3239"/>
      <c r="BQ465" s="3238" t="str">
        <f>IF(SUM(BQ463:BR463)&lt;=BK468,"OK","Trop")</f>
        <v>OK</v>
      </c>
      <c r="BR465" s="3239"/>
      <c r="BS465" s="3238" t="str">
        <f>IF(SUM(BS463:BT463)&lt;=BK468,"OK","Trop")</f>
        <v>OK</v>
      </c>
      <c r="BT465" s="3239"/>
      <c r="BU465" s="3238" t="str">
        <f>IF(SUM(BU463:BV463)&lt;=BK468,"OK","Trop")</f>
        <v>OK</v>
      </c>
      <c r="BV465" s="3239"/>
      <c r="BW465" s="3238" t="str">
        <f>IF(SUM(BW463:BX463)&lt;=BK468,"OK","Trop")</f>
        <v>OK</v>
      </c>
      <c r="BX465" s="3239"/>
      <c r="BY465" s="3238" t="str">
        <f>IF(SUM(BY463:BZ463)&lt;=BK468,"OK","Trop")</f>
        <v>OK</v>
      </c>
      <c r="BZ465" s="3239"/>
      <c r="CA465" s="3238" t="str">
        <f>IF(SUM(CA463:CB463)&lt;=BK468,"OK","Trop")</f>
        <v>OK</v>
      </c>
      <c r="CB465" s="3239"/>
      <c r="CC465" s="3238" t="str">
        <f>IF(SUM(CC463:CD463)&lt;=BK468,"OK","Trop")</f>
        <v>OK</v>
      </c>
      <c r="CD465" s="3239"/>
      <c r="CE465" s="412"/>
      <c r="CF465" s="3238" t="str">
        <f>IF(SUM(CF463:CG463)&lt;=CL468,"OK","Trop")</f>
        <v>OK</v>
      </c>
      <c r="CG465" s="3239"/>
      <c r="CH465" s="3238" t="str">
        <f>IF(SUM(CH463:CI463)&lt;=CL468,"OK","Trop")</f>
        <v>OK</v>
      </c>
      <c r="CI465" s="3239"/>
      <c r="CJ465" s="3238" t="str">
        <f>IF(SUM(CJ463:CK463)&lt;=CL468,"OK","Trop")</f>
        <v>OK</v>
      </c>
      <c r="CK465" s="3239"/>
      <c r="CL465" s="3238" t="str">
        <f>IF(SUM(CL463:CM463)&lt;=CL468,"OK","Trop")</f>
        <v>OK</v>
      </c>
      <c r="CM465" s="3239"/>
      <c r="CN465" s="3238" t="str">
        <f>IF(SUM(CN463:CO463)&lt;=CL468,"OK","Trop")</f>
        <v>OK</v>
      </c>
      <c r="CO465" s="3239"/>
      <c r="CP465" s="3238" t="str">
        <f>IF(SUM(CP463:CQ463)&lt;=CL468,"OK","Trop")</f>
        <v>OK</v>
      </c>
      <c r="CQ465" s="3239"/>
      <c r="CR465" s="3238" t="str">
        <f>IF(SUM(CR463:CS463)&lt;=CL468,"OK","Trop")</f>
        <v>OK</v>
      </c>
      <c r="CS465" s="3239"/>
      <c r="CT465" s="3238" t="str">
        <f>IF(SUM(CT463:CU463)&lt;=CL468,"OK","Trop")</f>
        <v>OK</v>
      </c>
      <c r="CU465" s="3239"/>
      <c r="CV465" s="3238" t="str">
        <f>IF(SUM(CV463:CW463)&lt;=CL468,"OK","Trop")</f>
        <v>OK</v>
      </c>
      <c r="CW465" s="3239"/>
      <c r="CX465" s="3238" t="str">
        <f>IF(SUM(CX463:CY463)&lt;=CL468,"OK","Trop")</f>
        <v>OK</v>
      </c>
      <c r="CY465" s="3239"/>
      <c r="CZ465" s="3238" t="str">
        <f>IF(SUM(CZ463:DA463)&lt;=CL468,"OK","Trop")</f>
        <v>OK</v>
      </c>
      <c r="DA465" s="3239"/>
      <c r="DB465" s="3238" t="str">
        <f>IF(SUM(DB463:DC463)&lt;=CL468,"OK","Trop")</f>
        <v>OK</v>
      </c>
      <c r="DC465" s="3239"/>
      <c r="DD465" s="3238" t="str">
        <f>IF(SUM(DD463:DE463)&lt;=CL468,"OK","Trop")</f>
        <v>OK</v>
      </c>
      <c r="DE465" s="3239"/>
      <c r="DF465" s="457" t="s">
        <v>1088</v>
      </c>
      <c r="DG465" s="408"/>
      <c r="DH465" s="408"/>
      <c r="DI465" s="408"/>
      <c r="DJ465" s="270"/>
      <c r="DK465" s="270"/>
      <c r="DL465" s="270"/>
      <c r="DM465" s="270"/>
      <c r="DN465" s="270"/>
      <c r="DO465" s="1122"/>
      <c r="DP465" s="564">
        <v>0</v>
      </c>
      <c r="DQ465" s="200">
        <v>0</v>
      </c>
      <c r="DR465" s="200">
        <v>0</v>
      </c>
      <c r="DS465" s="200">
        <v>0</v>
      </c>
      <c r="DT465" s="200">
        <v>0</v>
      </c>
      <c r="DU465" s="200">
        <v>0</v>
      </c>
      <c r="DV465" s="200">
        <v>0</v>
      </c>
      <c r="DW465" s="1304"/>
    </row>
    <row r="466" spans="1:127" s="240" customFormat="1" ht="15.95" customHeight="1">
      <c r="B466" s="456" t="s">
        <v>1089</v>
      </c>
      <c r="C466" s="3242" t="str">
        <f>IF(C465="OK","",SUM(C463:D463)-I468)</f>
        <v/>
      </c>
      <c r="D466" s="3243"/>
      <c r="E466" s="3242" t="str">
        <f>IF(E465="OK","",SUM(E463:F463)-I468)</f>
        <v/>
      </c>
      <c r="F466" s="3243"/>
      <c r="G466" s="3242" t="str">
        <f>IF(G465="OK","",SUM(G463:H463)-I468)</f>
        <v/>
      </c>
      <c r="H466" s="3243"/>
      <c r="I466" s="3242" t="str">
        <f>IF(I465="OK","",SUM(I463:J463)-I468)</f>
        <v/>
      </c>
      <c r="J466" s="3243"/>
      <c r="K466" s="3242" t="str">
        <f>IF(K465="OK","",SUM(K463:L463)-I468)</f>
        <v/>
      </c>
      <c r="L466" s="3243"/>
      <c r="M466" s="3242" t="str">
        <f>IF(M465="OK","",SUM(M463:N463)-I468)</f>
        <v/>
      </c>
      <c r="N466" s="3243"/>
      <c r="O466" s="3242" t="str">
        <f>IF(O465="OK","",SUM(O463:P463)-I468)</f>
        <v/>
      </c>
      <c r="P466" s="3243"/>
      <c r="Q466" s="3242" t="str">
        <f>IF(Q465="OK","",SUM(Q463:R463)-I468)</f>
        <v/>
      </c>
      <c r="R466" s="3243"/>
      <c r="S466" s="3242" t="str">
        <f>IF(S465="OK","",SUM(S463:T463)-I468)</f>
        <v/>
      </c>
      <c r="T466" s="3243"/>
      <c r="U466" s="3242" t="str">
        <f>IF(U465="OK","",SUM(U463:V463)-I468)</f>
        <v/>
      </c>
      <c r="V466" s="3243"/>
      <c r="W466" s="3242" t="str">
        <f>IF(W465="OK","",SUM(W463:X463)-I468)</f>
        <v/>
      </c>
      <c r="X466" s="3243"/>
      <c r="Y466" s="3242" t="str">
        <f>IF(Y465="OK","",SUM(Y463:Z463)-I468)</f>
        <v/>
      </c>
      <c r="Z466" s="3243"/>
      <c r="AA466" s="3242" t="str">
        <f>IF(AA465="OK","",SUM(AA463:AB463)-I468)</f>
        <v/>
      </c>
      <c r="AB466" s="3243"/>
      <c r="AC466" s="410"/>
      <c r="AD466" s="3242" t="str">
        <f>IF(AD465="OK","",SUM(AD463:AE463)-AJ468)</f>
        <v/>
      </c>
      <c r="AE466" s="3243"/>
      <c r="AF466" s="3242" t="str">
        <f>IF(AF465="OK","",SUM(AF463:AG463)-AJ468)</f>
        <v/>
      </c>
      <c r="AG466" s="3243"/>
      <c r="AH466" s="3242" t="str">
        <f>IF(AH465="OK","",SUM(AH463:AI463)-AJ468)</f>
        <v/>
      </c>
      <c r="AI466" s="3243"/>
      <c r="AJ466" s="3242" t="str">
        <f>IF(AJ465="OK","",SUM(AJ463:AK463)-AJ468)</f>
        <v/>
      </c>
      <c r="AK466" s="3243"/>
      <c r="AL466" s="3242" t="str">
        <f>IF(AL465="OK","",SUM(AL463:AM463)-AJ468)</f>
        <v/>
      </c>
      <c r="AM466" s="3243"/>
      <c r="AN466" s="3242" t="str">
        <f>IF(AN465="OK","",SUM(AN463:AO463)-AJ468)</f>
        <v/>
      </c>
      <c r="AO466" s="3243"/>
      <c r="AP466" s="3242" t="str">
        <f>IF(AP465="OK","",SUM(AP463:AQ463)-AJ468)</f>
        <v/>
      </c>
      <c r="AQ466" s="3243"/>
      <c r="AR466" s="3242" t="str">
        <f>IF(AR465="OK","",SUM(AR463:AS463)-AJ468)</f>
        <v/>
      </c>
      <c r="AS466" s="3243"/>
      <c r="AT466" s="3242" t="str">
        <f>IF(AT465="OK","",SUM(AT463:AU463)-AJ468)</f>
        <v/>
      </c>
      <c r="AU466" s="3243"/>
      <c r="AV466" s="3242" t="str">
        <f>IF(AV465="OK","",SUM(AV463:AW463)-AJ468)</f>
        <v/>
      </c>
      <c r="AW466" s="3243"/>
      <c r="AX466" s="3242" t="str">
        <f>IF(AX465="OK","",SUM(AX463:AY463)-AJ468)</f>
        <v/>
      </c>
      <c r="AY466" s="3243"/>
      <c r="AZ466" s="3242" t="str">
        <f>IF(AZ465="OK","",SUM(AZ463:BA463)-AJ468)</f>
        <v/>
      </c>
      <c r="BA466" s="3243"/>
      <c r="BB466" s="3242" t="str">
        <f>IF(BB465="OK","",SUM(BB463:BC463)-AJ468)</f>
        <v/>
      </c>
      <c r="BC466" s="3243"/>
      <c r="BD466" s="411"/>
      <c r="BE466" s="3242" t="str">
        <f>IF(BE465="OK","",SUM(BE463:BF463)-BK468)</f>
        <v/>
      </c>
      <c r="BF466" s="3243"/>
      <c r="BG466" s="3242" t="str">
        <f>IF(BG465="OK","",SUM(BG463:BH463)-BK468)</f>
        <v/>
      </c>
      <c r="BH466" s="3243"/>
      <c r="BI466" s="3242" t="str">
        <f>IF(BI465="OK","",SUM(BI463:BJ463)-BK468)</f>
        <v/>
      </c>
      <c r="BJ466" s="3243"/>
      <c r="BK466" s="3242" t="str">
        <f>IF(BK465="OK","",SUM(BK463:BL463)-BK468)</f>
        <v/>
      </c>
      <c r="BL466" s="3243"/>
      <c r="BM466" s="3242" t="str">
        <f>IF(BM465="OK","",SUM(BM463:BN463)-BK468)</f>
        <v/>
      </c>
      <c r="BN466" s="3243"/>
      <c r="BO466" s="3242" t="str">
        <f>IF(BO465="OK","",SUM(BO463:BP463)-BK468)</f>
        <v/>
      </c>
      <c r="BP466" s="3243"/>
      <c r="BQ466" s="3242" t="str">
        <f>IF(BQ465="OK","",SUM(BQ463:BR463)-BK468)</f>
        <v/>
      </c>
      <c r="BR466" s="3243"/>
      <c r="BS466" s="3242" t="str">
        <f>IF(BS465="OK","",SUM(BS463:BT463)-BK468)</f>
        <v/>
      </c>
      <c r="BT466" s="3243"/>
      <c r="BU466" s="3242" t="str">
        <f>IF(BU465="OK","",SUM(BU463:BV463)-BK468)</f>
        <v/>
      </c>
      <c r="BV466" s="3243"/>
      <c r="BW466" s="3242" t="str">
        <f>IF(BW465="OK","",SUM(BW463:BX463)-BK468)</f>
        <v/>
      </c>
      <c r="BX466" s="3243"/>
      <c r="BY466" s="3242" t="str">
        <f>IF(BY465="OK","",SUM(BY463:BZ463)-BK468)</f>
        <v/>
      </c>
      <c r="BZ466" s="3243"/>
      <c r="CA466" s="3242" t="str">
        <f>IF(CA465="OK","",SUM(CA463:CB463)-BK468)</f>
        <v/>
      </c>
      <c r="CB466" s="3243"/>
      <c r="CC466" s="3242" t="str">
        <f>IF(CC465="OK","",SUM(CC463:CD463)-BK468)</f>
        <v/>
      </c>
      <c r="CD466" s="3243"/>
      <c r="CE466" s="412"/>
      <c r="CF466" s="3242" t="str">
        <f>IF(CF465="OK","",SUM(CF463:CG463)-CL468)</f>
        <v/>
      </c>
      <c r="CG466" s="3243"/>
      <c r="CH466" s="3242" t="str">
        <f>IF(CH465="OK","",SUM(CH463:CI463)-CL468)</f>
        <v/>
      </c>
      <c r="CI466" s="3243"/>
      <c r="CJ466" s="3242" t="str">
        <f>IF(CJ465="OK","",SUM(CJ463:CK463)-CL468)</f>
        <v/>
      </c>
      <c r="CK466" s="3243"/>
      <c r="CL466" s="3242" t="str">
        <f>IF(CL465="OK","",SUM(CL463:CM463)-CL468)</f>
        <v/>
      </c>
      <c r="CM466" s="3243"/>
      <c r="CN466" s="3242" t="str">
        <f>IF(CN465="OK","",SUM(CN463:CO463)-CL468)</f>
        <v/>
      </c>
      <c r="CO466" s="3243"/>
      <c r="CP466" s="3242" t="str">
        <f>IF(CP465="OK","",SUM(CP463:CQ463)-CL468)</f>
        <v/>
      </c>
      <c r="CQ466" s="3243"/>
      <c r="CR466" s="3242" t="str">
        <f>IF(CR465="OK","",SUM(CR463:CS463)-CL468)</f>
        <v/>
      </c>
      <c r="CS466" s="3243"/>
      <c r="CT466" s="3242" t="str">
        <f>IF(CT465="OK","",SUM(CT463:CU463)-CL468)</f>
        <v/>
      </c>
      <c r="CU466" s="3243"/>
      <c r="CV466" s="3242" t="str">
        <f>IF(CV465="OK","",SUM(CV463:CW463)-CL468)</f>
        <v/>
      </c>
      <c r="CW466" s="3243"/>
      <c r="CX466" s="3242" t="str">
        <f>IF(CX465="OK","",SUM(CX463:CY463)-CL468)</f>
        <v/>
      </c>
      <c r="CY466" s="3243"/>
      <c r="CZ466" s="3242" t="str">
        <f>IF(CZ465="OK","",SUM(CZ463:DA463)-CL468)</f>
        <v/>
      </c>
      <c r="DA466" s="3243"/>
      <c r="DB466" s="3242" t="str">
        <f>IF(DB465="OK","",SUM(DB463:DC463)-CL468)</f>
        <v/>
      </c>
      <c r="DC466" s="3243"/>
      <c r="DD466" s="3242" t="str">
        <f>IF(DD465="OK","",SUM(DD463:DE463)-CL468)</f>
        <v/>
      </c>
      <c r="DE466" s="3243"/>
      <c r="DF466" s="457" t="s">
        <v>1090</v>
      </c>
      <c r="DG466" s="408"/>
      <c r="DH466" s="408"/>
      <c r="DI466" s="408"/>
      <c r="DJ466" s="270"/>
      <c r="DK466" s="270"/>
      <c r="DL466" s="270"/>
      <c r="DM466" s="270"/>
      <c r="DN466" s="270"/>
      <c r="DO466" s="1122"/>
      <c r="DP466" s="564">
        <v>0</v>
      </c>
      <c r="DQ466" s="200">
        <v>0</v>
      </c>
      <c r="DR466" s="200">
        <v>0</v>
      </c>
      <c r="DS466" s="200">
        <v>0</v>
      </c>
      <c r="DT466" s="200">
        <v>0</v>
      </c>
      <c r="DU466" s="200">
        <v>0</v>
      </c>
      <c r="DV466" s="200">
        <v>0</v>
      </c>
      <c r="DW466" s="1304"/>
    </row>
    <row r="467" spans="1:127" s="240" customFormat="1" ht="15.95" customHeight="1">
      <c r="B467" s="630">
        <f>COUNTA(B344:B361)</f>
        <v>13</v>
      </c>
      <c r="C467" s="1124" t="s">
        <v>1091</v>
      </c>
      <c r="D467" s="460"/>
      <c r="E467" s="461"/>
      <c r="F467" s="461"/>
      <c r="G467" s="461"/>
      <c r="H467" s="462"/>
      <c r="I467" s="459" t="s">
        <v>1092</v>
      </c>
      <c r="J467" s="460"/>
      <c r="K467" s="461"/>
      <c r="L467" s="461"/>
      <c r="M467" s="461"/>
      <c r="N467" s="463"/>
      <c r="O467" s="459" t="s">
        <v>1093</v>
      </c>
      <c r="P467" s="461"/>
      <c r="Q467" s="461"/>
      <c r="R467" s="461"/>
      <c r="S467" s="463"/>
      <c r="T467" s="459" t="s">
        <v>1094</v>
      </c>
      <c r="U467" s="464"/>
      <c r="V467" s="461"/>
      <c r="W467" s="461"/>
      <c r="X467" s="461"/>
      <c r="Y467" s="461"/>
      <c r="Z467" s="461"/>
      <c r="AA467" s="461"/>
      <c r="AB467" s="463"/>
      <c r="AC467" s="410"/>
      <c r="AD467" s="1124" t="s">
        <v>1091</v>
      </c>
      <c r="AE467" s="460"/>
      <c r="AF467" s="461"/>
      <c r="AG467" s="461"/>
      <c r="AH467" s="461"/>
      <c r="AI467" s="462"/>
      <c r="AJ467" s="459" t="s">
        <v>1092</v>
      </c>
      <c r="AK467" s="460"/>
      <c r="AL467" s="461"/>
      <c r="AM467" s="461"/>
      <c r="AN467" s="461"/>
      <c r="AO467" s="463"/>
      <c r="AP467" s="459" t="s">
        <v>1093</v>
      </c>
      <c r="AQ467" s="461"/>
      <c r="AR467" s="461"/>
      <c r="AS467" s="461"/>
      <c r="AT467" s="463"/>
      <c r="AU467" s="459" t="s">
        <v>1094</v>
      </c>
      <c r="AV467" s="464"/>
      <c r="AW467" s="461"/>
      <c r="AX467" s="461"/>
      <c r="AY467" s="461"/>
      <c r="AZ467" s="461"/>
      <c r="BA467" s="461"/>
      <c r="BB467" s="461"/>
      <c r="BC467" s="463"/>
      <c r="BD467" s="411"/>
      <c r="BE467" s="1124" t="s">
        <v>1091</v>
      </c>
      <c r="BF467" s="460"/>
      <c r="BG467" s="461"/>
      <c r="BH467" s="461"/>
      <c r="BI467" s="461"/>
      <c r="BJ467" s="462"/>
      <c r="BK467" s="459" t="s">
        <v>1092</v>
      </c>
      <c r="BL467" s="460"/>
      <c r="BM467" s="461"/>
      <c r="BN467" s="461"/>
      <c r="BO467" s="461"/>
      <c r="BP467" s="463"/>
      <c r="BQ467" s="459" t="s">
        <v>1093</v>
      </c>
      <c r="BR467" s="461"/>
      <c r="BS467" s="461"/>
      <c r="BT467" s="461"/>
      <c r="BU467" s="463"/>
      <c r="BV467" s="459" t="s">
        <v>1094</v>
      </c>
      <c r="BW467" s="464"/>
      <c r="BX467" s="461"/>
      <c r="BY467" s="461"/>
      <c r="BZ467" s="461"/>
      <c r="CA467" s="461"/>
      <c r="CB467" s="461"/>
      <c r="CC467" s="461"/>
      <c r="CD467" s="463"/>
      <c r="CE467" s="412"/>
      <c r="CF467" s="1124" t="s">
        <v>1091</v>
      </c>
      <c r="CG467" s="460"/>
      <c r="CH467" s="461"/>
      <c r="CI467" s="461"/>
      <c r="CJ467" s="461"/>
      <c r="CK467" s="462"/>
      <c r="CL467" s="459" t="s">
        <v>1092</v>
      </c>
      <c r="CM467" s="460"/>
      <c r="CN467" s="461"/>
      <c r="CO467" s="461"/>
      <c r="CP467" s="461"/>
      <c r="CQ467" s="463"/>
      <c r="CR467" s="459" t="s">
        <v>1093</v>
      </c>
      <c r="CS467" s="461"/>
      <c r="CT467" s="461"/>
      <c r="CU467" s="461"/>
      <c r="CV467" s="463"/>
      <c r="CW467" s="459" t="s">
        <v>1094</v>
      </c>
      <c r="CX467" s="464"/>
      <c r="CY467" s="461"/>
      <c r="CZ467" s="461"/>
      <c r="DA467" s="461"/>
      <c r="DB467" s="461"/>
      <c r="DC467" s="461"/>
      <c r="DD467" s="461"/>
      <c r="DE467" s="463"/>
      <c r="DF467" s="3477">
        <f>B467</f>
        <v>13</v>
      </c>
      <c r="DG467" s="3478"/>
      <c r="DH467" s="3478"/>
      <c r="DI467" s="1317" t="s">
        <v>1095</v>
      </c>
      <c r="DJ467" s="1317"/>
      <c r="DK467" s="270"/>
      <c r="DL467" s="270"/>
      <c r="DM467" s="270"/>
      <c r="DN467" s="270"/>
      <c r="DO467" s="1122"/>
      <c r="DP467" s="564">
        <v>0</v>
      </c>
      <c r="DQ467" s="200">
        <v>0</v>
      </c>
      <c r="DR467" s="200">
        <v>0</v>
      </c>
      <c r="DS467" s="200">
        <v>0</v>
      </c>
      <c r="DT467" s="200">
        <v>0</v>
      </c>
      <c r="DU467" s="200">
        <v>0</v>
      </c>
      <c r="DV467" s="200">
        <v>0</v>
      </c>
      <c r="DW467" s="1304"/>
    </row>
    <row r="468" spans="1:127" s="240" customFormat="1" ht="15.95" customHeight="1" thickBot="1">
      <c r="B468" s="466" t="s">
        <v>1096</v>
      </c>
      <c r="C468" s="3198">
        <v>20</v>
      </c>
      <c r="D468" s="3199"/>
      <c r="E468" s="3199"/>
      <c r="F468" s="3199"/>
      <c r="G468" s="3199"/>
      <c r="H468" s="3200"/>
      <c r="I468" s="3201">
        <f>(J461/P461)*C468</f>
        <v>4</v>
      </c>
      <c r="J468" s="3202"/>
      <c r="K468" s="3202"/>
      <c r="L468" s="3202"/>
      <c r="M468" s="3202"/>
      <c r="N468" s="3203"/>
      <c r="O468" s="3201">
        <f>SUM(C463:AB463)</f>
        <v>0</v>
      </c>
      <c r="P468" s="3202"/>
      <c r="Q468" s="3202"/>
      <c r="R468" s="3202"/>
      <c r="S468" s="3203"/>
      <c r="T468" s="3201" t="str">
        <f>IF(O468&lt;=I468,"OK","Trop")</f>
        <v>OK</v>
      </c>
      <c r="U468" s="3202"/>
      <c r="V468" s="3202"/>
      <c r="W468" s="3202"/>
      <c r="X468" s="3202"/>
      <c r="Y468" s="3196" t="str">
        <f>IF(O468&lt;=I468,"",IF(O468&gt;I468,O468-I468))</f>
        <v/>
      </c>
      <c r="Z468" s="3196"/>
      <c r="AA468" s="3196"/>
      <c r="AB468" s="3197"/>
      <c r="AC468" s="410"/>
      <c r="AD468" s="3198">
        <v>20</v>
      </c>
      <c r="AE468" s="3199"/>
      <c r="AF468" s="3199"/>
      <c r="AG468" s="3199"/>
      <c r="AH468" s="3199"/>
      <c r="AI468" s="3200"/>
      <c r="AJ468" s="3201">
        <f>(AK461/AQ461)*AD468</f>
        <v>6</v>
      </c>
      <c r="AK468" s="3202"/>
      <c r="AL468" s="3202"/>
      <c r="AM468" s="3202"/>
      <c r="AN468" s="3202"/>
      <c r="AO468" s="3203"/>
      <c r="AP468" s="3201">
        <f>SUM(AD463:BC463)</f>
        <v>0</v>
      </c>
      <c r="AQ468" s="3202"/>
      <c r="AR468" s="3202"/>
      <c r="AS468" s="3202"/>
      <c r="AT468" s="3203"/>
      <c r="AU468" s="3201" t="str">
        <f>IF(AP468&lt;=AJ468,"OK","Trop")</f>
        <v>OK</v>
      </c>
      <c r="AV468" s="3202"/>
      <c r="AW468" s="3202"/>
      <c r="AX468" s="3202"/>
      <c r="AY468" s="3202"/>
      <c r="AZ468" s="3196" t="str">
        <f>IF(AP468&lt;=AJ468,"",IF(AP468&gt;AJ468,AP468-AJ468))</f>
        <v/>
      </c>
      <c r="BA468" s="3196"/>
      <c r="BB468" s="3196"/>
      <c r="BC468" s="3197"/>
      <c r="BD468" s="411"/>
      <c r="BE468" s="3198">
        <v>20</v>
      </c>
      <c r="BF468" s="3199"/>
      <c r="BG468" s="3199"/>
      <c r="BH468" s="3199"/>
      <c r="BI468" s="3199"/>
      <c r="BJ468" s="3200"/>
      <c r="BK468" s="3201">
        <f>(BL461/BR461)*BE468</f>
        <v>6</v>
      </c>
      <c r="BL468" s="3202"/>
      <c r="BM468" s="3202"/>
      <c r="BN468" s="3202"/>
      <c r="BO468" s="3202"/>
      <c r="BP468" s="3203"/>
      <c r="BQ468" s="3201">
        <f>SUM(BE463:CD463)</f>
        <v>0</v>
      </c>
      <c r="BR468" s="3202"/>
      <c r="BS468" s="3202"/>
      <c r="BT468" s="3202"/>
      <c r="BU468" s="3203"/>
      <c r="BV468" s="3201" t="str">
        <f>IF(BQ468&lt;=BK468,"OK","Trop")</f>
        <v>OK</v>
      </c>
      <c r="BW468" s="3202"/>
      <c r="BX468" s="3202"/>
      <c r="BY468" s="3202"/>
      <c r="BZ468" s="3202"/>
      <c r="CA468" s="3196" t="str">
        <f>IF(BQ468&lt;=BK468,"",IF(BQ468&gt;BK468,BQ468-BK468))</f>
        <v/>
      </c>
      <c r="CB468" s="3196"/>
      <c r="CC468" s="3196"/>
      <c r="CD468" s="3197"/>
      <c r="CE468" s="412"/>
      <c r="CF468" s="3198">
        <v>40</v>
      </c>
      <c r="CG468" s="3199"/>
      <c r="CH468" s="3199"/>
      <c r="CI468" s="3199"/>
      <c r="CJ468" s="3199"/>
      <c r="CK468" s="3200"/>
      <c r="CL468" s="3201">
        <f>(CM461/CS461)*CF468</f>
        <v>8</v>
      </c>
      <c r="CM468" s="3202"/>
      <c r="CN468" s="3202"/>
      <c r="CO468" s="3202"/>
      <c r="CP468" s="3202"/>
      <c r="CQ468" s="3203"/>
      <c r="CR468" s="3201">
        <f>SUM(CF463:DE463)</f>
        <v>0</v>
      </c>
      <c r="CS468" s="3202"/>
      <c r="CT468" s="3202"/>
      <c r="CU468" s="3202"/>
      <c r="CV468" s="3203"/>
      <c r="CW468" s="3201" t="str">
        <f>IF(CR468&lt;=CL468,"OK","Trop")</f>
        <v>OK</v>
      </c>
      <c r="CX468" s="3202"/>
      <c r="CY468" s="3202"/>
      <c r="CZ468" s="3202"/>
      <c r="DA468" s="3202"/>
      <c r="DB468" s="3196" t="str">
        <f>IF(CR468&lt;=CL468,"",IF(CR468&gt;CL468,CR468-CL468))</f>
        <v/>
      </c>
      <c r="DC468" s="3196"/>
      <c r="DD468" s="3196"/>
      <c r="DE468" s="3197"/>
      <c r="DF468" s="1125" t="s">
        <v>1164</v>
      </c>
      <c r="DG468" s="1126"/>
      <c r="DH468" s="1126"/>
      <c r="DI468" s="1126"/>
      <c r="DJ468" s="1126"/>
      <c r="DK468" s="1126"/>
      <c r="DL468" s="1126"/>
      <c r="DM468" s="1126"/>
      <c r="DN468" s="1126"/>
      <c r="DO468" s="1127"/>
      <c r="DP468" s="564">
        <v>0</v>
      </c>
      <c r="DQ468" s="200">
        <v>0</v>
      </c>
      <c r="DR468" s="200">
        <v>0</v>
      </c>
      <c r="DS468" s="200">
        <v>0</v>
      </c>
      <c r="DT468" s="200">
        <v>0</v>
      </c>
      <c r="DU468" s="200">
        <v>0</v>
      </c>
      <c r="DV468" s="200">
        <v>0</v>
      </c>
      <c r="DW468" s="1304"/>
    </row>
    <row r="469" spans="1:127" s="240" customFormat="1" ht="15.95" customHeight="1">
      <c r="A469" s="621"/>
      <c r="B469" s="1248"/>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129"/>
      <c r="BC469" s="129"/>
      <c r="BD469" s="129"/>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c r="CG469" s="129"/>
      <c r="CH469" s="129"/>
      <c r="CI469" s="129"/>
      <c r="CJ469" s="129"/>
      <c r="CK469" s="129"/>
      <c r="CL469" s="129"/>
      <c r="CM469" s="129"/>
      <c r="CN469" s="129"/>
      <c r="CO469" s="129"/>
      <c r="CP469" s="129"/>
      <c r="CQ469" s="129"/>
      <c r="CR469" s="129"/>
      <c r="CS469" s="129"/>
      <c r="CT469" s="129"/>
      <c r="CU469" s="129"/>
      <c r="CV469" s="129"/>
      <c r="CW469" s="129"/>
      <c r="CX469" s="129"/>
      <c r="CY469" s="129"/>
      <c r="CZ469" s="129"/>
      <c r="DA469" s="129"/>
      <c r="DB469" s="129"/>
      <c r="DC469" s="129"/>
      <c r="DD469" s="129"/>
      <c r="DE469" s="129"/>
      <c r="DF469" s="129"/>
      <c r="DG469" s="129"/>
      <c r="DI469" s="564">
        <v>0</v>
      </c>
      <c r="DJ469" s="564">
        <v>0</v>
      </c>
      <c r="DK469" s="564">
        <v>0</v>
      </c>
      <c r="DL469" s="564">
        <v>0</v>
      </c>
      <c r="DM469" s="564">
        <v>0</v>
      </c>
      <c r="DN469" s="564">
        <v>0</v>
      </c>
      <c r="DO469" s="564">
        <v>0</v>
      </c>
      <c r="DP469" s="564">
        <v>0</v>
      </c>
      <c r="DQ469" s="200">
        <v>0</v>
      </c>
      <c r="DR469" s="200">
        <v>0</v>
      </c>
      <c r="DS469" s="200">
        <v>0</v>
      </c>
      <c r="DT469" s="200">
        <v>0</v>
      </c>
      <c r="DU469" s="200">
        <v>0</v>
      </c>
      <c r="DV469" s="200">
        <v>0</v>
      </c>
      <c r="DW469" s="1304"/>
    </row>
    <row r="470" spans="1:127" s="240" customFormat="1" ht="15.95" customHeight="1">
      <c r="B470" s="3479" t="str">
        <f>B256</f>
        <v>PLATS "TERROIR"</v>
      </c>
      <c r="C470" s="3480"/>
      <c r="D470" s="3480"/>
      <c r="E470" s="3480"/>
      <c r="F470" s="3480"/>
      <c r="G470" s="3480"/>
      <c r="H470" s="3480"/>
      <c r="I470" s="3480"/>
      <c r="J470" s="3480"/>
      <c r="K470" s="3480"/>
      <c r="L470" s="3480"/>
      <c r="M470" s="3480"/>
      <c r="N470" s="3480"/>
      <c r="O470" s="3480"/>
      <c r="P470" s="3480"/>
      <c r="Q470" s="3480"/>
      <c r="R470" s="3480"/>
      <c r="S470" s="3480"/>
      <c r="T470" s="3480"/>
      <c r="U470" s="3480"/>
      <c r="V470" s="3480"/>
      <c r="W470" s="3480"/>
      <c r="X470" s="3480"/>
      <c r="Y470" s="3480"/>
      <c r="Z470" s="3480"/>
      <c r="AA470" s="3480"/>
      <c r="AB470" s="3480"/>
      <c r="AC470" s="3480"/>
      <c r="AD470" s="3480"/>
      <c r="AE470" s="3480"/>
      <c r="AF470" s="3480"/>
      <c r="AG470" s="3480"/>
      <c r="AH470" s="3480"/>
      <c r="AI470" s="3480"/>
      <c r="AJ470" s="3480"/>
      <c r="AK470" s="3480"/>
      <c r="AL470" s="3480"/>
      <c r="AM470" s="3480"/>
      <c r="AN470" s="3480"/>
      <c r="AO470" s="3480"/>
      <c r="AP470" s="3480"/>
      <c r="AQ470" s="3480"/>
      <c r="AR470" s="3480"/>
      <c r="AS470" s="3480"/>
      <c r="AT470" s="3480"/>
      <c r="AU470" s="3480"/>
      <c r="AV470" s="3480"/>
      <c r="AW470" s="3480"/>
      <c r="AX470" s="3480"/>
      <c r="AY470" s="3480"/>
      <c r="AZ470" s="3480"/>
      <c r="BA470" s="3480"/>
      <c r="BB470" s="3480"/>
      <c r="BC470" s="3480"/>
      <c r="BD470" s="3480"/>
      <c r="BE470" s="3480"/>
      <c r="BF470" s="3480"/>
      <c r="BG470" s="3480"/>
      <c r="BH470" s="3480"/>
      <c r="BI470" s="3480"/>
      <c r="BJ470" s="3480"/>
      <c r="BK470" s="3480"/>
      <c r="BL470" s="3480"/>
      <c r="BM470" s="3480"/>
      <c r="BN470" s="3480"/>
      <c r="BO470" s="3480"/>
      <c r="BP470" s="3480"/>
      <c r="BQ470" s="3480"/>
      <c r="BR470" s="3480"/>
      <c r="BS470" s="3480"/>
      <c r="BT470" s="3480"/>
      <c r="BU470" s="3480"/>
      <c r="BV470" s="3480"/>
      <c r="BW470" s="3480"/>
      <c r="BX470" s="3480"/>
      <c r="BY470" s="3480"/>
      <c r="BZ470" s="3480"/>
      <c r="CA470" s="3480"/>
      <c r="CB470" s="3480"/>
      <c r="CC470" s="3480"/>
      <c r="CD470" s="3480"/>
      <c r="CE470" s="3480"/>
      <c r="CF470" s="3480"/>
      <c r="CG470" s="3480"/>
      <c r="CH470" s="3480"/>
      <c r="CI470" s="3480"/>
      <c r="CJ470" s="3480"/>
      <c r="CK470" s="3480"/>
      <c r="CL470" s="3480"/>
      <c r="CM470" s="3480"/>
      <c r="CN470" s="3480"/>
      <c r="CO470" s="3480"/>
      <c r="CP470" s="3480"/>
      <c r="CQ470" s="3480"/>
      <c r="CR470" s="3483" t="s">
        <v>1163</v>
      </c>
      <c r="CS470" s="3483"/>
      <c r="CT470" s="3483"/>
      <c r="CU470" s="3483"/>
      <c r="CV470" s="3483"/>
      <c r="CW470" s="3483"/>
      <c r="CX470" s="3483"/>
      <c r="CY470" s="3483"/>
      <c r="CZ470" s="3483"/>
      <c r="DA470" s="3483"/>
      <c r="DB470" s="3483"/>
      <c r="DC470" s="3483"/>
      <c r="DD470" s="3483"/>
      <c r="DE470" s="3483"/>
      <c r="DF470" s="3483">
        <f>ROW(DE260)</f>
        <v>260</v>
      </c>
      <c r="DG470" s="3483" t="s">
        <v>1124</v>
      </c>
      <c r="DH470" s="3483">
        <f>ROW(DE278)</f>
        <v>278</v>
      </c>
      <c r="DI470" s="3485" t="str">
        <f>B470</f>
        <v>PLATS "TERROIR"</v>
      </c>
      <c r="DJ470" s="3485"/>
      <c r="DK470" s="3485"/>
      <c r="DL470" s="3485"/>
      <c r="DM470" s="3485"/>
      <c r="DN470" s="3485"/>
      <c r="DO470" s="3486"/>
      <c r="DP470" s="564">
        <v>0</v>
      </c>
      <c r="DQ470" s="200">
        <v>0</v>
      </c>
      <c r="DR470" s="200">
        <v>0</v>
      </c>
      <c r="DS470" s="200">
        <v>0</v>
      </c>
      <c r="DT470" s="200">
        <v>0</v>
      </c>
      <c r="DU470" s="200">
        <v>0</v>
      </c>
      <c r="DV470" s="200">
        <v>0</v>
      </c>
      <c r="DW470" s="1304"/>
    </row>
    <row r="471" spans="1:127" s="240" customFormat="1" ht="15.95" customHeight="1">
      <c r="B471" s="3481"/>
      <c r="C471" s="3482"/>
      <c r="D471" s="3482"/>
      <c r="E471" s="3482"/>
      <c r="F471" s="3482"/>
      <c r="G471" s="3482"/>
      <c r="H471" s="3482"/>
      <c r="I471" s="3482"/>
      <c r="J471" s="3482"/>
      <c r="K471" s="3482"/>
      <c r="L471" s="3482"/>
      <c r="M471" s="3482"/>
      <c r="N471" s="3482"/>
      <c r="O471" s="3482"/>
      <c r="P471" s="3482"/>
      <c r="Q471" s="3482"/>
      <c r="R471" s="3482"/>
      <c r="S471" s="3482"/>
      <c r="T471" s="3482"/>
      <c r="U471" s="3482"/>
      <c r="V471" s="3482"/>
      <c r="W471" s="3482"/>
      <c r="X471" s="3482"/>
      <c r="Y471" s="3482"/>
      <c r="Z471" s="3482"/>
      <c r="AA471" s="3482"/>
      <c r="AB471" s="3482"/>
      <c r="AC471" s="3482"/>
      <c r="AD471" s="3482"/>
      <c r="AE471" s="3482"/>
      <c r="AF471" s="3482"/>
      <c r="AG471" s="3482"/>
      <c r="AH471" s="3482"/>
      <c r="AI471" s="3482"/>
      <c r="AJ471" s="3482"/>
      <c r="AK471" s="3482"/>
      <c r="AL471" s="3482"/>
      <c r="AM471" s="3482"/>
      <c r="AN471" s="3482"/>
      <c r="AO471" s="3482"/>
      <c r="AP471" s="3482"/>
      <c r="AQ471" s="3482"/>
      <c r="AR471" s="3482"/>
      <c r="AS471" s="3482"/>
      <c r="AT471" s="3482"/>
      <c r="AU471" s="3482"/>
      <c r="AV471" s="3482"/>
      <c r="AW471" s="3482"/>
      <c r="AX471" s="3482"/>
      <c r="AY471" s="3482"/>
      <c r="AZ471" s="3482"/>
      <c r="BA471" s="3482"/>
      <c r="BB471" s="3482"/>
      <c r="BC471" s="3482"/>
      <c r="BD471" s="3482"/>
      <c r="BE471" s="3482"/>
      <c r="BF471" s="3482"/>
      <c r="BG471" s="3482"/>
      <c r="BH471" s="3482"/>
      <c r="BI471" s="3482"/>
      <c r="BJ471" s="3482"/>
      <c r="BK471" s="3482"/>
      <c r="BL471" s="3482"/>
      <c r="BM471" s="3482"/>
      <c r="BN471" s="3482"/>
      <c r="BO471" s="3482"/>
      <c r="BP471" s="3482"/>
      <c r="BQ471" s="3482"/>
      <c r="BR471" s="3482"/>
      <c r="BS471" s="3482"/>
      <c r="BT471" s="3482"/>
      <c r="BU471" s="3482"/>
      <c r="BV471" s="3482"/>
      <c r="BW471" s="3482"/>
      <c r="BX471" s="3482"/>
      <c r="BY471" s="3482"/>
      <c r="BZ471" s="3482"/>
      <c r="CA471" s="3482"/>
      <c r="CB471" s="3482"/>
      <c r="CC471" s="3482"/>
      <c r="CD471" s="3482"/>
      <c r="CE471" s="3482"/>
      <c r="CF471" s="3482"/>
      <c r="CG471" s="3482"/>
      <c r="CH471" s="3482"/>
      <c r="CI471" s="3482"/>
      <c r="CJ471" s="3482"/>
      <c r="CK471" s="3482"/>
      <c r="CL471" s="3482"/>
      <c r="CM471" s="3482"/>
      <c r="CN471" s="3482"/>
      <c r="CO471" s="3482"/>
      <c r="CP471" s="3482"/>
      <c r="CQ471" s="3482"/>
      <c r="CR471" s="3484"/>
      <c r="CS471" s="3484"/>
      <c r="CT471" s="3484"/>
      <c r="CU471" s="3484"/>
      <c r="CV471" s="3484"/>
      <c r="CW471" s="3484"/>
      <c r="CX471" s="3484"/>
      <c r="CY471" s="3484"/>
      <c r="CZ471" s="3484"/>
      <c r="DA471" s="3484"/>
      <c r="DB471" s="3484"/>
      <c r="DC471" s="3484"/>
      <c r="DD471" s="3484"/>
      <c r="DE471" s="3484"/>
      <c r="DF471" s="3484"/>
      <c r="DG471" s="3484"/>
      <c r="DH471" s="3484"/>
      <c r="DI471" s="3487"/>
      <c r="DJ471" s="3487"/>
      <c r="DK471" s="3487"/>
      <c r="DL471" s="3487"/>
      <c r="DM471" s="3487"/>
      <c r="DN471" s="3487"/>
      <c r="DO471" s="3488"/>
      <c r="DP471" s="564">
        <v>0</v>
      </c>
      <c r="DQ471" s="200">
        <v>0</v>
      </c>
      <c r="DR471" s="200">
        <v>0</v>
      </c>
      <c r="DS471" s="200">
        <v>0</v>
      </c>
      <c r="DT471" s="200">
        <v>0</v>
      </c>
      <c r="DU471" s="200">
        <v>0</v>
      </c>
      <c r="DV471" s="200">
        <v>0</v>
      </c>
      <c r="DW471" s="1304"/>
    </row>
    <row r="472" spans="1:127" s="240" customFormat="1" ht="15.95" customHeight="1">
      <c r="B472" s="444" t="s">
        <v>1080</v>
      </c>
      <c r="C472" s="1108" t="s">
        <v>1076</v>
      </c>
      <c r="D472" s="1109"/>
      <c r="E472" s="1109"/>
      <c r="F472" s="1109"/>
      <c r="G472" s="1109"/>
      <c r="H472" s="1109"/>
      <c r="I472" s="1110" t="s">
        <v>1081</v>
      </c>
      <c r="J472" s="3185">
        <v>4</v>
      </c>
      <c r="K472" s="3185"/>
      <c r="L472" s="1109" t="s">
        <v>1082</v>
      </c>
      <c r="M472" s="1109"/>
      <c r="N472" s="1111"/>
      <c r="O472" s="1111"/>
      <c r="P472" s="3186">
        <v>20</v>
      </c>
      <c r="Q472" s="3186"/>
      <c r="R472" s="1109" t="s">
        <v>1083</v>
      </c>
      <c r="S472" s="1112"/>
      <c r="T472" s="1109"/>
      <c r="U472" s="1109"/>
      <c r="V472" s="1109"/>
      <c r="W472" s="1109"/>
      <c r="X472" s="1109"/>
      <c r="Y472" s="1109"/>
      <c r="Z472" s="1109"/>
      <c r="AA472" s="1109"/>
      <c r="AB472" s="1113"/>
      <c r="AC472" s="410"/>
      <c r="AD472" s="1108"/>
      <c r="AE472" s="1109"/>
      <c r="AF472" s="1109"/>
      <c r="AG472" s="1109"/>
      <c r="AH472" s="1109"/>
      <c r="AI472" s="1109"/>
      <c r="AJ472" s="1110" t="s">
        <v>1081</v>
      </c>
      <c r="AK472" s="3185">
        <v>6</v>
      </c>
      <c r="AL472" s="3185"/>
      <c r="AM472" s="1109" t="s">
        <v>1082</v>
      </c>
      <c r="AN472" s="1109"/>
      <c r="AO472" s="1111"/>
      <c r="AP472" s="1111"/>
      <c r="AQ472" s="3186">
        <v>20</v>
      </c>
      <c r="AR472" s="3186"/>
      <c r="AS472" s="1109" t="s">
        <v>1083</v>
      </c>
      <c r="AT472" s="1112"/>
      <c r="AU472" s="1109"/>
      <c r="AV472" s="1109"/>
      <c r="AW472" s="1109"/>
      <c r="AX472" s="1109"/>
      <c r="AY472" s="1109"/>
      <c r="AZ472" s="1109"/>
      <c r="BA472" s="1109"/>
      <c r="BB472" s="1109"/>
      <c r="BC472" s="1113"/>
      <c r="BD472" s="411"/>
      <c r="BE472" s="1108"/>
      <c r="BF472" s="1109"/>
      <c r="BG472" s="1109"/>
      <c r="BH472" s="1109"/>
      <c r="BI472" s="1109"/>
      <c r="BJ472" s="1109"/>
      <c r="BK472" s="1110" t="s">
        <v>1081</v>
      </c>
      <c r="BL472" s="3185">
        <v>6</v>
      </c>
      <c r="BM472" s="3185"/>
      <c r="BN472" s="1109" t="s">
        <v>1082</v>
      </c>
      <c r="BO472" s="1109"/>
      <c r="BP472" s="1111"/>
      <c r="BQ472" s="1111"/>
      <c r="BR472" s="3186">
        <v>20</v>
      </c>
      <c r="BS472" s="3186"/>
      <c r="BT472" s="1109" t="s">
        <v>1083</v>
      </c>
      <c r="BU472" s="1112"/>
      <c r="BV472" s="1109"/>
      <c r="BW472" s="1109"/>
      <c r="BX472" s="1109"/>
      <c r="BY472" s="1109"/>
      <c r="BZ472" s="1109"/>
      <c r="CA472" s="1109"/>
      <c r="CB472" s="1109"/>
      <c r="CC472" s="1109"/>
      <c r="CD472" s="1113"/>
      <c r="CE472" s="412"/>
      <c r="CF472" s="1108"/>
      <c r="CG472" s="1109"/>
      <c r="CH472" s="1109"/>
      <c r="CI472" s="1109"/>
      <c r="CJ472" s="1109"/>
      <c r="CK472" s="1109"/>
      <c r="CL472" s="1110" t="s">
        <v>1081</v>
      </c>
      <c r="CM472" s="3185">
        <v>4</v>
      </c>
      <c r="CN472" s="3185"/>
      <c r="CO472" s="1109" t="s">
        <v>1082</v>
      </c>
      <c r="CP472" s="1109"/>
      <c r="CQ472" s="1111"/>
      <c r="CR472" s="1111"/>
      <c r="CS472" s="3186">
        <v>20</v>
      </c>
      <c r="CT472" s="3186"/>
      <c r="CU472" s="1109" t="s">
        <v>1083</v>
      </c>
      <c r="CV472" s="1112"/>
      <c r="CW472" s="1109"/>
      <c r="CX472" s="1109"/>
      <c r="CY472" s="1109"/>
      <c r="CZ472" s="1109"/>
      <c r="DA472" s="1109"/>
      <c r="DB472" s="1109"/>
      <c r="DC472" s="1109"/>
      <c r="DD472" s="1109"/>
      <c r="DE472" s="1113"/>
      <c r="DF472" s="1129" t="s">
        <v>1084</v>
      </c>
      <c r="DG472" s="1130"/>
      <c r="DH472" s="1131"/>
      <c r="DI472" s="1131"/>
      <c r="DJ472" s="1314"/>
      <c r="DK472" s="1314"/>
      <c r="DL472" s="1314"/>
      <c r="DM472" s="1314"/>
      <c r="DN472" s="1314"/>
      <c r="DO472" s="1315"/>
      <c r="DP472" s="564">
        <v>0</v>
      </c>
      <c r="DQ472" s="200">
        <v>0</v>
      </c>
      <c r="DR472" s="200">
        <v>0</v>
      </c>
      <c r="DS472" s="200">
        <v>0</v>
      </c>
      <c r="DT472" s="200">
        <v>0</v>
      </c>
      <c r="DU472" s="200">
        <v>0</v>
      </c>
      <c r="DV472" s="200">
        <v>0</v>
      </c>
      <c r="DW472" s="1304"/>
    </row>
    <row r="473" spans="1:127" s="240" customFormat="1" ht="13.5" customHeight="1">
      <c r="B473" s="413" t="s">
        <v>205</v>
      </c>
      <c r="C473" s="414" t="s">
        <v>66</v>
      </c>
      <c r="D473" s="415" t="s">
        <v>77</v>
      </c>
      <c r="E473" s="414" t="s">
        <v>66</v>
      </c>
      <c r="F473" s="415" t="s">
        <v>77</v>
      </c>
      <c r="G473" s="414" t="s">
        <v>66</v>
      </c>
      <c r="H473" s="415" t="s">
        <v>77</v>
      </c>
      <c r="I473" s="414" t="s">
        <v>66</v>
      </c>
      <c r="J473" s="415" t="s">
        <v>77</v>
      </c>
      <c r="K473" s="414" t="s">
        <v>66</v>
      </c>
      <c r="L473" s="415" t="s">
        <v>77</v>
      </c>
      <c r="M473" s="414" t="s">
        <v>66</v>
      </c>
      <c r="N473" s="415" t="s">
        <v>77</v>
      </c>
      <c r="O473" s="414" t="s">
        <v>66</v>
      </c>
      <c r="P473" s="415" t="s">
        <v>77</v>
      </c>
      <c r="Q473" s="414" t="s">
        <v>66</v>
      </c>
      <c r="R473" s="415" t="s">
        <v>77</v>
      </c>
      <c r="S473" s="414" t="s">
        <v>66</v>
      </c>
      <c r="T473" s="415" t="s">
        <v>77</v>
      </c>
      <c r="U473" s="414" t="s">
        <v>66</v>
      </c>
      <c r="V473" s="415" t="s">
        <v>77</v>
      </c>
      <c r="W473" s="414" t="s">
        <v>66</v>
      </c>
      <c r="X473" s="415" t="s">
        <v>77</v>
      </c>
      <c r="Y473" s="414" t="s">
        <v>66</v>
      </c>
      <c r="Z473" s="415" t="s">
        <v>77</v>
      </c>
      <c r="AA473" s="414" t="s">
        <v>66</v>
      </c>
      <c r="AB473" s="416" t="s">
        <v>77</v>
      </c>
      <c r="AC473" s="410"/>
      <c r="AD473" s="417" t="s">
        <v>66</v>
      </c>
      <c r="AE473" s="415" t="s">
        <v>77</v>
      </c>
      <c r="AF473" s="418" t="s">
        <v>66</v>
      </c>
      <c r="AG473" s="415" t="s">
        <v>77</v>
      </c>
      <c r="AH473" s="418" t="s">
        <v>66</v>
      </c>
      <c r="AI473" s="415" t="s">
        <v>77</v>
      </c>
      <c r="AJ473" s="418" t="s">
        <v>66</v>
      </c>
      <c r="AK473" s="415" t="s">
        <v>77</v>
      </c>
      <c r="AL473" s="418" t="s">
        <v>66</v>
      </c>
      <c r="AM473" s="415" t="s">
        <v>77</v>
      </c>
      <c r="AN473" s="418" t="s">
        <v>66</v>
      </c>
      <c r="AO473" s="415" t="s">
        <v>77</v>
      </c>
      <c r="AP473" s="418" t="s">
        <v>66</v>
      </c>
      <c r="AQ473" s="415" t="s">
        <v>77</v>
      </c>
      <c r="AR473" s="418" t="s">
        <v>66</v>
      </c>
      <c r="AS473" s="415" t="s">
        <v>77</v>
      </c>
      <c r="AT473" s="418" t="s">
        <v>66</v>
      </c>
      <c r="AU473" s="415" t="s">
        <v>77</v>
      </c>
      <c r="AV473" s="418" t="s">
        <v>66</v>
      </c>
      <c r="AW473" s="415" t="s">
        <v>77</v>
      </c>
      <c r="AX473" s="418" t="s">
        <v>66</v>
      </c>
      <c r="AY473" s="415" t="s">
        <v>77</v>
      </c>
      <c r="AZ473" s="418" t="s">
        <v>66</v>
      </c>
      <c r="BA473" s="415" t="s">
        <v>77</v>
      </c>
      <c r="BB473" s="418" t="s">
        <v>66</v>
      </c>
      <c r="BC473" s="416" t="s">
        <v>77</v>
      </c>
      <c r="BD473" s="411"/>
      <c r="BE473" s="419" t="s">
        <v>66</v>
      </c>
      <c r="BF473" s="415" t="s">
        <v>77</v>
      </c>
      <c r="BG473" s="420" t="s">
        <v>66</v>
      </c>
      <c r="BH473" s="415" t="s">
        <v>77</v>
      </c>
      <c r="BI473" s="420" t="s">
        <v>66</v>
      </c>
      <c r="BJ473" s="415" t="s">
        <v>77</v>
      </c>
      <c r="BK473" s="420" t="s">
        <v>66</v>
      </c>
      <c r="BL473" s="415" t="s">
        <v>77</v>
      </c>
      <c r="BM473" s="420" t="s">
        <v>66</v>
      </c>
      <c r="BN473" s="415" t="s">
        <v>77</v>
      </c>
      <c r="BO473" s="420" t="s">
        <v>66</v>
      </c>
      <c r="BP473" s="415" t="s">
        <v>77</v>
      </c>
      <c r="BQ473" s="420" t="s">
        <v>66</v>
      </c>
      <c r="BR473" s="415" t="s">
        <v>77</v>
      </c>
      <c r="BS473" s="420" t="s">
        <v>66</v>
      </c>
      <c r="BT473" s="415" t="s">
        <v>77</v>
      </c>
      <c r="BU473" s="420" t="s">
        <v>66</v>
      </c>
      <c r="BV473" s="415" t="s">
        <v>77</v>
      </c>
      <c r="BW473" s="420" t="s">
        <v>66</v>
      </c>
      <c r="BX473" s="415" t="s">
        <v>77</v>
      </c>
      <c r="BY473" s="420" t="s">
        <v>66</v>
      </c>
      <c r="BZ473" s="415" t="s">
        <v>77</v>
      </c>
      <c r="CA473" s="420" t="s">
        <v>66</v>
      </c>
      <c r="CB473" s="415" t="s">
        <v>77</v>
      </c>
      <c r="CC473" s="420" t="s">
        <v>66</v>
      </c>
      <c r="CD473" s="416" t="s">
        <v>77</v>
      </c>
      <c r="CE473" s="412"/>
      <c r="CF473" s="421" t="s">
        <v>66</v>
      </c>
      <c r="CG473" s="415" t="s">
        <v>77</v>
      </c>
      <c r="CH473" s="422" t="s">
        <v>66</v>
      </c>
      <c r="CI473" s="415" t="s">
        <v>77</v>
      </c>
      <c r="CJ473" s="422" t="s">
        <v>66</v>
      </c>
      <c r="CK473" s="415" t="s">
        <v>77</v>
      </c>
      <c r="CL473" s="422" t="s">
        <v>66</v>
      </c>
      <c r="CM473" s="415" t="s">
        <v>77</v>
      </c>
      <c r="CN473" s="422" t="s">
        <v>66</v>
      </c>
      <c r="CO473" s="415" t="s">
        <v>77</v>
      </c>
      <c r="CP473" s="422" t="s">
        <v>66</v>
      </c>
      <c r="CQ473" s="415" t="s">
        <v>77</v>
      </c>
      <c r="CR473" s="422" t="s">
        <v>66</v>
      </c>
      <c r="CS473" s="415" t="s">
        <v>77</v>
      </c>
      <c r="CT473" s="422" t="s">
        <v>66</v>
      </c>
      <c r="CU473" s="415" t="s">
        <v>77</v>
      </c>
      <c r="CV473" s="422" t="s">
        <v>66</v>
      </c>
      <c r="CW473" s="415" t="s">
        <v>77</v>
      </c>
      <c r="CX473" s="422" t="s">
        <v>66</v>
      </c>
      <c r="CY473" s="415" t="s">
        <v>77</v>
      </c>
      <c r="CZ473" s="422" t="s">
        <v>66</v>
      </c>
      <c r="DA473" s="415" t="s">
        <v>77</v>
      </c>
      <c r="DB473" s="422" t="s">
        <v>66</v>
      </c>
      <c r="DC473" s="415" t="s">
        <v>77</v>
      </c>
      <c r="DD473" s="422" t="s">
        <v>66</v>
      </c>
      <c r="DE473" s="416" t="s">
        <v>77</v>
      </c>
      <c r="DF473" s="1119" t="s">
        <v>922</v>
      </c>
      <c r="DG473" s="1120"/>
      <c r="DH473" s="1120"/>
      <c r="DI473" s="1120"/>
      <c r="DJ473" s="1120"/>
      <c r="DK473" s="1120"/>
      <c r="DL473" s="1120"/>
      <c r="DM473" s="1120"/>
      <c r="DN473" s="1120"/>
      <c r="DO473" s="1121"/>
      <c r="DP473" s="564">
        <v>0</v>
      </c>
      <c r="DQ473" s="200">
        <v>0</v>
      </c>
      <c r="DR473" s="200">
        <v>0</v>
      </c>
      <c r="DS473" s="200">
        <v>0</v>
      </c>
      <c r="DT473" s="200">
        <v>0</v>
      </c>
      <c r="DU473" s="200">
        <v>0</v>
      </c>
      <c r="DV473" s="200">
        <v>0</v>
      </c>
      <c r="DW473" s="1304"/>
    </row>
    <row r="474" spans="1:127" s="240" customFormat="1" ht="15.95" customHeight="1">
      <c r="B474" s="3190" t="s">
        <v>1085</v>
      </c>
      <c r="C474" s="448">
        <f>SUM(C260:C278)</f>
        <v>0</v>
      </c>
      <c r="D474" s="449">
        <f t="shared" ref="D474:BO474" si="163">SUM(D260:D278)</f>
        <v>0</v>
      </c>
      <c r="E474" s="448">
        <f t="shared" si="163"/>
        <v>0</v>
      </c>
      <c r="F474" s="449">
        <f t="shared" si="163"/>
        <v>0</v>
      </c>
      <c r="G474" s="448">
        <f t="shared" si="163"/>
        <v>0</v>
      </c>
      <c r="H474" s="449">
        <f t="shared" si="163"/>
        <v>0</v>
      </c>
      <c r="I474" s="448">
        <f t="shared" si="163"/>
        <v>0</v>
      </c>
      <c r="J474" s="449">
        <f t="shared" si="163"/>
        <v>0</v>
      </c>
      <c r="K474" s="448">
        <f t="shared" si="163"/>
        <v>0</v>
      </c>
      <c r="L474" s="449">
        <f t="shared" si="163"/>
        <v>0</v>
      </c>
      <c r="M474" s="448">
        <f t="shared" si="163"/>
        <v>0</v>
      </c>
      <c r="N474" s="449">
        <f t="shared" si="163"/>
        <v>0</v>
      </c>
      <c r="O474" s="448">
        <f t="shared" si="163"/>
        <v>0</v>
      </c>
      <c r="P474" s="449">
        <f t="shared" si="163"/>
        <v>0</v>
      </c>
      <c r="Q474" s="448">
        <f t="shared" si="163"/>
        <v>0</v>
      </c>
      <c r="R474" s="449">
        <f t="shared" si="163"/>
        <v>0</v>
      </c>
      <c r="S474" s="448">
        <f t="shared" si="163"/>
        <v>0</v>
      </c>
      <c r="T474" s="449">
        <f t="shared" si="163"/>
        <v>0</v>
      </c>
      <c r="U474" s="448">
        <f t="shared" si="163"/>
        <v>0</v>
      </c>
      <c r="V474" s="449">
        <f t="shared" si="163"/>
        <v>0</v>
      </c>
      <c r="W474" s="448">
        <f t="shared" si="163"/>
        <v>0</v>
      </c>
      <c r="X474" s="449">
        <f t="shared" si="163"/>
        <v>0</v>
      </c>
      <c r="Y474" s="448">
        <f t="shared" si="163"/>
        <v>0</v>
      </c>
      <c r="Z474" s="449">
        <f t="shared" si="163"/>
        <v>0</v>
      </c>
      <c r="AA474" s="448">
        <f t="shared" si="163"/>
        <v>0</v>
      </c>
      <c r="AB474" s="449">
        <f t="shared" si="163"/>
        <v>0</v>
      </c>
      <c r="AC474" s="410"/>
      <c r="AD474" s="450">
        <f t="shared" si="163"/>
        <v>0</v>
      </c>
      <c r="AE474" s="449">
        <f t="shared" si="163"/>
        <v>0</v>
      </c>
      <c r="AF474" s="450">
        <f t="shared" si="163"/>
        <v>0</v>
      </c>
      <c r="AG474" s="449">
        <f t="shared" si="163"/>
        <v>0</v>
      </c>
      <c r="AH474" s="450">
        <f t="shared" si="163"/>
        <v>0</v>
      </c>
      <c r="AI474" s="449">
        <f t="shared" si="163"/>
        <v>0</v>
      </c>
      <c r="AJ474" s="450">
        <f t="shared" si="163"/>
        <v>0</v>
      </c>
      <c r="AK474" s="449">
        <f t="shared" si="163"/>
        <v>0</v>
      </c>
      <c r="AL474" s="450">
        <f t="shared" si="163"/>
        <v>0</v>
      </c>
      <c r="AM474" s="449">
        <f t="shared" si="163"/>
        <v>0</v>
      </c>
      <c r="AN474" s="450">
        <f t="shared" si="163"/>
        <v>0</v>
      </c>
      <c r="AO474" s="449">
        <f t="shared" si="163"/>
        <v>0</v>
      </c>
      <c r="AP474" s="450">
        <f t="shared" si="163"/>
        <v>0</v>
      </c>
      <c r="AQ474" s="449">
        <f t="shared" si="163"/>
        <v>0</v>
      </c>
      <c r="AR474" s="450">
        <f t="shared" si="163"/>
        <v>0</v>
      </c>
      <c r="AS474" s="449">
        <f t="shared" si="163"/>
        <v>0</v>
      </c>
      <c r="AT474" s="450">
        <f t="shared" si="163"/>
        <v>0</v>
      </c>
      <c r="AU474" s="449">
        <f t="shared" si="163"/>
        <v>0</v>
      </c>
      <c r="AV474" s="450">
        <f t="shared" si="163"/>
        <v>0</v>
      </c>
      <c r="AW474" s="449">
        <f t="shared" si="163"/>
        <v>0</v>
      </c>
      <c r="AX474" s="450">
        <f t="shared" si="163"/>
        <v>0</v>
      </c>
      <c r="AY474" s="449">
        <f t="shared" si="163"/>
        <v>0</v>
      </c>
      <c r="AZ474" s="450">
        <f t="shared" si="163"/>
        <v>0</v>
      </c>
      <c r="BA474" s="449">
        <f t="shared" si="163"/>
        <v>0</v>
      </c>
      <c r="BB474" s="450">
        <f t="shared" si="163"/>
        <v>0</v>
      </c>
      <c r="BC474" s="449">
        <f t="shared" si="163"/>
        <v>0</v>
      </c>
      <c r="BD474" s="411"/>
      <c r="BE474" s="451">
        <f t="shared" si="163"/>
        <v>0</v>
      </c>
      <c r="BF474" s="449">
        <f t="shared" si="163"/>
        <v>0</v>
      </c>
      <c r="BG474" s="451">
        <f t="shared" si="163"/>
        <v>0</v>
      </c>
      <c r="BH474" s="449">
        <f t="shared" si="163"/>
        <v>0</v>
      </c>
      <c r="BI474" s="451">
        <f t="shared" si="163"/>
        <v>0</v>
      </c>
      <c r="BJ474" s="449">
        <f t="shared" si="163"/>
        <v>0</v>
      </c>
      <c r="BK474" s="451">
        <f t="shared" si="163"/>
        <v>0</v>
      </c>
      <c r="BL474" s="449">
        <f t="shared" si="163"/>
        <v>0</v>
      </c>
      <c r="BM474" s="451">
        <f t="shared" si="163"/>
        <v>0</v>
      </c>
      <c r="BN474" s="449">
        <f t="shared" si="163"/>
        <v>0</v>
      </c>
      <c r="BO474" s="451">
        <f t="shared" si="163"/>
        <v>0</v>
      </c>
      <c r="BP474" s="449">
        <f t="shared" ref="BP474:DE474" si="164">SUM(BP260:BP278)</f>
        <v>0</v>
      </c>
      <c r="BQ474" s="451">
        <f t="shared" si="164"/>
        <v>0</v>
      </c>
      <c r="BR474" s="449">
        <f t="shared" si="164"/>
        <v>0</v>
      </c>
      <c r="BS474" s="451">
        <f t="shared" si="164"/>
        <v>0</v>
      </c>
      <c r="BT474" s="449">
        <f t="shared" si="164"/>
        <v>0</v>
      </c>
      <c r="BU474" s="451">
        <f t="shared" si="164"/>
        <v>0</v>
      </c>
      <c r="BV474" s="449">
        <f t="shared" si="164"/>
        <v>0</v>
      </c>
      <c r="BW474" s="451">
        <f t="shared" si="164"/>
        <v>0</v>
      </c>
      <c r="BX474" s="449">
        <f t="shared" si="164"/>
        <v>0</v>
      </c>
      <c r="BY474" s="451">
        <f t="shared" si="164"/>
        <v>0</v>
      </c>
      <c r="BZ474" s="449">
        <f t="shared" si="164"/>
        <v>0</v>
      </c>
      <c r="CA474" s="451">
        <f t="shared" si="164"/>
        <v>0</v>
      </c>
      <c r="CB474" s="449">
        <f t="shared" si="164"/>
        <v>0</v>
      </c>
      <c r="CC474" s="451">
        <f t="shared" si="164"/>
        <v>0</v>
      </c>
      <c r="CD474" s="449">
        <f t="shared" si="164"/>
        <v>0</v>
      </c>
      <c r="CE474" s="412"/>
      <c r="CF474" s="452">
        <f t="shared" si="164"/>
        <v>0</v>
      </c>
      <c r="CG474" s="449">
        <f t="shared" si="164"/>
        <v>0</v>
      </c>
      <c r="CH474" s="452">
        <f t="shared" si="164"/>
        <v>0</v>
      </c>
      <c r="CI474" s="449">
        <f t="shared" si="164"/>
        <v>0</v>
      </c>
      <c r="CJ474" s="452">
        <f t="shared" si="164"/>
        <v>0</v>
      </c>
      <c r="CK474" s="449">
        <f t="shared" si="164"/>
        <v>0</v>
      </c>
      <c r="CL474" s="452">
        <f t="shared" si="164"/>
        <v>0</v>
      </c>
      <c r="CM474" s="449">
        <f t="shared" si="164"/>
        <v>0</v>
      </c>
      <c r="CN474" s="452">
        <f t="shared" si="164"/>
        <v>0</v>
      </c>
      <c r="CO474" s="449">
        <f t="shared" si="164"/>
        <v>0</v>
      </c>
      <c r="CP474" s="452">
        <f t="shared" si="164"/>
        <v>0</v>
      </c>
      <c r="CQ474" s="449">
        <f t="shared" si="164"/>
        <v>0</v>
      </c>
      <c r="CR474" s="452">
        <f t="shared" si="164"/>
        <v>0</v>
      </c>
      <c r="CS474" s="449">
        <f t="shared" si="164"/>
        <v>0</v>
      </c>
      <c r="CT474" s="452">
        <f t="shared" si="164"/>
        <v>0</v>
      </c>
      <c r="CU474" s="449">
        <f t="shared" si="164"/>
        <v>0</v>
      </c>
      <c r="CV474" s="452">
        <f t="shared" si="164"/>
        <v>0</v>
      </c>
      <c r="CW474" s="449">
        <f t="shared" si="164"/>
        <v>0</v>
      </c>
      <c r="CX474" s="452">
        <f t="shared" si="164"/>
        <v>0</v>
      </c>
      <c r="CY474" s="449">
        <f t="shared" si="164"/>
        <v>0</v>
      </c>
      <c r="CZ474" s="452">
        <f t="shared" si="164"/>
        <v>0</v>
      </c>
      <c r="DA474" s="449">
        <f t="shared" si="164"/>
        <v>0</v>
      </c>
      <c r="DB474" s="452">
        <f t="shared" si="164"/>
        <v>0</v>
      </c>
      <c r="DC474" s="449">
        <f t="shared" si="164"/>
        <v>0</v>
      </c>
      <c r="DD474" s="452">
        <f t="shared" si="164"/>
        <v>0</v>
      </c>
      <c r="DE474" s="449">
        <f t="shared" si="164"/>
        <v>0</v>
      </c>
      <c r="DF474" s="3192" t="s">
        <v>1086</v>
      </c>
      <c r="DG474" s="3193"/>
      <c r="DH474" s="3193"/>
      <c r="DI474" s="3193"/>
      <c r="DJ474" s="3193"/>
      <c r="DK474" s="3193"/>
      <c r="DL474" s="3193"/>
      <c r="DM474" s="657"/>
      <c r="DN474" s="657"/>
      <c r="DO474" s="1122"/>
      <c r="DP474" s="564">
        <v>0</v>
      </c>
      <c r="DQ474" s="200">
        <v>0</v>
      </c>
      <c r="DR474" s="200">
        <v>0</v>
      </c>
      <c r="DS474" s="200">
        <v>0</v>
      </c>
      <c r="DT474" s="200">
        <v>0</v>
      </c>
      <c r="DU474" s="200">
        <v>0</v>
      </c>
      <c r="DV474" s="200">
        <v>0</v>
      </c>
      <c r="DW474" s="1304"/>
    </row>
    <row r="475" spans="1:127" s="240" customFormat="1" ht="15.95" customHeight="1">
      <c r="B475" s="3191"/>
      <c r="C475" s="1133">
        <f>SUM(C474:D474)</f>
        <v>0</v>
      </c>
      <c r="D475" s="454" t="str">
        <f>IF(C475&gt;0,"fois","")</f>
        <v/>
      </c>
      <c r="E475" s="1133">
        <f>SUM(E474:F474)</f>
        <v>0</v>
      </c>
      <c r="F475" s="454" t="str">
        <f>IF(E475&gt;0,"fois","")</f>
        <v/>
      </c>
      <c r="G475" s="1133">
        <f>SUM(G474:H474)</f>
        <v>0</v>
      </c>
      <c r="H475" s="454" t="str">
        <f>IF(G475&gt;0,"fois","")</f>
        <v/>
      </c>
      <c r="I475" s="1133">
        <f>SUM(I474:J474)</f>
        <v>0</v>
      </c>
      <c r="J475" s="454" t="str">
        <f>IF(I475&gt;0,"fois","")</f>
        <v/>
      </c>
      <c r="K475" s="1133">
        <f>SUM(K474:L474)</f>
        <v>0</v>
      </c>
      <c r="L475" s="454" t="str">
        <f>IF(K475&gt;0,"fois","")</f>
        <v/>
      </c>
      <c r="M475" s="1133">
        <f>SUM(M474:N474)</f>
        <v>0</v>
      </c>
      <c r="N475" s="454" t="str">
        <f>IF(M475&gt;0,"fois","")</f>
        <v/>
      </c>
      <c r="O475" s="1133">
        <f>SUM(O474:P474)</f>
        <v>0</v>
      </c>
      <c r="P475" s="454" t="str">
        <f>IF(O475&gt;0,"fois","")</f>
        <v/>
      </c>
      <c r="Q475" s="1133">
        <f>SUM(Q474:R474)</f>
        <v>0</v>
      </c>
      <c r="R475" s="454" t="str">
        <f>IF(Q475&gt;0,"fois","")</f>
        <v/>
      </c>
      <c r="S475" s="1133">
        <f>SUM(S474:T474)</f>
        <v>0</v>
      </c>
      <c r="T475" s="454" t="str">
        <f>IF(S475&gt;0,"fois","")</f>
        <v/>
      </c>
      <c r="U475" s="1133">
        <f>SUM(U474:V474)</f>
        <v>0</v>
      </c>
      <c r="V475" s="454" t="str">
        <f>IF(U475&gt;0,"fois","")</f>
        <v/>
      </c>
      <c r="W475" s="1133">
        <f>SUM(W474:X474)</f>
        <v>0</v>
      </c>
      <c r="X475" s="454" t="str">
        <f>IF(W475&gt;0,"fois","")</f>
        <v/>
      </c>
      <c r="Y475" s="1133">
        <f>SUM(Y474:Z474)</f>
        <v>0</v>
      </c>
      <c r="Z475" s="454" t="str">
        <f>IF(Y475&gt;0,"fois","")</f>
        <v/>
      </c>
      <c r="AA475" s="1133">
        <f>SUM(AA474:AB474)</f>
        <v>0</v>
      </c>
      <c r="AB475" s="454" t="str">
        <f>IF(AA475&gt;0,"fois","")</f>
        <v/>
      </c>
      <c r="AC475" s="410"/>
      <c r="AD475" s="1133">
        <f>SUM(AD474:AE474)</f>
        <v>0</v>
      </c>
      <c r="AE475" s="454" t="str">
        <f>IF(AD475&gt;0,"fois","")</f>
        <v/>
      </c>
      <c r="AF475" s="1133">
        <f>SUM(AF474:AG474)</f>
        <v>0</v>
      </c>
      <c r="AG475" s="454" t="str">
        <f>IF(AF475&gt;0,"fois","")</f>
        <v/>
      </c>
      <c r="AH475" s="1133">
        <f>SUM(AH474:AI474)</f>
        <v>0</v>
      </c>
      <c r="AI475" s="454" t="str">
        <f>IF(AH475&gt;0,"fois","")</f>
        <v/>
      </c>
      <c r="AJ475" s="1133">
        <f>SUM(AJ474:AK474)</f>
        <v>0</v>
      </c>
      <c r="AK475" s="454" t="str">
        <f>IF(AJ475&gt;0,"fois","")</f>
        <v/>
      </c>
      <c r="AL475" s="1133">
        <f>SUM(AL474:AM474)</f>
        <v>0</v>
      </c>
      <c r="AM475" s="454" t="str">
        <f>IF(AL475&gt;0,"fois","")</f>
        <v/>
      </c>
      <c r="AN475" s="1133">
        <f>SUM(AN474:AO474)</f>
        <v>0</v>
      </c>
      <c r="AO475" s="454" t="str">
        <f>IF(AN475&gt;0,"fois","")</f>
        <v/>
      </c>
      <c r="AP475" s="1133">
        <f>SUM(AP474:AQ474)</f>
        <v>0</v>
      </c>
      <c r="AQ475" s="454" t="str">
        <f>IF(AP475&gt;0,"fois","")</f>
        <v/>
      </c>
      <c r="AR475" s="1133">
        <f>SUM(AR474:AS474)</f>
        <v>0</v>
      </c>
      <c r="AS475" s="454" t="str">
        <f>IF(AR475&gt;0,"fois","")</f>
        <v/>
      </c>
      <c r="AT475" s="1133">
        <f>SUM(AT474:AU474)</f>
        <v>0</v>
      </c>
      <c r="AU475" s="454" t="str">
        <f>IF(AT475&gt;0,"fois","")</f>
        <v/>
      </c>
      <c r="AV475" s="1133">
        <f>SUM(AV474:AW474)</f>
        <v>0</v>
      </c>
      <c r="AW475" s="454" t="str">
        <f>IF(AV475&gt;0,"fois","")</f>
        <v/>
      </c>
      <c r="AX475" s="1133">
        <f>SUM(AX474:AY474)</f>
        <v>0</v>
      </c>
      <c r="AY475" s="454" t="str">
        <f>IF(AX475&gt;0,"fois","")</f>
        <v/>
      </c>
      <c r="AZ475" s="1133">
        <f>SUM(AZ474:BA474)</f>
        <v>0</v>
      </c>
      <c r="BA475" s="454" t="str">
        <f>IF(AZ475&gt;0,"fois","")</f>
        <v/>
      </c>
      <c r="BB475" s="1133">
        <f>SUM(BB474:BC474)</f>
        <v>0</v>
      </c>
      <c r="BC475" s="454" t="str">
        <f>IF(BB475&gt;0,"fois","")</f>
        <v/>
      </c>
      <c r="BD475" s="411"/>
      <c r="BE475" s="1133">
        <f>SUM(BE474:BF474)</f>
        <v>0</v>
      </c>
      <c r="BF475" s="454" t="str">
        <f>IF(BE475&gt;0,"fois","")</f>
        <v/>
      </c>
      <c r="BG475" s="1133">
        <f>SUM(BG474:BH474)</f>
        <v>0</v>
      </c>
      <c r="BH475" s="454" t="str">
        <f>IF(BG475&gt;0,"fois","")</f>
        <v/>
      </c>
      <c r="BI475" s="1133">
        <f>SUM(BI474:BJ474)</f>
        <v>0</v>
      </c>
      <c r="BJ475" s="454" t="str">
        <f>IF(BI475&gt;0,"fois","")</f>
        <v/>
      </c>
      <c r="BK475" s="1133">
        <f>SUM(BK474:BL474)</f>
        <v>0</v>
      </c>
      <c r="BL475" s="454" t="str">
        <f>IF(BK475&gt;0,"fois","")</f>
        <v/>
      </c>
      <c r="BM475" s="1133">
        <f>SUM(BM474:BN474)</f>
        <v>0</v>
      </c>
      <c r="BN475" s="454" t="str">
        <f>IF(BM475&gt;0,"fois","")</f>
        <v/>
      </c>
      <c r="BO475" s="1133">
        <f>SUM(BO474:BP474)</f>
        <v>0</v>
      </c>
      <c r="BP475" s="454" t="str">
        <f>IF(BO475&gt;0,"fois","")</f>
        <v/>
      </c>
      <c r="BQ475" s="1133">
        <f>SUM(BQ474:BR474)</f>
        <v>0</v>
      </c>
      <c r="BR475" s="454" t="str">
        <f>IF(BQ475&gt;0,"fois","")</f>
        <v/>
      </c>
      <c r="BS475" s="1133">
        <f>SUM(BS474:BT474)</f>
        <v>0</v>
      </c>
      <c r="BT475" s="454" t="str">
        <f>IF(BS475&gt;0,"fois","")</f>
        <v/>
      </c>
      <c r="BU475" s="1133">
        <f>SUM(BU474:BV474)</f>
        <v>0</v>
      </c>
      <c r="BV475" s="454" t="str">
        <f>IF(BU475&gt;0,"fois","")</f>
        <v/>
      </c>
      <c r="BW475" s="1133">
        <f>SUM(BW474:BX474)</f>
        <v>0</v>
      </c>
      <c r="BX475" s="454" t="str">
        <f>IF(BW475&gt;0,"fois","")</f>
        <v/>
      </c>
      <c r="BY475" s="1133">
        <f>SUM(BY474:BZ474)</f>
        <v>0</v>
      </c>
      <c r="BZ475" s="454" t="str">
        <f>IF(BY475&gt;0,"fois","")</f>
        <v/>
      </c>
      <c r="CA475" s="1133">
        <f>SUM(CA474:CB474)</f>
        <v>0</v>
      </c>
      <c r="CB475" s="454" t="str">
        <f>IF(CA475&gt;0,"fois","")</f>
        <v/>
      </c>
      <c r="CC475" s="1133">
        <f>SUM(CC474:CD474)</f>
        <v>0</v>
      </c>
      <c r="CD475" s="454" t="str">
        <f>IF(CC475&gt;0,"fois","")</f>
        <v/>
      </c>
      <c r="CE475" s="412"/>
      <c r="CF475" s="1133">
        <f>SUM(CF474:CG474)</f>
        <v>0</v>
      </c>
      <c r="CG475" s="454" t="str">
        <f>IF(CF475&gt;0,"fois","")</f>
        <v/>
      </c>
      <c r="CH475" s="1133">
        <f>SUM(CH474:CI474)</f>
        <v>0</v>
      </c>
      <c r="CI475" s="454" t="str">
        <f>IF(CH475&gt;0,"fois","")</f>
        <v/>
      </c>
      <c r="CJ475" s="1133">
        <f>SUM(CJ474:CK474)</f>
        <v>0</v>
      </c>
      <c r="CK475" s="454" t="str">
        <f>IF(CJ475&gt;0,"fois","")</f>
        <v/>
      </c>
      <c r="CL475" s="1133">
        <f>SUM(CL474:CM474)</f>
        <v>0</v>
      </c>
      <c r="CM475" s="454" t="str">
        <f>IF(CL475&gt;0,"fois","")</f>
        <v/>
      </c>
      <c r="CN475" s="1133">
        <f>SUM(CN474:CO474)</f>
        <v>0</v>
      </c>
      <c r="CO475" s="454" t="str">
        <f>IF(CN475&gt;0,"fois","")</f>
        <v/>
      </c>
      <c r="CP475" s="1133">
        <f>SUM(CP474:CQ474)</f>
        <v>0</v>
      </c>
      <c r="CQ475" s="454" t="str">
        <f>IF(CP475&gt;0,"fois","")</f>
        <v/>
      </c>
      <c r="CR475" s="1133">
        <f>SUM(CR474:CS474)</f>
        <v>0</v>
      </c>
      <c r="CS475" s="454" t="str">
        <f>IF(CR475&gt;0,"fois","")</f>
        <v/>
      </c>
      <c r="CT475" s="1133">
        <f>SUM(CT474:CU474)</f>
        <v>0</v>
      </c>
      <c r="CU475" s="454" t="str">
        <f>IF(CT475&gt;0,"fois","")</f>
        <v/>
      </c>
      <c r="CV475" s="1133">
        <f>SUM(CV474:CW474)</f>
        <v>0</v>
      </c>
      <c r="CW475" s="454" t="str">
        <f>IF(CV475&gt;0,"fois","")</f>
        <v/>
      </c>
      <c r="CX475" s="1133">
        <f>SUM(CX474:CY474)</f>
        <v>0</v>
      </c>
      <c r="CY475" s="454" t="str">
        <f>IF(CX475&gt;0,"fois","")</f>
        <v/>
      </c>
      <c r="CZ475" s="1133">
        <f>SUM(CZ474:DA474)</f>
        <v>0</v>
      </c>
      <c r="DA475" s="454" t="str">
        <f>IF(CZ475&gt;0,"fois","")</f>
        <v/>
      </c>
      <c r="DB475" s="1133">
        <f>SUM(DB474:DC474)</f>
        <v>0</v>
      </c>
      <c r="DC475" s="454" t="str">
        <f>IF(DB475&gt;0,"fois","")</f>
        <v/>
      </c>
      <c r="DD475" s="1133">
        <f>SUM(DD474:DE474)</f>
        <v>0</v>
      </c>
      <c r="DE475" s="454" t="str">
        <f>IF(DD475&gt;0,"fois","")</f>
        <v/>
      </c>
      <c r="DF475" s="3194"/>
      <c r="DG475" s="3195"/>
      <c r="DH475" s="3195"/>
      <c r="DI475" s="3195"/>
      <c r="DJ475" s="3195"/>
      <c r="DK475" s="3195"/>
      <c r="DL475" s="3195"/>
      <c r="DM475" s="658"/>
      <c r="DN475" s="658"/>
      <c r="DO475" s="1123"/>
      <c r="DP475" s="564">
        <v>0</v>
      </c>
      <c r="DQ475" s="200">
        <v>0</v>
      </c>
      <c r="DR475" s="200">
        <v>0</v>
      </c>
      <c r="DS475" s="200">
        <v>0</v>
      </c>
      <c r="DT475" s="200">
        <v>0</v>
      </c>
      <c r="DU475" s="200">
        <v>0</v>
      </c>
      <c r="DV475" s="200">
        <v>0</v>
      </c>
      <c r="DW475" s="1304"/>
    </row>
    <row r="476" spans="1:127" s="240" customFormat="1" ht="15.95" customHeight="1">
      <c r="B476" s="456" t="s">
        <v>1087</v>
      </c>
      <c r="C476" s="3238" t="str">
        <f>IF(SUM(C474:D474)&lt;=I479,"OK","Trop")</f>
        <v>OK</v>
      </c>
      <c r="D476" s="3239"/>
      <c r="E476" s="3238" t="str">
        <f>IF(SUM(E474:F474)&lt;=I479,"OK","Trop")</f>
        <v>OK</v>
      </c>
      <c r="F476" s="3239"/>
      <c r="G476" s="3238" t="str">
        <f>IF(SUM(G474:H474)&lt;=I479,"OK","Trop")</f>
        <v>OK</v>
      </c>
      <c r="H476" s="3239"/>
      <c r="I476" s="3238" t="str">
        <f>IF(SUM(I474:J474)&lt;=I479,"OK","Trop")</f>
        <v>OK</v>
      </c>
      <c r="J476" s="3239"/>
      <c r="K476" s="3238" t="str">
        <f>IF(SUM(K474:L474)&lt;=I479,"OK","Trop")</f>
        <v>OK</v>
      </c>
      <c r="L476" s="3239"/>
      <c r="M476" s="3238" t="str">
        <f>IF(SUM(M474:N474)&lt;=I479,"OK","Trop")</f>
        <v>OK</v>
      </c>
      <c r="N476" s="3239"/>
      <c r="O476" s="3238" t="str">
        <f>IF(SUM(O474:P474)&lt;=I479,"OK","Trop")</f>
        <v>OK</v>
      </c>
      <c r="P476" s="3239"/>
      <c r="Q476" s="3238" t="str">
        <f>IF(SUM(Q474:R474)&lt;=I479,"OK","Trop")</f>
        <v>OK</v>
      </c>
      <c r="R476" s="3239"/>
      <c r="S476" s="3238" t="str">
        <f>IF(SUM(S474:T474)&lt;=I479,"OK","Trop")</f>
        <v>OK</v>
      </c>
      <c r="T476" s="3239"/>
      <c r="U476" s="3238" t="str">
        <f>IF(SUM(U474:V474)&lt;=I479,"OK","Trop")</f>
        <v>OK</v>
      </c>
      <c r="V476" s="3239"/>
      <c r="W476" s="3238" t="str">
        <f>IF(SUM(W474:X474)&lt;=I479,"OK","Trop")</f>
        <v>OK</v>
      </c>
      <c r="X476" s="3239"/>
      <c r="Y476" s="3238" t="str">
        <f>IF(SUM(Y474:Z474)&lt;=I479,"OK","Trop")</f>
        <v>OK</v>
      </c>
      <c r="Z476" s="3239"/>
      <c r="AA476" s="3238" t="str">
        <f>IF(SUM(AA474:AB474)&lt;=I479,"OK","Trop")</f>
        <v>OK</v>
      </c>
      <c r="AB476" s="3239"/>
      <c r="AC476" s="410"/>
      <c r="AD476" s="3238" t="str">
        <f>IF(SUM(AD474:AE474)&lt;=AJ479,"OK","Trop")</f>
        <v>OK</v>
      </c>
      <c r="AE476" s="3239"/>
      <c r="AF476" s="3238" t="str">
        <f>IF(SUM(AF474:AG474)&lt;=AJ479,"OK","Trop")</f>
        <v>OK</v>
      </c>
      <c r="AG476" s="3239"/>
      <c r="AH476" s="3238" t="str">
        <f>IF(SUM(AH474:AI474)&lt;=AJ479,"OK","Trop")</f>
        <v>OK</v>
      </c>
      <c r="AI476" s="3239"/>
      <c r="AJ476" s="3238" t="str">
        <f>IF(SUM(AJ474:AK474)&lt;=AJ479,"OK","Trop")</f>
        <v>OK</v>
      </c>
      <c r="AK476" s="3239"/>
      <c r="AL476" s="3238" t="str">
        <f>IF(SUM(AL474:AM474)&lt;=AJ479,"OK","Trop")</f>
        <v>OK</v>
      </c>
      <c r="AM476" s="3239"/>
      <c r="AN476" s="3238" t="str">
        <f>IF(SUM(AN474:AO474)&lt;=AJ479,"OK","Trop")</f>
        <v>OK</v>
      </c>
      <c r="AO476" s="3239"/>
      <c r="AP476" s="3238" t="str">
        <f>IF(SUM(AP474:AQ474)&lt;=AJ479,"OK","Trop")</f>
        <v>OK</v>
      </c>
      <c r="AQ476" s="3239"/>
      <c r="AR476" s="3238" t="str">
        <f>IF(SUM(AR474:AS474)&lt;=AJ479,"OK","Trop")</f>
        <v>OK</v>
      </c>
      <c r="AS476" s="3239"/>
      <c r="AT476" s="3238" t="str">
        <f>IF(SUM(AT474:AU474)&lt;=AJ479,"OK","Trop")</f>
        <v>OK</v>
      </c>
      <c r="AU476" s="3239"/>
      <c r="AV476" s="3238" t="str">
        <f>IF(SUM(AV474:AW474)&lt;=AJ479,"OK","Trop")</f>
        <v>OK</v>
      </c>
      <c r="AW476" s="3239"/>
      <c r="AX476" s="3238" t="str">
        <f>IF(SUM(AX474:AY474)&lt;=AJ479,"OK","Trop")</f>
        <v>OK</v>
      </c>
      <c r="AY476" s="3239"/>
      <c r="AZ476" s="3238" t="str">
        <f>IF(SUM(AZ474:BA474)&lt;=AJ479,"OK","Trop")</f>
        <v>OK</v>
      </c>
      <c r="BA476" s="3239"/>
      <c r="BB476" s="3238" t="str">
        <f>IF(SUM(BB474:BC474)&lt;=AJ479,"OK","Trop")</f>
        <v>OK</v>
      </c>
      <c r="BC476" s="3239"/>
      <c r="BD476" s="411"/>
      <c r="BE476" s="3238" t="str">
        <f>IF(SUM(BE474:BF474)&lt;=BK479,"OK","Trop")</f>
        <v>OK</v>
      </c>
      <c r="BF476" s="3239"/>
      <c r="BG476" s="3238" t="str">
        <f>IF(SUM(BG474:BH474)&lt;=BK479,"OK","Trop")</f>
        <v>OK</v>
      </c>
      <c r="BH476" s="3239"/>
      <c r="BI476" s="3238" t="str">
        <f>IF(SUM(BI474:BJ474)&lt;=BK479,"OK","Trop")</f>
        <v>OK</v>
      </c>
      <c r="BJ476" s="3239"/>
      <c r="BK476" s="3238" t="str">
        <f>IF(SUM(BK474:BL474)&lt;=BK479,"OK","Trop")</f>
        <v>OK</v>
      </c>
      <c r="BL476" s="3239"/>
      <c r="BM476" s="3238" t="str">
        <f>IF(SUM(BM474:BN474)&lt;=BK479,"OK","Trop")</f>
        <v>OK</v>
      </c>
      <c r="BN476" s="3239"/>
      <c r="BO476" s="3238" t="str">
        <f>IF(SUM(BO474:BP474)&lt;=BK479,"OK","Trop")</f>
        <v>OK</v>
      </c>
      <c r="BP476" s="3239"/>
      <c r="BQ476" s="3238" t="str">
        <f>IF(SUM(BQ474:BR474)&lt;=BK479,"OK","Trop")</f>
        <v>OK</v>
      </c>
      <c r="BR476" s="3239"/>
      <c r="BS476" s="3238" t="str">
        <f>IF(SUM(BS474:BT474)&lt;=BK479,"OK","Trop")</f>
        <v>OK</v>
      </c>
      <c r="BT476" s="3239"/>
      <c r="BU476" s="3238" t="str">
        <f>IF(SUM(BU474:BV474)&lt;=BK479,"OK","Trop")</f>
        <v>OK</v>
      </c>
      <c r="BV476" s="3239"/>
      <c r="BW476" s="3238" t="str">
        <f>IF(SUM(BW474:BX474)&lt;=BK479,"OK","Trop")</f>
        <v>OK</v>
      </c>
      <c r="BX476" s="3239"/>
      <c r="BY476" s="3238" t="str">
        <f>IF(SUM(BY474:BZ474)&lt;=BK479,"OK","Trop")</f>
        <v>OK</v>
      </c>
      <c r="BZ476" s="3239"/>
      <c r="CA476" s="3238" t="str">
        <f>IF(SUM(CA474:CB474)&lt;=BK479,"OK","Trop")</f>
        <v>OK</v>
      </c>
      <c r="CB476" s="3239"/>
      <c r="CC476" s="3238" t="str">
        <f>IF(SUM(CC474:CD474)&lt;=BK479,"OK","Trop")</f>
        <v>OK</v>
      </c>
      <c r="CD476" s="3239"/>
      <c r="CE476" s="412"/>
      <c r="CF476" s="3238" t="str">
        <f>IF(SUM(CF474:CG474)&lt;=CL479,"OK","Trop")</f>
        <v>OK</v>
      </c>
      <c r="CG476" s="3239"/>
      <c r="CH476" s="3238" t="str">
        <f>IF(SUM(CH474:CI474)&lt;=CL479,"OK","Trop")</f>
        <v>OK</v>
      </c>
      <c r="CI476" s="3239"/>
      <c r="CJ476" s="3238" t="str">
        <f>IF(SUM(CJ474:CK474)&lt;=CL479,"OK","Trop")</f>
        <v>OK</v>
      </c>
      <c r="CK476" s="3239"/>
      <c r="CL476" s="3238" t="str">
        <f>IF(SUM(CL474:CM474)&lt;=CL479,"OK","Trop")</f>
        <v>OK</v>
      </c>
      <c r="CM476" s="3239"/>
      <c r="CN476" s="3238" t="str">
        <f>IF(SUM(CN474:CO474)&lt;=CL479,"OK","Trop")</f>
        <v>OK</v>
      </c>
      <c r="CO476" s="3239"/>
      <c r="CP476" s="3238" t="str">
        <f>IF(SUM(CP474:CQ474)&lt;=CL479,"OK","Trop")</f>
        <v>OK</v>
      </c>
      <c r="CQ476" s="3239"/>
      <c r="CR476" s="3238" t="str">
        <f>IF(SUM(CR474:CS474)&lt;=CL479,"OK","Trop")</f>
        <v>OK</v>
      </c>
      <c r="CS476" s="3239"/>
      <c r="CT476" s="3238" t="str">
        <f>IF(SUM(CT474:CU474)&lt;=CL479,"OK","Trop")</f>
        <v>OK</v>
      </c>
      <c r="CU476" s="3239"/>
      <c r="CV476" s="3238" t="str">
        <f>IF(SUM(CV474:CW474)&lt;=CL479,"OK","Trop")</f>
        <v>OK</v>
      </c>
      <c r="CW476" s="3239"/>
      <c r="CX476" s="3238" t="str">
        <f>IF(SUM(CX474:CY474)&lt;=CL479,"OK","Trop")</f>
        <v>OK</v>
      </c>
      <c r="CY476" s="3239"/>
      <c r="CZ476" s="3238" t="str">
        <f>IF(SUM(CZ474:DA474)&lt;=CL479,"OK","Trop")</f>
        <v>OK</v>
      </c>
      <c r="DA476" s="3239"/>
      <c r="DB476" s="3238" t="str">
        <f>IF(SUM(DB474:DC474)&lt;=CL479,"OK","Trop")</f>
        <v>OK</v>
      </c>
      <c r="DC476" s="3239"/>
      <c r="DD476" s="3238" t="str">
        <f>IF(SUM(DD474:DE474)&lt;=CL479,"OK","Trop")</f>
        <v>OK</v>
      </c>
      <c r="DE476" s="3239"/>
      <c r="DF476" s="457" t="s">
        <v>1088</v>
      </c>
      <c r="DG476" s="408"/>
      <c r="DH476" s="408"/>
      <c r="DI476" s="408"/>
      <c r="DJ476" s="270"/>
      <c r="DK476" s="270"/>
      <c r="DL476" s="270"/>
      <c r="DM476" s="270"/>
      <c r="DN476" s="270"/>
      <c r="DO476" s="1122"/>
      <c r="DP476" s="564">
        <v>0</v>
      </c>
      <c r="DQ476" s="200">
        <v>0</v>
      </c>
      <c r="DR476" s="200">
        <v>0</v>
      </c>
      <c r="DS476" s="200">
        <v>0</v>
      </c>
      <c r="DT476" s="200">
        <v>0</v>
      </c>
      <c r="DU476" s="200">
        <v>0</v>
      </c>
      <c r="DV476" s="200">
        <v>0</v>
      </c>
      <c r="DW476" s="1304"/>
    </row>
    <row r="477" spans="1:127" s="240" customFormat="1" ht="15.95" customHeight="1">
      <c r="B477" s="456" t="s">
        <v>1089</v>
      </c>
      <c r="C477" s="3242" t="str">
        <f>IF(C476="OK","",SUM(C474:D474)-I479)</f>
        <v/>
      </c>
      <c r="D477" s="3243"/>
      <c r="E477" s="3242" t="str">
        <f>IF(E476="OK","",SUM(E474:F474)-I479)</f>
        <v/>
      </c>
      <c r="F477" s="3243"/>
      <c r="G477" s="3242" t="str">
        <f>IF(G476="OK","",SUM(G474:H474)-I479)</f>
        <v/>
      </c>
      <c r="H477" s="3243"/>
      <c r="I477" s="3242" t="str">
        <f>IF(I476="OK","",SUM(I474:J474)-I479)</f>
        <v/>
      </c>
      <c r="J477" s="3243"/>
      <c r="K477" s="3242" t="str">
        <f>IF(K476="OK","",SUM(K474:L474)-I479)</f>
        <v/>
      </c>
      <c r="L477" s="3243"/>
      <c r="M477" s="3242" t="str">
        <f>IF(M476="OK","",SUM(M474:N474)-I479)</f>
        <v/>
      </c>
      <c r="N477" s="3243"/>
      <c r="O477" s="3242" t="str">
        <f>IF(O476="OK","",SUM(O474:P474)-I479)</f>
        <v/>
      </c>
      <c r="P477" s="3243"/>
      <c r="Q477" s="3242" t="str">
        <f>IF(Q476="OK","",SUM(Q474:R474)-I479)</f>
        <v/>
      </c>
      <c r="R477" s="3243"/>
      <c r="S477" s="3242" t="str">
        <f>IF(S476="OK","",SUM(S474:T474)-I479)</f>
        <v/>
      </c>
      <c r="T477" s="3243"/>
      <c r="U477" s="3242" t="str">
        <f>IF(U476="OK","",SUM(U474:V474)-I479)</f>
        <v/>
      </c>
      <c r="V477" s="3243"/>
      <c r="W477" s="3242" t="str">
        <f>IF(W476="OK","",SUM(W474:X474)-I479)</f>
        <v/>
      </c>
      <c r="X477" s="3243"/>
      <c r="Y477" s="3242" t="str">
        <f>IF(Y476="OK","",SUM(Y474:Z474)-I479)</f>
        <v/>
      </c>
      <c r="Z477" s="3243"/>
      <c r="AA477" s="3242" t="str">
        <f>IF(AA476="OK","",SUM(AA474:AB474)-I479)</f>
        <v/>
      </c>
      <c r="AB477" s="3243"/>
      <c r="AC477" s="410"/>
      <c r="AD477" s="3242" t="str">
        <f>IF(AD476="OK","",SUM(AD474:AE474)-AJ479)</f>
        <v/>
      </c>
      <c r="AE477" s="3243"/>
      <c r="AF477" s="3242" t="str">
        <f>IF(AF476="OK","",SUM(AF474:AG474)-AJ479)</f>
        <v/>
      </c>
      <c r="AG477" s="3243"/>
      <c r="AH477" s="3242" t="str">
        <f>IF(AH476="OK","",SUM(AH474:AI474)-AJ479)</f>
        <v/>
      </c>
      <c r="AI477" s="3243"/>
      <c r="AJ477" s="3242" t="str">
        <f>IF(AJ476="OK","",SUM(AJ474:AK474)-AJ479)</f>
        <v/>
      </c>
      <c r="AK477" s="3243"/>
      <c r="AL477" s="3242" t="str">
        <f>IF(AL476="OK","",SUM(AL474:AM474)-AJ479)</f>
        <v/>
      </c>
      <c r="AM477" s="3243"/>
      <c r="AN477" s="3242" t="str">
        <f>IF(AN476="OK","",SUM(AN474:AO474)-AJ479)</f>
        <v/>
      </c>
      <c r="AO477" s="3243"/>
      <c r="AP477" s="3242" t="str">
        <f>IF(AP476="OK","",SUM(AP474:AQ474)-AJ479)</f>
        <v/>
      </c>
      <c r="AQ477" s="3243"/>
      <c r="AR477" s="3242" t="str">
        <f>IF(AR476="OK","",SUM(AR474:AS474)-AJ479)</f>
        <v/>
      </c>
      <c r="AS477" s="3243"/>
      <c r="AT477" s="3242" t="str">
        <f>IF(AT476="OK","",SUM(AT474:AU474)-AJ479)</f>
        <v/>
      </c>
      <c r="AU477" s="3243"/>
      <c r="AV477" s="3242" t="str">
        <f>IF(AV476="OK","",SUM(AV474:AW474)-AJ479)</f>
        <v/>
      </c>
      <c r="AW477" s="3243"/>
      <c r="AX477" s="3242" t="str">
        <f>IF(AX476="OK","",SUM(AX474:AY474)-AJ479)</f>
        <v/>
      </c>
      <c r="AY477" s="3243"/>
      <c r="AZ477" s="3242" t="str">
        <f>IF(AZ476="OK","",SUM(AZ474:BA474)-AJ479)</f>
        <v/>
      </c>
      <c r="BA477" s="3243"/>
      <c r="BB477" s="3242" t="str">
        <f>IF(BB476="OK","",SUM(BB474:BC474)-AJ479)</f>
        <v/>
      </c>
      <c r="BC477" s="3243"/>
      <c r="BD477" s="411"/>
      <c r="BE477" s="3242" t="str">
        <f>IF(BE476="OK","",SUM(BE474:BF474)-BK479)</f>
        <v/>
      </c>
      <c r="BF477" s="3243"/>
      <c r="BG477" s="3242" t="str">
        <f>IF(BG476="OK","",SUM(BG474:BH474)-BK479)</f>
        <v/>
      </c>
      <c r="BH477" s="3243"/>
      <c r="BI477" s="3242" t="str">
        <f>IF(BI476="OK","",SUM(BI474:BJ474)-BK479)</f>
        <v/>
      </c>
      <c r="BJ477" s="3243"/>
      <c r="BK477" s="3242" t="str">
        <f>IF(BK476="OK","",SUM(BK474:BL474)-BK479)</f>
        <v/>
      </c>
      <c r="BL477" s="3243"/>
      <c r="BM477" s="3242" t="str">
        <f>IF(BM476="OK","",SUM(BM474:BN474)-BK479)</f>
        <v/>
      </c>
      <c r="BN477" s="3243"/>
      <c r="BO477" s="3242" t="str">
        <f>IF(BO476="OK","",SUM(BO474:BP474)-BK479)</f>
        <v/>
      </c>
      <c r="BP477" s="3243"/>
      <c r="BQ477" s="3242" t="str">
        <f>IF(BQ476="OK","",SUM(BQ474:BR474)-BK479)</f>
        <v/>
      </c>
      <c r="BR477" s="3243"/>
      <c r="BS477" s="3242" t="str">
        <f>IF(BS476="OK","",SUM(BS474:BT474)-BK479)</f>
        <v/>
      </c>
      <c r="BT477" s="3243"/>
      <c r="BU477" s="3242" t="str">
        <f>IF(BU476="OK","",SUM(BU474:BV474)-BK479)</f>
        <v/>
      </c>
      <c r="BV477" s="3243"/>
      <c r="BW477" s="3242" t="str">
        <f>IF(BW476="OK","",SUM(BW474:BX474)-BK479)</f>
        <v/>
      </c>
      <c r="BX477" s="3243"/>
      <c r="BY477" s="3242" t="str">
        <f>IF(BY476="OK","",SUM(BY474:BZ474)-BK479)</f>
        <v/>
      </c>
      <c r="BZ477" s="3243"/>
      <c r="CA477" s="3242" t="str">
        <f>IF(CA476="OK","",SUM(CA474:CB474)-BK479)</f>
        <v/>
      </c>
      <c r="CB477" s="3243"/>
      <c r="CC477" s="3242" t="str">
        <f>IF(CC476="OK","",SUM(CC474:CD474)-BK479)</f>
        <v/>
      </c>
      <c r="CD477" s="3243"/>
      <c r="CE477" s="412"/>
      <c r="CF477" s="3242" t="str">
        <f>IF(CF476="OK","",SUM(CF474:CG474)-CL479)</f>
        <v/>
      </c>
      <c r="CG477" s="3243"/>
      <c r="CH477" s="3242" t="str">
        <f>IF(CH476="OK","",SUM(CH474:CI474)-CL479)</f>
        <v/>
      </c>
      <c r="CI477" s="3243"/>
      <c r="CJ477" s="3242" t="str">
        <f>IF(CJ476="OK","",SUM(CJ474:CK474)-CL479)</f>
        <v/>
      </c>
      <c r="CK477" s="3243"/>
      <c r="CL477" s="3242" t="str">
        <f>IF(CL476="OK","",SUM(CL474:CM474)-CL479)</f>
        <v/>
      </c>
      <c r="CM477" s="3243"/>
      <c r="CN477" s="3242" t="str">
        <f>IF(CN476="OK","",SUM(CN474:CO474)-CL479)</f>
        <v/>
      </c>
      <c r="CO477" s="3243"/>
      <c r="CP477" s="3242" t="str">
        <f>IF(CP476="OK","",SUM(CP474:CQ474)-CL479)</f>
        <v/>
      </c>
      <c r="CQ477" s="3243"/>
      <c r="CR477" s="3242" t="str">
        <f>IF(CR476="OK","",SUM(CR474:CS474)-CL479)</f>
        <v/>
      </c>
      <c r="CS477" s="3243"/>
      <c r="CT477" s="3242" t="str">
        <f>IF(CT476="OK","",SUM(CT474:CU474)-CL479)</f>
        <v/>
      </c>
      <c r="CU477" s="3243"/>
      <c r="CV477" s="3242" t="str">
        <f>IF(CV476="OK","",SUM(CV474:CW474)-CL479)</f>
        <v/>
      </c>
      <c r="CW477" s="3243"/>
      <c r="CX477" s="3242" t="str">
        <f>IF(CX476="OK","",SUM(CX474:CY474)-CL479)</f>
        <v/>
      </c>
      <c r="CY477" s="3243"/>
      <c r="CZ477" s="3242" t="str">
        <f>IF(CZ476="OK","",SUM(CZ474:DA474)-CL479)</f>
        <v/>
      </c>
      <c r="DA477" s="3243"/>
      <c r="DB477" s="3242" t="str">
        <f>IF(DB476="OK","",SUM(DB474:DC474)-CL479)</f>
        <v/>
      </c>
      <c r="DC477" s="3243"/>
      <c r="DD477" s="3242" t="str">
        <f>IF(DD476="OK","",SUM(DD474:DE474)-CL479)</f>
        <v/>
      </c>
      <c r="DE477" s="3243"/>
      <c r="DF477" s="457" t="s">
        <v>1090</v>
      </c>
      <c r="DG477" s="408"/>
      <c r="DH477" s="408"/>
      <c r="DI477" s="408"/>
      <c r="DJ477" s="270"/>
      <c r="DK477" s="270"/>
      <c r="DL477" s="270"/>
      <c r="DM477" s="270"/>
      <c r="DN477" s="270"/>
      <c r="DO477" s="1122"/>
      <c r="DP477" s="564">
        <v>0</v>
      </c>
      <c r="DQ477" s="200">
        <v>0</v>
      </c>
      <c r="DR477" s="200">
        <v>0</v>
      </c>
      <c r="DS477" s="200">
        <v>0</v>
      </c>
      <c r="DT477" s="200">
        <v>0</v>
      </c>
      <c r="DU477" s="200">
        <v>0</v>
      </c>
      <c r="DV477" s="200">
        <v>0</v>
      </c>
      <c r="DW477" s="1304"/>
    </row>
    <row r="478" spans="1:127" s="240" customFormat="1" ht="15.95" customHeight="1">
      <c r="B478" s="630">
        <f>COUNTA(B355:B372)</f>
        <v>13</v>
      </c>
      <c r="C478" s="1124" t="s">
        <v>1091</v>
      </c>
      <c r="D478" s="460"/>
      <c r="E478" s="461"/>
      <c r="F478" s="461"/>
      <c r="G478" s="461"/>
      <c r="H478" s="462"/>
      <c r="I478" s="459" t="s">
        <v>1092</v>
      </c>
      <c r="J478" s="460"/>
      <c r="K478" s="461"/>
      <c r="L478" s="461"/>
      <c r="M478" s="461"/>
      <c r="N478" s="463"/>
      <c r="O478" s="459" t="s">
        <v>1093</v>
      </c>
      <c r="P478" s="461"/>
      <c r="Q478" s="461"/>
      <c r="R478" s="461"/>
      <c r="S478" s="463"/>
      <c r="T478" s="459" t="s">
        <v>1094</v>
      </c>
      <c r="U478" s="464"/>
      <c r="V478" s="461"/>
      <c r="W478" s="461"/>
      <c r="X478" s="461"/>
      <c r="Y478" s="461"/>
      <c r="Z478" s="461"/>
      <c r="AA478" s="461"/>
      <c r="AB478" s="463"/>
      <c r="AC478" s="410"/>
      <c r="AD478" s="1124" t="s">
        <v>1091</v>
      </c>
      <c r="AE478" s="460"/>
      <c r="AF478" s="461"/>
      <c r="AG478" s="461"/>
      <c r="AH478" s="461"/>
      <c r="AI478" s="462"/>
      <c r="AJ478" s="459" t="s">
        <v>1092</v>
      </c>
      <c r="AK478" s="460"/>
      <c r="AL478" s="461"/>
      <c r="AM478" s="461"/>
      <c r="AN478" s="461"/>
      <c r="AO478" s="463"/>
      <c r="AP478" s="459" t="s">
        <v>1093</v>
      </c>
      <c r="AQ478" s="461"/>
      <c r="AR478" s="461"/>
      <c r="AS478" s="461"/>
      <c r="AT478" s="463"/>
      <c r="AU478" s="459" t="s">
        <v>1094</v>
      </c>
      <c r="AV478" s="464"/>
      <c r="AW478" s="461"/>
      <c r="AX478" s="461"/>
      <c r="AY478" s="461"/>
      <c r="AZ478" s="461"/>
      <c r="BA478" s="461"/>
      <c r="BB478" s="461"/>
      <c r="BC478" s="463"/>
      <c r="BD478" s="411"/>
      <c r="BE478" s="1124" t="s">
        <v>1091</v>
      </c>
      <c r="BF478" s="460"/>
      <c r="BG478" s="461"/>
      <c r="BH478" s="461"/>
      <c r="BI478" s="461"/>
      <c r="BJ478" s="462"/>
      <c r="BK478" s="459" t="s">
        <v>1092</v>
      </c>
      <c r="BL478" s="460"/>
      <c r="BM478" s="461"/>
      <c r="BN478" s="461"/>
      <c r="BO478" s="461"/>
      <c r="BP478" s="463"/>
      <c r="BQ478" s="459" t="s">
        <v>1093</v>
      </c>
      <c r="BR478" s="461"/>
      <c r="BS478" s="461"/>
      <c r="BT478" s="461"/>
      <c r="BU478" s="463"/>
      <c r="BV478" s="459" t="s">
        <v>1094</v>
      </c>
      <c r="BW478" s="464"/>
      <c r="BX478" s="461"/>
      <c r="BY478" s="461"/>
      <c r="BZ478" s="461"/>
      <c r="CA478" s="461"/>
      <c r="CB478" s="461"/>
      <c r="CC478" s="461"/>
      <c r="CD478" s="463"/>
      <c r="CE478" s="412"/>
      <c r="CF478" s="1124" t="s">
        <v>1091</v>
      </c>
      <c r="CG478" s="460"/>
      <c r="CH478" s="461"/>
      <c r="CI478" s="461"/>
      <c r="CJ478" s="461"/>
      <c r="CK478" s="462"/>
      <c r="CL478" s="459" t="s">
        <v>1092</v>
      </c>
      <c r="CM478" s="460"/>
      <c r="CN478" s="461"/>
      <c r="CO478" s="461"/>
      <c r="CP478" s="461"/>
      <c r="CQ478" s="463"/>
      <c r="CR478" s="459" t="s">
        <v>1093</v>
      </c>
      <c r="CS478" s="461"/>
      <c r="CT478" s="461"/>
      <c r="CU478" s="461"/>
      <c r="CV478" s="463"/>
      <c r="CW478" s="459" t="s">
        <v>1094</v>
      </c>
      <c r="CX478" s="464"/>
      <c r="CY478" s="461"/>
      <c r="CZ478" s="461"/>
      <c r="DA478" s="461"/>
      <c r="DB478" s="461"/>
      <c r="DC478" s="461"/>
      <c r="DD478" s="461"/>
      <c r="DE478" s="463"/>
      <c r="DF478" s="3489">
        <f>B478</f>
        <v>13</v>
      </c>
      <c r="DG478" s="3490"/>
      <c r="DH478" s="3490"/>
      <c r="DI478" s="1077" t="s">
        <v>1095</v>
      </c>
      <c r="DJ478" s="1077"/>
      <c r="DK478" s="270"/>
      <c r="DL478" s="270"/>
      <c r="DM478" s="270"/>
      <c r="DN478" s="270"/>
      <c r="DO478" s="1122"/>
      <c r="DP478" s="564">
        <v>0</v>
      </c>
      <c r="DQ478" s="200">
        <v>0</v>
      </c>
      <c r="DR478" s="200">
        <v>0</v>
      </c>
      <c r="DS478" s="200">
        <v>0</v>
      </c>
      <c r="DT478" s="200">
        <v>0</v>
      </c>
      <c r="DU478" s="200">
        <v>0</v>
      </c>
      <c r="DV478" s="200">
        <v>0</v>
      </c>
      <c r="DW478" s="1304"/>
    </row>
    <row r="479" spans="1:127" s="240" customFormat="1" ht="15.95" customHeight="1" thickBot="1">
      <c r="B479" s="466" t="s">
        <v>1096</v>
      </c>
      <c r="C479" s="3198">
        <v>20</v>
      </c>
      <c r="D479" s="3199"/>
      <c r="E479" s="3199"/>
      <c r="F479" s="3199"/>
      <c r="G479" s="3199"/>
      <c r="H479" s="3200"/>
      <c r="I479" s="3201">
        <f>(J472/P472)*C479</f>
        <v>4</v>
      </c>
      <c r="J479" s="3202"/>
      <c r="K479" s="3202"/>
      <c r="L479" s="3202"/>
      <c r="M479" s="3202"/>
      <c r="N479" s="3203"/>
      <c r="O479" s="3201">
        <f>SUM(C474:AB474)</f>
        <v>0</v>
      </c>
      <c r="P479" s="3202"/>
      <c r="Q479" s="3202"/>
      <c r="R479" s="3202"/>
      <c r="S479" s="3203"/>
      <c r="T479" s="3201" t="str">
        <f>IF(O479&lt;=I479,"OK","Trop")</f>
        <v>OK</v>
      </c>
      <c r="U479" s="3202"/>
      <c r="V479" s="3202"/>
      <c r="W479" s="3202"/>
      <c r="X479" s="3202"/>
      <c r="Y479" s="3196" t="str">
        <f>IF(O479&lt;=I479,"",IF(O479&gt;I479,O479-I479))</f>
        <v/>
      </c>
      <c r="Z479" s="3196"/>
      <c r="AA479" s="3196"/>
      <c r="AB479" s="3197"/>
      <c r="AC479" s="410"/>
      <c r="AD479" s="3198">
        <v>20</v>
      </c>
      <c r="AE479" s="3199"/>
      <c r="AF479" s="3199"/>
      <c r="AG479" s="3199"/>
      <c r="AH479" s="3199"/>
      <c r="AI479" s="3200"/>
      <c r="AJ479" s="3201">
        <f>(AK472/AQ472)*AD479</f>
        <v>6</v>
      </c>
      <c r="AK479" s="3202"/>
      <c r="AL479" s="3202"/>
      <c r="AM479" s="3202"/>
      <c r="AN479" s="3202"/>
      <c r="AO479" s="3203"/>
      <c r="AP479" s="3201">
        <f>SUM(AD474:BC474)</f>
        <v>0</v>
      </c>
      <c r="AQ479" s="3202"/>
      <c r="AR479" s="3202"/>
      <c r="AS479" s="3202"/>
      <c r="AT479" s="3203"/>
      <c r="AU479" s="3201" t="str">
        <f>IF(AP479&lt;=AJ479,"OK","Trop")</f>
        <v>OK</v>
      </c>
      <c r="AV479" s="3202"/>
      <c r="AW479" s="3202"/>
      <c r="AX479" s="3202"/>
      <c r="AY479" s="3202"/>
      <c r="AZ479" s="3196" t="str">
        <f>IF(AP479&lt;=AJ479,"",IF(AP479&gt;AJ479,AP479-AJ479))</f>
        <v/>
      </c>
      <c r="BA479" s="3196"/>
      <c r="BB479" s="3196"/>
      <c r="BC479" s="3197"/>
      <c r="BD479" s="411"/>
      <c r="BE479" s="3198">
        <v>20</v>
      </c>
      <c r="BF479" s="3199"/>
      <c r="BG479" s="3199"/>
      <c r="BH479" s="3199"/>
      <c r="BI479" s="3199"/>
      <c r="BJ479" s="3200"/>
      <c r="BK479" s="3201">
        <f>(BL472/BR472)*BE479</f>
        <v>6</v>
      </c>
      <c r="BL479" s="3202"/>
      <c r="BM479" s="3202"/>
      <c r="BN479" s="3202"/>
      <c r="BO479" s="3202"/>
      <c r="BP479" s="3203"/>
      <c r="BQ479" s="3201">
        <f>SUM(BE474:CD474)</f>
        <v>0</v>
      </c>
      <c r="BR479" s="3202"/>
      <c r="BS479" s="3202"/>
      <c r="BT479" s="3202"/>
      <c r="BU479" s="3203"/>
      <c r="BV479" s="3201" t="str">
        <f>IF(BQ479&lt;=BK479,"OK","Trop")</f>
        <v>OK</v>
      </c>
      <c r="BW479" s="3202"/>
      <c r="BX479" s="3202"/>
      <c r="BY479" s="3202"/>
      <c r="BZ479" s="3202"/>
      <c r="CA479" s="3196" t="str">
        <f>IF(BQ479&lt;=BK479,"",IF(BQ479&gt;BK479,BQ479-BK479))</f>
        <v/>
      </c>
      <c r="CB479" s="3196"/>
      <c r="CC479" s="3196"/>
      <c r="CD479" s="3197"/>
      <c r="CE479" s="412"/>
      <c r="CF479" s="3198">
        <v>40</v>
      </c>
      <c r="CG479" s="3199"/>
      <c r="CH479" s="3199"/>
      <c r="CI479" s="3199"/>
      <c r="CJ479" s="3199"/>
      <c r="CK479" s="3200"/>
      <c r="CL479" s="3201">
        <f>(CM472/CS472)*CF479</f>
        <v>8</v>
      </c>
      <c r="CM479" s="3202"/>
      <c r="CN479" s="3202"/>
      <c r="CO479" s="3202"/>
      <c r="CP479" s="3202"/>
      <c r="CQ479" s="3203"/>
      <c r="CR479" s="3201">
        <f>SUM(CF474:DE474)</f>
        <v>0</v>
      </c>
      <c r="CS479" s="3202"/>
      <c r="CT479" s="3202"/>
      <c r="CU479" s="3202"/>
      <c r="CV479" s="3203"/>
      <c r="CW479" s="3201" t="str">
        <f>IF(CR479&lt;=CL479,"OK","Trop")</f>
        <v>OK</v>
      </c>
      <c r="CX479" s="3202"/>
      <c r="CY479" s="3202"/>
      <c r="CZ479" s="3202"/>
      <c r="DA479" s="3202"/>
      <c r="DB479" s="3196" t="str">
        <f>IF(CR479&lt;=CL479,"",IF(CR479&gt;CL479,CR479-CL479))</f>
        <v/>
      </c>
      <c r="DC479" s="3196"/>
      <c r="DD479" s="3196"/>
      <c r="DE479" s="3197"/>
      <c r="DF479" s="1125" t="s">
        <v>1164</v>
      </c>
      <c r="DG479" s="1126"/>
      <c r="DH479" s="1126"/>
      <c r="DI479" s="1126"/>
      <c r="DJ479" s="1126"/>
      <c r="DK479" s="1126"/>
      <c r="DL479" s="1126"/>
      <c r="DM479" s="1126"/>
      <c r="DN479" s="1126"/>
      <c r="DO479" s="1127"/>
      <c r="DP479" s="564">
        <v>0</v>
      </c>
      <c r="DQ479" s="200">
        <v>0</v>
      </c>
      <c r="DR479" s="200">
        <v>0</v>
      </c>
      <c r="DS479" s="200">
        <v>0</v>
      </c>
      <c r="DT479" s="200">
        <v>0</v>
      </c>
      <c r="DU479" s="200">
        <v>0</v>
      </c>
      <c r="DV479" s="200">
        <v>0</v>
      </c>
      <c r="DW479" s="1304"/>
    </row>
    <row r="480" spans="1:127" ht="21" customHeight="1">
      <c r="A480" s="659"/>
      <c r="B480" s="733"/>
      <c r="C480" s="733"/>
      <c r="D480" s="733"/>
      <c r="E480" s="733"/>
      <c r="F480" s="733"/>
      <c r="G480" s="733"/>
      <c r="H480" s="733"/>
      <c r="I480" s="733"/>
      <c r="J480" s="733"/>
      <c r="K480" s="733"/>
      <c r="L480" s="733"/>
      <c r="M480" s="733"/>
      <c r="N480" s="733"/>
      <c r="O480" s="733"/>
      <c r="P480" s="733"/>
      <c r="Q480" s="733"/>
      <c r="R480" s="733"/>
      <c r="S480" s="733"/>
      <c r="T480" s="733"/>
      <c r="U480" s="733"/>
      <c r="V480" s="733"/>
      <c r="W480" s="733"/>
      <c r="X480" s="733"/>
      <c r="Y480" s="733"/>
      <c r="Z480" s="733"/>
      <c r="AA480" s="733"/>
      <c r="AB480" s="733"/>
      <c r="AC480" s="733"/>
      <c r="AD480" s="733"/>
      <c r="AE480" s="733"/>
      <c r="AF480" s="733"/>
      <c r="AG480" s="733"/>
      <c r="AH480" s="733"/>
      <c r="AI480" s="733"/>
      <c r="AJ480" s="733"/>
      <c r="AK480" s="733"/>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33"/>
      <c r="BQ480" s="733"/>
      <c r="BR480" s="733"/>
      <c r="BS480" s="733"/>
      <c r="BT480" s="733"/>
      <c r="BU480" s="733"/>
      <c r="BV480" s="733"/>
      <c r="BW480" s="733"/>
      <c r="BX480" s="733"/>
      <c r="BY480" s="733"/>
      <c r="BZ480" s="733"/>
      <c r="CA480" s="733"/>
      <c r="CB480" s="733"/>
      <c r="CC480" s="733"/>
      <c r="CD480" s="733"/>
      <c r="CE480" s="733"/>
      <c r="CF480" s="733"/>
      <c r="CG480" s="733"/>
      <c r="CH480" s="733"/>
      <c r="CI480" s="733"/>
      <c r="CJ480" s="733"/>
      <c r="CK480" s="733"/>
      <c r="CL480" s="733"/>
      <c r="CM480" s="733"/>
      <c r="CN480" s="733"/>
      <c r="CO480" s="733"/>
      <c r="CP480" s="733"/>
      <c r="CQ480" s="733"/>
      <c r="CR480" s="733"/>
      <c r="CS480" s="733"/>
      <c r="CT480" s="733"/>
      <c r="CU480" s="733"/>
      <c r="CV480" s="733"/>
      <c r="CW480" s="733"/>
      <c r="CX480" s="733"/>
      <c r="CY480" s="733"/>
      <c r="CZ480" s="733"/>
      <c r="DA480" s="733"/>
      <c r="DB480" s="733"/>
      <c r="DC480" s="733"/>
      <c r="DD480" s="733"/>
      <c r="DE480" s="733"/>
      <c r="DF480" s="733"/>
      <c r="DG480" s="733"/>
      <c r="DH480" s="733"/>
      <c r="DI480" s="200"/>
      <c r="DJ480" s="200"/>
      <c r="DK480" s="200"/>
      <c r="DL480" s="200"/>
      <c r="DM480" s="200"/>
      <c r="DN480" s="200"/>
      <c r="DO480" s="200"/>
      <c r="DP480" s="200"/>
      <c r="DQ480" s="200"/>
      <c r="DR480" s="200"/>
      <c r="DS480" s="200"/>
      <c r="DT480" s="200"/>
      <c r="DU480" s="200"/>
      <c r="DV480" s="200"/>
      <c r="DW480" s="1304"/>
    </row>
    <row r="481" spans="1:127" s="240" customFormat="1" ht="34.5" customHeight="1">
      <c r="B481" s="913" t="s">
        <v>73</v>
      </c>
      <c r="C481" s="914" t="s">
        <v>17</v>
      </c>
      <c r="D481" s="915"/>
      <c r="E481" s="916"/>
      <c r="F481" s="916"/>
      <c r="G481" s="916"/>
      <c r="H481" s="916"/>
      <c r="I481" s="916"/>
      <c r="J481" s="916"/>
      <c r="K481" s="916"/>
      <c r="L481" s="916"/>
      <c r="M481" s="916"/>
      <c r="N481" s="916"/>
      <c r="O481" s="916"/>
      <c r="P481" s="916"/>
      <c r="Q481" s="916"/>
      <c r="R481" s="916"/>
      <c r="S481" s="916"/>
      <c r="T481" s="916"/>
      <c r="U481" s="917"/>
      <c r="V481" s="917"/>
      <c r="W481" s="917"/>
      <c r="X481" s="917"/>
      <c r="Y481" s="916"/>
      <c r="Z481" s="916"/>
      <c r="AA481" s="918"/>
      <c r="AB481" s="916"/>
      <c r="AC481" s="919"/>
      <c r="AD481" s="920" t="s">
        <v>18</v>
      </c>
      <c r="AE481" s="921"/>
      <c r="AF481" s="922"/>
      <c r="AG481" s="922"/>
      <c r="AH481" s="923"/>
      <c r="AI481" s="923"/>
      <c r="AJ481" s="922"/>
      <c r="AK481" s="922"/>
      <c r="AL481" s="923"/>
      <c r="AM481" s="923"/>
      <c r="AN481" s="923"/>
      <c r="AO481" s="923"/>
      <c r="AP481" s="923"/>
      <c r="AQ481" s="923"/>
      <c r="AR481" s="923"/>
      <c r="AS481" s="923"/>
      <c r="AT481" s="923"/>
      <c r="AU481" s="923"/>
      <c r="AV481" s="923"/>
      <c r="AW481" s="923"/>
      <c r="AX481" s="923"/>
      <c r="AY481" s="923"/>
      <c r="AZ481" s="923"/>
      <c r="BA481" s="923"/>
      <c r="BB481" s="924"/>
      <c r="BC481" s="923"/>
      <c r="BD481" s="925"/>
      <c r="BE481" s="926" t="s">
        <v>19</v>
      </c>
      <c r="BF481" s="926"/>
      <c r="BG481" s="927"/>
      <c r="BH481" s="927"/>
      <c r="BI481" s="928"/>
      <c r="BJ481" s="928"/>
      <c r="BK481" s="928"/>
      <c r="BL481" s="928"/>
      <c r="BM481" s="927"/>
      <c r="BN481" s="927"/>
      <c r="BO481" s="927"/>
      <c r="BP481" s="927"/>
      <c r="BQ481" s="927"/>
      <c r="BR481" s="927"/>
      <c r="BS481" s="927"/>
      <c r="BT481" s="928"/>
      <c r="BU481" s="927"/>
      <c r="BV481" s="927"/>
      <c r="BW481" s="927"/>
      <c r="BX481" s="927"/>
      <c r="BY481" s="927"/>
      <c r="BZ481" s="927"/>
      <c r="CA481" s="927"/>
      <c r="CB481" s="927"/>
      <c r="CC481" s="929"/>
      <c r="CD481" s="927"/>
      <c r="CE481" s="930" t="s">
        <v>20</v>
      </c>
      <c r="CF481" s="931"/>
      <c r="CG481" s="930"/>
      <c r="CH481" s="932"/>
      <c r="CI481" s="932"/>
      <c r="CJ481" s="932"/>
      <c r="CK481" s="932"/>
      <c r="CL481" s="933"/>
      <c r="CM481" s="933"/>
      <c r="CN481" s="932"/>
      <c r="CO481" s="932"/>
      <c r="CP481" s="933"/>
      <c r="CQ481" s="933"/>
      <c r="CR481" s="933"/>
      <c r="CS481" s="933"/>
      <c r="CT481" s="933"/>
      <c r="CU481" s="933"/>
      <c r="CV481" s="933"/>
      <c r="CW481" s="933"/>
      <c r="CX481" s="933"/>
      <c r="CY481" s="933"/>
      <c r="CZ481" s="933"/>
      <c r="DA481" s="933"/>
      <c r="DB481" s="933"/>
      <c r="DC481" s="933"/>
      <c r="DD481" s="933"/>
      <c r="DE481" s="933"/>
      <c r="DF481" s="934"/>
      <c r="DG481" s="934"/>
      <c r="DH481" s="544"/>
      <c r="DI481" s="270">
        <v>0</v>
      </c>
      <c r="DJ481" s="270">
        <v>0</v>
      </c>
      <c r="DK481" s="95"/>
      <c r="DL481" s="407" t="s">
        <v>1219</v>
      </c>
      <c r="DM481" s="408"/>
      <c r="DN481" s="408"/>
      <c r="DO481" s="408"/>
      <c r="DP481" s="200"/>
      <c r="DQ481" s="200"/>
      <c r="DR481" s="200"/>
      <c r="DS481" s="200"/>
      <c r="DT481" s="200">
        <v>0</v>
      </c>
      <c r="DU481" s="200">
        <v>0</v>
      </c>
      <c r="DV481" s="200">
        <v>0</v>
      </c>
      <c r="DW481" s="1304"/>
    </row>
    <row r="482" spans="1:127" ht="21" customHeight="1">
      <c r="A482" s="659"/>
      <c r="B482" s="733"/>
      <c r="C482" s="733"/>
      <c r="D482" s="733"/>
      <c r="E482" s="733"/>
      <c r="F482" s="733"/>
      <c r="G482" s="733"/>
      <c r="H482" s="733"/>
      <c r="I482" s="733"/>
      <c r="J482" s="733"/>
      <c r="K482" s="733"/>
      <c r="L482" s="733"/>
      <c r="M482" s="733"/>
      <c r="N482" s="733"/>
      <c r="O482" s="733"/>
      <c r="P482" s="733"/>
      <c r="Q482" s="733"/>
      <c r="R482" s="733"/>
      <c r="S482" s="733"/>
      <c r="T482" s="733"/>
      <c r="U482" s="733"/>
      <c r="V482" s="733"/>
      <c r="W482" s="733"/>
      <c r="X482" s="733"/>
      <c r="Y482" s="733"/>
      <c r="Z482" s="733"/>
      <c r="AA482" s="733"/>
      <c r="AB482" s="733"/>
      <c r="AC482" s="733"/>
      <c r="AD482" s="733"/>
      <c r="AE482" s="733"/>
      <c r="AF482" s="733"/>
      <c r="AG482" s="733"/>
      <c r="AH482" s="733"/>
      <c r="AI482" s="733"/>
      <c r="AJ482" s="733"/>
      <c r="AK482" s="733"/>
      <c r="AL482" s="733"/>
      <c r="AM482" s="733"/>
      <c r="AN482" s="733"/>
      <c r="AO482" s="733"/>
      <c r="AP482" s="733"/>
      <c r="AQ482" s="733"/>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33"/>
      <c r="BQ482" s="733"/>
      <c r="BR482" s="733"/>
      <c r="BS482" s="733"/>
      <c r="BT482" s="733"/>
      <c r="BU482" s="733"/>
      <c r="BV482" s="733"/>
      <c r="BW482" s="733"/>
      <c r="BX482" s="733"/>
      <c r="BY482" s="733"/>
      <c r="BZ482" s="733"/>
      <c r="CA482" s="733"/>
      <c r="CB482" s="733"/>
      <c r="CC482" s="733"/>
      <c r="CD482" s="733"/>
      <c r="CE482" s="733"/>
      <c r="CF482" s="733"/>
      <c r="CG482" s="733"/>
      <c r="CH482" s="733"/>
      <c r="CI482" s="733"/>
      <c r="CJ482" s="733"/>
      <c r="CK482" s="733"/>
      <c r="CL482" s="733"/>
      <c r="CM482" s="733"/>
      <c r="CN482" s="733"/>
      <c r="CO482" s="733"/>
      <c r="CP482" s="733"/>
      <c r="CQ482" s="733"/>
      <c r="CR482" s="733"/>
      <c r="CS482" s="733"/>
      <c r="CT482" s="733"/>
      <c r="CU482" s="733"/>
      <c r="CV482" s="733"/>
      <c r="CW482" s="733"/>
      <c r="CX482" s="733"/>
      <c r="CY482" s="733"/>
      <c r="CZ482" s="733"/>
      <c r="DA482" s="733"/>
      <c r="DB482" s="733"/>
      <c r="DC482" s="733"/>
      <c r="DD482" s="733"/>
      <c r="DE482" s="733"/>
      <c r="DF482" s="733"/>
      <c r="DG482" s="733"/>
      <c r="DH482" s="733"/>
      <c r="DI482" s="200"/>
      <c r="DJ482" s="200"/>
      <c r="DK482" s="200"/>
      <c r="DL482" s="200"/>
      <c r="DM482" s="200"/>
      <c r="DN482" s="200"/>
      <c r="DO482" s="200"/>
      <c r="DP482" s="200"/>
      <c r="DQ482" s="200"/>
      <c r="DR482" s="200"/>
      <c r="DS482" s="200"/>
      <c r="DT482" s="200"/>
      <c r="DU482" s="200"/>
      <c r="DV482" s="200"/>
      <c r="DW482" s="1304"/>
    </row>
    <row r="483" spans="1:127" s="240" customFormat="1" ht="15.95" customHeight="1">
      <c r="A483" s="129"/>
      <c r="B483" s="1246"/>
      <c r="C483" s="1246"/>
      <c r="D483" s="1246"/>
      <c r="E483" s="1246"/>
      <c r="F483" s="1246"/>
      <c r="G483" s="1246"/>
      <c r="H483" s="1246"/>
      <c r="I483" s="1246"/>
      <c r="J483" s="1246"/>
      <c r="K483" s="1246"/>
      <c r="L483" s="1246"/>
      <c r="M483" s="1246"/>
      <c r="N483" s="1246"/>
      <c r="O483" s="1246"/>
      <c r="P483" s="1246"/>
      <c r="Q483" s="1246"/>
      <c r="R483" s="1246"/>
      <c r="S483" s="1246"/>
      <c r="T483" s="1246"/>
      <c r="U483" s="1246"/>
      <c r="V483" s="1246"/>
      <c r="W483" s="1246"/>
      <c r="X483" s="1246"/>
      <c r="Y483" s="1246"/>
      <c r="Z483" s="1246"/>
      <c r="AA483" s="1246"/>
      <c r="AB483" s="1246"/>
      <c r="AC483" s="1246"/>
      <c r="AD483" s="1246"/>
      <c r="AE483" s="1246"/>
      <c r="AF483" s="1246"/>
      <c r="AG483" s="1246"/>
      <c r="AH483" s="1246"/>
      <c r="AI483" s="1246"/>
      <c r="AJ483" s="1246"/>
      <c r="AK483" s="1246"/>
      <c r="AL483" s="1246"/>
      <c r="AM483" s="1246"/>
      <c r="AN483" s="1246"/>
      <c r="AO483" s="1246"/>
      <c r="AP483" s="1246"/>
      <c r="AQ483" s="1246"/>
      <c r="AR483" s="1246"/>
      <c r="AS483" s="1246"/>
      <c r="AT483" s="1246"/>
      <c r="AU483" s="1246"/>
      <c r="AV483" s="1246"/>
      <c r="AW483" s="1246"/>
      <c r="AX483" s="1246"/>
      <c r="AY483" s="1246"/>
      <c r="AZ483" s="1246"/>
      <c r="BA483" s="1246"/>
      <c r="BB483" s="1246"/>
      <c r="BC483" s="1246"/>
      <c r="BD483" s="1246"/>
      <c r="BE483" s="1246"/>
      <c r="BF483" s="1246"/>
      <c r="BG483" s="1246"/>
      <c r="BH483" s="1246"/>
      <c r="BI483" s="1246"/>
      <c r="BJ483" s="1246"/>
      <c r="BK483" s="1246"/>
      <c r="BL483" s="1246"/>
      <c r="BM483" s="1246"/>
      <c r="BN483" s="1246"/>
      <c r="BO483" s="1246"/>
      <c r="BP483" s="1246"/>
      <c r="BQ483" s="1246"/>
      <c r="BR483" s="1246"/>
      <c r="BS483" s="1246"/>
      <c r="BT483" s="1246"/>
      <c r="BU483" s="1246"/>
      <c r="BV483" s="1246"/>
      <c r="BW483" s="1246"/>
      <c r="BX483" s="1246"/>
      <c r="BY483" s="1246"/>
      <c r="BZ483" s="1246"/>
      <c r="CA483" s="1246"/>
      <c r="CB483" s="1246"/>
      <c r="CC483" s="1246"/>
      <c r="CD483" s="1246"/>
      <c r="CE483" s="1246"/>
      <c r="CF483" s="1246"/>
      <c r="CG483" s="1246"/>
      <c r="CH483" s="1246"/>
      <c r="CI483" s="1246"/>
      <c r="CJ483" s="1246"/>
      <c r="CK483" s="1246"/>
      <c r="CL483" s="1246"/>
      <c r="CM483" s="1246"/>
      <c r="CN483" s="1246"/>
      <c r="CO483" s="1246"/>
      <c r="CP483" s="1246"/>
      <c r="CQ483" s="1246"/>
      <c r="CR483" s="1246"/>
      <c r="CS483" s="1246"/>
      <c r="CT483" s="1246"/>
      <c r="CU483" s="1246"/>
      <c r="CV483" s="1246"/>
      <c r="CW483" s="1246"/>
      <c r="CX483" s="1246"/>
      <c r="CY483" s="1246"/>
      <c r="CZ483" s="1246"/>
      <c r="DA483" s="1246"/>
      <c r="DB483" s="1246"/>
      <c r="DC483" s="1246"/>
      <c r="DD483" s="1246"/>
      <c r="DE483" s="1246"/>
      <c r="DF483" s="1246"/>
      <c r="DG483" s="1246"/>
      <c r="DH483" s="1157"/>
      <c r="DI483" s="1158"/>
      <c r="DJ483" s="1158"/>
      <c r="DK483" s="1158"/>
      <c r="DL483" s="1158"/>
      <c r="DM483" s="1158"/>
      <c r="DN483" s="1158"/>
      <c r="DO483" s="1158"/>
      <c r="DP483" s="1158"/>
      <c r="DQ483" s="1158"/>
      <c r="DR483" s="1158"/>
      <c r="DS483" s="1158"/>
      <c r="DT483" s="1158"/>
      <c r="DU483" s="1158"/>
      <c r="DV483" s="1158"/>
      <c r="DW483" s="1304"/>
    </row>
    <row r="484" spans="1:127" s="1345" customFormat="1" ht="35.25" customHeight="1">
      <c r="B484" s="1063">
        <f>ROW()</f>
        <v>484</v>
      </c>
      <c r="C484" s="1159" t="s">
        <v>1166</v>
      </c>
      <c r="D484" s="1159"/>
      <c r="E484" s="1159"/>
      <c r="F484" s="1159"/>
      <c r="G484" s="1159"/>
      <c r="H484" s="1159"/>
      <c r="I484" s="1159"/>
      <c r="J484" s="1159"/>
      <c r="K484" s="1159"/>
      <c r="L484" s="1159"/>
      <c r="M484" s="1159"/>
      <c r="N484" s="1159"/>
      <c r="O484" s="1159"/>
      <c r="P484" s="1159"/>
      <c r="Q484" s="1159"/>
      <c r="R484" s="1159"/>
      <c r="S484" s="1159"/>
      <c r="T484" s="1159"/>
      <c r="U484" s="1159"/>
      <c r="V484" s="1159"/>
      <c r="W484" s="1159"/>
      <c r="X484" s="1159"/>
      <c r="Y484" s="1159"/>
      <c r="Z484" s="1159"/>
      <c r="AA484" s="1159"/>
      <c r="AB484" s="1159"/>
      <c r="AC484" s="1159"/>
      <c r="AD484" s="1159"/>
      <c r="AE484" s="1159"/>
      <c r="AF484" s="1159"/>
      <c r="AG484" s="1159"/>
      <c r="AH484" s="1159"/>
      <c r="AI484" s="1159"/>
      <c r="AJ484" s="1159"/>
      <c r="AK484" s="1159"/>
      <c r="AL484" s="1159"/>
      <c r="AM484" s="1159"/>
      <c r="AN484" s="1159"/>
      <c r="AO484" s="1159"/>
      <c r="AP484" s="1159"/>
      <c r="AQ484" s="1159"/>
      <c r="AR484" s="1159"/>
      <c r="AS484" s="1159"/>
      <c r="AT484" s="1159"/>
      <c r="AU484" s="1159"/>
      <c r="AV484" s="1159"/>
      <c r="AW484" s="1159"/>
      <c r="AX484" s="1159"/>
      <c r="AY484" s="1159"/>
      <c r="AZ484" s="1159"/>
      <c r="BA484" s="1159"/>
      <c r="BB484" s="1159"/>
      <c r="BC484" s="1159"/>
      <c r="BD484" s="1159"/>
      <c r="BE484" s="1159"/>
      <c r="BF484" s="1159"/>
      <c r="BG484" s="1159"/>
      <c r="BH484" s="1159"/>
      <c r="BI484" s="1159"/>
      <c r="BJ484" s="1159"/>
      <c r="BK484" s="1159"/>
      <c r="BL484" s="1159"/>
      <c r="BM484" s="1159"/>
      <c r="BN484" s="1159"/>
      <c r="BO484" s="1159"/>
      <c r="BP484" s="1159"/>
      <c r="BQ484" s="1159"/>
      <c r="BR484" s="1159"/>
      <c r="BS484" s="1159"/>
      <c r="BT484" s="1159"/>
      <c r="BU484" s="1159"/>
      <c r="BV484" s="1159"/>
      <c r="BW484" s="1159"/>
      <c r="BX484" s="1159"/>
      <c r="BY484" s="1159"/>
      <c r="BZ484" s="1159"/>
      <c r="CA484" s="1159"/>
      <c r="CB484" s="1159"/>
      <c r="CC484" s="1159"/>
      <c r="CD484" s="1159"/>
      <c r="CE484" s="1159"/>
      <c r="CF484" s="1159"/>
      <c r="CG484" s="1159"/>
      <c r="CH484" s="1159"/>
      <c r="CI484" s="1159"/>
      <c r="CJ484" s="1159"/>
      <c r="CK484" s="1159"/>
      <c r="CL484" s="1159"/>
      <c r="CM484" s="1159"/>
      <c r="CN484" s="1159"/>
      <c r="CO484" s="1159"/>
      <c r="CP484" s="1159"/>
      <c r="CQ484" s="1159"/>
      <c r="CR484" s="1159"/>
      <c r="CS484" s="1159"/>
      <c r="CT484" s="1159"/>
      <c r="CU484" s="1159"/>
      <c r="CV484" s="1159"/>
      <c r="CW484" s="1159"/>
      <c r="CX484" s="1159"/>
      <c r="CY484" s="1159"/>
      <c r="CZ484" s="1159"/>
      <c r="DA484" s="1160" t="s">
        <v>1166</v>
      </c>
      <c r="DB484" s="1064"/>
      <c r="DC484" s="1064"/>
      <c r="DD484" s="1161" t="s">
        <v>1127</v>
      </c>
      <c r="DE484" s="3163">
        <f>ROW()</f>
        <v>484</v>
      </c>
      <c r="DF484" s="3163"/>
      <c r="DG484" s="3163"/>
      <c r="DH484" s="1162"/>
      <c r="DI484" s="1162"/>
      <c r="DJ484" s="1163"/>
      <c r="DK484" s="1162"/>
      <c r="DL484" s="1162"/>
      <c r="DM484" s="1162"/>
      <c r="DN484" s="1162"/>
      <c r="DO484" s="1162"/>
      <c r="DP484" s="1162"/>
      <c r="DQ484" s="1162"/>
      <c r="DR484" s="1162"/>
      <c r="DS484" s="1162"/>
      <c r="DT484" s="1162"/>
      <c r="DU484" s="1162"/>
      <c r="DV484" s="1162"/>
      <c r="DW484" s="1304"/>
    </row>
    <row r="485" spans="1:127" ht="21" customHeight="1" thickBot="1">
      <c r="A485" s="659"/>
      <c r="B485" s="733"/>
      <c r="C485" s="733"/>
      <c r="D485" s="733"/>
      <c r="E485" s="733"/>
      <c r="F485" s="733"/>
      <c r="G485" s="733"/>
      <c r="H485" s="733"/>
      <c r="I485" s="733"/>
      <c r="J485" s="733"/>
      <c r="K485" s="733"/>
      <c r="L485" s="733"/>
      <c r="M485" s="733"/>
      <c r="N485" s="733"/>
      <c r="O485" s="733"/>
      <c r="P485" s="733"/>
      <c r="Q485" s="733"/>
      <c r="R485" s="733"/>
      <c r="S485" s="733"/>
      <c r="T485" s="733"/>
      <c r="U485" s="733"/>
      <c r="V485" s="733"/>
      <c r="W485" s="733"/>
      <c r="X485" s="733"/>
      <c r="Y485" s="733"/>
      <c r="Z485" s="733"/>
      <c r="AA485" s="733"/>
      <c r="AB485" s="733"/>
      <c r="AC485" s="733"/>
      <c r="AD485" s="733"/>
      <c r="AE485" s="733"/>
      <c r="AF485" s="733"/>
      <c r="AG485" s="733"/>
      <c r="AH485" s="733"/>
      <c r="AI485" s="733"/>
      <c r="AJ485" s="733"/>
      <c r="AK485" s="733"/>
      <c r="AL485" s="733"/>
      <c r="AM485" s="733"/>
      <c r="AN485" s="733"/>
      <c r="AO485" s="733"/>
      <c r="AP485" s="733"/>
      <c r="AQ485" s="733"/>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33"/>
      <c r="BQ485" s="733"/>
      <c r="BR485" s="733"/>
      <c r="BS485" s="733"/>
      <c r="BT485" s="733"/>
      <c r="BU485" s="733"/>
      <c r="BV485" s="733"/>
      <c r="BW485" s="733"/>
      <c r="BX485" s="733"/>
      <c r="BY485" s="733"/>
      <c r="BZ485" s="733"/>
      <c r="CA485" s="733"/>
      <c r="CB485" s="733"/>
      <c r="CC485" s="733"/>
      <c r="CD485" s="733"/>
      <c r="CE485" s="733"/>
      <c r="CF485" s="733"/>
      <c r="CG485" s="733"/>
      <c r="CH485" s="733"/>
      <c r="CI485" s="733"/>
      <c r="CJ485" s="733"/>
      <c r="CK485" s="733"/>
      <c r="CL485" s="733"/>
      <c r="CM485" s="733"/>
      <c r="CN485" s="733"/>
      <c r="CO485" s="733"/>
      <c r="CP485" s="733"/>
      <c r="CQ485" s="733"/>
      <c r="CR485" s="733"/>
      <c r="CS485" s="733"/>
      <c r="CT485" s="733"/>
      <c r="CU485" s="733"/>
      <c r="CV485" s="733"/>
      <c r="CW485" s="733"/>
      <c r="CX485" s="733"/>
      <c r="CY485" s="733"/>
      <c r="CZ485" s="733"/>
      <c r="DA485" s="733"/>
      <c r="DB485" s="733"/>
      <c r="DC485" s="733"/>
      <c r="DD485" s="733"/>
      <c r="DE485" s="733"/>
      <c r="DF485" s="733"/>
      <c r="DG485" s="733"/>
      <c r="DH485" s="733"/>
      <c r="DI485" s="200"/>
      <c r="DJ485" s="200"/>
      <c r="DK485" s="200"/>
      <c r="DL485" s="200"/>
      <c r="DM485" s="200"/>
      <c r="DN485" s="200"/>
      <c r="DO485" s="200"/>
      <c r="DP485" s="200"/>
      <c r="DQ485" s="200"/>
      <c r="DR485" s="200"/>
      <c r="DS485" s="200"/>
      <c r="DT485" s="200"/>
      <c r="DU485" s="200"/>
      <c r="DV485" s="200"/>
      <c r="DW485" s="1304"/>
    </row>
    <row r="486" spans="1:127" s="240" customFormat="1" ht="18" customHeight="1">
      <c r="A486" s="200">
        <v>0</v>
      </c>
      <c r="B486" s="3005" t="s">
        <v>277</v>
      </c>
      <c r="C486" s="3006"/>
      <c r="D486" s="3006"/>
      <c r="E486" s="3006"/>
      <c r="F486" s="3006"/>
      <c r="G486" s="3007"/>
      <c r="H486" s="3014" t="s">
        <v>923</v>
      </c>
      <c r="I486" s="3015"/>
      <c r="J486" s="3015"/>
      <c r="K486" s="3015"/>
      <c r="L486" s="3015"/>
      <c r="M486" s="3015"/>
      <c r="N486" s="3015"/>
      <c r="O486" s="3015"/>
      <c r="P486" s="3015"/>
      <c r="Q486" s="3015"/>
      <c r="R486" s="3015"/>
      <c r="S486" s="3015"/>
      <c r="T486" s="3015"/>
      <c r="U486" s="3015"/>
      <c r="V486" s="3015"/>
      <c r="W486" s="3015"/>
      <c r="X486" s="3015"/>
      <c r="Y486" s="3015"/>
      <c r="Z486" s="3015"/>
      <c r="AA486" s="3015"/>
      <c r="AB486" s="3015"/>
      <c r="AC486" s="3015"/>
      <c r="AD486" s="3015"/>
      <c r="AE486" s="3015"/>
      <c r="AF486" s="3015"/>
      <c r="AG486" s="3015"/>
      <c r="AH486" s="3015"/>
      <c r="AI486" s="3015"/>
      <c r="AJ486" s="3015"/>
      <c r="AK486" s="3015"/>
      <c r="AL486" s="3015"/>
      <c r="AM486" s="3015"/>
      <c r="AN486" s="3015"/>
      <c r="AO486" s="3015"/>
      <c r="AP486" s="3015"/>
      <c r="AQ486" s="3015"/>
      <c r="AR486" s="3015"/>
      <c r="AS486" s="3015"/>
      <c r="AT486" s="3015"/>
      <c r="AU486" s="3015"/>
      <c r="AV486" s="3015"/>
      <c r="AW486" s="3015"/>
      <c r="AX486" s="3015"/>
      <c r="AY486" s="3015"/>
      <c r="AZ486" s="3015"/>
      <c r="BA486" s="3015"/>
      <c r="BB486" s="3015"/>
      <c r="BC486" s="3015"/>
      <c r="BD486" s="3015"/>
      <c r="BE486" s="3015"/>
      <c r="BF486" s="3015"/>
      <c r="BG486" s="3048" t="s">
        <v>278</v>
      </c>
      <c r="BH486" s="3049"/>
      <c r="BI486" s="3049"/>
      <c r="BJ486" s="3049"/>
      <c r="BK486" s="3049"/>
      <c r="BL486" s="3049"/>
      <c r="BM486" s="3049"/>
      <c r="BN486" s="3049"/>
      <c r="BO486" s="3049"/>
      <c r="BP486" s="3049"/>
      <c r="BQ486" s="3049"/>
      <c r="BR486" s="3049"/>
      <c r="BS486" s="3050"/>
      <c r="BT486" s="200">
        <v>0</v>
      </c>
      <c r="BU486" s="200">
        <v>0</v>
      </c>
      <c r="BV486" s="239" t="s">
        <v>946</v>
      </c>
      <c r="BW486" s="200"/>
      <c r="BX486" s="200"/>
      <c r="BY486" s="200"/>
      <c r="BZ486" s="200"/>
      <c r="CA486" s="200"/>
      <c r="CB486" s="200"/>
      <c r="CC486" s="200"/>
      <c r="CD486" s="200"/>
      <c r="CE486" s="200"/>
      <c r="CF486" s="200"/>
      <c r="CG486" s="200"/>
      <c r="CH486" s="200"/>
      <c r="CI486" s="200"/>
      <c r="CJ486" s="200"/>
      <c r="CK486" s="200"/>
      <c r="CL486" s="200"/>
      <c r="CM486" s="200"/>
      <c r="CN486" s="200"/>
      <c r="CO486" s="200"/>
      <c r="CP486" s="200"/>
      <c r="CQ486" s="200"/>
      <c r="CR486" s="200"/>
      <c r="CS486" s="200"/>
      <c r="CT486" s="200"/>
      <c r="CU486" s="200"/>
      <c r="CV486" s="200"/>
      <c r="CW486" s="200"/>
      <c r="CX486" s="200"/>
      <c r="CY486" s="200"/>
      <c r="CZ486" s="200"/>
      <c r="DA486" s="200"/>
      <c r="DB486" s="200"/>
      <c r="DC486" s="200"/>
      <c r="DD486" s="200"/>
      <c r="DE486" s="200"/>
      <c r="DF486" s="200"/>
      <c r="DG486" s="200"/>
      <c r="DH486" s="200">
        <v>0</v>
      </c>
      <c r="DI486" s="200">
        <v>0</v>
      </c>
      <c r="DJ486" s="200">
        <v>0</v>
      </c>
      <c r="DK486" s="200">
        <v>0</v>
      </c>
      <c r="DL486" s="200">
        <v>0</v>
      </c>
      <c r="DM486" s="200">
        <v>0</v>
      </c>
      <c r="DN486" s="200">
        <v>0</v>
      </c>
      <c r="DO486" s="200">
        <v>0</v>
      </c>
      <c r="DP486" s="200">
        <v>0</v>
      </c>
      <c r="DQ486" s="200">
        <v>0</v>
      </c>
      <c r="DR486" s="200">
        <v>0</v>
      </c>
      <c r="DS486" s="200">
        <v>0</v>
      </c>
      <c r="DT486" s="200">
        <v>0</v>
      </c>
      <c r="DU486" s="200">
        <v>0</v>
      </c>
      <c r="DV486" s="200">
        <v>0</v>
      </c>
      <c r="DW486" s="1304"/>
    </row>
    <row r="487" spans="1:127" s="240" customFormat="1" ht="18" customHeight="1">
      <c r="A487" s="200">
        <v>0</v>
      </c>
      <c r="B487" s="3008"/>
      <c r="C487" s="3009"/>
      <c r="D487" s="3009"/>
      <c r="E487" s="3009"/>
      <c r="F487" s="3009"/>
      <c r="G487" s="3010"/>
      <c r="H487" s="3016"/>
      <c r="I487" s="3017"/>
      <c r="J487" s="3017"/>
      <c r="K487" s="3017"/>
      <c r="L487" s="3017"/>
      <c r="M487" s="3017"/>
      <c r="N487" s="3017"/>
      <c r="O487" s="3017"/>
      <c r="P487" s="3017"/>
      <c r="Q487" s="3017"/>
      <c r="R487" s="3017"/>
      <c r="S487" s="3017"/>
      <c r="T487" s="3017"/>
      <c r="U487" s="3017"/>
      <c r="V487" s="3017"/>
      <c r="W487" s="3017"/>
      <c r="X487" s="3017"/>
      <c r="Y487" s="3017"/>
      <c r="Z487" s="3017"/>
      <c r="AA487" s="3017"/>
      <c r="AB487" s="3017"/>
      <c r="AC487" s="3017"/>
      <c r="AD487" s="3017"/>
      <c r="AE487" s="3017"/>
      <c r="AF487" s="3017"/>
      <c r="AG487" s="3017"/>
      <c r="AH487" s="3017"/>
      <c r="AI487" s="3017"/>
      <c r="AJ487" s="3017"/>
      <c r="AK487" s="3017"/>
      <c r="AL487" s="3017"/>
      <c r="AM487" s="3017"/>
      <c r="AN487" s="3017"/>
      <c r="AO487" s="3017"/>
      <c r="AP487" s="3017"/>
      <c r="AQ487" s="3017"/>
      <c r="AR487" s="3017"/>
      <c r="AS487" s="3017"/>
      <c r="AT487" s="3017"/>
      <c r="AU487" s="3017"/>
      <c r="AV487" s="3017"/>
      <c r="AW487" s="3017"/>
      <c r="AX487" s="3017"/>
      <c r="AY487" s="3017"/>
      <c r="AZ487" s="3017"/>
      <c r="BA487" s="3017"/>
      <c r="BB487" s="3017"/>
      <c r="BC487" s="3017"/>
      <c r="BD487" s="3017"/>
      <c r="BE487" s="3017"/>
      <c r="BF487" s="3017"/>
      <c r="BG487" s="2987" t="s">
        <v>279</v>
      </c>
      <c r="BH487" s="2988"/>
      <c r="BI487" s="2988"/>
      <c r="BJ487" s="2988"/>
      <c r="BK487" s="2988"/>
      <c r="BL487" s="2988"/>
      <c r="BM487" s="2988"/>
      <c r="BN487" s="2988"/>
      <c r="BO487" s="2988"/>
      <c r="BP487" s="2988"/>
      <c r="BQ487" s="2988"/>
      <c r="BR487" s="2988"/>
      <c r="BS487" s="2989"/>
      <c r="BT487" s="200">
        <v>0</v>
      </c>
      <c r="BU487" s="200">
        <v>0</v>
      </c>
      <c r="BV487" s="239" t="s">
        <v>936</v>
      </c>
      <c r="BW487" s="200"/>
      <c r="BX487" s="200"/>
      <c r="BY487" s="200"/>
      <c r="BZ487" s="200"/>
      <c r="CA487" s="200"/>
      <c r="CB487" s="200"/>
      <c r="CC487" s="200"/>
      <c r="CD487" s="200"/>
      <c r="CE487" s="200"/>
      <c r="CF487" s="200"/>
      <c r="CG487" s="200"/>
      <c r="CH487" s="200"/>
      <c r="CI487" s="200"/>
      <c r="CJ487" s="200"/>
      <c r="CK487" s="200"/>
      <c r="CL487" s="200"/>
      <c r="CM487" s="200"/>
      <c r="CN487" s="200"/>
      <c r="CO487" s="200"/>
      <c r="CP487" s="200"/>
      <c r="CQ487" s="200"/>
      <c r="CR487" s="200"/>
      <c r="CS487" s="200"/>
      <c r="CT487" s="200"/>
      <c r="CU487" s="200"/>
      <c r="CV487" s="200"/>
      <c r="CW487" s="200"/>
      <c r="CX487" s="200"/>
      <c r="CY487" s="200"/>
      <c r="CZ487" s="200"/>
      <c r="DA487" s="200"/>
      <c r="DB487" s="200"/>
      <c r="DC487" s="200"/>
      <c r="DD487" s="200"/>
      <c r="DE487" s="200"/>
      <c r="DF487" s="200"/>
      <c r="DG487" s="200">
        <v>0</v>
      </c>
      <c r="DH487" s="200">
        <v>0</v>
      </c>
      <c r="DI487" s="200">
        <v>0</v>
      </c>
      <c r="DJ487" s="200">
        <v>0</v>
      </c>
      <c r="DK487" s="200">
        <v>0</v>
      </c>
      <c r="DL487" s="200">
        <v>0</v>
      </c>
      <c r="DM487" s="200">
        <v>0</v>
      </c>
      <c r="DN487" s="200">
        <v>0</v>
      </c>
      <c r="DO487" s="200">
        <v>0</v>
      </c>
      <c r="DP487" s="200">
        <v>0</v>
      </c>
      <c r="DQ487" s="200">
        <v>0</v>
      </c>
      <c r="DR487" s="200">
        <v>0</v>
      </c>
      <c r="DS487" s="200">
        <v>0</v>
      </c>
      <c r="DT487" s="200">
        <v>0</v>
      </c>
      <c r="DU487" s="200">
        <v>0</v>
      </c>
      <c r="DV487" s="200">
        <v>0</v>
      </c>
      <c r="DW487" s="1304"/>
    </row>
    <row r="488" spans="1:127" s="240" customFormat="1" ht="18" customHeight="1">
      <c r="A488" s="200">
        <v>0</v>
      </c>
      <c r="B488" s="3008"/>
      <c r="C488" s="3009"/>
      <c r="D488" s="3009"/>
      <c r="E488" s="3009"/>
      <c r="F488" s="3009"/>
      <c r="G488" s="3010"/>
      <c r="H488" s="3018"/>
      <c r="I488" s="3019"/>
      <c r="J488" s="3019"/>
      <c r="K488" s="3019"/>
      <c r="L488" s="3019"/>
      <c r="M488" s="3019"/>
      <c r="N488" s="3019"/>
      <c r="O488" s="3019"/>
      <c r="P488" s="3019"/>
      <c r="Q488" s="3019"/>
      <c r="R488" s="3019"/>
      <c r="S488" s="3019"/>
      <c r="T488" s="3019"/>
      <c r="U488" s="3019"/>
      <c r="V488" s="3019"/>
      <c r="W488" s="3019"/>
      <c r="X488" s="3019"/>
      <c r="Y488" s="3019"/>
      <c r="Z488" s="3019"/>
      <c r="AA488" s="3019"/>
      <c r="AB488" s="3019"/>
      <c r="AC488" s="3019"/>
      <c r="AD488" s="3019"/>
      <c r="AE488" s="3019"/>
      <c r="AF488" s="3019"/>
      <c r="AG488" s="3019"/>
      <c r="AH488" s="3019"/>
      <c r="AI488" s="3019"/>
      <c r="AJ488" s="3019"/>
      <c r="AK488" s="3019"/>
      <c r="AL488" s="3019"/>
      <c r="AM488" s="3019"/>
      <c r="AN488" s="3019"/>
      <c r="AO488" s="3019"/>
      <c r="AP488" s="3019"/>
      <c r="AQ488" s="3019"/>
      <c r="AR488" s="3019"/>
      <c r="AS488" s="3019"/>
      <c r="AT488" s="3019"/>
      <c r="AU488" s="3019"/>
      <c r="AV488" s="3019"/>
      <c r="AW488" s="3019"/>
      <c r="AX488" s="3019"/>
      <c r="AY488" s="3019"/>
      <c r="AZ488" s="3019"/>
      <c r="BA488" s="3019"/>
      <c r="BB488" s="3019"/>
      <c r="BC488" s="3019"/>
      <c r="BD488" s="3019"/>
      <c r="BE488" s="3019"/>
      <c r="BF488" s="3019"/>
      <c r="BG488" s="2990" t="s">
        <v>111</v>
      </c>
      <c r="BH488" s="2991"/>
      <c r="BI488" s="2991"/>
      <c r="BJ488" s="2991"/>
      <c r="BK488" s="2991"/>
      <c r="BL488" s="2991"/>
      <c r="BM488" s="2991"/>
      <c r="BN488" s="2991"/>
      <c r="BO488" s="2991"/>
      <c r="BP488" s="2991"/>
      <c r="BQ488" s="2991"/>
      <c r="BR488" s="2991"/>
      <c r="BS488" s="2992"/>
      <c r="BT488" s="200">
        <v>0</v>
      </c>
      <c r="BU488" s="200">
        <v>0</v>
      </c>
      <c r="BV488" s="239" t="s">
        <v>935</v>
      </c>
      <c r="BW488" s="200"/>
      <c r="BX488" s="200"/>
      <c r="BY488" s="200"/>
      <c r="BZ488" s="200"/>
      <c r="CA488" s="200"/>
      <c r="CB488" s="200"/>
      <c r="CC488" s="200"/>
      <c r="CD488" s="200"/>
      <c r="CE488" s="200"/>
      <c r="CF488" s="200"/>
      <c r="CG488" s="200"/>
      <c r="CH488" s="200"/>
      <c r="CI488" s="200"/>
      <c r="CJ488" s="200"/>
      <c r="CK488" s="200"/>
      <c r="CL488" s="200"/>
      <c r="CM488" s="200"/>
      <c r="CN488" s="200"/>
      <c r="CO488" s="200"/>
      <c r="CP488" s="200"/>
      <c r="CQ488" s="200"/>
      <c r="CR488" s="200"/>
      <c r="CS488" s="200"/>
      <c r="CT488" s="200"/>
      <c r="CU488" s="200"/>
      <c r="CV488" s="200"/>
      <c r="CW488" s="200"/>
      <c r="CX488" s="200">
        <v>0</v>
      </c>
      <c r="CY488" s="200">
        <v>0</v>
      </c>
      <c r="CZ488" s="200">
        <v>0</v>
      </c>
      <c r="DA488" s="200">
        <v>0</v>
      </c>
      <c r="DB488" s="200">
        <v>0</v>
      </c>
      <c r="DC488" s="200">
        <v>0</v>
      </c>
      <c r="DD488" s="200">
        <v>0</v>
      </c>
      <c r="DE488" s="200">
        <v>0</v>
      </c>
      <c r="DF488" s="200">
        <v>0</v>
      </c>
      <c r="DG488" s="200">
        <v>0</v>
      </c>
      <c r="DH488" s="200">
        <v>0</v>
      </c>
      <c r="DI488" s="200">
        <v>0</v>
      </c>
      <c r="DJ488" s="200">
        <v>0</v>
      </c>
      <c r="DK488" s="200">
        <v>0</v>
      </c>
      <c r="DL488" s="200">
        <v>0</v>
      </c>
      <c r="DM488" s="200">
        <v>0</v>
      </c>
      <c r="DN488" s="200">
        <v>0</v>
      </c>
      <c r="DO488" s="200">
        <v>0</v>
      </c>
      <c r="DP488" s="200">
        <v>0</v>
      </c>
      <c r="DQ488" s="200">
        <v>0</v>
      </c>
      <c r="DR488" s="200">
        <v>0</v>
      </c>
      <c r="DS488" s="200">
        <v>0</v>
      </c>
      <c r="DT488" s="200">
        <v>0</v>
      </c>
      <c r="DU488" s="200">
        <v>0</v>
      </c>
      <c r="DV488" s="200">
        <v>0</v>
      </c>
      <c r="DW488" s="1304"/>
    </row>
    <row r="489" spans="1:127" s="240" customFormat="1" ht="18" customHeight="1">
      <c r="A489" s="200">
        <v>0</v>
      </c>
      <c r="B489" s="3008"/>
      <c r="C489" s="3009"/>
      <c r="D489" s="3009"/>
      <c r="E489" s="3009"/>
      <c r="F489" s="3009"/>
      <c r="G489" s="3010"/>
      <c r="H489" s="2993" t="s">
        <v>928</v>
      </c>
      <c r="I489" s="2994"/>
      <c r="J489" s="2994"/>
      <c r="K489" s="2994"/>
      <c r="L489" s="2994"/>
      <c r="M489" s="2994"/>
      <c r="N489" s="2994"/>
      <c r="O489" s="2994"/>
      <c r="P489" s="2994"/>
      <c r="Q489" s="2994"/>
      <c r="R489" s="2994"/>
      <c r="S489" s="2994"/>
      <c r="T489" s="2994"/>
      <c r="U489" s="2994"/>
      <c r="V489" s="2994"/>
      <c r="W489" s="2994"/>
      <c r="X489" s="2994"/>
      <c r="Y489" s="2994"/>
      <c r="Z489" s="2994"/>
      <c r="AA489" s="2994"/>
      <c r="AB489" s="2994"/>
      <c r="AC489" s="2994"/>
      <c r="AD489" s="2994"/>
      <c r="AE489" s="2994"/>
      <c r="AF489" s="2994"/>
      <c r="AG489" s="2994"/>
      <c r="AH489" s="2994"/>
      <c r="AI489" s="2994"/>
      <c r="AJ489" s="2994"/>
      <c r="AK489" s="2994"/>
      <c r="AL489" s="2994"/>
      <c r="AM489" s="2994"/>
      <c r="AN489" s="2994"/>
      <c r="AO489" s="2994"/>
      <c r="AP489" s="2994"/>
      <c r="AQ489" s="2994"/>
      <c r="AR489" s="2994"/>
      <c r="AS489" s="2994"/>
      <c r="AT489" s="2994"/>
      <c r="AU489" s="2994"/>
      <c r="AV489" s="2994"/>
      <c r="AW489" s="2994"/>
      <c r="AX489" s="2994"/>
      <c r="AY489" s="2994"/>
      <c r="AZ489" s="2994"/>
      <c r="BA489" s="2994"/>
      <c r="BB489" s="2994"/>
      <c r="BC489" s="2994"/>
      <c r="BD489" s="2994"/>
      <c r="BE489" s="2994"/>
      <c r="BF489" s="2994"/>
      <c r="BG489" s="2990" t="s">
        <v>280</v>
      </c>
      <c r="BH489" s="2991"/>
      <c r="BI489" s="2991"/>
      <c r="BJ489" s="2991"/>
      <c r="BK489" s="2991"/>
      <c r="BL489" s="2991"/>
      <c r="BM489" s="2991"/>
      <c r="BN489" s="2991"/>
      <c r="BO489" s="2991"/>
      <c r="BP489" s="2991"/>
      <c r="BQ489" s="2991"/>
      <c r="BR489" s="2991"/>
      <c r="BS489" s="2992"/>
      <c r="BT489" s="200">
        <v>0</v>
      </c>
      <c r="BU489" s="200">
        <v>0</v>
      </c>
      <c r="BV489" s="200">
        <v>0</v>
      </c>
      <c r="BW489" s="200">
        <v>0</v>
      </c>
      <c r="BX489" s="200">
        <v>0</v>
      </c>
      <c r="BY489" s="200">
        <v>0</v>
      </c>
      <c r="BZ489" s="200">
        <v>0</v>
      </c>
      <c r="CA489" s="200">
        <v>0</v>
      </c>
      <c r="CB489" s="200">
        <v>0</v>
      </c>
      <c r="CC489" s="200">
        <v>0</v>
      </c>
      <c r="CD489" s="200">
        <v>0</v>
      </c>
      <c r="CE489" s="200">
        <v>0</v>
      </c>
      <c r="CF489" s="200">
        <v>0</v>
      </c>
      <c r="CG489" s="200">
        <v>0</v>
      </c>
      <c r="CH489" s="200">
        <v>0</v>
      </c>
      <c r="CI489" s="200">
        <v>0</v>
      </c>
      <c r="CJ489" s="200">
        <v>0</v>
      </c>
      <c r="CK489" s="200">
        <v>0</v>
      </c>
      <c r="CL489" s="200">
        <v>0</v>
      </c>
      <c r="CM489" s="200">
        <v>0</v>
      </c>
      <c r="CN489" s="200">
        <v>0</v>
      </c>
      <c r="CO489" s="200">
        <v>0</v>
      </c>
      <c r="CP489" s="200">
        <v>0</v>
      </c>
      <c r="CQ489" s="200">
        <v>0</v>
      </c>
      <c r="CR489" s="200">
        <v>0</v>
      </c>
      <c r="CS489" s="200">
        <v>0</v>
      </c>
      <c r="CT489" s="200">
        <v>0</v>
      </c>
      <c r="CU489" s="200">
        <v>0</v>
      </c>
      <c r="CV489" s="200">
        <v>0</v>
      </c>
      <c r="CW489" s="200">
        <v>0</v>
      </c>
      <c r="CX489" s="200">
        <v>0</v>
      </c>
      <c r="CY489" s="200">
        <v>0</v>
      </c>
      <c r="CZ489" s="200">
        <v>0</v>
      </c>
      <c r="DA489" s="200">
        <v>0</v>
      </c>
      <c r="DB489" s="200">
        <v>0</v>
      </c>
      <c r="DC489" s="200">
        <v>0</v>
      </c>
      <c r="DD489" s="200">
        <v>0</v>
      </c>
      <c r="DE489" s="200">
        <v>0</v>
      </c>
      <c r="DF489" s="200">
        <v>0</v>
      </c>
      <c r="DG489" s="200">
        <v>0</v>
      </c>
      <c r="DH489" s="200">
        <v>0</v>
      </c>
      <c r="DI489" s="200">
        <v>0</v>
      </c>
      <c r="DJ489" s="200">
        <v>0</v>
      </c>
      <c r="DK489" s="200">
        <v>0</v>
      </c>
      <c r="DL489" s="200">
        <v>0</v>
      </c>
      <c r="DM489" s="200">
        <v>0</v>
      </c>
      <c r="DN489" s="200">
        <v>0</v>
      </c>
      <c r="DO489" s="200">
        <v>0</v>
      </c>
      <c r="DP489" s="200">
        <v>0</v>
      </c>
      <c r="DQ489" s="200">
        <v>0</v>
      </c>
      <c r="DR489" s="200">
        <v>0</v>
      </c>
      <c r="DS489" s="200">
        <v>0</v>
      </c>
      <c r="DT489" s="200">
        <v>0</v>
      </c>
      <c r="DU489" s="200">
        <v>0</v>
      </c>
      <c r="DV489" s="200">
        <v>0</v>
      </c>
      <c r="DW489" s="1304"/>
    </row>
    <row r="490" spans="1:127" s="240" customFormat="1" ht="18" customHeight="1">
      <c r="A490" s="200">
        <v>0</v>
      </c>
      <c r="B490" s="3011"/>
      <c r="C490" s="3012"/>
      <c r="D490" s="3012"/>
      <c r="E490" s="3012"/>
      <c r="F490" s="3012"/>
      <c r="G490" s="3013"/>
      <c r="H490" s="2995"/>
      <c r="I490" s="2996"/>
      <c r="J490" s="2996"/>
      <c r="K490" s="2996"/>
      <c r="L490" s="2996"/>
      <c r="M490" s="2996"/>
      <c r="N490" s="2996"/>
      <c r="O490" s="2996"/>
      <c r="P490" s="2996"/>
      <c r="Q490" s="2996"/>
      <c r="R490" s="2996"/>
      <c r="S490" s="2996"/>
      <c r="T490" s="2996"/>
      <c r="U490" s="2996"/>
      <c r="V490" s="2996"/>
      <c r="W490" s="2996"/>
      <c r="X490" s="2996"/>
      <c r="Y490" s="2996"/>
      <c r="Z490" s="2996"/>
      <c r="AA490" s="2996"/>
      <c r="AB490" s="2996"/>
      <c r="AC490" s="2996"/>
      <c r="AD490" s="2996"/>
      <c r="AE490" s="2996"/>
      <c r="AF490" s="2996"/>
      <c r="AG490" s="2996"/>
      <c r="AH490" s="2996"/>
      <c r="AI490" s="2996"/>
      <c r="AJ490" s="2996"/>
      <c r="AK490" s="2996"/>
      <c r="AL490" s="2996"/>
      <c r="AM490" s="2996"/>
      <c r="AN490" s="2996"/>
      <c r="AO490" s="2996"/>
      <c r="AP490" s="2996"/>
      <c r="AQ490" s="2996"/>
      <c r="AR490" s="2996"/>
      <c r="AS490" s="2996"/>
      <c r="AT490" s="2996"/>
      <c r="AU490" s="2996"/>
      <c r="AV490" s="2996"/>
      <c r="AW490" s="2996"/>
      <c r="AX490" s="2996"/>
      <c r="AY490" s="2996"/>
      <c r="AZ490" s="2996"/>
      <c r="BA490" s="2996"/>
      <c r="BB490" s="2996"/>
      <c r="BC490" s="2996"/>
      <c r="BD490" s="2996"/>
      <c r="BE490" s="2996"/>
      <c r="BF490" s="2996"/>
      <c r="BG490" s="2990" t="s">
        <v>109</v>
      </c>
      <c r="BH490" s="2991"/>
      <c r="BI490" s="2991"/>
      <c r="BJ490" s="2991"/>
      <c r="BK490" s="2991"/>
      <c r="BL490" s="2991"/>
      <c r="BM490" s="2991"/>
      <c r="BN490" s="2991"/>
      <c r="BO490" s="2991"/>
      <c r="BP490" s="2991"/>
      <c r="BQ490" s="2991"/>
      <c r="BR490" s="2991"/>
      <c r="BS490" s="2992"/>
      <c r="BT490" s="200">
        <v>0</v>
      </c>
      <c r="BU490" s="200">
        <v>0</v>
      </c>
      <c r="BV490" s="200">
        <v>0</v>
      </c>
      <c r="BW490" s="200">
        <v>0</v>
      </c>
      <c r="BX490" s="200">
        <v>0</v>
      </c>
      <c r="BY490" s="200">
        <v>0</v>
      </c>
      <c r="BZ490" s="200">
        <v>0</v>
      </c>
      <c r="CA490" s="200">
        <v>0</v>
      </c>
      <c r="CB490" s="200">
        <v>0</v>
      </c>
      <c r="CC490" s="200">
        <v>0</v>
      </c>
      <c r="CD490" s="200">
        <v>0</v>
      </c>
      <c r="CE490" s="200">
        <v>0</v>
      </c>
      <c r="CF490" s="200">
        <v>0</v>
      </c>
      <c r="CG490" s="200">
        <v>0</v>
      </c>
      <c r="CH490" s="200">
        <v>0</v>
      </c>
      <c r="CI490" s="200">
        <v>0</v>
      </c>
      <c r="CJ490" s="200">
        <v>0</v>
      </c>
      <c r="CK490" s="200">
        <v>0</v>
      </c>
      <c r="CL490" s="200">
        <v>0</v>
      </c>
      <c r="CM490" s="200">
        <v>0</v>
      </c>
      <c r="CN490" s="200">
        <v>0</v>
      </c>
      <c r="CO490" s="200">
        <v>0</v>
      </c>
      <c r="CP490" s="200">
        <v>0</v>
      </c>
      <c r="CQ490" s="200">
        <v>0</v>
      </c>
      <c r="CR490" s="200">
        <v>0</v>
      </c>
      <c r="CS490" s="200">
        <v>0</v>
      </c>
      <c r="CT490" s="200">
        <v>0</v>
      </c>
      <c r="CU490" s="200">
        <v>0</v>
      </c>
      <c r="CV490" s="200">
        <v>0</v>
      </c>
      <c r="CW490" s="200">
        <v>0</v>
      </c>
      <c r="CX490" s="200">
        <v>0</v>
      </c>
      <c r="CY490" s="200">
        <v>0</v>
      </c>
      <c r="CZ490" s="200">
        <v>0</v>
      </c>
      <c r="DA490" s="200">
        <v>0</v>
      </c>
      <c r="DB490" s="200">
        <v>0</v>
      </c>
      <c r="DC490" s="200">
        <v>0</v>
      </c>
      <c r="DD490" s="200">
        <v>0</v>
      </c>
      <c r="DE490" s="200">
        <v>0</v>
      </c>
      <c r="DF490" s="200">
        <v>0</v>
      </c>
      <c r="DG490" s="200">
        <v>0</v>
      </c>
      <c r="DH490" s="200">
        <v>0</v>
      </c>
      <c r="DI490" s="200">
        <v>0</v>
      </c>
      <c r="DJ490" s="200">
        <v>0</v>
      </c>
      <c r="DK490" s="200">
        <v>0</v>
      </c>
      <c r="DL490" s="200">
        <v>0</v>
      </c>
      <c r="DM490" s="200">
        <v>0</v>
      </c>
      <c r="DN490" s="200">
        <v>0</v>
      </c>
      <c r="DO490" s="200">
        <v>0</v>
      </c>
      <c r="DP490" s="200">
        <v>0</v>
      </c>
      <c r="DQ490" s="200">
        <v>0</v>
      </c>
      <c r="DR490" s="200">
        <v>0</v>
      </c>
      <c r="DS490" s="200">
        <v>0</v>
      </c>
      <c r="DT490" s="200">
        <v>0</v>
      </c>
      <c r="DU490" s="200">
        <v>0</v>
      </c>
      <c r="DV490" s="200">
        <v>0</v>
      </c>
      <c r="DW490" s="1304"/>
    </row>
    <row r="491" spans="1:127" s="240" customFormat="1" ht="15" customHeight="1" thickBot="1">
      <c r="A491" s="200">
        <v>0</v>
      </c>
      <c r="B491" s="241" t="s">
        <v>110</v>
      </c>
      <c r="C491" s="1" t="str">
        <f ca="1">CELL("nomfichier")</f>
        <v>C:\Users\serge\Downloads\[me-menus.cadenciers.annuels.xlsx]Cadencier.Annuel.Hors.d.Oeuvres</v>
      </c>
      <c r="D491" s="242"/>
      <c r="E491" s="242"/>
      <c r="F491" s="242"/>
      <c r="G491" s="242"/>
      <c r="H491" s="242"/>
      <c r="I491" s="242"/>
      <c r="J491" s="242"/>
      <c r="K491" s="242"/>
      <c r="L491" s="242"/>
      <c r="M491" s="242"/>
      <c r="N491" s="242"/>
      <c r="O491" s="242"/>
      <c r="P491" s="243"/>
      <c r="Q491" s="243"/>
      <c r="R491" s="565"/>
      <c r="S491" s="243"/>
      <c r="T491" s="565"/>
      <c r="U491" s="244"/>
      <c r="V491" s="244"/>
      <c r="W491" s="244"/>
      <c r="X491" s="244"/>
      <c r="Y491" s="242"/>
      <c r="Z491" s="242"/>
      <c r="AA491" s="245" t="s">
        <v>281</v>
      </c>
      <c r="AB491" s="47" t="s">
        <v>282</v>
      </c>
      <c r="AC491" s="242"/>
      <c r="AD491" s="242"/>
      <c r="AE491" s="242"/>
      <c r="AF491" s="242"/>
      <c r="AG491" s="242"/>
      <c r="AH491" s="242"/>
      <c r="AI491" s="242"/>
      <c r="AJ491" s="565"/>
      <c r="AK491" s="246"/>
      <c r="AL491" s="246"/>
      <c r="AM491" s="246"/>
      <c r="AN491" s="246"/>
      <c r="AO491" s="565"/>
      <c r="AP491" s="566"/>
      <c r="AQ491" s="567"/>
      <c r="AR491" s="568"/>
      <c r="AS491" s="568"/>
      <c r="AT491" s="568"/>
      <c r="AU491" s="568"/>
      <c r="AV491" s="568"/>
      <c r="AW491" s="568"/>
      <c r="AX491" s="568"/>
      <c r="AY491" s="568"/>
      <c r="AZ491" s="568"/>
      <c r="BA491" s="568"/>
      <c r="BB491" s="568"/>
      <c r="BC491" s="568"/>
      <c r="BD491" s="568"/>
      <c r="BE491" s="568"/>
      <c r="BF491" s="568"/>
      <c r="BG491" s="3041">
        <f ca="1">NOW()</f>
        <v>44340.247896875</v>
      </c>
      <c r="BH491" s="3042"/>
      <c r="BI491" s="3042"/>
      <c r="BJ491" s="3042"/>
      <c r="BK491" s="3042"/>
      <c r="BL491" s="3042"/>
      <c r="BM491" s="3042"/>
      <c r="BN491" s="3042"/>
      <c r="BO491" s="3042"/>
      <c r="BP491" s="3042"/>
      <c r="BQ491" s="3042"/>
      <c r="BR491" s="3042"/>
      <c r="BS491" s="3043"/>
      <c r="BT491" s="200">
        <v>0</v>
      </c>
      <c r="BU491" s="200">
        <v>0</v>
      </c>
      <c r="BV491" s="200">
        <v>0</v>
      </c>
      <c r="BW491" s="200">
        <v>0</v>
      </c>
      <c r="BX491" s="200">
        <v>0</v>
      </c>
      <c r="BY491" s="200">
        <v>0</v>
      </c>
      <c r="BZ491" s="200">
        <v>0</v>
      </c>
      <c r="CA491" s="200">
        <v>0</v>
      </c>
      <c r="CB491" s="200">
        <v>0</v>
      </c>
      <c r="CC491" s="200">
        <v>0</v>
      </c>
      <c r="CD491" s="200">
        <v>0</v>
      </c>
      <c r="CE491" s="200">
        <v>0</v>
      </c>
      <c r="CF491" s="200">
        <v>0</v>
      </c>
      <c r="CG491" s="200">
        <v>0</v>
      </c>
      <c r="CH491" s="200">
        <v>0</v>
      </c>
      <c r="CI491" s="200">
        <v>0</v>
      </c>
      <c r="CJ491" s="200">
        <v>0</v>
      </c>
      <c r="CK491" s="200">
        <v>0</v>
      </c>
      <c r="CL491" s="200">
        <v>0</v>
      </c>
      <c r="CM491" s="200">
        <v>0</v>
      </c>
      <c r="CN491" s="200">
        <v>0</v>
      </c>
      <c r="CO491" s="200">
        <v>0</v>
      </c>
      <c r="CP491" s="200">
        <v>0</v>
      </c>
      <c r="CQ491" s="200">
        <v>0</v>
      </c>
      <c r="CR491" s="200">
        <v>0</v>
      </c>
      <c r="CS491" s="200">
        <v>0</v>
      </c>
      <c r="CT491" s="200">
        <v>0</v>
      </c>
      <c r="CU491" s="200">
        <v>0</v>
      </c>
      <c r="CV491" s="200">
        <v>0</v>
      </c>
      <c r="CW491" s="200">
        <v>0</v>
      </c>
      <c r="CX491" s="200">
        <v>0</v>
      </c>
      <c r="CY491" s="200">
        <v>0</v>
      </c>
      <c r="CZ491" s="200">
        <v>0</v>
      </c>
      <c r="DA491" s="200">
        <v>0</v>
      </c>
      <c r="DB491" s="200">
        <v>0</v>
      </c>
      <c r="DC491" s="200">
        <v>0</v>
      </c>
      <c r="DD491" s="200">
        <v>0</v>
      </c>
      <c r="DE491" s="200">
        <v>0</v>
      </c>
      <c r="DF491" s="200">
        <v>0</v>
      </c>
      <c r="DG491" s="200">
        <v>0</v>
      </c>
      <c r="DH491" s="200">
        <v>0</v>
      </c>
      <c r="DI491" s="200">
        <v>0</v>
      </c>
      <c r="DJ491" s="200">
        <v>0</v>
      </c>
      <c r="DK491" s="200">
        <v>0</v>
      </c>
      <c r="DL491" s="200">
        <v>0</v>
      </c>
      <c r="DM491" s="200">
        <v>0</v>
      </c>
      <c r="DN491" s="200">
        <v>0</v>
      </c>
      <c r="DO491" s="200">
        <v>0</v>
      </c>
      <c r="DP491" s="200">
        <v>0</v>
      </c>
      <c r="DQ491" s="200">
        <v>0</v>
      </c>
      <c r="DR491" s="200">
        <v>0</v>
      </c>
      <c r="DS491" s="200">
        <v>0</v>
      </c>
      <c r="DT491" s="200">
        <v>0</v>
      </c>
      <c r="DU491" s="200">
        <v>0</v>
      </c>
      <c r="DV491" s="200">
        <v>0</v>
      </c>
      <c r="DW491" s="1304"/>
    </row>
    <row r="492" spans="1:127" s="248" customFormat="1" ht="15.75">
      <c r="A492" s="200">
        <v>0</v>
      </c>
      <c r="B492" s="200">
        <v>0</v>
      </c>
      <c r="C492" s="200">
        <v>0</v>
      </c>
      <c r="D492" s="247"/>
      <c r="E492" s="247"/>
      <c r="F492" s="247"/>
      <c r="G492" s="247"/>
      <c r="H492" s="247"/>
      <c r="I492" s="247"/>
      <c r="J492" s="247"/>
      <c r="K492" s="247"/>
      <c r="L492" s="247"/>
      <c r="M492" s="247"/>
      <c r="N492" s="247"/>
      <c r="O492" s="247"/>
      <c r="P492" s="247"/>
      <c r="Q492" s="247"/>
      <c r="R492" s="247"/>
      <c r="S492" s="239" t="s">
        <v>1108</v>
      </c>
      <c r="T492" s="247"/>
      <c r="U492" s="247"/>
      <c r="V492" s="247"/>
      <c r="W492" s="247"/>
      <c r="X492" s="247"/>
      <c r="Y492" s="247"/>
      <c r="Z492" s="247"/>
      <c r="AA492" s="247"/>
      <c r="AB492" s="247"/>
      <c r="AC492" s="247"/>
      <c r="AD492" s="247"/>
      <c r="AE492" s="247"/>
      <c r="AF492" s="247"/>
      <c r="AG492" s="247"/>
      <c r="AH492" s="247"/>
      <c r="AI492" s="247"/>
      <c r="AJ492" s="247"/>
      <c r="AK492" s="247"/>
      <c r="AL492" s="247"/>
      <c r="AM492" s="247"/>
      <c r="AN492" s="247"/>
      <c r="AO492" s="247"/>
      <c r="AP492" s="247"/>
      <c r="AQ492" s="247"/>
      <c r="AR492" s="247"/>
      <c r="AS492" s="247"/>
      <c r="AT492" s="247"/>
      <c r="AU492" s="247"/>
      <c r="AV492" s="200"/>
      <c r="AW492" s="200"/>
      <c r="AX492" s="200"/>
      <c r="AY492" s="200"/>
      <c r="AZ492" s="200"/>
      <c r="BA492" s="200"/>
      <c r="BB492" s="200"/>
      <c r="BC492" s="200"/>
      <c r="BD492" s="200"/>
      <c r="BE492" s="200"/>
      <c r="BF492" s="200"/>
      <c r="BG492" s="200"/>
      <c r="BH492" s="200"/>
      <c r="BI492" s="200"/>
      <c r="BJ492" s="200"/>
      <c r="BK492" s="200"/>
      <c r="BL492" s="200"/>
      <c r="BM492" s="200"/>
      <c r="BN492" s="200"/>
      <c r="BO492" s="200"/>
      <c r="BP492" s="200"/>
      <c r="BQ492" s="200"/>
      <c r="BR492" s="200"/>
      <c r="BS492" s="200"/>
      <c r="BT492" s="200"/>
      <c r="BU492" s="200"/>
      <c r="BV492" s="200"/>
      <c r="BW492" s="200"/>
      <c r="BX492" s="200">
        <v>0</v>
      </c>
      <c r="BY492" s="200">
        <v>0</v>
      </c>
      <c r="BZ492" s="200">
        <v>0</v>
      </c>
      <c r="CA492" s="200">
        <v>0</v>
      </c>
      <c r="CB492" s="200">
        <v>0</v>
      </c>
      <c r="CC492" s="200">
        <v>0</v>
      </c>
      <c r="CD492" s="200">
        <v>0</v>
      </c>
      <c r="CE492" s="200">
        <v>0</v>
      </c>
      <c r="CF492" s="247"/>
      <c r="CG492" s="247"/>
      <c r="CH492" s="247"/>
      <c r="CI492" s="247"/>
      <c r="CJ492" s="247"/>
      <c r="CK492" s="247"/>
      <c r="CL492" s="247"/>
      <c r="CM492" s="247"/>
      <c r="CN492" s="247"/>
      <c r="CO492" s="247"/>
      <c r="CP492" s="247"/>
      <c r="CQ492" s="247"/>
      <c r="CR492" s="247"/>
      <c r="CS492" s="247"/>
      <c r="CT492" s="247"/>
      <c r="CU492" s="247"/>
      <c r="CV492" s="247"/>
      <c r="CW492" s="247"/>
      <c r="CX492" s="247"/>
      <c r="CY492" s="247"/>
      <c r="CZ492" s="247"/>
      <c r="DA492" s="247"/>
      <c r="DB492" s="247"/>
      <c r="DC492" s="247"/>
      <c r="DD492" s="247"/>
      <c r="DE492" s="247"/>
      <c r="DF492" s="247"/>
      <c r="DG492" s="247"/>
      <c r="DH492" s="247"/>
      <c r="DI492" s="200">
        <v>0</v>
      </c>
      <c r="DJ492" s="200">
        <v>0</v>
      </c>
      <c r="DK492" s="200">
        <v>0</v>
      </c>
      <c r="DL492" s="200">
        <v>0</v>
      </c>
      <c r="DM492" s="200">
        <v>0</v>
      </c>
      <c r="DN492" s="200">
        <v>0</v>
      </c>
      <c r="DO492" s="200">
        <v>0</v>
      </c>
      <c r="DP492" s="200">
        <v>0</v>
      </c>
      <c r="DQ492" s="200">
        <v>0</v>
      </c>
      <c r="DR492" s="200">
        <v>0</v>
      </c>
      <c r="DS492" s="200">
        <v>0</v>
      </c>
      <c r="DT492" s="200">
        <v>0</v>
      </c>
      <c r="DU492" s="200">
        <v>0</v>
      </c>
      <c r="DV492" s="200">
        <v>0</v>
      </c>
      <c r="DW492" s="1304"/>
    </row>
    <row r="493" spans="1:127" s="248" customFormat="1" ht="15.75">
      <c r="A493" s="200"/>
      <c r="B493" s="200"/>
      <c r="C493" s="200"/>
      <c r="D493" s="247"/>
      <c r="E493" s="247"/>
      <c r="F493" s="247"/>
      <c r="G493" s="247"/>
      <c r="H493" s="247"/>
      <c r="I493" s="247"/>
      <c r="J493" s="247"/>
      <c r="K493" s="247"/>
      <c r="L493" s="247"/>
      <c r="M493" s="247"/>
      <c r="N493" s="247"/>
      <c r="O493" s="247"/>
      <c r="P493" s="247"/>
      <c r="Q493" s="51" t="s">
        <v>283</v>
      </c>
      <c r="R493" s="247"/>
      <c r="S493" s="52" t="s">
        <v>284</v>
      </c>
      <c r="T493" s="247"/>
      <c r="U493" s="247"/>
      <c r="V493" s="247"/>
      <c r="W493" s="247"/>
      <c r="X493" s="247"/>
      <c r="Y493" s="247"/>
      <c r="Z493" s="52"/>
      <c r="AA493" s="52"/>
      <c r="AB493" s="247"/>
      <c r="AC493" s="247"/>
      <c r="AD493" s="247"/>
      <c r="AE493" s="247"/>
      <c r="AF493" s="247"/>
      <c r="AG493" s="247"/>
      <c r="AH493" s="247"/>
      <c r="AI493" s="247"/>
      <c r="AJ493" s="247"/>
      <c r="AK493" s="247"/>
      <c r="AL493" s="247"/>
      <c r="AM493" s="247"/>
      <c r="AN493" s="247"/>
      <c r="AO493" s="247"/>
      <c r="AP493" s="247"/>
      <c r="AQ493" s="247"/>
      <c r="AR493" s="247"/>
      <c r="AS493" s="247"/>
      <c r="AT493" s="247"/>
      <c r="AU493" s="247"/>
      <c r="AV493" s="200"/>
      <c r="AW493" s="200"/>
      <c r="AX493" s="200"/>
      <c r="AY493" s="200"/>
      <c r="AZ493" s="200"/>
      <c r="BA493" s="200"/>
      <c r="BB493" s="200"/>
      <c r="BC493" s="200"/>
      <c r="BD493" s="200"/>
      <c r="BE493" s="200"/>
      <c r="BF493" s="200"/>
      <c r="BG493" s="200"/>
      <c r="BH493" s="200"/>
      <c r="BI493" s="200"/>
      <c r="BJ493" s="200"/>
      <c r="BK493" s="200"/>
      <c r="BL493" s="200"/>
      <c r="BM493" s="200"/>
      <c r="BN493" s="200"/>
      <c r="BO493" s="200"/>
      <c r="BP493" s="200"/>
      <c r="BQ493" s="200"/>
      <c r="BR493" s="200"/>
      <c r="BS493" s="200"/>
      <c r="BT493" s="200"/>
      <c r="BU493" s="200"/>
      <c r="BV493" s="200"/>
      <c r="BW493" s="200"/>
      <c r="BX493" s="200"/>
      <c r="BY493" s="200"/>
      <c r="BZ493" s="200"/>
      <c r="CA493" s="200"/>
      <c r="CB493" s="200"/>
      <c r="CC493" s="200"/>
      <c r="CD493" s="200"/>
      <c r="CE493" s="200"/>
      <c r="CF493" s="247"/>
      <c r="CG493" s="247"/>
      <c r="CH493" s="247"/>
      <c r="CI493" s="247"/>
      <c r="CJ493" s="247"/>
      <c r="CK493" s="247"/>
      <c r="CL493" s="247"/>
      <c r="CM493" s="247"/>
      <c r="CN493" s="247"/>
      <c r="CO493" s="247"/>
      <c r="CP493" s="247"/>
      <c r="CQ493" s="247"/>
      <c r="CR493" s="247"/>
      <c r="CS493" s="247"/>
      <c r="CT493" s="247"/>
      <c r="CU493" s="247"/>
      <c r="CV493" s="247"/>
      <c r="CW493" s="247"/>
      <c r="CX493" s="247"/>
      <c r="CY493" s="247"/>
      <c r="CZ493" s="247"/>
      <c r="DA493" s="247"/>
      <c r="DB493" s="247"/>
      <c r="DC493" s="247"/>
      <c r="DD493" s="247"/>
      <c r="DE493" s="247"/>
      <c r="DF493" s="247"/>
      <c r="DG493" s="247"/>
      <c r="DH493" s="247"/>
      <c r="DI493" s="200">
        <v>0</v>
      </c>
      <c r="DJ493" s="200">
        <v>0</v>
      </c>
      <c r="DK493" s="200">
        <v>0</v>
      </c>
      <c r="DL493" s="200">
        <v>0</v>
      </c>
      <c r="DM493" s="200">
        <v>0</v>
      </c>
      <c r="DN493" s="200">
        <v>0</v>
      </c>
      <c r="DO493" s="200">
        <v>0</v>
      </c>
      <c r="DP493" s="200">
        <v>0</v>
      </c>
      <c r="DQ493" s="200">
        <v>0</v>
      </c>
      <c r="DR493" s="200">
        <v>0</v>
      </c>
      <c r="DS493" s="200">
        <v>0</v>
      </c>
      <c r="DT493" s="200">
        <v>0</v>
      </c>
      <c r="DU493" s="200">
        <v>0</v>
      </c>
      <c r="DV493" s="200">
        <v>0</v>
      </c>
      <c r="DW493" s="1304"/>
    </row>
    <row r="494" spans="1:127" s="248" customFormat="1" ht="15.75">
      <c r="A494" s="200"/>
      <c r="B494" s="200"/>
      <c r="C494" s="200"/>
      <c r="D494" s="247"/>
      <c r="E494" s="247"/>
      <c r="F494" s="247"/>
      <c r="G494" s="247"/>
      <c r="H494" s="247"/>
      <c r="I494" s="247"/>
      <c r="J494" s="247"/>
      <c r="K494" s="247"/>
      <c r="L494" s="247"/>
      <c r="M494" s="247"/>
      <c r="N494" s="247"/>
      <c r="O494" s="247"/>
      <c r="P494" s="247"/>
      <c r="Q494" s="51" t="s">
        <v>285</v>
      </c>
      <c r="R494" s="247"/>
      <c r="S494" s="52" t="s">
        <v>286</v>
      </c>
      <c r="T494" s="247"/>
      <c r="U494" s="247"/>
      <c r="V494" s="247"/>
      <c r="W494" s="247"/>
      <c r="X494" s="247"/>
      <c r="Y494" s="247"/>
      <c r="Z494" s="52"/>
      <c r="AA494" s="52"/>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00"/>
      <c r="AW494" s="200"/>
      <c r="AX494" s="200"/>
      <c r="AY494" s="200"/>
      <c r="AZ494" s="200"/>
      <c r="BA494" s="200"/>
      <c r="BB494" s="200"/>
      <c r="BC494" s="200"/>
      <c r="BD494" s="200"/>
      <c r="BE494" s="200"/>
      <c r="BF494" s="200"/>
      <c r="BG494" s="200"/>
      <c r="BH494" s="200"/>
      <c r="BI494" s="200"/>
      <c r="BJ494" s="200"/>
      <c r="BK494" s="200"/>
      <c r="BL494" s="200"/>
      <c r="BM494" s="200"/>
      <c r="BN494" s="200"/>
      <c r="BO494" s="200"/>
      <c r="BP494" s="200"/>
      <c r="BQ494" s="200"/>
      <c r="BR494" s="200"/>
      <c r="BS494" s="200"/>
      <c r="BT494" s="200">
        <v>0</v>
      </c>
      <c r="BU494" s="200">
        <v>0</v>
      </c>
      <c r="BV494" s="200">
        <v>0</v>
      </c>
      <c r="BW494" s="200">
        <v>0</v>
      </c>
      <c r="BX494" s="200">
        <v>0</v>
      </c>
      <c r="BY494" s="200">
        <v>0</v>
      </c>
      <c r="BZ494" s="200">
        <v>0</v>
      </c>
      <c r="CA494" s="200">
        <v>0</v>
      </c>
      <c r="CB494" s="200">
        <v>0</v>
      </c>
      <c r="CC494" s="200">
        <v>0</v>
      </c>
      <c r="CD494" s="200">
        <v>0</v>
      </c>
      <c r="CE494" s="200">
        <v>0</v>
      </c>
      <c r="CF494" s="200">
        <v>0</v>
      </c>
      <c r="CG494" s="200">
        <v>0</v>
      </c>
      <c r="CH494" s="200">
        <v>0</v>
      </c>
      <c r="CI494" s="200">
        <v>0</v>
      </c>
      <c r="CJ494" s="200">
        <v>0</v>
      </c>
      <c r="CK494" s="200">
        <v>0</v>
      </c>
      <c r="CL494" s="200">
        <v>0</v>
      </c>
      <c r="CM494" s="200">
        <v>0</v>
      </c>
      <c r="CN494" s="200">
        <v>0</v>
      </c>
      <c r="CO494" s="200">
        <v>0</v>
      </c>
      <c r="CP494" s="200">
        <v>0</v>
      </c>
      <c r="CQ494" s="200">
        <v>0</v>
      </c>
      <c r="CR494" s="200">
        <v>0</v>
      </c>
      <c r="CS494" s="200">
        <v>0</v>
      </c>
      <c r="CT494" s="200">
        <v>0</v>
      </c>
      <c r="CU494" s="200">
        <v>0</v>
      </c>
      <c r="CV494" s="200">
        <v>0</v>
      </c>
      <c r="CW494" s="200">
        <v>0</v>
      </c>
      <c r="CX494" s="200">
        <v>0</v>
      </c>
      <c r="CY494" s="200">
        <v>0</v>
      </c>
      <c r="CZ494" s="200">
        <v>0</v>
      </c>
      <c r="DA494" s="200">
        <v>0</v>
      </c>
      <c r="DB494" s="200">
        <v>0</v>
      </c>
      <c r="DC494" s="200">
        <v>0</v>
      </c>
      <c r="DD494" s="200">
        <v>0</v>
      </c>
      <c r="DE494" s="200">
        <v>0</v>
      </c>
      <c r="DF494" s="200">
        <v>0</v>
      </c>
      <c r="DG494" s="200">
        <v>0</v>
      </c>
      <c r="DH494" s="200">
        <v>0</v>
      </c>
      <c r="DI494" s="200">
        <v>0</v>
      </c>
      <c r="DJ494" s="200">
        <v>0</v>
      </c>
      <c r="DK494" s="200">
        <v>0</v>
      </c>
      <c r="DL494" s="200">
        <v>0</v>
      </c>
      <c r="DM494" s="200">
        <v>0</v>
      </c>
      <c r="DN494" s="200">
        <v>0</v>
      </c>
      <c r="DO494" s="200">
        <v>0</v>
      </c>
      <c r="DP494" s="200">
        <v>0</v>
      </c>
      <c r="DQ494" s="200">
        <v>0</v>
      </c>
      <c r="DR494" s="200">
        <v>0</v>
      </c>
      <c r="DS494" s="200">
        <v>0</v>
      </c>
      <c r="DT494" s="200">
        <v>0</v>
      </c>
      <c r="DU494" s="200">
        <v>0</v>
      </c>
      <c r="DV494" s="200">
        <v>0</v>
      </c>
      <c r="DW494" s="1304"/>
    </row>
    <row r="495" spans="1:127" s="248" customFormat="1" ht="15.75">
      <c r="A495" s="200"/>
      <c r="B495" s="200"/>
      <c r="C495" s="200"/>
      <c r="D495" s="247"/>
      <c r="E495" s="247"/>
      <c r="F495" s="247"/>
      <c r="G495" s="247"/>
      <c r="H495" s="247"/>
      <c r="I495" s="247"/>
      <c r="J495" s="247"/>
      <c r="K495" s="247"/>
      <c r="L495" s="247"/>
      <c r="M495" s="247"/>
      <c r="N495" s="247"/>
      <c r="O495" s="247"/>
      <c r="P495" s="247"/>
      <c r="Q495" s="51" t="s">
        <v>287</v>
      </c>
      <c r="R495" s="247"/>
      <c r="S495" s="52" t="s">
        <v>288</v>
      </c>
      <c r="T495" s="247"/>
      <c r="U495" s="247"/>
      <c r="V495" s="247"/>
      <c r="W495" s="247"/>
      <c r="X495" s="247"/>
      <c r="Y495" s="247"/>
      <c r="Z495" s="52"/>
      <c r="AA495" s="52"/>
      <c r="AB495" s="247"/>
      <c r="AC495" s="247"/>
      <c r="AD495" s="247"/>
      <c r="AE495" s="247"/>
      <c r="AF495" s="247"/>
      <c r="AG495" s="247"/>
      <c r="AH495" s="247"/>
      <c r="AI495" s="247"/>
      <c r="AJ495" s="247"/>
      <c r="AK495" s="247"/>
      <c r="AL495" s="247"/>
      <c r="AM495" s="247"/>
      <c r="AN495" s="247"/>
      <c r="AO495" s="247"/>
      <c r="AP495" s="247"/>
      <c r="AQ495" s="247"/>
      <c r="AR495" s="247"/>
      <c r="AS495" s="247"/>
      <c r="AT495" s="247"/>
      <c r="AU495" s="247"/>
      <c r="AV495" s="200"/>
      <c r="AW495" s="200"/>
      <c r="AX495" s="200"/>
      <c r="AY495" s="200"/>
      <c r="AZ495" s="200"/>
      <c r="BA495" s="200"/>
      <c r="BB495" s="200"/>
      <c r="BC495" s="200"/>
      <c r="BD495" s="200"/>
      <c r="BE495" s="200"/>
      <c r="BF495" s="200"/>
      <c r="BG495" s="200"/>
      <c r="BH495" s="200"/>
      <c r="BI495" s="200"/>
      <c r="BJ495" s="200"/>
      <c r="BK495" s="200"/>
      <c r="BL495" s="200"/>
      <c r="BM495" s="200"/>
      <c r="BN495" s="200"/>
      <c r="BO495" s="200"/>
      <c r="BP495" s="200"/>
      <c r="BQ495" s="200"/>
      <c r="BR495" s="200"/>
      <c r="BS495" s="200"/>
      <c r="BT495" s="200">
        <v>0</v>
      </c>
      <c r="BU495" s="200">
        <v>0</v>
      </c>
      <c r="BV495" s="200">
        <v>0</v>
      </c>
      <c r="BW495" s="200">
        <v>0</v>
      </c>
      <c r="BX495" s="200">
        <v>0</v>
      </c>
      <c r="BY495" s="200">
        <v>0</v>
      </c>
      <c r="BZ495" s="200">
        <v>0</v>
      </c>
      <c r="CA495" s="200">
        <v>0</v>
      </c>
      <c r="CB495" s="200">
        <v>0</v>
      </c>
      <c r="CC495" s="200">
        <v>0</v>
      </c>
      <c r="CD495" s="200">
        <v>0</v>
      </c>
      <c r="CE495" s="200">
        <v>0</v>
      </c>
      <c r="CF495" s="200">
        <v>0</v>
      </c>
      <c r="CG495" s="200">
        <v>0</v>
      </c>
      <c r="CH495" s="200">
        <v>0</v>
      </c>
      <c r="CI495" s="200">
        <v>0</v>
      </c>
      <c r="CJ495" s="200">
        <v>0</v>
      </c>
      <c r="CK495" s="200">
        <v>0</v>
      </c>
      <c r="CL495" s="200">
        <v>0</v>
      </c>
      <c r="CM495" s="200">
        <v>0</v>
      </c>
      <c r="CN495" s="200">
        <v>0</v>
      </c>
      <c r="CO495" s="200">
        <v>0</v>
      </c>
      <c r="CP495" s="200">
        <v>0</v>
      </c>
      <c r="CQ495" s="200">
        <v>0</v>
      </c>
      <c r="CR495" s="200">
        <v>0</v>
      </c>
      <c r="CS495" s="200">
        <v>0</v>
      </c>
      <c r="CT495" s="200">
        <v>0</v>
      </c>
      <c r="CU495" s="200">
        <v>0</v>
      </c>
      <c r="CV495" s="200">
        <v>0</v>
      </c>
      <c r="CW495" s="200">
        <v>0</v>
      </c>
      <c r="CX495" s="200">
        <v>0</v>
      </c>
      <c r="CY495" s="200">
        <v>0</v>
      </c>
      <c r="CZ495" s="200">
        <v>0</v>
      </c>
      <c r="DA495" s="200">
        <v>0</v>
      </c>
      <c r="DB495" s="200">
        <v>0</v>
      </c>
      <c r="DC495" s="200">
        <v>0</v>
      </c>
      <c r="DD495" s="200">
        <v>0</v>
      </c>
      <c r="DE495" s="200">
        <v>0</v>
      </c>
      <c r="DF495" s="200">
        <v>0</v>
      </c>
      <c r="DG495" s="200">
        <v>0</v>
      </c>
      <c r="DH495" s="200">
        <v>0</v>
      </c>
      <c r="DI495" s="200">
        <v>0</v>
      </c>
      <c r="DJ495" s="200">
        <v>0</v>
      </c>
      <c r="DK495" s="200">
        <v>0</v>
      </c>
      <c r="DL495" s="200">
        <v>0</v>
      </c>
      <c r="DM495" s="200">
        <v>0</v>
      </c>
      <c r="DN495" s="200">
        <v>0</v>
      </c>
      <c r="DO495" s="200">
        <v>0</v>
      </c>
      <c r="DP495" s="200">
        <v>0</v>
      </c>
      <c r="DQ495" s="200">
        <v>0</v>
      </c>
      <c r="DR495" s="200">
        <v>0</v>
      </c>
      <c r="DS495" s="200">
        <v>0</v>
      </c>
      <c r="DT495" s="200">
        <v>0</v>
      </c>
      <c r="DU495" s="200">
        <v>0</v>
      </c>
      <c r="DV495" s="200">
        <v>0</v>
      </c>
      <c r="DW495" s="1304"/>
    </row>
    <row r="496" spans="1:127" s="248" customFormat="1" ht="15.75">
      <c r="A496" s="200"/>
      <c r="B496" s="200"/>
      <c r="C496" s="200"/>
      <c r="D496" s="247"/>
      <c r="E496" s="247"/>
      <c r="F496" s="247"/>
      <c r="G496" s="247"/>
      <c r="H496" s="247"/>
      <c r="I496" s="247"/>
      <c r="J496" s="247"/>
      <c r="K496" s="247"/>
      <c r="L496" s="247"/>
      <c r="M496" s="247"/>
      <c r="N496" s="247"/>
      <c r="O496" s="247"/>
      <c r="P496" s="247"/>
      <c r="Q496" s="51" t="s">
        <v>289</v>
      </c>
      <c r="R496" s="247"/>
      <c r="S496" s="53" t="s">
        <v>290</v>
      </c>
      <c r="T496" s="247"/>
      <c r="U496" s="247"/>
      <c r="V496" s="247"/>
      <c r="W496" s="247"/>
      <c r="X496" s="247"/>
      <c r="Y496" s="247"/>
      <c r="Z496" s="50"/>
      <c r="AA496" s="50"/>
      <c r="AB496" s="247"/>
      <c r="AC496" s="247"/>
      <c r="AD496" s="247"/>
      <c r="AE496" s="247"/>
      <c r="AF496" s="247"/>
      <c r="AG496" s="247"/>
      <c r="AH496" s="247"/>
      <c r="AI496" s="247"/>
      <c r="AJ496" s="247"/>
      <c r="AK496" s="247"/>
      <c r="AL496" s="247"/>
      <c r="AM496" s="247"/>
      <c r="AN496" s="247"/>
      <c r="AO496" s="247"/>
      <c r="AP496" s="247"/>
      <c r="AQ496" s="247"/>
      <c r="AR496" s="247"/>
      <c r="AS496" s="247"/>
      <c r="AT496" s="247"/>
      <c r="AU496" s="247"/>
      <c r="AV496" s="200"/>
      <c r="AW496" s="200"/>
      <c r="AX496" s="200"/>
      <c r="AY496" s="200"/>
      <c r="AZ496" s="200"/>
      <c r="BA496" s="200"/>
      <c r="BB496" s="200"/>
      <c r="BC496" s="200"/>
      <c r="BD496" s="200"/>
      <c r="BE496" s="200"/>
      <c r="BF496" s="200"/>
      <c r="BG496" s="200"/>
      <c r="BH496" s="200"/>
      <c r="BI496" s="200"/>
      <c r="BJ496" s="200"/>
      <c r="BK496" s="200"/>
      <c r="BL496" s="200"/>
      <c r="BM496" s="200"/>
      <c r="BN496" s="200"/>
      <c r="BO496" s="200"/>
      <c r="BP496" s="200"/>
      <c r="BQ496" s="200"/>
      <c r="BR496" s="200"/>
      <c r="BS496" s="200"/>
      <c r="BT496" s="200">
        <v>0</v>
      </c>
      <c r="BU496" s="200">
        <v>0</v>
      </c>
      <c r="BV496" s="200">
        <v>0</v>
      </c>
      <c r="BW496" s="200">
        <v>0</v>
      </c>
      <c r="BX496" s="200">
        <v>0</v>
      </c>
      <c r="BY496" s="200">
        <v>0</v>
      </c>
      <c r="BZ496" s="200">
        <v>0</v>
      </c>
      <c r="CA496" s="200">
        <v>0</v>
      </c>
      <c r="CB496" s="200">
        <v>0</v>
      </c>
      <c r="CC496" s="200">
        <v>0</v>
      </c>
      <c r="CD496" s="200">
        <v>0</v>
      </c>
      <c r="CE496" s="200">
        <v>0</v>
      </c>
      <c r="CF496" s="200">
        <v>0</v>
      </c>
      <c r="CG496" s="200">
        <v>0</v>
      </c>
      <c r="CH496" s="200">
        <v>0</v>
      </c>
      <c r="CI496" s="200">
        <v>0</v>
      </c>
      <c r="CJ496" s="200">
        <v>0</v>
      </c>
      <c r="CK496" s="200">
        <v>0</v>
      </c>
      <c r="CL496" s="200">
        <v>0</v>
      </c>
      <c r="CM496" s="200">
        <v>0</v>
      </c>
      <c r="CN496" s="200">
        <v>0</v>
      </c>
      <c r="CO496" s="200">
        <v>0</v>
      </c>
      <c r="CP496" s="200">
        <v>0</v>
      </c>
      <c r="CQ496" s="200">
        <v>0</v>
      </c>
      <c r="CR496" s="200">
        <v>0</v>
      </c>
      <c r="CS496" s="200">
        <v>0</v>
      </c>
      <c r="CT496" s="200">
        <v>0</v>
      </c>
      <c r="CU496" s="200">
        <v>0</v>
      </c>
      <c r="CV496" s="200">
        <v>0</v>
      </c>
      <c r="CW496" s="200">
        <v>0</v>
      </c>
      <c r="CX496" s="200">
        <v>0</v>
      </c>
      <c r="CY496" s="200">
        <v>0</v>
      </c>
      <c r="CZ496" s="200">
        <v>0</v>
      </c>
      <c r="DA496" s="200">
        <v>0</v>
      </c>
      <c r="DB496" s="200">
        <v>0</v>
      </c>
      <c r="DC496" s="200">
        <v>0</v>
      </c>
      <c r="DD496" s="200">
        <v>0</v>
      </c>
      <c r="DE496" s="200">
        <v>0</v>
      </c>
      <c r="DF496" s="200">
        <v>0</v>
      </c>
      <c r="DG496" s="200">
        <v>0</v>
      </c>
      <c r="DH496" s="200">
        <v>0</v>
      </c>
      <c r="DI496" s="200">
        <v>0</v>
      </c>
      <c r="DJ496" s="200">
        <v>0</v>
      </c>
      <c r="DK496" s="200">
        <v>0</v>
      </c>
      <c r="DL496" s="200">
        <v>0</v>
      </c>
      <c r="DM496" s="200">
        <v>0</v>
      </c>
      <c r="DN496" s="200">
        <v>0</v>
      </c>
      <c r="DO496" s="200">
        <v>0</v>
      </c>
      <c r="DP496" s="200">
        <v>0</v>
      </c>
      <c r="DQ496" s="200">
        <v>0</v>
      </c>
      <c r="DR496" s="200">
        <v>0</v>
      </c>
      <c r="DS496" s="200">
        <v>0</v>
      </c>
      <c r="DT496" s="200">
        <v>0</v>
      </c>
      <c r="DU496" s="200">
        <v>0</v>
      </c>
      <c r="DV496" s="200">
        <v>0</v>
      </c>
      <c r="DW496" s="1304"/>
    </row>
    <row r="497" spans="1:127" s="248" customFormat="1" ht="15.75">
      <c r="A497" s="200"/>
      <c r="B497" s="200"/>
      <c r="C497" s="200"/>
      <c r="D497" s="247"/>
      <c r="E497" s="247"/>
      <c r="F497" s="247"/>
      <c r="G497" s="247"/>
      <c r="H497" s="247"/>
      <c r="I497" s="247"/>
      <c r="J497" s="247"/>
      <c r="K497" s="247"/>
      <c r="L497" s="247"/>
      <c r="M497" s="247"/>
      <c r="N497" s="247"/>
      <c r="O497" s="247"/>
      <c r="P497" s="247"/>
      <c r="Q497" s="51" t="s">
        <v>291</v>
      </c>
      <c r="R497" s="247"/>
      <c r="S497" s="56" t="s">
        <v>292</v>
      </c>
      <c r="T497" s="247"/>
      <c r="U497" s="247"/>
      <c r="V497" s="247"/>
      <c r="W497" s="247"/>
      <c r="X497" s="247"/>
      <c r="Y497" s="247"/>
      <c r="Z497" s="50"/>
      <c r="AA497" s="50"/>
      <c r="AB497" s="247"/>
      <c r="AC497" s="247"/>
      <c r="AD497" s="247"/>
      <c r="AE497" s="247"/>
      <c r="AF497" s="247"/>
      <c r="AG497" s="247"/>
      <c r="AH497" s="247"/>
      <c r="AI497" s="247"/>
      <c r="AJ497" s="247"/>
      <c r="AK497" s="247"/>
      <c r="AL497" s="247"/>
      <c r="AM497" s="247"/>
      <c r="AN497" s="247"/>
      <c r="AO497" s="247"/>
      <c r="AP497" s="247"/>
      <c r="AQ497" s="247"/>
      <c r="AR497" s="247"/>
      <c r="AS497" s="247"/>
      <c r="AT497" s="247"/>
      <c r="AU497" s="247"/>
      <c r="AV497" s="200"/>
      <c r="AW497" s="200"/>
      <c r="AX497" s="200"/>
      <c r="AY497" s="200"/>
      <c r="AZ497" s="200"/>
      <c r="BA497" s="200"/>
      <c r="BB497" s="200"/>
      <c r="BC497" s="200"/>
      <c r="BD497" s="200"/>
      <c r="BE497" s="200"/>
      <c r="BF497" s="200"/>
      <c r="BG497" s="200"/>
      <c r="BH497" s="200"/>
      <c r="BI497" s="200"/>
      <c r="BJ497" s="200"/>
      <c r="BK497" s="200"/>
      <c r="BL497" s="200"/>
      <c r="BM497" s="200"/>
      <c r="BN497" s="200"/>
      <c r="BO497" s="200"/>
      <c r="BP497" s="200"/>
      <c r="BQ497" s="200"/>
      <c r="BR497" s="200"/>
      <c r="BS497" s="200"/>
      <c r="BT497" s="200"/>
      <c r="BU497" s="200"/>
      <c r="BV497" s="200"/>
      <c r="BW497" s="200"/>
      <c r="BX497" s="200"/>
      <c r="BY497" s="200"/>
      <c r="BZ497" s="200"/>
      <c r="CA497" s="200"/>
      <c r="CB497" s="200"/>
      <c r="CC497" s="200"/>
      <c r="CD497" s="200"/>
      <c r="CE497" s="200"/>
      <c r="CF497" s="247"/>
      <c r="CG497" s="247"/>
      <c r="CH497" s="247"/>
      <c r="CI497" s="200">
        <v>0</v>
      </c>
      <c r="CJ497" s="200">
        <v>0</v>
      </c>
      <c r="CK497" s="200">
        <v>0</v>
      </c>
      <c r="CL497" s="200">
        <v>0</v>
      </c>
      <c r="CM497" s="200">
        <v>0</v>
      </c>
      <c r="CN497" s="200">
        <v>0</v>
      </c>
      <c r="CO497" s="200">
        <v>0</v>
      </c>
      <c r="CP497" s="200">
        <v>0</v>
      </c>
      <c r="CQ497" s="200">
        <v>0</v>
      </c>
      <c r="CR497" s="200">
        <v>0</v>
      </c>
      <c r="CS497" s="200">
        <v>0</v>
      </c>
      <c r="CT497" s="200">
        <v>0</v>
      </c>
      <c r="CU497" s="200">
        <v>0</v>
      </c>
      <c r="CV497" s="200">
        <v>0</v>
      </c>
      <c r="CW497" s="200">
        <v>0</v>
      </c>
      <c r="CX497" s="200">
        <v>0</v>
      </c>
      <c r="CY497" s="200">
        <v>0</v>
      </c>
      <c r="CZ497" s="200">
        <v>0</v>
      </c>
      <c r="DA497" s="200">
        <v>0</v>
      </c>
      <c r="DB497" s="200">
        <v>0</v>
      </c>
      <c r="DC497" s="200">
        <v>0</v>
      </c>
      <c r="DD497" s="200">
        <v>0</v>
      </c>
      <c r="DE497" s="200">
        <v>0</v>
      </c>
      <c r="DF497" s="200">
        <v>0</v>
      </c>
      <c r="DG497" s="200">
        <v>0</v>
      </c>
      <c r="DH497" s="200">
        <v>0</v>
      </c>
      <c r="DI497" s="200">
        <v>0</v>
      </c>
      <c r="DJ497" s="200">
        <v>0</v>
      </c>
      <c r="DK497" s="200">
        <v>0</v>
      </c>
      <c r="DL497" s="200">
        <v>0</v>
      </c>
      <c r="DM497" s="200">
        <v>0</v>
      </c>
      <c r="DN497" s="200">
        <v>0</v>
      </c>
      <c r="DO497" s="200">
        <v>0</v>
      </c>
      <c r="DP497" s="200">
        <v>0</v>
      </c>
      <c r="DQ497" s="200">
        <v>0</v>
      </c>
      <c r="DR497" s="200">
        <v>0</v>
      </c>
      <c r="DS497" s="200">
        <v>0</v>
      </c>
      <c r="DT497" s="200">
        <v>0</v>
      </c>
      <c r="DU497" s="200">
        <v>0</v>
      </c>
      <c r="DV497" s="200">
        <v>0</v>
      </c>
      <c r="DW497" s="1304"/>
    </row>
    <row r="498" spans="1:127" s="248" customFormat="1" ht="15.75">
      <c r="A498" s="200"/>
      <c r="B498" s="200"/>
      <c r="C498" s="200"/>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247"/>
      <c r="AF498" s="247"/>
      <c r="AG498" s="247"/>
      <c r="AH498" s="247"/>
      <c r="AI498" s="247"/>
      <c r="AJ498" s="247"/>
      <c r="AK498" s="247"/>
      <c r="AL498" s="247"/>
      <c r="AM498" s="247"/>
      <c r="AN498" s="247"/>
      <c r="AO498" s="247"/>
      <c r="AP498" s="247"/>
      <c r="AQ498" s="247"/>
      <c r="AR498" s="247"/>
      <c r="AS498" s="247"/>
      <c r="AT498" s="247"/>
      <c r="AU498" s="247"/>
      <c r="AV498" s="200"/>
      <c r="AW498" s="200"/>
      <c r="AX498" s="200"/>
      <c r="AY498" s="200"/>
      <c r="AZ498" s="200"/>
      <c r="BA498" s="200"/>
      <c r="BB498" s="200"/>
      <c r="BC498" s="200"/>
      <c r="BD498" s="200"/>
      <c r="BE498" s="200"/>
      <c r="BF498" s="200"/>
      <c r="BG498" s="200"/>
      <c r="BH498" s="200"/>
      <c r="BI498" s="200"/>
      <c r="BJ498" s="200"/>
      <c r="BK498" s="200"/>
      <c r="BL498" s="200"/>
      <c r="BM498" s="200"/>
      <c r="BN498" s="200"/>
      <c r="BO498" s="200"/>
      <c r="BP498" s="200"/>
      <c r="BQ498" s="200"/>
      <c r="BR498" s="200"/>
      <c r="BS498" s="200"/>
      <c r="BT498" s="200"/>
      <c r="BU498" s="200"/>
      <c r="BV498" s="200"/>
      <c r="BW498" s="200"/>
      <c r="BX498" s="200"/>
      <c r="BY498" s="200"/>
      <c r="BZ498" s="200"/>
      <c r="CA498" s="200"/>
      <c r="CB498" s="200"/>
      <c r="CC498" s="200"/>
      <c r="CD498" s="200"/>
      <c r="CE498" s="200"/>
      <c r="CF498" s="247"/>
      <c r="CG498" s="247"/>
      <c r="CH498" s="247"/>
      <c r="CI498" s="200">
        <v>0</v>
      </c>
      <c r="CJ498" s="200">
        <v>0</v>
      </c>
      <c r="CK498" s="200">
        <v>0</v>
      </c>
      <c r="CL498" s="200">
        <v>0</v>
      </c>
      <c r="CM498" s="200">
        <v>0</v>
      </c>
      <c r="CN498" s="200">
        <v>0</v>
      </c>
      <c r="CO498" s="200">
        <v>0</v>
      </c>
      <c r="CP498" s="200">
        <v>0</v>
      </c>
      <c r="CQ498" s="200">
        <v>0</v>
      </c>
      <c r="CR498" s="200">
        <v>0</v>
      </c>
      <c r="CS498" s="200">
        <v>0</v>
      </c>
      <c r="CT498" s="200">
        <v>0</v>
      </c>
      <c r="CU498" s="200">
        <v>0</v>
      </c>
      <c r="CV498" s="200">
        <v>0</v>
      </c>
      <c r="CW498" s="200">
        <v>0</v>
      </c>
      <c r="CX498" s="200">
        <v>0</v>
      </c>
      <c r="CY498" s="200">
        <v>0</v>
      </c>
      <c r="CZ498" s="200">
        <v>0</v>
      </c>
      <c r="DA498" s="200">
        <v>0</v>
      </c>
      <c r="DB498" s="200">
        <v>0</v>
      </c>
      <c r="DC498" s="200">
        <v>0</v>
      </c>
      <c r="DD498" s="200">
        <v>0</v>
      </c>
      <c r="DE498" s="200">
        <v>0</v>
      </c>
      <c r="DF498" s="200">
        <v>0</v>
      </c>
      <c r="DG498" s="200">
        <v>0</v>
      </c>
      <c r="DH498" s="200">
        <v>0</v>
      </c>
      <c r="DI498" s="200">
        <v>0</v>
      </c>
      <c r="DJ498" s="200">
        <v>0</v>
      </c>
      <c r="DK498" s="200">
        <v>0</v>
      </c>
      <c r="DL498" s="200">
        <v>0</v>
      </c>
      <c r="DM498" s="200">
        <v>0</v>
      </c>
      <c r="DN498" s="200">
        <v>0</v>
      </c>
      <c r="DO498" s="200">
        <v>0</v>
      </c>
      <c r="DP498" s="200">
        <v>0</v>
      </c>
      <c r="DQ498" s="200">
        <v>0</v>
      </c>
      <c r="DR498" s="200">
        <v>0</v>
      </c>
      <c r="DS498" s="200">
        <v>0</v>
      </c>
      <c r="DT498" s="200">
        <v>0</v>
      </c>
      <c r="DU498" s="200">
        <v>0</v>
      </c>
      <c r="DV498" s="200">
        <v>0</v>
      </c>
      <c r="DW498" s="1304"/>
    </row>
    <row r="499" spans="1:127" s="248" customFormat="1" ht="15.75">
      <c r="A499" s="200"/>
      <c r="B499" s="200">
        <v>0</v>
      </c>
      <c r="C499" s="200">
        <v>0</v>
      </c>
      <c r="D499" s="200">
        <v>0</v>
      </c>
      <c r="E499" s="247"/>
      <c r="F499" s="247"/>
      <c r="G499" s="247"/>
      <c r="H499" s="247"/>
      <c r="I499" s="247"/>
      <c r="J499" s="247"/>
      <c r="K499" s="247"/>
      <c r="L499" s="247"/>
      <c r="M499" s="247"/>
      <c r="N499" s="247"/>
      <c r="O499" s="247"/>
      <c r="P499" s="247"/>
      <c r="Q499" s="247"/>
      <c r="R499" s="247"/>
      <c r="S499" s="247"/>
      <c r="T499" s="247"/>
      <c r="U499" s="247"/>
      <c r="V499" s="247"/>
      <c r="W499" s="247"/>
      <c r="X499" s="247"/>
      <c r="Y499" s="247"/>
      <c r="Z499" s="247"/>
      <c r="AA499" s="247"/>
      <c r="AB499" s="247"/>
      <c r="AC499" s="247"/>
      <c r="AD499" s="247"/>
      <c r="AE499" s="247"/>
      <c r="AF499" s="247"/>
      <c r="AG499" s="247"/>
      <c r="AH499" s="247"/>
      <c r="AI499" s="247"/>
      <c r="AJ499" s="247"/>
      <c r="AK499" s="247"/>
      <c r="AL499" s="247"/>
      <c r="AM499" s="247"/>
      <c r="AN499" s="247"/>
      <c r="AO499" s="247"/>
      <c r="AP499" s="247"/>
      <c r="AQ499" s="247"/>
      <c r="AR499" s="247"/>
      <c r="AS499" s="247"/>
      <c r="AT499" s="247"/>
      <c r="AU499" s="247"/>
      <c r="AV499" s="200"/>
      <c r="AW499" s="200"/>
      <c r="AX499" s="200"/>
      <c r="AY499" s="200"/>
      <c r="AZ499" s="200"/>
      <c r="BA499" s="200"/>
      <c r="BB499" s="200"/>
      <c r="BC499" s="200"/>
      <c r="BD499" s="200"/>
      <c r="BE499" s="200"/>
      <c r="BF499" s="200"/>
      <c r="BG499" s="200"/>
      <c r="BH499" s="200"/>
      <c r="BI499" s="200"/>
      <c r="BJ499" s="200"/>
      <c r="BK499" s="200"/>
      <c r="BL499" s="200"/>
      <c r="BM499" s="200"/>
      <c r="BN499" s="200"/>
      <c r="BO499" s="200"/>
      <c r="BP499" s="200"/>
      <c r="BQ499" s="200"/>
      <c r="BR499" s="200"/>
      <c r="BS499" s="200"/>
      <c r="BT499" s="200"/>
      <c r="BU499" s="200"/>
      <c r="BV499" s="200">
        <v>0</v>
      </c>
      <c r="BW499" s="200">
        <v>0</v>
      </c>
      <c r="BX499" s="200">
        <v>0</v>
      </c>
      <c r="BY499" s="200">
        <v>0</v>
      </c>
      <c r="BZ499" s="200">
        <v>0</v>
      </c>
      <c r="CA499" s="200">
        <v>0</v>
      </c>
      <c r="CB499" s="200">
        <v>0</v>
      </c>
      <c r="CC499" s="200">
        <v>0</v>
      </c>
      <c r="CD499" s="200">
        <v>0</v>
      </c>
      <c r="CE499" s="200">
        <v>0</v>
      </c>
      <c r="CF499" s="200">
        <v>0</v>
      </c>
      <c r="CG499" s="200">
        <v>0</v>
      </c>
      <c r="CH499" s="200">
        <v>0</v>
      </c>
      <c r="CI499" s="200">
        <v>0</v>
      </c>
      <c r="CJ499" s="200">
        <v>0</v>
      </c>
      <c r="CK499" s="200">
        <v>0</v>
      </c>
      <c r="CL499" s="200">
        <v>0</v>
      </c>
      <c r="CM499" s="200">
        <v>0</v>
      </c>
      <c r="CN499" s="200">
        <v>0</v>
      </c>
      <c r="CO499" s="200">
        <v>0</v>
      </c>
      <c r="CP499" s="200">
        <v>0</v>
      </c>
      <c r="CQ499" s="200">
        <v>0</v>
      </c>
      <c r="CR499" s="200">
        <v>0</v>
      </c>
      <c r="CS499" s="200">
        <v>0</v>
      </c>
      <c r="CT499" s="200">
        <v>0</v>
      </c>
      <c r="CU499" s="200">
        <v>0</v>
      </c>
      <c r="CV499" s="200">
        <v>0</v>
      </c>
      <c r="CW499" s="200">
        <v>0</v>
      </c>
      <c r="CX499" s="200">
        <v>0</v>
      </c>
      <c r="CY499" s="200">
        <v>0</v>
      </c>
      <c r="CZ499" s="200">
        <v>0</v>
      </c>
      <c r="DA499" s="200">
        <v>0</v>
      </c>
      <c r="DB499" s="200">
        <v>0</v>
      </c>
      <c r="DC499" s="200">
        <v>0</v>
      </c>
      <c r="DD499" s="200">
        <v>0</v>
      </c>
      <c r="DE499" s="200">
        <v>0</v>
      </c>
      <c r="DF499" s="200">
        <v>0</v>
      </c>
      <c r="DG499" s="200">
        <v>0</v>
      </c>
      <c r="DH499" s="200">
        <v>0</v>
      </c>
      <c r="DI499" s="200">
        <v>0</v>
      </c>
      <c r="DJ499" s="200">
        <v>0</v>
      </c>
      <c r="DK499" s="200">
        <v>0</v>
      </c>
      <c r="DL499" s="200">
        <v>0</v>
      </c>
      <c r="DM499" s="200">
        <v>0</v>
      </c>
      <c r="DN499" s="200">
        <v>0</v>
      </c>
      <c r="DO499" s="200">
        <v>0</v>
      </c>
      <c r="DP499" s="200">
        <v>0</v>
      </c>
      <c r="DQ499" s="200">
        <v>0</v>
      </c>
      <c r="DR499" s="200">
        <v>0</v>
      </c>
      <c r="DS499" s="200">
        <v>0</v>
      </c>
      <c r="DT499" s="200">
        <v>0</v>
      </c>
      <c r="DU499" s="200">
        <v>0</v>
      </c>
      <c r="DV499" s="200">
        <v>0</v>
      </c>
      <c r="DW499" s="1304"/>
    </row>
    <row r="500" spans="1:127" s="248" customFormat="1" ht="18.75">
      <c r="A500" s="200"/>
      <c r="B500" s="200">
        <v>0</v>
      </c>
      <c r="C500" s="200">
        <v>0</v>
      </c>
      <c r="D500" s="200">
        <v>0</v>
      </c>
      <c r="E500" s="247"/>
      <c r="F500" s="2997" t="s">
        <v>931</v>
      </c>
      <c r="G500" s="2998"/>
      <c r="H500" s="2998"/>
      <c r="I500" s="2998"/>
      <c r="J500" s="2998"/>
      <c r="K500" s="2998"/>
      <c r="L500" s="2998"/>
      <c r="M500" s="2998"/>
      <c r="N500" s="2998"/>
      <c r="O500" s="2998"/>
      <c r="P500" s="2998"/>
      <c r="Q500" s="2998"/>
      <c r="R500" s="2998"/>
      <c r="S500" s="2998"/>
      <c r="T500" s="2998"/>
      <c r="U500" s="2998"/>
      <c r="V500" s="2998"/>
      <c r="W500" s="2998"/>
      <c r="X500" s="2998"/>
      <c r="Y500" s="2998"/>
      <c r="Z500" s="2998"/>
      <c r="AA500" s="2998"/>
      <c r="AB500" s="2998"/>
      <c r="AC500" s="2998"/>
      <c r="AD500" s="2998"/>
      <c r="AE500" s="2998"/>
      <c r="AF500" s="2998"/>
      <c r="AG500" s="2998"/>
      <c r="AH500" s="2998"/>
      <c r="AI500" s="2998"/>
      <c r="AJ500" s="2998"/>
      <c r="AK500" s="2998"/>
      <c r="AL500" s="2998"/>
      <c r="AM500" s="2998"/>
      <c r="AN500" s="2998"/>
      <c r="AO500" s="2998"/>
      <c r="AP500" s="2998"/>
      <c r="AQ500" s="2998"/>
      <c r="AR500" s="2998"/>
      <c r="AS500" s="2998"/>
      <c r="AT500" s="2998"/>
      <c r="AU500" s="2998"/>
      <c r="AV500" s="2998"/>
      <c r="AW500" s="2998"/>
      <c r="AX500" s="2998"/>
      <c r="AY500" s="2998"/>
      <c r="AZ500" s="2998"/>
      <c r="BA500" s="2998"/>
      <c r="BB500" s="2998"/>
      <c r="BC500" s="2998"/>
      <c r="BD500" s="2998"/>
      <c r="BE500" s="2998"/>
      <c r="BF500" s="2998"/>
      <c r="BG500" s="2998"/>
      <c r="BH500" s="2998"/>
      <c r="BI500" s="2998"/>
      <c r="BJ500" s="2998"/>
      <c r="BK500" s="2998"/>
      <c r="BL500" s="2998"/>
      <c r="BM500" s="2998"/>
      <c r="BN500" s="2998"/>
      <c r="BO500" s="2998"/>
      <c r="BP500" s="2998"/>
      <c r="BQ500" s="2998"/>
      <c r="BR500" s="2998"/>
      <c r="BS500" s="2998"/>
      <c r="BT500" s="2998"/>
      <c r="BU500" s="2998"/>
      <c r="BV500" s="2998"/>
      <c r="BW500" s="2998"/>
      <c r="BX500" s="2998"/>
      <c r="BY500" s="2998"/>
      <c r="BZ500" s="2998"/>
      <c r="CA500" s="2998"/>
      <c r="CB500" s="2998"/>
      <c r="CC500" s="2998"/>
      <c r="CD500" s="2999"/>
      <c r="CE500" s="200"/>
      <c r="CF500" s="200"/>
      <c r="CG500" s="200">
        <v>0</v>
      </c>
      <c r="CH500" s="200">
        <v>0</v>
      </c>
      <c r="CI500" s="200">
        <v>0</v>
      </c>
      <c r="CJ500" s="200">
        <v>0</v>
      </c>
      <c r="CK500" s="200">
        <v>0</v>
      </c>
      <c r="CL500" s="200">
        <v>0</v>
      </c>
      <c r="CM500" s="200">
        <v>0</v>
      </c>
      <c r="CN500" s="200">
        <v>0</v>
      </c>
      <c r="CO500" s="200">
        <v>0</v>
      </c>
      <c r="CP500" s="200">
        <v>0</v>
      </c>
      <c r="CQ500" s="200">
        <v>0</v>
      </c>
      <c r="CR500" s="200">
        <v>0</v>
      </c>
      <c r="CS500" s="200">
        <v>0</v>
      </c>
      <c r="CT500" s="200">
        <v>0</v>
      </c>
      <c r="CU500" s="200">
        <v>0</v>
      </c>
      <c r="CV500" s="200">
        <v>0</v>
      </c>
      <c r="CW500" s="200">
        <v>0</v>
      </c>
      <c r="CX500" s="200">
        <v>0</v>
      </c>
      <c r="CY500" s="200">
        <v>0</v>
      </c>
      <c r="CZ500" s="200">
        <v>0</v>
      </c>
      <c r="DA500" s="200">
        <v>0</v>
      </c>
      <c r="DB500" s="200">
        <v>0</v>
      </c>
      <c r="DC500" s="200">
        <v>0</v>
      </c>
      <c r="DD500" s="200">
        <v>0</v>
      </c>
      <c r="DE500" s="200">
        <v>0</v>
      </c>
      <c r="DF500" s="200">
        <v>0</v>
      </c>
      <c r="DG500" s="200">
        <v>0</v>
      </c>
      <c r="DH500" s="200">
        <v>0</v>
      </c>
      <c r="DI500" s="200">
        <v>0</v>
      </c>
      <c r="DJ500" s="200">
        <v>0</v>
      </c>
      <c r="DK500" s="200"/>
      <c r="DL500" s="200"/>
      <c r="DM500" s="200"/>
      <c r="DN500" s="200"/>
      <c r="DO500" s="200"/>
      <c r="DP500" s="200"/>
      <c r="DQ500" s="200">
        <v>0</v>
      </c>
      <c r="DR500" s="200">
        <v>0</v>
      </c>
      <c r="DS500" s="200">
        <v>0</v>
      </c>
      <c r="DT500" s="200">
        <v>0</v>
      </c>
      <c r="DU500" s="200">
        <v>0</v>
      </c>
      <c r="DV500" s="200">
        <v>0</v>
      </c>
      <c r="DW500" s="1304"/>
    </row>
    <row r="501" spans="1:127" s="248" customFormat="1" ht="15.75">
      <c r="A501" s="200"/>
      <c r="B501" s="200">
        <v>0</v>
      </c>
      <c r="C501" s="200">
        <v>0</v>
      </c>
      <c r="D501" s="200">
        <v>0</v>
      </c>
      <c r="E501" s="247"/>
      <c r="F501" s="247"/>
      <c r="G501" s="247"/>
      <c r="H501" s="247"/>
      <c r="I501" s="247"/>
      <c r="J501" s="247"/>
      <c r="K501" s="247"/>
      <c r="L501" s="247"/>
      <c r="M501" s="247"/>
      <c r="N501" s="247"/>
      <c r="O501" s="247"/>
      <c r="P501" s="247"/>
      <c r="Q501" s="247"/>
      <c r="R501" s="247"/>
      <c r="S501" s="247"/>
      <c r="T501" s="247"/>
      <c r="U501" s="247"/>
      <c r="V501" s="247"/>
      <c r="W501" s="247"/>
      <c r="X501" s="247"/>
      <c r="Y501" s="247"/>
      <c r="Z501" s="247"/>
      <c r="AA501" s="247"/>
      <c r="AB501" s="247"/>
      <c r="AC501" s="247"/>
      <c r="AD501" s="247"/>
      <c r="AE501" s="247"/>
      <c r="AF501" s="247"/>
      <c r="AG501" s="247"/>
      <c r="AH501" s="247"/>
      <c r="AI501" s="247"/>
      <c r="AJ501" s="247"/>
      <c r="AK501" s="247"/>
      <c r="AL501" s="247"/>
      <c r="AM501" s="247"/>
      <c r="AN501" s="247"/>
      <c r="AO501" s="247"/>
      <c r="AP501" s="247"/>
      <c r="AQ501" s="247"/>
      <c r="AR501" s="247"/>
      <c r="AS501" s="247"/>
      <c r="AT501" s="247"/>
      <c r="AU501" s="247"/>
      <c r="AV501" s="200"/>
      <c r="AW501" s="200"/>
      <c r="AX501" s="200"/>
      <c r="AY501" s="200"/>
      <c r="AZ501" s="200"/>
      <c r="BA501" s="200"/>
      <c r="BB501" s="200"/>
      <c r="BC501" s="200"/>
      <c r="BD501" s="200"/>
      <c r="BE501" s="200"/>
      <c r="BF501" s="200"/>
      <c r="BG501" s="200"/>
      <c r="BH501" s="200"/>
      <c r="BI501" s="200"/>
      <c r="BJ501" s="200"/>
      <c r="BK501" s="200"/>
      <c r="BL501" s="200"/>
      <c r="BM501" s="200"/>
      <c r="BN501" s="200"/>
      <c r="BO501" s="200"/>
      <c r="BP501" s="200"/>
      <c r="BQ501" s="200"/>
      <c r="BR501" s="200"/>
      <c r="BS501" s="200"/>
      <c r="BT501" s="200"/>
      <c r="BU501" s="200"/>
      <c r="BV501" s="200"/>
      <c r="BW501" s="200"/>
      <c r="BX501" s="200"/>
      <c r="BY501" s="200"/>
      <c r="BZ501" s="200"/>
      <c r="CA501" s="200"/>
      <c r="CB501" s="200"/>
      <c r="CC501" s="200"/>
      <c r="CD501" s="200"/>
      <c r="CE501" s="200"/>
      <c r="CF501" s="200"/>
      <c r="CG501" s="200">
        <v>0</v>
      </c>
      <c r="CH501" s="200">
        <v>0</v>
      </c>
      <c r="CI501" s="200">
        <v>0</v>
      </c>
      <c r="CJ501" s="200">
        <v>0</v>
      </c>
      <c r="CK501" s="200">
        <v>0</v>
      </c>
      <c r="CL501" s="200">
        <v>0</v>
      </c>
      <c r="CM501" s="200">
        <v>0</v>
      </c>
      <c r="CN501" s="200">
        <v>0</v>
      </c>
      <c r="CO501" s="200">
        <v>0</v>
      </c>
      <c r="CP501" s="200">
        <v>0</v>
      </c>
      <c r="CQ501" s="200">
        <v>0</v>
      </c>
      <c r="CR501" s="200">
        <v>0</v>
      </c>
      <c r="CS501" s="200">
        <v>0</v>
      </c>
      <c r="CT501" s="200">
        <v>0</v>
      </c>
      <c r="CU501" s="200">
        <v>0</v>
      </c>
      <c r="CV501" s="200">
        <v>0</v>
      </c>
      <c r="CW501" s="200">
        <v>0</v>
      </c>
      <c r="CX501" s="200">
        <v>0</v>
      </c>
      <c r="CY501" s="200">
        <v>0</v>
      </c>
      <c r="CZ501" s="200">
        <v>0</v>
      </c>
      <c r="DA501" s="200">
        <v>0</v>
      </c>
      <c r="DB501" s="200">
        <v>0</v>
      </c>
      <c r="DC501" s="200">
        <v>0</v>
      </c>
      <c r="DD501" s="200">
        <v>0</v>
      </c>
      <c r="DE501" s="200">
        <v>0</v>
      </c>
      <c r="DF501" s="200">
        <v>0</v>
      </c>
      <c r="DG501" s="200">
        <v>0</v>
      </c>
      <c r="DH501" s="200">
        <v>0</v>
      </c>
      <c r="DI501" s="200">
        <v>0</v>
      </c>
      <c r="DJ501" s="200">
        <v>0</v>
      </c>
      <c r="DK501" s="200"/>
      <c r="DL501" s="200"/>
      <c r="DM501" s="200"/>
      <c r="DN501" s="200"/>
      <c r="DO501" s="200"/>
      <c r="DP501" s="200"/>
      <c r="DQ501" s="200">
        <v>0</v>
      </c>
      <c r="DR501" s="200">
        <v>0</v>
      </c>
      <c r="DS501" s="200">
        <v>0</v>
      </c>
      <c r="DT501" s="200">
        <v>0</v>
      </c>
      <c r="DU501" s="200">
        <v>0</v>
      </c>
      <c r="DV501" s="200">
        <v>0</v>
      </c>
      <c r="DW501" s="1304"/>
    </row>
    <row r="502" spans="1:127" s="248" customFormat="1" ht="18.75">
      <c r="A502" s="200"/>
      <c r="B502" s="200">
        <v>0</v>
      </c>
      <c r="C502" s="200">
        <v>0</v>
      </c>
      <c r="D502" s="200">
        <v>0</v>
      </c>
      <c r="E502" s="247"/>
      <c r="F502" s="734" t="s">
        <v>113</v>
      </c>
      <c r="G502" s="734"/>
      <c r="H502" s="734"/>
      <c r="I502" s="734"/>
      <c r="J502" s="734"/>
      <c r="K502" s="734"/>
      <c r="L502" s="734"/>
      <c r="M502" s="573"/>
      <c r="N502" s="573"/>
      <c r="O502" s="735" t="s">
        <v>113</v>
      </c>
      <c r="P502" s="735"/>
      <c r="Q502" s="735"/>
      <c r="R502" s="735"/>
      <c r="S502" s="735"/>
      <c r="T502" s="735"/>
      <c r="U502" s="735"/>
      <c r="V502" s="735"/>
      <c r="W502" s="735"/>
      <c r="X502" s="247"/>
      <c r="Y502" s="247"/>
      <c r="Z502" s="736" t="s">
        <v>113</v>
      </c>
      <c r="AA502" s="736"/>
      <c r="AB502" s="736"/>
      <c r="AC502" s="736"/>
      <c r="AD502" s="736"/>
      <c r="AE502" s="736"/>
      <c r="AF502" s="736"/>
      <c r="AG502" s="736"/>
      <c r="AH502" s="736"/>
      <c r="AI502" s="247"/>
      <c r="AJ502" s="247"/>
      <c r="AK502" s="737" t="s">
        <v>113</v>
      </c>
      <c r="AL502" s="737"/>
      <c r="AM502" s="737"/>
      <c r="AN502" s="737"/>
      <c r="AO502" s="737"/>
      <c r="AP502" s="737"/>
      <c r="AQ502" s="247"/>
      <c r="AR502" s="247"/>
      <c r="AS502" s="738" t="s">
        <v>113</v>
      </c>
      <c r="AT502" s="738"/>
      <c r="AU502" s="738"/>
      <c r="AV502" s="738"/>
      <c r="AW502" s="738"/>
      <c r="AX502" s="738"/>
      <c r="AY502" s="738"/>
      <c r="AZ502" s="739"/>
      <c r="BA502" s="739"/>
      <c r="BB502" s="740" t="s">
        <v>113</v>
      </c>
      <c r="BC502" s="740"/>
      <c r="BD502" s="740"/>
      <c r="BE502" s="740"/>
      <c r="BF502" s="740"/>
      <c r="BG502" s="740"/>
      <c r="BH502" s="740"/>
      <c r="BI502" s="740"/>
      <c r="BJ502" s="739"/>
      <c r="BK502" s="739"/>
      <c r="BL502" s="741" t="s">
        <v>113</v>
      </c>
      <c r="BM502" s="741"/>
      <c r="BN502" s="741"/>
      <c r="BO502" s="741"/>
      <c r="BP502" s="741"/>
      <c r="BQ502" s="741"/>
      <c r="BR502" s="741"/>
      <c r="BS502" s="741"/>
      <c r="BT502" s="741"/>
      <c r="BU502" s="739"/>
      <c r="BV502" s="739"/>
      <c r="BW502" s="742" t="s">
        <v>885</v>
      </c>
      <c r="BX502" s="742"/>
      <c r="BY502" s="742"/>
      <c r="BZ502" s="742"/>
      <c r="CA502" s="742"/>
      <c r="CB502" s="742"/>
      <c r="CC502" s="742"/>
      <c r="CD502" s="742"/>
      <c r="CE502" s="200"/>
      <c r="CF502" s="200"/>
      <c r="CG502" s="200">
        <v>0</v>
      </c>
      <c r="CH502" s="200">
        <v>0</v>
      </c>
      <c r="CI502" s="200">
        <v>0</v>
      </c>
      <c r="CJ502" s="200">
        <v>0</v>
      </c>
      <c r="CK502" s="200">
        <v>0</v>
      </c>
      <c r="CL502" s="200">
        <v>0</v>
      </c>
      <c r="CM502" s="200">
        <v>0</v>
      </c>
      <c r="CN502" s="200">
        <v>0</v>
      </c>
      <c r="CO502" s="200">
        <v>0</v>
      </c>
      <c r="CP502" s="200">
        <v>0</v>
      </c>
      <c r="CQ502" s="200">
        <v>0</v>
      </c>
      <c r="CR502" s="200">
        <v>0</v>
      </c>
      <c r="CS502" s="200">
        <v>0</v>
      </c>
      <c r="CT502" s="200">
        <v>0</v>
      </c>
      <c r="CU502" s="200">
        <v>0</v>
      </c>
      <c r="CV502" s="200">
        <v>0</v>
      </c>
      <c r="CW502" s="200">
        <v>0</v>
      </c>
      <c r="CX502" s="200">
        <v>0</v>
      </c>
      <c r="CY502" s="200">
        <v>0</v>
      </c>
      <c r="CZ502" s="200">
        <v>0</v>
      </c>
      <c r="DA502" s="200">
        <v>0</v>
      </c>
      <c r="DB502" s="200">
        <v>0</v>
      </c>
      <c r="DC502" s="200">
        <v>0</v>
      </c>
      <c r="DD502" s="200">
        <v>0</v>
      </c>
      <c r="DE502" s="200">
        <v>0</v>
      </c>
      <c r="DF502" s="200">
        <v>0</v>
      </c>
      <c r="DG502" s="200">
        <v>0</v>
      </c>
      <c r="DH502" s="200">
        <v>0</v>
      </c>
      <c r="DI502" s="200">
        <v>0</v>
      </c>
      <c r="DJ502" s="200">
        <v>0</v>
      </c>
      <c r="DK502" s="200"/>
      <c r="DL502" s="200"/>
      <c r="DM502" s="200"/>
      <c r="DN502" s="200"/>
      <c r="DO502" s="200"/>
      <c r="DP502" s="200"/>
      <c r="DQ502" s="200">
        <v>0</v>
      </c>
      <c r="DR502" s="200">
        <v>0</v>
      </c>
      <c r="DS502" s="200">
        <v>0</v>
      </c>
      <c r="DT502" s="200">
        <v>0</v>
      </c>
      <c r="DU502" s="200">
        <v>0</v>
      </c>
      <c r="DV502" s="200">
        <v>0</v>
      </c>
      <c r="DW502" s="1304"/>
    </row>
    <row r="503" spans="1:127" s="248" customFormat="1" ht="15.75">
      <c r="A503" s="200"/>
      <c r="B503" s="200">
        <v>0</v>
      </c>
      <c r="C503" s="200">
        <v>0</v>
      </c>
      <c r="D503" s="200">
        <v>0</v>
      </c>
      <c r="E503" s="247"/>
      <c r="F503" s="573" t="s">
        <v>419</v>
      </c>
      <c r="G503" s="573"/>
      <c r="H503" s="573"/>
      <c r="I503" s="573"/>
      <c r="J503" s="573"/>
      <c r="K503" s="573"/>
      <c r="L503" s="573"/>
      <c r="M503" s="573"/>
      <c r="N503" s="573"/>
      <c r="O503" s="664" t="s">
        <v>424</v>
      </c>
      <c r="P503" s="664"/>
      <c r="Q503" s="664"/>
      <c r="R503" s="664"/>
      <c r="S503" s="664"/>
      <c r="T503" s="664"/>
      <c r="U503" s="664"/>
      <c r="V503" s="664"/>
      <c r="W503" s="664"/>
      <c r="X503" s="247"/>
      <c r="Y503" s="247"/>
      <c r="Z503" s="664" t="s">
        <v>424</v>
      </c>
      <c r="AA503" s="664"/>
      <c r="AB503" s="664"/>
      <c r="AC503" s="664"/>
      <c r="AD503" s="664"/>
      <c r="AE503" s="664"/>
      <c r="AF503" s="664"/>
      <c r="AG503" s="664"/>
      <c r="AH503" s="664"/>
      <c r="AI503" s="247"/>
      <c r="AJ503" s="247"/>
      <c r="AK503" s="743" t="s">
        <v>331</v>
      </c>
      <c r="AL503" s="743"/>
      <c r="AM503" s="743"/>
      <c r="AN503" s="743"/>
      <c r="AO503" s="743"/>
      <c r="AP503" s="247"/>
      <c r="AQ503" s="247"/>
      <c r="AR503" s="247"/>
      <c r="AS503" s="744" t="s">
        <v>425</v>
      </c>
      <c r="AT503" s="744"/>
      <c r="AU503" s="744"/>
      <c r="AV503" s="744"/>
      <c r="AW503" s="744"/>
      <c r="AX503" s="744"/>
      <c r="AY503" s="744"/>
      <c r="AZ503" s="739"/>
      <c r="BA503" s="739"/>
      <c r="BB503" s="745" t="s">
        <v>426</v>
      </c>
      <c r="BC503" s="745"/>
      <c r="BD503" s="745"/>
      <c r="BE503" s="745"/>
      <c r="BF503" s="745"/>
      <c r="BG503" s="745"/>
      <c r="BH503" s="745"/>
      <c r="BI503" s="745"/>
      <c r="BJ503" s="739"/>
      <c r="BK503" s="739"/>
      <c r="BL503" s="664" t="s">
        <v>427</v>
      </c>
      <c r="BM503" s="664"/>
      <c r="BN503" s="664"/>
      <c r="BO503" s="664"/>
      <c r="BP503" s="664"/>
      <c r="BQ503" s="664"/>
      <c r="BR503" s="664"/>
      <c r="BS503" s="664"/>
      <c r="BT503" s="664"/>
      <c r="BU503" s="739"/>
      <c r="BV503" s="739"/>
      <c r="BW503" s="739"/>
      <c r="BX503" s="739"/>
      <c r="BY503" s="739"/>
      <c r="BZ503" s="739"/>
      <c r="CA503" s="739"/>
      <c r="CB503" s="739"/>
      <c r="CC503" s="739"/>
      <c r="CD503" s="739"/>
      <c r="CE503" s="200"/>
      <c r="CF503" s="200"/>
      <c r="CG503" s="200">
        <v>0</v>
      </c>
      <c r="CH503" s="200">
        <v>0</v>
      </c>
      <c r="CI503" s="200">
        <v>0</v>
      </c>
      <c r="CJ503" s="200">
        <v>0</v>
      </c>
      <c r="CK503" s="200">
        <v>0</v>
      </c>
      <c r="CL503" s="200">
        <v>0</v>
      </c>
      <c r="CM503" s="200">
        <v>0</v>
      </c>
      <c r="CN503" s="200">
        <v>0</v>
      </c>
      <c r="CO503" s="200">
        <v>0</v>
      </c>
      <c r="CP503" s="200">
        <v>0</v>
      </c>
      <c r="CQ503" s="200">
        <v>0</v>
      </c>
      <c r="CR503" s="200">
        <v>0</v>
      </c>
      <c r="CS503" s="200">
        <v>0</v>
      </c>
      <c r="CT503" s="200">
        <v>0</v>
      </c>
      <c r="CU503" s="200">
        <v>0</v>
      </c>
      <c r="CV503" s="200">
        <v>0</v>
      </c>
      <c r="CW503" s="200">
        <v>0</v>
      </c>
      <c r="CX503" s="200">
        <v>0</v>
      </c>
      <c r="CY503" s="200">
        <v>0</v>
      </c>
      <c r="CZ503" s="200">
        <v>0</v>
      </c>
      <c r="DA503" s="200">
        <v>0</v>
      </c>
      <c r="DB503" s="200">
        <v>0</v>
      </c>
      <c r="DC503" s="200">
        <v>0</v>
      </c>
      <c r="DD503" s="200">
        <v>0</v>
      </c>
      <c r="DE503" s="200">
        <v>0</v>
      </c>
      <c r="DF503" s="200">
        <v>0</v>
      </c>
      <c r="DG503" s="200">
        <v>0</v>
      </c>
      <c r="DH503" s="200">
        <v>0</v>
      </c>
      <c r="DI503" s="200">
        <v>0</v>
      </c>
      <c r="DJ503" s="200">
        <v>0</v>
      </c>
      <c r="DK503" s="200"/>
      <c r="DL503" s="200"/>
      <c r="DM503" s="200"/>
      <c r="DN503" s="200"/>
      <c r="DO503" s="200"/>
      <c r="DP503" s="200"/>
      <c r="DQ503" s="200">
        <v>0</v>
      </c>
      <c r="DR503" s="200">
        <v>0</v>
      </c>
      <c r="DS503" s="200">
        <v>0</v>
      </c>
      <c r="DT503" s="200">
        <v>0</v>
      </c>
      <c r="DU503" s="200">
        <v>0</v>
      </c>
      <c r="DV503" s="200">
        <v>0</v>
      </c>
      <c r="DW503" s="1304"/>
    </row>
    <row r="504" spans="1:127" s="248" customFormat="1" ht="15.75">
      <c r="A504" s="200"/>
      <c r="B504" s="200">
        <v>0</v>
      </c>
      <c r="C504" s="200">
        <v>0</v>
      </c>
      <c r="D504" s="200">
        <v>0</v>
      </c>
      <c r="E504" s="247"/>
      <c r="F504" s="573" t="s">
        <v>420</v>
      </c>
      <c r="G504" s="247"/>
      <c r="H504" s="247"/>
      <c r="I504" s="247"/>
      <c r="J504" s="247"/>
      <c r="K504" s="247"/>
      <c r="L504" s="247"/>
      <c r="M504" s="247"/>
      <c r="N504" s="247"/>
      <c r="O504" s="247"/>
      <c r="P504" s="200">
        <v>0</v>
      </c>
      <c r="Q504" s="200">
        <v>0</v>
      </c>
      <c r="R504" s="200">
        <v>0</v>
      </c>
      <c r="S504" s="200">
        <v>0</v>
      </c>
      <c r="T504" s="200">
        <v>0</v>
      </c>
      <c r="U504" s="200">
        <v>0</v>
      </c>
      <c r="V504" s="200">
        <v>0</v>
      </c>
      <c r="W504" s="200">
        <v>0</v>
      </c>
      <c r="X504" s="200">
        <v>0</v>
      </c>
      <c r="Y504" s="200">
        <v>0</v>
      </c>
      <c r="Z504" s="200">
        <v>0</v>
      </c>
      <c r="AA504" s="200">
        <v>0</v>
      </c>
      <c r="AB504" s="200">
        <v>0</v>
      </c>
      <c r="AC504" s="200">
        <v>0</v>
      </c>
      <c r="AD504" s="200">
        <v>0</v>
      </c>
      <c r="AE504" s="200">
        <v>0</v>
      </c>
      <c r="AF504" s="200">
        <v>0</v>
      </c>
      <c r="AG504" s="200">
        <v>0</v>
      </c>
      <c r="AH504" s="200">
        <v>0</v>
      </c>
      <c r="AI504" s="200">
        <v>0</v>
      </c>
      <c r="AJ504" s="200">
        <v>0</v>
      </c>
      <c r="AK504" s="200">
        <v>0</v>
      </c>
      <c r="AL504" s="200">
        <v>0</v>
      </c>
      <c r="AM504" s="200">
        <v>0</v>
      </c>
      <c r="AN504" s="200">
        <v>0</v>
      </c>
      <c r="AO504" s="200">
        <v>0</v>
      </c>
      <c r="AP504" s="200">
        <v>0</v>
      </c>
      <c r="AQ504" s="200">
        <v>0</v>
      </c>
      <c r="AR504" s="200">
        <v>0</v>
      </c>
      <c r="AS504" s="200">
        <v>0</v>
      </c>
      <c r="AT504" s="200">
        <v>0</v>
      </c>
      <c r="AU504" s="200">
        <v>0</v>
      </c>
      <c r="AV504" s="200">
        <v>0</v>
      </c>
      <c r="AW504" s="200">
        <v>0</v>
      </c>
      <c r="AX504" s="200">
        <v>0</v>
      </c>
      <c r="AY504" s="200">
        <v>0</v>
      </c>
      <c r="AZ504" s="200">
        <v>0</v>
      </c>
      <c r="BA504" s="200">
        <v>0</v>
      </c>
      <c r="BB504" s="200">
        <v>0</v>
      </c>
      <c r="BC504" s="200">
        <v>0</v>
      </c>
      <c r="BD504" s="200">
        <v>0</v>
      </c>
      <c r="BE504" s="200">
        <v>0</v>
      </c>
      <c r="BF504" s="200">
        <v>0</v>
      </c>
      <c r="BG504" s="200">
        <v>0</v>
      </c>
      <c r="BH504" s="200">
        <v>0</v>
      </c>
      <c r="BI504" s="200">
        <v>0</v>
      </c>
      <c r="BJ504" s="200">
        <v>0</v>
      </c>
      <c r="BK504" s="200">
        <v>0</v>
      </c>
      <c r="BL504" s="200">
        <v>0</v>
      </c>
      <c r="BM504" s="200">
        <v>0</v>
      </c>
      <c r="BN504" s="200">
        <v>0</v>
      </c>
      <c r="BO504" s="200">
        <v>0</v>
      </c>
      <c r="BP504" s="200">
        <v>0</v>
      </c>
      <c r="BQ504" s="200">
        <v>0</v>
      </c>
      <c r="BR504" s="200">
        <v>0</v>
      </c>
      <c r="BS504" s="200">
        <v>0</v>
      </c>
      <c r="BT504" s="200">
        <v>0</v>
      </c>
      <c r="BU504" s="200">
        <v>0</v>
      </c>
      <c r="BV504" s="200">
        <v>0</v>
      </c>
      <c r="BW504" s="200">
        <v>0</v>
      </c>
      <c r="BX504" s="200">
        <v>0</v>
      </c>
      <c r="BY504" s="200">
        <v>0</v>
      </c>
      <c r="BZ504" s="200">
        <v>0</v>
      </c>
      <c r="CA504" s="200">
        <v>0</v>
      </c>
      <c r="CB504" s="200">
        <v>0</v>
      </c>
      <c r="CC504" s="200">
        <v>0</v>
      </c>
      <c r="CD504" s="200">
        <v>0</v>
      </c>
      <c r="CE504" s="200">
        <v>0</v>
      </c>
      <c r="CF504" s="200">
        <v>0</v>
      </c>
      <c r="CG504" s="200">
        <v>0</v>
      </c>
      <c r="CH504" s="200">
        <v>0</v>
      </c>
      <c r="CI504" s="200">
        <v>0</v>
      </c>
      <c r="CJ504" s="200">
        <v>0</v>
      </c>
      <c r="CK504" s="200">
        <v>0</v>
      </c>
      <c r="CL504" s="200">
        <v>0</v>
      </c>
      <c r="CM504" s="200">
        <v>0</v>
      </c>
      <c r="CN504" s="200">
        <v>0</v>
      </c>
      <c r="CO504" s="200">
        <v>0</v>
      </c>
      <c r="CP504" s="200">
        <v>0</v>
      </c>
      <c r="CQ504" s="200">
        <v>0</v>
      </c>
      <c r="CR504" s="200">
        <v>0</v>
      </c>
      <c r="CS504" s="200">
        <v>0</v>
      </c>
      <c r="CT504" s="200">
        <v>0</v>
      </c>
      <c r="CU504" s="200">
        <v>0</v>
      </c>
      <c r="CV504" s="200">
        <v>0</v>
      </c>
      <c r="CW504" s="200">
        <v>0</v>
      </c>
      <c r="CX504" s="200">
        <v>0</v>
      </c>
      <c r="CY504" s="200">
        <v>0</v>
      </c>
      <c r="CZ504" s="200">
        <v>0</v>
      </c>
      <c r="DA504" s="200">
        <v>0</v>
      </c>
      <c r="DB504" s="200">
        <v>0</v>
      </c>
      <c r="DC504" s="200">
        <v>0</v>
      </c>
      <c r="DD504" s="200">
        <v>0</v>
      </c>
      <c r="DE504" s="200">
        <v>0</v>
      </c>
      <c r="DF504" s="200">
        <v>0</v>
      </c>
      <c r="DG504" s="200">
        <v>0</v>
      </c>
      <c r="DH504" s="200">
        <v>0</v>
      </c>
      <c r="DI504" s="200">
        <v>0</v>
      </c>
      <c r="DJ504" s="200">
        <v>0</v>
      </c>
      <c r="DK504" s="200"/>
      <c r="DL504" s="200"/>
      <c r="DM504" s="200"/>
      <c r="DN504" s="200"/>
      <c r="DO504" s="200"/>
      <c r="DP504" s="200"/>
      <c r="DQ504" s="200">
        <v>0</v>
      </c>
      <c r="DR504" s="200">
        <v>0</v>
      </c>
      <c r="DS504" s="200">
        <v>0</v>
      </c>
      <c r="DT504" s="200">
        <v>0</v>
      </c>
      <c r="DU504" s="200">
        <v>0</v>
      </c>
      <c r="DV504" s="200">
        <v>0</v>
      </c>
      <c r="DW504" s="1304"/>
    </row>
    <row r="505" spans="1:127" s="248" customFormat="1" ht="15.75">
      <c r="A505" s="200"/>
      <c r="B505" s="200">
        <v>0</v>
      </c>
      <c r="C505" s="200">
        <v>0</v>
      </c>
      <c r="D505" s="200">
        <v>0</v>
      </c>
      <c r="E505" s="247"/>
      <c r="F505" s="573" t="s">
        <v>14</v>
      </c>
      <c r="G505" s="247"/>
      <c r="H505" s="247"/>
      <c r="I505" s="247"/>
      <c r="J505" s="247"/>
      <c r="K505" s="247"/>
      <c r="L505" s="247"/>
      <c r="M505" s="247"/>
      <c r="N505" s="247"/>
      <c r="O505" s="247"/>
      <c r="P505" s="200">
        <v>0</v>
      </c>
      <c r="Q505" s="200">
        <v>0</v>
      </c>
      <c r="R505" s="200">
        <v>0</v>
      </c>
      <c r="S505" s="200">
        <v>0</v>
      </c>
      <c r="T505" s="200">
        <v>0</v>
      </c>
      <c r="U505" s="200">
        <v>0</v>
      </c>
      <c r="V505" s="200">
        <v>0</v>
      </c>
      <c r="W505" s="200">
        <v>0</v>
      </c>
      <c r="X505" s="200">
        <v>0</v>
      </c>
      <c r="Y505" s="200">
        <v>0</v>
      </c>
      <c r="Z505" s="200">
        <v>0</v>
      </c>
      <c r="AA505" s="200">
        <v>0</v>
      </c>
      <c r="AB505" s="200">
        <v>0</v>
      </c>
      <c r="AC505" s="200">
        <v>0</v>
      </c>
      <c r="AD505" s="200">
        <v>0</v>
      </c>
      <c r="AE505" s="200">
        <v>0</v>
      </c>
      <c r="AF505" s="200">
        <v>0</v>
      </c>
      <c r="AG505" s="200">
        <v>0</v>
      </c>
      <c r="AH505" s="200">
        <v>0</v>
      </c>
      <c r="AI505" s="200">
        <v>0</v>
      </c>
      <c r="AJ505" s="200">
        <v>0</v>
      </c>
      <c r="AK505" s="200">
        <v>0</v>
      </c>
      <c r="AL505" s="200">
        <v>0</v>
      </c>
      <c r="AM505" s="200">
        <v>0</v>
      </c>
      <c r="AN505" s="200">
        <v>0</v>
      </c>
      <c r="AO505" s="200">
        <v>0</v>
      </c>
      <c r="AP505" s="200">
        <v>0</v>
      </c>
      <c r="AQ505" s="200">
        <v>0</v>
      </c>
      <c r="AR505" s="200">
        <v>0</v>
      </c>
      <c r="AS505" s="200">
        <v>0</v>
      </c>
      <c r="AT505" s="200">
        <v>0</v>
      </c>
      <c r="AU505" s="200">
        <v>0</v>
      </c>
      <c r="AV505" s="200">
        <v>0</v>
      </c>
      <c r="AW505" s="200">
        <v>0</v>
      </c>
      <c r="AX505" s="200">
        <v>0</v>
      </c>
      <c r="AY505" s="200">
        <v>0</v>
      </c>
      <c r="AZ505" s="200">
        <v>0</v>
      </c>
      <c r="BA505" s="200">
        <v>0</v>
      </c>
      <c r="BB505" s="200">
        <v>0</v>
      </c>
      <c r="BC505" s="200">
        <v>0</v>
      </c>
      <c r="BD505" s="200">
        <v>0</v>
      </c>
      <c r="BE505" s="200">
        <v>0</v>
      </c>
      <c r="BF505" s="200">
        <v>0</v>
      </c>
      <c r="BG505" s="200">
        <v>0</v>
      </c>
      <c r="BH505" s="200">
        <v>0</v>
      </c>
      <c r="BI505" s="200">
        <v>0</v>
      </c>
      <c r="BJ505" s="200">
        <v>0</v>
      </c>
      <c r="BK505" s="200">
        <v>0</v>
      </c>
      <c r="BL505" s="200">
        <v>0</v>
      </c>
      <c r="BM505" s="200">
        <v>0</v>
      </c>
      <c r="BN505" s="200">
        <v>0</v>
      </c>
      <c r="BO505" s="200">
        <v>0</v>
      </c>
      <c r="BP505" s="200">
        <v>0</v>
      </c>
      <c r="BQ505" s="200">
        <v>0</v>
      </c>
      <c r="BR505" s="200">
        <v>0</v>
      </c>
      <c r="BS505" s="200">
        <v>0</v>
      </c>
      <c r="BT505" s="200">
        <v>0</v>
      </c>
      <c r="BU505" s="200">
        <v>0</v>
      </c>
      <c r="BV505" s="200">
        <v>0</v>
      </c>
      <c r="BW505" s="200">
        <v>0</v>
      </c>
      <c r="BX505" s="200">
        <v>0</v>
      </c>
      <c r="BY505" s="200">
        <v>0</v>
      </c>
      <c r="BZ505" s="200">
        <v>0</v>
      </c>
      <c r="CA505" s="200">
        <v>0</v>
      </c>
      <c r="CB505" s="200">
        <v>0</v>
      </c>
      <c r="CC505" s="200">
        <v>0</v>
      </c>
      <c r="CD505" s="200">
        <v>0</v>
      </c>
      <c r="CE505" s="200">
        <v>0</v>
      </c>
      <c r="CF505" s="200">
        <v>0</v>
      </c>
      <c r="CG505" s="200">
        <v>0</v>
      </c>
      <c r="CH505" s="200">
        <v>0</v>
      </c>
      <c r="CI505" s="200">
        <v>0</v>
      </c>
      <c r="CJ505" s="200">
        <v>0</v>
      </c>
      <c r="CK505" s="200">
        <v>0</v>
      </c>
      <c r="CL505" s="200">
        <v>0</v>
      </c>
      <c r="CM505" s="200">
        <v>0</v>
      </c>
      <c r="CN505" s="200">
        <v>0</v>
      </c>
      <c r="CO505" s="200">
        <v>0</v>
      </c>
      <c r="CP505" s="200">
        <v>0</v>
      </c>
      <c r="CQ505" s="200">
        <v>0</v>
      </c>
      <c r="CR505" s="200">
        <v>0</v>
      </c>
      <c r="CS505" s="200">
        <v>0</v>
      </c>
      <c r="CT505" s="200">
        <v>0</v>
      </c>
      <c r="CU505" s="200">
        <v>0</v>
      </c>
      <c r="CV505" s="200">
        <v>0</v>
      </c>
      <c r="CW505" s="200">
        <v>0</v>
      </c>
      <c r="CX505" s="200">
        <v>0</v>
      </c>
      <c r="CY505" s="200">
        <v>0</v>
      </c>
      <c r="CZ505" s="200">
        <v>0</v>
      </c>
      <c r="DA505" s="200">
        <v>0</v>
      </c>
      <c r="DB505" s="200">
        <v>0</v>
      </c>
      <c r="DC505" s="200">
        <v>0</v>
      </c>
      <c r="DD505" s="200">
        <v>0</v>
      </c>
      <c r="DE505" s="200">
        <v>0</v>
      </c>
      <c r="DF505" s="200">
        <v>0</v>
      </c>
      <c r="DG505" s="200">
        <v>0</v>
      </c>
      <c r="DH505" s="200">
        <v>0</v>
      </c>
      <c r="DI505" s="200">
        <v>0</v>
      </c>
      <c r="DJ505" s="200">
        <v>0</v>
      </c>
      <c r="DK505" s="200"/>
      <c r="DL505" s="200"/>
      <c r="DM505" s="200"/>
      <c r="DN505" s="200"/>
      <c r="DO505" s="200"/>
      <c r="DP505" s="200"/>
      <c r="DQ505" s="200">
        <v>0</v>
      </c>
      <c r="DR505" s="200">
        <v>0</v>
      </c>
      <c r="DS505" s="200">
        <v>0</v>
      </c>
      <c r="DT505" s="200">
        <v>0</v>
      </c>
      <c r="DU505" s="200">
        <v>0</v>
      </c>
      <c r="DV505" s="200">
        <v>0</v>
      </c>
      <c r="DW505" s="1304"/>
    </row>
    <row r="506" spans="1:127" s="248" customFormat="1" ht="15.75">
      <c r="A506" s="200"/>
      <c r="B506" s="200">
        <v>0</v>
      </c>
      <c r="C506" s="200">
        <v>0</v>
      </c>
      <c r="D506" s="200">
        <v>0</v>
      </c>
      <c r="E506" s="247"/>
      <c r="F506" s="573" t="s">
        <v>421</v>
      </c>
      <c r="G506" s="247"/>
      <c r="H506" s="247"/>
      <c r="I506" s="247"/>
      <c r="J506" s="247"/>
      <c r="K506" s="247"/>
      <c r="L506" s="247"/>
      <c r="M506" s="247"/>
      <c r="N506" s="247"/>
      <c r="O506" s="247"/>
      <c r="P506" s="200">
        <v>0</v>
      </c>
      <c r="Q506" s="200">
        <v>0</v>
      </c>
      <c r="R506" s="200">
        <v>0</v>
      </c>
      <c r="S506" s="200">
        <v>0</v>
      </c>
      <c r="T506" s="200">
        <v>0</v>
      </c>
      <c r="U506" s="200">
        <v>0</v>
      </c>
      <c r="V506" s="200">
        <v>0</v>
      </c>
      <c r="W506" s="200">
        <v>0</v>
      </c>
      <c r="X506" s="200">
        <v>0</v>
      </c>
      <c r="Y506" s="200">
        <v>0</v>
      </c>
      <c r="Z506" s="200">
        <v>0</v>
      </c>
      <c r="AA506" s="200">
        <v>0</v>
      </c>
      <c r="AB506" s="200">
        <v>0</v>
      </c>
      <c r="AC506" s="200">
        <v>0</v>
      </c>
      <c r="AD506" s="200">
        <v>0</v>
      </c>
      <c r="AE506" s="200">
        <v>0</v>
      </c>
      <c r="AF506" s="200">
        <v>0</v>
      </c>
      <c r="AG506" s="200">
        <v>0</v>
      </c>
      <c r="AH506" s="200">
        <v>0</v>
      </c>
      <c r="AI506" s="200">
        <v>0</v>
      </c>
      <c r="AJ506" s="200">
        <v>0</v>
      </c>
      <c r="AK506" s="200">
        <v>0</v>
      </c>
      <c r="AL506" s="200">
        <v>0</v>
      </c>
      <c r="AM506" s="200">
        <v>0</v>
      </c>
      <c r="AN506" s="200">
        <v>0</v>
      </c>
      <c r="AO506" s="200">
        <v>0</v>
      </c>
      <c r="AP506" s="200">
        <v>0</v>
      </c>
      <c r="AQ506" s="200">
        <v>0</v>
      </c>
      <c r="AR506" s="200">
        <v>0</v>
      </c>
      <c r="AS506" s="200">
        <v>0</v>
      </c>
      <c r="AT506" s="200">
        <v>0</v>
      </c>
      <c r="AU506" s="200">
        <v>0</v>
      </c>
      <c r="AV506" s="200">
        <v>0</v>
      </c>
      <c r="AW506" s="200">
        <v>0</v>
      </c>
      <c r="AX506" s="200">
        <v>0</v>
      </c>
      <c r="AY506" s="200">
        <v>0</v>
      </c>
      <c r="AZ506" s="200">
        <v>0</v>
      </c>
      <c r="BA506" s="200">
        <v>0</v>
      </c>
      <c r="BB506" s="200">
        <v>0</v>
      </c>
      <c r="BC506" s="200">
        <v>0</v>
      </c>
      <c r="BD506" s="200">
        <v>0</v>
      </c>
      <c r="BE506" s="200">
        <v>0</v>
      </c>
      <c r="BF506" s="200">
        <v>0</v>
      </c>
      <c r="BG506" s="200">
        <v>0</v>
      </c>
      <c r="BH506" s="200">
        <v>0</v>
      </c>
      <c r="BI506" s="200">
        <v>0</v>
      </c>
      <c r="BJ506" s="200">
        <v>0</v>
      </c>
      <c r="BK506" s="200">
        <v>0</v>
      </c>
      <c r="BL506" s="200">
        <v>0</v>
      </c>
      <c r="BM506" s="200">
        <v>0</v>
      </c>
      <c r="BN506" s="200">
        <v>0</v>
      </c>
      <c r="BO506" s="200">
        <v>0</v>
      </c>
      <c r="BP506" s="200">
        <v>0</v>
      </c>
      <c r="BQ506" s="200">
        <v>0</v>
      </c>
      <c r="BR506" s="200">
        <v>0</v>
      </c>
      <c r="BS506" s="200">
        <v>0</v>
      </c>
      <c r="BT506" s="200">
        <v>0</v>
      </c>
      <c r="BU506" s="200">
        <v>0</v>
      </c>
      <c r="BV506" s="200">
        <v>0</v>
      </c>
      <c r="BW506" s="200">
        <v>0</v>
      </c>
      <c r="BX506" s="200">
        <v>0</v>
      </c>
      <c r="BY506" s="200">
        <v>0</v>
      </c>
      <c r="BZ506" s="200">
        <v>0</v>
      </c>
      <c r="CA506" s="200">
        <v>0</v>
      </c>
      <c r="CB506" s="200">
        <v>0</v>
      </c>
      <c r="CC506" s="200">
        <v>0</v>
      </c>
      <c r="CD506" s="200">
        <v>0</v>
      </c>
      <c r="CE506" s="200">
        <v>0</v>
      </c>
      <c r="CF506" s="200">
        <v>0</v>
      </c>
      <c r="CG506" s="200">
        <v>0</v>
      </c>
      <c r="CH506" s="200">
        <v>0</v>
      </c>
      <c r="CI506" s="200">
        <v>0</v>
      </c>
      <c r="CJ506" s="200">
        <v>0</v>
      </c>
      <c r="CK506" s="200">
        <v>0</v>
      </c>
      <c r="CL506" s="200">
        <v>0</v>
      </c>
      <c r="CM506" s="200">
        <v>0</v>
      </c>
      <c r="CN506" s="200">
        <v>0</v>
      </c>
      <c r="CO506" s="200">
        <v>0</v>
      </c>
      <c r="CP506" s="200">
        <v>0</v>
      </c>
      <c r="CQ506" s="200">
        <v>0</v>
      </c>
      <c r="CR506" s="200">
        <v>0</v>
      </c>
      <c r="CS506" s="200">
        <v>0</v>
      </c>
      <c r="CT506" s="200">
        <v>0</v>
      </c>
      <c r="CU506" s="200">
        <v>0</v>
      </c>
      <c r="CV506" s="200">
        <v>0</v>
      </c>
      <c r="CW506" s="200">
        <v>0</v>
      </c>
      <c r="CX506" s="200">
        <v>0</v>
      </c>
      <c r="CY506" s="200">
        <v>0</v>
      </c>
      <c r="CZ506" s="200">
        <v>0</v>
      </c>
      <c r="DA506" s="200">
        <v>0</v>
      </c>
      <c r="DB506" s="200">
        <v>0</v>
      </c>
      <c r="DC506" s="200">
        <v>0</v>
      </c>
      <c r="DD506" s="200">
        <v>0</v>
      </c>
      <c r="DE506" s="200">
        <v>0</v>
      </c>
      <c r="DF506" s="200">
        <v>0</v>
      </c>
      <c r="DG506" s="200">
        <v>0</v>
      </c>
      <c r="DH506" s="200">
        <v>0</v>
      </c>
      <c r="DI506" s="200">
        <v>0</v>
      </c>
      <c r="DJ506" s="200">
        <v>0</v>
      </c>
      <c r="DK506" s="200"/>
      <c r="DL506" s="200"/>
      <c r="DM506" s="200"/>
      <c r="DN506" s="200"/>
      <c r="DO506" s="200"/>
      <c r="DP506" s="200"/>
      <c r="DQ506" s="200">
        <v>0</v>
      </c>
      <c r="DR506" s="200">
        <v>0</v>
      </c>
      <c r="DS506" s="200">
        <v>0</v>
      </c>
      <c r="DT506" s="200">
        <v>0</v>
      </c>
      <c r="DU506" s="200">
        <v>0</v>
      </c>
      <c r="DV506" s="200">
        <v>0</v>
      </c>
      <c r="DW506" s="1304"/>
    </row>
    <row r="507" spans="1:127" s="248" customFormat="1" ht="15.75">
      <c r="A507" s="200"/>
      <c r="B507" s="200">
        <v>0</v>
      </c>
      <c r="C507" s="200">
        <v>0</v>
      </c>
      <c r="D507" s="200">
        <v>0</v>
      </c>
      <c r="E507" s="247"/>
      <c r="F507" s="573" t="s">
        <v>13</v>
      </c>
      <c r="G507" s="247"/>
      <c r="H507" s="247"/>
      <c r="I507" s="247"/>
      <c r="J507" s="247"/>
      <c r="K507" s="247"/>
      <c r="L507" s="247"/>
      <c r="M507" s="247"/>
      <c r="N507" s="247"/>
      <c r="O507" s="247"/>
      <c r="P507" s="200">
        <v>0</v>
      </c>
      <c r="Q507" s="200">
        <v>0</v>
      </c>
      <c r="R507" s="200">
        <v>0</v>
      </c>
      <c r="S507" s="200">
        <v>0</v>
      </c>
      <c r="T507" s="200">
        <v>0</v>
      </c>
      <c r="U507" s="200">
        <v>0</v>
      </c>
      <c r="V507" s="200">
        <v>0</v>
      </c>
      <c r="W507" s="200">
        <v>0</v>
      </c>
      <c r="X507" s="200">
        <v>0</v>
      </c>
      <c r="Y507" s="200">
        <v>0</v>
      </c>
      <c r="Z507" s="200">
        <v>0</v>
      </c>
      <c r="AA507" s="200">
        <v>0</v>
      </c>
      <c r="AB507" s="200">
        <v>0</v>
      </c>
      <c r="AC507" s="200">
        <v>0</v>
      </c>
      <c r="AD507" s="200">
        <v>0</v>
      </c>
      <c r="AE507" s="200">
        <v>0</v>
      </c>
      <c r="AF507" s="200">
        <v>0</v>
      </c>
      <c r="AG507" s="200">
        <v>0</v>
      </c>
      <c r="AH507" s="200">
        <v>0</v>
      </c>
      <c r="AI507" s="200">
        <v>0</v>
      </c>
      <c r="AJ507" s="200">
        <v>0</v>
      </c>
      <c r="AK507" s="200">
        <v>0</v>
      </c>
      <c r="AL507" s="200">
        <v>0</v>
      </c>
      <c r="AM507" s="200">
        <v>0</v>
      </c>
      <c r="AN507" s="200">
        <v>0</v>
      </c>
      <c r="AO507" s="200">
        <v>0</v>
      </c>
      <c r="AP507" s="200">
        <v>0</v>
      </c>
      <c r="AQ507" s="200">
        <v>0</v>
      </c>
      <c r="AR507" s="200">
        <v>0</v>
      </c>
      <c r="AS507" s="200">
        <v>0</v>
      </c>
      <c r="AT507" s="200">
        <v>0</v>
      </c>
      <c r="AU507" s="200">
        <v>0</v>
      </c>
      <c r="AV507" s="200">
        <v>0</v>
      </c>
      <c r="AW507" s="200">
        <v>0</v>
      </c>
      <c r="AX507" s="200">
        <v>0</v>
      </c>
      <c r="AY507" s="200">
        <v>0</v>
      </c>
      <c r="AZ507" s="200">
        <v>0</v>
      </c>
      <c r="BA507" s="200">
        <v>0</v>
      </c>
      <c r="BB507" s="200">
        <v>0</v>
      </c>
      <c r="BC507" s="200">
        <v>0</v>
      </c>
      <c r="BD507" s="200">
        <v>0</v>
      </c>
      <c r="BE507" s="200">
        <v>0</v>
      </c>
      <c r="BF507" s="200">
        <v>0</v>
      </c>
      <c r="BG507" s="200">
        <v>0</v>
      </c>
      <c r="BH507" s="200">
        <v>0</v>
      </c>
      <c r="BI507" s="200">
        <v>0</v>
      </c>
      <c r="BJ507" s="200">
        <v>0</v>
      </c>
      <c r="BK507" s="200">
        <v>0</v>
      </c>
      <c r="BL507" s="200">
        <v>0</v>
      </c>
      <c r="BM507" s="200">
        <v>0</v>
      </c>
      <c r="BN507" s="200">
        <v>0</v>
      </c>
      <c r="BO507" s="200">
        <v>0</v>
      </c>
      <c r="BP507" s="200">
        <v>0</v>
      </c>
      <c r="BQ507" s="200">
        <v>0</v>
      </c>
      <c r="BR507" s="200">
        <v>0</v>
      </c>
      <c r="BS507" s="200">
        <v>0</v>
      </c>
      <c r="BT507" s="200">
        <v>0</v>
      </c>
      <c r="BU507" s="200">
        <v>0</v>
      </c>
      <c r="BV507" s="200">
        <v>0</v>
      </c>
      <c r="BW507" s="200">
        <v>0</v>
      </c>
      <c r="BX507" s="200">
        <v>0</v>
      </c>
      <c r="BY507" s="200">
        <v>0</v>
      </c>
      <c r="BZ507" s="200">
        <v>0</v>
      </c>
      <c r="CA507" s="200">
        <v>0</v>
      </c>
      <c r="CB507" s="200">
        <v>0</v>
      </c>
      <c r="CC507" s="200">
        <v>0</v>
      </c>
      <c r="CD507" s="200">
        <v>0</v>
      </c>
      <c r="CE507" s="200">
        <v>0</v>
      </c>
      <c r="CF507" s="200">
        <v>0</v>
      </c>
      <c r="CG507" s="200">
        <v>0</v>
      </c>
      <c r="CH507" s="200">
        <v>0</v>
      </c>
      <c r="CI507" s="200">
        <v>0</v>
      </c>
      <c r="CJ507" s="200">
        <v>0</v>
      </c>
      <c r="CK507" s="200">
        <v>0</v>
      </c>
      <c r="CL507" s="200">
        <v>0</v>
      </c>
      <c r="CM507" s="200">
        <v>0</v>
      </c>
      <c r="CN507" s="200">
        <v>0</v>
      </c>
      <c r="CO507" s="200">
        <v>0</v>
      </c>
      <c r="CP507" s="200">
        <v>0</v>
      </c>
      <c r="CQ507" s="200">
        <v>0</v>
      </c>
      <c r="CR507" s="200">
        <v>0</v>
      </c>
      <c r="CS507" s="200">
        <v>0</v>
      </c>
      <c r="CT507" s="200">
        <v>0</v>
      </c>
      <c r="CU507" s="200">
        <v>0</v>
      </c>
      <c r="CV507" s="200">
        <v>0</v>
      </c>
      <c r="CW507" s="200">
        <v>0</v>
      </c>
      <c r="CX507" s="200">
        <v>0</v>
      </c>
      <c r="CY507" s="200">
        <v>0</v>
      </c>
      <c r="CZ507" s="200">
        <v>0</v>
      </c>
      <c r="DA507" s="200">
        <v>0</v>
      </c>
      <c r="DB507" s="200">
        <v>0</v>
      </c>
      <c r="DC507" s="200">
        <v>0</v>
      </c>
      <c r="DD507" s="200">
        <v>0</v>
      </c>
      <c r="DE507" s="200">
        <v>0</v>
      </c>
      <c r="DF507" s="200">
        <v>0</v>
      </c>
      <c r="DG507" s="200">
        <v>0</v>
      </c>
      <c r="DH507" s="200">
        <v>0</v>
      </c>
      <c r="DI507" s="200">
        <v>0</v>
      </c>
      <c r="DJ507" s="200">
        <v>0</v>
      </c>
      <c r="DK507" s="200"/>
      <c r="DL507" s="200"/>
      <c r="DM507" s="200"/>
      <c r="DN507" s="200"/>
      <c r="DO507" s="200"/>
      <c r="DP507" s="200"/>
      <c r="DQ507" s="200">
        <v>0</v>
      </c>
      <c r="DR507" s="200">
        <v>0</v>
      </c>
      <c r="DS507" s="200">
        <v>0</v>
      </c>
      <c r="DT507" s="200">
        <v>0</v>
      </c>
      <c r="DU507" s="200">
        <v>0</v>
      </c>
      <c r="DV507" s="200">
        <v>0</v>
      </c>
      <c r="DW507" s="1304"/>
    </row>
    <row r="508" spans="1:127" s="248" customFormat="1" ht="15.75">
      <c r="A508" s="200"/>
      <c r="B508" s="200">
        <v>0</v>
      </c>
      <c r="C508" s="200">
        <v>0</v>
      </c>
      <c r="D508" s="200">
        <v>0</v>
      </c>
      <c r="E508" s="247"/>
      <c r="F508" s="746" t="s">
        <v>422</v>
      </c>
      <c r="G508" s="247"/>
      <c r="H508" s="247"/>
      <c r="I508" s="247"/>
      <c r="J508" s="247"/>
      <c r="K508" s="247"/>
      <c r="L508" s="247"/>
      <c r="M508" s="247"/>
      <c r="N508" s="247"/>
      <c r="O508" s="247"/>
      <c r="P508" s="200">
        <v>0</v>
      </c>
      <c r="Q508" s="200">
        <v>0</v>
      </c>
      <c r="R508" s="200">
        <v>0</v>
      </c>
      <c r="S508" s="200">
        <v>0</v>
      </c>
      <c r="T508" s="200">
        <v>0</v>
      </c>
      <c r="U508" s="200">
        <v>0</v>
      </c>
      <c r="V508" s="200">
        <v>0</v>
      </c>
      <c r="W508" s="200">
        <v>0</v>
      </c>
      <c r="X508" s="200">
        <v>0</v>
      </c>
      <c r="Y508" s="200">
        <v>0</v>
      </c>
      <c r="Z508" s="200">
        <v>0</v>
      </c>
      <c r="AA508" s="200">
        <v>0</v>
      </c>
      <c r="AB508" s="200">
        <v>0</v>
      </c>
      <c r="AC508" s="200">
        <v>0</v>
      </c>
      <c r="AD508" s="200">
        <v>0</v>
      </c>
      <c r="AE508" s="200">
        <v>0</v>
      </c>
      <c r="AF508" s="200">
        <v>0</v>
      </c>
      <c r="AG508" s="200">
        <v>0</v>
      </c>
      <c r="AH508" s="200">
        <v>0</v>
      </c>
      <c r="AI508" s="200">
        <v>0</v>
      </c>
      <c r="AJ508" s="200">
        <v>0</v>
      </c>
      <c r="AK508" s="200">
        <v>0</v>
      </c>
      <c r="AL508" s="200">
        <v>0</v>
      </c>
      <c r="AM508" s="200">
        <v>0</v>
      </c>
      <c r="AN508" s="200">
        <v>0</v>
      </c>
      <c r="AO508" s="200">
        <v>0</v>
      </c>
      <c r="AP508" s="200">
        <v>0</v>
      </c>
      <c r="AQ508" s="200">
        <v>0</v>
      </c>
      <c r="AR508" s="200">
        <v>0</v>
      </c>
      <c r="AS508" s="200">
        <v>0</v>
      </c>
      <c r="AT508" s="200">
        <v>0</v>
      </c>
      <c r="AU508" s="200">
        <v>0</v>
      </c>
      <c r="AV508" s="200">
        <v>0</v>
      </c>
      <c r="AW508" s="200">
        <v>0</v>
      </c>
      <c r="AX508" s="200">
        <v>0</v>
      </c>
      <c r="AY508" s="200">
        <v>0</v>
      </c>
      <c r="AZ508" s="200">
        <v>0</v>
      </c>
      <c r="BA508" s="200">
        <v>0</v>
      </c>
      <c r="BB508" s="200">
        <v>0</v>
      </c>
      <c r="BC508" s="200">
        <v>0</v>
      </c>
      <c r="BD508" s="200">
        <v>0</v>
      </c>
      <c r="BE508" s="200">
        <v>0</v>
      </c>
      <c r="BF508" s="200">
        <v>0</v>
      </c>
      <c r="BG508" s="200">
        <v>0</v>
      </c>
      <c r="BH508" s="200">
        <v>0</v>
      </c>
      <c r="BI508" s="200">
        <v>0</v>
      </c>
      <c r="BJ508" s="200">
        <v>0</v>
      </c>
      <c r="BK508" s="200">
        <v>0</v>
      </c>
      <c r="BL508" s="200">
        <v>0</v>
      </c>
      <c r="BM508" s="200">
        <v>0</v>
      </c>
      <c r="BN508" s="200">
        <v>0</v>
      </c>
      <c r="BO508" s="200">
        <v>0</v>
      </c>
      <c r="BP508" s="200">
        <v>0</v>
      </c>
      <c r="BQ508" s="200">
        <v>0</v>
      </c>
      <c r="BR508" s="200">
        <v>0</v>
      </c>
      <c r="BS508" s="200">
        <v>0</v>
      </c>
      <c r="BT508" s="200">
        <v>0</v>
      </c>
      <c r="BU508" s="200">
        <v>0</v>
      </c>
      <c r="BV508" s="200">
        <v>0</v>
      </c>
      <c r="BW508" s="200">
        <v>0</v>
      </c>
      <c r="BX508" s="200">
        <v>0</v>
      </c>
      <c r="BY508" s="200">
        <v>0</v>
      </c>
      <c r="BZ508" s="200">
        <v>0</v>
      </c>
      <c r="CA508" s="200">
        <v>0</v>
      </c>
      <c r="CB508" s="200">
        <v>0</v>
      </c>
      <c r="CC508" s="200">
        <v>0</v>
      </c>
      <c r="CD508" s="200">
        <v>0</v>
      </c>
      <c r="CE508" s="200">
        <v>0</v>
      </c>
      <c r="CF508" s="200">
        <v>0</v>
      </c>
      <c r="CG508" s="200">
        <v>0</v>
      </c>
      <c r="CH508" s="200">
        <v>0</v>
      </c>
      <c r="CI508" s="200">
        <v>0</v>
      </c>
      <c r="CJ508" s="200">
        <v>0</v>
      </c>
      <c r="CK508" s="200">
        <v>0</v>
      </c>
      <c r="CL508" s="200">
        <v>0</v>
      </c>
      <c r="CM508" s="200">
        <v>0</v>
      </c>
      <c r="CN508" s="200">
        <v>0</v>
      </c>
      <c r="CO508" s="200">
        <v>0</v>
      </c>
      <c r="CP508" s="200">
        <v>0</v>
      </c>
      <c r="CQ508" s="200">
        <v>0</v>
      </c>
      <c r="CR508" s="200">
        <v>0</v>
      </c>
      <c r="CS508" s="200">
        <v>0</v>
      </c>
      <c r="CT508" s="200">
        <v>0</v>
      </c>
      <c r="CU508" s="200">
        <v>0</v>
      </c>
      <c r="CV508" s="200">
        <v>0</v>
      </c>
      <c r="CW508" s="200">
        <v>0</v>
      </c>
      <c r="CX508" s="200">
        <v>0</v>
      </c>
      <c r="CY508" s="200">
        <v>0</v>
      </c>
      <c r="CZ508" s="200">
        <v>0</v>
      </c>
      <c r="DA508" s="200">
        <v>0</v>
      </c>
      <c r="DB508" s="200">
        <v>0</v>
      </c>
      <c r="DC508" s="200">
        <v>0</v>
      </c>
      <c r="DD508" s="200">
        <v>0</v>
      </c>
      <c r="DE508" s="200">
        <v>0</v>
      </c>
      <c r="DF508" s="200">
        <v>0</v>
      </c>
      <c r="DG508" s="200">
        <v>0</v>
      </c>
      <c r="DH508" s="200">
        <v>0</v>
      </c>
      <c r="DI508" s="200">
        <v>0</v>
      </c>
      <c r="DJ508" s="200">
        <v>0</v>
      </c>
      <c r="DK508" s="200"/>
      <c r="DL508" s="200"/>
      <c r="DM508" s="200"/>
      <c r="DN508" s="200"/>
      <c r="DO508" s="200"/>
      <c r="DP508" s="200"/>
      <c r="DQ508" s="200">
        <v>0</v>
      </c>
      <c r="DR508" s="200">
        <v>0</v>
      </c>
      <c r="DS508" s="200">
        <v>0</v>
      </c>
      <c r="DT508" s="200">
        <v>0</v>
      </c>
      <c r="DU508" s="200">
        <v>0</v>
      </c>
      <c r="DV508" s="200">
        <v>0</v>
      </c>
      <c r="DW508" s="1304"/>
    </row>
    <row r="509" spans="1:127" s="248" customFormat="1" ht="15.75">
      <c r="A509" s="200"/>
      <c r="B509" s="200">
        <v>0</v>
      </c>
      <c r="C509" s="200">
        <v>0</v>
      </c>
      <c r="D509" s="200">
        <v>0</v>
      </c>
      <c r="E509" s="247"/>
      <c r="F509" s="746" t="s">
        <v>334</v>
      </c>
      <c r="G509" s="247"/>
      <c r="H509" s="247"/>
      <c r="I509" s="247"/>
      <c r="J509" s="247"/>
      <c r="K509" s="247"/>
      <c r="L509" s="247"/>
      <c r="M509" s="247"/>
      <c r="N509" s="247"/>
      <c r="O509" s="247"/>
      <c r="P509" s="200">
        <v>0</v>
      </c>
      <c r="Q509" s="200">
        <v>0</v>
      </c>
      <c r="R509" s="200">
        <v>0</v>
      </c>
      <c r="S509" s="200">
        <v>0</v>
      </c>
      <c r="T509" s="200">
        <v>0</v>
      </c>
      <c r="U509" s="200">
        <v>0</v>
      </c>
      <c r="V509" s="200">
        <v>0</v>
      </c>
      <c r="W509" s="200">
        <v>0</v>
      </c>
      <c r="X509" s="200">
        <v>0</v>
      </c>
      <c r="Y509" s="200">
        <v>0</v>
      </c>
      <c r="Z509" s="200">
        <v>0</v>
      </c>
      <c r="AA509" s="200">
        <v>0</v>
      </c>
      <c r="AB509" s="200">
        <v>0</v>
      </c>
      <c r="AC509" s="200">
        <v>0</v>
      </c>
      <c r="AD509" s="200">
        <v>0</v>
      </c>
      <c r="AE509" s="200">
        <v>0</v>
      </c>
      <c r="AF509" s="200">
        <v>0</v>
      </c>
      <c r="AG509" s="200">
        <v>0</v>
      </c>
      <c r="AH509" s="200">
        <v>0</v>
      </c>
      <c r="AI509" s="200">
        <v>0</v>
      </c>
      <c r="AJ509" s="200">
        <v>0</v>
      </c>
      <c r="AK509" s="200">
        <v>0</v>
      </c>
      <c r="AL509" s="200">
        <v>0</v>
      </c>
      <c r="AM509" s="200">
        <v>0</v>
      </c>
      <c r="AN509" s="200">
        <v>0</v>
      </c>
      <c r="AO509" s="200">
        <v>0</v>
      </c>
      <c r="AP509" s="200">
        <v>0</v>
      </c>
      <c r="AQ509" s="200">
        <v>0</v>
      </c>
      <c r="AR509" s="200">
        <v>0</v>
      </c>
      <c r="AS509" s="200">
        <v>0</v>
      </c>
      <c r="AT509" s="200">
        <v>0</v>
      </c>
      <c r="AU509" s="200">
        <v>0</v>
      </c>
      <c r="AV509" s="200">
        <v>0</v>
      </c>
      <c r="AW509" s="200">
        <v>0</v>
      </c>
      <c r="AX509" s="200">
        <v>0</v>
      </c>
      <c r="AY509" s="200">
        <v>0</v>
      </c>
      <c r="AZ509" s="200">
        <v>0</v>
      </c>
      <c r="BA509" s="200">
        <v>0</v>
      </c>
      <c r="BB509" s="200">
        <v>0</v>
      </c>
      <c r="BC509" s="200">
        <v>0</v>
      </c>
      <c r="BD509" s="200">
        <v>0</v>
      </c>
      <c r="BE509" s="200">
        <v>0</v>
      </c>
      <c r="BF509" s="200">
        <v>0</v>
      </c>
      <c r="BG509" s="200">
        <v>0</v>
      </c>
      <c r="BH509" s="200">
        <v>0</v>
      </c>
      <c r="BI509" s="200">
        <v>0</v>
      </c>
      <c r="BJ509" s="200">
        <v>0</v>
      </c>
      <c r="BK509" s="200">
        <v>0</v>
      </c>
      <c r="BL509" s="200">
        <v>0</v>
      </c>
      <c r="BM509" s="200">
        <v>0</v>
      </c>
      <c r="BN509" s="200">
        <v>0</v>
      </c>
      <c r="BO509" s="200">
        <v>0</v>
      </c>
      <c r="BP509" s="200">
        <v>0</v>
      </c>
      <c r="BQ509" s="200">
        <v>0</v>
      </c>
      <c r="BR509" s="200">
        <v>0</v>
      </c>
      <c r="BS509" s="200">
        <v>0</v>
      </c>
      <c r="BT509" s="200">
        <v>0</v>
      </c>
      <c r="BU509" s="200">
        <v>0</v>
      </c>
      <c r="BV509" s="200">
        <v>0</v>
      </c>
      <c r="BW509" s="200">
        <v>0</v>
      </c>
      <c r="BX509" s="200">
        <v>0</v>
      </c>
      <c r="BY509" s="200">
        <v>0</v>
      </c>
      <c r="BZ509" s="200">
        <v>0</v>
      </c>
      <c r="CA509" s="200">
        <v>0</v>
      </c>
      <c r="CB509" s="200">
        <v>0</v>
      </c>
      <c r="CC509" s="200">
        <v>0</v>
      </c>
      <c r="CD509" s="200">
        <v>0</v>
      </c>
      <c r="CE509" s="200">
        <v>0</v>
      </c>
      <c r="CF509" s="200">
        <v>0</v>
      </c>
      <c r="CG509" s="200">
        <v>0</v>
      </c>
      <c r="CH509" s="200">
        <v>0</v>
      </c>
      <c r="CI509" s="200">
        <v>0</v>
      </c>
      <c r="CJ509" s="200">
        <v>0</v>
      </c>
      <c r="CK509" s="200">
        <v>0</v>
      </c>
      <c r="CL509" s="200">
        <v>0</v>
      </c>
      <c r="CM509" s="200">
        <v>0</v>
      </c>
      <c r="CN509" s="200">
        <v>0</v>
      </c>
      <c r="CO509" s="200">
        <v>0</v>
      </c>
      <c r="CP509" s="200">
        <v>0</v>
      </c>
      <c r="CQ509" s="200">
        <v>0</v>
      </c>
      <c r="CR509" s="200">
        <v>0</v>
      </c>
      <c r="CS509" s="200">
        <v>0</v>
      </c>
      <c r="CT509" s="200">
        <v>0</v>
      </c>
      <c r="CU509" s="200">
        <v>0</v>
      </c>
      <c r="CV509" s="200">
        <v>0</v>
      </c>
      <c r="CW509" s="200">
        <v>0</v>
      </c>
      <c r="CX509" s="200">
        <v>0</v>
      </c>
      <c r="CY509" s="200">
        <v>0</v>
      </c>
      <c r="CZ509" s="200">
        <v>0</v>
      </c>
      <c r="DA509" s="200">
        <v>0</v>
      </c>
      <c r="DB509" s="200">
        <v>0</v>
      </c>
      <c r="DC509" s="200">
        <v>0</v>
      </c>
      <c r="DD509" s="200">
        <v>0</v>
      </c>
      <c r="DE509" s="200">
        <v>0</v>
      </c>
      <c r="DF509" s="200">
        <v>0</v>
      </c>
      <c r="DG509" s="200">
        <v>0</v>
      </c>
      <c r="DH509" s="200">
        <v>0</v>
      </c>
      <c r="DI509" s="200">
        <v>0</v>
      </c>
      <c r="DJ509" s="200">
        <v>0</v>
      </c>
      <c r="DK509" s="200"/>
      <c r="DL509" s="200"/>
      <c r="DM509" s="200"/>
      <c r="DN509" s="200"/>
      <c r="DO509" s="200"/>
      <c r="DP509" s="200"/>
      <c r="DQ509" s="200">
        <v>0</v>
      </c>
      <c r="DR509" s="200">
        <v>0</v>
      </c>
      <c r="DS509" s="200">
        <v>0</v>
      </c>
      <c r="DT509" s="200">
        <v>0</v>
      </c>
      <c r="DU509" s="200">
        <v>0</v>
      </c>
      <c r="DV509" s="200">
        <v>0</v>
      </c>
      <c r="DW509" s="1304"/>
    </row>
    <row r="510" spans="1:127" s="248" customFormat="1" ht="15.75">
      <c r="A510" s="200"/>
      <c r="B510" s="200">
        <v>0</v>
      </c>
      <c r="C510" s="200">
        <v>0</v>
      </c>
      <c r="D510" s="200">
        <v>0</v>
      </c>
      <c r="E510" s="247"/>
      <c r="F510" s="746" t="s">
        <v>423</v>
      </c>
      <c r="G510" s="247"/>
      <c r="H510" s="247"/>
      <c r="I510" s="247"/>
      <c r="J510" s="247"/>
      <c r="K510" s="247"/>
      <c r="L510" s="247"/>
      <c r="M510" s="247"/>
      <c r="N510" s="247"/>
      <c r="O510" s="247"/>
      <c r="P510" s="200">
        <v>0</v>
      </c>
      <c r="Q510" s="200">
        <v>0</v>
      </c>
      <c r="R510" s="200">
        <v>0</v>
      </c>
      <c r="S510" s="200">
        <v>0</v>
      </c>
      <c r="T510" s="200">
        <v>0</v>
      </c>
      <c r="U510" s="200">
        <v>0</v>
      </c>
      <c r="V510" s="200">
        <v>0</v>
      </c>
      <c r="W510" s="200">
        <v>0</v>
      </c>
      <c r="X510" s="200">
        <v>0</v>
      </c>
      <c r="Y510" s="200">
        <v>0</v>
      </c>
      <c r="Z510" s="200">
        <v>0</v>
      </c>
      <c r="AA510" s="200">
        <v>0</v>
      </c>
      <c r="AB510" s="200">
        <v>0</v>
      </c>
      <c r="AC510" s="200">
        <v>0</v>
      </c>
      <c r="AD510" s="200">
        <v>0</v>
      </c>
      <c r="AE510" s="200">
        <v>0</v>
      </c>
      <c r="AF510" s="200">
        <v>0</v>
      </c>
      <c r="AG510" s="200">
        <v>0</v>
      </c>
      <c r="AH510" s="200">
        <v>0</v>
      </c>
      <c r="AI510" s="200">
        <v>0</v>
      </c>
      <c r="AJ510" s="200">
        <v>0</v>
      </c>
      <c r="AK510" s="200">
        <v>0</v>
      </c>
      <c r="AL510" s="200">
        <v>0</v>
      </c>
      <c r="AM510" s="200">
        <v>0</v>
      </c>
      <c r="AN510" s="200">
        <v>0</v>
      </c>
      <c r="AO510" s="200">
        <v>0</v>
      </c>
      <c r="AP510" s="200">
        <v>0</v>
      </c>
      <c r="AQ510" s="200">
        <v>0</v>
      </c>
      <c r="AR510" s="200">
        <v>0</v>
      </c>
      <c r="AS510" s="200">
        <v>0</v>
      </c>
      <c r="AT510" s="200">
        <v>0</v>
      </c>
      <c r="AU510" s="200">
        <v>0</v>
      </c>
      <c r="AV510" s="200">
        <v>0</v>
      </c>
      <c r="AW510" s="200">
        <v>0</v>
      </c>
      <c r="AX510" s="200">
        <v>0</v>
      </c>
      <c r="AY510" s="200">
        <v>0</v>
      </c>
      <c r="AZ510" s="200">
        <v>0</v>
      </c>
      <c r="BA510" s="200">
        <v>0</v>
      </c>
      <c r="BB510" s="200">
        <v>0</v>
      </c>
      <c r="BC510" s="200">
        <v>0</v>
      </c>
      <c r="BD510" s="200">
        <v>0</v>
      </c>
      <c r="BE510" s="200">
        <v>0</v>
      </c>
      <c r="BF510" s="200">
        <v>0</v>
      </c>
      <c r="BG510" s="200">
        <v>0</v>
      </c>
      <c r="BH510" s="200">
        <v>0</v>
      </c>
      <c r="BI510" s="200">
        <v>0</v>
      </c>
      <c r="BJ510" s="200">
        <v>0</v>
      </c>
      <c r="BK510" s="200">
        <v>0</v>
      </c>
      <c r="BL510" s="200">
        <v>0</v>
      </c>
      <c r="BM510" s="200">
        <v>0</v>
      </c>
      <c r="BN510" s="200">
        <v>0</v>
      </c>
      <c r="BO510" s="200">
        <v>0</v>
      </c>
      <c r="BP510" s="200">
        <v>0</v>
      </c>
      <c r="BQ510" s="200">
        <v>0</v>
      </c>
      <c r="BR510" s="200">
        <v>0</v>
      </c>
      <c r="BS510" s="200">
        <v>0</v>
      </c>
      <c r="BT510" s="200">
        <v>0</v>
      </c>
      <c r="BU510" s="200">
        <v>0</v>
      </c>
      <c r="BV510" s="200">
        <v>0</v>
      </c>
      <c r="BW510" s="200">
        <v>0</v>
      </c>
      <c r="BX510" s="200">
        <v>0</v>
      </c>
      <c r="BY510" s="200">
        <v>0</v>
      </c>
      <c r="BZ510" s="200">
        <v>0</v>
      </c>
      <c r="CA510" s="200">
        <v>0</v>
      </c>
      <c r="CB510" s="200">
        <v>0</v>
      </c>
      <c r="CC510" s="200">
        <v>0</v>
      </c>
      <c r="CD510" s="200">
        <v>0</v>
      </c>
      <c r="CE510" s="200">
        <v>0</v>
      </c>
      <c r="CF510" s="200">
        <v>0</v>
      </c>
      <c r="CG510" s="200">
        <v>0</v>
      </c>
      <c r="CH510" s="200">
        <v>0</v>
      </c>
      <c r="CI510" s="200">
        <v>0</v>
      </c>
      <c r="CJ510" s="200">
        <v>0</v>
      </c>
      <c r="CK510" s="200">
        <v>0</v>
      </c>
      <c r="CL510" s="200">
        <v>0</v>
      </c>
      <c r="CM510" s="200">
        <v>0</v>
      </c>
      <c r="CN510" s="200">
        <v>0</v>
      </c>
      <c r="CO510" s="200">
        <v>0</v>
      </c>
      <c r="CP510" s="200">
        <v>0</v>
      </c>
      <c r="CQ510" s="200">
        <v>0</v>
      </c>
      <c r="CR510" s="200">
        <v>0</v>
      </c>
      <c r="CS510" s="200">
        <v>0</v>
      </c>
      <c r="CT510" s="200">
        <v>0</v>
      </c>
      <c r="CU510" s="200">
        <v>0</v>
      </c>
      <c r="CV510" s="200">
        <v>0</v>
      </c>
      <c r="CW510" s="200">
        <v>0</v>
      </c>
      <c r="CX510" s="200">
        <v>0</v>
      </c>
      <c r="CY510" s="200">
        <v>0</v>
      </c>
      <c r="CZ510" s="200">
        <v>0</v>
      </c>
      <c r="DA510" s="200">
        <v>0</v>
      </c>
      <c r="DB510" s="200">
        <v>0</v>
      </c>
      <c r="DC510" s="200">
        <v>0</v>
      </c>
      <c r="DD510" s="200">
        <v>0</v>
      </c>
      <c r="DE510" s="200">
        <v>0</v>
      </c>
      <c r="DF510" s="200">
        <v>0</v>
      </c>
      <c r="DG510" s="200">
        <v>0</v>
      </c>
      <c r="DH510" s="200">
        <v>0</v>
      </c>
      <c r="DI510" s="200">
        <v>0</v>
      </c>
      <c r="DJ510" s="200">
        <v>0</v>
      </c>
      <c r="DK510" s="200"/>
      <c r="DL510" s="200"/>
      <c r="DM510" s="200"/>
      <c r="DN510" s="200"/>
      <c r="DO510" s="200"/>
      <c r="DP510" s="200"/>
      <c r="DQ510" s="200">
        <v>0</v>
      </c>
      <c r="DR510" s="200">
        <v>0</v>
      </c>
      <c r="DS510" s="200">
        <v>0</v>
      </c>
      <c r="DT510" s="200">
        <v>0</v>
      </c>
      <c r="DU510" s="200">
        <v>0</v>
      </c>
      <c r="DV510" s="200">
        <v>0</v>
      </c>
      <c r="DW510" s="1304"/>
    </row>
    <row r="511" spans="1:127" s="248" customFormat="1" ht="16.5" thickBot="1">
      <c r="A511" s="200"/>
      <c r="B511" s="200">
        <v>0</v>
      </c>
      <c r="C511" s="200">
        <v>0</v>
      </c>
      <c r="D511" s="200">
        <v>0</v>
      </c>
      <c r="E511" s="200">
        <v>0</v>
      </c>
      <c r="F511" s="200">
        <v>0</v>
      </c>
      <c r="G511" s="200">
        <v>0</v>
      </c>
      <c r="H511" s="200">
        <v>0</v>
      </c>
      <c r="I511" s="200">
        <v>0</v>
      </c>
      <c r="J511" s="200">
        <v>0</v>
      </c>
      <c r="K511" s="200">
        <v>0</v>
      </c>
      <c r="L511" s="200">
        <v>0</v>
      </c>
      <c r="M511" s="247"/>
      <c r="N511" s="247"/>
      <c r="O511" s="247"/>
      <c r="P511" s="200">
        <v>0</v>
      </c>
      <c r="Q511" s="200">
        <v>0</v>
      </c>
      <c r="R511" s="200">
        <v>0</v>
      </c>
      <c r="S511" s="200">
        <v>0</v>
      </c>
      <c r="T511" s="200">
        <v>0</v>
      </c>
      <c r="U511" s="200">
        <v>0</v>
      </c>
      <c r="V511" s="200">
        <v>0</v>
      </c>
      <c r="W511" s="200">
        <v>0</v>
      </c>
      <c r="X511" s="200">
        <v>0</v>
      </c>
      <c r="Y511" s="200">
        <v>0</v>
      </c>
      <c r="Z511" s="200">
        <v>0</v>
      </c>
      <c r="AA511" s="200">
        <v>0</v>
      </c>
      <c r="AB511" s="200">
        <v>0</v>
      </c>
      <c r="AC511" s="200">
        <v>0</v>
      </c>
      <c r="AD511" s="200">
        <v>0</v>
      </c>
      <c r="AE511" s="200">
        <v>0</v>
      </c>
      <c r="AF511" s="200">
        <v>0</v>
      </c>
      <c r="AG511" s="200">
        <v>0</v>
      </c>
      <c r="AH511" s="200">
        <v>0</v>
      </c>
      <c r="AI511" s="200">
        <v>0</v>
      </c>
      <c r="AJ511" s="200">
        <v>0</v>
      </c>
      <c r="AK511" s="200">
        <v>0</v>
      </c>
      <c r="AL511" s="200">
        <v>0</v>
      </c>
      <c r="AM511" s="200">
        <v>0</v>
      </c>
      <c r="AN511" s="200">
        <v>0</v>
      </c>
      <c r="AO511" s="200">
        <v>0</v>
      </c>
      <c r="AP511" s="200">
        <v>0</v>
      </c>
      <c r="AQ511" s="200">
        <v>0</v>
      </c>
      <c r="AR511" s="200">
        <v>0</v>
      </c>
      <c r="AS511" s="200">
        <v>0</v>
      </c>
      <c r="AT511" s="200">
        <v>0</v>
      </c>
      <c r="AU511" s="200">
        <v>0</v>
      </c>
      <c r="AV511" s="200">
        <v>0</v>
      </c>
      <c r="AW511" s="200">
        <v>0</v>
      </c>
      <c r="AX511" s="200">
        <v>0</v>
      </c>
      <c r="AY511" s="200">
        <v>0</v>
      </c>
      <c r="AZ511" s="200">
        <v>0</v>
      </c>
      <c r="BA511" s="200">
        <v>0</v>
      </c>
      <c r="BB511" s="200">
        <v>0</v>
      </c>
      <c r="BC511" s="200">
        <v>0</v>
      </c>
      <c r="BD511" s="200">
        <v>0</v>
      </c>
      <c r="BE511" s="200">
        <v>0</v>
      </c>
      <c r="BF511" s="200">
        <v>0</v>
      </c>
      <c r="BG511" s="200">
        <v>0</v>
      </c>
      <c r="BH511" s="200">
        <v>0</v>
      </c>
      <c r="BI511" s="200">
        <v>0</v>
      </c>
      <c r="BJ511" s="200">
        <v>0</v>
      </c>
      <c r="BK511" s="200">
        <v>0</v>
      </c>
      <c r="BL511" s="200">
        <v>0</v>
      </c>
      <c r="BM511" s="200">
        <v>0</v>
      </c>
      <c r="BN511" s="200">
        <v>0</v>
      </c>
      <c r="BO511" s="200">
        <v>0</v>
      </c>
      <c r="BP511" s="200">
        <v>0</v>
      </c>
      <c r="BQ511" s="200">
        <v>0</v>
      </c>
      <c r="BR511" s="200">
        <v>0</v>
      </c>
      <c r="BS511" s="200">
        <v>0</v>
      </c>
      <c r="BT511" s="200">
        <v>0</v>
      </c>
      <c r="BU511" s="200">
        <v>0</v>
      </c>
      <c r="BV511" s="200">
        <v>0</v>
      </c>
      <c r="BW511" s="200">
        <v>0</v>
      </c>
      <c r="BX511" s="200">
        <v>0</v>
      </c>
      <c r="BY511" s="200">
        <v>0</v>
      </c>
      <c r="BZ511" s="200">
        <v>0</v>
      </c>
      <c r="CA511" s="200">
        <v>0</v>
      </c>
      <c r="CB511" s="200">
        <v>0</v>
      </c>
      <c r="CC511" s="200">
        <v>0</v>
      </c>
      <c r="CD511" s="200">
        <v>0</v>
      </c>
      <c r="CE511" s="200">
        <v>0</v>
      </c>
      <c r="CF511" s="200">
        <v>0</v>
      </c>
      <c r="CG511" s="200">
        <v>0</v>
      </c>
      <c r="CH511" s="200">
        <v>0</v>
      </c>
      <c r="CI511" s="200">
        <v>0</v>
      </c>
      <c r="CJ511" s="200">
        <v>0</v>
      </c>
      <c r="CK511" s="200">
        <v>0</v>
      </c>
      <c r="CL511" s="200">
        <v>0</v>
      </c>
      <c r="CM511" s="200">
        <v>0</v>
      </c>
      <c r="CN511" s="200">
        <v>0</v>
      </c>
      <c r="CO511" s="200">
        <v>0</v>
      </c>
      <c r="CP511" s="200">
        <v>0</v>
      </c>
      <c r="CQ511" s="200">
        <v>0</v>
      </c>
      <c r="CR511" s="200">
        <v>0</v>
      </c>
      <c r="CS511" s="200">
        <v>0</v>
      </c>
      <c r="CT511" s="200">
        <v>0</v>
      </c>
      <c r="CU511" s="200">
        <v>0</v>
      </c>
      <c r="CV511" s="200">
        <v>0</v>
      </c>
      <c r="CW511" s="200">
        <v>0</v>
      </c>
      <c r="CX511" s="200">
        <v>0</v>
      </c>
      <c r="CY511" s="200">
        <v>0</v>
      </c>
      <c r="CZ511" s="200">
        <v>0</v>
      </c>
      <c r="DA511" s="200">
        <v>0</v>
      </c>
      <c r="DB511" s="200">
        <v>0</v>
      </c>
      <c r="DC511" s="200">
        <v>0</v>
      </c>
      <c r="DD511" s="200">
        <v>0</v>
      </c>
      <c r="DE511" s="200">
        <v>0</v>
      </c>
      <c r="DF511" s="200">
        <v>0</v>
      </c>
      <c r="DG511" s="200">
        <v>0</v>
      </c>
      <c r="DH511" s="200">
        <v>0</v>
      </c>
      <c r="DI511" s="200">
        <v>0</v>
      </c>
      <c r="DJ511" s="200">
        <v>0</v>
      </c>
      <c r="DK511" s="200"/>
      <c r="DL511" s="200"/>
      <c r="DM511" s="200"/>
      <c r="DN511" s="200"/>
      <c r="DO511" s="200"/>
      <c r="DP511" s="200"/>
      <c r="DQ511" s="200">
        <v>0</v>
      </c>
      <c r="DR511" s="200">
        <v>0</v>
      </c>
      <c r="DS511" s="200">
        <v>0</v>
      </c>
      <c r="DT511" s="200">
        <v>0</v>
      </c>
      <c r="DU511" s="200">
        <v>0</v>
      </c>
      <c r="DV511" s="200">
        <v>0</v>
      </c>
      <c r="DW511" s="1304"/>
    </row>
    <row r="512" spans="1:127" s="248" customFormat="1" ht="15.75">
      <c r="A512" s="200">
        <v>0</v>
      </c>
      <c r="B512" s="259" t="s">
        <v>390</v>
      </c>
      <c r="C512" s="20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c r="AH512" s="260"/>
      <c r="AI512" s="260"/>
      <c r="AJ512" s="260"/>
      <c r="AK512" s="260"/>
      <c r="AL512" s="260"/>
      <c r="AM512" s="260"/>
      <c r="AN512" s="261"/>
      <c r="AO512" s="247"/>
      <c r="AP512" s="247"/>
      <c r="AQ512" s="247"/>
      <c r="AR512" s="247"/>
      <c r="AS512" s="247"/>
      <c r="AT512" s="247"/>
      <c r="AU512" s="247"/>
      <c r="AV512" s="200"/>
      <c r="AW512" s="200"/>
      <c r="AX512" s="200"/>
      <c r="AY512" s="200"/>
      <c r="AZ512" s="200"/>
      <c r="BA512" s="200"/>
      <c r="BB512" s="200"/>
      <c r="BC512" s="200"/>
      <c r="BD512" s="200"/>
      <c r="BE512" s="200"/>
      <c r="BF512" s="200"/>
      <c r="BG512" s="200"/>
      <c r="BH512" s="200"/>
      <c r="BI512" s="200"/>
      <c r="BJ512" s="200"/>
      <c r="BK512" s="200"/>
      <c r="BL512" s="200"/>
      <c r="BM512" s="200"/>
      <c r="BN512" s="200"/>
      <c r="BO512" s="200"/>
      <c r="BP512" s="200"/>
      <c r="BQ512" s="200"/>
      <c r="BR512" s="200"/>
      <c r="BS512" s="200"/>
      <c r="BT512" s="200">
        <v>0</v>
      </c>
      <c r="BU512" s="200">
        <v>0</v>
      </c>
      <c r="BV512" s="200">
        <v>0</v>
      </c>
      <c r="BW512" s="200">
        <v>0</v>
      </c>
      <c r="BX512" s="2980" t="s">
        <v>25</v>
      </c>
      <c r="BY512" s="2981"/>
      <c r="BZ512" s="2981"/>
      <c r="CA512" s="2981"/>
      <c r="CB512" s="2981"/>
      <c r="CC512" s="2981"/>
      <c r="CD512" s="2981"/>
      <c r="CE512" s="2981"/>
      <c r="CF512" s="2981"/>
      <c r="CG512" s="2981"/>
      <c r="CH512" s="2981"/>
      <c r="CI512" s="2981"/>
      <c r="CJ512" s="2981"/>
      <c r="CK512" s="2982"/>
      <c r="CL512" s="200">
        <v>0</v>
      </c>
      <c r="CM512" s="200">
        <v>0</v>
      </c>
      <c r="CN512" s="200">
        <v>0</v>
      </c>
      <c r="CO512" s="200">
        <v>0</v>
      </c>
      <c r="CP512" s="200">
        <v>0</v>
      </c>
      <c r="CQ512" s="200">
        <v>0</v>
      </c>
      <c r="CR512" s="200">
        <v>0</v>
      </c>
      <c r="CS512" s="200">
        <v>0</v>
      </c>
      <c r="CT512" s="200">
        <v>0</v>
      </c>
      <c r="CU512" s="200">
        <v>0</v>
      </c>
      <c r="CV512" s="200">
        <v>0</v>
      </c>
      <c r="CW512" s="200">
        <v>0</v>
      </c>
      <c r="CX512" s="200">
        <v>0</v>
      </c>
      <c r="CY512" s="200">
        <v>0</v>
      </c>
      <c r="CZ512" s="200">
        <v>0</v>
      </c>
      <c r="DA512" s="200">
        <v>0</v>
      </c>
      <c r="DB512" s="200">
        <v>0</v>
      </c>
      <c r="DC512" s="200">
        <v>0</v>
      </c>
      <c r="DD512" s="200">
        <v>0</v>
      </c>
      <c r="DE512" s="200">
        <v>0</v>
      </c>
      <c r="DF512" s="200">
        <v>0</v>
      </c>
      <c r="DG512" s="200">
        <v>0</v>
      </c>
      <c r="DH512" s="200">
        <v>0</v>
      </c>
      <c r="DI512" s="200">
        <v>0</v>
      </c>
      <c r="DJ512" s="200">
        <v>0</v>
      </c>
      <c r="DK512" s="200">
        <v>0</v>
      </c>
      <c r="DL512" s="200">
        <v>0</v>
      </c>
      <c r="DM512" s="200">
        <v>0</v>
      </c>
      <c r="DN512" s="200">
        <v>0</v>
      </c>
      <c r="DO512" s="200">
        <v>0</v>
      </c>
      <c r="DP512" s="200">
        <v>0</v>
      </c>
      <c r="DQ512" s="200">
        <v>0</v>
      </c>
      <c r="DR512" s="200">
        <v>0</v>
      </c>
      <c r="DS512" s="200">
        <v>0</v>
      </c>
      <c r="DT512" s="200">
        <v>0</v>
      </c>
      <c r="DU512" s="200">
        <v>0</v>
      </c>
      <c r="DV512" s="200">
        <v>0</v>
      </c>
      <c r="DW512" s="1304"/>
    </row>
    <row r="513" spans="1:127" s="248" customFormat="1" ht="15.75">
      <c r="A513" s="200">
        <v>0</v>
      </c>
      <c r="B513" s="259" t="s">
        <v>391</v>
      </c>
      <c r="C513" s="20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c r="AH513" s="260"/>
      <c r="AI513" s="260"/>
      <c r="AJ513" s="260"/>
      <c r="AK513" s="260"/>
      <c r="AL513" s="260"/>
      <c r="AM513" s="260"/>
      <c r="AN513" s="261"/>
      <c r="AO513" s="247"/>
      <c r="AP513" s="247"/>
      <c r="AQ513" s="247"/>
      <c r="AR513" s="247"/>
      <c r="AS513" s="247"/>
      <c r="AT513" s="247"/>
      <c r="AU513" s="247"/>
      <c r="AV513" s="200"/>
      <c r="AW513" s="200"/>
      <c r="AX513" s="200"/>
      <c r="AY513" s="200"/>
      <c r="AZ513" s="200"/>
      <c r="BA513" s="200"/>
      <c r="BB513" s="200"/>
      <c r="BC513" s="200"/>
      <c r="BD513" s="200"/>
      <c r="BE513" s="200"/>
      <c r="BF513" s="200"/>
      <c r="BG513" s="200"/>
      <c r="BH513" s="200"/>
      <c r="BI513" s="200"/>
      <c r="BJ513" s="200"/>
      <c r="BK513" s="200"/>
      <c r="BL513" s="200"/>
      <c r="BM513" s="200"/>
      <c r="BN513" s="200"/>
      <c r="BO513" s="200"/>
      <c r="BP513" s="200"/>
      <c r="BQ513" s="200"/>
      <c r="BR513" s="200"/>
      <c r="BS513" s="200"/>
      <c r="BT513" s="200">
        <v>0</v>
      </c>
      <c r="BU513" s="200">
        <v>0</v>
      </c>
      <c r="BV513" s="200">
        <v>0</v>
      </c>
      <c r="BW513" s="200">
        <v>0</v>
      </c>
      <c r="BX513" s="86" t="s">
        <v>26</v>
      </c>
      <c r="BY513" s="716"/>
      <c r="BZ513" s="747"/>
      <c r="CA513" s="747"/>
      <c r="CB513" s="158"/>
      <c r="CC513" s="158"/>
      <c r="CD513" s="159" t="s">
        <v>27</v>
      </c>
      <c r="CE513" s="716"/>
      <c r="CF513" s="716"/>
      <c r="CG513" s="716"/>
      <c r="CH513" s="716"/>
      <c r="CI513" s="716"/>
      <c r="CJ513" s="716"/>
      <c r="CK513" s="717"/>
      <c r="CL513" s="200">
        <v>0</v>
      </c>
      <c r="CM513" s="200">
        <v>0</v>
      </c>
      <c r="CN513" s="200">
        <v>0</v>
      </c>
      <c r="CO513" s="200">
        <v>0</v>
      </c>
      <c r="CP513" s="200">
        <v>0</v>
      </c>
      <c r="CQ513" s="200">
        <v>0</v>
      </c>
      <c r="CR513" s="200">
        <v>0</v>
      </c>
      <c r="CS513" s="200">
        <v>0</v>
      </c>
      <c r="CT513" s="200">
        <v>0</v>
      </c>
      <c r="CU513" s="200">
        <v>0</v>
      </c>
      <c r="CV513" s="200">
        <v>0</v>
      </c>
      <c r="CW513" s="200">
        <v>0</v>
      </c>
      <c r="CX513" s="200">
        <v>0</v>
      </c>
      <c r="CY513" s="200">
        <v>0</v>
      </c>
      <c r="CZ513" s="200">
        <v>0</v>
      </c>
      <c r="DA513" s="200">
        <v>0</v>
      </c>
      <c r="DB513" s="200">
        <v>0</v>
      </c>
      <c r="DC513" s="200">
        <v>0</v>
      </c>
      <c r="DD513" s="200">
        <v>0</v>
      </c>
      <c r="DE513" s="200">
        <v>0</v>
      </c>
      <c r="DF513" s="200">
        <v>0</v>
      </c>
      <c r="DG513" s="200">
        <v>0</v>
      </c>
      <c r="DH513" s="200">
        <v>0</v>
      </c>
      <c r="DI513" s="200">
        <v>0</v>
      </c>
      <c r="DJ513" s="200">
        <v>0</v>
      </c>
      <c r="DK513" s="200">
        <v>0</v>
      </c>
      <c r="DL513" s="200">
        <v>0</v>
      </c>
      <c r="DM513" s="200">
        <v>0</v>
      </c>
      <c r="DN513" s="200">
        <v>0</v>
      </c>
      <c r="DO513" s="200">
        <v>0</v>
      </c>
      <c r="DP513" s="200">
        <v>0</v>
      </c>
      <c r="DQ513" s="200">
        <v>0</v>
      </c>
      <c r="DR513" s="200">
        <v>0</v>
      </c>
      <c r="DS513" s="200">
        <v>0</v>
      </c>
      <c r="DT513" s="200">
        <v>0</v>
      </c>
      <c r="DU513" s="200">
        <v>0</v>
      </c>
      <c r="DV513" s="200">
        <v>0</v>
      </c>
      <c r="DW513" s="1304"/>
    </row>
    <row r="514" spans="1:127" s="248" customFormat="1" ht="15.75">
      <c r="A514" s="200">
        <v>0</v>
      </c>
      <c r="B514" s="577" t="s">
        <v>392</v>
      </c>
      <c r="C514" s="200"/>
      <c r="D514" s="260"/>
      <c r="E514" s="260"/>
      <c r="F514" s="260"/>
      <c r="G514" s="260"/>
      <c r="H514" s="260"/>
      <c r="I514" s="260"/>
      <c r="J514" s="260"/>
      <c r="K514" s="260"/>
      <c r="L514" s="260"/>
      <c r="M514" s="260"/>
      <c r="N514" s="260"/>
      <c r="O514" s="260"/>
      <c r="P514" s="260"/>
      <c r="Q514" s="260"/>
      <c r="R514" s="260"/>
      <c r="S514" s="260"/>
      <c r="T514" s="200">
        <v>0</v>
      </c>
      <c r="U514" s="200">
        <v>0</v>
      </c>
      <c r="V514" s="200">
        <v>0</v>
      </c>
      <c r="W514" s="200">
        <v>0</v>
      </c>
      <c r="X514" s="200">
        <v>0</v>
      </c>
      <c r="Y514" s="200">
        <v>0</v>
      </c>
      <c r="Z514" s="200">
        <v>0</v>
      </c>
      <c r="AA514" s="200">
        <v>0</v>
      </c>
      <c r="AB514" s="200">
        <v>0</v>
      </c>
      <c r="AC514" s="200">
        <v>0</v>
      </c>
      <c r="AD514" s="200">
        <v>0</v>
      </c>
      <c r="AE514" s="200">
        <v>0</v>
      </c>
      <c r="AF514" s="200">
        <v>0</v>
      </c>
      <c r="AG514" s="200">
        <v>0</v>
      </c>
      <c r="AH514" s="200">
        <v>0</v>
      </c>
      <c r="AI514" s="200">
        <v>0</v>
      </c>
      <c r="AJ514" s="200">
        <v>0</v>
      </c>
      <c r="AK514" s="200">
        <v>0</v>
      </c>
      <c r="AL514" s="200">
        <v>0</v>
      </c>
      <c r="AM514" s="200">
        <v>0</v>
      </c>
      <c r="AN514" s="200">
        <v>0</v>
      </c>
      <c r="AO514" s="200">
        <v>0</v>
      </c>
      <c r="AP514" s="200">
        <v>0</v>
      </c>
      <c r="AQ514" s="200">
        <v>0</v>
      </c>
      <c r="AR514" s="200">
        <v>0</v>
      </c>
      <c r="AS514" s="200">
        <v>0</v>
      </c>
      <c r="AT514" s="200">
        <v>0</v>
      </c>
      <c r="AU514" s="200">
        <v>0</v>
      </c>
      <c r="AV514" s="200">
        <v>0</v>
      </c>
      <c r="AW514" s="200">
        <v>0</v>
      </c>
      <c r="AX514" s="200">
        <v>0</v>
      </c>
      <c r="AY514" s="200">
        <v>0</v>
      </c>
      <c r="AZ514" s="200">
        <v>0</v>
      </c>
      <c r="BA514" s="200">
        <v>0</v>
      </c>
      <c r="BB514" s="200">
        <v>0</v>
      </c>
      <c r="BC514" s="200">
        <v>0</v>
      </c>
      <c r="BD514" s="200">
        <v>0</v>
      </c>
      <c r="BE514" s="200">
        <v>0</v>
      </c>
      <c r="BF514" s="200">
        <v>0</v>
      </c>
      <c r="BG514" s="200">
        <v>0</v>
      </c>
      <c r="BH514" s="200">
        <v>0</v>
      </c>
      <c r="BI514" s="200">
        <v>0</v>
      </c>
      <c r="BJ514" s="200">
        <v>0</v>
      </c>
      <c r="BK514" s="200">
        <v>0</v>
      </c>
      <c r="BL514" s="200">
        <v>0</v>
      </c>
      <c r="BM514" s="200">
        <v>0</v>
      </c>
      <c r="BN514" s="200">
        <v>0</v>
      </c>
      <c r="BO514" s="200">
        <v>0</v>
      </c>
      <c r="BP514" s="200">
        <v>0</v>
      </c>
      <c r="BQ514" s="200">
        <v>0</v>
      </c>
      <c r="BR514" s="200">
        <v>0</v>
      </c>
      <c r="BS514" s="200">
        <v>0</v>
      </c>
      <c r="BT514" s="200">
        <v>0</v>
      </c>
      <c r="BU514" s="200">
        <v>0</v>
      </c>
      <c r="BV514" s="200">
        <v>0</v>
      </c>
      <c r="BW514" s="200">
        <v>0</v>
      </c>
      <c r="BX514" s="54" t="s">
        <v>28</v>
      </c>
      <c r="BY514" s="639"/>
      <c r="BZ514" s="747"/>
      <c r="CA514" s="747"/>
      <c r="CB514" s="55"/>
      <c r="CC514" s="55"/>
      <c r="CD514" s="160" t="s">
        <v>29</v>
      </c>
      <c r="CE514" s="716"/>
      <c r="CF514" s="716"/>
      <c r="CG514" s="716"/>
      <c r="CH514" s="716"/>
      <c r="CI514" s="716"/>
      <c r="CJ514" s="716"/>
      <c r="CK514" s="717"/>
      <c r="CL514" s="200">
        <v>0</v>
      </c>
      <c r="CM514" s="200">
        <v>0</v>
      </c>
      <c r="CN514" s="200">
        <v>0</v>
      </c>
      <c r="CO514" s="200">
        <v>0</v>
      </c>
      <c r="CP514" s="200">
        <v>0</v>
      </c>
      <c r="CQ514" s="200">
        <v>0</v>
      </c>
      <c r="CR514" s="200">
        <v>0</v>
      </c>
      <c r="CS514" s="200">
        <v>0</v>
      </c>
      <c r="CT514" s="200">
        <v>0</v>
      </c>
      <c r="CU514" s="200">
        <v>0</v>
      </c>
      <c r="CV514" s="200">
        <v>0</v>
      </c>
      <c r="CW514" s="200">
        <v>0</v>
      </c>
      <c r="CX514" s="200">
        <v>0</v>
      </c>
      <c r="CY514" s="200">
        <v>0</v>
      </c>
      <c r="CZ514" s="200">
        <v>0</v>
      </c>
      <c r="DA514" s="200">
        <v>0</v>
      </c>
      <c r="DB514" s="247"/>
      <c r="DC514" s="247"/>
      <c r="DD514" s="247"/>
      <c r="DE514" s="247"/>
      <c r="DF514" s="247"/>
      <c r="DG514" s="247"/>
      <c r="DH514" s="247"/>
      <c r="DI514" s="200">
        <v>0</v>
      </c>
      <c r="DJ514" s="200">
        <v>0</v>
      </c>
      <c r="DK514" s="200">
        <v>0</v>
      </c>
      <c r="DL514" s="200">
        <v>0</v>
      </c>
      <c r="DM514" s="200">
        <v>0</v>
      </c>
      <c r="DN514" s="200">
        <v>0</v>
      </c>
      <c r="DO514" s="200">
        <v>0</v>
      </c>
      <c r="DP514" s="200">
        <v>0</v>
      </c>
      <c r="DQ514" s="200">
        <v>0</v>
      </c>
      <c r="DR514" s="200">
        <v>0</v>
      </c>
      <c r="DS514" s="200">
        <v>0</v>
      </c>
      <c r="DT514" s="200">
        <v>0</v>
      </c>
      <c r="DU514" s="200">
        <v>0</v>
      </c>
      <c r="DV514" s="200">
        <v>0</v>
      </c>
      <c r="DW514" s="1304"/>
    </row>
    <row r="515" spans="1:127" s="248" customFormat="1" ht="15.75">
      <c r="A515" s="200"/>
      <c r="B515" s="577"/>
      <c r="C515" s="200"/>
      <c r="D515" s="260"/>
      <c r="E515" s="260"/>
      <c r="F515" s="260"/>
      <c r="G515" s="260"/>
      <c r="H515" s="260"/>
      <c r="I515" s="260"/>
      <c r="J515" s="260"/>
      <c r="K515" s="260"/>
      <c r="L515" s="260"/>
      <c r="M515" s="260"/>
      <c r="N515" s="260"/>
      <c r="O515" s="260"/>
      <c r="P515" s="260"/>
      <c r="Q515" s="260"/>
      <c r="R515" s="260"/>
      <c r="S515" s="260"/>
      <c r="T515" s="200"/>
      <c r="U515" s="200"/>
      <c r="V515" s="200"/>
      <c r="W515" s="200"/>
      <c r="X515" s="200"/>
      <c r="Y515" s="200"/>
      <c r="Z515" s="200"/>
      <c r="AA515" s="200"/>
      <c r="AB515" s="200"/>
      <c r="AC515" s="200"/>
      <c r="AD515" s="200"/>
      <c r="AE515" s="200"/>
      <c r="AF515" s="200"/>
      <c r="AG515" s="200"/>
      <c r="AH515" s="200"/>
      <c r="AI515" s="200"/>
      <c r="AJ515" s="200"/>
      <c r="AK515" s="200"/>
      <c r="AL515" s="200"/>
      <c r="AM515" s="200"/>
      <c r="AN515" s="200"/>
      <c r="AO515" s="200"/>
      <c r="AP515" s="200"/>
      <c r="AQ515" s="200"/>
      <c r="AR515" s="200"/>
      <c r="AS515" s="200"/>
      <c r="AT515" s="200"/>
      <c r="AU515" s="200"/>
      <c r="AV515" s="200"/>
      <c r="AW515" s="200"/>
      <c r="AX515" s="200"/>
      <c r="AY515" s="200"/>
      <c r="AZ515" s="200"/>
      <c r="BA515" s="200"/>
      <c r="BB515" s="200"/>
      <c r="BC515" s="200"/>
      <c r="BD515" s="200"/>
      <c r="BE515" s="200"/>
      <c r="BF515" s="200"/>
      <c r="BG515" s="200"/>
      <c r="BH515" s="200"/>
      <c r="BI515" s="200"/>
      <c r="BJ515" s="200"/>
      <c r="BK515" s="200"/>
      <c r="BL515" s="200"/>
      <c r="BM515" s="200"/>
      <c r="BN515" s="200"/>
      <c r="BO515" s="200"/>
      <c r="BP515" s="200"/>
      <c r="BQ515" s="200"/>
      <c r="BR515" s="200"/>
      <c r="BS515" s="200"/>
      <c r="BT515" s="200"/>
      <c r="BU515" s="200"/>
      <c r="BV515" s="200"/>
      <c r="BW515" s="200"/>
      <c r="BX515" s="57" t="s">
        <v>30</v>
      </c>
      <c r="BY515" s="639"/>
      <c r="BZ515" s="747"/>
      <c r="CA515" s="747"/>
      <c r="CB515" s="58"/>
      <c r="CC515" s="58"/>
      <c r="CD515" s="160" t="s">
        <v>31</v>
      </c>
      <c r="CE515" s="716"/>
      <c r="CF515" s="716"/>
      <c r="CG515" s="716"/>
      <c r="CH515" s="716"/>
      <c r="CI515" s="716"/>
      <c r="CJ515" s="716"/>
      <c r="CK515" s="717"/>
      <c r="CL515" s="200"/>
      <c r="CM515" s="200"/>
      <c r="CN515" s="200"/>
      <c r="CO515" s="200"/>
      <c r="CP515" s="200"/>
      <c r="CQ515" s="200"/>
      <c r="CR515" s="200"/>
      <c r="CS515" s="200"/>
      <c r="CT515" s="200"/>
      <c r="CU515" s="200"/>
      <c r="CV515" s="200"/>
      <c r="CW515" s="200"/>
      <c r="CX515" s="200"/>
      <c r="CY515" s="200"/>
      <c r="CZ515" s="200"/>
      <c r="DA515" s="200"/>
      <c r="DB515" s="247"/>
      <c r="DC515" s="247"/>
      <c r="DD515" s="247"/>
      <c r="DE515" s="247"/>
      <c r="DF515" s="247"/>
      <c r="DG515" s="247"/>
      <c r="DH515" s="247"/>
      <c r="DI515" s="200"/>
      <c r="DJ515" s="200"/>
      <c r="DK515" s="200"/>
      <c r="DL515" s="200"/>
      <c r="DM515" s="200"/>
      <c r="DN515" s="200"/>
      <c r="DO515" s="200"/>
      <c r="DP515" s="200"/>
      <c r="DQ515" s="200">
        <v>0</v>
      </c>
      <c r="DR515" s="200">
        <v>0</v>
      </c>
      <c r="DS515" s="200">
        <v>0</v>
      </c>
      <c r="DT515" s="200">
        <v>0</v>
      </c>
      <c r="DU515" s="200">
        <v>0</v>
      </c>
      <c r="DV515" s="200">
        <v>0</v>
      </c>
      <c r="DW515" s="1304"/>
    </row>
    <row r="516" spans="1:127" s="248" customFormat="1" ht="15.75" customHeight="1">
      <c r="A516" s="200"/>
      <c r="B516" s="3002" t="s">
        <v>293</v>
      </c>
      <c r="C516" s="50"/>
      <c r="D516" s="50"/>
      <c r="E516" s="50"/>
      <c r="F516" s="748" t="s">
        <v>294</v>
      </c>
      <c r="G516" s="50"/>
      <c r="H516" s="50"/>
      <c r="I516" s="50"/>
      <c r="K516" s="247"/>
      <c r="L516" s="247"/>
      <c r="M516" s="247"/>
      <c r="N516" s="247"/>
      <c r="O516" s="247"/>
      <c r="P516" s="247"/>
      <c r="Q516" s="247"/>
      <c r="R516" s="247"/>
      <c r="S516" s="247"/>
      <c r="T516" s="247"/>
      <c r="U516" s="247"/>
      <c r="V516" s="247"/>
      <c r="W516" s="247"/>
      <c r="X516" s="247"/>
      <c r="Y516" s="247"/>
      <c r="Z516" s="247"/>
      <c r="AA516" s="247"/>
      <c r="AB516" s="247"/>
      <c r="AC516" s="247"/>
      <c r="AD516" s="247"/>
      <c r="AE516" s="247"/>
      <c r="AF516" s="247"/>
      <c r="AG516" s="247"/>
      <c r="AH516" s="247"/>
      <c r="AI516" s="247"/>
      <c r="AJ516" s="247"/>
      <c r="AK516" s="247"/>
      <c r="AL516" s="247"/>
      <c r="AM516" s="247"/>
      <c r="AN516" s="247"/>
      <c r="AO516" s="247"/>
      <c r="AP516" s="247"/>
      <c r="AQ516" s="247"/>
      <c r="AR516" s="247"/>
      <c r="AS516" s="247"/>
      <c r="AT516" s="247"/>
      <c r="AU516" s="247"/>
      <c r="AV516" s="200"/>
      <c r="AW516" s="200"/>
      <c r="AX516" s="200"/>
      <c r="AY516" s="200"/>
      <c r="AZ516" s="200"/>
      <c r="BA516" s="200"/>
      <c r="BB516" s="200"/>
      <c r="BC516" s="200"/>
      <c r="BD516" s="200"/>
      <c r="BE516" s="200"/>
      <c r="BF516" s="200"/>
      <c r="BG516" s="200"/>
      <c r="BH516" s="200"/>
      <c r="BI516" s="200"/>
      <c r="BJ516" s="200"/>
      <c r="BK516" s="200"/>
      <c r="BL516" s="200"/>
      <c r="BM516" s="200"/>
      <c r="BN516" s="200"/>
      <c r="BO516" s="200"/>
      <c r="BP516" s="200"/>
      <c r="BQ516" s="200"/>
      <c r="BR516" s="200"/>
      <c r="BS516" s="200"/>
      <c r="BT516" s="200"/>
      <c r="BU516" s="200"/>
      <c r="BV516" s="200">
        <v>0</v>
      </c>
      <c r="BW516" s="200">
        <v>0</v>
      </c>
      <c r="BX516" s="87" t="s">
        <v>34</v>
      </c>
      <c r="BY516" s="639"/>
      <c r="BZ516" s="747"/>
      <c r="CA516" s="747"/>
      <c r="CB516" s="59"/>
      <c r="CC516" s="59"/>
      <c r="CD516" s="160" t="s">
        <v>35</v>
      </c>
      <c r="CE516" s="716"/>
      <c r="CF516" s="716"/>
      <c r="CG516" s="716"/>
      <c r="CH516" s="716"/>
      <c r="CI516" s="716"/>
      <c r="CJ516" s="716"/>
      <c r="CK516" s="717"/>
      <c r="CL516" s="200">
        <v>0</v>
      </c>
      <c r="CM516" s="200">
        <v>0</v>
      </c>
      <c r="CN516" s="200">
        <v>0</v>
      </c>
      <c r="CO516" s="200">
        <v>0</v>
      </c>
      <c r="CP516" s="200">
        <v>0</v>
      </c>
      <c r="CQ516" s="200">
        <v>0</v>
      </c>
      <c r="CR516" s="200">
        <v>0</v>
      </c>
      <c r="CS516" s="200">
        <v>0</v>
      </c>
      <c r="CT516" s="200">
        <v>0</v>
      </c>
      <c r="CU516" s="200">
        <v>0</v>
      </c>
      <c r="CV516" s="200">
        <v>0</v>
      </c>
      <c r="CW516" s="200">
        <v>0</v>
      </c>
      <c r="CX516" s="200">
        <v>0</v>
      </c>
      <c r="CY516" s="200">
        <v>0</v>
      </c>
      <c r="CZ516" s="200">
        <v>0</v>
      </c>
      <c r="DA516" s="200">
        <v>0</v>
      </c>
      <c r="DB516" s="200">
        <v>0</v>
      </c>
      <c r="DC516" s="200">
        <v>0</v>
      </c>
      <c r="DD516" s="200">
        <v>0</v>
      </c>
      <c r="DE516" s="200">
        <v>0</v>
      </c>
      <c r="DF516" s="200">
        <v>0</v>
      </c>
      <c r="DG516" s="200">
        <v>0</v>
      </c>
      <c r="DH516" s="200">
        <v>0</v>
      </c>
      <c r="DI516" s="200">
        <v>0</v>
      </c>
      <c r="DJ516" s="200">
        <v>0</v>
      </c>
      <c r="DK516" s="200">
        <v>0</v>
      </c>
      <c r="DL516" s="200">
        <v>0</v>
      </c>
      <c r="DM516" s="200">
        <v>0</v>
      </c>
      <c r="DN516" s="200">
        <v>0</v>
      </c>
      <c r="DO516" s="200">
        <v>0</v>
      </c>
      <c r="DP516" s="200">
        <v>0</v>
      </c>
      <c r="DQ516" s="200">
        <v>0</v>
      </c>
      <c r="DR516" s="200">
        <v>0</v>
      </c>
      <c r="DS516" s="200">
        <v>0</v>
      </c>
      <c r="DT516" s="200">
        <v>0</v>
      </c>
      <c r="DU516" s="200">
        <v>0</v>
      </c>
      <c r="DV516" s="200">
        <v>0</v>
      </c>
      <c r="DW516" s="1304"/>
    </row>
    <row r="517" spans="1:127" s="248" customFormat="1" ht="15.75">
      <c r="A517" s="200"/>
      <c r="B517" s="3003"/>
      <c r="C517" s="50"/>
      <c r="D517" s="50"/>
      <c r="E517" s="50"/>
      <c r="F517" s="263" t="s">
        <v>295</v>
      </c>
      <c r="G517" s="50"/>
      <c r="H517" s="50"/>
      <c r="I517" s="50"/>
      <c r="K517" s="247"/>
      <c r="L517" s="247"/>
      <c r="M517" s="247"/>
      <c r="N517" s="247"/>
      <c r="O517" s="247"/>
      <c r="P517" s="247"/>
      <c r="Q517" s="247"/>
      <c r="R517" s="247"/>
      <c r="S517" s="247"/>
      <c r="T517" s="247"/>
      <c r="U517" s="247"/>
      <c r="V517" s="247"/>
      <c r="W517" s="247"/>
      <c r="X517" s="247"/>
      <c r="Y517" s="247"/>
      <c r="Z517" s="247"/>
      <c r="AA517" s="247"/>
      <c r="AB517" s="247"/>
      <c r="AC517" s="247"/>
      <c r="AD517" s="247"/>
      <c r="AE517" s="247"/>
      <c r="AF517" s="247"/>
      <c r="AG517" s="247"/>
      <c r="AH517" s="247"/>
      <c r="AI517" s="247"/>
      <c r="AJ517" s="247"/>
      <c r="AK517" s="247"/>
      <c r="AL517" s="247"/>
      <c r="AM517" s="247"/>
      <c r="AN517" s="247"/>
      <c r="AO517" s="247"/>
      <c r="AP517" s="247"/>
      <c r="AQ517" s="247"/>
      <c r="AR517" s="247"/>
      <c r="AS517" s="247"/>
      <c r="AT517" s="247"/>
      <c r="AU517" s="247"/>
      <c r="AV517" s="200"/>
      <c r="AW517" s="200"/>
      <c r="AX517" s="200"/>
      <c r="AY517" s="200"/>
      <c r="AZ517" s="200"/>
      <c r="BA517" s="200"/>
      <c r="BB517" s="200"/>
      <c r="BC517" s="200"/>
      <c r="BD517" s="200"/>
      <c r="BE517" s="200"/>
      <c r="BF517" s="200"/>
      <c r="BG517" s="200"/>
      <c r="BH517" s="200"/>
      <c r="BI517" s="200"/>
      <c r="BJ517" s="200"/>
      <c r="BK517" s="200"/>
      <c r="BL517" s="200"/>
      <c r="BM517" s="200"/>
      <c r="BN517" s="200"/>
      <c r="BO517" s="200"/>
      <c r="BP517" s="200"/>
      <c r="BQ517" s="200"/>
      <c r="BR517" s="200"/>
      <c r="BS517" s="200"/>
      <c r="BT517" s="200"/>
      <c r="BU517" s="200"/>
      <c r="BV517" s="200">
        <v>0</v>
      </c>
      <c r="BW517" s="200">
        <v>0</v>
      </c>
      <c r="BX517" s="60" t="s">
        <v>38</v>
      </c>
      <c r="BY517" s="639"/>
      <c r="BZ517" s="747"/>
      <c r="CA517" s="747"/>
      <c r="CB517" s="61"/>
      <c r="CC517" s="61"/>
      <c r="CD517" s="160" t="s">
        <v>39</v>
      </c>
      <c r="CE517" s="716"/>
      <c r="CF517" s="716"/>
      <c r="CG517" s="716"/>
      <c r="CH517" s="716"/>
      <c r="CI517" s="716"/>
      <c r="CJ517" s="716"/>
      <c r="CK517" s="717"/>
      <c r="CL517" s="200">
        <v>0</v>
      </c>
      <c r="CM517" s="200">
        <v>0</v>
      </c>
      <c r="CN517" s="200">
        <v>0</v>
      </c>
      <c r="CO517" s="200">
        <v>0</v>
      </c>
      <c r="CP517" s="200">
        <v>0</v>
      </c>
      <c r="CQ517" s="200">
        <v>0</v>
      </c>
      <c r="CR517" s="200">
        <v>0</v>
      </c>
      <c r="CS517" s="200">
        <v>0</v>
      </c>
      <c r="CT517" s="200">
        <v>0</v>
      </c>
      <c r="CU517" s="200">
        <v>0</v>
      </c>
      <c r="CV517" s="200">
        <v>0</v>
      </c>
      <c r="CW517" s="200">
        <v>0</v>
      </c>
      <c r="CX517" s="200">
        <v>0</v>
      </c>
      <c r="CY517" s="200">
        <v>0</v>
      </c>
      <c r="CZ517" s="200">
        <v>0</v>
      </c>
      <c r="DA517" s="200">
        <v>0</v>
      </c>
      <c r="DB517" s="200">
        <v>0</v>
      </c>
      <c r="DC517" s="200">
        <v>0</v>
      </c>
      <c r="DD517" s="200">
        <v>0</v>
      </c>
      <c r="DE517" s="200">
        <v>0</v>
      </c>
      <c r="DF517" s="200">
        <v>0</v>
      </c>
      <c r="DG517" s="200">
        <v>0</v>
      </c>
      <c r="DH517" s="200">
        <v>0</v>
      </c>
      <c r="DI517" s="200">
        <v>0</v>
      </c>
      <c r="DJ517" s="200">
        <v>0</v>
      </c>
      <c r="DK517" s="200">
        <v>0</v>
      </c>
      <c r="DL517" s="200">
        <v>0</v>
      </c>
      <c r="DM517" s="200">
        <v>0</v>
      </c>
      <c r="DN517" s="200">
        <v>0</v>
      </c>
      <c r="DO517" s="200">
        <v>0</v>
      </c>
      <c r="DP517" s="200">
        <v>0</v>
      </c>
      <c r="DQ517" s="200">
        <v>0</v>
      </c>
      <c r="DR517" s="200">
        <v>0</v>
      </c>
      <c r="DS517" s="200">
        <v>0</v>
      </c>
      <c r="DT517" s="200">
        <v>0</v>
      </c>
      <c r="DU517" s="200">
        <v>0</v>
      </c>
      <c r="DV517" s="200">
        <v>0</v>
      </c>
      <c r="DW517" s="1304"/>
    </row>
    <row r="518" spans="1:127" s="248" customFormat="1" ht="16.5" thickBot="1">
      <c r="A518" s="200"/>
      <c r="B518" s="3003"/>
      <c r="C518" s="50"/>
      <c r="D518" s="50"/>
      <c r="E518" s="50"/>
      <c r="F518" s="263" t="s">
        <v>296</v>
      </c>
      <c r="G518" s="50"/>
      <c r="H518" s="50"/>
      <c r="I518" s="50"/>
      <c r="K518" s="247"/>
      <c r="L518" s="247"/>
      <c r="M518" s="247"/>
      <c r="N518" s="247"/>
      <c r="O518" s="247"/>
      <c r="P518" s="247"/>
      <c r="Q518" s="247"/>
      <c r="R518" s="247"/>
      <c r="S518" s="247"/>
      <c r="T518" s="247"/>
      <c r="U518" s="247"/>
      <c r="V518" s="247"/>
      <c r="W518" s="247"/>
      <c r="X518" s="247"/>
      <c r="Y518" s="247"/>
      <c r="Z518" s="247"/>
      <c r="AA518" s="247"/>
      <c r="AB518" s="247"/>
      <c r="AC518" s="247"/>
      <c r="AD518" s="247"/>
      <c r="AE518" s="247"/>
      <c r="AF518" s="247"/>
      <c r="AG518" s="247"/>
      <c r="AH518" s="247"/>
      <c r="AI518" s="247"/>
      <c r="AJ518" s="247"/>
      <c r="AK518" s="247"/>
      <c r="AL518" s="247"/>
      <c r="AM518" s="247"/>
      <c r="AN518" s="247"/>
      <c r="AO518" s="247"/>
      <c r="AP518" s="247"/>
      <c r="AQ518" s="247"/>
      <c r="AR518" s="247"/>
      <c r="AS518" s="247"/>
      <c r="AT518" s="247"/>
      <c r="AU518" s="247"/>
      <c r="AV518" s="200"/>
      <c r="AW518" s="200"/>
      <c r="AX518" s="200"/>
      <c r="AY518" s="200"/>
      <c r="AZ518" s="200"/>
      <c r="BA518" s="200"/>
      <c r="BB518" s="200"/>
      <c r="BC518" s="200"/>
      <c r="BD518" s="200"/>
      <c r="BE518" s="200"/>
      <c r="BF518" s="200"/>
      <c r="BG518" s="200"/>
      <c r="BH518" s="200"/>
      <c r="BI518" s="200"/>
      <c r="BJ518" s="200"/>
      <c r="BK518" s="200"/>
      <c r="BL518" s="200"/>
      <c r="BM518" s="200"/>
      <c r="BN518" s="200"/>
      <c r="BO518" s="200"/>
      <c r="BP518" s="200"/>
      <c r="BQ518" s="200"/>
      <c r="BR518" s="200"/>
      <c r="BS518" s="200"/>
      <c r="BT518" s="200"/>
      <c r="BU518" s="200"/>
      <c r="BV518" s="200">
        <v>0</v>
      </c>
      <c r="BW518" s="200">
        <v>0</v>
      </c>
      <c r="BX518" s="578" t="s">
        <v>42</v>
      </c>
      <c r="BY518" s="749"/>
      <c r="BZ518" s="750"/>
      <c r="CA518" s="750"/>
      <c r="CB518" s="580"/>
      <c r="CC518" s="580"/>
      <c r="CD518" s="581" t="s">
        <v>43</v>
      </c>
      <c r="CE518" s="751"/>
      <c r="CF518" s="751"/>
      <c r="CG518" s="751"/>
      <c r="CH518" s="751"/>
      <c r="CI518" s="751"/>
      <c r="CJ518" s="751"/>
      <c r="CK518" s="752"/>
      <c r="CL518" s="200">
        <v>0</v>
      </c>
      <c r="CM518" s="200">
        <v>0</v>
      </c>
      <c r="CN518" s="200">
        <v>0</v>
      </c>
      <c r="CO518" s="200">
        <v>0</v>
      </c>
      <c r="CP518" s="200">
        <v>0</v>
      </c>
      <c r="CQ518" s="200">
        <v>0</v>
      </c>
      <c r="CR518" s="200">
        <v>0</v>
      </c>
      <c r="CS518" s="200">
        <v>0</v>
      </c>
      <c r="CT518" s="200">
        <v>0</v>
      </c>
      <c r="CU518" s="200">
        <v>0</v>
      </c>
      <c r="CV518" s="200">
        <v>0</v>
      </c>
      <c r="CW518" s="200">
        <v>0</v>
      </c>
      <c r="CX518" s="200">
        <v>0</v>
      </c>
      <c r="CY518" s="200">
        <v>0</v>
      </c>
      <c r="CZ518" s="200">
        <v>0</v>
      </c>
      <c r="DA518" s="200">
        <v>0</v>
      </c>
      <c r="DB518" s="200">
        <v>0</v>
      </c>
      <c r="DC518" s="200">
        <v>0</v>
      </c>
      <c r="DD518" s="200">
        <v>0</v>
      </c>
      <c r="DE518" s="200">
        <v>0</v>
      </c>
      <c r="DF518" s="200">
        <v>0</v>
      </c>
      <c r="DG518" s="200">
        <v>0</v>
      </c>
      <c r="DH518" s="200">
        <v>0</v>
      </c>
      <c r="DI518" s="200">
        <v>0</v>
      </c>
      <c r="DJ518" s="200">
        <v>0</v>
      </c>
      <c r="DK518" s="200">
        <v>0</v>
      </c>
      <c r="DL518" s="200">
        <v>0</v>
      </c>
      <c r="DM518" s="200">
        <v>0</v>
      </c>
      <c r="DN518" s="200">
        <v>0</v>
      </c>
      <c r="DO518" s="200">
        <v>0</v>
      </c>
      <c r="DP518" s="200">
        <v>0</v>
      </c>
      <c r="DQ518" s="200">
        <v>0</v>
      </c>
      <c r="DR518" s="200">
        <v>0</v>
      </c>
      <c r="DS518" s="200">
        <v>0</v>
      </c>
      <c r="DT518" s="200">
        <v>0</v>
      </c>
      <c r="DU518" s="200">
        <v>0</v>
      </c>
      <c r="DV518" s="200">
        <v>0</v>
      </c>
      <c r="DW518" s="1304"/>
    </row>
    <row r="519" spans="1:127" s="248" customFormat="1" ht="15.75">
      <c r="A519" s="200"/>
      <c r="B519" s="3003"/>
      <c r="C519" s="50"/>
      <c r="D519" s="50"/>
      <c r="E519" s="50"/>
      <c r="F519" s="263" t="s">
        <v>297</v>
      </c>
      <c r="G519" s="50"/>
      <c r="H519" s="50"/>
      <c r="I519" s="50"/>
      <c r="K519" s="247"/>
      <c r="L519" s="247"/>
      <c r="M519" s="247"/>
      <c r="N519" s="247"/>
      <c r="O519" s="247"/>
      <c r="P519" s="247"/>
      <c r="Q519" s="247"/>
      <c r="R519" s="247"/>
      <c r="S519" s="247"/>
      <c r="T519" s="247"/>
      <c r="U519" s="247"/>
      <c r="V519" s="247"/>
      <c r="W519" s="247"/>
      <c r="X519" s="247"/>
      <c r="Y519" s="247"/>
      <c r="Z519" s="247"/>
      <c r="AA519" s="247"/>
      <c r="AB519" s="247"/>
      <c r="AC519" s="247"/>
      <c r="AD519" s="247"/>
      <c r="AE519" s="247"/>
      <c r="AF519" s="247"/>
      <c r="AG519" s="247"/>
      <c r="AH519" s="247"/>
      <c r="AI519" s="247"/>
      <c r="AJ519" s="247"/>
      <c r="AK519" s="247"/>
      <c r="AL519" s="247"/>
      <c r="AM519" s="247"/>
      <c r="AN519" s="247"/>
      <c r="AO519" s="247"/>
      <c r="AP519" s="247"/>
      <c r="AQ519" s="247"/>
      <c r="AR519" s="247"/>
      <c r="AS519" s="247"/>
      <c r="AT519" s="247"/>
      <c r="AU519" s="247"/>
      <c r="AV519" s="200"/>
      <c r="AW519" s="200"/>
      <c r="AX519" s="200"/>
      <c r="AY519" s="200"/>
      <c r="AZ519" s="200"/>
      <c r="BA519" s="200"/>
      <c r="BB519" s="200"/>
      <c r="BC519" s="200"/>
      <c r="BD519" s="200"/>
      <c r="BE519" s="200"/>
      <c r="BF519" s="200"/>
      <c r="BG519" s="200"/>
      <c r="BH519" s="200"/>
      <c r="BI519" s="200"/>
      <c r="BJ519" s="200"/>
      <c r="BK519" s="200"/>
      <c r="BL519" s="200"/>
      <c r="BM519" s="200"/>
      <c r="BN519" s="200"/>
      <c r="BO519" s="200"/>
      <c r="BP519" s="200"/>
      <c r="BQ519" s="200"/>
      <c r="BR519" s="200"/>
      <c r="BS519" s="200"/>
      <c r="BT519" s="200"/>
      <c r="BU519" s="200"/>
      <c r="BV519" s="200">
        <v>0</v>
      </c>
      <c r="BW519" s="200">
        <v>0</v>
      </c>
      <c r="BX519" s="200">
        <v>0</v>
      </c>
      <c r="BY519" s="200">
        <v>0</v>
      </c>
      <c r="BZ519" s="200">
        <v>0</v>
      </c>
      <c r="CA519" s="200">
        <v>0</v>
      </c>
      <c r="CB519" s="200">
        <v>0</v>
      </c>
      <c r="CC519" s="200">
        <v>0</v>
      </c>
      <c r="CD519" s="200">
        <v>0</v>
      </c>
      <c r="CE519" s="200">
        <v>0</v>
      </c>
      <c r="CF519" s="200">
        <v>0</v>
      </c>
      <c r="CG519" s="200">
        <v>0</v>
      </c>
      <c r="CH519" s="200">
        <v>0</v>
      </c>
      <c r="CI519" s="200">
        <v>0</v>
      </c>
      <c r="CJ519" s="200">
        <v>0</v>
      </c>
      <c r="CK519" s="200">
        <v>0</v>
      </c>
      <c r="CL519" s="200">
        <v>0</v>
      </c>
      <c r="CM519" s="200">
        <v>0</v>
      </c>
      <c r="CN519" s="200">
        <v>0</v>
      </c>
      <c r="CO519" s="200">
        <v>0</v>
      </c>
      <c r="CP519" s="200">
        <v>0</v>
      </c>
      <c r="CQ519" s="200">
        <v>0</v>
      </c>
      <c r="CR519" s="200">
        <v>0</v>
      </c>
      <c r="CS519" s="200">
        <v>0</v>
      </c>
      <c r="CT519" s="200">
        <v>0</v>
      </c>
      <c r="CU519" s="200">
        <v>0</v>
      </c>
      <c r="CV519" s="200">
        <v>0</v>
      </c>
      <c r="CW519" s="200">
        <v>0</v>
      </c>
      <c r="CX519" s="200">
        <v>0</v>
      </c>
      <c r="CY519" s="200">
        <v>0</v>
      </c>
      <c r="CZ519" s="200">
        <v>0</v>
      </c>
      <c r="DA519" s="200">
        <v>0</v>
      </c>
      <c r="DB519" s="200">
        <v>0</v>
      </c>
      <c r="DC519" s="200">
        <v>0</v>
      </c>
      <c r="DD519" s="200">
        <v>0</v>
      </c>
      <c r="DE519" s="200">
        <v>0</v>
      </c>
      <c r="DF519" s="200">
        <v>0</v>
      </c>
      <c r="DG519" s="200">
        <v>0</v>
      </c>
      <c r="DH519" s="200">
        <v>0</v>
      </c>
      <c r="DI519" s="200">
        <v>0</v>
      </c>
      <c r="DJ519" s="200">
        <v>0</v>
      </c>
      <c r="DK519" s="200">
        <v>0</v>
      </c>
      <c r="DL519" s="200">
        <v>0</v>
      </c>
      <c r="DM519" s="200">
        <v>0</v>
      </c>
      <c r="DN519" s="200">
        <v>0</v>
      </c>
      <c r="DO519" s="200">
        <v>0</v>
      </c>
      <c r="DP519" s="200">
        <v>0</v>
      </c>
      <c r="DQ519" s="200">
        <v>0</v>
      </c>
      <c r="DR519" s="200">
        <v>0</v>
      </c>
      <c r="DS519" s="200">
        <v>0</v>
      </c>
      <c r="DT519" s="200">
        <v>0</v>
      </c>
      <c r="DU519" s="200">
        <v>0</v>
      </c>
      <c r="DV519" s="200">
        <v>0</v>
      </c>
      <c r="DW519" s="1304"/>
    </row>
    <row r="520" spans="1:127" s="248" customFormat="1" ht="15.75">
      <c r="A520" s="200"/>
      <c r="B520" s="3004"/>
      <c r="C520" s="50"/>
      <c r="D520" s="50"/>
      <c r="E520" s="50"/>
      <c r="F520" s="263" t="s">
        <v>298</v>
      </c>
      <c r="G520" s="50"/>
      <c r="H520" s="50"/>
      <c r="I520" s="50"/>
      <c r="K520" s="247"/>
      <c r="L520" s="247"/>
      <c r="M520" s="247"/>
      <c r="N520" s="247"/>
      <c r="O520" s="247"/>
      <c r="P520" s="247"/>
      <c r="Q520" s="247"/>
      <c r="R520" s="247"/>
      <c r="S520" s="247"/>
      <c r="T520" s="247"/>
      <c r="U520" s="247"/>
      <c r="V520" s="247"/>
      <c r="W520" s="247"/>
      <c r="X520" s="247"/>
      <c r="Y520" s="247"/>
      <c r="Z520" s="247"/>
      <c r="AA520" s="247"/>
      <c r="AB520" s="247"/>
      <c r="AC520" s="247"/>
      <c r="AD520" s="247"/>
      <c r="AE520" s="247"/>
      <c r="AF520" s="247"/>
      <c r="AG520" s="247"/>
      <c r="AH520" s="247"/>
      <c r="AI520" s="247"/>
      <c r="AJ520" s="247"/>
      <c r="AK520" s="247"/>
      <c r="AL520" s="247"/>
      <c r="AM520" s="247"/>
      <c r="AN520" s="247"/>
      <c r="AO520" s="247"/>
      <c r="AP520" s="247"/>
      <c r="AQ520" s="247"/>
      <c r="AR520" s="247"/>
      <c r="AS520" s="247"/>
      <c r="AT520" s="247"/>
      <c r="AU520" s="247"/>
      <c r="AV520" s="200"/>
      <c r="AW520" s="200"/>
      <c r="AX520" s="200"/>
      <c r="AY520" s="200"/>
      <c r="AZ520" s="200"/>
      <c r="BA520" s="200"/>
      <c r="BB520" s="200"/>
      <c r="BC520" s="200"/>
      <c r="BD520" s="200"/>
      <c r="BE520" s="200"/>
      <c r="BF520" s="200"/>
      <c r="BG520" s="200"/>
      <c r="BH520" s="200"/>
      <c r="BI520" s="200"/>
      <c r="BJ520" s="200"/>
      <c r="BK520" s="200"/>
      <c r="BL520" s="200"/>
      <c r="BM520" s="200"/>
      <c r="BN520" s="200"/>
      <c r="BO520" s="200"/>
      <c r="BP520" s="200"/>
      <c r="BQ520" s="200"/>
      <c r="BR520" s="200"/>
      <c r="BS520" s="200"/>
      <c r="BT520" s="200"/>
      <c r="BU520" s="200"/>
      <c r="BV520" s="200">
        <v>0</v>
      </c>
      <c r="BW520" s="200">
        <v>0</v>
      </c>
      <c r="BX520" s="200">
        <v>0</v>
      </c>
      <c r="BY520" s="200">
        <v>0</v>
      </c>
      <c r="BZ520" s="200">
        <v>0</v>
      </c>
      <c r="CA520" s="200">
        <v>0</v>
      </c>
      <c r="CB520" s="200">
        <v>0</v>
      </c>
      <c r="CC520" s="200">
        <v>0</v>
      </c>
      <c r="CD520" s="200">
        <v>0</v>
      </c>
      <c r="CE520" s="200">
        <v>0</v>
      </c>
      <c r="CF520" s="200">
        <v>0</v>
      </c>
      <c r="CG520" s="200">
        <v>0</v>
      </c>
      <c r="CH520" s="200">
        <v>0</v>
      </c>
      <c r="CI520" s="200">
        <v>0</v>
      </c>
      <c r="CJ520" s="200">
        <v>0</v>
      </c>
      <c r="CK520" s="200">
        <v>0</v>
      </c>
      <c r="CL520" s="200">
        <v>0</v>
      </c>
      <c r="CM520" s="200">
        <v>0</v>
      </c>
      <c r="CN520" s="200">
        <v>0</v>
      </c>
      <c r="CO520" s="200">
        <v>0</v>
      </c>
      <c r="CP520" s="200">
        <v>0</v>
      </c>
      <c r="CQ520" s="200">
        <v>0</v>
      </c>
      <c r="CR520" s="200">
        <v>0</v>
      </c>
      <c r="CS520" s="200">
        <v>0</v>
      </c>
      <c r="CT520" s="200">
        <v>0</v>
      </c>
      <c r="CU520" s="200">
        <v>0</v>
      </c>
      <c r="CV520" s="200">
        <v>0</v>
      </c>
      <c r="CW520" s="200">
        <v>0</v>
      </c>
      <c r="CX520" s="200">
        <v>0</v>
      </c>
      <c r="CY520" s="200">
        <v>0</v>
      </c>
      <c r="CZ520" s="200">
        <v>0</v>
      </c>
      <c r="DA520" s="200">
        <v>0</v>
      </c>
      <c r="DB520" s="200">
        <v>0</v>
      </c>
      <c r="DC520" s="200">
        <v>0</v>
      </c>
      <c r="DD520" s="200">
        <v>0</v>
      </c>
      <c r="DE520" s="200">
        <v>0</v>
      </c>
      <c r="DF520" s="200">
        <v>0</v>
      </c>
      <c r="DG520" s="200">
        <v>0</v>
      </c>
      <c r="DH520" s="200">
        <v>0</v>
      </c>
      <c r="DI520" s="200">
        <v>0</v>
      </c>
      <c r="DJ520" s="200">
        <v>0</v>
      </c>
      <c r="DK520" s="200">
        <v>0</v>
      </c>
      <c r="DL520" s="200">
        <v>0</v>
      </c>
      <c r="DM520" s="200">
        <v>0</v>
      </c>
      <c r="DN520" s="200">
        <v>0</v>
      </c>
      <c r="DO520" s="200">
        <v>0</v>
      </c>
      <c r="DP520" s="200">
        <v>0</v>
      </c>
      <c r="DQ520" s="200">
        <v>0</v>
      </c>
      <c r="DR520" s="200">
        <v>0</v>
      </c>
      <c r="DS520" s="200">
        <v>0</v>
      </c>
      <c r="DT520" s="200">
        <v>0</v>
      </c>
      <c r="DU520" s="200">
        <v>0</v>
      </c>
      <c r="DV520" s="200">
        <v>0</v>
      </c>
      <c r="DW520" s="1304"/>
    </row>
    <row r="521" spans="1:127" ht="16.5" thickBot="1">
      <c r="A521" s="716"/>
      <c r="B521" s="716"/>
      <c r="C521" s="716"/>
      <c r="D521" s="716"/>
      <c r="E521" s="716"/>
      <c r="F521" s="716"/>
      <c r="G521" s="716"/>
      <c r="H521" s="716"/>
      <c r="I521" s="716"/>
      <c r="J521" s="716"/>
      <c r="K521" s="716"/>
      <c r="L521" s="716"/>
      <c r="M521" s="716"/>
      <c r="N521" s="716"/>
      <c r="O521" s="716"/>
      <c r="P521" s="716"/>
      <c r="Q521" s="716"/>
      <c r="R521" s="716"/>
      <c r="S521" s="716"/>
      <c r="T521" s="200">
        <v>0</v>
      </c>
      <c r="U521" s="200">
        <v>0</v>
      </c>
      <c r="V521" s="200">
        <v>0</v>
      </c>
      <c r="W521" s="200">
        <v>0</v>
      </c>
      <c r="X521" s="200">
        <v>0</v>
      </c>
      <c r="Y521" s="200">
        <v>0</v>
      </c>
      <c r="Z521" s="200">
        <v>0</v>
      </c>
      <c r="AA521" s="200">
        <v>0</v>
      </c>
      <c r="AB521" s="200">
        <v>0</v>
      </c>
      <c r="AC521" s="200">
        <v>0</v>
      </c>
      <c r="AD521" s="200">
        <v>0</v>
      </c>
      <c r="AE521" s="200">
        <v>0</v>
      </c>
      <c r="AF521" s="200">
        <v>0</v>
      </c>
      <c r="AG521" s="200">
        <v>0</v>
      </c>
      <c r="AH521" s="200">
        <v>0</v>
      </c>
      <c r="AI521" s="200">
        <v>0</v>
      </c>
      <c r="AJ521" s="200">
        <v>0</v>
      </c>
      <c r="AK521" s="200">
        <v>0</v>
      </c>
      <c r="AL521" s="200">
        <v>0</v>
      </c>
      <c r="AM521" s="200">
        <v>0</v>
      </c>
      <c r="AN521" s="200">
        <v>0</v>
      </c>
      <c r="AO521" s="200">
        <v>0</v>
      </c>
      <c r="AP521" s="200">
        <v>0</v>
      </c>
      <c r="AQ521" s="200">
        <v>0</v>
      </c>
      <c r="AR521" s="200">
        <v>0</v>
      </c>
      <c r="AS521" s="200">
        <v>0</v>
      </c>
      <c r="AT521" s="200">
        <v>0</v>
      </c>
      <c r="AU521" s="200">
        <v>0</v>
      </c>
      <c r="AV521" s="200">
        <v>0</v>
      </c>
      <c r="AW521" s="200">
        <v>0</v>
      </c>
      <c r="AX521" s="200">
        <v>0</v>
      </c>
      <c r="AY521" s="200">
        <v>0</v>
      </c>
      <c r="AZ521" s="200">
        <v>0</v>
      </c>
      <c r="BA521" s="200">
        <v>0</v>
      </c>
      <c r="BB521" s="200">
        <v>0</v>
      </c>
      <c r="BC521" s="200">
        <v>0</v>
      </c>
      <c r="BD521" s="200">
        <v>0</v>
      </c>
      <c r="BE521" s="200">
        <v>0</v>
      </c>
      <c r="BF521" s="262"/>
      <c r="BG521" s="262"/>
      <c r="BH521" s="262"/>
      <c r="BI521" s="716"/>
      <c r="BJ521" s="716"/>
      <c r="BK521" s="716"/>
      <c r="BL521" s="716"/>
      <c r="BM521" s="716"/>
      <c r="BN521" s="716"/>
      <c r="BO521" s="716"/>
      <c r="BP521" s="716"/>
      <c r="BQ521" s="716"/>
      <c r="BR521" s="716"/>
      <c r="BS521" s="716"/>
      <c r="BT521" s="200">
        <v>0</v>
      </c>
      <c r="BU521" s="200">
        <v>0</v>
      </c>
      <c r="BV521" s="200">
        <v>0</v>
      </c>
      <c r="BW521" s="200">
        <v>0</v>
      </c>
      <c r="BX521" s="200">
        <v>0</v>
      </c>
      <c r="BY521" s="200">
        <v>0</v>
      </c>
      <c r="BZ521" s="200">
        <v>0</v>
      </c>
      <c r="CA521" s="200">
        <v>0</v>
      </c>
      <c r="CB521" s="200">
        <v>0</v>
      </c>
      <c r="CC521" s="200">
        <v>0</v>
      </c>
      <c r="CD521" s="200">
        <v>0</v>
      </c>
      <c r="CE521" s="200">
        <v>0</v>
      </c>
      <c r="CF521" s="200">
        <v>0</v>
      </c>
      <c r="CG521" s="200">
        <v>0</v>
      </c>
      <c r="CH521" s="200">
        <v>0</v>
      </c>
      <c r="CI521" s="200">
        <v>0</v>
      </c>
      <c r="CJ521" s="200">
        <v>0</v>
      </c>
      <c r="CK521" s="200">
        <v>0</v>
      </c>
      <c r="CL521" s="200">
        <v>0</v>
      </c>
      <c r="CM521" s="200">
        <v>0</v>
      </c>
      <c r="CN521" s="200">
        <v>0</v>
      </c>
      <c r="CO521" s="200">
        <v>0</v>
      </c>
      <c r="CP521" s="200">
        <v>0</v>
      </c>
      <c r="CQ521" s="200">
        <v>0</v>
      </c>
      <c r="CR521" s="200">
        <v>0</v>
      </c>
      <c r="CS521" s="200">
        <v>0</v>
      </c>
      <c r="CT521" s="200">
        <v>0</v>
      </c>
      <c r="CU521" s="200">
        <v>0</v>
      </c>
      <c r="CV521" s="200">
        <v>0</v>
      </c>
      <c r="CW521" s="200">
        <v>0</v>
      </c>
      <c r="CX521" s="200">
        <v>0</v>
      </c>
      <c r="CY521" s="200">
        <v>0</v>
      </c>
      <c r="CZ521" s="200">
        <v>0</v>
      </c>
      <c r="DA521" s="200">
        <v>0</v>
      </c>
      <c r="DB521" s="716"/>
      <c r="DC521" s="716"/>
      <c r="DD521" s="716"/>
      <c r="DE521" s="716"/>
      <c r="DF521" s="716"/>
      <c r="DG521" s="716"/>
      <c r="DH521" s="716"/>
      <c r="DI521" s="200">
        <v>0</v>
      </c>
      <c r="DJ521" s="200">
        <v>0</v>
      </c>
      <c r="DK521" s="200">
        <v>0</v>
      </c>
      <c r="DL521" s="200">
        <v>0</v>
      </c>
      <c r="DM521" s="200">
        <v>0</v>
      </c>
      <c r="DN521" s="200">
        <v>0</v>
      </c>
      <c r="DO521" s="200">
        <v>0</v>
      </c>
      <c r="DP521" s="200">
        <v>0</v>
      </c>
      <c r="DQ521" s="200">
        <v>0</v>
      </c>
      <c r="DR521" s="200">
        <v>0</v>
      </c>
      <c r="DS521" s="200">
        <v>0</v>
      </c>
      <c r="DT521" s="200">
        <v>0</v>
      </c>
      <c r="DU521" s="200">
        <v>0</v>
      </c>
      <c r="DV521" s="200">
        <v>0</v>
      </c>
      <c r="DW521" s="1304"/>
    </row>
    <row r="522" spans="1:127" ht="12.75" customHeight="1">
      <c r="B522" s="2964" t="s">
        <v>923</v>
      </c>
      <c r="C522" s="2964"/>
      <c r="D522" s="2964"/>
      <c r="E522" s="2964"/>
      <c r="F522" s="2964"/>
      <c r="G522" s="3029"/>
      <c r="H522" s="3030" t="s">
        <v>293</v>
      </c>
      <c r="I522" s="2953"/>
      <c r="J522" s="2953"/>
      <c r="K522" s="2953"/>
      <c r="L522" s="2953"/>
      <c r="M522" s="2953"/>
      <c r="N522" s="2953"/>
      <c r="O522" s="2953"/>
      <c r="P522" s="2953"/>
      <c r="Q522" s="2953"/>
      <c r="R522" s="2953"/>
      <c r="S522" s="2953"/>
      <c r="T522" s="2953"/>
      <c r="U522" s="2953"/>
      <c r="V522" s="2953"/>
      <c r="W522" s="2953"/>
      <c r="X522" s="2953"/>
      <c r="Y522" s="2953"/>
      <c r="Z522" s="2953"/>
      <c r="AA522" s="716"/>
      <c r="AB522" s="716"/>
      <c r="AC522" s="716"/>
      <c r="AD522" s="716"/>
      <c r="AE522" s="716"/>
      <c r="AF522" s="716"/>
      <c r="AG522" s="716"/>
      <c r="AH522" s="716"/>
      <c r="AI522" s="716"/>
      <c r="AJ522" s="716"/>
      <c r="AK522" s="716"/>
      <c r="AL522" s="716"/>
      <c r="AM522" s="716"/>
      <c r="AN522" s="716"/>
      <c r="AO522" s="716"/>
      <c r="AP522" s="716"/>
      <c r="AQ522" s="716"/>
      <c r="AR522" s="716"/>
      <c r="AS522" s="716"/>
      <c r="AT522" s="716"/>
      <c r="AU522" s="716"/>
      <c r="AV522" s="716"/>
      <c r="AW522" s="200">
        <v>0</v>
      </c>
      <c r="AX522" s="3031" t="s">
        <v>982</v>
      </c>
      <c r="AY522" s="3032"/>
      <c r="AZ522" s="3032"/>
      <c r="BA522" s="3032"/>
      <c r="BB522" s="3032"/>
      <c r="BC522" s="3032"/>
      <c r="BD522" s="3032"/>
      <c r="BE522" s="3032"/>
      <c r="BF522" s="3032"/>
      <c r="BG522" s="3032"/>
      <c r="BH522" s="3032"/>
      <c r="BI522" s="3032"/>
      <c r="BJ522" s="3032"/>
      <c r="BK522" s="3032"/>
      <c r="BL522" s="3032"/>
      <c r="BM522" s="3032"/>
      <c r="BN522" s="3032"/>
      <c r="BO522" s="3032"/>
      <c r="BP522" s="3032"/>
      <c r="BQ522" s="3032"/>
      <c r="BR522" s="3032"/>
      <c r="BS522" s="3032"/>
      <c r="BT522" s="3032"/>
      <c r="BU522" s="3032"/>
      <c r="BV522" s="3032"/>
      <c r="BW522" s="3032"/>
      <c r="BX522" s="3032"/>
      <c r="BY522" s="3032"/>
      <c r="BZ522" s="3032"/>
      <c r="CA522" s="3032"/>
      <c r="CB522" s="3032"/>
      <c r="CC522" s="3032"/>
      <c r="CD522" s="3032"/>
      <c r="CE522" s="3032"/>
      <c r="CF522" s="3032"/>
      <c r="CG522" s="3032"/>
      <c r="CH522" s="3032"/>
      <c r="CI522" s="3032"/>
      <c r="CJ522" s="3032"/>
      <c r="CK522" s="3032"/>
      <c r="CL522" s="3032"/>
      <c r="CM522" s="3032"/>
      <c r="CN522" s="3033"/>
      <c r="CO522" s="3497" t="s">
        <v>983</v>
      </c>
      <c r="CP522" s="3497"/>
      <c r="CQ522" s="3497"/>
      <c r="CR522" s="3497"/>
      <c r="CS522" s="3497"/>
      <c r="CT522" s="3497"/>
      <c r="CU522" s="3497"/>
      <c r="CV522" s="3497"/>
      <c r="CW522" s="3497"/>
      <c r="CX522" s="3497"/>
      <c r="CY522" s="3497"/>
      <c r="CZ522" s="3497"/>
      <c r="DA522" s="3498"/>
      <c r="DB522" s="716"/>
      <c r="DC522" s="716"/>
      <c r="DD522" s="716"/>
      <c r="DE522" s="716"/>
      <c r="DF522" s="716"/>
      <c r="DG522" s="716"/>
      <c r="DH522" s="716"/>
      <c r="DI522" s="200">
        <v>0</v>
      </c>
      <c r="DJ522" s="200">
        <v>0</v>
      </c>
      <c r="DK522" s="200">
        <v>0</v>
      </c>
      <c r="DL522" s="200">
        <v>0</v>
      </c>
      <c r="DM522" s="200">
        <v>0</v>
      </c>
      <c r="DN522" s="200">
        <v>0</v>
      </c>
      <c r="DO522" s="200">
        <v>0</v>
      </c>
      <c r="DP522" s="200">
        <v>0</v>
      </c>
      <c r="DQ522" s="200">
        <v>0</v>
      </c>
      <c r="DR522" s="200">
        <v>0</v>
      </c>
      <c r="DS522" s="200">
        <v>0</v>
      </c>
      <c r="DT522" s="200">
        <v>0</v>
      </c>
      <c r="DU522" s="200">
        <v>0</v>
      </c>
      <c r="DV522" s="200">
        <v>0</v>
      </c>
      <c r="DW522" s="1304"/>
    </row>
    <row r="523" spans="1:127" ht="16.5" customHeight="1">
      <c r="B523" s="2964"/>
      <c r="C523" s="2964"/>
      <c r="D523" s="2964"/>
      <c r="E523" s="2964"/>
      <c r="F523" s="2964"/>
      <c r="G523" s="3029"/>
      <c r="H523" s="3020" t="s">
        <v>301</v>
      </c>
      <c r="I523" s="3021"/>
      <c r="J523" s="3021"/>
      <c r="K523" s="374"/>
      <c r="L523" s="3021" t="s">
        <v>302</v>
      </c>
      <c r="M523" s="3021"/>
      <c r="N523" s="3022"/>
      <c r="O523" s="157"/>
      <c r="P523" s="3020" t="s">
        <v>303</v>
      </c>
      <c r="Q523" s="3021"/>
      <c r="R523" s="3022"/>
      <c r="S523" s="157"/>
      <c r="T523" s="3020" t="s">
        <v>304</v>
      </c>
      <c r="U523" s="3021"/>
      <c r="V523" s="3022"/>
      <c r="W523" s="157"/>
      <c r="X523" s="3020" t="s">
        <v>305</v>
      </c>
      <c r="Y523" s="3021"/>
      <c r="Z523" s="3022"/>
      <c r="AA523" s="720" t="s">
        <v>990</v>
      </c>
      <c r="AB523" s="716"/>
      <c r="AC523" s="716"/>
      <c r="AD523" s="716"/>
      <c r="AE523" s="716"/>
      <c r="AF523" s="716"/>
      <c r="AG523" s="716"/>
      <c r="AH523" s="716"/>
      <c r="AI523" s="716"/>
      <c r="AJ523" s="716"/>
      <c r="AK523" s="716"/>
      <c r="AL523" s="716"/>
      <c r="AM523" s="716"/>
      <c r="AN523" s="716"/>
      <c r="AO523" s="716"/>
      <c r="AP523" s="716"/>
      <c r="AQ523" s="716"/>
      <c r="AR523" s="716"/>
      <c r="AS523" s="716"/>
      <c r="AT523" s="716"/>
      <c r="AU523" s="716"/>
      <c r="AV523" s="716"/>
      <c r="AW523" s="200">
        <v>0</v>
      </c>
      <c r="AX523" s="3034"/>
      <c r="AY523" s="3035"/>
      <c r="AZ523" s="3035"/>
      <c r="BA523" s="3035"/>
      <c r="BB523" s="3035"/>
      <c r="BC523" s="3035"/>
      <c r="BD523" s="3035"/>
      <c r="BE523" s="3035"/>
      <c r="BF523" s="3035"/>
      <c r="BG523" s="3035"/>
      <c r="BH523" s="3035"/>
      <c r="BI523" s="3035"/>
      <c r="BJ523" s="3035"/>
      <c r="BK523" s="3035"/>
      <c r="BL523" s="3035"/>
      <c r="BM523" s="3035"/>
      <c r="BN523" s="3035"/>
      <c r="BO523" s="3035"/>
      <c r="BP523" s="3035"/>
      <c r="BQ523" s="3035"/>
      <c r="BR523" s="3035"/>
      <c r="BS523" s="3035"/>
      <c r="BT523" s="3035"/>
      <c r="BU523" s="3035"/>
      <c r="BV523" s="3035"/>
      <c r="BW523" s="3035"/>
      <c r="BX523" s="3035"/>
      <c r="BY523" s="3035"/>
      <c r="BZ523" s="3035"/>
      <c r="CA523" s="3035"/>
      <c r="CB523" s="3035"/>
      <c r="CC523" s="3035"/>
      <c r="CD523" s="3035"/>
      <c r="CE523" s="3035"/>
      <c r="CF523" s="3035"/>
      <c r="CG523" s="3035"/>
      <c r="CH523" s="3035"/>
      <c r="CI523" s="3035"/>
      <c r="CJ523" s="3035"/>
      <c r="CK523" s="3035"/>
      <c r="CL523" s="3035"/>
      <c r="CM523" s="3035"/>
      <c r="CN523" s="3036"/>
      <c r="CO523" s="3499"/>
      <c r="CP523" s="3499"/>
      <c r="CQ523" s="3499"/>
      <c r="CR523" s="3499"/>
      <c r="CS523" s="3499"/>
      <c r="CT523" s="3499"/>
      <c r="CU523" s="3499"/>
      <c r="CV523" s="3499"/>
      <c r="CW523" s="3499"/>
      <c r="CX523" s="3499"/>
      <c r="CY523" s="3499"/>
      <c r="CZ523" s="3499"/>
      <c r="DA523" s="3500"/>
      <c r="DB523" s="716"/>
      <c r="DC523" s="716"/>
      <c r="DD523" s="716"/>
      <c r="DE523" s="716"/>
      <c r="DF523" s="716"/>
      <c r="DG523" s="716"/>
      <c r="DH523" s="716"/>
      <c r="DI523" s="200">
        <v>0</v>
      </c>
      <c r="DJ523" s="200">
        <v>0</v>
      </c>
      <c r="DK523" s="200">
        <v>0</v>
      </c>
      <c r="DL523" s="200">
        <v>0</v>
      </c>
      <c r="DM523" s="200">
        <v>0</v>
      </c>
      <c r="DN523" s="200">
        <v>0</v>
      </c>
      <c r="DO523" s="200">
        <v>0</v>
      </c>
      <c r="DP523" s="200">
        <v>0</v>
      </c>
      <c r="DQ523" s="200">
        <v>0</v>
      </c>
      <c r="DR523" s="200">
        <v>0</v>
      </c>
      <c r="DS523" s="200">
        <v>0</v>
      </c>
      <c r="DT523" s="200">
        <v>0</v>
      </c>
      <c r="DU523" s="200">
        <v>0</v>
      </c>
      <c r="DV523" s="200">
        <v>0</v>
      </c>
      <c r="DW523" s="1304"/>
    </row>
    <row r="524" spans="1:127" ht="15.75" customHeight="1">
      <c r="B524" s="276" t="s">
        <v>328</v>
      </c>
      <c r="C524" s="753"/>
      <c r="D524" s="753"/>
      <c r="E524" s="753"/>
      <c r="F524" s="753"/>
      <c r="G524" s="753"/>
      <c r="H524" s="3491" t="s">
        <v>329</v>
      </c>
      <c r="I524" s="3492"/>
      <c r="J524" s="3493"/>
      <c r="K524" s="754"/>
      <c r="L524" s="3492" t="s">
        <v>308</v>
      </c>
      <c r="M524" s="3492"/>
      <c r="N524" s="3493"/>
      <c r="O524" s="754"/>
      <c r="P524" s="3491" t="s">
        <v>311</v>
      </c>
      <c r="Q524" s="3492"/>
      <c r="R524" s="3493"/>
      <c r="S524" s="754"/>
      <c r="T524" s="3491" t="s">
        <v>329</v>
      </c>
      <c r="U524" s="3492"/>
      <c r="V524" s="3493"/>
      <c r="W524" s="754"/>
      <c r="X524" s="3491" t="s">
        <v>311</v>
      </c>
      <c r="Y524" s="3492"/>
      <c r="Z524" s="3493"/>
      <c r="AA524" s="82" t="s">
        <v>330</v>
      </c>
      <c r="AB524" s="262"/>
      <c r="AC524" s="262"/>
      <c r="AD524" s="716"/>
      <c r="AE524" s="716"/>
      <c r="AF524" s="716"/>
      <c r="AG524" s="716"/>
      <c r="AH524" s="716"/>
      <c r="AI524" s="716"/>
      <c r="AJ524" s="716"/>
      <c r="AK524" s="716"/>
      <c r="AL524" s="716"/>
      <c r="AM524" s="716"/>
      <c r="AN524" s="716"/>
      <c r="AO524" s="716"/>
      <c r="AP524" s="716"/>
      <c r="AQ524" s="716"/>
      <c r="AR524" s="716"/>
      <c r="AS524" s="716"/>
      <c r="AT524" s="716"/>
      <c r="AU524" s="716"/>
      <c r="AV524" s="716"/>
      <c r="AW524" s="200">
        <v>0</v>
      </c>
      <c r="AX524" s="2975" t="s">
        <v>984</v>
      </c>
      <c r="AY524" s="2976"/>
      <c r="AZ524" s="2976"/>
      <c r="BA524" s="2976"/>
      <c r="BB524" s="2976"/>
      <c r="BC524" s="2976"/>
      <c r="BD524" s="2976"/>
      <c r="BE524" s="2976"/>
      <c r="BF524" s="2977" t="s">
        <v>991</v>
      </c>
      <c r="BG524" s="2977"/>
      <c r="BH524" s="2977"/>
      <c r="BI524" s="2977"/>
      <c r="BJ524" s="2977"/>
      <c r="BK524" s="2977"/>
      <c r="BL524" s="2977"/>
      <c r="BM524" s="2977"/>
      <c r="BN524" s="2977"/>
      <c r="BO524" s="2977"/>
      <c r="BP524" s="2977"/>
      <c r="BQ524" s="2977"/>
      <c r="BR524" s="2977"/>
      <c r="BS524" s="2978">
        <f>BY536</f>
        <v>64</v>
      </c>
      <c r="BT524" s="2978"/>
      <c r="BU524" s="2978"/>
      <c r="BV524" s="2978"/>
      <c r="BW524" s="2978"/>
      <c r="BX524" s="2978"/>
      <c r="BY524" s="2979" t="s">
        <v>992</v>
      </c>
      <c r="BZ524" s="2979"/>
      <c r="CA524" s="2979"/>
      <c r="CB524" s="2979"/>
      <c r="CC524" s="2979"/>
      <c r="CD524" s="2979"/>
      <c r="CE524" s="2979"/>
      <c r="CF524" s="2979"/>
      <c r="CG524" s="267" t="s">
        <v>993</v>
      </c>
      <c r="CH524" s="585"/>
      <c r="CI524" s="585"/>
      <c r="CJ524" s="585"/>
      <c r="CK524" s="585"/>
      <c r="CL524" s="585"/>
      <c r="CM524" s="585"/>
      <c r="CN524" s="755"/>
      <c r="CO524" s="1318" t="s">
        <v>984</v>
      </c>
      <c r="CP524" s="1319"/>
      <c r="CQ524" s="1319"/>
      <c r="CR524" s="270"/>
      <c r="CS524" s="270"/>
      <c r="CT524" s="270"/>
      <c r="CU524" s="270"/>
      <c r="CV524" s="270"/>
      <c r="CW524" s="270"/>
      <c r="CX524" s="270"/>
      <c r="CY524" s="270"/>
      <c r="CZ524" s="270"/>
      <c r="DA524" s="271"/>
      <c r="DB524" s="716"/>
      <c r="DC524" s="716"/>
      <c r="DD524" s="716"/>
      <c r="DE524" s="716"/>
      <c r="DF524" s="716"/>
      <c r="DG524" s="716"/>
      <c r="DH524" s="716"/>
      <c r="DI524" s="200">
        <v>0</v>
      </c>
      <c r="DJ524" s="200">
        <v>0</v>
      </c>
      <c r="DK524" s="200">
        <v>0</v>
      </c>
      <c r="DL524" s="200">
        <v>0</v>
      </c>
      <c r="DM524" s="200">
        <v>0</v>
      </c>
      <c r="DN524" s="200">
        <v>0</v>
      </c>
      <c r="DO524" s="200">
        <v>0</v>
      </c>
      <c r="DP524" s="200">
        <v>0</v>
      </c>
      <c r="DQ524" s="200">
        <v>0</v>
      </c>
      <c r="DR524" s="200">
        <v>0</v>
      </c>
      <c r="DS524" s="200">
        <v>0</v>
      </c>
      <c r="DT524" s="200">
        <v>0</v>
      </c>
      <c r="DU524" s="200">
        <v>0</v>
      </c>
      <c r="DV524" s="200">
        <v>0</v>
      </c>
      <c r="DW524" s="1304"/>
    </row>
    <row r="525" spans="1:127" ht="15.75">
      <c r="B525" s="756" t="s">
        <v>411</v>
      </c>
      <c r="C525" s="757"/>
      <c r="D525" s="757"/>
      <c r="E525" s="757"/>
      <c r="F525" s="757"/>
      <c r="G525" s="757"/>
      <c r="H525" s="3494"/>
      <c r="I525" s="3495"/>
      <c r="J525" s="3496"/>
      <c r="K525" s="758"/>
      <c r="L525" s="3495"/>
      <c r="M525" s="3495"/>
      <c r="N525" s="3496"/>
      <c r="O525" s="758"/>
      <c r="P525" s="3494"/>
      <c r="Q525" s="3495"/>
      <c r="R525" s="3496"/>
      <c r="S525" s="758"/>
      <c r="T525" s="3494"/>
      <c r="U525" s="3495"/>
      <c r="V525" s="3496"/>
      <c r="W525" s="758"/>
      <c r="X525" s="3494"/>
      <c r="Y525" s="3495"/>
      <c r="Z525" s="3496"/>
      <c r="AA525" s="82"/>
      <c r="AB525" s="262"/>
      <c r="AC525" s="262"/>
      <c r="AD525" s="716"/>
      <c r="AE525" s="716"/>
      <c r="AF525" s="716"/>
      <c r="AG525" s="716"/>
      <c r="AH525" s="716"/>
      <c r="AI525" s="716"/>
      <c r="AJ525" s="716"/>
      <c r="AK525" s="716"/>
      <c r="AL525" s="716"/>
      <c r="AM525" s="716"/>
      <c r="AN525" s="716"/>
      <c r="AO525" s="716"/>
      <c r="AP525" s="716"/>
      <c r="AQ525" s="716"/>
      <c r="AR525" s="716"/>
      <c r="AS525" s="716"/>
      <c r="AT525" s="716"/>
      <c r="AU525" s="716"/>
      <c r="AV525" s="716"/>
      <c r="AW525" s="200">
        <v>0</v>
      </c>
      <c r="AX525" s="2970">
        <v>20</v>
      </c>
      <c r="AY525" s="2971"/>
      <c r="AZ525" s="2971"/>
      <c r="BA525" s="2971"/>
      <c r="BB525" s="2971"/>
      <c r="BC525" s="2971"/>
      <c r="BD525" s="2971"/>
      <c r="BE525" s="2971"/>
      <c r="BF525" s="2972" t="s">
        <v>994</v>
      </c>
      <c r="BG525" s="2972"/>
      <c r="BH525" s="2972"/>
      <c r="BI525" s="2972"/>
      <c r="BJ525" s="2972"/>
      <c r="BK525" s="2972"/>
      <c r="BL525" s="2972"/>
      <c r="BM525" s="2972"/>
      <c r="BN525" s="2972"/>
      <c r="BO525" s="2972"/>
      <c r="BP525" s="2972"/>
      <c r="BQ525" s="2972"/>
      <c r="BR525" s="2972"/>
      <c r="BS525" s="2973">
        <f>BY525</f>
        <v>32</v>
      </c>
      <c r="BT525" s="2973"/>
      <c r="BU525" s="2973"/>
      <c r="BV525" s="2973"/>
      <c r="BW525" s="2973"/>
      <c r="BX525" s="2973"/>
      <c r="BY525" s="2974">
        <v>32</v>
      </c>
      <c r="BZ525" s="2974"/>
      <c r="CA525" s="2974"/>
      <c r="CB525" s="2974"/>
      <c r="CC525" s="2974"/>
      <c r="CD525" s="2974"/>
      <c r="CE525" s="2974"/>
      <c r="CF525" s="2974"/>
      <c r="CG525" s="2954">
        <v>2</v>
      </c>
      <c r="CH525" s="2954"/>
      <c r="CI525" s="2954"/>
      <c r="CJ525" s="2954"/>
      <c r="CK525" s="2954"/>
      <c r="CL525" s="2954"/>
      <c r="CM525" s="2954"/>
      <c r="CN525" s="2955"/>
      <c r="CO525" s="1320" t="s">
        <v>985</v>
      </c>
      <c r="CP525" s="1319"/>
      <c r="CQ525" s="1319"/>
      <c r="CR525" s="270"/>
      <c r="CS525" s="270"/>
      <c r="CT525" s="270"/>
      <c r="CU525" s="270"/>
      <c r="CV525" s="270"/>
      <c r="CW525" s="270"/>
      <c r="CX525" s="270"/>
      <c r="CY525" s="270"/>
      <c r="CZ525" s="270"/>
      <c r="DA525" s="271"/>
      <c r="DB525" s="716"/>
      <c r="DC525" s="716"/>
      <c r="DD525" s="716"/>
      <c r="DE525" s="716"/>
      <c r="DF525" s="716"/>
      <c r="DG525" s="716"/>
      <c r="DH525" s="716"/>
      <c r="DI525" s="200">
        <v>0</v>
      </c>
      <c r="DJ525" s="200">
        <v>0</v>
      </c>
      <c r="DK525" s="200">
        <v>0</v>
      </c>
      <c r="DL525" s="200">
        <v>0</v>
      </c>
      <c r="DM525" s="200">
        <v>0</v>
      </c>
      <c r="DN525" s="200">
        <v>0</v>
      </c>
      <c r="DO525" s="200">
        <v>0</v>
      </c>
      <c r="DP525" s="200">
        <v>0</v>
      </c>
      <c r="DQ525" s="200">
        <v>0</v>
      </c>
      <c r="DR525" s="200">
        <v>0</v>
      </c>
      <c r="DS525" s="200">
        <v>0</v>
      </c>
      <c r="DT525" s="200">
        <v>0</v>
      </c>
      <c r="DU525" s="200">
        <v>0</v>
      </c>
      <c r="DV525" s="200">
        <v>0</v>
      </c>
      <c r="DW525" s="1304"/>
    </row>
    <row r="526" spans="1:127" ht="15.75" customHeight="1">
      <c r="B526" s="759" t="s">
        <v>394</v>
      </c>
      <c r="C526" s="760"/>
      <c r="D526" s="760"/>
      <c r="E526" s="760"/>
      <c r="F526" s="760"/>
      <c r="G526" s="760"/>
      <c r="H526" s="3504" t="s">
        <v>311</v>
      </c>
      <c r="I526" s="3505"/>
      <c r="J526" s="3506"/>
      <c r="K526" s="758"/>
      <c r="L526" s="3505" t="s">
        <v>308</v>
      </c>
      <c r="M526" s="3505"/>
      <c r="N526" s="3506"/>
      <c r="O526" s="758"/>
      <c r="P526" s="3504" t="s">
        <v>308</v>
      </c>
      <c r="Q526" s="3505"/>
      <c r="R526" s="3506"/>
      <c r="S526" s="758"/>
      <c r="T526" s="3504" t="s">
        <v>311</v>
      </c>
      <c r="U526" s="3505"/>
      <c r="V526" s="3506"/>
      <c r="W526" s="758"/>
      <c r="X526" s="3504" t="s">
        <v>329</v>
      </c>
      <c r="Y526" s="3505"/>
      <c r="Z526" s="3506"/>
      <c r="AA526" s="82" t="s">
        <v>395</v>
      </c>
      <c r="AB526" s="262"/>
      <c r="AC526" s="262"/>
      <c r="AD526" s="716"/>
      <c r="AE526" s="716"/>
      <c r="AF526" s="716"/>
      <c r="AG526" s="716"/>
      <c r="AH526" s="716"/>
      <c r="AI526" s="716"/>
      <c r="AJ526" s="716"/>
      <c r="AK526" s="716"/>
      <c r="AL526" s="716"/>
      <c r="AM526" s="716"/>
      <c r="AN526" s="716"/>
      <c r="AO526" s="716"/>
      <c r="AP526" s="716"/>
      <c r="AQ526" s="716"/>
      <c r="AR526" s="716"/>
      <c r="AS526" s="716"/>
      <c r="AT526" s="716"/>
      <c r="AU526" s="716"/>
      <c r="AV526" s="716"/>
      <c r="AW526" s="200">
        <v>0</v>
      </c>
      <c r="AX526" s="2962" t="s">
        <v>988</v>
      </c>
      <c r="AY526" s="2963"/>
      <c r="AZ526" s="2963"/>
      <c r="BA526" s="2963"/>
      <c r="BB526" s="2963"/>
      <c r="BC526" s="2963"/>
      <c r="BD526" s="2963"/>
      <c r="BE526" s="2963"/>
      <c r="BF526" s="2964" t="s">
        <v>923</v>
      </c>
      <c r="BG526" s="2964"/>
      <c r="BH526" s="2964"/>
      <c r="BI526" s="2964"/>
      <c r="BJ526" s="2964"/>
      <c r="BK526" s="2964"/>
      <c r="BL526" s="2964"/>
      <c r="BM526" s="2964"/>
      <c r="BN526" s="2964"/>
      <c r="BO526" s="2964"/>
      <c r="BP526" s="2964"/>
      <c r="BQ526" s="2964"/>
      <c r="BR526" s="2964"/>
      <c r="BS526" s="2964"/>
      <c r="BT526" s="2964"/>
      <c r="BU526" s="2964"/>
      <c r="BV526" s="2964"/>
      <c r="BW526" s="2964"/>
      <c r="BX526" s="2964"/>
      <c r="BY526" s="2965" t="s">
        <v>976</v>
      </c>
      <c r="BZ526" s="2965"/>
      <c r="CA526" s="2965"/>
      <c r="CB526" s="2965" t="s">
        <v>977</v>
      </c>
      <c r="CC526" s="2965"/>
      <c r="CD526" s="2965"/>
      <c r="CE526" s="2965"/>
      <c r="CF526" s="2965"/>
      <c r="CG526" s="3501" t="s">
        <v>981</v>
      </c>
      <c r="CH526" s="3501"/>
      <c r="CI526" s="3501"/>
      <c r="CJ526" s="3501"/>
      <c r="CK526" s="3501"/>
      <c r="CL526" s="3501"/>
      <c r="CM526" s="3501"/>
      <c r="CN526" s="3502"/>
      <c r="CO526" s="1321" t="s">
        <v>995</v>
      </c>
      <c r="CP526" s="1319"/>
      <c r="CQ526" s="1319"/>
      <c r="CR526" s="270"/>
      <c r="CS526" s="270"/>
      <c r="CT526" s="270"/>
      <c r="CU526" s="270"/>
      <c r="CV526" s="270"/>
      <c r="CW526" s="270"/>
      <c r="CX526" s="270"/>
      <c r="CY526" s="270"/>
      <c r="CZ526" s="270"/>
      <c r="DA526" s="271"/>
      <c r="DB526" s="716"/>
      <c r="DC526" s="716"/>
      <c r="DD526" s="716"/>
      <c r="DE526" s="716"/>
      <c r="DF526" s="716"/>
      <c r="DG526" s="716"/>
      <c r="DH526" s="716"/>
      <c r="DI526" s="200">
        <v>0</v>
      </c>
      <c r="DJ526" s="200">
        <v>0</v>
      </c>
      <c r="DK526" s="200">
        <v>0</v>
      </c>
      <c r="DL526" s="200">
        <v>0</v>
      </c>
      <c r="DM526" s="200">
        <v>0</v>
      </c>
      <c r="DN526" s="200">
        <v>0</v>
      </c>
      <c r="DO526" s="200">
        <v>0</v>
      </c>
      <c r="DP526" s="200">
        <v>0</v>
      </c>
      <c r="DQ526" s="200">
        <v>0</v>
      </c>
      <c r="DR526" s="200">
        <v>0</v>
      </c>
      <c r="DS526" s="200">
        <v>0</v>
      </c>
      <c r="DT526" s="200">
        <v>0</v>
      </c>
      <c r="DU526" s="200">
        <v>0</v>
      </c>
      <c r="DV526" s="200">
        <v>0</v>
      </c>
      <c r="DW526" s="1304"/>
    </row>
    <row r="527" spans="1:127" ht="15.75" customHeight="1">
      <c r="B527" s="761" t="s">
        <v>397</v>
      </c>
      <c r="C527" s="762"/>
      <c r="D527" s="762"/>
      <c r="E527" s="762"/>
      <c r="F527" s="762"/>
      <c r="G527" s="762"/>
      <c r="H527" s="3507"/>
      <c r="I527" s="3508"/>
      <c r="J527" s="3509"/>
      <c r="K527" s="758"/>
      <c r="L527" s="3508"/>
      <c r="M527" s="3508"/>
      <c r="N527" s="3509"/>
      <c r="O527" s="758"/>
      <c r="P527" s="3507"/>
      <c r="Q527" s="3508"/>
      <c r="R527" s="3509"/>
      <c r="S527" s="758"/>
      <c r="T527" s="3507"/>
      <c r="U527" s="3508"/>
      <c r="V527" s="3509"/>
      <c r="W527" s="758"/>
      <c r="X527" s="3507"/>
      <c r="Y527" s="3508"/>
      <c r="Z527" s="3509"/>
      <c r="AA527" s="266"/>
      <c r="AB527" s="266"/>
      <c r="AC527" s="266"/>
      <c r="AD527" s="716"/>
      <c r="AE527" s="716"/>
      <c r="AF527" s="716"/>
      <c r="AG527" s="716"/>
      <c r="AH527" s="716"/>
      <c r="AI527" s="716"/>
      <c r="AJ527" s="716"/>
      <c r="AK527" s="716"/>
      <c r="AL527" s="716"/>
      <c r="AM527" s="716"/>
      <c r="AN527" s="716"/>
      <c r="AO527" s="716"/>
      <c r="AP527" s="716"/>
      <c r="AQ527" s="716"/>
      <c r="AR527" s="716"/>
      <c r="AS527" s="716"/>
      <c r="AT527" s="716"/>
      <c r="AU527" s="716"/>
      <c r="AV527" s="716"/>
      <c r="AW527" s="200">
        <v>0</v>
      </c>
      <c r="AX527" s="2939">
        <v>4</v>
      </c>
      <c r="AY527" s="2940"/>
      <c r="AZ527" s="2940"/>
      <c r="BA527" s="2940"/>
      <c r="BB527" s="2940"/>
      <c r="BC527" s="2941">
        <f>AX527/AX525</f>
        <v>0.2</v>
      </c>
      <c r="BD527" s="2941"/>
      <c r="BE527" s="2941"/>
      <c r="BF527" s="276" t="s">
        <v>328</v>
      </c>
      <c r="BG527" s="276"/>
      <c r="BH527" s="276"/>
      <c r="BI527" s="276"/>
      <c r="BJ527" s="276"/>
      <c r="BK527" s="276"/>
      <c r="BL527" s="276"/>
      <c r="BM527" s="276"/>
      <c r="BN527" s="276"/>
      <c r="BO527" s="276"/>
      <c r="BP527" s="276"/>
      <c r="BQ527" s="276"/>
      <c r="BR527" s="276"/>
      <c r="BS527" s="276"/>
      <c r="BT527" s="276"/>
      <c r="BU527" s="276"/>
      <c r="BV527" s="276"/>
      <c r="BW527" s="276"/>
      <c r="BX527" s="276"/>
      <c r="BY527" s="2942">
        <f>(AX527/AX525)*BY536</f>
        <v>12.8</v>
      </c>
      <c r="BZ527" s="2942"/>
      <c r="CA527" s="2942"/>
      <c r="CB527" s="2943">
        <f>IF(BY527=BY536,"chaque repas",IF(BY527=0,0,BY536/BY527))</f>
        <v>5</v>
      </c>
      <c r="CC527" s="2943"/>
      <c r="CD527" s="2943"/>
      <c r="CE527" s="2943"/>
      <c r="CF527" s="2943"/>
      <c r="CG527" s="3503" t="s">
        <v>978</v>
      </c>
      <c r="CH527" s="3503"/>
      <c r="CI527" s="3503"/>
      <c r="CJ527" s="3503"/>
      <c r="CK527" s="3503"/>
      <c r="CL527" s="3503"/>
      <c r="CM527" s="3503"/>
      <c r="CN527" s="3503"/>
      <c r="CO527" s="1322" t="s">
        <v>996</v>
      </c>
      <c r="CP527" s="1322"/>
      <c r="CQ527" s="1319"/>
      <c r="CR527" s="270"/>
      <c r="CS527" s="270"/>
      <c r="CT527" s="270"/>
      <c r="CU527" s="270"/>
      <c r="CV527" s="270"/>
      <c r="CW527" s="270"/>
      <c r="CX527" s="270"/>
      <c r="CY527" s="270"/>
      <c r="CZ527" s="270"/>
      <c r="DA527" s="271"/>
      <c r="DB527" s="716"/>
      <c r="DC527" s="716"/>
      <c r="DD527" s="716"/>
      <c r="DE527" s="716"/>
      <c r="DF527" s="716"/>
      <c r="DG527" s="716"/>
      <c r="DH527" s="716"/>
      <c r="DI527" s="200">
        <v>0</v>
      </c>
      <c r="DJ527" s="200">
        <v>0</v>
      </c>
      <c r="DK527" s="200">
        <v>0</v>
      </c>
      <c r="DL527" s="200">
        <v>0</v>
      </c>
      <c r="DM527" s="200">
        <v>0</v>
      </c>
      <c r="DN527" s="200">
        <v>0</v>
      </c>
      <c r="DO527" s="200">
        <v>0</v>
      </c>
      <c r="DP527" s="200">
        <v>0</v>
      </c>
      <c r="DQ527" s="200">
        <v>0</v>
      </c>
      <c r="DR527" s="200">
        <v>0</v>
      </c>
      <c r="DS527" s="200">
        <v>0</v>
      </c>
      <c r="DT527" s="200">
        <v>0</v>
      </c>
      <c r="DU527" s="200">
        <v>0</v>
      </c>
      <c r="DV527" s="200">
        <v>0</v>
      </c>
      <c r="DW527" s="1304"/>
    </row>
    <row r="528" spans="1:127" ht="15.75">
      <c r="B528" s="763" t="s">
        <v>223</v>
      </c>
      <c r="C528" s="764"/>
      <c r="D528" s="764"/>
      <c r="E528" s="764"/>
      <c r="F528" s="764"/>
      <c r="G528" s="764"/>
      <c r="H528" s="3491" t="s">
        <v>402</v>
      </c>
      <c r="I528" s="3492"/>
      <c r="J528" s="3493"/>
      <c r="K528" s="765"/>
      <c r="L528" s="3492" t="s">
        <v>402</v>
      </c>
      <c r="M528" s="3492"/>
      <c r="N528" s="3492"/>
      <c r="O528" s="765"/>
      <c r="P528" s="3492" t="s">
        <v>402</v>
      </c>
      <c r="Q528" s="3492"/>
      <c r="R528" s="3492"/>
      <c r="S528" s="765"/>
      <c r="T528" s="3492" t="s">
        <v>402</v>
      </c>
      <c r="U528" s="3492"/>
      <c r="V528" s="3492"/>
      <c r="W528" s="765"/>
      <c r="X528" s="3491" t="s">
        <v>403</v>
      </c>
      <c r="Y528" s="3492"/>
      <c r="Z528" s="3493"/>
      <c r="AA528" s="82" t="s">
        <v>398</v>
      </c>
      <c r="AB528" s="262"/>
      <c r="AC528" s="262"/>
      <c r="AD528" s="716"/>
      <c r="AE528" s="716"/>
      <c r="AF528" s="716"/>
      <c r="AG528" s="716"/>
      <c r="AH528" s="716"/>
      <c r="AI528" s="716"/>
      <c r="AJ528" s="716"/>
      <c r="AK528" s="716"/>
      <c r="AL528" s="716"/>
      <c r="AM528" s="716"/>
      <c r="AN528" s="716"/>
      <c r="AO528" s="716"/>
      <c r="AP528" s="716"/>
      <c r="AQ528" s="716"/>
      <c r="AR528" s="716"/>
      <c r="AS528" s="716"/>
      <c r="AT528" s="716"/>
      <c r="AU528" s="716"/>
      <c r="AV528" s="716"/>
      <c r="AW528" s="200">
        <v>0</v>
      </c>
      <c r="AX528" s="2939">
        <v>4</v>
      </c>
      <c r="AY528" s="2940"/>
      <c r="AZ528" s="2940"/>
      <c r="BA528" s="2940"/>
      <c r="BB528" s="2940"/>
      <c r="BC528" s="2941">
        <f>AX528/AX525</f>
        <v>0.2</v>
      </c>
      <c r="BD528" s="2941"/>
      <c r="BE528" s="2941"/>
      <c r="BF528" s="756" t="s">
        <v>411</v>
      </c>
      <c r="BG528" s="756"/>
      <c r="BH528" s="756"/>
      <c r="BI528" s="756"/>
      <c r="BJ528" s="756"/>
      <c r="BK528" s="756"/>
      <c r="BL528" s="756"/>
      <c r="BM528" s="756"/>
      <c r="BN528" s="756"/>
      <c r="BO528" s="756"/>
      <c r="BP528" s="756"/>
      <c r="BQ528" s="756"/>
      <c r="BR528" s="756"/>
      <c r="BS528" s="756"/>
      <c r="BT528" s="756"/>
      <c r="BU528" s="756"/>
      <c r="BV528" s="756"/>
      <c r="BW528" s="756"/>
      <c r="BX528" s="756"/>
      <c r="BY528" s="2942">
        <f>(AX528/AX525)*BY536</f>
        <v>12.8</v>
      </c>
      <c r="BZ528" s="2942"/>
      <c r="CA528" s="2942"/>
      <c r="CB528" s="2943">
        <f>IF(BY528=BY536,"chaque repas",IF(BY528=0,0,BY536/BY528))</f>
        <v>5</v>
      </c>
      <c r="CC528" s="2943"/>
      <c r="CD528" s="2943"/>
      <c r="CE528" s="2943"/>
      <c r="CF528" s="2943"/>
      <c r="CG528" s="3503"/>
      <c r="CH528" s="3503"/>
      <c r="CI528" s="3503"/>
      <c r="CJ528" s="3503"/>
      <c r="CK528" s="3503"/>
      <c r="CL528" s="3503"/>
      <c r="CM528" s="3503"/>
      <c r="CN528" s="3503"/>
      <c r="CO528" s="1319" t="s">
        <v>997</v>
      </c>
      <c r="CP528" s="1319"/>
      <c r="CQ528" s="1319"/>
      <c r="CR528" s="270"/>
      <c r="CS528" s="270"/>
      <c r="CT528" s="270"/>
      <c r="CU528" s="270"/>
      <c r="CV528" s="270"/>
      <c r="CW528" s="270"/>
      <c r="CX528" s="270"/>
      <c r="CY528" s="270"/>
      <c r="CZ528" s="270"/>
      <c r="DA528" s="271"/>
      <c r="DB528" s="716"/>
      <c r="DC528" s="716"/>
      <c r="DD528" s="716"/>
      <c r="DE528" s="716"/>
      <c r="DF528" s="716"/>
      <c r="DG528" s="716"/>
      <c r="DH528" s="716"/>
      <c r="DI528" s="200">
        <v>0</v>
      </c>
      <c r="DJ528" s="200">
        <v>0</v>
      </c>
      <c r="DK528" s="200">
        <v>0</v>
      </c>
      <c r="DL528" s="200">
        <v>0</v>
      </c>
      <c r="DM528" s="200">
        <v>0</v>
      </c>
      <c r="DN528" s="200">
        <v>0</v>
      </c>
      <c r="DO528" s="200">
        <v>0</v>
      </c>
      <c r="DP528" s="200">
        <v>0</v>
      </c>
      <c r="DQ528" s="200">
        <v>0</v>
      </c>
      <c r="DR528" s="200">
        <v>0</v>
      </c>
      <c r="DS528" s="200">
        <v>0</v>
      </c>
      <c r="DT528" s="200">
        <v>0</v>
      </c>
      <c r="DU528" s="200">
        <v>0</v>
      </c>
      <c r="DV528" s="200">
        <v>0</v>
      </c>
      <c r="DW528" s="1304"/>
    </row>
    <row r="529" spans="2:127" ht="15.75" customHeight="1">
      <c r="B529" s="80" t="s">
        <v>223</v>
      </c>
      <c r="C529" s="68"/>
      <c r="D529" s="68"/>
      <c r="E529" s="68"/>
      <c r="F529" s="68"/>
      <c r="G529" s="68"/>
      <c r="H529" s="3511"/>
      <c r="I529" s="3512"/>
      <c r="J529" s="3513"/>
      <c r="K529" s="765"/>
      <c r="L529" s="3512"/>
      <c r="M529" s="3512"/>
      <c r="N529" s="3512"/>
      <c r="O529" s="765"/>
      <c r="P529" s="3512"/>
      <c r="Q529" s="3512"/>
      <c r="R529" s="3512"/>
      <c r="S529" s="765"/>
      <c r="T529" s="3512"/>
      <c r="U529" s="3512"/>
      <c r="V529" s="3512"/>
      <c r="W529" s="765"/>
      <c r="X529" s="3511"/>
      <c r="Y529" s="3512"/>
      <c r="Z529" s="3513"/>
      <c r="AA529" s="82" t="s">
        <v>400</v>
      </c>
      <c r="AB529" s="262"/>
      <c r="AC529" s="262"/>
      <c r="AD529" s="716"/>
      <c r="AE529" s="716"/>
      <c r="AF529" s="716"/>
      <c r="AG529" s="716"/>
      <c r="AH529" s="716"/>
      <c r="AI529" s="716"/>
      <c r="AJ529" s="716"/>
      <c r="AK529" s="716"/>
      <c r="AL529" s="716"/>
      <c r="AM529" s="716"/>
      <c r="AN529" s="716"/>
      <c r="AO529" s="716"/>
      <c r="AP529" s="716"/>
      <c r="AQ529" s="716"/>
      <c r="AR529" s="716"/>
      <c r="AS529" s="716"/>
      <c r="AT529" s="716"/>
      <c r="AU529" s="716"/>
      <c r="AV529" s="716"/>
      <c r="AW529" s="200">
        <v>0</v>
      </c>
      <c r="AX529" s="2939">
        <v>2</v>
      </c>
      <c r="AY529" s="2940"/>
      <c r="AZ529" s="2940"/>
      <c r="BA529" s="2940"/>
      <c r="BB529" s="2940"/>
      <c r="BC529" s="2941">
        <f>AX529/AX525</f>
        <v>0.1</v>
      </c>
      <c r="BD529" s="2941"/>
      <c r="BE529" s="2941"/>
      <c r="BF529" s="759" t="s">
        <v>394</v>
      </c>
      <c r="BG529" s="759"/>
      <c r="BH529" s="759"/>
      <c r="BI529" s="759"/>
      <c r="BJ529" s="759"/>
      <c r="BK529" s="759"/>
      <c r="BL529" s="759"/>
      <c r="BM529" s="759"/>
      <c r="BN529" s="759"/>
      <c r="BO529" s="759"/>
      <c r="BP529" s="759"/>
      <c r="BQ529" s="759"/>
      <c r="BR529" s="759"/>
      <c r="BS529" s="759"/>
      <c r="BT529" s="759"/>
      <c r="BU529" s="759"/>
      <c r="BV529" s="759"/>
      <c r="BW529" s="759"/>
      <c r="BX529" s="759"/>
      <c r="BY529" s="2942">
        <f>(AX529/AX525)*BY536</f>
        <v>6.4</v>
      </c>
      <c r="BZ529" s="2942"/>
      <c r="CA529" s="2942"/>
      <c r="CB529" s="2943">
        <f>IF(BY529=BY536,"chaque repas",IF(BY529=0,0,BY536/BY529))</f>
        <v>10</v>
      </c>
      <c r="CC529" s="2943"/>
      <c r="CD529" s="2943"/>
      <c r="CE529" s="2943"/>
      <c r="CF529" s="2943"/>
      <c r="CG529" s="3510" t="s">
        <v>1001</v>
      </c>
      <c r="CH529" s="3510"/>
      <c r="CI529" s="3510"/>
      <c r="CJ529" s="3510"/>
      <c r="CK529" s="3510"/>
      <c r="CL529" s="3510"/>
      <c r="CM529" s="3510"/>
      <c r="CN529" s="3510"/>
      <c r="CO529" s="1319" t="s">
        <v>998</v>
      </c>
      <c r="CP529" s="1319"/>
      <c r="CQ529" s="1319"/>
      <c r="CR529" s="270"/>
      <c r="CS529" s="270"/>
      <c r="CT529" s="270"/>
      <c r="CU529" s="270"/>
      <c r="CV529" s="270"/>
      <c r="CW529" s="270"/>
      <c r="CX529" s="270"/>
      <c r="CY529" s="270"/>
      <c r="CZ529" s="270"/>
      <c r="DA529" s="271"/>
      <c r="DB529" s="716"/>
      <c r="DC529" s="716"/>
      <c r="DD529" s="716"/>
      <c r="DE529" s="716"/>
      <c r="DF529" s="716"/>
      <c r="DG529" s="716"/>
      <c r="DH529" s="716"/>
      <c r="DI529" s="200">
        <v>0</v>
      </c>
      <c r="DJ529" s="200">
        <v>0</v>
      </c>
      <c r="DK529" s="200">
        <v>0</v>
      </c>
      <c r="DL529" s="200">
        <v>0</v>
      </c>
      <c r="DM529" s="200">
        <v>0</v>
      </c>
      <c r="DN529" s="200">
        <v>0</v>
      </c>
      <c r="DO529" s="200">
        <v>0</v>
      </c>
      <c r="DP529" s="200">
        <v>0</v>
      </c>
      <c r="DQ529" s="200">
        <v>0</v>
      </c>
      <c r="DR529" s="200">
        <v>0</v>
      </c>
      <c r="DS529" s="200">
        <v>0</v>
      </c>
      <c r="DT529" s="200">
        <v>0</v>
      </c>
      <c r="DU529" s="200">
        <v>0</v>
      </c>
      <c r="DV529" s="200">
        <v>0</v>
      </c>
      <c r="DW529" s="1304"/>
    </row>
    <row r="530" spans="2:127" ht="15.75">
      <c r="B530" s="766" t="s">
        <v>401</v>
      </c>
      <c r="C530" s="767"/>
      <c r="D530" s="767"/>
      <c r="E530" s="767"/>
      <c r="F530" s="767"/>
      <c r="G530" s="767"/>
      <c r="H530" s="3511"/>
      <c r="I530" s="3512"/>
      <c r="J530" s="3513"/>
      <c r="K530" s="768"/>
      <c r="L530" s="3512"/>
      <c r="M530" s="3512"/>
      <c r="N530" s="3512"/>
      <c r="O530" s="768"/>
      <c r="P530" s="3512"/>
      <c r="Q530" s="3512"/>
      <c r="R530" s="3512"/>
      <c r="S530" s="768"/>
      <c r="T530" s="3512"/>
      <c r="U530" s="3512"/>
      <c r="V530" s="3512"/>
      <c r="W530" s="768"/>
      <c r="X530" s="3511"/>
      <c r="Y530" s="3512"/>
      <c r="Z530" s="3513"/>
      <c r="AA530" s="82" t="s">
        <v>404</v>
      </c>
      <c r="AB530" s="262"/>
      <c r="AC530" s="262"/>
      <c r="AD530" s="716"/>
      <c r="AE530" s="716"/>
      <c r="AF530" s="716"/>
      <c r="AG530" s="716"/>
      <c r="AH530" s="716"/>
      <c r="AI530" s="716"/>
      <c r="AJ530" s="716"/>
      <c r="AK530" s="716"/>
      <c r="AL530" s="716"/>
      <c r="AM530" s="716"/>
      <c r="AN530" s="716"/>
      <c r="AO530" s="716"/>
      <c r="AP530" s="716"/>
      <c r="AQ530" s="716"/>
      <c r="AR530" s="716"/>
      <c r="AS530" s="716"/>
      <c r="AT530" s="716"/>
      <c r="AU530" s="716"/>
      <c r="AV530" s="716"/>
      <c r="AW530" s="200">
        <v>0</v>
      </c>
      <c r="AX530" s="2939">
        <v>4</v>
      </c>
      <c r="AY530" s="2940"/>
      <c r="AZ530" s="2940"/>
      <c r="BA530" s="2940"/>
      <c r="BB530" s="2940"/>
      <c r="BC530" s="2941">
        <f>AX530/AX525</f>
        <v>0.2</v>
      </c>
      <c r="BD530" s="2941"/>
      <c r="BE530" s="2941"/>
      <c r="BF530" s="763" t="s">
        <v>223</v>
      </c>
      <c r="BG530" s="763"/>
      <c r="BH530" s="763"/>
      <c r="BI530" s="763"/>
      <c r="BJ530" s="763"/>
      <c r="BK530" s="763"/>
      <c r="BL530" s="763"/>
      <c r="BM530" s="763"/>
      <c r="BN530" s="763"/>
      <c r="BO530" s="763"/>
      <c r="BP530" s="763"/>
      <c r="BQ530" s="763"/>
      <c r="BR530" s="763"/>
      <c r="BS530" s="763"/>
      <c r="BT530" s="763"/>
      <c r="BU530" s="763"/>
      <c r="BV530" s="763"/>
      <c r="BW530" s="763"/>
      <c r="BX530" s="763"/>
      <c r="BY530" s="2942">
        <f>(AX530/AX525)*BY536</f>
        <v>12.8</v>
      </c>
      <c r="BZ530" s="2942"/>
      <c r="CA530" s="2942"/>
      <c r="CB530" s="2943">
        <f>IF(BY530=BY536,"chaque repas",IF(BY530=0,0,BY536/BY530))</f>
        <v>5</v>
      </c>
      <c r="CC530" s="2943"/>
      <c r="CD530" s="2943"/>
      <c r="CE530" s="2943"/>
      <c r="CF530" s="2943"/>
      <c r="CG530" s="3510"/>
      <c r="CH530" s="3510"/>
      <c r="CI530" s="3510"/>
      <c r="CJ530" s="3510"/>
      <c r="CK530" s="3510"/>
      <c r="CL530" s="3510"/>
      <c r="CM530" s="3510"/>
      <c r="CN530" s="3510"/>
      <c r="CO530" s="1319" t="s">
        <v>986</v>
      </c>
      <c r="CP530" s="270"/>
      <c r="CQ530" s="270"/>
      <c r="CR530" s="270"/>
      <c r="CS530" s="270"/>
      <c r="CT530" s="270"/>
      <c r="CU530" s="270"/>
      <c r="CV530" s="270"/>
      <c r="CW530" s="270"/>
      <c r="CX530" s="270"/>
      <c r="CY530" s="270"/>
      <c r="CZ530" s="270"/>
      <c r="DA530" s="271"/>
      <c r="DB530" s="716"/>
      <c r="DC530" s="716"/>
      <c r="DD530" s="716"/>
      <c r="DE530" s="716"/>
      <c r="DF530" s="716"/>
      <c r="DG530" s="716"/>
      <c r="DH530" s="716"/>
      <c r="DI530" s="200">
        <v>0</v>
      </c>
      <c r="DJ530" s="200">
        <v>0</v>
      </c>
      <c r="DK530" s="200">
        <v>0</v>
      </c>
      <c r="DL530" s="200">
        <v>0</v>
      </c>
      <c r="DM530" s="200">
        <v>0</v>
      </c>
      <c r="DN530" s="200">
        <v>0</v>
      </c>
      <c r="DO530" s="200">
        <v>0</v>
      </c>
      <c r="DP530" s="200">
        <v>0</v>
      </c>
      <c r="DQ530" s="200">
        <v>0</v>
      </c>
      <c r="DR530" s="200">
        <v>0</v>
      </c>
      <c r="DS530" s="200">
        <v>0</v>
      </c>
      <c r="DT530" s="200">
        <v>0</v>
      </c>
      <c r="DU530" s="200">
        <v>0</v>
      </c>
      <c r="DV530" s="200">
        <v>0</v>
      </c>
      <c r="DW530" s="1304"/>
    </row>
    <row r="531" spans="2:127" ht="15.75">
      <c r="B531" s="769" t="s">
        <v>401</v>
      </c>
      <c r="C531" s="770"/>
      <c r="D531" s="770"/>
      <c r="E531" s="770"/>
      <c r="F531" s="770"/>
      <c r="G531" s="770"/>
      <c r="H531" s="3494"/>
      <c r="I531" s="3495"/>
      <c r="J531" s="3496"/>
      <c r="K531" s="768"/>
      <c r="L531" s="3495"/>
      <c r="M531" s="3495"/>
      <c r="N531" s="3495"/>
      <c r="O531" s="768"/>
      <c r="P531" s="3495"/>
      <c r="Q531" s="3495"/>
      <c r="R531" s="3495"/>
      <c r="S531" s="768"/>
      <c r="T531" s="3495"/>
      <c r="U531" s="3495"/>
      <c r="V531" s="3495"/>
      <c r="W531" s="768"/>
      <c r="X531" s="3494"/>
      <c r="Y531" s="3495"/>
      <c r="Z531" s="3496"/>
      <c r="AA531" s="83" t="s">
        <v>406</v>
      </c>
      <c r="AB531" s="262"/>
      <c r="AC531" s="262"/>
      <c r="AD531" s="716"/>
      <c r="AE531" s="716"/>
      <c r="AF531" s="716"/>
      <c r="AG531" s="716"/>
      <c r="AH531" s="716"/>
      <c r="AI531" s="716"/>
      <c r="AJ531" s="716"/>
      <c r="AK531" s="716"/>
      <c r="AL531" s="716"/>
      <c r="AM531" s="716"/>
      <c r="AN531" s="716"/>
      <c r="AO531" s="716"/>
      <c r="AP531" s="716"/>
      <c r="AQ531" s="716"/>
      <c r="AR531" s="716"/>
      <c r="AS531" s="716"/>
      <c r="AT531" s="716"/>
      <c r="AU531" s="716"/>
      <c r="AV531" s="716"/>
      <c r="AW531" s="200">
        <v>0</v>
      </c>
      <c r="AX531" s="2939">
        <v>4</v>
      </c>
      <c r="AY531" s="2940"/>
      <c r="AZ531" s="2940"/>
      <c r="BA531" s="2940"/>
      <c r="BB531" s="2940"/>
      <c r="BC531" s="2941">
        <f>AX531/AX525</f>
        <v>0.2</v>
      </c>
      <c r="BD531" s="2941"/>
      <c r="BE531" s="2941"/>
      <c r="BF531" s="766" t="s">
        <v>401</v>
      </c>
      <c r="BG531" s="766"/>
      <c r="BH531" s="766"/>
      <c r="BI531" s="766"/>
      <c r="BJ531" s="766"/>
      <c r="BK531" s="766"/>
      <c r="BL531" s="766"/>
      <c r="BM531" s="766"/>
      <c r="BN531" s="766"/>
      <c r="BO531" s="766"/>
      <c r="BP531" s="766"/>
      <c r="BQ531" s="766"/>
      <c r="BR531" s="766"/>
      <c r="BS531" s="766"/>
      <c r="BT531" s="766"/>
      <c r="BU531" s="766"/>
      <c r="BV531" s="766"/>
      <c r="BW531" s="766"/>
      <c r="BX531" s="766"/>
      <c r="BY531" s="2942">
        <f>(AX531/AX525)*BY536</f>
        <v>12.8</v>
      </c>
      <c r="BZ531" s="2942"/>
      <c r="CA531" s="2942"/>
      <c r="CB531" s="2943">
        <f>IF(BY531=BY536,"chaque repas",IF(BY531=0,0,BY536/BY531))</f>
        <v>5</v>
      </c>
      <c r="CC531" s="2943"/>
      <c r="CD531" s="2943"/>
      <c r="CE531" s="2943"/>
      <c r="CF531" s="2943"/>
      <c r="CG531" s="3510"/>
      <c r="CH531" s="3510"/>
      <c r="CI531" s="3510"/>
      <c r="CJ531" s="3510"/>
      <c r="CK531" s="3510"/>
      <c r="CL531" s="3510"/>
      <c r="CM531" s="3510"/>
      <c r="CN531" s="3510"/>
      <c r="CO531" s="1319"/>
      <c r="CP531" s="270"/>
      <c r="CQ531" s="270"/>
      <c r="CR531" s="270"/>
      <c r="CS531" s="270"/>
      <c r="CT531" s="270"/>
      <c r="CU531" s="270"/>
      <c r="CV531" s="270"/>
      <c r="CW531" s="270"/>
      <c r="CX531" s="270"/>
      <c r="CY531" s="270"/>
      <c r="CZ531" s="270"/>
      <c r="DA531" s="271"/>
      <c r="DB531" s="716"/>
      <c r="DC531" s="716"/>
      <c r="DD531" s="716"/>
      <c r="DE531" s="716"/>
      <c r="DF531" s="716"/>
      <c r="DG531" s="716"/>
      <c r="DH531" s="716"/>
      <c r="DI531" s="200">
        <v>0</v>
      </c>
      <c r="DJ531" s="200">
        <v>0</v>
      </c>
      <c r="DK531" s="200">
        <v>0</v>
      </c>
      <c r="DL531" s="200">
        <v>0</v>
      </c>
      <c r="DM531" s="200">
        <v>0</v>
      </c>
      <c r="DN531" s="200">
        <v>0</v>
      </c>
      <c r="DO531" s="200">
        <v>0</v>
      </c>
      <c r="DP531" s="200">
        <v>0</v>
      </c>
      <c r="DQ531" s="200">
        <v>0</v>
      </c>
      <c r="DR531" s="200">
        <v>0</v>
      </c>
      <c r="DS531" s="200">
        <v>0</v>
      </c>
      <c r="DT531" s="200">
        <v>0</v>
      </c>
      <c r="DU531" s="200">
        <v>0</v>
      </c>
      <c r="DV531" s="200">
        <v>0</v>
      </c>
      <c r="DW531" s="1304"/>
    </row>
    <row r="532" spans="2:127" ht="15.75">
      <c r="B532" s="771" t="s">
        <v>407</v>
      </c>
      <c r="C532" s="772"/>
      <c r="D532" s="772"/>
      <c r="E532" s="772"/>
      <c r="F532" s="772"/>
      <c r="G532" s="772"/>
      <c r="H532" s="3491" t="s">
        <v>402</v>
      </c>
      <c r="I532" s="3492"/>
      <c r="J532" s="3493"/>
      <c r="K532" s="768"/>
      <c r="L532" s="3512" t="s">
        <v>402</v>
      </c>
      <c r="M532" s="3512"/>
      <c r="N532" s="3513"/>
      <c r="O532" s="768"/>
      <c r="P532" s="3511" t="s">
        <v>402</v>
      </c>
      <c r="Q532" s="3512"/>
      <c r="R532" s="3513"/>
      <c r="S532" s="768"/>
      <c r="T532" s="3511" t="s">
        <v>402</v>
      </c>
      <c r="U532" s="3512"/>
      <c r="V532" s="3513"/>
      <c r="W532" s="768"/>
      <c r="X532" s="3511" t="s">
        <v>403</v>
      </c>
      <c r="Y532" s="3512"/>
      <c r="Z532" s="3513"/>
      <c r="AA532" s="82" t="s">
        <v>408</v>
      </c>
      <c r="AB532" s="262"/>
      <c r="AC532" s="262"/>
      <c r="AD532" s="716"/>
      <c r="AE532" s="716"/>
      <c r="AF532" s="716"/>
      <c r="AG532" s="716"/>
      <c r="AH532" s="716"/>
      <c r="AI532" s="716"/>
      <c r="AJ532" s="716"/>
      <c r="AK532" s="716"/>
      <c r="AL532" s="716"/>
      <c r="AM532" s="716"/>
      <c r="AN532" s="716"/>
      <c r="AO532" s="716"/>
      <c r="AP532" s="716"/>
      <c r="AQ532" s="716"/>
      <c r="AR532" s="716"/>
      <c r="AS532" s="716"/>
      <c r="AT532" s="716"/>
      <c r="AU532" s="716"/>
      <c r="AV532" s="716"/>
      <c r="AW532" s="200">
        <v>0</v>
      </c>
      <c r="AX532" s="2939">
        <v>4</v>
      </c>
      <c r="AY532" s="2940"/>
      <c r="AZ532" s="2940"/>
      <c r="BA532" s="2940"/>
      <c r="BB532" s="2940"/>
      <c r="BC532" s="2941">
        <f>AX532/AX525</f>
        <v>0.2</v>
      </c>
      <c r="BD532" s="2941"/>
      <c r="BE532" s="2941"/>
      <c r="BF532" s="771" t="s">
        <v>407</v>
      </c>
      <c r="BG532" s="771"/>
      <c r="BH532" s="771"/>
      <c r="BI532" s="771"/>
      <c r="BJ532" s="771"/>
      <c r="BK532" s="771"/>
      <c r="BL532" s="771"/>
      <c r="BM532" s="771"/>
      <c r="BN532" s="771"/>
      <c r="BO532" s="771"/>
      <c r="BP532" s="771"/>
      <c r="BQ532" s="771"/>
      <c r="BR532" s="771"/>
      <c r="BS532" s="771"/>
      <c r="BT532" s="771"/>
      <c r="BU532" s="771"/>
      <c r="BV532" s="771"/>
      <c r="BW532" s="771"/>
      <c r="BX532" s="771"/>
      <c r="BY532" s="2942">
        <f>(AX532/AX525)*BY536</f>
        <v>12.8</v>
      </c>
      <c r="BZ532" s="2942"/>
      <c r="CA532" s="2942"/>
      <c r="CB532" s="2943">
        <f>IF(BY532=BY536,"chaque repas",IF(BY532=0,0,BY536/BY532))</f>
        <v>5</v>
      </c>
      <c r="CC532" s="2943"/>
      <c r="CD532" s="2943"/>
      <c r="CE532" s="2943"/>
      <c r="CF532" s="2943"/>
      <c r="CG532" s="3510"/>
      <c r="CH532" s="3510"/>
      <c r="CI532" s="3510"/>
      <c r="CJ532" s="3510"/>
      <c r="CK532" s="3510"/>
      <c r="CL532" s="3510"/>
      <c r="CM532" s="3510"/>
      <c r="CN532" s="3510"/>
      <c r="CO532" s="1319"/>
      <c r="CP532" s="270"/>
      <c r="CQ532" s="270"/>
      <c r="CR532" s="270"/>
      <c r="CS532" s="270"/>
      <c r="CT532" s="270"/>
      <c r="CU532" s="270"/>
      <c r="CV532" s="270"/>
      <c r="CW532" s="270"/>
      <c r="CX532" s="270"/>
      <c r="CY532" s="270"/>
      <c r="CZ532" s="270"/>
      <c r="DA532" s="271"/>
      <c r="DB532" s="716"/>
      <c r="DC532" s="716"/>
      <c r="DD532" s="716"/>
      <c r="DE532" s="716"/>
      <c r="DF532" s="716"/>
      <c r="DG532" s="716"/>
      <c r="DH532" s="716"/>
      <c r="DI532" s="200">
        <v>0</v>
      </c>
      <c r="DJ532" s="200">
        <v>0</v>
      </c>
      <c r="DK532" s="200">
        <v>0</v>
      </c>
      <c r="DL532" s="200">
        <v>0</v>
      </c>
      <c r="DM532" s="200">
        <v>0</v>
      </c>
      <c r="DN532" s="200">
        <v>0</v>
      </c>
      <c r="DO532" s="200">
        <v>0</v>
      </c>
      <c r="DP532" s="200">
        <v>0</v>
      </c>
      <c r="DQ532" s="200">
        <v>0</v>
      </c>
      <c r="DR532" s="200">
        <v>0</v>
      </c>
      <c r="DS532" s="200">
        <v>0</v>
      </c>
      <c r="DT532" s="200">
        <v>0</v>
      </c>
      <c r="DU532" s="200">
        <v>0</v>
      </c>
      <c r="DV532" s="200">
        <v>0</v>
      </c>
      <c r="DW532" s="1304"/>
    </row>
    <row r="533" spans="2:127" ht="15.75">
      <c r="B533" s="773" t="s">
        <v>407</v>
      </c>
      <c r="C533" s="774"/>
      <c r="D533" s="774"/>
      <c r="E533" s="774"/>
      <c r="F533" s="774"/>
      <c r="G533" s="774"/>
      <c r="H533" s="3511"/>
      <c r="I533" s="3512"/>
      <c r="J533" s="3513"/>
      <c r="K533" s="768"/>
      <c r="L533" s="3512"/>
      <c r="M533" s="3512"/>
      <c r="N533" s="3513"/>
      <c r="O533" s="768"/>
      <c r="P533" s="3511"/>
      <c r="Q533" s="3512"/>
      <c r="R533" s="3513"/>
      <c r="S533" s="768"/>
      <c r="T533" s="3511"/>
      <c r="U533" s="3512"/>
      <c r="V533" s="3513"/>
      <c r="W533" s="768"/>
      <c r="X533" s="3511"/>
      <c r="Y533" s="3512"/>
      <c r="Z533" s="3513"/>
      <c r="AA533" s="84" t="s">
        <v>410</v>
      </c>
      <c r="AB533" s="262"/>
      <c r="AC533" s="262"/>
      <c r="AD533" s="716"/>
      <c r="AE533" s="716"/>
      <c r="AF533" s="716"/>
      <c r="AG533" s="716"/>
      <c r="AH533" s="716"/>
      <c r="AI533" s="716"/>
      <c r="AJ533" s="716"/>
      <c r="AK533" s="716"/>
      <c r="AL533" s="716"/>
      <c r="AM533" s="716"/>
      <c r="AN533" s="716"/>
      <c r="AO533" s="716"/>
      <c r="AP533" s="716"/>
      <c r="AQ533" s="716"/>
      <c r="AR533" s="716"/>
      <c r="AS533" s="716"/>
      <c r="AT533" s="716"/>
      <c r="AU533" s="716"/>
      <c r="AV533" s="716"/>
      <c r="AW533" s="200">
        <v>0</v>
      </c>
      <c r="AX533" s="2939">
        <v>4</v>
      </c>
      <c r="AY533" s="2940"/>
      <c r="AZ533" s="2940"/>
      <c r="BA533" s="2940"/>
      <c r="BB533" s="2940"/>
      <c r="BC533" s="2941">
        <f>AX533/AX525</f>
        <v>0.2</v>
      </c>
      <c r="BD533" s="2941"/>
      <c r="BE533" s="2941"/>
      <c r="BF533" s="775" t="s">
        <v>414</v>
      </c>
      <c r="BG533" s="775"/>
      <c r="BH533" s="775"/>
      <c r="BI533" s="775"/>
      <c r="BJ533" s="775"/>
      <c r="BK533" s="775"/>
      <c r="BL533" s="775"/>
      <c r="BM533" s="775"/>
      <c r="BN533" s="775"/>
      <c r="BO533" s="775"/>
      <c r="BP533" s="775"/>
      <c r="BQ533" s="775"/>
      <c r="BR533" s="775"/>
      <c r="BS533" s="775"/>
      <c r="BT533" s="775"/>
      <c r="BU533" s="775"/>
      <c r="BV533" s="775"/>
      <c r="BW533" s="775"/>
      <c r="BX533" s="775"/>
      <c r="BY533" s="2942">
        <f>(AX533/AX525)*BY536</f>
        <v>12.8</v>
      </c>
      <c r="BZ533" s="2942"/>
      <c r="CA533" s="2942"/>
      <c r="CB533" s="2943">
        <f>IF(BY533=BY536,"chaque repas",IF(BY533=0,0,BY536/BY533))</f>
        <v>5</v>
      </c>
      <c r="CC533" s="2943"/>
      <c r="CD533" s="2943"/>
      <c r="CE533" s="2943"/>
      <c r="CF533" s="2943"/>
      <c r="CG533" s="3510"/>
      <c r="CH533" s="3510"/>
      <c r="CI533" s="3510"/>
      <c r="CJ533" s="3510"/>
      <c r="CK533" s="3510"/>
      <c r="CL533" s="3510"/>
      <c r="CM533" s="3510"/>
      <c r="CN533" s="3510"/>
      <c r="CO533" s="1319" t="s">
        <v>987</v>
      </c>
      <c r="CP533" s="270"/>
      <c r="CQ533" s="270"/>
      <c r="CR533" s="270"/>
      <c r="CS533" s="270"/>
      <c r="CT533" s="270"/>
      <c r="CU533" s="270"/>
      <c r="CV533" s="270"/>
      <c r="CW533" s="270"/>
      <c r="CX533" s="270"/>
      <c r="CY533" s="270"/>
      <c r="CZ533" s="270"/>
      <c r="DA533" s="271"/>
      <c r="DB533" s="716"/>
      <c r="DC533" s="716"/>
      <c r="DD533" s="716"/>
      <c r="DE533" s="716"/>
      <c r="DF533" s="716"/>
      <c r="DG533" s="716"/>
      <c r="DH533" s="716"/>
      <c r="DI533" s="200">
        <v>0</v>
      </c>
      <c r="DJ533" s="200">
        <v>0</v>
      </c>
      <c r="DK533" s="200">
        <v>0</v>
      </c>
      <c r="DL533" s="200">
        <v>0</v>
      </c>
      <c r="DM533" s="200">
        <v>0</v>
      </c>
      <c r="DN533" s="200">
        <v>0</v>
      </c>
      <c r="DO533" s="200">
        <v>0</v>
      </c>
      <c r="DP533" s="200">
        <v>0</v>
      </c>
      <c r="DQ533" s="200">
        <v>0</v>
      </c>
      <c r="DR533" s="200">
        <v>0</v>
      </c>
      <c r="DS533" s="200">
        <v>0</v>
      </c>
      <c r="DT533" s="200">
        <v>0</v>
      </c>
      <c r="DU533" s="200">
        <v>0</v>
      </c>
      <c r="DV533" s="200">
        <v>0</v>
      </c>
      <c r="DW533" s="1304"/>
    </row>
    <row r="534" spans="2:127" ht="15.75">
      <c r="B534" s="775" t="s">
        <v>414</v>
      </c>
      <c r="C534" s="776"/>
      <c r="D534" s="776"/>
      <c r="E534" s="776"/>
      <c r="F534" s="776"/>
      <c r="G534" s="776"/>
      <c r="H534" s="3511"/>
      <c r="I534" s="3512"/>
      <c r="J534" s="3513"/>
      <c r="K534" s="777"/>
      <c r="L534" s="3512"/>
      <c r="M534" s="3512"/>
      <c r="N534" s="3513"/>
      <c r="O534" s="777"/>
      <c r="P534" s="3511"/>
      <c r="Q534" s="3512"/>
      <c r="R534" s="3513"/>
      <c r="S534" s="777"/>
      <c r="T534" s="3511"/>
      <c r="U534" s="3512"/>
      <c r="V534" s="3513"/>
      <c r="W534" s="777"/>
      <c r="X534" s="3511"/>
      <c r="Y534" s="3512"/>
      <c r="Z534" s="3513"/>
      <c r="AA534" s="82" t="s">
        <v>415</v>
      </c>
      <c r="AB534" s="262"/>
      <c r="AC534" s="262"/>
      <c r="AD534" s="716"/>
      <c r="AE534" s="716"/>
      <c r="AF534" s="716"/>
      <c r="AG534" s="716"/>
      <c r="AH534" s="716"/>
      <c r="AI534" s="716"/>
      <c r="AJ534" s="716"/>
      <c r="AK534" s="716"/>
      <c r="AL534" s="716"/>
      <c r="AM534" s="716"/>
      <c r="AN534" s="716"/>
      <c r="AO534" s="716"/>
      <c r="AP534" s="716"/>
      <c r="AQ534" s="716"/>
      <c r="AR534" s="716"/>
      <c r="AS534" s="716"/>
      <c r="AT534" s="716"/>
      <c r="AU534" s="716"/>
      <c r="AV534" s="716"/>
      <c r="AW534" s="200">
        <v>0</v>
      </c>
      <c r="AX534" s="778"/>
      <c r="AY534" s="375"/>
      <c r="AZ534" s="375"/>
      <c r="BA534" s="375"/>
      <c r="BB534" s="375"/>
      <c r="BC534" s="3514"/>
      <c r="BD534" s="3514"/>
      <c r="BE534" s="3514"/>
      <c r="BF534" s="81" t="s">
        <v>1056</v>
      </c>
      <c r="BG534" s="81"/>
      <c r="BH534" s="81"/>
      <c r="BI534" s="81"/>
      <c r="BJ534" s="81"/>
      <c r="BK534" s="81"/>
      <c r="BL534" s="81"/>
      <c r="BM534" s="81"/>
      <c r="BN534" s="81"/>
      <c r="BO534" s="81"/>
      <c r="BP534" s="81"/>
      <c r="BQ534" s="81"/>
      <c r="BR534" s="81"/>
      <c r="BS534" s="81"/>
      <c r="BT534" s="81"/>
      <c r="BU534" s="81"/>
      <c r="BV534" s="81"/>
      <c r="BW534" s="81"/>
      <c r="BX534" s="81"/>
      <c r="BY534" s="81"/>
      <c r="BZ534" s="81"/>
      <c r="CA534" s="81"/>
      <c r="CB534" s="81"/>
      <c r="CC534" s="81"/>
      <c r="CD534" s="81"/>
      <c r="CE534" s="81"/>
      <c r="CF534" s="81"/>
      <c r="CG534" s="81"/>
      <c r="CH534" s="81"/>
      <c r="CI534" s="81"/>
      <c r="CJ534" s="81"/>
      <c r="CK534" s="81"/>
      <c r="CL534" s="81"/>
      <c r="CM534" s="81"/>
      <c r="CN534" s="81"/>
      <c r="CO534" s="270"/>
      <c r="CP534" s="270"/>
      <c r="CQ534" s="270"/>
      <c r="CR534" s="270"/>
      <c r="CS534" s="270"/>
      <c r="CT534" s="270"/>
      <c r="CU534" s="270"/>
      <c r="CV534" s="270"/>
      <c r="CW534" s="270"/>
      <c r="CX534" s="270"/>
      <c r="CY534" s="270"/>
      <c r="CZ534" s="270"/>
      <c r="DA534" s="271"/>
      <c r="DB534" s="716"/>
      <c r="DC534" s="716"/>
      <c r="DD534" s="716"/>
      <c r="DE534" s="716"/>
      <c r="DF534" s="716"/>
      <c r="DG534" s="716"/>
      <c r="DH534" s="716"/>
      <c r="DI534" s="200">
        <v>0</v>
      </c>
      <c r="DJ534" s="200">
        <v>0</v>
      </c>
      <c r="DK534" s="200">
        <v>0</v>
      </c>
      <c r="DL534" s="200">
        <v>0</v>
      </c>
      <c r="DM534" s="200">
        <v>0</v>
      </c>
      <c r="DN534" s="200">
        <v>0</v>
      </c>
      <c r="DO534" s="200">
        <v>0</v>
      </c>
      <c r="DP534" s="200">
        <v>0</v>
      </c>
      <c r="DQ534" s="200">
        <v>0</v>
      </c>
      <c r="DR534" s="200">
        <v>0</v>
      </c>
      <c r="DS534" s="200">
        <v>0</v>
      </c>
      <c r="DT534" s="200">
        <v>0</v>
      </c>
      <c r="DU534" s="200">
        <v>0</v>
      </c>
      <c r="DV534" s="200">
        <v>0</v>
      </c>
      <c r="DW534" s="1304"/>
    </row>
    <row r="535" spans="2:127" ht="15.75">
      <c r="B535" s="779" t="s">
        <v>414</v>
      </c>
      <c r="C535" s="780"/>
      <c r="D535" s="780"/>
      <c r="E535" s="780"/>
      <c r="F535" s="780"/>
      <c r="G535" s="780"/>
      <c r="H535" s="3515"/>
      <c r="I535" s="3516"/>
      <c r="J535" s="3517"/>
      <c r="K535" s="777"/>
      <c r="L535" s="3516"/>
      <c r="M535" s="3516"/>
      <c r="N535" s="3517"/>
      <c r="O535" s="777"/>
      <c r="P535" s="3515"/>
      <c r="Q535" s="3516"/>
      <c r="R535" s="3517"/>
      <c r="S535" s="777"/>
      <c r="T535" s="3515"/>
      <c r="U535" s="3516"/>
      <c r="V535" s="3517"/>
      <c r="W535" s="777"/>
      <c r="X535" s="3515"/>
      <c r="Y535" s="3516"/>
      <c r="Z535" s="3517"/>
      <c r="AA535" s="85" t="s">
        <v>416</v>
      </c>
      <c r="AB535" s="262"/>
      <c r="AC535" s="262"/>
      <c r="AD535" s="716"/>
      <c r="AE535" s="716"/>
      <c r="AF535" s="716"/>
      <c r="AG535" s="716"/>
      <c r="AH535" s="716"/>
      <c r="AI535" s="716"/>
      <c r="AJ535" s="716"/>
      <c r="AK535" s="716"/>
      <c r="AL535" s="716"/>
      <c r="AM535" s="716"/>
      <c r="AN535" s="716"/>
      <c r="AO535" s="716"/>
      <c r="AP535" s="716"/>
      <c r="AQ535" s="716"/>
      <c r="AR535" s="716"/>
      <c r="AS535" s="716"/>
      <c r="AT535" s="716"/>
      <c r="AU535" s="716"/>
      <c r="AV535" s="716"/>
      <c r="AW535" s="200">
        <v>0</v>
      </c>
      <c r="AX535" s="778"/>
      <c r="AY535" s="375"/>
      <c r="AZ535" s="375"/>
      <c r="BA535" s="375"/>
      <c r="BB535" s="375"/>
      <c r="BC535" s="3514"/>
      <c r="BD535" s="3514"/>
      <c r="BE535" s="3514"/>
      <c r="BF535" s="81" t="s">
        <v>1057</v>
      </c>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81"/>
      <c r="CD535" s="81"/>
      <c r="CE535" s="81"/>
      <c r="CF535" s="81"/>
      <c r="CG535" s="81"/>
      <c r="CH535" s="81"/>
      <c r="CI535" s="81"/>
      <c r="CJ535" s="81"/>
      <c r="CK535" s="81"/>
      <c r="CL535" s="81"/>
      <c r="CM535" s="81"/>
      <c r="CN535" s="81"/>
      <c r="CO535" s="270"/>
      <c r="CP535" s="270"/>
      <c r="CQ535" s="270"/>
      <c r="CR535" s="270"/>
      <c r="CS535" s="270"/>
      <c r="CT535" s="270"/>
      <c r="CU535" s="270"/>
      <c r="CV535" s="270"/>
      <c r="CW535" s="270"/>
      <c r="CX535" s="270"/>
      <c r="CY535" s="270"/>
      <c r="CZ535" s="270"/>
      <c r="DA535" s="271"/>
      <c r="DB535" s="716"/>
      <c r="DC535" s="716"/>
      <c r="DD535" s="716"/>
      <c r="DE535" s="716"/>
      <c r="DF535" s="716"/>
      <c r="DG535" s="716"/>
      <c r="DH535" s="716"/>
      <c r="DI535" s="200">
        <v>0</v>
      </c>
      <c r="DJ535" s="200">
        <v>0</v>
      </c>
      <c r="DK535" s="200">
        <v>0</v>
      </c>
      <c r="DL535" s="200">
        <v>0</v>
      </c>
      <c r="DM535" s="200">
        <v>0</v>
      </c>
      <c r="DN535" s="200">
        <v>0</v>
      </c>
      <c r="DO535" s="200">
        <v>0</v>
      </c>
      <c r="DP535" s="200">
        <v>0</v>
      </c>
      <c r="DQ535" s="200">
        <v>0</v>
      </c>
      <c r="DR535" s="200">
        <v>0</v>
      </c>
      <c r="DS535" s="200">
        <v>0</v>
      </c>
      <c r="DT535" s="200">
        <v>0</v>
      </c>
      <c r="DU535" s="200">
        <v>0</v>
      </c>
      <c r="DV535" s="200">
        <v>0</v>
      </c>
      <c r="DW535" s="1304"/>
    </row>
    <row r="536" spans="2:127" ht="16.5" thickBot="1">
      <c r="B536" s="81" t="s">
        <v>418</v>
      </c>
      <c r="C536" s="69"/>
      <c r="D536" s="69"/>
      <c r="E536" s="69"/>
      <c r="F536" s="69"/>
      <c r="G536" s="69"/>
      <c r="AA536" s="716"/>
      <c r="AB536" s="262"/>
      <c r="AC536" s="262"/>
      <c r="AD536" s="716"/>
      <c r="AE536" s="716"/>
      <c r="AF536" s="716"/>
      <c r="AG536" s="716"/>
      <c r="AH536" s="716"/>
      <c r="AI536" s="716"/>
      <c r="AJ536" s="716"/>
      <c r="AK536" s="716"/>
      <c r="AL536" s="716"/>
      <c r="AM536" s="716"/>
      <c r="AN536" s="716"/>
      <c r="AO536" s="716"/>
      <c r="AP536" s="716"/>
      <c r="AQ536" s="716"/>
      <c r="AR536" s="716"/>
      <c r="AS536" s="716"/>
      <c r="AT536" s="716"/>
      <c r="AU536" s="716"/>
      <c r="AV536" s="716"/>
      <c r="AW536" s="200">
        <v>0</v>
      </c>
      <c r="AX536" s="376"/>
      <c r="AY536" s="468"/>
      <c r="AZ536" s="468"/>
      <c r="BA536" s="468"/>
      <c r="BB536" s="468"/>
      <c r="BC536" s="2951">
        <f>SUM(BC527:BE533)</f>
        <v>1.2999999999999998</v>
      </c>
      <c r="BD536" s="2951"/>
      <c r="BE536" s="2951"/>
      <c r="BF536" s="378"/>
      <c r="BG536" s="468"/>
      <c r="BH536" s="468"/>
      <c r="BI536" s="468"/>
      <c r="BJ536" s="468"/>
      <c r="BK536" s="468"/>
      <c r="BL536" s="468"/>
      <c r="BM536" s="468"/>
      <c r="BN536" s="468"/>
      <c r="BO536" s="468"/>
      <c r="BP536" s="468"/>
      <c r="BQ536" s="468"/>
      <c r="BR536" s="468"/>
      <c r="BS536" s="468"/>
      <c r="BT536" s="468"/>
      <c r="BU536" s="468"/>
      <c r="BV536" s="468"/>
      <c r="BW536" s="468"/>
      <c r="BX536" s="1323" t="s">
        <v>998</v>
      </c>
      <c r="BY536" s="2952">
        <f>BY525*CG525</f>
        <v>64</v>
      </c>
      <c r="BZ536" s="2952"/>
      <c r="CA536" s="2952"/>
      <c r="CB536" s="379" t="s">
        <v>1002</v>
      </c>
      <c r="CC536" s="468"/>
      <c r="CD536" s="468"/>
      <c r="CE536" s="468"/>
      <c r="CF536" s="468"/>
      <c r="CG536" s="378"/>
      <c r="CH536" s="468"/>
      <c r="CI536" s="468"/>
      <c r="CJ536" s="468"/>
      <c r="CK536" s="468"/>
      <c r="CL536" s="468"/>
      <c r="CM536" s="468"/>
      <c r="CN536" s="468"/>
      <c r="CO536" s="1324"/>
      <c r="CP536" s="594"/>
      <c r="CQ536" s="594"/>
      <c r="CR536" s="594"/>
      <c r="CS536" s="594"/>
      <c r="CT536" s="594"/>
      <c r="CU536" s="594"/>
      <c r="CV536" s="594"/>
      <c r="CW536" s="594"/>
      <c r="CX536" s="594"/>
      <c r="CY536" s="594"/>
      <c r="CZ536" s="594"/>
      <c r="DA536" s="595" t="s">
        <v>1003</v>
      </c>
      <c r="DB536" s="716"/>
      <c r="DC536" s="716"/>
      <c r="DD536" s="716"/>
      <c r="DE536" s="716"/>
      <c r="DF536" s="716"/>
      <c r="DG536" s="716"/>
      <c r="DH536" s="716"/>
      <c r="DI536" s="200">
        <v>0</v>
      </c>
      <c r="DJ536" s="200">
        <v>0</v>
      </c>
      <c r="DK536" s="200">
        <v>0</v>
      </c>
      <c r="DL536" s="200">
        <v>0</v>
      </c>
      <c r="DM536" s="200">
        <v>0</v>
      </c>
      <c r="DN536" s="200">
        <v>0</v>
      </c>
      <c r="DO536" s="200">
        <v>0</v>
      </c>
      <c r="DP536" s="200">
        <v>0</v>
      </c>
      <c r="DQ536" s="200">
        <v>0</v>
      </c>
      <c r="DR536" s="200">
        <v>0</v>
      </c>
      <c r="DS536" s="200">
        <v>0</v>
      </c>
      <c r="DT536" s="200">
        <v>0</v>
      </c>
      <c r="DU536" s="200">
        <v>0</v>
      </c>
      <c r="DV536" s="200">
        <v>0</v>
      </c>
      <c r="DW536" s="1304"/>
    </row>
    <row r="537" spans="2:127" ht="15.75">
      <c r="B537" s="716"/>
      <c r="C537" s="716"/>
      <c r="D537" s="716"/>
      <c r="E537" s="716"/>
      <c r="F537" s="716"/>
      <c r="G537" s="716"/>
      <c r="H537" s="716"/>
      <c r="I537" s="716"/>
      <c r="J537" s="716"/>
      <c r="K537" s="716"/>
      <c r="L537" s="716"/>
      <c r="M537" s="716"/>
      <c r="N537" s="716"/>
      <c r="O537" s="716"/>
      <c r="P537" s="716"/>
      <c r="Q537" s="716"/>
      <c r="R537" s="716"/>
      <c r="S537" s="716"/>
      <c r="T537" s="716"/>
      <c r="U537" s="716"/>
      <c r="V537" s="716"/>
      <c r="W537" s="716"/>
      <c r="X537" s="716"/>
      <c r="Y537" s="716"/>
      <c r="Z537" s="716"/>
      <c r="AA537" s="716"/>
      <c r="AB537" s="716"/>
      <c r="AC537" s="716"/>
      <c r="AD537" s="716"/>
      <c r="AE537" s="716"/>
      <c r="AF537" s="716"/>
      <c r="AG537" s="716"/>
      <c r="AH537" s="716"/>
      <c r="AI537" s="716"/>
      <c r="AJ537" s="716"/>
      <c r="AK537" s="716"/>
      <c r="AL537" s="716"/>
      <c r="AM537" s="716"/>
      <c r="AN537" s="716"/>
      <c r="AO537" s="716"/>
      <c r="AP537" s="716"/>
      <c r="AQ537" s="716"/>
      <c r="AR537" s="716"/>
      <c r="AS537" s="716"/>
      <c r="AT537" s="716"/>
      <c r="AU537" s="716"/>
      <c r="AV537" s="716"/>
      <c r="AW537" s="200">
        <v>0</v>
      </c>
      <c r="AX537" s="200">
        <v>0</v>
      </c>
      <c r="AY537" s="200">
        <v>0</v>
      </c>
      <c r="AZ537" s="200">
        <v>0</v>
      </c>
      <c r="BA537" s="200">
        <v>0</v>
      </c>
      <c r="BB537" s="200">
        <v>0</v>
      </c>
      <c r="BC537" s="200">
        <v>0</v>
      </c>
      <c r="BD537" s="200">
        <v>0</v>
      </c>
      <c r="BE537" s="200">
        <v>0</v>
      </c>
      <c r="BF537" s="200">
        <v>0</v>
      </c>
      <c r="BG537" s="200">
        <v>0</v>
      </c>
      <c r="BH537" s="200">
        <v>0</v>
      </c>
      <c r="BI537" s="200">
        <v>0</v>
      </c>
      <c r="BJ537" s="200">
        <v>0</v>
      </c>
      <c r="BK537" s="200">
        <v>0</v>
      </c>
      <c r="BL537" s="200">
        <v>0</v>
      </c>
      <c r="BM537" s="200">
        <v>0</v>
      </c>
      <c r="BN537" s="200">
        <v>0</v>
      </c>
      <c r="BO537" s="200">
        <v>0</v>
      </c>
      <c r="BP537" s="200">
        <v>0</v>
      </c>
      <c r="BQ537" s="200">
        <v>0</v>
      </c>
      <c r="BR537" s="200">
        <v>0</v>
      </c>
      <c r="BS537" s="200">
        <v>0</v>
      </c>
      <c r="BT537" s="200">
        <v>0</v>
      </c>
      <c r="BU537" s="200">
        <v>0</v>
      </c>
      <c r="BV537" s="200">
        <v>0</v>
      </c>
      <c r="BW537" s="200">
        <v>0</v>
      </c>
      <c r="BX537" s="200">
        <v>0</v>
      </c>
      <c r="BY537" s="200">
        <v>0</v>
      </c>
      <c r="BZ537" s="200">
        <v>0</v>
      </c>
      <c r="CA537" s="200">
        <v>0</v>
      </c>
      <c r="CB537" s="200">
        <v>0</v>
      </c>
      <c r="CC537" s="200">
        <v>0</v>
      </c>
      <c r="CD537" s="200">
        <v>0</v>
      </c>
      <c r="CE537" s="200">
        <v>0</v>
      </c>
      <c r="CF537" s="200">
        <v>0</v>
      </c>
      <c r="CG537" s="200">
        <v>0</v>
      </c>
      <c r="CH537" s="200">
        <v>0</v>
      </c>
      <c r="CI537" s="200">
        <v>0</v>
      </c>
      <c r="CJ537" s="200">
        <v>0</v>
      </c>
      <c r="CK537" s="200">
        <v>0</v>
      </c>
      <c r="CL537" s="200">
        <v>0</v>
      </c>
      <c r="CM537" s="200">
        <v>0</v>
      </c>
      <c r="CN537" s="200">
        <v>0</v>
      </c>
      <c r="CO537" s="200">
        <v>0</v>
      </c>
      <c r="CP537" s="200">
        <v>0</v>
      </c>
      <c r="CQ537" s="200">
        <v>0</v>
      </c>
      <c r="CR537" s="200">
        <v>0</v>
      </c>
      <c r="CS537" s="200">
        <v>0</v>
      </c>
      <c r="CT537" s="200">
        <v>0</v>
      </c>
      <c r="CU537" s="200">
        <v>0</v>
      </c>
      <c r="CV537" s="200">
        <v>0</v>
      </c>
      <c r="CW537" s="200">
        <v>0</v>
      </c>
      <c r="CX537" s="200">
        <v>0</v>
      </c>
      <c r="CY537" s="200">
        <v>0</v>
      </c>
      <c r="CZ537" s="200">
        <v>0</v>
      </c>
      <c r="DA537" s="200">
        <v>0</v>
      </c>
      <c r="DB537" s="716"/>
      <c r="DC537" s="716"/>
      <c r="DD537" s="716"/>
      <c r="DE537" s="716"/>
      <c r="DF537" s="716"/>
      <c r="DG537" s="716"/>
      <c r="DH537" s="716"/>
      <c r="DI537" s="200">
        <v>0</v>
      </c>
      <c r="DJ537" s="200">
        <v>0</v>
      </c>
      <c r="DK537" s="200">
        <v>0</v>
      </c>
      <c r="DL537" s="200">
        <v>0</v>
      </c>
      <c r="DM537" s="200">
        <v>0</v>
      </c>
      <c r="DN537" s="200">
        <v>0</v>
      </c>
      <c r="DO537" s="200">
        <v>0</v>
      </c>
      <c r="DP537" s="200">
        <v>0</v>
      </c>
      <c r="DQ537" s="200">
        <v>0</v>
      </c>
      <c r="DR537" s="200">
        <v>0</v>
      </c>
      <c r="DS537" s="200">
        <v>0</v>
      </c>
      <c r="DT537" s="200">
        <v>0</v>
      </c>
      <c r="DU537" s="200">
        <v>0</v>
      </c>
      <c r="DV537" s="200">
        <v>0</v>
      </c>
      <c r="DW537" s="1304"/>
    </row>
    <row r="538" spans="2:127" ht="15.75">
      <c r="B538" s="2953" t="s">
        <v>300</v>
      </c>
      <c r="C538" s="2953"/>
      <c r="D538" s="2953"/>
      <c r="E538" s="2953"/>
      <c r="F538" s="2953"/>
      <c r="G538" s="2953"/>
      <c r="H538" s="716"/>
      <c r="I538" s="716"/>
      <c r="J538" s="716"/>
      <c r="K538" s="716"/>
      <c r="L538" s="716"/>
      <c r="M538" s="716"/>
      <c r="N538" s="716"/>
      <c r="O538" s="716"/>
      <c r="P538" s="716"/>
      <c r="Q538" s="716"/>
      <c r="R538" s="716"/>
      <c r="S538" s="716"/>
      <c r="T538" s="716"/>
      <c r="U538" s="716"/>
      <c r="V538" s="716"/>
      <c r="W538" s="716"/>
      <c r="X538" s="716"/>
      <c r="Y538" s="716"/>
      <c r="Z538" s="716"/>
      <c r="AA538" s="716"/>
      <c r="AB538" s="716"/>
      <c r="AC538" s="716"/>
      <c r="AD538" s="716"/>
      <c r="AE538" s="716"/>
      <c r="AF538" s="716"/>
      <c r="AG538" s="716"/>
      <c r="AH538" s="716"/>
      <c r="AI538" s="716"/>
      <c r="AJ538" s="716"/>
      <c r="AK538" s="716"/>
      <c r="AL538" s="716"/>
      <c r="AM538" s="716"/>
      <c r="AN538" s="716"/>
      <c r="AO538" s="716"/>
      <c r="AP538" s="716"/>
      <c r="AQ538" s="716"/>
      <c r="AR538" s="716"/>
      <c r="AS538" s="716"/>
      <c r="AT538" s="716"/>
      <c r="AU538" s="716"/>
      <c r="AV538" s="716"/>
      <c r="AW538" s="200">
        <v>0</v>
      </c>
      <c r="AX538" s="200">
        <v>0</v>
      </c>
      <c r="AY538" s="200">
        <v>0</v>
      </c>
      <c r="AZ538" s="200">
        <v>0</v>
      </c>
      <c r="BA538" s="200">
        <v>0</v>
      </c>
      <c r="BB538" s="200">
        <v>0</v>
      </c>
      <c r="BC538" s="200">
        <v>0</v>
      </c>
      <c r="BD538" s="200">
        <v>0</v>
      </c>
      <c r="BE538" s="200">
        <v>0</v>
      </c>
      <c r="BF538" s="200">
        <v>0</v>
      </c>
      <c r="BG538" s="200">
        <v>0</v>
      </c>
      <c r="BH538" s="200">
        <v>0</v>
      </c>
      <c r="BI538" s="200">
        <v>0</v>
      </c>
      <c r="BJ538" s="200">
        <v>0</v>
      </c>
      <c r="BK538" s="200">
        <v>0</v>
      </c>
      <c r="BL538" s="200">
        <v>0</v>
      </c>
      <c r="BM538" s="200">
        <v>0</v>
      </c>
      <c r="BN538" s="200">
        <v>0</v>
      </c>
      <c r="BO538" s="200">
        <v>0</v>
      </c>
      <c r="BP538" s="200">
        <v>0</v>
      </c>
      <c r="BQ538" s="200">
        <v>0</v>
      </c>
      <c r="BR538" s="200">
        <v>0</v>
      </c>
      <c r="BS538" s="200">
        <v>0</v>
      </c>
      <c r="BT538" s="200">
        <v>0</v>
      </c>
      <c r="BU538" s="200">
        <v>0</v>
      </c>
      <c r="BV538" s="200">
        <v>0</v>
      </c>
      <c r="BW538" s="200">
        <v>0</v>
      </c>
      <c r="BX538" s="200">
        <v>0</v>
      </c>
      <c r="BY538" s="200">
        <v>0</v>
      </c>
      <c r="BZ538" s="200">
        <v>0</v>
      </c>
      <c r="CA538" s="200">
        <v>0</v>
      </c>
      <c r="CB538" s="200">
        <v>0</v>
      </c>
      <c r="CC538" s="200">
        <v>0</v>
      </c>
      <c r="CD538" s="200">
        <v>0</v>
      </c>
      <c r="CE538" s="200">
        <v>0</v>
      </c>
      <c r="CF538" s="200">
        <v>0</v>
      </c>
      <c r="CG538" s="200">
        <v>0</v>
      </c>
      <c r="CH538" s="200">
        <v>0</v>
      </c>
      <c r="CI538" s="200">
        <v>0</v>
      </c>
      <c r="CJ538" s="200">
        <v>0</v>
      </c>
      <c r="CK538" s="200">
        <v>0</v>
      </c>
      <c r="CL538" s="200">
        <v>0</v>
      </c>
      <c r="CM538" s="200">
        <v>0</v>
      </c>
      <c r="CN538" s="200">
        <v>0</v>
      </c>
      <c r="CO538" s="200">
        <v>0</v>
      </c>
      <c r="CP538" s="200">
        <v>0</v>
      </c>
      <c r="CQ538" s="200">
        <v>0</v>
      </c>
      <c r="CR538" s="200">
        <v>0</v>
      </c>
      <c r="CS538" s="200">
        <v>0</v>
      </c>
      <c r="CT538" s="200">
        <v>0</v>
      </c>
      <c r="CU538" s="200">
        <v>0</v>
      </c>
      <c r="CV538" s="200">
        <v>0</v>
      </c>
      <c r="CW538" s="200">
        <v>0</v>
      </c>
      <c r="CX538" s="200">
        <v>0</v>
      </c>
      <c r="CY538" s="200">
        <v>0</v>
      </c>
      <c r="CZ538" s="200">
        <v>0</v>
      </c>
      <c r="DA538" s="200">
        <v>0</v>
      </c>
      <c r="DB538" s="716"/>
      <c r="DC538" s="716"/>
      <c r="DD538" s="716"/>
      <c r="DE538" s="716"/>
      <c r="DF538" s="716"/>
      <c r="DG538" s="716"/>
      <c r="DH538" s="716"/>
      <c r="DI538" s="200">
        <v>0</v>
      </c>
      <c r="DJ538" s="200">
        <v>0</v>
      </c>
      <c r="DK538" s="200">
        <v>0</v>
      </c>
      <c r="DL538" s="200">
        <v>0</v>
      </c>
      <c r="DM538" s="200">
        <v>0</v>
      </c>
      <c r="DN538" s="200">
        <v>0</v>
      </c>
      <c r="DO538" s="200">
        <v>0</v>
      </c>
      <c r="DP538" s="200">
        <v>0</v>
      </c>
      <c r="DQ538" s="200">
        <v>0</v>
      </c>
      <c r="DR538" s="200">
        <v>0</v>
      </c>
      <c r="DS538" s="200">
        <v>0</v>
      </c>
      <c r="DT538" s="200">
        <v>0</v>
      </c>
      <c r="DU538" s="200">
        <v>0</v>
      </c>
      <c r="DV538" s="200">
        <v>0</v>
      </c>
      <c r="DW538" s="1304"/>
    </row>
    <row r="539" spans="2:127" ht="15.75">
      <c r="B539" s="276" t="s">
        <v>328</v>
      </c>
      <c r="C539" s="276"/>
      <c r="D539" s="276"/>
      <c r="E539" s="276"/>
      <c r="F539" s="276"/>
      <c r="G539" s="276"/>
      <c r="H539" s="781" t="s">
        <v>393</v>
      </c>
      <c r="I539" s="716"/>
      <c r="J539" s="716"/>
      <c r="K539" s="716"/>
      <c r="L539" s="716"/>
      <c r="M539" s="716"/>
      <c r="N539" s="716"/>
      <c r="O539" s="716"/>
      <c r="P539" s="716"/>
      <c r="Q539" s="716"/>
      <c r="R539" s="716"/>
      <c r="S539" s="716"/>
      <c r="T539" s="716"/>
      <c r="U539" s="716"/>
      <c r="V539" s="716"/>
      <c r="W539" s="716"/>
      <c r="X539" s="716"/>
      <c r="Y539" s="716"/>
      <c r="Z539" s="716"/>
      <c r="AA539" s="716"/>
      <c r="AB539" s="716"/>
      <c r="AC539" s="716"/>
      <c r="AD539" s="716"/>
      <c r="AE539" s="716"/>
      <c r="AF539" s="716"/>
      <c r="AG539" s="716"/>
      <c r="AH539" s="716"/>
      <c r="AI539" s="716"/>
      <c r="AJ539" s="716"/>
      <c r="AK539" s="716"/>
      <c r="AL539" s="716"/>
      <c r="AM539" s="716"/>
      <c r="AN539" s="716"/>
      <c r="AO539" s="716"/>
      <c r="AP539" s="716"/>
      <c r="AQ539" s="716"/>
      <c r="AR539" s="716"/>
      <c r="AS539" s="716"/>
      <c r="AT539" s="716"/>
      <c r="AU539" s="716"/>
      <c r="AV539" s="716"/>
      <c r="AW539" s="200">
        <v>0</v>
      </c>
      <c r="AX539" s="200">
        <v>0</v>
      </c>
      <c r="AY539" s="200">
        <v>0</v>
      </c>
      <c r="AZ539" s="200">
        <v>0</v>
      </c>
      <c r="BA539" s="200">
        <v>0</v>
      </c>
      <c r="BB539" s="200">
        <v>0</v>
      </c>
      <c r="BC539" s="200">
        <v>0</v>
      </c>
      <c r="BD539" s="200">
        <v>0</v>
      </c>
      <c r="BE539" s="200">
        <v>0</v>
      </c>
      <c r="BF539" s="200">
        <v>0</v>
      </c>
      <c r="BG539" s="200">
        <v>0</v>
      </c>
      <c r="BH539" s="200">
        <v>0</v>
      </c>
      <c r="BI539" s="200">
        <v>0</v>
      </c>
      <c r="BJ539" s="200">
        <v>0</v>
      </c>
      <c r="BK539" s="200">
        <v>0</v>
      </c>
      <c r="BL539" s="200">
        <v>0</v>
      </c>
      <c r="BM539" s="200">
        <v>0</v>
      </c>
      <c r="BN539" s="200">
        <v>0</v>
      </c>
      <c r="BO539" s="200">
        <v>0</v>
      </c>
      <c r="BP539" s="200">
        <v>0</v>
      </c>
      <c r="BQ539" s="200">
        <v>0</v>
      </c>
      <c r="BR539" s="200">
        <v>0</v>
      </c>
      <c r="BS539" s="200">
        <v>0</v>
      </c>
      <c r="BT539" s="200">
        <v>0</v>
      </c>
      <c r="BU539" s="200">
        <v>0</v>
      </c>
      <c r="BV539" s="200">
        <v>0</v>
      </c>
      <c r="BW539" s="200">
        <v>0</v>
      </c>
      <c r="BX539" s="200">
        <v>0</v>
      </c>
      <c r="BY539" s="200">
        <v>0</v>
      </c>
      <c r="BZ539" s="200">
        <v>0</v>
      </c>
      <c r="CA539" s="200">
        <v>0</v>
      </c>
      <c r="CB539" s="200">
        <v>0</v>
      </c>
      <c r="CC539" s="200">
        <v>0</v>
      </c>
      <c r="CD539" s="200">
        <v>0</v>
      </c>
      <c r="CE539" s="200">
        <v>0</v>
      </c>
      <c r="CF539" s="200">
        <v>0</v>
      </c>
      <c r="CG539" s="200">
        <v>0</v>
      </c>
      <c r="CH539" s="200">
        <v>0</v>
      </c>
      <c r="CI539" s="200">
        <v>0</v>
      </c>
      <c r="CJ539" s="200">
        <v>0</v>
      </c>
      <c r="CK539" s="200">
        <v>0</v>
      </c>
      <c r="CL539" s="200">
        <v>0</v>
      </c>
      <c r="CM539" s="200">
        <v>0</v>
      </c>
      <c r="CN539" s="200">
        <v>0</v>
      </c>
      <c r="CO539" s="200">
        <v>0</v>
      </c>
      <c r="CP539" s="200">
        <v>0</v>
      </c>
      <c r="CQ539" s="200">
        <v>0</v>
      </c>
      <c r="CR539" s="200">
        <v>0</v>
      </c>
      <c r="CS539" s="200">
        <v>0</v>
      </c>
      <c r="CT539" s="200">
        <v>0</v>
      </c>
      <c r="CU539" s="200">
        <v>0</v>
      </c>
      <c r="CV539" s="200">
        <v>0</v>
      </c>
      <c r="CW539" s="200">
        <v>0</v>
      </c>
      <c r="CX539" s="200">
        <v>0</v>
      </c>
      <c r="CY539" s="200">
        <v>0</v>
      </c>
      <c r="CZ539" s="200">
        <v>0</v>
      </c>
      <c r="DA539" s="200">
        <v>0</v>
      </c>
      <c r="DB539" s="716"/>
      <c r="DC539" s="716"/>
      <c r="DD539" s="716"/>
      <c r="DE539" s="716"/>
      <c r="DF539" s="716"/>
      <c r="DG539" s="716"/>
      <c r="DH539" s="716"/>
      <c r="DI539" s="200">
        <v>0</v>
      </c>
      <c r="DJ539" s="200">
        <v>0</v>
      </c>
      <c r="DK539" s="200">
        <v>0</v>
      </c>
      <c r="DL539" s="200">
        <v>0</v>
      </c>
      <c r="DM539" s="200">
        <v>0</v>
      </c>
      <c r="DN539" s="200">
        <v>0</v>
      </c>
      <c r="DO539" s="200">
        <v>0</v>
      </c>
      <c r="DP539" s="200">
        <v>0</v>
      </c>
      <c r="DQ539" s="200">
        <v>0</v>
      </c>
      <c r="DR539" s="200">
        <v>0</v>
      </c>
      <c r="DS539" s="200">
        <v>0</v>
      </c>
      <c r="DT539" s="200">
        <v>0</v>
      </c>
      <c r="DU539" s="200">
        <v>0</v>
      </c>
      <c r="DV539" s="200">
        <v>0</v>
      </c>
      <c r="DW539" s="1304"/>
    </row>
    <row r="540" spans="2:127" ht="15.75">
      <c r="B540" s="759" t="s">
        <v>394</v>
      </c>
      <c r="C540" s="759"/>
      <c r="D540" s="759"/>
      <c r="E540" s="759"/>
      <c r="F540" s="759"/>
      <c r="G540" s="759"/>
      <c r="H540" s="782" t="s">
        <v>396</v>
      </c>
      <c r="I540" s="716"/>
      <c r="J540" s="716"/>
      <c r="K540" s="716"/>
      <c r="L540" s="716"/>
      <c r="M540" s="716"/>
      <c r="N540" s="716"/>
      <c r="O540" s="716"/>
      <c r="P540" s="716"/>
      <c r="Q540" s="716"/>
      <c r="R540" s="716"/>
      <c r="S540" s="716"/>
      <c r="T540" s="716"/>
      <c r="U540" s="716"/>
      <c r="V540" s="716"/>
      <c r="W540" s="716"/>
      <c r="X540" s="716"/>
      <c r="Y540" s="716"/>
      <c r="Z540" s="716"/>
      <c r="AA540" s="716"/>
      <c r="AB540" s="716"/>
      <c r="AC540" s="716"/>
      <c r="AD540" s="716"/>
      <c r="AE540" s="716"/>
      <c r="AF540" s="716"/>
      <c r="AG540" s="716"/>
      <c r="AH540" s="716"/>
      <c r="AI540" s="716"/>
      <c r="AJ540" s="716"/>
      <c r="AK540" s="716"/>
      <c r="AL540" s="716"/>
      <c r="AM540" s="716"/>
      <c r="AN540" s="716"/>
      <c r="AO540" s="716"/>
      <c r="AP540" s="716"/>
      <c r="AQ540" s="716"/>
      <c r="AR540" s="716"/>
      <c r="AS540" s="716"/>
      <c r="AT540" s="716"/>
      <c r="AU540" s="716"/>
      <c r="AV540" s="716"/>
      <c r="AW540" s="716"/>
      <c r="AX540" s="716"/>
      <c r="AY540" s="716"/>
      <c r="AZ540" s="716"/>
      <c r="BA540" s="716"/>
      <c r="BB540" s="716"/>
      <c r="BC540" s="716"/>
      <c r="BD540" s="716"/>
      <c r="BE540" s="716"/>
      <c r="BF540" s="716"/>
      <c r="BG540" s="716"/>
      <c r="BH540" s="716"/>
      <c r="BI540" s="716"/>
      <c r="BJ540" s="716"/>
      <c r="BK540" s="716"/>
      <c r="BL540" s="716"/>
      <c r="BM540" s="716"/>
      <c r="BN540" s="716"/>
      <c r="BO540" s="716"/>
      <c r="BP540" s="716"/>
      <c r="BQ540" s="716"/>
      <c r="BR540" s="716"/>
      <c r="BS540" s="716"/>
      <c r="BT540" s="716"/>
      <c r="BU540" s="716"/>
      <c r="BV540" s="716"/>
      <c r="BW540" s="716"/>
      <c r="BX540" s="716"/>
      <c r="BY540" s="716"/>
      <c r="BZ540" s="716"/>
      <c r="CA540" s="716"/>
      <c r="CB540" s="716"/>
      <c r="CC540" s="716"/>
      <c r="CD540" s="716"/>
      <c r="CE540" s="716"/>
      <c r="CF540" s="716"/>
      <c r="CG540" s="716"/>
      <c r="CH540" s="716"/>
      <c r="CI540" s="716"/>
      <c r="CJ540" s="716"/>
      <c r="CK540" s="716"/>
      <c r="CL540" s="716"/>
      <c r="CM540" s="716"/>
      <c r="CN540" s="716"/>
      <c r="CO540" s="716"/>
      <c r="CP540" s="716"/>
      <c r="CQ540" s="716"/>
      <c r="CR540" s="716"/>
      <c r="CS540" s="716"/>
      <c r="CT540" s="716"/>
      <c r="CU540" s="716"/>
      <c r="CV540" s="716"/>
      <c r="CW540" s="716"/>
      <c r="CX540" s="716"/>
      <c r="CY540" s="716"/>
      <c r="CZ540" s="716"/>
      <c r="DA540" s="716"/>
      <c r="DB540" s="716"/>
      <c r="DC540" s="716"/>
      <c r="DD540" s="716"/>
      <c r="DE540" s="716"/>
      <c r="DF540" s="716"/>
      <c r="DG540" s="716"/>
      <c r="DH540" s="716"/>
      <c r="DI540" s="200">
        <v>0</v>
      </c>
      <c r="DJ540" s="200">
        <v>0</v>
      </c>
      <c r="DK540" s="200">
        <v>0</v>
      </c>
      <c r="DL540" s="200">
        <v>0</v>
      </c>
      <c r="DM540" s="200">
        <v>0</v>
      </c>
      <c r="DN540" s="200">
        <v>0</v>
      </c>
      <c r="DO540" s="200">
        <v>0</v>
      </c>
      <c r="DP540" s="200">
        <v>0</v>
      </c>
      <c r="DQ540" s="200">
        <v>0</v>
      </c>
      <c r="DR540" s="200">
        <v>0</v>
      </c>
      <c r="DS540" s="200">
        <v>0</v>
      </c>
      <c r="DT540" s="200">
        <v>0</v>
      </c>
      <c r="DU540" s="200">
        <v>0</v>
      </c>
      <c r="DV540" s="200">
        <v>0</v>
      </c>
      <c r="DW540" s="1304"/>
    </row>
    <row r="541" spans="2:127" ht="15.75">
      <c r="B541" s="761" t="s">
        <v>397</v>
      </c>
      <c r="C541" s="761"/>
      <c r="D541" s="761"/>
      <c r="E541" s="761"/>
      <c r="F541" s="761"/>
      <c r="G541" s="761"/>
      <c r="H541" s="783" t="s">
        <v>924</v>
      </c>
      <c r="I541" s="716"/>
      <c r="J541" s="716"/>
      <c r="K541" s="716"/>
      <c r="L541" s="716"/>
      <c r="M541" s="716"/>
      <c r="N541" s="716"/>
      <c r="O541" s="716"/>
      <c r="P541" s="716"/>
      <c r="Q541" s="716"/>
      <c r="R541" s="716"/>
      <c r="S541" s="716"/>
      <c r="T541" s="716"/>
      <c r="U541" s="716"/>
      <c r="V541" s="716"/>
      <c r="W541" s="716"/>
      <c r="X541" s="716"/>
      <c r="Y541" s="716"/>
      <c r="Z541" s="716"/>
      <c r="AA541" s="716"/>
      <c r="AB541" s="716"/>
      <c r="AC541" s="716"/>
      <c r="AD541" s="716"/>
      <c r="AE541" s="716"/>
      <c r="AF541" s="716"/>
      <c r="AG541" s="716"/>
      <c r="AH541" s="716"/>
      <c r="AI541" s="716"/>
      <c r="AJ541" s="716"/>
      <c r="AK541" s="716"/>
      <c r="AL541" s="716"/>
      <c r="AM541" s="716"/>
      <c r="AN541" s="716"/>
      <c r="AO541" s="716"/>
      <c r="AP541" s="716"/>
      <c r="AQ541" s="716"/>
      <c r="AR541" s="716"/>
      <c r="AS541" s="716"/>
      <c r="AT541" s="716"/>
      <c r="AU541" s="716"/>
      <c r="AV541" s="716"/>
      <c r="AW541" s="716"/>
      <c r="AX541" s="716"/>
      <c r="AY541" s="716"/>
      <c r="AZ541" s="716"/>
      <c r="BA541" s="716"/>
      <c r="BB541" s="716"/>
      <c r="BC541" s="716"/>
      <c r="BD541" s="716"/>
      <c r="BE541" s="716"/>
      <c r="BF541" s="716"/>
      <c r="BG541" s="716"/>
      <c r="BH541" s="716"/>
      <c r="BI541" s="716"/>
      <c r="BJ541" s="716"/>
      <c r="BK541" s="716"/>
      <c r="BL541" s="716"/>
      <c r="BM541" s="716"/>
      <c r="BN541" s="716"/>
      <c r="BO541" s="716"/>
      <c r="BP541" s="716"/>
      <c r="BQ541" s="716"/>
      <c r="BR541" s="716"/>
      <c r="BS541" s="716"/>
      <c r="BT541" s="716"/>
      <c r="BU541" s="716"/>
      <c r="BV541" s="716"/>
      <c r="BW541" s="716"/>
      <c r="BX541" s="716"/>
      <c r="BY541" s="716"/>
      <c r="BZ541" s="716"/>
      <c r="CA541" s="716"/>
      <c r="CB541" s="716"/>
      <c r="CC541" s="716"/>
      <c r="CD541" s="716"/>
      <c r="CE541" s="716"/>
      <c r="CF541" s="716"/>
      <c r="CG541" s="716"/>
      <c r="CH541" s="716"/>
      <c r="CI541" s="716"/>
      <c r="CJ541" s="716"/>
      <c r="CK541" s="716"/>
      <c r="CL541" s="716"/>
      <c r="CM541" s="716"/>
      <c r="CN541" s="716"/>
      <c r="CO541" s="716"/>
      <c r="CP541" s="716"/>
      <c r="CQ541" s="716"/>
      <c r="CR541" s="716"/>
      <c r="CS541" s="716"/>
      <c r="CT541" s="716"/>
      <c r="CU541" s="716"/>
      <c r="CV541" s="716"/>
      <c r="CW541" s="716"/>
      <c r="CX541" s="716"/>
      <c r="CY541" s="716"/>
      <c r="CZ541" s="716"/>
      <c r="DA541" s="716"/>
      <c r="DB541" s="716"/>
      <c r="DC541" s="716"/>
      <c r="DD541" s="716"/>
      <c r="DE541" s="716"/>
      <c r="DF541" s="716"/>
      <c r="DG541" s="716"/>
      <c r="DH541" s="716"/>
      <c r="DI541" s="200">
        <v>0</v>
      </c>
      <c r="DJ541" s="200">
        <v>0</v>
      </c>
      <c r="DK541" s="200">
        <v>0</v>
      </c>
      <c r="DL541" s="200">
        <v>0</v>
      </c>
      <c r="DM541" s="200">
        <v>0</v>
      </c>
      <c r="DN541" s="200">
        <v>0</v>
      </c>
      <c r="DO541" s="200">
        <v>0</v>
      </c>
      <c r="DP541" s="200">
        <v>0</v>
      </c>
      <c r="DQ541" s="200">
        <v>0</v>
      </c>
      <c r="DR541" s="200">
        <v>0</v>
      </c>
      <c r="DS541" s="200">
        <v>0</v>
      </c>
      <c r="DT541" s="200">
        <v>0</v>
      </c>
      <c r="DU541" s="200">
        <v>0</v>
      </c>
      <c r="DV541" s="200">
        <v>0</v>
      </c>
      <c r="DW541" s="1304"/>
    </row>
    <row r="542" spans="2:127" ht="15.75">
      <c r="B542" s="761"/>
      <c r="C542" s="761"/>
      <c r="D542" s="761"/>
      <c r="E542" s="761"/>
      <c r="F542" s="761"/>
      <c r="G542" s="761"/>
      <c r="H542" s="783" t="s">
        <v>925</v>
      </c>
      <c r="I542" s="716"/>
      <c r="J542" s="716"/>
      <c r="K542" s="716"/>
      <c r="L542" s="716"/>
      <c r="M542" s="716"/>
      <c r="N542" s="716"/>
      <c r="O542" s="716"/>
      <c r="P542" s="716"/>
      <c r="Q542" s="716"/>
      <c r="R542" s="716"/>
      <c r="S542" s="716"/>
      <c r="T542" s="716"/>
      <c r="U542" s="716"/>
      <c r="V542" s="716"/>
      <c r="W542" s="716"/>
      <c r="X542" s="716"/>
      <c r="Y542" s="716"/>
      <c r="Z542" s="716"/>
      <c r="AA542" s="716"/>
      <c r="AB542" s="716"/>
      <c r="AC542" s="716"/>
      <c r="AD542" s="716"/>
      <c r="AE542" s="716"/>
      <c r="AF542" s="716"/>
      <c r="AG542" s="716"/>
      <c r="AH542" s="716"/>
      <c r="AI542" s="716"/>
      <c r="AJ542" s="716"/>
      <c r="AK542" s="716"/>
      <c r="AL542" s="716"/>
      <c r="AM542" s="716"/>
      <c r="AN542" s="716"/>
      <c r="AO542" s="716"/>
      <c r="AP542" s="716"/>
      <c r="AQ542" s="716"/>
      <c r="AR542" s="716"/>
      <c r="AS542" s="716"/>
      <c r="AT542" s="716"/>
      <c r="AU542" s="716"/>
      <c r="AV542" s="716"/>
      <c r="AW542" s="716"/>
      <c r="AX542" s="716"/>
      <c r="AY542" s="716"/>
      <c r="AZ542" s="716"/>
      <c r="BA542" s="716"/>
      <c r="BB542" s="716"/>
      <c r="BC542" s="716"/>
      <c r="BD542" s="716"/>
      <c r="BE542" s="716"/>
      <c r="BF542" s="716"/>
      <c r="BG542" s="716"/>
      <c r="BH542" s="716"/>
      <c r="BI542" s="716"/>
      <c r="BJ542" s="716"/>
      <c r="BK542" s="716"/>
      <c r="BL542" s="716"/>
      <c r="BM542" s="716"/>
      <c r="BN542" s="716"/>
      <c r="BO542" s="716"/>
      <c r="BP542" s="716"/>
      <c r="BQ542" s="716"/>
      <c r="BR542" s="716"/>
      <c r="BS542" s="716"/>
      <c r="BT542" s="716"/>
      <c r="BU542" s="716"/>
      <c r="BV542" s="716"/>
      <c r="BW542" s="716"/>
      <c r="BX542" s="716"/>
      <c r="BY542" s="716"/>
      <c r="BZ542" s="716"/>
      <c r="CA542" s="716"/>
      <c r="CB542" s="716"/>
      <c r="CC542" s="716"/>
      <c r="CD542" s="716"/>
      <c r="CE542" s="716"/>
      <c r="CF542" s="716"/>
      <c r="CG542" s="716"/>
      <c r="CH542" s="716"/>
      <c r="CI542" s="716"/>
      <c r="CJ542" s="716"/>
      <c r="CK542" s="716"/>
      <c r="CL542" s="716"/>
      <c r="CM542" s="716"/>
      <c r="CN542" s="716"/>
      <c r="CO542" s="716"/>
      <c r="CP542" s="716"/>
      <c r="CQ542" s="716"/>
      <c r="CR542" s="716"/>
      <c r="CS542" s="716"/>
      <c r="CT542" s="716"/>
      <c r="CU542" s="716"/>
      <c r="CV542" s="716"/>
      <c r="CW542" s="716"/>
      <c r="CX542" s="716"/>
      <c r="CY542" s="716"/>
      <c r="CZ542" s="716"/>
      <c r="DA542" s="716"/>
      <c r="DB542" s="716"/>
      <c r="DC542" s="716"/>
      <c r="DD542" s="716"/>
      <c r="DE542" s="716"/>
      <c r="DF542" s="716"/>
      <c r="DG542" s="716"/>
      <c r="DH542" s="716"/>
      <c r="DI542" s="200">
        <v>0</v>
      </c>
      <c r="DJ542" s="200">
        <v>0</v>
      </c>
      <c r="DK542" s="200">
        <v>0</v>
      </c>
      <c r="DL542" s="200">
        <v>0</v>
      </c>
      <c r="DM542" s="200">
        <v>0</v>
      </c>
      <c r="DN542" s="200">
        <v>0</v>
      </c>
      <c r="DO542" s="200">
        <v>0</v>
      </c>
      <c r="DP542" s="200">
        <v>0</v>
      </c>
      <c r="DQ542" s="200">
        <v>0</v>
      </c>
      <c r="DR542" s="200">
        <v>0</v>
      </c>
      <c r="DS542" s="200">
        <v>0</v>
      </c>
      <c r="DT542" s="200">
        <v>0</v>
      </c>
      <c r="DU542" s="200">
        <v>0</v>
      </c>
      <c r="DV542" s="200">
        <v>0</v>
      </c>
      <c r="DW542" s="1304"/>
    </row>
    <row r="543" spans="2:127" ht="15.75">
      <c r="B543" s="761"/>
      <c r="C543" s="761"/>
      <c r="D543" s="761"/>
      <c r="E543" s="761"/>
      <c r="F543" s="761"/>
      <c r="G543" s="761"/>
      <c r="H543" s="783" t="s">
        <v>399</v>
      </c>
      <c r="I543" s="716"/>
      <c r="J543" s="716"/>
      <c r="K543" s="716"/>
      <c r="L543" s="716"/>
      <c r="M543" s="716"/>
      <c r="N543" s="716"/>
      <c r="O543" s="716"/>
      <c r="P543" s="716"/>
      <c r="Q543" s="716"/>
      <c r="R543" s="716"/>
      <c r="S543" s="716"/>
      <c r="T543" s="716"/>
      <c r="U543" s="716"/>
      <c r="V543" s="716"/>
      <c r="W543" s="716"/>
      <c r="X543" s="716"/>
      <c r="Y543" s="716"/>
      <c r="Z543" s="716"/>
      <c r="AA543" s="716"/>
      <c r="AB543" s="716"/>
      <c r="AC543" s="716"/>
      <c r="AD543" s="716"/>
      <c r="AE543" s="716"/>
      <c r="AF543" s="716"/>
      <c r="AG543" s="716"/>
      <c r="AH543" s="716"/>
      <c r="AI543" s="716"/>
      <c r="AJ543" s="716"/>
      <c r="AK543" s="716"/>
      <c r="AL543" s="716"/>
      <c r="AM543" s="716"/>
      <c r="AN543" s="716"/>
      <c r="AO543" s="716"/>
      <c r="AP543" s="716"/>
      <c r="AQ543" s="716"/>
      <c r="AR543" s="716"/>
      <c r="AS543" s="716"/>
      <c r="AT543" s="716"/>
      <c r="AU543" s="716"/>
      <c r="AV543" s="716"/>
      <c r="AW543" s="716"/>
      <c r="AX543" s="716"/>
      <c r="AY543" s="716"/>
      <c r="AZ543" s="716"/>
      <c r="BA543" s="716"/>
      <c r="BB543" s="716"/>
      <c r="BC543" s="716"/>
      <c r="BD543" s="716"/>
      <c r="BE543" s="716"/>
      <c r="BF543" s="716"/>
      <c r="BG543" s="716"/>
      <c r="BH543" s="716"/>
      <c r="BI543" s="716"/>
      <c r="BJ543" s="716"/>
      <c r="BK543" s="716"/>
      <c r="BL543" s="716"/>
      <c r="BM543" s="716"/>
      <c r="BN543" s="716"/>
      <c r="BO543" s="716"/>
      <c r="BP543" s="716"/>
      <c r="BQ543" s="716"/>
      <c r="BR543" s="716"/>
      <c r="BS543" s="716"/>
      <c r="BT543" s="716"/>
      <c r="BU543" s="716"/>
      <c r="BV543" s="716"/>
      <c r="BW543" s="716"/>
      <c r="BX543" s="716"/>
      <c r="BY543" s="200">
        <v>0</v>
      </c>
      <c r="BZ543" s="200">
        <v>0</v>
      </c>
      <c r="CA543" s="200">
        <v>0</v>
      </c>
      <c r="CB543" s="200">
        <v>0</v>
      </c>
      <c r="CC543" s="200">
        <v>0</v>
      </c>
      <c r="CD543" s="200">
        <v>0</v>
      </c>
      <c r="CE543" s="200">
        <v>0</v>
      </c>
      <c r="CF543" s="200">
        <v>0</v>
      </c>
      <c r="CG543" s="200">
        <v>0</v>
      </c>
      <c r="CH543" s="200">
        <v>0</v>
      </c>
      <c r="CI543" s="200">
        <v>0</v>
      </c>
      <c r="CJ543" s="200">
        <v>0</v>
      </c>
      <c r="CK543" s="200">
        <v>0</v>
      </c>
      <c r="CL543" s="200">
        <v>0</v>
      </c>
      <c r="CM543" s="200">
        <v>0</v>
      </c>
      <c r="CN543" s="200">
        <v>0</v>
      </c>
      <c r="CO543" s="200">
        <v>0</v>
      </c>
      <c r="CP543" s="200">
        <v>0</v>
      </c>
      <c r="CQ543" s="200">
        <v>0</v>
      </c>
      <c r="CR543" s="200">
        <v>0</v>
      </c>
      <c r="CS543" s="200">
        <v>0</v>
      </c>
      <c r="CT543" s="200">
        <v>0</v>
      </c>
      <c r="CU543" s="200">
        <v>0</v>
      </c>
      <c r="CV543" s="200">
        <v>0</v>
      </c>
      <c r="CW543" s="200">
        <v>0</v>
      </c>
      <c r="CX543" s="200">
        <v>0</v>
      </c>
      <c r="CY543" s="200">
        <v>0</v>
      </c>
      <c r="CZ543" s="200">
        <v>0</v>
      </c>
      <c r="DA543" s="200">
        <v>0</v>
      </c>
      <c r="DB543" s="200">
        <v>0</v>
      </c>
      <c r="DC543" s="200">
        <v>0</v>
      </c>
      <c r="DD543" s="200">
        <v>0</v>
      </c>
      <c r="DE543" s="200">
        <v>0</v>
      </c>
      <c r="DF543" s="200">
        <v>0</v>
      </c>
      <c r="DG543" s="200">
        <v>0</v>
      </c>
      <c r="DH543" s="200">
        <v>0</v>
      </c>
      <c r="DI543" s="200">
        <v>0</v>
      </c>
      <c r="DJ543" s="200">
        <v>0</v>
      </c>
      <c r="DK543" s="200">
        <v>0</v>
      </c>
      <c r="DL543" s="200">
        <v>0</v>
      </c>
      <c r="DM543" s="200">
        <v>0</v>
      </c>
      <c r="DN543" s="200">
        <v>0</v>
      </c>
      <c r="DO543" s="200">
        <v>0</v>
      </c>
      <c r="DP543" s="200">
        <v>0</v>
      </c>
      <c r="DQ543" s="200">
        <v>0</v>
      </c>
      <c r="DR543" s="200">
        <v>0</v>
      </c>
      <c r="DS543" s="200">
        <v>0</v>
      </c>
      <c r="DT543" s="200">
        <v>0</v>
      </c>
      <c r="DU543" s="200">
        <v>0</v>
      </c>
      <c r="DV543" s="200">
        <v>0</v>
      </c>
      <c r="DW543" s="1304"/>
    </row>
    <row r="544" spans="2:127" ht="15.75">
      <c r="B544" s="763" t="s">
        <v>223</v>
      </c>
      <c r="C544" s="763"/>
      <c r="D544" s="763"/>
      <c r="E544" s="763"/>
      <c r="F544" s="763"/>
      <c r="G544" s="763"/>
      <c r="H544" s="716"/>
      <c r="I544" s="716"/>
      <c r="J544" s="716"/>
      <c r="K544" s="716"/>
      <c r="L544" s="716"/>
      <c r="M544" s="716"/>
      <c r="N544" s="716"/>
      <c r="O544" s="716"/>
      <c r="P544" s="716"/>
      <c r="Q544" s="716"/>
      <c r="R544" s="716"/>
      <c r="S544" s="716"/>
      <c r="T544" s="716"/>
      <c r="U544" s="716"/>
      <c r="V544" s="716"/>
      <c r="W544" s="716"/>
      <c r="X544" s="716"/>
      <c r="Y544" s="716"/>
      <c r="Z544" s="716"/>
      <c r="AA544" s="716"/>
      <c r="AB544" s="716"/>
      <c r="AC544" s="716"/>
      <c r="AD544" s="716"/>
      <c r="AE544" s="716"/>
      <c r="AF544" s="716"/>
      <c r="AG544" s="716"/>
      <c r="AH544" s="716"/>
      <c r="AI544" s="716"/>
      <c r="AJ544" s="716"/>
      <c r="AK544" s="716"/>
      <c r="AL544" s="716"/>
      <c r="AM544" s="716"/>
      <c r="AN544" s="716"/>
      <c r="AO544" s="716"/>
      <c r="AP544" s="716"/>
      <c r="AQ544" s="716"/>
      <c r="AR544" s="716"/>
      <c r="AS544" s="716"/>
      <c r="AT544" s="716"/>
      <c r="AU544" s="716"/>
      <c r="AV544" s="716"/>
      <c r="AW544" s="716"/>
      <c r="AX544" s="716"/>
      <c r="AY544" s="716"/>
      <c r="AZ544" s="716"/>
      <c r="BA544" s="716"/>
      <c r="BB544" s="716"/>
      <c r="BC544" s="716"/>
      <c r="BD544" s="716"/>
      <c r="BE544" s="716"/>
      <c r="BF544" s="716"/>
      <c r="BG544" s="716"/>
      <c r="BH544" s="716"/>
      <c r="BI544" s="716"/>
      <c r="BJ544" s="716"/>
      <c r="BK544" s="716"/>
      <c r="BL544" s="716"/>
      <c r="BM544" s="716"/>
      <c r="BN544" s="716"/>
      <c r="BO544" s="716"/>
      <c r="BP544" s="716"/>
      <c r="BQ544" s="716"/>
      <c r="BR544" s="716"/>
      <c r="BS544" s="716"/>
      <c r="BT544" s="716"/>
      <c r="BU544" s="716"/>
      <c r="BV544" s="716"/>
      <c r="BW544" s="716"/>
      <c r="BX544" s="716"/>
      <c r="BY544" s="200">
        <v>0</v>
      </c>
      <c r="BZ544" s="200">
        <v>0</v>
      </c>
      <c r="CA544" s="200">
        <v>0</v>
      </c>
      <c r="CB544" s="200">
        <v>0</v>
      </c>
      <c r="CC544" s="200">
        <v>0</v>
      </c>
      <c r="CD544" s="200">
        <v>0</v>
      </c>
      <c r="CE544" s="200">
        <v>0</v>
      </c>
      <c r="CF544" s="200">
        <v>0</v>
      </c>
      <c r="CG544" s="200">
        <v>0</v>
      </c>
      <c r="CH544" s="200">
        <v>0</v>
      </c>
      <c r="CI544" s="200">
        <v>0</v>
      </c>
      <c r="CJ544" s="200">
        <v>0</v>
      </c>
      <c r="CK544" s="200">
        <v>0</v>
      </c>
      <c r="CL544" s="200">
        <v>0</v>
      </c>
      <c r="CM544" s="200">
        <v>0</v>
      </c>
      <c r="CN544" s="200">
        <v>0</v>
      </c>
      <c r="CO544" s="200">
        <v>0</v>
      </c>
      <c r="CP544" s="200">
        <v>0</v>
      </c>
      <c r="CQ544" s="200">
        <v>0</v>
      </c>
      <c r="CR544" s="200">
        <v>0</v>
      </c>
      <c r="CS544" s="200">
        <v>0</v>
      </c>
      <c r="CT544" s="200">
        <v>0</v>
      </c>
      <c r="CU544" s="200">
        <v>0</v>
      </c>
      <c r="CV544" s="200">
        <v>0</v>
      </c>
      <c r="CW544" s="200">
        <v>0</v>
      </c>
      <c r="CX544" s="200">
        <v>0</v>
      </c>
      <c r="CY544" s="200">
        <v>0</v>
      </c>
      <c r="CZ544" s="200">
        <v>0</v>
      </c>
      <c r="DA544" s="200">
        <v>0</v>
      </c>
      <c r="DB544" s="200">
        <v>0</v>
      </c>
      <c r="DC544" s="200">
        <v>0</v>
      </c>
      <c r="DD544" s="200">
        <v>0</v>
      </c>
      <c r="DE544" s="200">
        <v>0</v>
      </c>
      <c r="DF544" s="200">
        <v>0</v>
      </c>
      <c r="DG544" s="200">
        <v>0</v>
      </c>
      <c r="DH544" s="200">
        <v>0</v>
      </c>
      <c r="DI544" s="200">
        <v>0</v>
      </c>
      <c r="DJ544" s="200">
        <v>0</v>
      </c>
      <c r="DK544" s="200">
        <v>0</v>
      </c>
      <c r="DL544" s="200">
        <v>0</v>
      </c>
      <c r="DM544" s="200">
        <v>0</v>
      </c>
      <c r="DN544" s="200">
        <v>0</v>
      </c>
      <c r="DO544" s="200">
        <v>0</v>
      </c>
      <c r="DP544" s="200">
        <v>0</v>
      </c>
      <c r="DQ544" s="200">
        <v>0</v>
      </c>
      <c r="DR544" s="200">
        <v>0</v>
      </c>
      <c r="DS544" s="200">
        <v>0</v>
      </c>
      <c r="DT544" s="200">
        <v>0</v>
      </c>
      <c r="DU544" s="200">
        <v>0</v>
      </c>
      <c r="DV544" s="200">
        <v>0</v>
      </c>
      <c r="DW544" s="1304"/>
    </row>
    <row r="545" spans="2:127" ht="15.75">
      <c r="B545" s="80" t="s">
        <v>223</v>
      </c>
      <c r="C545" s="80"/>
      <c r="D545" s="80"/>
      <c r="E545" s="80"/>
      <c r="F545" s="80"/>
      <c r="G545" s="80"/>
      <c r="H545" s="716"/>
      <c r="I545" s="716"/>
      <c r="J545" s="716"/>
      <c r="K545" s="716"/>
      <c r="L545" s="716"/>
      <c r="M545" s="716"/>
      <c r="N545" s="716"/>
      <c r="O545" s="716"/>
      <c r="P545" s="716"/>
      <c r="Q545" s="716"/>
      <c r="R545" s="716"/>
      <c r="S545" s="716"/>
      <c r="T545" s="716"/>
      <c r="U545" s="716"/>
      <c r="V545" s="716"/>
      <c r="W545" s="716"/>
      <c r="X545" s="716"/>
      <c r="Y545" s="716"/>
      <c r="Z545" s="716"/>
      <c r="AA545" s="716"/>
      <c r="AB545" s="716"/>
      <c r="AC545" s="716"/>
      <c r="AD545" s="716"/>
      <c r="AE545" s="716"/>
      <c r="AF545" s="716"/>
      <c r="AG545" s="716"/>
      <c r="AH545" s="716"/>
      <c r="AI545" s="716"/>
      <c r="AJ545" s="716"/>
      <c r="AK545" s="716"/>
      <c r="AL545" s="716"/>
      <c r="AM545" s="716"/>
      <c r="AN545" s="716"/>
      <c r="AO545" s="716"/>
      <c r="AP545" s="716"/>
      <c r="AQ545" s="716"/>
      <c r="AR545" s="716"/>
      <c r="AS545" s="716"/>
      <c r="AT545" s="716"/>
      <c r="AU545" s="716"/>
      <c r="AV545" s="716"/>
      <c r="AW545" s="716"/>
      <c r="AX545" s="716"/>
      <c r="AY545" s="716"/>
      <c r="AZ545" s="716"/>
      <c r="BA545" s="716"/>
      <c r="BB545" s="716"/>
      <c r="BC545" s="716"/>
      <c r="BD545" s="716"/>
      <c r="BE545" s="716"/>
      <c r="BF545" s="716"/>
      <c r="BG545" s="716"/>
      <c r="BH545" s="716"/>
      <c r="BI545" s="716"/>
      <c r="BJ545" s="716"/>
      <c r="BK545" s="716"/>
      <c r="BL545" s="716"/>
      <c r="BM545" s="716"/>
      <c r="BN545" s="716"/>
      <c r="BO545" s="716"/>
      <c r="BP545" s="716"/>
      <c r="BQ545" s="716"/>
      <c r="BR545" s="716"/>
      <c r="BS545" s="716"/>
      <c r="BT545" s="716"/>
      <c r="BU545" s="716"/>
      <c r="BV545" s="716"/>
      <c r="BW545" s="716"/>
      <c r="BX545" s="716"/>
      <c r="BY545" s="200">
        <v>0</v>
      </c>
      <c r="BZ545" s="200">
        <v>0</v>
      </c>
      <c r="CA545" s="200">
        <v>0</v>
      </c>
      <c r="CB545" s="200">
        <v>0</v>
      </c>
      <c r="CC545" s="200">
        <v>0</v>
      </c>
      <c r="CD545" s="200">
        <v>0</v>
      </c>
      <c r="CE545" s="200">
        <v>0</v>
      </c>
      <c r="CF545" s="200">
        <v>0</v>
      </c>
      <c r="CG545" s="200">
        <v>0</v>
      </c>
      <c r="CH545" s="200">
        <v>0</v>
      </c>
      <c r="CI545" s="200">
        <v>0</v>
      </c>
      <c r="CJ545" s="200">
        <v>0</v>
      </c>
      <c r="CK545" s="200">
        <v>0</v>
      </c>
      <c r="CL545" s="200">
        <v>0</v>
      </c>
      <c r="CM545" s="200">
        <v>0</v>
      </c>
      <c r="CN545" s="200">
        <v>0</v>
      </c>
      <c r="CO545" s="200">
        <v>0</v>
      </c>
      <c r="CP545" s="200">
        <v>0</v>
      </c>
      <c r="CQ545" s="200">
        <v>0</v>
      </c>
      <c r="CR545" s="200">
        <v>0</v>
      </c>
      <c r="CS545" s="200">
        <v>0</v>
      </c>
      <c r="CT545" s="200">
        <v>0</v>
      </c>
      <c r="CU545" s="200">
        <v>0</v>
      </c>
      <c r="CV545" s="200">
        <v>0</v>
      </c>
      <c r="CW545" s="200">
        <v>0</v>
      </c>
      <c r="CX545" s="200">
        <v>0</v>
      </c>
      <c r="CY545" s="200">
        <v>0</v>
      </c>
      <c r="CZ545" s="200">
        <v>0</v>
      </c>
      <c r="DA545" s="200">
        <v>0</v>
      </c>
      <c r="DB545" s="200">
        <v>0</v>
      </c>
      <c r="DC545" s="200">
        <v>0</v>
      </c>
      <c r="DD545" s="200">
        <v>0</v>
      </c>
      <c r="DE545" s="200">
        <v>0</v>
      </c>
      <c r="DF545" s="200">
        <v>0</v>
      </c>
      <c r="DG545" s="200">
        <v>0</v>
      </c>
      <c r="DH545" s="200">
        <v>0</v>
      </c>
      <c r="DI545" s="200">
        <v>0</v>
      </c>
      <c r="DJ545" s="200">
        <v>0</v>
      </c>
      <c r="DK545" s="200">
        <v>0</v>
      </c>
      <c r="DL545" s="200">
        <v>0</v>
      </c>
      <c r="DM545" s="200">
        <v>0</v>
      </c>
      <c r="DN545" s="200">
        <v>0</v>
      </c>
      <c r="DO545" s="200">
        <v>0</v>
      </c>
      <c r="DP545" s="200">
        <v>0</v>
      </c>
      <c r="DQ545" s="200">
        <v>0</v>
      </c>
      <c r="DR545" s="200">
        <v>0</v>
      </c>
      <c r="DS545" s="200">
        <v>0</v>
      </c>
      <c r="DT545" s="200">
        <v>0</v>
      </c>
      <c r="DU545" s="200">
        <v>0</v>
      </c>
      <c r="DV545" s="200">
        <v>0</v>
      </c>
      <c r="DW545" s="1304"/>
    </row>
    <row r="546" spans="2:127" ht="15.75">
      <c r="B546" s="766" t="s">
        <v>401</v>
      </c>
      <c r="C546" s="766"/>
      <c r="D546" s="766"/>
      <c r="E546" s="766"/>
      <c r="F546" s="766"/>
      <c r="G546" s="766"/>
      <c r="H546" s="781" t="s">
        <v>405</v>
      </c>
      <c r="I546" s="716"/>
      <c r="J546" s="716"/>
      <c r="K546" s="716"/>
      <c r="L546" s="716"/>
      <c r="M546" s="716"/>
      <c r="N546" s="716"/>
      <c r="O546" s="716"/>
      <c r="P546" s="716"/>
      <c r="Q546" s="716"/>
      <c r="R546" s="716"/>
      <c r="S546" s="716"/>
      <c r="T546" s="716"/>
      <c r="U546" s="716"/>
      <c r="V546" s="716"/>
      <c r="W546" s="716"/>
      <c r="X546" s="716"/>
      <c r="Y546" s="716"/>
      <c r="Z546" s="716"/>
      <c r="AA546" s="716"/>
      <c r="AB546" s="716"/>
      <c r="AC546" s="716"/>
      <c r="AD546" s="716"/>
      <c r="AE546" s="716"/>
      <c r="AF546" s="716"/>
      <c r="AG546" s="716"/>
      <c r="AH546" s="716"/>
      <c r="AI546" s="716"/>
      <c r="AJ546" s="716"/>
      <c r="AK546" s="716"/>
      <c r="AL546" s="716"/>
      <c r="AM546" s="716"/>
      <c r="AN546" s="716"/>
      <c r="AO546" s="716"/>
      <c r="AP546" s="716"/>
      <c r="AQ546" s="716"/>
      <c r="AR546" s="716"/>
      <c r="AS546" s="716"/>
      <c r="AT546" s="716"/>
      <c r="AU546" s="716"/>
      <c r="AV546" s="716"/>
      <c r="AW546" s="716"/>
      <c r="AX546" s="716"/>
      <c r="AY546" s="716"/>
      <c r="AZ546" s="716"/>
      <c r="BA546" s="716"/>
      <c r="BB546" s="716"/>
      <c r="BC546" s="716"/>
      <c r="BD546" s="716"/>
      <c r="BE546" s="716"/>
      <c r="BF546" s="716"/>
      <c r="BG546" s="716"/>
      <c r="BH546" s="716"/>
      <c r="BI546" s="716"/>
      <c r="BJ546" s="716"/>
      <c r="BK546" s="716"/>
      <c r="BL546" s="716"/>
      <c r="BM546" s="716"/>
      <c r="BN546" s="716"/>
      <c r="BO546" s="716"/>
      <c r="BP546" s="716"/>
      <c r="BQ546" s="716"/>
      <c r="BR546" s="716"/>
      <c r="BS546" s="716"/>
      <c r="BT546" s="716"/>
      <c r="BU546" s="716"/>
      <c r="BV546" s="716"/>
      <c r="BW546" s="716"/>
      <c r="BX546" s="716"/>
      <c r="BY546" s="200">
        <v>0</v>
      </c>
      <c r="BZ546" s="200">
        <v>0</v>
      </c>
      <c r="CA546" s="200">
        <v>0</v>
      </c>
      <c r="CB546" s="200">
        <v>0</v>
      </c>
      <c r="CC546" s="200">
        <v>0</v>
      </c>
      <c r="CD546" s="200">
        <v>0</v>
      </c>
      <c r="CE546" s="200">
        <v>0</v>
      </c>
      <c r="CF546" s="200">
        <v>0</v>
      </c>
      <c r="CG546" s="200">
        <v>0</v>
      </c>
      <c r="CH546" s="200">
        <v>0</v>
      </c>
      <c r="CI546" s="200">
        <v>0</v>
      </c>
      <c r="CJ546" s="200">
        <v>0</v>
      </c>
      <c r="CK546" s="200">
        <v>0</v>
      </c>
      <c r="CL546" s="200">
        <v>0</v>
      </c>
      <c r="CM546" s="200">
        <v>0</v>
      </c>
      <c r="CN546" s="200">
        <v>0</v>
      </c>
      <c r="CO546" s="200">
        <v>0</v>
      </c>
      <c r="CP546" s="200">
        <v>0</v>
      </c>
      <c r="CQ546" s="200">
        <v>0</v>
      </c>
      <c r="CR546" s="200">
        <v>0</v>
      </c>
      <c r="CS546" s="200">
        <v>0</v>
      </c>
      <c r="CT546" s="200">
        <v>0</v>
      </c>
      <c r="CU546" s="200">
        <v>0</v>
      </c>
      <c r="CV546" s="200">
        <v>0</v>
      </c>
      <c r="CW546" s="200">
        <v>0</v>
      </c>
      <c r="CX546" s="200">
        <v>0</v>
      </c>
      <c r="CY546" s="200">
        <v>0</v>
      </c>
      <c r="CZ546" s="200">
        <v>0</v>
      </c>
      <c r="DA546" s="200">
        <v>0</v>
      </c>
      <c r="DB546" s="200">
        <v>0</v>
      </c>
      <c r="DC546" s="200">
        <v>0</v>
      </c>
      <c r="DD546" s="200">
        <v>0</v>
      </c>
      <c r="DE546" s="200">
        <v>0</v>
      </c>
      <c r="DF546" s="200">
        <v>0</v>
      </c>
      <c r="DG546" s="200">
        <v>0</v>
      </c>
      <c r="DH546" s="200">
        <v>0</v>
      </c>
      <c r="DI546" s="200">
        <v>0</v>
      </c>
      <c r="DJ546" s="200">
        <v>0</v>
      </c>
      <c r="DK546" s="200">
        <v>0</v>
      </c>
      <c r="DL546" s="200">
        <v>0</v>
      </c>
      <c r="DM546" s="200">
        <v>0</v>
      </c>
      <c r="DN546" s="200">
        <v>0</v>
      </c>
      <c r="DO546" s="200">
        <v>0</v>
      </c>
      <c r="DP546" s="200">
        <v>0</v>
      </c>
      <c r="DQ546" s="200">
        <v>0</v>
      </c>
      <c r="DR546" s="200">
        <v>0</v>
      </c>
      <c r="DS546" s="200">
        <v>0</v>
      </c>
      <c r="DT546" s="200">
        <v>0</v>
      </c>
      <c r="DU546" s="200">
        <v>0</v>
      </c>
      <c r="DV546" s="200">
        <v>0</v>
      </c>
      <c r="DW546" s="1304"/>
    </row>
    <row r="547" spans="2:127" ht="15.75">
      <c r="B547" s="769" t="s">
        <v>401</v>
      </c>
      <c r="C547" s="769"/>
      <c r="D547" s="769"/>
      <c r="E547" s="769"/>
      <c r="F547" s="769"/>
      <c r="G547" s="769"/>
      <c r="H547" s="716"/>
      <c r="I547" s="716"/>
      <c r="J547" s="716"/>
      <c r="K547" s="716"/>
      <c r="L547" s="716"/>
      <c r="M547" s="716"/>
      <c r="N547" s="716"/>
      <c r="O547" s="716"/>
      <c r="P547" s="716"/>
      <c r="Q547" s="716"/>
      <c r="R547" s="716"/>
      <c r="S547" s="716"/>
      <c r="T547" s="716"/>
      <c r="U547" s="716"/>
      <c r="V547" s="716"/>
      <c r="W547" s="716"/>
      <c r="X547" s="716"/>
      <c r="Y547" s="716"/>
      <c r="Z547" s="716"/>
      <c r="AA547" s="716"/>
      <c r="AB547" s="716"/>
      <c r="AC547" s="716"/>
      <c r="AD547" s="716"/>
      <c r="AE547" s="716"/>
      <c r="AF547" s="716"/>
      <c r="AG547" s="716"/>
      <c r="AH547" s="716"/>
      <c r="AI547" s="716"/>
      <c r="AJ547" s="716"/>
      <c r="AK547" s="716"/>
      <c r="AL547" s="716"/>
      <c r="AM547" s="716"/>
      <c r="AN547" s="716"/>
      <c r="AO547" s="716"/>
      <c r="AP547" s="716"/>
      <c r="AQ547" s="716"/>
      <c r="AR547" s="716"/>
      <c r="AS547" s="716"/>
      <c r="AT547" s="716"/>
      <c r="AU547" s="716"/>
      <c r="AV547" s="716"/>
      <c r="AW547" s="716"/>
      <c r="AX547" s="716"/>
      <c r="AY547" s="716"/>
      <c r="AZ547" s="716"/>
      <c r="BA547" s="716"/>
      <c r="BB547" s="716"/>
      <c r="BC547" s="716"/>
      <c r="BD547" s="716"/>
      <c r="BE547" s="716"/>
      <c r="BF547" s="716"/>
      <c r="BG547" s="716"/>
      <c r="BH547" s="716"/>
      <c r="BI547" s="716"/>
      <c r="BJ547" s="716"/>
      <c r="BK547" s="716"/>
      <c r="BL547" s="716"/>
      <c r="BM547" s="716"/>
      <c r="BN547" s="716"/>
      <c r="BO547" s="716"/>
      <c r="BP547" s="716"/>
      <c r="BQ547" s="716"/>
      <c r="BR547" s="716"/>
      <c r="BS547" s="716"/>
      <c r="BT547" s="716"/>
      <c r="BU547" s="716"/>
      <c r="BV547" s="716"/>
      <c r="BW547" s="716"/>
      <c r="BX547" s="716"/>
      <c r="BY547" s="200">
        <v>0</v>
      </c>
      <c r="BZ547" s="200">
        <v>0</v>
      </c>
      <c r="CA547" s="200">
        <v>0</v>
      </c>
      <c r="CB547" s="200">
        <v>0</v>
      </c>
      <c r="CC547" s="200">
        <v>0</v>
      </c>
      <c r="CD547" s="200">
        <v>0</v>
      </c>
      <c r="CE547" s="200">
        <v>0</v>
      </c>
      <c r="CF547" s="200">
        <v>0</v>
      </c>
      <c r="CG547" s="200">
        <v>0</v>
      </c>
      <c r="CH547" s="200">
        <v>0</v>
      </c>
      <c r="CI547" s="200">
        <v>0</v>
      </c>
      <c r="CJ547" s="200">
        <v>0</v>
      </c>
      <c r="CK547" s="200">
        <v>0</v>
      </c>
      <c r="CL547" s="200">
        <v>0</v>
      </c>
      <c r="CM547" s="200">
        <v>0</v>
      </c>
      <c r="CN547" s="200">
        <v>0</v>
      </c>
      <c r="CO547" s="200">
        <v>0</v>
      </c>
      <c r="CP547" s="200">
        <v>0</v>
      </c>
      <c r="CQ547" s="200">
        <v>0</v>
      </c>
      <c r="CR547" s="200">
        <v>0</v>
      </c>
      <c r="CS547" s="200">
        <v>0</v>
      </c>
      <c r="CT547" s="200">
        <v>0</v>
      </c>
      <c r="CU547" s="200">
        <v>0</v>
      </c>
      <c r="CV547" s="200">
        <v>0</v>
      </c>
      <c r="CW547" s="200">
        <v>0</v>
      </c>
      <c r="CX547" s="200">
        <v>0</v>
      </c>
      <c r="CY547" s="200">
        <v>0</v>
      </c>
      <c r="CZ547" s="200">
        <v>0</v>
      </c>
      <c r="DA547" s="200">
        <v>0</v>
      </c>
      <c r="DB547" s="200">
        <v>0</v>
      </c>
      <c r="DC547" s="200">
        <v>0</v>
      </c>
      <c r="DD547" s="200">
        <v>0</v>
      </c>
      <c r="DE547" s="200">
        <v>0</v>
      </c>
      <c r="DF547" s="200">
        <v>0</v>
      </c>
      <c r="DG547" s="200">
        <v>0</v>
      </c>
      <c r="DH547" s="200">
        <v>0</v>
      </c>
      <c r="DI547" s="200">
        <v>0</v>
      </c>
      <c r="DJ547" s="200">
        <v>0</v>
      </c>
      <c r="DK547" s="200">
        <v>0</v>
      </c>
      <c r="DL547" s="200">
        <v>0</v>
      </c>
      <c r="DM547" s="200">
        <v>0</v>
      </c>
      <c r="DN547" s="200">
        <v>0</v>
      </c>
      <c r="DO547" s="200">
        <v>0</v>
      </c>
      <c r="DP547" s="200">
        <v>0</v>
      </c>
      <c r="DQ547" s="200">
        <v>0</v>
      </c>
      <c r="DR547" s="200">
        <v>0</v>
      </c>
      <c r="DS547" s="200">
        <v>0</v>
      </c>
      <c r="DT547" s="200">
        <v>0</v>
      </c>
      <c r="DU547" s="200">
        <v>0</v>
      </c>
      <c r="DV547" s="200">
        <v>0</v>
      </c>
      <c r="DW547" s="1304"/>
    </row>
    <row r="548" spans="2:127" ht="15.75">
      <c r="B548" s="771" t="s">
        <v>407</v>
      </c>
      <c r="C548" s="771"/>
      <c r="D548" s="771"/>
      <c r="E548" s="771"/>
      <c r="F548" s="771"/>
      <c r="G548" s="771"/>
      <c r="H548" s="784" t="s">
        <v>409</v>
      </c>
      <c r="I548" s="716"/>
      <c r="J548" s="716"/>
      <c r="K548" s="716"/>
      <c r="L548" s="716"/>
      <c r="M548" s="716"/>
      <c r="N548" s="716"/>
      <c r="O548" s="716"/>
      <c r="P548" s="716"/>
      <c r="Q548" s="716"/>
      <c r="R548" s="716"/>
      <c r="S548" s="716"/>
      <c r="T548" s="716"/>
      <c r="U548" s="716"/>
      <c r="V548" s="716"/>
      <c r="W548" s="716"/>
      <c r="X548" s="716"/>
      <c r="Y548" s="716"/>
      <c r="Z548" s="716"/>
      <c r="AA548" s="716"/>
      <c r="AB548" s="716"/>
      <c r="AC548" s="716"/>
      <c r="AD548" s="716"/>
      <c r="AE548" s="716"/>
      <c r="AF548" s="716"/>
      <c r="AG548" s="716"/>
      <c r="AH548" s="716"/>
      <c r="AI548" s="716"/>
      <c r="AJ548" s="716"/>
      <c r="AK548" s="716"/>
      <c r="AL548" s="716"/>
      <c r="AM548" s="716"/>
      <c r="AN548" s="716"/>
      <c r="AO548" s="716"/>
      <c r="AP548" s="716"/>
      <c r="AQ548" s="716"/>
      <c r="AR548" s="716"/>
      <c r="AS548" s="716"/>
      <c r="AT548" s="716"/>
      <c r="AU548" s="716"/>
      <c r="AV548" s="716"/>
      <c r="AW548" s="716"/>
      <c r="AX548" s="716"/>
      <c r="AY548" s="716"/>
      <c r="AZ548" s="716"/>
      <c r="BA548" s="716"/>
      <c r="BB548" s="716"/>
      <c r="BC548" s="716"/>
      <c r="BD548" s="716"/>
      <c r="BE548" s="716"/>
      <c r="BF548" s="716"/>
      <c r="BG548" s="716"/>
      <c r="BH548" s="716"/>
      <c r="BI548" s="716"/>
      <c r="BJ548" s="716"/>
      <c r="BK548" s="716"/>
      <c r="BL548" s="716"/>
      <c r="BM548" s="716"/>
      <c r="BN548" s="716"/>
      <c r="BO548" s="716"/>
      <c r="BP548" s="716"/>
      <c r="BQ548" s="716"/>
      <c r="BR548" s="716"/>
      <c r="BS548" s="716"/>
      <c r="BT548" s="716"/>
      <c r="BU548" s="716"/>
      <c r="BV548" s="716"/>
      <c r="BW548" s="716"/>
      <c r="BX548" s="716"/>
      <c r="BY548" s="200">
        <v>0</v>
      </c>
      <c r="BZ548" s="200">
        <v>0</v>
      </c>
      <c r="CA548" s="200">
        <v>0</v>
      </c>
      <c r="CB548" s="200">
        <v>0</v>
      </c>
      <c r="CC548" s="200">
        <v>0</v>
      </c>
      <c r="CD548" s="200">
        <v>0</v>
      </c>
      <c r="CE548" s="200">
        <v>0</v>
      </c>
      <c r="CF548" s="200">
        <v>0</v>
      </c>
      <c r="CG548" s="200">
        <v>0</v>
      </c>
      <c r="CH548" s="200">
        <v>0</v>
      </c>
      <c r="CI548" s="200">
        <v>0</v>
      </c>
      <c r="CJ548" s="200">
        <v>0</v>
      </c>
      <c r="CK548" s="200">
        <v>0</v>
      </c>
      <c r="CL548" s="200">
        <v>0</v>
      </c>
      <c r="CM548" s="200">
        <v>0</v>
      </c>
      <c r="CN548" s="200">
        <v>0</v>
      </c>
      <c r="CO548" s="200">
        <v>0</v>
      </c>
      <c r="CP548" s="200">
        <v>0</v>
      </c>
      <c r="CQ548" s="200">
        <v>0</v>
      </c>
      <c r="CR548" s="200">
        <v>0</v>
      </c>
      <c r="CS548" s="200">
        <v>0</v>
      </c>
      <c r="CT548" s="200">
        <v>0</v>
      </c>
      <c r="CU548" s="200">
        <v>0</v>
      </c>
      <c r="CV548" s="200">
        <v>0</v>
      </c>
      <c r="CW548" s="200">
        <v>0</v>
      </c>
      <c r="CX548" s="200">
        <v>0</v>
      </c>
      <c r="CY548" s="200">
        <v>0</v>
      </c>
      <c r="CZ548" s="200">
        <v>0</v>
      </c>
      <c r="DA548" s="200">
        <v>0</v>
      </c>
      <c r="DB548" s="200">
        <v>0</v>
      </c>
      <c r="DC548" s="200">
        <v>0</v>
      </c>
      <c r="DD548" s="200">
        <v>0</v>
      </c>
      <c r="DE548" s="200">
        <v>0</v>
      </c>
      <c r="DF548" s="200">
        <v>0</v>
      </c>
      <c r="DG548" s="200">
        <v>0</v>
      </c>
      <c r="DH548" s="200">
        <v>0</v>
      </c>
      <c r="DI548" s="200">
        <v>0</v>
      </c>
      <c r="DJ548" s="200">
        <v>0</v>
      </c>
      <c r="DK548" s="200">
        <v>0</v>
      </c>
      <c r="DL548" s="200">
        <v>0</v>
      </c>
      <c r="DM548" s="200">
        <v>0</v>
      </c>
      <c r="DN548" s="200">
        <v>0</v>
      </c>
      <c r="DO548" s="200">
        <v>0</v>
      </c>
      <c r="DP548" s="200">
        <v>0</v>
      </c>
      <c r="DQ548" s="200">
        <v>0</v>
      </c>
      <c r="DR548" s="200">
        <v>0</v>
      </c>
      <c r="DS548" s="200">
        <v>0</v>
      </c>
      <c r="DT548" s="200">
        <v>0</v>
      </c>
      <c r="DU548" s="200">
        <v>0</v>
      </c>
      <c r="DV548" s="200">
        <v>0</v>
      </c>
      <c r="DW548" s="1304"/>
    </row>
    <row r="549" spans="2:127" ht="15.75">
      <c r="B549" s="773" t="s">
        <v>407</v>
      </c>
      <c r="C549" s="773"/>
      <c r="D549" s="773"/>
      <c r="E549" s="773"/>
      <c r="F549" s="773"/>
      <c r="G549" s="773"/>
      <c r="H549" s="716"/>
      <c r="I549" s="716"/>
      <c r="J549" s="716"/>
      <c r="K549" s="716"/>
      <c r="L549" s="716"/>
      <c r="M549" s="716"/>
      <c r="N549" s="716"/>
      <c r="O549" s="716"/>
      <c r="P549" s="716"/>
      <c r="Q549" s="716"/>
      <c r="R549" s="716"/>
      <c r="S549" s="716"/>
      <c r="T549" s="716"/>
      <c r="U549" s="716"/>
      <c r="V549" s="716"/>
      <c r="W549" s="716"/>
      <c r="X549" s="716"/>
      <c r="Y549" s="716"/>
      <c r="Z549" s="716"/>
      <c r="AA549" s="716"/>
      <c r="AB549" s="716"/>
      <c r="AC549" s="716"/>
      <c r="AD549" s="716"/>
      <c r="AE549" s="716"/>
      <c r="AF549" s="716"/>
      <c r="AG549" s="716"/>
      <c r="AH549" s="716"/>
      <c r="AI549" s="716"/>
      <c r="AJ549" s="716"/>
      <c r="AK549" s="716"/>
      <c r="AL549" s="716"/>
      <c r="AM549" s="716"/>
      <c r="AN549" s="716"/>
      <c r="AO549" s="716"/>
      <c r="AP549" s="716"/>
      <c r="AQ549" s="716"/>
      <c r="AR549" s="716"/>
      <c r="AS549" s="716"/>
      <c r="AT549" s="716"/>
      <c r="AU549" s="716"/>
      <c r="AV549" s="716"/>
      <c r="AW549" s="716"/>
      <c r="AX549" s="716"/>
      <c r="AY549" s="716"/>
      <c r="AZ549" s="716"/>
      <c r="BA549" s="716"/>
      <c r="BB549" s="716"/>
      <c r="BC549" s="716"/>
      <c r="BD549" s="716"/>
      <c r="BE549" s="716"/>
      <c r="BF549" s="716"/>
      <c r="BG549" s="716"/>
      <c r="BH549" s="716"/>
      <c r="BI549" s="716"/>
      <c r="BJ549" s="716"/>
      <c r="BK549" s="716"/>
      <c r="BL549" s="716"/>
      <c r="BM549" s="716"/>
      <c r="BN549" s="716"/>
      <c r="BO549" s="716"/>
      <c r="BP549" s="716"/>
      <c r="BQ549" s="716"/>
      <c r="BR549" s="716"/>
      <c r="BS549" s="716"/>
      <c r="BT549" s="716"/>
      <c r="BU549" s="716"/>
      <c r="BV549" s="716"/>
      <c r="BW549" s="716"/>
      <c r="BX549" s="716"/>
      <c r="BY549" s="200">
        <v>0</v>
      </c>
      <c r="BZ549" s="200">
        <v>0</v>
      </c>
      <c r="CA549" s="200">
        <v>0</v>
      </c>
      <c r="CB549" s="200">
        <v>0</v>
      </c>
      <c r="CC549" s="200">
        <v>0</v>
      </c>
      <c r="CD549" s="200">
        <v>0</v>
      </c>
      <c r="CE549" s="200">
        <v>0</v>
      </c>
      <c r="CF549" s="200">
        <v>0</v>
      </c>
      <c r="CG549" s="200">
        <v>0</v>
      </c>
      <c r="CH549" s="200">
        <v>0</v>
      </c>
      <c r="CI549" s="200">
        <v>0</v>
      </c>
      <c r="CJ549" s="200">
        <v>0</v>
      </c>
      <c r="CK549" s="200">
        <v>0</v>
      </c>
      <c r="CL549" s="200">
        <v>0</v>
      </c>
      <c r="CM549" s="200">
        <v>0</v>
      </c>
      <c r="CN549" s="200">
        <v>0</v>
      </c>
      <c r="CO549" s="200">
        <v>0</v>
      </c>
      <c r="CP549" s="200">
        <v>0</v>
      </c>
      <c r="CQ549" s="200">
        <v>0</v>
      </c>
      <c r="CR549" s="200">
        <v>0</v>
      </c>
      <c r="CS549" s="200">
        <v>0</v>
      </c>
      <c r="CT549" s="200">
        <v>0</v>
      </c>
      <c r="CU549" s="200">
        <v>0</v>
      </c>
      <c r="CV549" s="200">
        <v>0</v>
      </c>
      <c r="CW549" s="200">
        <v>0</v>
      </c>
      <c r="CX549" s="200">
        <v>0</v>
      </c>
      <c r="CY549" s="200">
        <v>0</v>
      </c>
      <c r="CZ549" s="200">
        <v>0</v>
      </c>
      <c r="DA549" s="200">
        <v>0</v>
      </c>
      <c r="DB549" s="200">
        <v>0</v>
      </c>
      <c r="DC549" s="200">
        <v>0</v>
      </c>
      <c r="DD549" s="200">
        <v>0</v>
      </c>
      <c r="DE549" s="200">
        <v>0</v>
      </c>
      <c r="DF549" s="200">
        <v>0</v>
      </c>
      <c r="DG549" s="200">
        <v>0</v>
      </c>
      <c r="DH549" s="200">
        <v>0</v>
      </c>
      <c r="DI549" s="200">
        <v>0</v>
      </c>
      <c r="DJ549" s="200">
        <v>0</v>
      </c>
      <c r="DK549" s="200">
        <v>0</v>
      </c>
      <c r="DL549" s="200">
        <v>0</v>
      </c>
      <c r="DM549" s="200">
        <v>0</v>
      </c>
      <c r="DN549" s="200">
        <v>0</v>
      </c>
      <c r="DO549" s="200">
        <v>0</v>
      </c>
      <c r="DP549" s="200">
        <v>0</v>
      </c>
      <c r="DQ549" s="200">
        <v>0</v>
      </c>
      <c r="DR549" s="200">
        <v>0</v>
      </c>
      <c r="DS549" s="200">
        <v>0</v>
      </c>
      <c r="DT549" s="200">
        <v>0</v>
      </c>
      <c r="DU549" s="200">
        <v>0</v>
      </c>
      <c r="DV549" s="200">
        <v>0</v>
      </c>
      <c r="DW549" s="1304"/>
    </row>
    <row r="550" spans="2:127" ht="15.75">
      <c r="B550" s="756" t="s">
        <v>411</v>
      </c>
      <c r="C550" s="756"/>
      <c r="D550" s="756"/>
      <c r="E550" s="756"/>
      <c r="F550" s="756"/>
      <c r="G550" s="756"/>
      <c r="H550" s="247"/>
      <c r="I550" s="716"/>
      <c r="J550" s="716"/>
      <c r="K550" s="716"/>
      <c r="L550" s="716"/>
      <c r="M550" s="716"/>
      <c r="N550" s="716"/>
      <c r="O550" s="716"/>
      <c r="P550" s="716"/>
      <c r="Q550" s="716"/>
      <c r="R550" s="716"/>
      <c r="S550" s="716"/>
      <c r="T550" s="716"/>
      <c r="U550" s="716"/>
      <c r="V550" s="716"/>
      <c r="W550" s="716"/>
      <c r="X550" s="716"/>
      <c r="Y550" s="716"/>
      <c r="Z550" s="716"/>
      <c r="AA550" s="716"/>
      <c r="AB550" s="716"/>
      <c r="AC550" s="716"/>
      <c r="AD550" s="716"/>
      <c r="AE550" s="716"/>
      <c r="AF550" s="716"/>
      <c r="AG550" s="716"/>
      <c r="AH550" s="716"/>
      <c r="AI550" s="716"/>
      <c r="AJ550" s="716"/>
      <c r="AK550" s="716"/>
      <c r="AL550" s="716"/>
      <c r="AM550" s="716"/>
      <c r="AN550" s="716"/>
      <c r="AO550" s="716"/>
      <c r="AP550" s="716"/>
      <c r="AQ550" s="716"/>
      <c r="AR550" s="716"/>
      <c r="AS550" s="716"/>
      <c r="AT550" s="716"/>
      <c r="AU550" s="716"/>
      <c r="AV550" s="716"/>
      <c r="AW550" s="716"/>
      <c r="AX550" s="716"/>
      <c r="AY550" s="716"/>
      <c r="AZ550" s="716"/>
      <c r="BA550" s="716"/>
      <c r="BB550" s="716"/>
      <c r="BC550" s="716"/>
      <c r="BD550" s="716"/>
      <c r="BE550" s="716"/>
      <c r="BF550" s="716"/>
      <c r="BG550" s="716"/>
      <c r="BH550" s="716"/>
      <c r="BI550" s="716"/>
      <c r="BJ550" s="716"/>
      <c r="BK550" s="716"/>
      <c r="BL550" s="716"/>
      <c r="BM550" s="716"/>
      <c r="BN550" s="716"/>
      <c r="BO550" s="716"/>
      <c r="BP550" s="716"/>
      <c r="BQ550" s="716"/>
      <c r="BR550" s="716"/>
      <c r="BS550" s="716"/>
      <c r="BT550" s="716"/>
      <c r="BU550" s="716"/>
      <c r="BV550" s="716"/>
      <c r="BW550" s="716"/>
      <c r="BX550" s="716"/>
      <c r="BY550" s="200">
        <v>0</v>
      </c>
      <c r="BZ550" s="200">
        <v>0</v>
      </c>
      <c r="CA550" s="200">
        <v>0</v>
      </c>
      <c r="CB550" s="200">
        <v>0</v>
      </c>
      <c r="CC550" s="200">
        <v>0</v>
      </c>
      <c r="CD550" s="200">
        <v>0</v>
      </c>
      <c r="CE550" s="200">
        <v>0</v>
      </c>
      <c r="CF550" s="200">
        <v>0</v>
      </c>
      <c r="CG550" s="200">
        <v>0</v>
      </c>
      <c r="CH550" s="200">
        <v>0</v>
      </c>
      <c r="CI550" s="200">
        <v>0</v>
      </c>
      <c r="CJ550" s="200">
        <v>0</v>
      </c>
      <c r="CK550" s="200">
        <v>0</v>
      </c>
      <c r="CL550" s="200">
        <v>0</v>
      </c>
      <c r="CM550" s="200">
        <v>0</v>
      </c>
      <c r="CN550" s="200">
        <v>0</v>
      </c>
      <c r="CO550" s="200">
        <v>0</v>
      </c>
      <c r="CP550" s="200">
        <v>0</v>
      </c>
      <c r="CQ550" s="200">
        <v>0</v>
      </c>
      <c r="CR550" s="200">
        <v>0</v>
      </c>
      <c r="CS550" s="200">
        <v>0</v>
      </c>
      <c r="CT550" s="200">
        <v>0</v>
      </c>
      <c r="CU550" s="200">
        <v>0</v>
      </c>
      <c r="CV550" s="200">
        <v>0</v>
      </c>
      <c r="CW550" s="200">
        <v>0</v>
      </c>
      <c r="CX550" s="200">
        <v>0</v>
      </c>
      <c r="CY550" s="200">
        <v>0</v>
      </c>
      <c r="CZ550" s="200">
        <v>0</v>
      </c>
      <c r="DA550" s="200">
        <v>0</v>
      </c>
      <c r="DB550" s="200">
        <v>0</v>
      </c>
      <c r="DC550" s="200">
        <v>0</v>
      </c>
      <c r="DD550" s="200">
        <v>0</v>
      </c>
      <c r="DE550" s="200">
        <v>0</v>
      </c>
      <c r="DF550" s="200">
        <v>0</v>
      </c>
      <c r="DG550" s="200">
        <v>0</v>
      </c>
      <c r="DH550" s="200">
        <v>0</v>
      </c>
      <c r="DI550" s="200">
        <v>0</v>
      </c>
      <c r="DJ550" s="200">
        <v>0</v>
      </c>
      <c r="DK550" s="200">
        <v>0</v>
      </c>
      <c r="DL550" s="200">
        <v>0</v>
      </c>
      <c r="DM550" s="200">
        <v>0</v>
      </c>
      <c r="DN550" s="200">
        <v>0</v>
      </c>
      <c r="DO550" s="200">
        <v>0</v>
      </c>
      <c r="DP550" s="200">
        <v>0</v>
      </c>
      <c r="DQ550" s="200">
        <v>0</v>
      </c>
      <c r="DR550" s="200">
        <v>0</v>
      </c>
      <c r="DS550" s="200">
        <v>0</v>
      </c>
      <c r="DT550" s="200">
        <v>0</v>
      </c>
      <c r="DU550" s="200">
        <v>0</v>
      </c>
      <c r="DV550" s="200">
        <v>0</v>
      </c>
      <c r="DW550" s="1304"/>
    </row>
    <row r="551" spans="2:127" ht="15.75">
      <c r="B551" s="775" t="s">
        <v>414</v>
      </c>
      <c r="C551" s="775"/>
      <c r="D551" s="775"/>
      <c r="E551" s="775"/>
      <c r="F551" s="775"/>
      <c r="G551" s="775"/>
      <c r="H551" s="785" t="s">
        <v>926</v>
      </c>
      <c r="I551" s="716"/>
      <c r="J551" s="716"/>
      <c r="K551" s="716"/>
      <c r="L551" s="716"/>
      <c r="M551" s="716"/>
      <c r="N551" s="716"/>
      <c r="O551" s="716"/>
      <c r="P551" s="716"/>
      <c r="Q551" s="716"/>
      <c r="R551" s="716"/>
      <c r="S551" s="716"/>
      <c r="T551" s="716"/>
      <c r="U551" s="716"/>
      <c r="V551" s="716"/>
      <c r="W551" s="716"/>
      <c r="X551" s="716"/>
      <c r="Y551" s="716"/>
      <c r="Z551" s="716"/>
      <c r="AA551" s="716"/>
      <c r="AB551" s="716"/>
      <c r="AC551" s="716"/>
      <c r="AD551" s="716"/>
      <c r="AE551" s="716"/>
      <c r="AF551" s="716"/>
      <c r="AG551" s="716"/>
      <c r="AH551" s="716"/>
      <c r="AI551" s="716"/>
      <c r="AJ551" s="716"/>
      <c r="AK551" s="716"/>
      <c r="AL551" s="716"/>
      <c r="AM551" s="716"/>
      <c r="AN551" s="716"/>
      <c r="AO551" s="716"/>
      <c r="AP551" s="716"/>
      <c r="AQ551" s="716"/>
      <c r="AR551" s="716"/>
      <c r="AS551" s="716"/>
      <c r="AT551" s="716"/>
      <c r="AU551" s="716"/>
      <c r="AV551" s="716"/>
      <c r="AW551" s="716"/>
      <c r="AX551" s="716"/>
      <c r="AY551" s="716"/>
      <c r="AZ551" s="716"/>
      <c r="BA551" s="716"/>
      <c r="BB551" s="716"/>
      <c r="BC551" s="716"/>
      <c r="BD551" s="716"/>
      <c r="BE551" s="716"/>
      <c r="BF551" s="716"/>
      <c r="BG551" s="716"/>
      <c r="BH551" s="716"/>
      <c r="BI551" s="716"/>
      <c r="BJ551" s="716"/>
      <c r="BK551" s="716"/>
      <c r="BL551" s="716"/>
      <c r="BM551" s="716"/>
      <c r="BN551" s="716"/>
      <c r="BO551" s="716"/>
      <c r="BP551" s="716"/>
      <c r="BQ551" s="716"/>
      <c r="BR551" s="716"/>
      <c r="BS551" s="716"/>
      <c r="BT551" s="716"/>
      <c r="BU551" s="716"/>
      <c r="BV551" s="716"/>
      <c r="BW551" s="716"/>
      <c r="BX551" s="716"/>
      <c r="BY551" s="200">
        <v>0</v>
      </c>
      <c r="BZ551" s="200">
        <v>0</v>
      </c>
      <c r="CA551" s="200">
        <v>0</v>
      </c>
      <c r="CB551" s="200">
        <v>0</v>
      </c>
      <c r="CC551" s="200">
        <v>0</v>
      </c>
      <c r="CD551" s="200">
        <v>0</v>
      </c>
      <c r="CE551" s="200">
        <v>0</v>
      </c>
      <c r="CF551" s="200">
        <v>0</v>
      </c>
      <c r="CG551" s="200">
        <v>0</v>
      </c>
      <c r="CH551" s="200">
        <v>0</v>
      </c>
      <c r="CI551" s="200">
        <v>0</v>
      </c>
      <c r="CJ551" s="200">
        <v>0</v>
      </c>
      <c r="CK551" s="200">
        <v>0</v>
      </c>
      <c r="CL551" s="200">
        <v>0</v>
      </c>
      <c r="CM551" s="200">
        <v>0</v>
      </c>
      <c r="CN551" s="200">
        <v>0</v>
      </c>
      <c r="CO551" s="200">
        <v>0</v>
      </c>
      <c r="CP551" s="200">
        <v>0</v>
      </c>
      <c r="CQ551" s="200">
        <v>0</v>
      </c>
      <c r="CR551" s="200">
        <v>0</v>
      </c>
      <c r="CS551" s="200">
        <v>0</v>
      </c>
      <c r="CT551" s="200">
        <v>0</v>
      </c>
      <c r="CU551" s="200">
        <v>0</v>
      </c>
      <c r="CV551" s="200">
        <v>0</v>
      </c>
      <c r="CW551" s="200">
        <v>0</v>
      </c>
      <c r="CX551" s="200">
        <v>0</v>
      </c>
      <c r="CY551" s="200">
        <v>0</v>
      </c>
      <c r="CZ551" s="200">
        <v>0</v>
      </c>
      <c r="DA551" s="200">
        <v>0</v>
      </c>
      <c r="DB551" s="200">
        <v>0</v>
      </c>
      <c r="DC551" s="200">
        <v>0</v>
      </c>
      <c r="DD551" s="200">
        <v>0</v>
      </c>
      <c r="DE551" s="200">
        <v>0</v>
      </c>
      <c r="DF551" s="200">
        <v>0</v>
      </c>
      <c r="DG551" s="200">
        <v>0</v>
      </c>
      <c r="DH551" s="200">
        <v>0</v>
      </c>
      <c r="DI551" s="200">
        <v>0</v>
      </c>
      <c r="DJ551" s="200">
        <v>0</v>
      </c>
      <c r="DK551" s="200">
        <v>0</v>
      </c>
      <c r="DL551" s="200">
        <v>0</v>
      </c>
      <c r="DM551" s="200">
        <v>0</v>
      </c>
      <c r="DN551" s="200">
        <v>0</v>
      </c>
      <c r="DO551" s="200">
        <v>0</v>
      </c>
      <c r="DP551" s="200">
        <v>0</v>
      </c>
      <c r="DQ551" s="200">
        <v>0</v>
      </c>
      <c r="DR551" s="200">
        <v>0</v>
      </c>
      <c r="DS551" s="200">
        <v>0</v>
      </c>
      <c r="DT551" s="200">
        <v>0</v>
      </c>
      <c r="DU551" s="200">
        <v>0</v>
      </c>
      <c r="DV551" s="200">
        <v>0</v>
      </c>
      <c r="DW551" s="1304"/>
    </row>
    <row r="552" spans="2:127" ht="15.75">
      <c r="B552" s="779" t="s">
        <v>414</v>
      </c>
      <c r="C552" s="779"/>
      <c r="D552" s="779"/>
      <c r="E552" s="779"/>
      <c r="F552" s="779"/>
      <c r="G552" s="779"/>
      <c r="H552" s="785" t="s">
        <v>927</v>
      </c>
      <c r="I552" s="716"/>
      <c r="J552" s="716"/>
      <c r="K552" s="716"/>
      <c r="L552" s="716"/>
      <c r="M552" s="716"/>
      <c r="N552" s="716"/>
      <c r="O552" s="716"/>
      <c r="P552" s="716"/>
      <c r="Q552" s="716"/>
      <c r="R552" s="716"/>
      <c r="S552" s="716"/>
      <c r="T552" s="716"/>
      <c r="U552" s="716"/>
      <c r="V552" s="716"/>
      <c r="W552" s="716"/>
      <c r="X552" s="716"/>
      <c r="Y552" s="716"/>
      <c r="Z552" s="716"/>
      <c r="AA552" s="716"/>
      <c r="AB552" s="716"/>
      <c r="AC552" s="716"/>
      <c r="AD552" s="716"/>
      <c r="AE552" s="716"/>
      <c r="AF552" s="716"/>
      <c r="AG552" s="716"/>
      <c r="AH552" s="716"/>
      <c r="AI552" s="716"/>
      <c r="AJ552" s="716"/>
      <c r="AK552" s="716"/>
      <c r="AL552" s="716"/>
      <c r="AM552" s="716"/>
      <c r="AN552" s="716"/>
      <c r="AO552" s="716"/>
      <c r="AP552" s="716"/>
      <c r="AQ552" s="716"/>
      <c r="AR552" s="716"/>
      <c r="AS552" s="716"/>
      <c r="AT552" s="716"/>
      <c r="AU552" s="716"/>
      <c r="AV552" s="716"/>
      <c r="AW552" s="716"/>
      <c r="AX552" s="716"/>
      <c r="AY552" s="716"/>
      <c r="AZ552" s="716"/>
      <c r="BA552" s="716"/>
      <c r="BB552" s="716"/>
      <c r="BC552" s="716"/>
      <c r="BD552" s="716"/>
      <c r="BE552" s="716"/>
      <c r="BF552" s="716"/>
      <c r="BG552" s="716"/>
      <c r="BH552" s="716"/>
      <c r="BI552" s="716"/>
      <c r="BJ552" s="716"/>
      <c r="BK552" s="716"/>
      <c r="BL552" s="716"/>
      <c r="BM552" s="716"/>
      <c r="BN552" s="716"/>
      <c r="BO552" s="716"/>
      <c r="BP552" s="716"/>
      <c r="BQ552" s="716"/>
      <c r="BR552" s="716"/>
      <c r="BS552" s="716"/>
      <c r="BT552" s="716"/>
      <c r="BU552" s="716"/>
      <c r="BV552" s="716"/>
      <c r="BW552" s="716"/>
      <c r="BX552" s="716"/>
      <c r="BY552" s="200">
        <v>0</v>
      </c>
      <c r="BZ552" s="200">
        <v>0</v>
      </c>
      <c r="CA552" s="200">
        <v>0</v>
      </c>
      <c r="CB552" s="200">
        <v>0</v>
      </c>
      <c r="CC552" s="200">
        <v>0</v>
      </c>
      <c r="CD552" s="200">
        <v>0</v>
      </c>
      <c r="CE552" s="200">
        <v>0</v>
      </c>
      <c r="CF552" s="200">
        <v>0</v>
      </c>
      <c r="CG552" s="200">
        <v>0</v>
      </c>
      <c r="CH552" s="200">
        <v>0</v>
      </c>
      <c r="CI552" s="200">
        <v>0</v>
      </c>
      <c r="CJ552" s="200">
        <v>0</v>
      </c>
      <c r="CK552" s="200">
        <v>0</v>
      </c>
      <c r="CL552" s="200">
        <v>0</v>
      </c>
      <c r="CM552" s="200">
        <v>0</v>
      </c>
      <c r="CN552" s="200">
        <v>0</v>
      </c>
      <c r="CO552" s="200">
        <v>0</v>
      </c>
      <c r="CP552" s="200">
        <v>0</v>
      </c>
      <c r="CQ552" s="200">
        <v>0</v>
      </c>
      <c r="CR552" s="200">
        <v>0</v>
      </c>
      <c r="CS552" s="200">
        <v>0</v>
      </c>
      <c r="CT552" s="200">
        <v>0</v>
      </c>
      <c r="CU552" s="200">
        <v>0</v>
      </c>
      <c r="CV552" s="200">
        <v>0</v>
      </c>
      <c r="CW552" s="200">
        <v>0</v>
      </c>
      <c r="CX552" s="200">
        <v>0</v>
      </c>
      <c r="CY552" s="200">
        <v>0</v>
      </c>
      <c r="CZ552" s="200">
        <v>0</v>
      </c>
      <c r="DA552" s="200">
        <v>0</v>
      </c>
      <c r="DB552" s="200">
        <v>0</v>
      </c>
      <c r="DC552" s="200">
        <v>0</v>
      </c>
      <c r="DD552" s="200">
        <v>0</v>
      </c>
      <c r="DE552" s="200">
        <v>0</v>
      </c>
      <c r="DF552" s="200">
        <v>0</v>
      </c>
      <c r="DG552" s="200">
        <v>0</v>
      </c>
      <c r="DH552" s="200">
        <v>0</v>
      </c>
      <c r="DI552" s="200">
        <v>0</v>
      </c>
      <c r="DJ552" s="200">
        <v>0</v>
      </c>
      <c r="DK552" s="200">
        <v>0</v>
      </c>
      <c r="DL552" s="200">
        <v>0</v>
      </c>
      <c r="DM552" s="200">
        <v>0</v>
      </c>
      <c r="DN552" s="200">
        <v>0</v>
      </c>
      <c r="DO552" s="200">
        <v>0</v>
      </c>
      <c r="DP552" s="200">
        <v>0</v>
      </c>
      <c r="DQ552" s="200">
        <v>0</v>
      </c>
      <c r="DR552" s="200">
        <v>0</v>
      </c>
      <c r="DS552" s="200">
        <v>0</v>
      </c>
      <c r="DT552" s="200">
        <v>0</v>
      </c>
      <c r="DU552" s="200">
        <v>0</v>
      </c>
      <c r="DV552" s="200">
        <v>0</v>
      </c>
      <c r="DW552" s="1304"/>
    </row>
    <row r="553" spans="2:127" ht="15.75">
      <c r="B553" s="81" t="s">
        <v>418</v>
      </c>
      <c r="C553" s="81" t="s">
        <v>417</v>
      </c>
      <c r="D553" s="81"/>
      <c r="E553" s="81"/>
      <c r="F553" s="81"/>
      <c r="G553" s="81"/>
      <c r="H553" s="716"/>
      <c r="I553" s="716"/>
      <c r="J553" s="716"/>
      <c r="K553" s="716"/>
      <c r="L553" s="716"/>
      <c r="M553" s="716"/>
      <c r="N553" s="716"/>
      <c r="O553" s="716"/>
      <c r="P553" s="716"/>
      <c r="Q553" s="716"/>
      <c r="R553" s="716"/>
      <c r="S553" s="716"/>
      <c r="T553" s="716"/>
      <c r="U553" s="716"/>
      <c r="V553" s="716"/>
      <c r="W553" s="716"/>
      <c r="X553" s="716"/>
      <c r="Y553" s="716"/>
      <c r="Z553" s="716"/>
      <c r="AA553" s="716"/>
      <c r="AB553" s="716"/>
      <c r="AC553" s="716"/>
      <c r="AD553" s="716"/>
      <c r="AE553" s="716"/>
      <c r="AF553" s="716"/>
      <c r="AG553" s="716"/>
      <c r="AH553" s="716"/>
      <c r="AI553" s="716"/>
      <c r="AJ553" s="716"/>
      <c r="AK553" s="716"/>
      <c r="AL553" s="716"/>
      <c r="AM553" s="716"/>
      <c r="AN553" s="716"/>
      <c r="AO553" s="716"/>
      <c r="AP553" s="716"/>
      <c r="AQ553" s="716"/>
      <c r="AR553" s="716"/>
      <c r="AS553" s="716"/>
      <c r="AT553" s="716"/>
      <c r="AU553" s="716"/>
      <c r="AV553" s="716"/>
      <c r="AW553" s="716"/>
      <c r="AX553" s="716"/>
      <c r="AY553" s="716"/>
      <c r="AZ553" s="716"/>
      <c r="BA553" s="716"/>
      <c r="BB553" s="716"/>
      <c r="BC553" s="716"/>
      <c r="BD553" s="716"/>
      <c r="BE553" s="716"/>
      <c r="BF553" s="716"/>
      <c r="BG553" s="716"/>
      <c r="BH553" s="716"/>
      <c r="BI553" s="716"/>
      <c r="BJ553" s="716"/>
      <c r="BK553" s="716"/>
      <c r="BL553" s="716"/>
      <c r="BM553" s="716"/>
      <c r="BN553" s="716"/>
      <c r="BO553" s="716"/>
      <c r="BP553" s="716"/>
      <c r="BQ553" s="716"/>
      <c r="BR553" s="716"/>
      <c r="BS553" s="716"/>
      <c r="BT553" s="716"/>
      <c r="BU553" s="716"/>
      <c r="BV553" s="716"/>
      <c r="BW553" s="716"/>
      <c r="BX553" s="716"/>
      <c r="BY553" s="200">
        <v>0</v>
      </c>
      <c r="BZ553" s="200">
        <v>0</v>
      </c>
      <c r="CA553" s="200">
        <v>0</v>
      </c>
      <c r="CB553" s="200">
        <v>0</v>
      </c>
      <c r="CC553" s="200">
        <v>0</v>
      </c>
      <c r="CD553" s="200">
        <v>0</v>
      </c>
      <c r="CE553" s="200">
        <v>0</v>
      </c>
      <c r="CF553" s="200">
        <v>0</v>
      </c>
      <c r="CG553" s="200">
        <v>0</v>
      </c>
      <c r="CH553" s="200">
        <v>0</v>
      </c>
      <c r="CI553" s="200">
        <v>0</v>
      </c>
      <c r="CJ553" s="200">
        <v>0</v>
      </c>
      <c r="CK553" s="200">
        <v>0</v>
      </c>
      <c r="CL553" s="200">
        <v>0</v>
      </c>
      <c r="CM553" s="200">
        <v>0</v>
      </c>
      <c r="CN553" s="200">
        <v>0</v>
      </c>
      <c r="CO553" s="200">
        <v>0</v>
      </c>
      <c r="CP553" s="200">
        <v>0</v>
      </c>
      <c r="CQ553" s="200">
        <v>0</v>
      </c>
      <c r="CR553" s="200">
        <v>0</v>
      </c>
      <c r="CS553" s="200">
        <v>0</v>
      </c>
      <c r="CT553" s="200">
        <v>0</v>
      </c>
      <c r="CU553" s="200">
        <v>0</v>
      </c>
      <c r="CV553" s="200">
        <v>0</v>
      </c>
      <c r="CW553" s="200">
        <v>0</v>
      </c>
      <c r="CX553" s="200">
        <v>0</v>
      </c>
      <c r="CY553" s="200">
        <v>0</v>
      </c>
      <c r="CZ553" s="200">
        <v>0</v>
      </c>
      <c r="DA553" s="200">
        <v>0</v>
      </c>
      <c r="DB553" s="200">
        <v>0</v>
      </c>
      <c r="DC553" s="200">
        <v>0</v>
      </c>
      <c r="DD553" s="200">
        <v>0</v>
      </c>
      <c r="DE553" s="200">
        <v>0</v>
      </c>
      <c r="DF553" s="200">
        <v>0</v>
      </c>
      <c r="DG553" s="200">
        <v>0</v>
      </c>
      <c r="DH553" s="200">
        <v>0</v>
      </c>
      <c r="DI553" s="200">
        <v>0</v>
      </c>
      <c r="DJ553" s="200">
        <v>0</v>
      </c>
      <c r="DK553" s="200">
        <v>0</v>
      </c>
      <c r="DL553" s="200">
        <v>0</v>
      </c>
      <c r="DM553" s="200">
        <v>0</v>
      </c>
      <c r="DN553" s="200">
        <v>0</v>
      </c>
      <c r="DO553" s="200">
        <v>0</v>
      </c>
      <c r="DP553" s="200">
        <v>0</v>
      </c>
      <c r="DQ553" s="200">
        <v>0</v>
      </c>
      <c r="DR553" s="200">
        <v>0</v>
      </c>
      <c r="DS553" s="200">
        <v>0</v>
      </c>
      <c r="DT553" s="200">
        <v>0</v>
      </c>
      <c r="DU553" s="200">
        <v>0</v>
      </c>
      <c r="DV553" s="200">
        <v>0</v>
      </c>
      <c r="DW553" s="1304"/>
    </row>
    <row r="554" spans="2:127" ht="15.75">
      <c r="H554" s="716"/>
      <c r="I554" s="716"/>
      <c r="J554" s="716"/>
      <c r="K554" s="716"/>
      <c r="L554" s="716"/>
      <c r="M554" s="716"/>
      <c r="N554" s="716"/>
      <c r="O554" s="716"/>
      <c r="P554" s="716"/>
      <c r="Q554" s="716"/>
      <c r="R554" s="716"/>
      <c r="S554" s="716"/>
      <c r="T554" s="716"/>
      <c r="U554" s="716"/>
      <c r="V554" s="716"/>
      <c r="W554" s="716"/>
      <c r="X554" s="716"/>
      <c r="Y554" s="716"/>
      <c r="Z554" s="716"/>
      <c r="AA554" s="716"/>
      <c r="AB554" s="716"/>
      <c r="AC554" s="716"/>
      <c r="AD554" s="716"/>
      <c r="AE554" s="716"/>
      <c r="AF554" s="716"/>
      <c r="AG554" s="716"/>
      <c r="AH554" s="716"/>
      <c r="AI554" s="716"/>
      <c r="AJ554" s="716"/>
      <c r="AK554" s="716"/>
      <c r="AL554" s="716"/>
      <c r="AM554" s="716"/>
      <c r="AN554" s="716"/>
      <c r="AO554" s="716"/>
      <c r="AP554" s="716"/>
      <c r="AQ554" s="716"/>
      <c r="AR554" s="716"/>
      <c r="AS554" s="716"/>
      <c r="AT554" s="716"/>
      <c r="AU554" s="716"/>
      <c r="AV554" s="716"/>
      <c r="AW554" s="716"/>
      <c r="AX554" s="716"/>
      <c r="AY554" s="716"/>
      <c r="AZ554" s="716"/>
      <c r="BA554" s="716"/>
      <c r="BB554" s="716"/>
      <c r="BC554" s="716"/>
      <c r="BD554" s="716"/>
      <c r="BE554" s="716"/>
      <c r="BF554" s="716"/>
      <c r="BG554" s="716"/>
      <c r="BH554" s="716"/>
      <c r="BI554" s="716"/>
      <c r="BJ554" s="716"/>
      <c r="BK554" s="716"/>
      <c r="BL554" s="716"/>
      <c r="BM554" s="716"/>
      <c r="BN554" s="716"/>
      <c r="BO554" s="716"/>
      <c r="BP554" s="716"/>
      <c r="BQ554" s="716"/>
      <c r="BR554" s="716"/>
      <c r="BS554" s="716"/>
      <c r="BT554" s="716"/>
      <c r="BU554" s="716"/>
      <c r="BV554" s="716"/>
      <c r="BW554" s="716"/>
      <c r="BX554" s="716"/>
      <c r="BY554" s="200">
        <v>0</v>
      </c>
      <c r="BZ554" s="200">
        <v>0</v>
      </c>
      <c r="CA554" s="200">
        <v>0</v>
      </c>
      <c r="CB554" s="200">
        <v>0</v>
      </c>
      <c r="CC554" s="200">
        <v>0</v>
      </c>
      <c r="CD554" s="200">
        <v>0</v>
      </c>
      <c r="CE554" s="200">
        <v>0</v>
      </c>
      <c r="CF554" s="200">
        <v>0</v>
      </c>
      <c r="CG554" s="200">
        <v>0</v>
      </c>
      <c r="CH554" s="200">
        <v>0</v>
      </c>
      <c r="CI554" s="200">
        <v>0</v>
      </c>
      <c r="CJ554" s="200">
        <v>0</v>
      </c>
      <c r="CK554" s="200">
        <v>0</v>
      </c>
      <c r="CL554" s="200">
        <v>0</v>
      </c>
      <c r="CM554" s="200">
        <v>0</v>
      </c>
      <c r="CN554" s="200">
        <v>0</v>
      </c>
      <c r="CO554" s="200">
        <v>0</v>
      </c>
      <c r="CP554" s="200">
        <v>0</v>
      </c>
      <c r="CQ554" s="200">
        <v>0</v>
      </c>
      <c r="CR554" s="200">
        <v>0</v>
      </c>
      <c r="CS554" s="200">
        <v>0</v>
      </c>
      <c r="CT554" s="200">
        <v>0</v>
      </c>
      <c r="CU554" s="200">
        <v>0</v>
      </c>
      <c r="CV554" s="200">
        <v>0</v>
      </c>
      <c r="CW554" s="200">
        <v>0</v>
      </c>
      <c r="CX554" s="200">
        <v>0</v>
      </c>
      <c r="CY554" s="200">
        <v>0</v>
      </c>
      <c r="CZ554" s="200">
        <v>0</v>
      </c>
      <c r="DA554" s="200">
        <v>0</v>
      </c>
      <c r="DB554" s="200">
        <v>0</v>
      </c>
      <c r="DC554" s="200">
        <v>0</v>
      </c>
      <c r="DD554" s="200">
        <v>0</v>
      </c>
      <c r="DE554" s="200">
        <v>0</v>
      </c>
      <c r="DF554" s="200">
        <v>0</v>
      </c>
      <c r="DG554" s="200">
        <v>0</v>
      </c>
      <c r="DH554" s="200">
        <v>0</v>
      </c>
      <c r="DI554" s="200">
        <v>0</v>
      </c>
      <c r="DJ554" s="200">
        <v>0</v>
      </c>
      <c r="DK554" s="200">
        <v>0</v>
      </c>
      <c r="DL554" s="200">
        <v>0</v>
      </c>
      <c r="DM554" s="200">
        <v>0</v>
      </c>
      <c r="DN554" s="200">
        <v>0</v>
      </c>
      <c r="DO554" s="200">
        <v>0</v>
      </c>
      <c r="DP554" s="200">
        <v>0</v>
      </c>
      <c r="DQ554" s="200">
        <v>0</v>
      </c>
      <c r="DR554" s="200">
        <v>0</v>
      </c>
      <c r="DS554" s="200">
        <v>0</v>
      </c>
      <c r="DT554" s="200">
        <v>0</v>
      </c>
      <c r="DU554" s="200">
        <v>0</v>
      </c>
      <c r="DV554" s="200">
        <v>0</v>
      </c>
      <c r="DW554" s="1304"/>
    </row>
    <row r="555" spans="2:127" s="1345" customFormat="1" ht="35.25" customHeight="1">
      <c r="B555" s="1063">
        <f>ROW()</f>
        <v>555</v>
      </c>
      <c r="C555" s="1159" t="s">
        <v>1004</v>
      </c>
      <c r="D555" s="1159"/>
      <c r="E555" s="1159"/>
      <c r="F555" s="1159"/>
      <c r="G555" s="1159"/>
      <c r="H555" s="1159"/>
      <c r="I555" s="1159"/>
      <c r="J555" s="1159"/>
      <c r="K555" s="1159"/>
      <c r="L555" s="1159"/>
      <c r="M555" s="1159"/>
      <c r="N555" s="1159"/>
      <c r="O555" s="1159"/>
      <c r="P555" s="1159"/>
      <c r="Q555" s="1159"/>
      <c r="R555" s="1159"/>
      <c r="S555" s="1159"/>
      <c r="T555" s="1159"/>
      <c r="U555" s="1159"/>
      <c r="V555" s="1159"/>
      <c r="W555" s="1159"/>
      <c r="X555" s="1159"/>
      <c r="Y555" s="1159"/>
      <c r="Z555" s="1159"/>
      <c r="AA555" s="1159"/>
      <c r="AB555" s="1159"/>
      <c r="AC555" s="1159"/>
      <c r="AD555" s="1159"/>
      <c r="AE555" s="1159"/>
      <c r="AF555" s="1159"/>
      <c r="AG555" s="1159"/>
      <c r="AH555" s="1159"/>
      <c r="AI555" s="1159"/>
      <c r="AJ555" s="1159"/>
      <c r="AK555" s="1159"/>
      <c r="AL555" s="1159"/>
      <c r="AM555" s="1159"/>
      <c r="AN555" s="1159"/>
      <c r="AO555" s="1159"/>
      <c r="AP555" s="1159"/>
      <c r="AQ555" s="1159"/>
      <c r="AR555" s="1159"/>
      <c r="AS555" s="1159"/>
      <c r="AT555" s="1159"/>
      <c r="AU555" s="1159"/>
      <c r="AV555" s="1159"/>
      <c r="AW555" s="1159"/>
      <c r="AX555" s="1159"/>
      <c r="AY555" s="1159"/>
      <c r="AZ555" s="1159"/>
      <c r="BA555" s="1159"/>
      <c r="BB555" s="1159"/>
      <c r="BC555" s="1159"/>
      <c r="BD555" s="1159"/>
      <c r="BE555" s="1159"/>
      <c r="BF555" s="1159"/>
      <c r="BG555" s="1159"/>
      <c r="BH555" s="1159"/>
      <c r="BI555" s="1159"/>
      <c r="BJ555" s="1159"/>
      <c r="BK555" s="1159"/>
      <c r="BL555" s="1159"/>
      <c r="BM555" s="1159"/>
      <c r="BN555" s="1159"/>
      <c r="BO555" s="1159"/>
      <c r="BP555" s="1159"/>
      <c r="BQ555" s="1159"/>
      <c r="BR555" s="1159"/>
      <c r="BS555" s="1159"/>
      <c r="BT555" s="1159"/>
      <c r="BU555" s="1159"/>
      <c r="BV555" s="1159"/>
      <c r="BW555" s="1159"/>
      <c r="BX555" s="1159"/>
      <c r="BY555" s="1159"/>
      <c r="BZ555" s="1159"/>
      <c r="CA555" s="1159"/>
      <c r="CB555" s="1159"/>
      <c r="CC555" s="1159"/>
      <c r="CD555" s="1159"/>
      <c r="CE555" s="1159"/>
      <c r="CF555" s="1159"/>
      <c r="CG555" s="1159"/>
      <c r="CH555" s="1159"/>
      <c r="CI555" s="1159"/>
      <c r="CJ555" s="1159"/>
      <c r="CK555" s="1159"/>
      <c r="CL555" s="1159"/>
      <c r="CM555" s="1159"/>
      <c r="CN555" s="1159"/>
      <c r="CO555" s="1159"/>
      <c r="CP555" s="1159"/>
      <c r="CQ555" s="1159"/>
      <c r="CR555" s="1159"/>
      <c r="CS555" s="1159"/>
      <c r="CT555" s="1159"/>
      <c r="CU555" s="1159"/>
      <c r="CV555" s="1159"/>
      <c r="CW555" s="1159"/>
      <c r="CX555" s="1159"/>
      <c r="CY555" s="1159"/>
      <c r="CZ555" s="1159"/>
      <c r="DA555" s="1160" t="s">
        <v>1004</v>
      </c>
      <c r="DB555" s="1064"/>
      <c r="DC555" s="1064"/>
      <c r="DD555" s="1161" t="s">
        <v>1127</v>
      </c>
      <c r="DE555" s="3163">
        <f>ROW()</f>
        <v>555</v>
      </c>
      <c r="DF555" s="3163"/>
      <c r="DG555" s="3163"/>
      <c r="DH555" s="1162"/>
      <c r="DI555" s="1162"/>
      <c r="DJ555" s="1162"/>
      <c r="DK555" s="1162"/>
      <c r="DL555" s="1162"/>
      <c r="DM555" s="1162"/>
      <c r="DN555" s="1162"/>
      <c r="DO555" s="1162"/>
      <c r="DP555" s="1162"/>
      <c r="DQ555" s="1162"/>
      <c r="DR555" s="1162"/>
      <c r="DS555" s="1162"/>
      <c r="DT555" s="1162"/>
      <c r="DU555" s="1162"/>
      <c r="DV555" s="1162"/>
      <c r="DW555" s="1304"/>
    </row>
    <row r="556" spans="2:127" s="240" customFormat="1" ht="15.7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200">
        <v>0</v>
      </c>
      <c r="AU556" s="200">
        <v>0</v>
      </c>
      <c r="AV556" s="200">
        <v>0</v>
      </c>
      <c r="AW556" s="200">
        <v>0</v>
      </c>
      <c r="AX556" s="200">
        <v>0</v>
      </c>
      <c r="AY556" s="200">
        <v>0</v>
      </c>
      <c r="AZ556" s="200">
        <v>0</v>
      </c>
      <c r="BA556" s="200">
        <v>0</v>
      </c>
      <c r="BB556" s="200">
        <v>0</v>
      </c>
      <c r="BC556" s="200">
        <v>0</v>
      </c>
      <c r="BD556" s="200">
        <v>0</v>
      </c>
      <c r="BE556" s="200">
        <v>0</v>
      </c>
      <c r="BF556" s="200">
        <v>0</v>
      </c>
      <c r="BG556" s="200">
        <v>0</v>
      </c>
      <c r="BH556" s="200">
        <v>0</v>
      </c>
      <c r="BI556" s="200">
        <v>0</v>
      </c>
      <c r="BJ556" s="200">
        <v>0</v>
      </c>
      <c r="BK556" s="200">
        <v>0</v>
      </c>
      <c r="BL556" s="200">
        <v>0</v>
      </c>
      <c r="BM556" s="200">
        <v>0</v>
      </c>
      <c r="BN556" s="200">
        <v>0</v>
      </c>
      <c r="BO556" s="200">
        <v>0</v>
      </c>
      <c r="BP556" s="200">
        <v>0</v>
      </c>
      <c r="BQ556" s="200">
        <v>0</v>
      </c>
      <c r="BR556" s="200">
        <v>0</v>
      </c>
      <c r="BS556" s="200">
        <v>0</v>
      </c>
      <c r="BT556" s="200">
        <v>0</v>
      </c>
      <c r="BU556" s="200">
        <v>0</v>
      </c>
      <c r="BV556" s="200">
        <v>0</v>
      </c>
      <c r="BW556" s="200">
        <v>0</v>
      </c>
      <c r="BX556" s="200">
        <v>0</v>
      </c>
      <c r="BY556" s="200">
        <v>0</v>
      </c>
      <c r="BZ556" s="200">
        <v>0</v>
      </c>
      <c r="CA556" s="200">
        <v>0</v>
      </c>
      <c r="CB556" s="200">
        <v>0</v>
      </c>
      <c r="CC556" s="200">
        <v>0</v>
      </c>
      <c r="CD556" s="200">
        <v>0</v>
      </c>
      <c r="CE556" s="200">
        <v>0</v>
      </c>
      <c r="CF556" s="200">
        <v>0</v>
      </c>
      <c r="CG556" s="200">
        <v>0</v>
      </c>
      <c r="CH556" s="200">
        <v>0</v>
      </c>
      <c r="CI556" s="200">
        <v>0</v>
      </c>
      <c r="CJ556" s="200">
        <v>0</v>
      </c>
      <c r="CK556" s="200">
        <v>0</v>
      </c>
      <c r="CL556" s="200">
        <v>0</v>
      </c>
      <c r="CM556" s="200">
        <v>0</v>
      </c>
      <c r="CN556" s="200">
        <v>0</v>
      </c>
      <c r="CO556" s="200">
        <v>0</v>
      </c>
      <c r="CP556" s="200">
        <v>0</v>
      </c>
      <c r="CQ556" s="200">
        <v>0</v>
      </c>
      <c r="CR556" s="200">
        <v>0</v>
      </c>
      <c r="CS556" s="200">
        <v>0</v>
      </c>
      <c r="CT556" s="200">
        <v>0</v>
      </c>
      <c r="CU556" s="200">
        <v>0</v>
      </c>
      <c r="CV556" s="200">
        <v>0</v>
      </c>
      <c r="CW556" s="200">
        <v>0</v>
      </c>
      <c r="CX556" s="200">
        <v>0</v>
      </c>
      <c r="CY556" s="200">
        <v>0</v>
      </c>
      <c r="CZ556" s="200">
        <v>0</v>
      </c>
      <c r="DA556" s="200">
        <v>0</v>
      </c>
      <c r="DB556" s="200">
        <v>0</v>
      </c>
      <c r="DC556" s="200">
        <v>0</v>
      </c>
      <c r="DD556" s="200">
        <v>0</v>
      </c>
      <c r="DE556" s="200">
        <v>0</v>
      </c>
      <c r="DF556" s="200">
        <v>0</v>
      </c>
      <c r="DG556" s="200">
        <v>0</v>
      </c>
      <c r="DH556" s="200">
        <v>0</v>
      </c>
      <c r="DI556" s="200">
        <v>0</v>
      </c>
      <c r="DJ556" s="200">
        <v>0</v>
      </c>
      <c r="DK556" s="200">
        <v>0</v>
      </c>
      <c r="DL556" s="200">
        <v>0</v>
      </c>
      <c r="DM556" s="200">
        <v>0</v>
      </c>
      <c r="DN556" s="200">
        <v>0</v>
      </c>
      <c r="DO556" s="200">
        <v>0</v>
      </c>
      <c r="DP556" s="200">
        <v>0</v>
      </c>
      <c r="DQ556" s="200">
        <v>0</v>
      </c>
      <c r="DR556" s="200">
        <v>0</v>
      </c>
      <c r="DS556" s="200">
        <v>0</v>
      </c>
      <c r="DT556" s="200">
        <v>0</v>
      </c>
      <c r="DU556" s="200">
        <v>0</v>
      </c>
      <c r="DV556" s="200">
        <v>0</v>
      </c>
      <c r="DW556" s="1304"/>
    </row>
    <row r="557" spans="2:127" s="240" customFormat="1" ht="23.25">
      <c r="B557" s="290" t="s">
        <v>1005</v>
      </c>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1326" t="s">
        <v>983</v>
      </c>
      <c r="AY557" s="1327"/>
      <c r="AZ557" s="1327"/>
      <c r="BA557" s="1327"/>
      <c r="BB557" s="1327"/>
      <c r="BC557" s="1327"/>
      <c r="BD557" s="1327"/>
      <c r="BE557" s="1327"/>
      <c r="BF557" s="1327"/>
      <c r="BG557" s="1327"/>
      <c r="BH557" s="1327"/>
      <c r="BI557" s="1327"/>
      <c r="BJ557" s="1327"/>
      <c r="BK557" s="1327"/>
      <c r="BL557" s="1327"/>
      <c r="BM557" s="1327"/>
      <c r="BN557" s="1327"/>
      <c r="BO557" s="1327"/>
      <c r="BP557" s="1327"/>
      <c r="BQ557" s="1328"/>
      <c r="BR557" s="200">
        <v>0</v>
      </c>
      <c r="BS557" s="200">
        <v>0</v>
      </c>
      <c r="BT557" s="200">
        <v>0</v>
      </c>
      <c r="BU557" s="200">
        <v>0</v>
      </c>
      <c r="BV557" s="200">
        <v>0</v>
      </c>
      <c r="BW557" s="200">
        <v>0</v>
      </c>
      <c r="BX557" s="200">
        <v>0</v>
      </c>
      <c r="BY557" s="200">
        <v>0</v>
      </c>
      <c r="BZ557" s="200">
        <v>0</v>
      </c>
      <c r="CA557" s="200">
        <v>0</v>
      </c>
      <c r="CB557" s="200">
        <v>0</v>
      </c>
      <c r="CC557" s="200">
        <v>0</v>
      </c>
      <c r="CD557" s="200">
        <v>0</v>
      </c>
      <c r="CE557" s="200">
        <v>0</v>
      </c>
      <c r="CF557" s="200">
        <v>0</v>
      </c>
      <c r="CG557" s="200">
        <v>0</v>
      </c>
      <c r="CH557" s="200">
        <v>0</v>
      </c>
      <c r="CI557" s="200">
        <v>0</v>
      </c>
      <c r="CJ557" s="200">
        <v>0</v>
      </c>
      <c r="CK557" s="200">
        <v>0</v>
      </c>
      <c r="CL557" s="200">
        <v>0</v>
      </c>
      <c r="CM557" s="200">
        <v>0</v>
      </c>
      <c r="CN557" s="200">
        <v>0</v>
      </c>
      <c r="CO557" s="200">
        <v>0</v>
      </c>
      <c r="CP557" s="200">
        <v>0</v>
      </c>
      <c r="CQ557" s="200">
        <v>0</v>
      </c>
      <c r="CR557" s="200">
        <v>0</v>
      </c>
      <c r="CS557" s="200">
        <v>0</v>
      </c>
      <c r="CT557" s="200">
        <v>0</v>
      </c>
      <c r="CU557" s="200">
        <v>0</v>
      </c>
      <c r="CV557" s="200">
        <v>0</v>
      </c>
      <c r="CW557" s="200">
        <v>0</v>
      </c>
      <c r="CX557" s="200">
        <v>0</v>
      </c>
      <c r="CY557" s="200">
        <v>0</v>
      </c>
      <c r="CZ557" s="200">
        <v>0</v>
      </c>
      <c r="DA557" s="200">
        <v>0</v>
      </c>
      <c r="DB557" s="200">
        <v>0</v>
      </c>
      <c r="DC557" s="200">
        <v>0</v>
      </c>
      <c r="DD557" s="200">
        <v>0</v>
      </c>
      <c r="DE557" s="200">
        <v>0</v>
      </c>
      <c r="DF557" s="200">
        <v>0</v>
      </c>
      <c r="DG557" s="200">
        <v>0</v>
      </c>
      <c r="DH557" s="200">
        <v>0</v>
      </c>
      <c r="DI557" s="200">
        <v>0</v>
      </c>
      <c r="DJ557" s="200">
        <v>0</v>
      </c>
      <c r="DK557" s="200">
        <v>0</v>
      </c>
      <c r="DL557" s="200">
        <v>0</v>
      </c>
      <c r="DM557" s="200">
        <v>0</v>
      </c>
      <c r="DN557" s="200">
        <v>0</v>
      </c>
      <c r="DO557" s="200">
        <v>0</v>
      </c>
      <c r="DP557" s="200">
        <v>0</v>
      </c>
      <c r="DQ557" s="200">
        <v>0</v>
      </c>
      <c r="DR557" s="200">
        <v>0</v>
      </c>
      <c r="DS557" s="200">
        <v>0</v>
      </c>
      <c r="DT557" s="200">
        <v>0</v>
      </c>
      <c r="DU557" s="200">
        <v>0</v>
      </c>
      <c r="DV557" s="200">
        <v>0</v>
      </c>
      <c r="DW557" s="1304"/>
    </row>
    <row r="558" spans="2:127" s="240" customFormat="1" ht="15.75">
      <c r="B558" s="290" t="s">
        <v>295</v>
      </c>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1329" t="s">
        <v>1006</v>
      </c>
      <c r="AY558" s="1330"/>
      <c r="AZ558" s="1330"/>
      <c r="BA558" s="1330"/>
      <c r="BB558" s="1330"/>
      <c r="BC558" s="1330"/>
      <c r="BD558" s="1330"/>
      <c r="BE558" s="1330"/>
      <c r="BF558" s="1330"/>
      <c r="BG558" s="1330"/>
      <c r="BH558" s="1330"/>
      <c r="BI558" s="1330"/>
      <c r="BJ558" s="1330"/>
      <c r="BK558" s="1330"/>
      <c r="BL558" s="1330"/>
      <c r="BM558" s="1330"/>
      <c r="BN558" s="1330"/>
      <c r="BO558" s="1330"/>
      <c r="BP558" s="1330"/>
      <c r="BQ558" s="1331"/>
      <c r="BR558" s="200">
        <v>0</v>
      </c>
      <c r="BS558" s="200">
        <v>0</v>
      </c>
      <c r="BT558" s="200">
        <v>0</v>
      </c>
      <c r="BU558" s="200">
        <v>0</v>
      </c>
      <c r="BV558" s="200">
        <v>0</v>
      </c>
      <c r="BW558" s="200">
        <v>0</v>
      </c>
      <c r="BX558" s="200">
        <v>0</v>
      </c>
      <c r="BY558" s="200">
        <v>0</v>
      </c>
      <c r="BZ558" s="200">
        <v>0</v>
      </c>
      <c r="CA558" s="200">
        <v>0</v>
      </c>
      <c r="CB558" s="200">
        <v>0</v>
      </c>
      <c r="CC558" s="200">
        <v>0</v>
      </c>
      <c r="CD558" s="200">
        <v>0</v>
      </c>
      <c r="CE558" s="200">
        <v>0</v>
      </c>
      <c r="CF558" s="200">
        <v>0</v>
      </c>
      <c r="CG558" s="200">
        <v>0</v>
      </c>
      <c r="CH558" s="200">
        <v>0</v>
      </c>
      <c r="CI558" s="200">
        <v>0</v>
      </c>
      <c r="CJ558" s="200">
        <v>0</v>
      </c>
      <c r="CK558" s="200">
        <v>0</v>
      </c>
      <c r="CL558" s="200">
        <v>0</v>
      </c>
      <c r="CM558" s="200">
        <v>0</v>
      </c>
      <c r="CN558" s="200">
        <v>0</v>
      </c>
      <c r="CO558" s="200">
        <v>0</v>
      </c>
      <c r="CP558" s="200">
        <v>0</v>
      </c>
      <c r="CQ558" s="200">
        <v>0</v>
      </c>
      <c r="CR558" s="200">
        <v>0</v>
      </c>
      <c r="CS558" s="200">
        <v>0</v>
      </c>
      <c r="CT558" s="200">
        <v>0</v>
      </c>
      <c r="CU558" s="200">
        <v>0</v>
      </c>
      <c r="CV558" s="200">
        <v>0</v>
      </c>
      <c r="CW558" s="200">
        <v>0</v>
      </c>
      <c r="CX558" s="200">
        <v>0</v>
      </c>
      <c r="CY558" s="200">
        <v>0</v>
      </c>
      <c r="CZ558" s="200">
        <v>0</v>
      </c>
      <c r="DA558" s="200">
        <v>0</v>
      </c>
      <c r="DB558" s="200">
        <v>0</v>
      </c>
      <c r="DC558" s="200">
        <v>0</v>
      </c>
      <c r="DD558" s="200">
        <v>0</v>
      </c>
      <c r="DE558" s="200">
        <v>0</v>
      </c>
      <c r="DF558" s="200">
        <v>0</v>
      </c>
      <c r="DG558" s="200">
        <v>0</v>
      </c>
      <c r="DH558" s="200">
        <v>0</v>
      </c>
      <c r="DI558" s="200">
        <v>0</v>
      </c>
      <c r="DJ558" s="200">
        <v>0</v>
      </c>
      <c r="DK558" s="200">
        <v>0</v>
      </c>
      <c r="DL558" s="200">
        <v>0</v>
      </c>
      <c r="DM558" s="200">
        <v>0</v>
      </c>
      <c r="DN558" s="200">
        <v>0</v>
      </c>
      <c r="DO558" s="200">
        <v>0</v>
      </c>
      <c r="DP558" s="200">
        <v>0</v>
      </c>
      <c r="DQ558" s="200">
        <v>0</v>
      </c>
      <c r="DR558" s="200">
        <v>0</v>
      </c>
      <c r="DS558" s="200">
        <v>0</v>
      </c>
      <c r="DT558" s="200">
        <v>0</v>
      </c>
      <c r="DU558" s="200">
        <v>0</v>
      </c>
      <c r="DV558" s="200">
        <v>0</v>
      </c>
      <c r="DW558" s="1304"/>
    </row>
    <row r="559" spans="2:127" s="240" customFormat="1" ht="15.75">
      <c r="B559" s="290" t="s">
        <v>296</v>
      </c>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1329" t="s">
        <v>1007</v>
      </c>
      <c r="AY559" s="1330"/>
      <c r="AZ559" s="1330"/>
      <c r="BA559" s="1330"/>
      <c r="BB559" s="1330"/>
      <c r="BC559" s="1330"/>
      <c r="BD559" s="1330"/>
      <c r="BE559" s="1330"/>
      <c r="BF559" s="1330"/>
      <c r="BG559" s="1330"/>
      <c r="BH559" s="1330"/>
      <c r="BI559" s="1330"/>
      <c r="BJ559" s="1330"/>
      <c r="BK559" s="1330"/>
      <c r="BL559" s="1330"/>
      <c r="BM559" s="1330"/>
      <c r="BN559" s="1330"/>
      <c r="BO559" s="1330"/>
      <c r="BP559" s="1330"/>
      <c r="BQ559" s="1331"/>
      <c r="BR559" s="200">
        <v>0</v>
      </c>
      <c r="BS559" s="200">
        <v>0</v>
      </c>
      <c r="BT559" s="200">
        <v>0</v>
      </c>
      <c r="BU559" s="200">
        <v>0</v>
      </c>
      <c r="BV559" s="200">
        <v>0</v>
      </c>
      <c r="BW559" s="200">
        <v>0</v>
      </c>
      <c r="BX559" s="200">
        <v>0</v>
      </c>
      <c r="BY559" s="200">
        <v>0</v>
      </c>
      <c r="BZ559" s="200">
        <v>0</v>
      </c>
      <c r="CA559" s="200">
        <v>0</v>
      </c>
      <c r="CB559" s="200">
        <v>0</v>
      </c>
      <c r="CC559" s="200">
        <v>0</v>
      </c>
      <c r="CD559" s="200">
        <v>0</v>
      </c>
      <c r="CE559" s="200">
        <v>0</v>
      </c>
      <c r="CF559" s="200">
        <v>0</v>
      </c>
      <c r="CG559" s="200">
        <v>0</v>
      </c>
      <c r="CH559" s="200">
        <v>0</v>
      </c>
      <c r="CI559" s="200">
        <v>0</v>
      </c>
      <c r="CJ559" s="200">
        <v>0</v>
      </c>
      <c r="CK559" s="200">
        <v>0</v>
      </c>
      <c r="CL559" s="200">
        <v>0</v>
      </c>
      <c r="CM559" s="200">
        <v>0</v>
      </c>
      <c r="CN559" s="200">
        <v>0</v>
      </c>
      <c r="CO559" s="200">
        <v>0</v>
      </c>
      <c r="CP559" s="200">
        <v>0</v>
      </c>
      <c r="CQ559" s="200">
        <v>0</v>
      </c>
      <c r="CR559" s="200">
        <v>0</v>
      </c>
      <c r="CS559" s="200">
        <v>0</v>
      </c>
      <c r="CT559" s="200">
        <v>0</v>
      </c>
      <c r="CU559" s="200">
        <v>0</v>
      </c>
      <c r="CV559" s="200">
        <v>0</v>
      </c>
      <c r="CW559" s="200">
        <v>0</v>
      </c>
      <c r="CX559" s="200">
        <v>0</v>
      </c>
      <c r="CY559" s="200">
        <v>0</v>
      </c>
      <c r="CZ559" s="200">
        <v>0</v>
      </c>
      <c r="DA559" s="200">
        <v>0</v>
      </c>
      <c r="DB559" s="200">
        <v>0</v>
      </c>
      <c r="DC559" s="200">
        <v>0</v>
      </c>
      <c r="DD559" s="200">
        <v>0</v>
      </c>
      <c r="DE559" s="200">
        <v>0</v>
      </c>
      <c r="DF559" s="200">
        <v>0</v>
      </c>
      <c r="DG559" s="200">
        <v>0</v>
      </c>
      <c r="DH559" s="200">
        <v>0</v>
      </c>
      <c r="DI559" s="200">
        <v>0</v>
      </c>
      <c r="DJ559" s="200">
        <v>0</v>
      </c>
      <c r="DK559" s="200">
        <v>0</v>
      </c>
      <c r="DL559" s="200">
        <v>0</v>
      </c>
      <c r="DM559" s="200">
        <v>0</v>
      </c>
      <c r="DN559" s="200">
        <v>0</v>
      </c>
      <c r="DO559" s="200">
        <v>0</v>
      </c>
      <c r="DP559" s="200">
        <v>0</v>
      </c>
      <c r="DQ559" s="200">
        <v>0</v>
      </c>
      <c r="DR559" s="200">
        <v>0</v>
      </c>
      <c r="DS559" s="200">
        <v>0</v>
      </c>
      <c r="DT559" s="200">
        <v>0</v>
      </c>
      <c r="DU559" s="200">
        <v>0</v>
      </c>
      <c r="DV559" s="200">
        <v>0</v>
      </c>
      <c r="DW559" s="1304"/>
    </row>
    <row r="560" spans="2:127" s="240" customFormat="1" ht="15.75">
      <c r="B560" s="290" t="s">
        <v>297</v>
      </c>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1332" t="s">
        <v>1008</v>
      </c>
      <c r="AY560" s="1330"/>
      <c r="AZ560" s="1330"/>
      <c r="BA560" s="1330"/>
      <c r="BB560" s="1330"/>
      <c r="BC560" s="1330"/>
      <c r="BD560" s="1330"/>
      <c r="BE560" s="1330"/>
      <c r="BF560" s="1330"/>
      <c r="BG560" s="1330"/>
      <c r="BH560" s="1330"/>
      <c r="BI560" s="1330"/>
      <c r="BJ560" s="1330"/>
      <c r="BK560" s="1330"/>
      <c r="BL560" s="1330"/>
      <c r="BM560" s="1330"/>
      <c r="BN560" s="1330"/>
      <c r="BO560" s="1330"/>
      <c r="BP560" s="1330"/>
      <c r="BQ560" s="1331"/>
      <c r="BR560" s="200">
        <v>0</v>
      </c>
      <c r="BS560" s="200">
        <v>0</v>
      </c>
      <c r="BT560" s="200">
        <v>0</v>
      </c>
      <c r="BU560" s="200">
        <v>0</v>
      </c>
      <c r="BV560" s="200">
        <v>0</v>
      </c>
      <c r="BW560" s="200">
        <v>0</v>
      </c>
      <c r="BX560" s="200">
        <v>0</v>
      </c>
      <c r="BY560" s="200">
        <v>0</v>
      </c>
      <c r="BZ560" s="200">
        <v>0</v>
      </c>
      <c r="CA560" s="200">
        <v>0</v>
      </c>
      <c r="CB560" s="200">
        <v>0</v>
      </c>
      <c r="CC560" s="200">
        <v>0</v>
      </c>
      <c r="CD560" s="200">
        <v>0</v>
      </c>
      <c r="CE560" s="200">
        <v>0</v>
      </c>
      <c r="CF560" s="200">
        <v>0</v>
      </c>
      <c r="CG560" s="200">
        <v>0</v>
      </c>
      <c r="CH560" s="200">
        <v>0</v>
      </c>
      <c r="CI560" s="200">
        <v>0</v>
      </c>
      <c r="CJ560" s="200">
        <v>0</v>
      </c>
      <c r="CK560" s="200">
        <v>0</v>
      </c>
      <c r="CL560" s="200">
        <v>0</v>
      </c>
      <c r="CM560" s="200">
        <v>0</v>
      </c>
      <c r="CN560" s="200">
        <v>0</v>
      </c>
      <c r="CO560" s="200">
        <v>0</v>
      </c>
      <c r="CP560" s="200">
        <v>0</v>
      </c>
      <c r="CQ560" s="200">
        <v>0</v>
      </c>
      <c r="CR560" s="200">
        <v>0</v>
      </c>
      <c r="CS560" s="200">
        <v>0</v>
      </c>
      <c r="CT560" s="200">
        <v>0</v>
      </c>
      <c r="CU560" s="200">
        <v>0</v>
      </c>
      <c r="CV560" s="200">
        <v>0</v>
      </c>
      <c r="CW560" s="200">
        <v>0</v>
      </c>
      <c r="CX560" s="200">
        <v>0</v>
      </c>
      <c r="CY560" s="200">
        <v>0</v>
      </c>
      <c r="CZ560" s="200">
        <v>0</v>
      </c>
      <c r="DA560" s="200">
        <v>0</v>
      </c>
      <c r="DB560" s="200">
        <v>0</v>
      </c>
      <c r="DC560" s="200">
        <v>0</v>
      </c>
      <c r="DD560" s="200">
        <v>0</v>
      </c>
      <c r="DE560" s="200">
        <v>0</v>
      </c>
      <c r="DF560" s="200">
        <v>0</v>
      </c>
      <c r="DG560" s="200">
        <v>0</v>
      </c>
      <c r="DH560" s="200">
        <v>0</v>
      </c>
      <c r="DI560" s="200">
        <v>0</v>
      </c>
      <c r="DJ560" s="200">
        <v>0</v>
      </c>
      <c r="DK560" s="200">
        <v>0</v>
      </c>
      <c r="DL560" s="200">
        <v>0</v>
      </c>
      <c r="DM560" s="200">
        <v>0</v>
      </c>
      <c r="DN560" s="200">
        <v>0</v>
      </c>
      <c r="DO560" s="200">
        <v>0</v>
      </c>
      <c r="DP560" s="200">
        <v>0</v>
      </c>
      <c r="DQ560" s="200">
        <v>0</v>
      </c>
      <c r="DR560" s="200">
        <v>0</v>
      </c>
      <c r="DS560" s="200">
        <v>0</v>
      </c>
      <c r="DT560" s="200">
        <v>0</v>
      </c>
      <c r="DU560" s="200">
        <v>0</v>
      </c>
      <c r="DV560" s="200">
        <v>0</v>
      </c>
      <c r="DW560" s="1304"/>
    </row>
    <row r="561" spans="1:127" s="240" customFormat="1" ht="15.75">
      <c r="B561" s="290" t="s">
        <v>1009</v>
      </c>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1333" t="s">
        <v>1010</v>
      </c>
      <c r="AY561" s="1330"/>
      <c r="AZ561" s="1330"/>
      <c r="BA561" s="1330"/>
      <c r="BB561" s="1330"/>
      <c r="BC561" s="1330"/>
      <c r="BD561" s="1330"/>
      <c r="BE561" s="1330"/>
      <c r="BF561" s="1330"/>
      <c r="BG561" s="1330"/>
      <c r="BH561" s="1330"/>
      <c r="BI561" s="1330"/>
      <c r="BJ561" s="1330"/>
      <c r="BK561" s="1330"/>
      <c r="BL561" s="1330"/>
      <c r="BM561" s="1330"/>
      <c r="BN561" s="1330"/>
      <c r="BO561" s="1330"/>
      <c r="BP561" s="1330"/>
      <c r="BQ561" s="1331"/>
      <c r="BR561" s="200">
        <v>0</v>
      </c>
      <c r="BS561" s="200">
        <v>0</v>
      </c>
      <c r="BT561" s="200">
        <v>0</v>
      </c>
      <c r="BU561" s="200">
        <v>0</v>
      </c>
      <c r="BV561" s="200">
        <v>0</v>
      </c>
      <c r="BW561" s="200">
        <v>0</v>
      </c>
      <c r="BX561" s="200">
        <v>0</v>
      </c>
      <c r="BY561" s="200">
        <v>0</v>
      </c>
      <c r="BZ561" s="200">
        <v>0</v>
      </c>
      <c r="CA561" s="200">
        <v>0</v>
      </c>
      <c r="CB561" s="200">
        <v>0</v>
      </c>
      <c r="CC561" s="200">
        <v>0</v>
      </c>
      <c r="CD561" s="200">
        <v>0</v>
      </c>
      <c r="CE561" s="200">
        <v>0</v>
      </c>
      <c r="CF561" s="200">
        <v>0</v>
      </c>
      <c r="CG561" s="200">
        <v>0</v>
      </c>
      <c r="CH561" s="200">
        <v>0</v>
      </c>
      <c r="CI561" s="200">
        <v>0</v>
      </c>
      <c r="CJ561" s="200">
        <v>0</v>
      </c>
      <c r="CK561" s="200">
        <v>0</v>
      </c>
      <c r="CL561" s="200">
        <v>0</v>
      </c>
      <c r="CM561" s="200">
        <v>0</v>
      </c>
      <c r="CN561" s="200">
        <v>0</v>
      </c>
      <c r="CO561" s="200">
        <v>0</v>
      </c>
      <c r="CP561" s="200">
        <v>0</v>
      </c>
      <c r="CQ561" s="200">
        <v>0</v>
      </c>
      <c r="CR561" s="200">
        <v>0</v>
      </c>
      <c r="CS561" s="200">
        <v>0</v>
      </c>
      <c r="CT561" s="200">
        <v>0</v>
      </c>
      <c r="CU561" s="200">
        <v>0</v>
      </c>
      <c r="CV561" s="200">
        <v>0</v>
      </c>
      <c r="CW561" s="200">
        <v>0</v>
      </c>
      <c r="CX561" s="200">
        <v>0</v>
      </c>
      <c r="CY561" s="200">
        <v>0</v>
      </c>
      <c r="CZ561" s="200">
        <v>0</v>
      </c>
      <c r="DA561" s="200">
        <v>0</v>
      </c>
      <c r="DB561" s="200">
        <v>0</v>
      </c>
      <c r="DC561" s="200">
        <v>0</v>
      </c>
      <c r="DD561" s="200">
        <v>0</v>
      </c>
      <c r="DE561" s="200">
        <v>0</v>
      </c>
      <c r="DF561" s="200">
        <v>0</v>
      </c>
      <c r="DG561" s="200">
        <v>0</v>
      </c>
      <c r="DH561" s="200">
        <v>0</v>
      </c>
      <c r="DI561" s="200">
        <v>0</v>
      </c>
      <c r="DJ561" s="200">
        <v>0</v>
      </c>
      <c r="DK561" s="200">
        <v>0</v>
      </c>
      <c r="DL561" s="200">
        <v>0</v>
      </c>
      <c r="DM561" s="200">
        <v>0</v>
      </c>
      <c r="DN561" s="200">
        <v>0</v>
      </c>
      <c r="DO561" s="200">
        <v>0</v>
      </c>
      <c r="DP561" s="200">
        <v>0</v>
      </c>
      <c r="DQ561" s="200">
        <v>0</v>
      </c>
      <c r="DR561" s="200">
        <v>0</v>
      </c>
      <c r="DS561" s="200">
        <v>0</v>
      </c>
      <c r="DT561" s="200">
        <v>0</v>
      </c>
      <c r="DU561" s="200">
        <v>0</v>
      </c>
      <c r="DV561" s="200">
        <v>0</v>
      </c>
      <c r="DW561" s="1304"/>
    </row>
    <row r="562" spans="1:127" s="240" customFormat="1" ht="15.75">
      <c r="B562" s="200">
        <v>0</v>
      </c>
      <c r="C562" s="200">
        <v>0</v>
      </c>
      <c r="D562" s="200">
        <v>0</v>
      </c>
      <c r="E562" s="200">
        <v>0</v>
      </c>
      <c r="F562" s="200">
        <v>0</v>
      </c>
      <c r="G562" s="200">
        <v>0</v>
      </c>
      <c r="H562" s="200">
        <v>0</v>
      </c>
      <c r="I562" s="200">
        <v>0</v>
      </c>
      <c r="J562" s="200">
        <v>0</v>
      </c>
      <c r="K562" s="200">
        <v>0</v>
      </c>
      <c r="L562" s="200">
        <v>0</v>
      </c>
      <c r="M562" s="200">
        <v>0</v>
      </c>
      <c r="N562" s="200">
        <v>0</v>
      </c>
      <c r="O562" s="200">
        <v>0</v>
      </c>
      <c r="P562" s="200">
        <v>0</v>
      </c>
      <c r="Q562" s="200">
        <v>0</v>
      </c>
      <c r="R562" s="200">
        <v>0</v>
      </c>
      <c r="S562" s="200">
        <v>0</v>
      </c>
      <c r="T562" s="200">
        <v>0</v>
      </c>
      <c r="U562" s="200">
        <v>0</v>
      </c>
      <c r="V562" s="200">
        <v>0</v>
      </c>
      <c r="W562" s="200">
        <v>0</v>
      </c>
      <c r="X562" s="200">
        <v>0</v>
      </c>
      <c r="Y562" s="200">
        <v>0</v>
      </c>
      <c r="Z562" s="200">
        <v>0</v>
      </c>
      <c r="AA562" s="200">
        <v>0</v>
      </c>
      <c r="AB562" s="200">
        <v>0</v>
      </c>
      <c r="AC562" s="200">
        <v>0</v>
      </c>
      <c r="AD562" s="200">
        <v>0</v>
      </c>
      <c r="AE562" s="200">
        <v>0</v>
      </c>
      <c r="AF562" s="200">
        <v>0</v>
      </c>
      <c r="AG562" s="200">
        <v>0</v>
      </c>
      <c r="AH562" s="200">
        <v>0</v>
      </c>
      <c r="AI562" s="200">
        <v>0</v>
      </c>
      <c r="AJ562" s="200">
        <v>0</v>
      </c>
      <c r="AK562" s="200">
        <v>0</v>
      </c>
      <c r="AL562" s="200">
        <v>0</v>
      </c>
      <c r="AM562" s="200">
        <v>0</v>
      </c>
      <c r="AN562" s="200">
        <v>0</v>
      </c>
      <c r="AO562" s="200">
        <v>0</v>
      </c>
      <c r="AP562" s="200">
        <v>0</v>
      </c>
      <c r="AQ562" s="200">
        <v>0</v>
      </c>
      <c r="AR562" s="200">
        <v>0</v>
      </c>
      <c r="AS562" s="200">
        <v>0</v>
      </c>
      <c r="AT562" s="200">
        <v>0</v>
      </c>
      <c r="AU562" s="200">
        <v>0</v>
      </c>
      <c r="AV562" s="200">
        <v>0</v>
      </c>
      <c r="AW562" s="299">
        <v>0</v>
      </c>
      <c r="AX562" s="1334" t="s">
        <v>1011</v>
      </c>
      <c r="AY562" s="1335"/>
      <c r="AZ562" s="1335"/>
      <c r="BA562" s="1335"/>
      <c r="BB562" s="1335"/>
      <c r="BC562" s="1335"/>
      <c r="BD562" s="1335"/>
      <c r="BE562" s="1335"/>
      <c r="BF562" s="1335"/>
      <c r="BG562" s="1335"/>
      <c r="BH562" s="1335"/>
      <c r="BI562" s="1335"/>
      <c r="BJ562" s="1335"/>
      <c r="BK562" s="1335"/>
      <c r="BL562" s="1335"/>
      <c r="BM562" s="1335"/>
      <c r="BN562" s="1335"/>
      <c r="BO562" s="1335"/>
      <c r="BP562" s="1335"/>
      <c r="BQ562" s="1336"/>
      <c r="BR562" s="200">
        <v>0</v>
      </c>
      <c r="BS562" s="200">
        <v>0</v>
      </c>
      <c r="BT562" s="200">
        <v>0</v>
      </c>
      <c r="BU562" s="200">
        <v>0</v>
      </c>
      <c r="BV562" s="200">
        <v>0</v>
      </c>
      <c r="BW562" s="200">
        <v>0</v>
      </c>
      <c r="BX562" s="200">
        <v>0</v>
      </c>
      <c r="BY562" s="200">
        <v>0</v>
      </c>
      <c r="BZ562" s="200">
        <v>0</v>
      </c>
      <c r="CA562" s="200">
        <v>0</v>
      </c>
      <c r="CB562" s="200">
        <v>0</v>
      </c>
      <c r="CC562" s="200">
        <v>0</v>
      </c>
      <c r="CD562" s="200">
        <v>0</v>
      </c>
      <c r="CE562" s="200">
        <v>0</v>
      </c>
      <c r="CF562" s="200">
        <v>0</v>
      </c>
      <c r="CG562" s="200">
        <v>0</v>
      </c>
      <c r="CH562" s="200">
        <v>0</v>
      </c>
      <c r="CI562" s="200">
        <v>0</v>
      </c>
      <c r="CJ562" s="200">
        <v>0</v>
      </c>
      <c r="CK562" s="200">
        <v>0</v>
      </c>
      <c r="CL562" s="200">
        <v>0</v>
      </c>
      <c r="CM562" s="200">
        <v>0</v>
      </c>
      <c r="CN562" s="200">
        <v>0</v>
      </c>
      <c r="CO562" s="200">
        <v>0</v>
      </c>
      <c r="CP562" s="200">
        <v>0</v>
      </c>
      <c r="CQ562" s="200">
        <v>0</v>
      </c>
      <c r="CR562" s="200">
        <v>0</v>
      </c>
      <c r="CS562" s="200">
        <v>0</v>
      </c>
      <c r="CT562" s="200">
        <v>0</v>
      </c>
      <c r="CU562" s="200">
        <v>0</v>
      </c>
      <c r="CV562" s="200">
        <v>0</v>
      </c>
      <c r="CW562" s="200">
        <v>0</v>
      </c>
      <c r="CX562" s="200">
        <v>0</v>
      </c>
      <c r="CY562" s="1337" t="s">
        <v>1006</v>
      </c>
      <c r="CZ562" s="200"/>
      <c r="DA562" s="200"/>
      <c r="DB562" s="200"/>
      <c r="DC562" s="200"/>
      <c r="DD562" s="200"/>
      <c r="DE562" s="200"/>
      <c r="DF562" s="200"/>
      <c r="DG562" s="200"/>
      <c r="DH562" s="200"/>
      <c r="DI562" s="200"/>
      <c r="DJ562" s="200"/>
      <c r="DK562" s="200"/>
      <c r="DL562" s="200"/>
      <c r="DM562" s="200">
        <v>0</v>
      </c>
      <c r="DN562" s="200">
        <v>0</v>
      </c>
      <c r="DO562" s="200">
        <v>0</v>
      </c>
      <c r="DP562" s="200">
        <v>0</v>
      </c>
      <c r="DQ562" s="200">
        <v>0</v>
      </c>
      <c r="DR562" s="200">
        <v>0</v>
      </c>
      <c r="DS562" s="200">
        <v>0</v>
      </c>
      <c r="DT562" s="200">
        <v>0</v>
      </c>
      <c r="DU562" s="200">
        <v>0</v>
      </c>
      <c r="DV562" s="200">
        <v>0</v>
      </c>
      <c r="DW562" s="1304"/>
    </row>
    <row r="563" spans="1:127" s="240" customFormat="1" ht="15.75">
      <c r="A563" s="200">
        <v>0</v>
      </c>
      <c r="B563" s="200">
        <v>0</v>
      </c>
      <c r="C563" s="200">
        <v>0</v>
      </c>
      <c r="D563" s="200">
        <v>0</v>
      </c>
      <c r="E563" s="200">
        <v>0</v>
      </c>
      <c r="F563" s="200">
        <v>0</v>
      </c>
      <c r="G563" s="200">
        <v>0</v>
      </c>
      <c r="H563" s="200">
        <v>0</v>
      </c>
      <c r="I563" s="200">
        <v>0</v>
      </c>
      <c r="J563" s="200">
        <v>0</v>
      </c>
      <c r="K563" s="200">
        <v>0</v>
      </c>
      <c r="L563" s="200">
        <v>0</v>
      </c>
      <c r="M563" s="200">
        <v>0</v>
      </c>
      <c r="N563" s="200">
        <v>0</v>
      </c>
      <c r="O563" s="200">
        <v>0</v>
      </c>
      <c r="P563" s="200">
        <v>0</v>
      </c>
      <c r="Q563" s="200">
        <v>0</v>
      </c>
      <c r="R563" s="200">
        <v>0</v>
      </c>
      <c r="S563" s="200">
        <v>0</v>
      </c>
      <c r="T563" s="200">
        <v>0</v>
      </c>
      <c r="U563" s="200">
        <v>0</v>
      </c>
      <c r="V563" s="200">
        <v>0</v>
      </c>
      <c r="W563" s="200">
        <v>0</v>
      </c>
      <c r="X563" s="200">
        <v>0</v>
      </c>
      <c r="Y563" s="200">
        <v>0</v>
      </c>
      <c r="Z563" s="200">
        <v>0</v>
      </c>
      <c r="AA563" s="200">
        <v>0</v>
      </c>
      <c r="AB563" s="200">
        <v>0</v>
      </c>
      <c r="AC563" s="200">
        <v>0</v>
      </c>
      <c r="AD563" s="200">
        <v>0</v>
      </c>
      <c r="AE563" s="200">
        <v>0</v>
      </c>
      <c r="AF563" s="200">
        <v>0</v>
      </c>
      <c r="AG563" s="200">
        <v>0</v>
      </c>
      <c r="AH563" s="200">
        <v>0</v>
      </c>
      <c r="AI563" s="200">
        <v>0</v>
      </c>
      <c r="AJ563" s="200">
        <v>0</v>
      </c>
      <c r="AK563" s="200">
        <v>0</v>
      </c>
      <c r="AL563" s="200">
        <v>0</v>
      </c>
      <c r="AM563" s="200">
        <v>0</v>
      </c>
      <c r="AN563" s="200">
        <v>0</v>
      </c>
      <c r="AO563" s="200">
        <v>0</v>
      </c>
      <c r="AP563" s="200">
        <v>0</v>
      </c>
      <c r="AQ563" s="200">
        <v>0</v>
      </c>
      <c r="AR563" s="200">
        <v>0</v>
      </c>
      <c r="AS563" s="200">
        <v>0</v>
      </c>
      <c r="AT563" s="200">
        <v>0</v>
      </c>
      <c r="AU563" s="200">
        <v>0</v>
      </c>
      <c r="AV563" s="200">
        <v>0</v>
      </c>
      <c r="AW563" s="200">
        <v>0</v>
      </c>
      <c r="AX563" s="200">
        <v>0</v>
      </c>
      <c r="AY563" s="200">
        <v>0</v>
      </c>
      <c r="AZ563" s="200">
        <v>0</v>
      </c>
      <c r="BA563" s="200">
        <v>0</v>
      </c>
      <c r="BB563" s="200">
        <v>0</v>
      </c>
      <c r="BC563" s="200">
        <v>0</v>
      </c>
      <c r="BD563" s="200">
        <v>0</v>
      </c>
      <c r="BE563" s="200">
        <v>0</v>
      </c>
      <c r="BF563" s="200">
        <v>0</v>
      </c>
      <c r="BG563" s="200">
        <v>0</v>
      </c>
      <c r="BH563" s="200">
        <v>0</v>
      </c>
      <c r="BI563" s="200">
        <v>0</v>
      </c>
      <c r="BJ563" s="200">
        <v>0</v>
      </c>
      <c r="BK563" s="200">
        <v>0</v>
      </c>
      <c r="BL563" s="200">
        <v>0</v>
      </c>
      <c r="BM563" s="200">
        <v>0</v>
      </c>
      <c r="BN563" s="200">
        <v>0</v>
      </c>
      <c r="BO563" s="200">
        <v>0</v>
      </c>
      <c r="BP563" s="200">
        <v>0</v>
      </c>
      <c r="BQ563" s="200">
        <v>0</v>
      </c>
      <c r="BR563" s="200">
        <v>0</v>
      </c>
      <c r="BS563" s="200">
        <v>0</v>
      </c>
      <c r="BT563" s="200">
        <v>0</v>
      </c>
      <c r="BU563" s="200">
        <v>0</v>
      </c>
      <c r="BV563" s="200">
        <v>0</v>
      </c>
      <c r="BW563" s="200">
        <v>0</v>
      </c>
      <c r="BX563" s="200">
        <v>0</v>
      </c>
      <c r="BY563" s="200">
        <v>0</v>
      </c>
      <c r="BZ563" s="200">
        <v>0</v>
      </c>
      <c r="CA563" s="200">
        <v>0</v>
      </c>
      <c r="CB563" s="200">
        <v>0</v>
      </c>
      <c r="CC563" s="200">
        <v>0</v>
      </c>
      <c r="CD563" s="200">
        <v>0</v>
      </c>
      <c r="CE563" s="200">
        <v>0</v>
      </c>
      <c r="CF563" s="200">
        <v>0</v>
      </c>
      <c r="CG563" s="200">
        <v>0</v>
      </c>
      <c r="CH563" s="200">
        <v>0</v>
      </c>
      <c r="CI563" s="200">
        <v>0</v>
      </c>
      <c r="CJ563" s="200">
        <v>0</v>
      </c>
      <c r="CK563" s="200">
        <v>0</v>
      </c>
      <c r="CL563" s="200">
        <v>0</v>
      </c>
      <c r="CM563" s="200">
        <v>0</v>
      </c>
      <c r="CN563" s="200">
        <v>0</v>
      </c>
      <c r="CO563" s="200">
        <v>0</v>
      </c>
      <c r="CP563" s="200">
        <v>0</v>
      </c>
      <c r="CQ563" s="200">
        <v>0</v>
      </c>
      <c r="CR563" s="200">
        <v>0</v>
      </c>
      <c r="CS563" s="200">
        <v>0</v>
      </c>
      <c r="CT563" s="200">
        <v>0</v>
      </c>
      <c r="CU563" s="200">
        <v>0</v>
      </c>
      <c r="CV563" s="200">
        <v>0</v>
      </c>
      <c r="CW563" s="200">
        <v>0</v>
      </c>
      <c r="CX563" s="200">
        <v>0</v>
      </c>
      <c r="CY563" s="2613" t="str">
        <f>SUBSTITUTE(ADDRESS(1,COLUMN(),4),"1","")</f>
        <v>CY</v>
      </c>
      <c r="CZ563" s="2614"/>
      <c r="DA563" s="2615"/>
      <c r="DB563" s="2616" t="str">
        <f>LEFT(ADDRESS(1,COLUMN(),4),LEN(ADDRESS(1,COLUMN(),4))-1)</f>
        <v>DB</v>
      </c>
      <c r="DC563" s="2617"/>
      <c r="DD563" s="2618"/>
      <c r="DE563" s="2619" t="str">
        <f>SUBSTITUTE(ADDRESS(1,COLUMN(),4),"1","")</f>
        <v>DE</v>
      </c>
      <c r="DF563" s="2619"/>
      <c r="DG563" s="2619"/>
      <c r="DH563" s="2616" t="str">
        <f>LEFT(ADDRESS(1,COLUMN(),4),LEN(ADDRESS(1,COLUMN(),4))-1)</f>
        <v>DH</v>
      </c>
      <c r="DI563" s="2618"/>
      <c r="DJ563" s="1884" t="str">
        <f>LEFT(ADDRESS(1,COLUMN(),4),LEN(ADDRESS(1,COLUMN(),4))-1)</f>
        <v>DJ</v>
      </c>
      <c r="DK563" s="1883" t="str">
        <f>SUBSTITUTE(ADDRESS(1,COLUMN(),4),"1","")</f>
        <v>DK</v>
      </c>
      <c r="DL563" s="1884" t="str">
        <f>LEFT(ADDRESS(1,COLUMN(),4),LEN(ADDRESS(1,COLUMN(),4))-1)</f>
        <v>DL</v>
      </c>
      <c r="DM563" s="1885" t="str">
        <f>SUBSTITUTE(ADDRESS(1,COLUMN(),4),"1","")</f>
        <v>DM</v>
      </c>
      <c r="DN563" s="1885" t="str">
        <f>SUBSTITUTE(ADDRESS(1,COLUMN(),4),"1","")</f>
        <v>DN</v>
      </c>
      <c r="DO563" s="200">
        <v>0</v>
      </c>
      <c r="DP563" s="200">
        <v>0</v>
      </c>
      <c r="DQ563" s="200"/>
      <c r="DR563" s="200"/>
      <c r="DS563" s="200">
        <v>0</v>
      </c>
      <c r="DT563" s="200">
        <v>0</v>
      </c>
      <c r="DU563" s="200">
        <v>0</v>
      </c>
      <c r="DV563" s="200">
        <v>0</v>
      </c>
      <c r="DW563" s="1304"/>
    </row>
    <row r="564" spans="1:127" s="1339" customFormat="1" ht="15.95" customHeight="1">
      <c r="A564" s="1338">
        <v>0</v>
      </c>
      <c r="B564" s="2918" t="s">
        <v>1065</v>
      </c>
      <c r="C564" s="2919"/>
      <c r="D564" s="2919"/>
      <c r="E564" s="2919"/>
      <c r="F564" s="2919"/>
      <c r="G564" s="2919"/>
      <c r="H564" s="2919"/>
      <c r="I564" s="2919"/>
      <c r="J564" s="2919"/>
      <c r="K564" s="2919"/>
      <c r="L564" s="2919"/>
      <c r="M564" s="2919"/>
      <c r="N564" s="2919"/>
      <c r="O564" s="2919"/>
      <c r="P564" s="2919"/>
      <c r="Q564" s="2919"/>
      <c r="R564" s="2919"/>
      <c r="S564" s="2919"/>
      <c r="T564" s="2919"/>
      <c r="U564" s="2919"/>
      <c r="V564" s="2919"/>
      <c r="W564" s="2919"/>
      <c r="X564" s="2919"/>
      <c r="Y564" s="2919"/>
      <c r="Z564" s="2919"/>
      <c r="AA564" s="2919"/>
      <c r="AB564" s="2919"/>
      <c r="AC564" s="2919"/>
      <c r="AD564" s="1202"/>
      <c r="AE564" s="306"/>
      <c r="AF564" s="306"/>
      <c r="AG564" s="306"/>
      <c r="AH564" s="306"/>
      <c r="AI564" s="306"/>
      <c r="AJ564" s="306"/>
      <c r="AK564" s="306"/>
      <c r="AL564" s="1202"/>
      <c r="AM564" s="306"/>
      <c r="AN564" s="306"/>
      <c r="AO564" s="306"/>
      <c r="AP564" s="306"/>
      <c r="AQ564" s="306"/>
      <c r="AR564" s="306"/>
      <c r="AS564" s="306"/>
      <c r="AT564" s="306"/>
      <c r="AU564" s="306"/>
      <c r="AV564" s="306"/>
      <c r="AW564" s="306"/>
      <c r="AX564" s="306"/>
      <c r="AY564" s="306"/>
      <c r="AZ564" s="306"/>
      <c r="BA564" s="306"/>
      <c r="BB564" s="306"/>
      <c r="BC564" s="306"/>
      <c r="BD564" s="306"/>
      <c r="BE564" s="306"/>
      <c r="BF564" s="306"/>
      <c r="BG564" s="306"/>
      <c r="BH564" s="306"/>
      <c r="BI564" s="306"/>
      <c r="BJ564" s="306"/>
      <c r="BK564" s="306"/>
      <c r="BL564" s="306"/>
      <c r="BM564" s="306"/>
      <c r="BN564" s="306"/>
      <c r="BO564" s="306"/>
      <c r="BP564" s="306"/>
      <c r="BQ564" s="306"/>
      <c r="BR564" s="306"/>
      <c r="BS564" s="306"/>
      <c r="BT564" s="306"/>
      <c r="BU564" s="306"/>
      <c r="BV564" s="306"/>
      <c r="BW564" s="306"/>
      <c r="BX564" s="306"/>
      <c r="BY564" s="306"/>
      <c r="BZ564" s="306"/>
      <c r="CA564" s="306"/>
      <c r="CB564" s="306"/>
      <c r="CC564" s="306"/>
      <c r="CD564" s="306"/>
      <c r="CE564" s="306"/>
      <c r="CF564" s="306"/>
      <c r="CG564" s="306"/>
      <c r="CH564" s="306"/>
      <c r="CI564" s="306"/>
      <c r="CJ564" s="306"/>
      <c r="CK564" s="306"/>
      <c r="CL564" s="306"/>
      <c r="CM564" s="306"/>
      <c r="CN564" s="306"/>
      <c r="CO564" s="306"/>
      <c r="CP564" s="306"/>
      <c r="CQ564" s="1201"/>
      <c r="CR564" s="1201"/>
      <c r="CS564" s="1201"/>
      <c r="CT564" s="1201"/>
      <c r="CU564" s="1201"/>
      <c r="CV564" s="1201"/>
      <c r="CW564" s="1201"/>
      <c r="CX564" s="1201"/>
      <c r="CY564" s="1201"/>
      <c r="CZ564" s="1201"/>
      <c r="DA564" s="1201"/>
      <c r="DB564" s="1201"/>
      <c r="DC564" s="1201"/>
      <c r="DD564" s="1201"/>
      <c r="DE564" s="1201"/>
      <c r="DF564" s="1201"/>
      <c r="DG564" s="1201"/>
      <c r="DH564" s="1201"/>
      <c r="DI564" s="1201"/>
      <c r="DJ564" s="1201"/>
      <c r="DK564" s="1201"/>
      <c r="DL564" s="1201"/>
      <c r="DM564" s="1201"/>
      <c r="DN564" s="1201"/>
      <c r="DO564" s="3518" t="s">
        <v>981</v>
      </c>
      <c r="DP564" s="3519"/>
      <c r="DQ564" s="1325"/>
      <c r="DR564" s="1326" t="s">
        <v>983</v>
      </c>
      <c r="DS564" s="1327"/>
      <c r="DT564" s="1327"/>
      <c r="DU564" s="1328"/>
      <c r="DV564" s="200">
        <v>0</v>
      </c>
      <c r="DW564" s="1304"/>
    </row>
    <row r="565" spans="1:127" s="1339" customFormat="1" ht="15.95" customHeight="1">
      <c r="A565" s="1338">
        <v>0</v>
      </c>
      <c r="B565" s="2918"/>
      <c r="C565" s="2919"/>
      <c r="D565" s="2919"/>
      <c r="E565" s="2919"/>
      <c r="F565" s="2919"/>
      <c r="G565" s="2919"/>
      <c r="H565" s="2919"/>
      <c r="I565" s="2919"/>
      <c r="J565" s="2919"/>
      <c r="K565" s="2919"/>
      <c r="L565" s="2919"/>
      <c r="M565" s="2919"/>
      <c r="N565" s="2919"/>
      <c r="O565" s="2919"/>
      <c r="P565" s="2919"/>
      <c r="Q565" s="2919"/>
      <c r="R565" s="2919"/>
      <c r="S565" s="2919"/>
      <c r="T565" s="2919"/>
      <c r="U565" s="2919"/>
      <c r="V565" s="2919"/>
      <c r="W565" s="2919"/>
      <c r="X565" s="2919"/>
      <c r="Y565" s="2919"/>
      <c r="Z565" s="2919"/>
      <c r="AA565" s="2919"/>
      <c r="AB565" s="2919"/>
      <c r="AC565" s="2919"/>
      <c r="AD565" s="1202"/>
      <c r="AE565" s="2920" t="s">
        <v>1008</v>
      </c>
      <c r="AF565" s="2920"/>
      <c r="AG565" s="2920"/>
      <c r="AH565" s="2920"/>
      <c r="AI565" s="2920"/>
      <c r="AJ565" s="2920"/>
      <c r="AK565" s="2920"/>
      <c r="AL565" s="2920"/>
      <c r="AM565" s="2920"/>
      <c r="AN565" s="2920"/>
      <c r="AO565" s="2920"/>
      <c r="AP565" s="2920"/>
      <c r="AQ565" s="2920"/>
      <c r="AR565" s="2920"/>
      <c r="AS565" s="2920"/>
      <c r="AT565" s="2920"/>
      <c r="AU565" s="2921">
        <v>2</v>
      </c>
      <c r="AV565" s="2921"/>
      <c r="AW565" s="2921"/>
      <c r="AX565" s="2921"/>
      <c r="AY565" s="1203"/>
      <c r="AZ565" s="1203"/>
      <c r="BA565" s="1203"/>
      <c r="BB565" s="1203"/>
      <c r="BC565" s="2922" t="s">
        <v>1010</v>
      </c>
      <c r="BD565" s="2922"/>
      <c r="BE565" s="2922"/>
      <c r="BF565" s="2922"/>
      <c r="BG565" s="2922"/>
      <c r="BH565" s="2922"/>
      <c r="BI565" s="2922"/>
      <c r="BJ565" s="2922"/>
      <c r="BK565" s="2922"/>
      <c r="BL565" s="2922"/>
      <c r="BM565" s="2922"/>
      <c r="BN565" s="2922"/>
      <c r="BO565" s="2922"/>
      <c r="BP565" s="2922"/>
      <c r="BQ565" s="2922"/>
      <c r="BR565" s="2922"/>
      <c r="BS565" s="2923">
        <v>125</v>
      </c>
      <c r="BT565" s="2923"/>
      <c r="BU565" s="2923"/>
      <c r="BV565" s="2923"/>
      <c r="BW565" s="2923"/>
      <c r="BX565" s="2923"/>
      <c r="BY565" s="2923"/>
      <c r="BZ565" s="2923"/>
      <c r="CA565" s="2924" t="s">
        <v>1014</v>
      </c>
      <c r="CB565" s="2924"/>
      <c r="CC565" s="2924"/>
      <c r="CD565" s="2924"/>
      <c r="CE565" s="2924"/>
      <c r="CF565" s="2924"/>
      <c r="CG565" s="2924"/>
      <c r="CH565" s="2924"/>
      <c r="CI565" s="2924"/>
      <c r="CJ565" s="2924"/>
      <c r="CK565" s="2924"/>
      <c r="CL565" s="2924"/>
      <c r="CM565" s="2924"/>
      <c r="CN565" s="2924"/>
      <c r="CO565" s="2924"/>
      <c r="CP565" s="2924"/>
      <c r="CQ565" s="2925">
        <f>AU565*BS565</f>
        <v>250</v>
      </c>
      <c r="CR565" s="2925"/>
      <c r="CS565" s="2925"/>
      <c r="CT565" s="2925"/>
      <c r="CU565" s="2925"/>
      <c r="CV565" s="2925"/>
      <c r="CW565" s="2925"/>
      <c r="CX565" s="2925"/>
      <c r="CY565" s="2926" t="s">
        <v>1015</v>
      </c>
      <c r="CZ565" s="2926"/>
      <c r="DA565" s="2926"/>
      <c r="DB565" s="2926"/>
      <c r="DC565" s="2926"/>
      <c r="DD565" s="2926"/>
      <c r="DE565" s="2926"/>
      <c r="DF565" s="2926"/>
      <c r="DG565" s="2926"/>
      <c r="DH565" s="2926"/>
      <c r="DI565" s="2926"/>
      <c r="DJ565" s="2926"/>
      <c r="DK565" s="2926"/>
      <c r="DL565" s="2927"/>
      <c r="DM565" s="2930" t="s">
        <v>1016</v>
      </c>
      <c r="DN565" s="2931"/>
      <c r="DO565" s="3518"/>
      <c r="DP565" s="3519"/>
      <c r="DQ565" s="1325"/>
      <c r="DR565" s="1329" t="s">
        <v>1017</v>
      </c>
      <c r="DS565" s="1330"/>
      <c r="DT565" s="1330"/>
      <c r="DU565" s="1331"/>
      <c r="DV565" s="200">
        <v>0</v>
      </c>
      <c r="DW565" s="1304"/>
    </row>
    <row r="566" spans="1:127" s="1339" customFormat="1" ht="15.95" customHeight="1">
      <c r="A566" s="1338">
        <v>0</v>
      </c>
      <c r="B566" s="2918"/>
      <c r="C566" s="2919"/>
      <c r="D566" s="2919"/>
      <c r="E566" s="2919"/>
      <c r="F566" s="2919"/>
      <c r="G566" s="2919"/>
      <c r="H566" s="2919"/>
      <c r="I566" s="2919"/>
      <c r="J566" s="2919"/>
      <c r="K566" s="2919"/>
      <c r="L566" s="2919"/>
      <c r="M566" s="2919"/>
      <c r="N566" s="2919"/>
      <c r="O566" s="2919"/>
      <c r="P566" s="2919"/>
      <c r="Q566" s="2919"/>
      <c r="R566" s="2919"/>
      <c r="S566" s="2919"/>
      <c r="T566" s="2919"/>
      <c r="U566" s="2919"/>
      <c r="V566" s="2919"/>
      <c r="W566" s="2919"/>
      <c r="X566" s="2919"/>
      <c r="Y566" s="2919"/>
      <c r="Z566" s="2919"/>
      <c r="AA566" s="2919"/>
      <c r="AB566" s="2919"/>
      <c r="AC566" s="2919"/>
      <c r="AD566" s="1202"/>
      <c r="AE566" s="2920"/>
      <c r="AF566" s="2920"/>
      <c r="AG566" s="2920"/>
      <c r="AH566" s="2920"/>
      <c r="AI566" s="2920"/>
      <c r="AJ566" s="2920"/>
      <c r="AK566" s="2920"/>
      <c r="AL566" s="2920"/>
      <c r="AM566" s="2920"/>
      <c r="AN566" s="2920"/>
      <c r="AO566" s="2920"/>
      <c r="AP566" s="2920"/>
      <c r="AQ566" s="2920"/>
      <c r="AR566" s="2920"/>
      <c r="AS566" s="2920"/>
      <c r="AT566" s="2920"/>
      <c r="AU566" s="2921"/>
      <c r="AV566" s="2921"/>
      <c r="AW566" s="2921"/>
      <c r="AX566" s="2921"/>
      <c r="AY566" s="1203"/>
      <c r="AZ566" s="1203"/>
      <c r="BA566" s="1203"/>
      <c r="BB566" s="1203"/>
      <c r="BC566" s="2922"/>
      <c r="BD566" s="2922"/>
      <c r="BE566" s="2922"/>
      <c r="BF566" s="2922"/>
      <c r="BG566" s="2922"/>
      <c r="BH566" s="2922"/>
      <c r="BI566" s="2922"/>
      <c r="BJ566" s="2922"/>
      <c r="BK566" s="2922"/>
      <c r="BL566" s="2922"/>
      <c r="BM566" s="2922"/>
      <c r="BN566" s="2922"/>
      <c r="BO566" s="2922"/>
      <c r="BP566" s="2922"/>
      <c r="BQ566" s="2922"/>
      <c r="BR566" s="2922"/>
      <c r="BS566" s="2923"/>
      <c r="BT566" s="2923"/>
      <c r="BU566" s="2923"/>
      <c r="BV566" s="2923"/>
      <c r="BW566" s="2923"/>
      <c r="BX566" s="2923"/>
      <c r="BY566" s="2923"/>
      <c r="BZ566" s="2923"/>
      <c r="CA566" s="2924"/>
      <c r="CB566" s="2924"/>
      <c r="CC566" s="2924"/>
      <c r="CD566" s="2924"/>
      <c r="CE566" s="2924"/>
      <c r="CF566" s="2924"/>
      <c r="CG566" s="2924"/>
      <c r="CH566" s="2924"/>
      <c r="CI566" s="2924"/>
      <c r="CJ566" s="2924"/>
      <c r="CK566" s="2924"/>
      <c r="CL566" s="2924"/>
      <c r="CM566" s="2924"/>
      <c r="CN566" s="2924"/>
      <c r="CO566" s="2924"/>
      <c r="CP566" s="2924"/>
      <c r="CQ566" s="2925"/>
      <c r="CR566" s="2925"/>
      <c r="CS566" s="2925"/>
      <c r="CT566" s="2925"/>
      <c r="CU566" s="2925"/>
      <c r="CV566" s="2925"/>
      <c r="CW566" s="2925"/>
      <c r="CX566" s="2925"/>
      <c r="CY566" s="2926"/>
      <c r="CZ566" s="2926"/>
      <c r="DA566" s="2926"/>
      <c r="DB566" s="2926"/>
      <c r="DC566" s="2926"/>
      <c r="DD566" s="2926"/>
      <c r="DE566" s="2926"/>
      <c r="DF566" s="2926"/>
      <c r="DG566" s="2926"/>
      <c r="DH566" s="2926"/>
      <c r="DI566" s="2926"/>
      <c r="DJ566" s="2926"/>
      <c r="DK566" s="2926"/>
      <c r="DL566" s="2927"/>
      <c r="DM566" s="2930"/>
      <c r="DN566" s="2931"/>
      <c r="DO566" s="3518"/>
      <c r="DP566" s="3519"/>
      <c r="DQ566" s="1325"/>
      <c r="DR566" s="1329" t="s">
        <v>1007</v>
      </c>
      <c r="DS566" s="1330"/>
      <c r="DT566" s="1330"/>
      <c r="DU566" s="1331"/>
      <c r="DV566" s="200">
        <v>0</v>
      </c>
      <c r="DW566" s="1304"/>
    </row>
    <row r="567" spans="1:127" s="1339" customFormat="1" ht="15.95" customHeight="1">
      <c r="A567" s="1338">
        <v>0</v>
      </c>
      <c r="B567" s="2918"/>
      <c r="C567" s="2919"/>
      <c r="D567" s="2919"/>
      <c r="E567" s="2919"/>
      <c r="F567" s="2919"/>
      <c r="G567" s="2919"/>
      <c r="H567" s="2919"/>
      <c r="I567" s="2919"/>
      <c r="J567" s="2919"/>
      <c r="K567" s="2919"/>
      <c r="L567" s="2919"/>
      <c r="M567" s="2919"/>
      <c r="N567" s="2919"/>
      <c r="O567" s="2919"/>
      <c r="P567" s="2919"/>
      <c r="Q567" s="2919"/>
      <c r="R567" s="2919"/>
      <c r="S567" s="2919"/>
      <c r="T567" s="2919"/>
      <c r="U567" s="2919"/>
      <c r="V567" s="2919"/>
      <c r="W567" s="2919"/>
      <c r="X567" s="2919"/>
      <c r="Y567" s="2919"/>
      <c r="Z567" s="2919"/>
      <c r="AA567" s="2919"/>
      <c r="AB567" s="2919"/>
      <c r="AC567" s="2919"/>
      <c r="AD567" s="1202"/>
      <c r="AE567" s="2920"/>
      <c r="AF567" s="2920"/>
      <c r="AG567" s="2920"/>
      <c r="AH567" s="2920"/>
      <c r="AI567" s="2920"/>
      <c r="AJ567" s="2920"/>
      <c r="AK567" s="2920"/>
      <c r="AL567" s="2920"/>
      <c r="AM567" s="2920"/>
      <c r="AN567" s="2920"/>
      <c r="AO567" s="2920"/>
      <c r="AP567" s="2920"/>
      <c r="AQ567" s="2920"/>
      <c r="AR567" s="2920"/>
      <c r="AS567" s="2920"/>
      <c r="AT567" s="2920"/>
      <c r="AU567" s="2921"/>
      <c r="AV567" s="2921"/>
      <c r="AW567" s="2921"/>
      <c r="AX567" s="2921"/>
      <c r="AY567" s="1203"/>
      <c r="AZ567" s="1203"/>
      <c r="BA567" s="1203"/>
      <c r="BB567" s="1203"/>
      <c r="BC567" s="2922"/>
      <c r="BD567" s="2922"/>
      <c r="BE567" s="2922"/>
      <c r="BF567" s="2922"/>
      <c r="BG567" s="2922"/>
      <c r="BH567" s="2922"/>
      <c r="BI567" s="2922"/>
      <c r="BJ567" s="2922"/>
      <c r="BK567" s="2922"/>
      <c r="BL567" s="2922"/>
      <c r="BM567" s="2922"/>
      <c r="BN567" s="2922"/>
      <c r="BO567" s="2922"/>
      <c r="BP567" s="2922"/>
      <c r="BQ567" s="2922"/>
      <c r="BR567" s="2922"/>
      <c r="BS567" s="2923"/>
      <c r="BT567" s="2923"/>
      <c r="BU567" s="2923"/>
      <c r="BV567" s="2923"/>
      <c r="BW567" s="2923"/>
      <c r="BX567" s="2923"/>
      <c r="BY567" s="2923"/>
      <c r="BZ567" s="2923"/>
      <c r="CA567" s="2924"/>
      <c r="CB567" s="2924"/>
      <c r="CC567" s="2924"/>
      <c r="CD567" s="2924"/>
      <c r="CE567" s="2924"/>
      <c r="CF567" s="2924"/>
      <c r="CG567" s="2924"/>
      <c r="CH567" s="2924"/>
      <c r="CI567" s="2924"/>
      <c r="CJ567" s="2924"/>
      <c r="CK567" s="2924"/>
      <c r="CL567" s="2924"/>
      <c r="CM567" s="2924"/>
      <c r="CN567" s="2924"/>
      <c r="CO567" s="2924"/>
      <c r="CP567" s="2924"/>
      <c r="CQ567" s="2925"/>
      <c r="CR567" s="2925"/>
      <c r="CS567" s="2925"/>
      <c r="CT567" s="2925"/>
      <c r="CU567" s="2925"/>
      <c r="CV567" s="2925"/>
      <c r="CW567" s="2925"/>
      <c r="CX567" s="2925"/>
      <c r="CY567" s="2900">
        <v>20</v>
      </c>
      <c r="CZ567" s="2900"/>
      <c r="DA567" s="2900"/>
      <c r="DB567" s="2900"/>
      <c r="DC567" s="2900"/>
      <c r="DD567" s="2900"/>
      <c r="DE567" s="2900"/>
      <c r="DF567" s="2900"/>
      <c r="DG567" s="2900"/>
      <c r="DH567" s="2900"/>
      <c r="DI567" s="2900"/>
      <c r="DJ567" s="2900"/>
      <c r="DK567" s="2900"/>
      <c r="DL567" s="2901"/>
      <c r="DM567" s="2902">
        <v>28</v>
      </c>
      <c r="DN567" s="2903"/>
      <c r="DO567" s="3518"/>
      <c r="DP567" s="3519"/>
      <c r="DQ567" s="1325"/>
      <c r="DR567" s="1329" t="s">
        <v>1018</v>
      </c>
      <c r="DS567" s="1330"/>
      <c r="DT567" s="1330"/>
      <c r="DU567" s="1331"/>
      <c r="DV567" s="200">
        <v>0</v>
      </c>
      <c r="DW567" s="1304"/>
    </row>
    <row r="568" spans="1:127" s="1339" customFormat="1" ht="15.95" customHeight="1">
      <c r="A568" s="1338">
        <v>0</v>
      </c>
      <c r="B568" s="2918"/>
      <c r="C568" s="2919"/>
      <c r="D568" s="2919"/>
      <c r="E568" s="2919"/>
      <c r="F568" s="2919"/>
      <c r="G568" s="2919"/>
      <c r="H568" s="2919"/>
      <c r="I568" s="2919"/>
      <c r="J568" s="2919"/>
      <c r="K568" s="2919"/>
      <c r="L568" s="2919"/>
      <c r="M568" s="2919"/>
      <c r="N568" s="2919"/>
      <c r="O568" s="2919"/>
      <c r="P568" s="2919"/>
      <c r="Q568" s="2919"/>
      <c r="R568" s="2919"/>
      <c r="S568" s="2919"/>
      <c r="T568" s="2919"/>
      <c r="U568" s="2919"/>
      <c r="V568" s="2919"/>
      <c r="W568" s="2919"/>
      <c r="X568" s="2919"/>
      <c r="Y568" s="2919"/>
      <c r="Z568" s="2919"/>
      <c r="AA568" s="2919"/>
      <c r="AB568" s="2919"/>
      <c r="AC568" s="2919"/>
      <c r="AD568" s="1202"/>
      <c r="AE568" s="2932" t="s">
        <v>301</v>
      </c>
      <c r="AF568" s="2932"/>
      <c r="AG568" s="2932"/>
      <c r="AH568" s="2932"/>
      <c r="AI568" s="2932"/>
      <c r="AJ568" s="2932"/>
      <c r="AK568" s="2932"/>
      <c r="AL568" s="1202"/>
      <c r="AM568" s="2932" t="s">
        <v>302</v>
      </c>
      <c r="AN568" s="2932"/>
      <c r="AO568" s="2932"/>
      <c r="AP568" s="2932"/>
      <c r="AQ568" s="2932"/>
      <c r="AR568" s="2932"/>
      <c r="AS568" s="2932"/>
      <c r="AT568" s="1200"/>
      <c r="AU568" s="2932" t="s">
        <v>303</v>
      </c>
      <c r="AV568" s="2932"/>
      <c r="AW568" s="2932"/>
      <c r="AX568" s="2932"/>
      <c r="AY568" s="2932"/>
      <c r="AZ568" s="2932"/>
      <c r="BA568" s="2932"/>
      <c r="BB568" s="1200"/>
      <c r="BC568" s="2932" t="s">
        <v>304</v>
      </c>
      <c r="BD568" s="2932"/>
      <c r="BE568" s="2932"/>
      <c r="BF568" s="2932"/>
      <c r="BG568" s="2932"/>
      <c r="BH568" s="2932"/>
      <c r="BI568" s="2932"/>
      <c r="BJ568" s="1200"/>
      <c r="BK568" s="2932" t="s">
        <v>305</v>
      </c>
      <c r="BL568" s="2932"/>
      <c r="BM568" s="2932"/>
      <c r="BN568" s="2932"/>
      <c r="BO568" s="2932"/>
      <c r="BP568" s="2932"/>
      <c r="BQ568" s="2932"/>
      <c r="BR568" s="1200"/>
      <c r="BS568" s="2932" t="s">
        <v>1019</v>
      </c>
      <c r="BT568" s="2932"/>
      <c r="BU568" s="2932"/>
      <c r="BV568" s="2932"/>
      <c r="BW568" s="2932"/>
      <c r="BX568" s="2932"/>
      <c r="BY568" s="2932"/>
      <c r="BZ568" s="1200"/>
      <c r="CA568" s="2932" t="s">
        <v>1020</v>
      </c>
      <c r="CB568" s="2932"/>
      <c r="CC568" s="2932"/>
      <c r="CD568" s="2932"/>
      <c r="CE568" s="2932"/>
      <c r="CF568" s="2932"/>
      <c r="CG568" s="2932"/>
      <c r="CH568" s="1200"/>
      <c r="CI568" s="2917" t="s">
        <v>1019</v>
      </c>
      <c r="CJ568" s="2905"/>
      <c r="CK568" s="2905"/>
      <c r="CL568" s="2905"/>
      <c r="CM568" s="2905"/>
      <c r="CN568" s="2905"/>
      <c r="CO568" s="2905"/>
      <c r="CP568" s="312"/>
      <c r="CQ568" s="2904" t="s">
        <v>1020</v>
      </c>
      <c r="CR568" s="2905"/>
      <c r="CS568" s="2905"/>
      <c r="CT568" s="2905"/>
      <c r="CU568" s="2905"/>
      <c r="CV568" s="2905"/>
      <c r="CW568" s="2905"/>
      <c r="CX568" s="312"/>
      <c r="CY568" s="2620" t="s">
        <v>301</v>
      </c>
      <c r="CZ568" s="2620"/>
      <c r="DA568" s="2620"/>
      <c r="DB568" s="2907" t="s">
        <v>302</v>
      </c>
      <c r="DC568" s="2907"/>
      <c r="DD568" s="2907"/>
      <c r="DE568" s="2620" t="s">
        <v>303</v>
      </c>
      <c r="DF568" s="2620"/>
      <c r="DG568" s="2620"/>
      <c r="DH568" s="2620" t="s">
        <v>304</v>
      </c>
      <c r="DI568" s="2620"/>
      <c r="DJ568" s="2928" t="s">
        <v>305</v>
      </c>
      <c r="DK568" s="2909" t="s">
        <v>1019</v>
      </c>
      <c r="DL568" s="2911" t="s">
        <v>1020</v>
      </c>
      <c r="DM568" s="2913" t="s">
        <v>1019</v>
      </c>
      <c r="DN568" s="2915" t="s">
        <v>1020</v>
      </c>
      <c r="DO568" s="3518"/>
      <c r="DP568" s="3519"/>
      <c r="DQ568" s="1325"/>
      <c r="DR568" s="313">
        <v>10</v>
      </c>
      <c r="DS568" s="314">
        <v>8</v>
      </c>
      <c r="DT568" s="315">
        <v>8</v>
      </c>
      <c r="DU568" s="1331"/>
      <c r="DV568" s="200">
        <v>0</v>
      </c>
      <c r="DW568" s="1304"/>
    </row>
    <row r="569" spans="1:127" s="1339" customFormat="1" ht="15.95" customHeight="1">
      <c r="A569" s="1338">
        <v>0</v>
      </c>
      <c r="B569" s="2918"/>
      <c r="C569" s="2919"/>
      <c r="D569" s="2919"/>
      <c r="E569" s="2919"/>
      <c r="F569" s="2919"/>
      <c r="G569" s="2919"/>
      <c r="H569" s="2919"/>
      <c r="I569" s="2919"/>
      <c r="J569" s="2919"/>
      <c r="K569" s="2919"/>
      <c r="L569" s="2919"/>
      <c r="M569" s="2919"/>
      <c r="N569" s="2919"/>
      <c r="O569" s="2919"/>
      <c r="P569" s="2919"/>
      <c r="Q569" s="2919"/>
      <c r="R569" s="2919"/>
      <c r="S569" s="2919"/>
      <c r="T569" s="2919"/>
      <c r="U569" s="2919"/>
      <c r="V569" s="2919"/>
      <c r="W569" s="2919"/>
      <c r="X569" s="2919"/>
      <c r="Y569" s="2919"/>
      <c r="Z569" s="2919"/>
      <c r="AA569" s="2919"/>
      <c r="AB569" s="2919"/>
      <c r="AC569" s="2919"/>
      <c r="AD569" s="1201"/>
      <c r="AE569" s="2894" t="s">
        <v>976</v>
      </c>
      <c r="AF569" s="2895"/>
      <c r="AG569" s="2895"/>
      <c r="AH569" s="2893" t="s">
        <v>977</v>
      </c>
      <c r="AI569" s="2893"/>
      <c r="AJ569" s="2893"/>
      <c r="AK569" s="2893"/>
      <c r="AL569" s="1201"/>
      <c r="AM569" s="2894" t="s">
        <v>976</v>
      </c>
      <c r="AN569" s="2895"/>
      <c r="AO569" s="2895"/>
      <c r="AP569" s="2893" t="s">
        <v>977</v>
      </c>
      <c r="AQ569" s="2893"/>
      <c r="AR569" s="2893"/>
      <c r="AS569" s="2893"/>
      <c r="AT569" s="1201"/>
      <c r="AU569" s="2894" t="s">
        <v>976</v>
      </c>
      <c r="AV569" s="2895"/>
      <c r="AW569" s="2895"/>
      <c r="AX569" s="2893" t="s">
        <v>977</v>
      </c>
      <c r="AY569" s="2893"/>
      <c r="AZ569" s="2893"/>
      <c r="BA569" s="2893"/>
      <c r="BB569" s="1201"/>
      <c r="BC569" s="2894" t="s">
        <v>976</v>
      </c>
      <c r="BD569" s="2895"/>
      <c r="BE569" s="2895"/>
      <c r="BF569" s="2893" t="s">
        <v>977</v>
      </c>
      <c r="BG569" s="2893"/>
      <c r="BH569" s="2893"/>
      <c r="BI569" s="2893"/>
      <c r="BJ569" s="1201"/>
      <c r="BK569" s="2894" t="s">
        <v>976</v>
      </c>
      <c r="BL569" s="2895"/>
      <c r="BM569" s="2895"/>
      <c r="BN569" s="2893" t="s">
        <v>977</v>
      </c>
      <c r="BO569" s="2893"/>
      <c r="BP569" s="2893"/>
      <c r="BQ569" s="2893"/>
      <c r="BR569" s="1201"/>
      <c r="BS569" s="2894" t="s">
        <v>976</v>
      </c>
      <c r="BT569" s="2895"/>
      <c r="BU569" s="2895"/>
      <c r="BV569" s="2893" t="s">
        <v>977</v>
      </c>
      <c r="BW569" s="2893"/>
      <c r="BX569" s="2893"/>
      <c r="BY569" s="2893"/>
      <c r="BZ569" s="1201"/>
      <c r="CA569" s="2894" t="s">
        <v>976</v>
      </c>
      <c r="CB569" s="2895"/>
      <c r="CC569" s="2895"/>
      <c r="CD569" s="2893" t="s">
        <v>977</v>
      </c>
      <c r="CE569" s="2893"/>
      <c r="CF569" s="2893"/>
      <c r="CG569" s="2893"/>
      <c r="CH569" s="1201"/>
      <c r="CI569" s="2894" t="s">
        <v>976</v>
      </c>
      <c r="CJ569" s="2895"/>
      <c r="CK569" s="2895"/>
      <c r="CL569" s="2893" t="s">
        <v>977</v>
      </c>
      <c r="CM569" s="2893"/>
      <c r="CN569" s="2893"/>
      <c r="CO569" s="2893"/>
      <c r="CP569" s="312"/>
      <c r="CQ569" s="2895" t="s">
        <v>976</v>
      </c>
      <c r="CR569" s="2895"/>
      <c r="CS569" s="2895"/>
      <c r="CT569" s="2893" t="s">
        <v>977</v>
      </c>
      <c r="CU569" s="2893"/>
      <c r="CV569" s="2893"/>
      <c r="CW569" s="2893"/>
      <c r="CX569" s="312"/>
      <c r="CY569" s="2906"/>
      <c r="CZ569" s="2906"/>
      <c r="DA569" s="2906"/>
      <c r="DB569" s="2908"/>
      <c r="DC569" s="2908"/>
      <c r="DD569" s="2908"/>
      <c r="DE569" s="2906"/>
      <c r="DF569" s="2906"/>
      <c r="DG569" s="2906"/>
      <c r="DH569" s="2906"/>
      <c r="DI569" s="2906"/>
      <c r="DJ569" s="2929"/>
      <c r="DK569" s="2910"/>
      <c r="DL569" s="2912"/>
      <c r="DM569" s="2914"/>
      <c r="DN569" s="2916"/>
      <c r="DO569" s="3520"/>
      <c r="DP569" s="3521"/>
      <c r="DQ569" s="1325"/>
      <c r="DR569" s="1332" t="s">
        <v>1008</v>
      </c>
      <c r="DS569" s="1330"/>
      <c r="DT569" s="1330"/>
      <c r="DU569" s="1331"/>
      <c r="DV569" s="200">
        <v>0</v>
      </c>
      <c r="DW569" s="1304"/>
    </row>
    <row r="570" spans="1:127" s="1339" customFormat="1" ht="18" customHeight="1">
      <c r="A570" s="1338">
        <v>0</v>
      </c>
      <c r="B570" s="2855" t="s">
        <v>1035</v>
      </c>
      <c r="C570" s="2856"/>
      <c r="D570" s="2856"/>
      <c r="E570" s="2856"/>
      <c r="F570" s="2856"/>
      <c r="G570" s="2856"/>
      <c r="H570" s="2856"/>
      <c r="I570" s="2856"/>
      <c r="J570" s="2856"/>
      <c r="K570" s="2856"/>
      <c r="L570" s="2856"/>
      <c r="M570" s="2856"/>
      <c r="N570" s="2856"/>
      <c r="O570" s="2856"/>
      <c r="P570" s="2856"/>
      <c r="Q570" s="2856"/>
      <c r="R570" s="2856"/>
      <c r="S570" s="2856"/>
      <c r="T570" s="2856"/>
      <c r="U570" s="2856"/>
      <c r="V570" s="2856"/>
      <c r="W570" s="2856"/>
      <c r="X570" s="2856"/>
      <c r="Y570" s="2856"/>
      <c r="Z570" s="2856"/>
      <c r="AA570" s="2856"/>
      <c r="AB570" s="2856"/>
      <c r="AC570" s="2856"/>
      <c r="AD570" s="339"/>
      <c r="AE570" s="2804">
        <f>IF(ISTEXT(CY570),0,(CY570/CY567)*CQ565)</f>
        <v>50</v>
      </c>
      <c r="AF570" s="2805"/>
      <c r="AG570" s="2805"/>
      <c r="AH570" s="2806">
        <f>IF(ISTEXT(CY570),CY570,IF(AE570=CQ565,"chaque repas",IF(AE570=0,0,CQ565/AE570)))</f>
        <v>5</v>
      </c>
      <c r="AI570" s="2806"/>
      <c r="AJ570" s="2806"/>
      <c r="AK570" s="2806"/>
      <c r="AL570" s="339"/>
      <c r="AM570" s="2804">
        <f>IF(ISTEXT(DB570),0,(DB570/CY567)*CQ565)</f>
        <v>25</v>
      </c>
      <c r="AN570" s="2805"/>
      <c r="AO570" s="2805"/>
      <c r="AP570" s="2806">
        <f>IF(ISTEXT(DB570),DB570,IF(AM570=CQ565,"chaque repas",IF(AM570=0,0,CQ565/AM570)))</f>
        <v>10</v>
      </c>
      <c r="AQ570" s="2806"/>
      <c r="AR570" s="2806"/>
      <c r="AS570" s="2806"/>
      <c r="AT570" s="339"/>
      <c r="AU570" s="2804">
        <f>IF(ISTEXT(DE570),0,(DE570/CY567)*CQ565)</f>
        <v>25</v>
      </c>
      <c r="AV570" s="2805"/>
      <c r="AW570" s="2805"/>
      <c r="AX570" s="2806">
        <f>IF(ISTEXT(DE570),DE570,IF(AU570=CQ565,"chaque repas",IF(AU570=0,0,CQ565/AU570)))</f>
        <v>10</v>
      </c>
      <c r="AY570" s="2806"/>
      <c r="AZ570" s="2806"/>
      <c r="BA570" s="2806"/>
      <c r="BB570" s="339"/>
      <c r="BC570" s="2804">
        <f>IF(ISTEXT(DH570),0,(DH570/CY567)*CQ565)</f>
        <v>50</v>
      </c>
      <c r="BD570" s="2805"/>
      <c r="BE570" s="2805"/>
      <c r="BF570" s="2806">
        <f>IF(ISTEXT(DH570),DH570,IF(BC570=CQ565,"chaque repas",IF(BC570=0,0,CQ565/BC570)))</f>
        <v>5</v>
      </c>
      <c r="BG570" s="2806"/>
      <c r="BH570" s="2806"/>
      <c r="BI570" s="2806"/>
      <c r="BJ570" s="339"/>
      <c r="BK570" s="2804">
        <f>IF(ISTEXT(DJ570),0,(DJ570/CY567)*CQ565)</f>
        <v>25</v>
      </c>
      <c r="BL570" s="2805"/>
      <c r="BM570" s="2805"/>
      <c r="BN570" s="2806">
        <f>IF(ISTEXT(DJ570),DJ570,IF(BK570=CQ565,"chaque repas",IF(BK570=0,0,CQ565/BK570)))</f>
        <v>10</v>
      </c>
      <c r="BO570" s="2806"/>
      <c r="BP570" s="2806"/>
      <c r="BQ570" s="2806"/>
      <c r="BR570" s="339"/>
      <c r="BS570" s="2804">
        <f>IF(ISTEXT(DK570),0,(DK570/CY567)*CQ565)</f>
        <v>50</v>
      </c>
      <c r="BT570" s="2805"/>
      <c r="BU570" s="2805"/>
      <c r="BV570" s="2806">
        <f>IF(ISTEXT(DK570),DK570,IF(BS570=CQ565,"chaque repas",IF(BS570=0,0,CQ565/BS570)))</f>
        <v>5</v>
      </c>
      <c r="BW570" s="2806"/>
      <c r="BX570" s="2806"/>
      <c r="BY570" s="2806"/>
      <c r="BZ570" s="339"/>
      <c r="CA570" s="2804">
        <f>IF(ISTEXT(DL570),0,(DL570/CY567)*CQ565)</f>
        <v>25</v>
      </c>
      <c r="CB570" s="2805"/>
      <c r="CC570" s="2805"/>
      <c r="CD570" s="2806">
        <f>IF(ISTEXT(DL570),DL570,IF(CA570=CQ565,"chaque repas",IF(CA570=0,0,CQ565/CA570)))</f>
        <v>10</v>
      </c>
      <c r="CE570" s="2806"/>
      <c r="CF570" s="2806"/>
      <c r="CG570" s="2806"/>
      <c r="CH570" s="339"/>
      <c r="CI570" s="2804">
        <f>IF(ISTEXT(DM570),0,(DM570/DM567)*CQ565)</f>
        <v>53.571428571428569</v>
      </c>
      <c r="CJ570" s="2805"/>
      <c r="CK570" s="2805"/>
      <c r="CL570" s="2806">
        <f>IF(ISTEXT(DM570),DM570,IF(CI570=CQ565,"chaque repas",IF(CI570=0,0,CQ565/CI570)))</f>
        <v>4.666666666666667</v>
      </c>
      <c r="CM570" s="2806"/>
      <c r="CN570" s="2806"/>
      <c r="CO570" s="2807"/>
      <c r="CP570" s="339"/>
      <c r="CQ570" s="2805">
        <f>IF(ISTEXT(DN570),0,(DN570/DM567)*CQ565)</f>
        <v>35.714285714285715</v>
      </c>
      <c r="CR570" s="2805"/>
      <c r="CS570" s="2805"/>
      <c r="CT570" s="2806">
        <f>IF(ISTEXT(DN570),DN570,IF(CQ570=CQ565,"chaque repas",IF(CQ570=0,0,CQ565/CQ570)))</f>
        <v>7</v>
      </c>
      <c r="CU570" s="2806"/>
      <c r="CV570" s="2806"/>
      <c r="CW570" s="2806"/>
      <c r="CX570" s="339"/>
      <c r="CY570" s="2808">
        <v>4</v>
      </c>
      <c r="CZ570" s="2809"/>
      <c r="DA570" s="2810"/>
      <c r="DB570" s="2808">
        <v>2</v>
      </c>
      <c r="DC570" s="2809"/>
      <c r="DD570" s="2810"/>
      <c r="DE570" s="2808">
        <v>2</v>
      </c>
      <c r="DF570" s="2809"/>
      <c r="DG570" s="2810"/>
      <c r="DH570" s="2808">
        <v>4</v>
      </c>
      <c r="DI570" s="2810"/>
      <c r="DJ570" s="340">
        <v>2</v>
      </c>
      <c r="DK570" s="340">
        <v>4</v>
      </c>
      <c r="DL570" s="340">
        <v>2</v>
      </c>
      <c r="DM570" s="340">
        <v>6</v>
      </c>
      <c r="DN570" s="340">
        <v>4</v>
      </c>
      <c r="DO570" s="3522" t="s">
        <v>978</v>
      </c>
      <c r="DP570" s="3523"/>
      <c r="DQ570" s="1325"/>
      <c r="DR570" s="1333" t="s">
        <v>1010</v>
      </c>
      <c r="DS570" s="1330"/>
      <c r="DT570" s="1330"/>
      <c r="DU570" s="1331"/>
      <c r="DV570" s="200">
        <v>0</v>
      </c>
      <c r="DW570" s="1304"/>
    </row>
    <row r="571" spans="1:127" s="1339" customFormat="1" ht="18" customHeight="1">
      <c r="A571" s="1338">
        <v>0</v>
      </c>
      <c r="B571" s="2792" t="s">
        <v>1036</v>
      </c>
      <c r="C571" s="2793"/>
      <c r="D571" s="2793"/>
      <c r="E571" s="2793"/>
      <c r="F571" s="2793"/>
      <c r="G571" s="2793"/>
      <c r="H571" s="2793"/>
      <c r="I571" s="2793"/>
      <c r="J571" s="2793"/>
      <c r="K571" s="2793"/>
      <c r="L571" s="2793"/>
      <c r="M571" s="2793"/>
      <c r="N571" s="2793"/>
      <c r="O571" s="2793"/>
      <c r="P571" s="2793"/>
      <c r="Q571" s="2793"/>
      <c r="R571" s="2793"/>
      <c r="S571" s="2793"/>
      <c r="T571" s="2793"/>
      <c r="U571" s="2793"/>
      <c r="V571" s="2793"/>
      <c r="W571" s="2793"/>
      <c r="X571" s="2793"/>
      <c r="Y571" s="2793"/>
      <c r="Z571" s="2793"/>
      <c r="AA571" s="2793"/>
      <c r="AB571" s="2793"/>
      <c r="AC571" s="2793"/>
      <c r="AD571" s="341"/>
      <c r="AE571" s="2788">
        <f>IF(ISTEXT(CY571),0,(CY571/CY567)*CQ565)</f>
        <v>25</v>
      </c>
      <c r="AF571" s="2789"/>
      <c r="AG571" s="2789"/>
      <c r="AH571" s="2786">
        <f>IF(ISTEXT(CY571),CY571,IF(AE571=CQ565,"chaque repas",IF(AE571=0,0,CQ565/AE571)))</f>
        <v>10</v>
      </c>
      <c r="AI571" s="2786"/>
      <c r="AJ571" s="2786"/>
      <c r="AK571" s="2786"/>
      <c r="AL571" s="341"/>
      <c r="AM571" s="2788">
        <f>IF(ISTEXT(DB571),0,(DB571/CY567)*CQ565)</f>
        <v>25</v>
      </c>
      <c r="AN571" s="2789"/>
      <c r="AO571" s="2789"/>
      <c r="AP571" s="2786">
        <f>IF(ISTEXT(DB571),DB571,IF(AM571=CQ565,"chaque repas",IF(AM571=0,0,CQ565/AM571)))</f>
        <v>10</v>
      </c>
      <c r="AQ571" s="2786"/>
      <c r="AR571" s="2786"/>
      <c r="AS571" s="2786"/>
      <c r="AT571" s="341"/>
      <c r="AU571" s="2788">
        <f>IF(ISTEXT(DE571),0,(DE571/CY567)*CQ565)</f>
        <v>25</v>
      </c>
      <c r="AV571" s="2789"/>
      <c r="AW571" s="2789"/>
      <c r="AX571" s="2786">
        <f>IF(ISTEXT(DE571),DE571,IF(AU571=CQ565,"chaque repas",IF(AU571=0,0,CQ565/AU571)))</f>
        <v>10</v>
      </c>
      <c r="AY571" s="2786"/>
      <c r="AZ571" s="2786"/>
      <c r="BA571" s="2786"/>
      <c r="BB571" s="341"/>
      <c r="BC571" s="2788">
        <f>IF(ISTEXT(DH571),0,(DH571/CY567)*CQ565)</f>
        <v>25</v>
      </c>
      <c r="BD571" s="2789"/>
      <c r="BE571" s="2789"/>
      <c r="BF571" s="2786">
        <f>IF(ISTEXT(DH571),DH571,IF(BC571=CQ565,"chaque repas",IF(BC571=0,0,CQ565/BC571)))</f>
        <v>10</v>
      </c>
      <c r="BG571" s="2786"/>
      <c r="BH571" s="2786"/>
      <c r="BI571" s="2786"/>
      <c r="BJ571" s="341"/>
      <c r="BK571" s="2788">
        <f>IF(ISTEXT(DJ571),0,(DJ571/CY567)*CQ565)</f>
        <v>50</v>
      </c>
      <c r="BL571" s="2789"/>
      <c r="BM571" s="2789"/>
      <c r="BN571" s="2786">
        <f>IF(ISTEXT(DJ571),DJ571,IF(BK571=CQ565,"chaque repas",IF(BK571=0,0,CQ565/BK571)))</f>
        <v>5</v>
      </c>
      <c r="BO571" s="2786"/>
      <c r="BP571" s="2786"/>
      <c r="BQ571" s="2786"/>
      <c r="BR571" s="341"/>
      <c r="BS571" s="2788">
        <f>IF(ISTEXT(DK571),0,(DK571/CY567)*CQ565)</f>
        <v>25</v>
      </c>
      <c r="BT571" s="2789"/>
      <c r="BU571" s="2789"/>
      <c r="BV571" s="2786">
        <f>IF(ISTEXT(DK571),DK571,IF(BS571=CQ565,"chaque repas",IF(BS571=0,0,CQ565/BS571)))</f>
        <v>10</v>
      </c>
      <c r="BW571" s="2786"/>
      <c r="BX571" s="2786"/>
      <c r="BY571" s="2786"/>
      <c r="BZ571" s="341"/>
      <c r="CA571" s="2788">
        <f>IF(ISTEXT(DL571),0,(DL571/CY567)*CQ565)</f>
        <v>50</v>
      </c>
      <c r="CB571" s="2789"/>
      <c r="CC571" s="2789"/>
      <c r="CD571" s="2786">
        <f>IF(ISTEXT(DL571),DL571,IF(CA571=CQ565,"chaque repas",IF(CA571=0,0,CQ565/CA571)))</f>
        <v>5</v>
      </c>
      <c r="CE571" s="2786"/>
      <c r="CF571" s="2786"/>
      <c r="CG571" s="2786"/>
      <c r="CH571" s="341"/>
      <c r="CI571" s="2788">
        <f>IF(ISTEXT(DM571),0,(DM571/DM567)*CQ565)</f>
        <v>26.785714285714285</v>
      </c>
      <c r="CJ571" s="2789"/>
      <c r="CK571" s="2789"/>
      <c r="CL571" s="2786">
        <f>IF(ISTEXT(DM571),DM571,IF(CI571=CQ565,"chaque repas",IF(CI571=0,0,CQ565/CI571)))</f>
        <v>9.3333333333333339</v>
      </c>
      <c r="CM571" s="2786"/>
      <c r="CN571" s="2786"/>
      <c r="CO571" s="2786"/>
      <c r="CP571" s="341"/>
      <c r="CQ571" s="2789">
        <f>IF(ISTEXT(DN571),0,(DN571/DM567)*CQ565)</f>
        <v>53.571428571428569</v>
      </c>
      <c r="CR571" s="2789"/>
      <c r="CS571" s="2789"/>
      <c r="CT571" s="2786">
        <f>IF(ISTEXT(DN571),DN571,IF(CQ571=CQ565,"chaque repas",IF(CQ571=0,0,CQ565/CQ571)))</f>
        <v>4.666666666666667</v>
      </c>
      <c r="CU571" s="2786"/>
      <c r="CV571" s="2786"/>
      <c r="CW571" s="2786"/>
      <c r="CX571" s="341"/>
      <c r="CY571" s="2687">
        <v>2</v>
      </c>
      <c r="CZ571" s="2688"/>
      <c r="DA571" s="2689"/>
      <c r="DB571" s="2687">
        <v>2</v>
      </c>
      <c r="DC571" s="2688"/>
      <c r="DD571" s="2689"/>
      <c r="DE571" s="2687">
        <v>2</v>
      </c>
      <c r="DF571" s="2688"/>
      <c r="DG571" s="2689"/>
      <c r="DH571" s="2687">
        <v>2</v>
      </c>
      <c r="DI571" s="2689"/>
      <c r="DJ571" s="2673">
        <v>4</v>
      </c>
      <c r="DK571" s="2673">
        <v>2</v>
      </c>
      <c r="DL571" s="2673">
        <v>4</v>
      </c>
      <c r="DM571" s="2673">
        <v>3</v>
      </c>
      <c r="DN571" s="2673">
        <v>6</v>
      </c>
      <c r="DO571" s="3522"/>
      <c r="DP571" s="3523"/>
      <c r="DQ571" s="1325"/>
      <c r="DR571" s="1340" t="s">
        <v>1011</v>
      </c>
      <c r="DS571" s="1330"/>
      <c r="DT571" s="1330"/>
      <c r="DU571" s="1331"/>
      <c r="DV571" s="200">
        <v>0</v>
      </c>
      <c r="DW571" s="1304"/>
    </row>
    <row r="572" spans="1:127" s="1339" customFormat="1" ht="18" customHeight="1">
      <c r="A572" s="1338">
        <v>0</v>
      </c>
      <c r="B572" s="2792"/>
      <c r="C572" s="2793"/>
      <c r="D572" s="2793"/>
      <c r="E572" s="2793"/>
      <c r="F572" s="2793"/>
      <c r="G572" s="2793"/>
      <c r="H572" s="2793"/>
      <c r="I572" s="2793"/>
      <c r="J572" s="2793"/>
      <c r="K572" s="2793"/>
      <c r="L572" s="2793"/>
      <c r="M572" s="2793"/>
      <c r="N572" s="2793"/>
      <c r="O572" s="2793"/>
      <c r="P572" s="2793"/>
      <c r="Q572" s="2793"/>
      <c r="R572" s="2793"/>
      <c r="S572" s="2793"/>
      <c r="T572" s="2793"/>
      <c r="U572" s="2793"/>
      <c r="V572" s="2793"/>
      <c r="W572" s="2793"/>
      <c r="X572" s="2793"/>
      <c r="Y572" s="2793"/>
      <c r="Z572" s="2793"/>
      <c r="AA572" s="2793"/>
      <c r="AB572" s="2793"/>
      <c r="AC572" s="2793"/>
      <c r="AD572" s="341"/>
      <c r="AE572" s="2788"/>
      <c r="AF572" s="2789"/>
      <c r="AG572" s="2789"/>
      <c r="AH572" s="2786"/>
      <c r="AI572" s="2786"/>
      <c r="AJ572" s="2786"/>
      <c r="AK572" s="2786"/>
      <c r="AL572" s="341"/>
      <c r="AM572" s="2788"/>
      <c r="AN572" s="2789"/>
      <c r="AO572" s="2789"/>
      <c r="AP572" s="2786"/>
      <c r="AQ572" s="2786"/>
      <c r="AR572" s="2786"/>
      <c r="AS572" s="2786"/>
      <c r="AT572" s="341"/>
      <c r="AU572" s="2788"/>
      <c r="AV572" s="2789"/>
      <c r="AW572" s="2789"/>
      <c r="AX572" s="2786"/>
      <c r="AY572" s="2786"/>
      <c r="AZ572" s="2786"/>
      <c r="BA572" s="2786"/>
      <c r="BB572" s="341"/>
      <c r="BC572" s="2788"/>
      <c r="BD572" s="2789"/>
      <c r="BE572" s="2789"/>
      <c r="BF572" s="2786"/>
      <c r="BG572" s="2786"/>
      <c r="BH572" s="2786"/>
      <c r="BI572" s="2786"/>
      <c r="BJ572" s="341"/>
      <c r="BK572" s="2788"/>
      <c r="BL572" s="2789"/>
      <c r="BM572" s="2789"/>
      <c r="BN572" s="2786"/>
      <c r="BO572" s="2786"/>
      <c r="BP572" s="2786"/>
      <c r="BQ572" s="2786"/>
      <c r="BR572" s="341"/>
      <c r="BS572" s="2788"/>
      <c r="BT572" s="2789"/>
      <c r="BU572" s="2789"/>
      <c r="BV572" s="2786"/>
      <c r="BW572" s="2786"/>
      <c r="BX572" s="2786"/>
      <c r="BY572" s="2786"/>
      <c r="BZ572" s="341"/>
      <c r="CA572" s="2788"/>
      <c r="CB572" s="2789"/>
      <c r="CC572" s="2789"/>
      <c r="CD572" s="2786"/>
      <c r="CE572" s="2786"/>
      <c r="CF572" s="2786"/>
      <c r="CG572" s="2786"/>
      <c r="CH572" s="341"/>
      <c r="CI572" s="2788"/>
      <c r="CJ572" s="2789"/>
      <c r="CK572" s="2789"/>
      <c r="CL572" s="2786"/>
      <c r="CM572" s="2786"/>
      <c r="CN572" s="2786"/>
      <c r="CO572" s="2786"/>
      <c r="CP572" s="341"/>
      <c r="CQ572" s="2789"/>
      <c r="CR572" s="2789"/>
      <c r="CS572" s="2789"/>
      <c r="CT572" s="2786"/>
      <c r="CU572" s="2786"/>
      <c r="CV572" s="2786"/>
      <c r="CW572" s="2786"/>
      <c r="CX572" s="341"/>
      <c r="CY572" s="2698"/>
      <c r="CZ572" s="2699"/>
      <c r="DA572" s="2700"/>
      <c r="DB572" s="2698"/>
      <c r="DC572" s="2699"/>
      <c r="DD572" s="2700"/>
      <c r="DE572" s="2698"/>
      <c r="DF572" s="2699"/>
      <c r="DG572" s="2700"/>
      <c r="DH572" s="2698"/>
      <c r="DI572" s="2700"/>
      <c r="DJ572" s="2673"/>
      <c r="DK572" s="2673"/>
      <c r="DL572" s="2673"/>
      <c r="DM572" s="2673"/>
      <c r="DN572" s="2673"/>
      <c r="DO572" s="3522"/>
      <c r="DP572" s="3523"/>
      <c r="DQ572" s="1325"/>
      <c r="DR572" s="1340" t="s">
        <v>1026</v>
      </c>
      <c r="DS572" s="1330"/>
      <c r="DT572" s="1330"/>
      <c r="DU572" s="1331"/>
      <c r="DV572" s="200">
        <v>0</v>
      </c>
      <c r="DW572" s="1304"/>
    </row>
    <row r="573" spans="1:127" s="1339" customFormat="1" ht="18" customHeight="1">
      <c r="A573" s="1338">
        <v>0</v>
      </c>
      <c r="B573" s="2798" t="s">
        <v>411</v>
      </c>
      <c r="C573" s="2799"/>
      <c r="D573" s="2799"/>
      <c r="E573" s="2799"/>
      <c r="F573" s="2799"/>
      <c r="G573" s="2799"/>
      <c r="H573" s="2799"/>
      <c r="I573" s="2799"/>
      <c r="J573" s="2799"/>
      <c r="K573" s="2799"/>
      <c r="L573" s="2799"/>
      <c r="M573" s="2799"/>
      <c r="N573" s="2799"/>
      <c r="O573" s="2799"/>
      <c r="P573" s="2799"/>
      <c r="Q573" s="2799"/>
      <c r="R573" s="2799"/>
      <c r="S573" s="2799"/>
      <c r="T573" s="2799"/>
      <c r="U573" s="2799"/>
      <c r="V573" s="2799"/>
      <c r="W573" s="2799"/>
      <c r="X573" s="2799"/>
      <c r="Y573" s="2799"/>
      <c r="Z573" s="2799"/>
      <c r="AA573" s="2799"/>
      <c r="AB573" s="2799"/>
      <c r="AC573" s="2799"/>
      <c r="AD573" s="342"/>
      <c r="AE573" s="2790"/>
      <c r="AF573" s="2791"/>
      <c r="AG573" s="2791"/>
      <c r="AH573" s="2787"/>
      <c r="AI573" s="2787"/>
      <c r="AJ573" s="2787"/>
      <c r="AK573" s="2787"/>
      <c r="AL573" s="342"/>
      <c r="AM573" s="2790"/>
      <c r="AN573" s="2791"/>
      <c r="AO573" s="2791"/>
      <c r="AP573" s="2787"/>
      <c r="AQ573" s="2787"/>
      <c r="AR573" s="2787"/>
      <c r="AS573" s="2787"/>
      <c r="AT573" s="342"/>
      <c r="AU573" s="2790"/>
      <c r="AV573" s="2791"/>
      <c r="AW573" s="2791"/>
      <c r="AX573" s="2787"/>
      <c r="AY573" s="2787"/>
      <c r="AZ573" s="2787"/>
      <c r="BA573" s="2787"/>
      <c r="BB573" s="342"/>
      <c r="BC573" s="2790"/>
      <c r="BD573" s="2791"/>
      <c r="BE573" s="2791"/>
      <c r="BF573" s="2787"/>
      <c r="BG573" s="2787"/>
      <c r="BH573" s="2787"/>
      <c r="BI573" s="2787"/>
      <c r="BJ573" s="342"/>
      <c r="BK573" s="2790"/>
      <c r="BL573" s="2791"/>
      <c r="BM573" s="2791"/>
      <c r="BN573" s="2787"/>
      <c r="BO573" s="2787"/>
      <c r="BP573" s="2787"/>
      <c r="BQ573" s="2787"/>
      <c r="BR573" s="342"/>
      <c r="BS573" s="2790"/>
      <c r="BT573" s="2791"/>
      <c r="BU573" s="2791"/>
      <c r="BV573" s="2787"/>
      <c r="BW573" s="2787"/>
      <c r="BX573" s="2787"/>
      <c r="BY573" s="2787"/>
      <c r="BZ573" s="342"/>
      <c r="CA573" s="2790"/>
      <c r="CB573" s="2791"/>
      <c r="CC573" s="2791"/>
      <c r="CD573" s="2787"/>
      <c r="CE573" s="2787"/>
      <c r="CF573" s="2787"/>
      <c r="CG573" s="2787"/>
      <c r="CH573" s="342"/>
      <c r="CI573" s="2790"/>
      <c r="CJ573" s="2791"/>
      <c r="CK573" s="2791"/>
      <c r="CL573" s="2787"/>
      <c r="CM573" s="2787"/>
      <c r="CN573" s="2787"/>
      <c r="CO573" s="2787"/>
      <c r="CP573" s="342"/>
      <c r="CQ573" s="2791"/>
      <c r="CR573" s="2791"/>
      <c r="CS573" s="2791"/>
      <c r="CT573" s="2787"/>
      <c r="CU573" s="2787"/>
      <c r="CV573" s="2787"/>
      <c r="CW573" s="2787"/>
      <c r="CX573" s="342"/>
      <c r="CY573" s="2795"/>
      <c r="CZ573" s="2796"/>
      <c r="DA573" s="2797"/>
      <c r="DB573" s="2795"/>
      <c r="DC573" s="2796"/>
      <c r="DD573" s="2797"/>
      <c r="DE573" s="2795"/>
      <c r="DF573" s="2796"/>
      <c r="DG573" s="2797"/>
      <c r="DH573" s="2795"/>
      <c r="DI573" s="2797"/>
      <c r="DJ573" s="2794"/>
      <c r="DK573" s="2794"/>
      <c r="DL573" s="2794"/>
      <c r="DM573" s="2794"/>
      <c r="DN573" s="2794"/>
      <c r="DO573" s="3522"/>
      <c r="DP573" s="3523"/>
      <c r="DQ573" s="1325"/>
      <c r="DR573" s="1340" t="s">
        <v>1028</v>
      </c>
      <c r="DS573" s="1330"/>
      <c r="DT573" s="1330"/>
      <c r="DU573" s="1331"/>
      <c r="DV573" s="200">
        <v>0</v>
      </c>
      <c r="DW573" s="1304"/>
    </row>
    <row r="574" spans="1:127" s="1339" customFormat="1" ht="18" customHeight="1">
      <c r="A574" s="1338">
        <v>0</v>
      </c>
      <c r="B574" s="2784" t="s">
        <v>223</v>
      </c>
      <c r="C574" s="2785"/>
      <c r="D574" s="2785"/>
      <c r="E574" s="2785"/>
      <c r="F574" s="2785"/>
      <c r="G574" s="2785"/>
      <c r="H574" s="2785"/>
      <c r="I574" s="2785"/>
      <c r="J574" s="2785"/>
      <c r="K574" s="2785"/>
      <c r="L574" s="2785"/>
      <c r="M574" s="2785"/>
      <c r="N574" s="2785"/>
      <c r="O574" s="2785"/>
      <c r="P574" s="2785"/>
      <c r="Q574" s="2785"/>
      <c r="R574" s="2785"/>
      <c r="S574" s="2785"/>
      <c r="T574" s="2785"/>
      <c r="U574" s="2785"/>
      <c r="V574" s="2785"/>
      <c r="W574" s="2785"/>
      <c r="X574" s="2785"/>
      <c r="Y574" s="2785"/>
      <c r="Z574" s="2785"/>
      <c r="AA574" s="2785"/>
      <c r="AB574" s="2785"/>
      <c r="AC574" s="2785"/>
      <c r="AD574" s="344"/>
      <c r="AE574" s="2752">
        <f>IF(ISTEXT(CY574),0,(CY574/CY567)*CQ565)</f>
        <v>50</v>
      </c>
      <c r="AF574" s="2753"/>
      <c r="AG574" s="2753"/>
      <c r="AH574" s="2756">
        <f>IF(ISTEXT(CY574),CY574,IF(AE574=CQ565,"chaque repas",IF(AE574=0,0,CQ565/AE574)))</f>
        <v>5</v>
      </c>
      <c r="AI574" s="2756"/>
      <c r="AJ574" s="2756"/>
      <c r="AK574" s="2756"/>
      <c r="AL574" s="344"/>
      <c r="AM574" s="2752">
        <f>IF(ISTEXT(DB574),0,(DB574/CY567)*CQ565)</f>
        <v>50</v>
      </c>
      <c r="AN574" s="2753"/>
      <c r="AO574" s="2753"/>
      <c r="AP574" s="2756">
        <f>IF(ISTEXT(DB574),DB574,IF(AM574=CQ565,"chaque repas",IF(AM574=0,0,CQ565/AM574)))</f>
        <v>5</v>
      </c>
      <c r="AQ574" s="2756"/>
      <c r="AR574" s="2756"/>
      <c r="AS574" s="2756"/>
      <c r="AT574" s="344"/>
      <c r="AU574" s="2752">
        <f>IF(ISTEXT(DE574),0,(DE574/CY567)*CQ565)</f>
        <v>50</v>
      </c>
      <c r="AV574" s="2753"/>
      <c r="AW574" s="2753"/>
      <c r="AX574" s="2756">
        <f>IF(ISTEXT(DE574),DE574,IF(AU574=CQ565,"chaque repas",IF(AU574=0,0,CQ565/AU574)))</f>
        <v>5</v>
      </c>
      <c r="AY574" s="2756"/>
      <c r="AZ574" s="2756"/>
      <c r="BA574" s="2756"/>
      <c r="BB574" s="344"/>
      <c r="BC574" s="2752">
        <f>IF(ISTEXT(DH574),0,(DH574/CY567)*CQ565)</f>
        <v>50</v>
      </c>
      <c r="BD574" s="2753"/>
      <c r="BE574" s="2753"/>
      <c r="BF574" s="2756">
        <f>IF(ISTEXT(DH574),DH574,IF(BC574=CQ565,"chaque repas",IF(BC574=0,0,CQ565/BC574)))</f>
        <v>5</v>
      </c>
      <c r="BG574" s="2756"/>
      <c r="BH574" s="2756"/>
      <c r="BI574" s="2756"/>
      <c r="BJ574" s="344"/>
      <c r="BK574" s="2752">
        <f>IF(ISTEXT(DJ574),0,(DJ574/CY567)*CQ565)</f>
        <v>50</v>
      </c>
      <c r="BL574" s="2753"/>
      <c r="BM574" s="2753"/>
      <c r="BN574" s="2756">
        <f>IF(ISTEXT(DJ574),DJ574,IF(BK574=CQ565,"chaque repas",IF(BK574=0,0,CQ565/BK574)))</f>
        <v>5</v>
      </c>
      <c r="BO574" s="2756"/>
      <c r="BP574" s="2756"/>
      <c r="BQ574" s="2756"/>
      <c r="BR574" s="344"/>
      <c r="BS574" s="2752">
        <f>IF(ISTEXT(DK574),0,(DK574/CY567)*CQ565)</f>
        <v>37.5</v>
      </c>
      <c r="BT574" s="2753"/>
      <c r="BU574" s="2753"/>
      <c r="BV574" s="2756">
        <f>IF(ISTEXT(DK574),DK574,IF(BS574=CQ565,"chaque repas",IF(BS574=0,0,CQ565/BS574)))</f>
        <v>6.666666666666667</v>
      </c>
      <c r="BW574" s="2756"/>
      <c r="BX574" s="2756"/>
      <c r="BY574" s="2756"/>
      <c r="BZ574" s="344"/>
      <c r="CA574" s="2752">
        <f>IF(ISTEXT(DL574),0,(DL574/CY567)*CQ565)</f>
        <v>25</v>
      </c>
      <c r="CB574" s="2753"/>
      <c r="CC574" s="2753"/>
      <c r="CD574" s="2756">
        <f>IF(ISTEXT(DL574),DL574,IF(CA574=CQ565,"chaque repas",IF(CA574=0,0,CQ565/CA574)))</f>
        <v>10</v>
      </c>
      <c r="CE574" s="2756"/>
      <c r="CF574" s="2756"/>
      <c r="CG574" s="2756"/>
      <c r="CH574" s="344"/>
      <c r="CI574" s="2752">
        <f>IF(ISTEXT(DM574),0,(DM574/DM567)*CQ565)</f>
        <v>44.642857142857146</v>
      </c>
      <c r="CJ574" s="2753"/>
      <c r="CK574" s="2753"/>
      <c r="CL574" s="2756">
        <f>IF(ISTEXT(DM574),DM574,IF(CI574=CQ565,"chaque repas",IF(CI574=0,0,CQ565/CI574)))</f>
        <v>5.6</v>
      </c>
      <c r="CM574" s="2756"/>
      <c r="CN574" s="2756"/>
      <c r="CO574" s="2756"/>
      <c r="CP574" s="344"/>
      <c r="CQ574" s="2753">
        <f>IF(ISTEXT(DN574),0,(DN574/DM567)*CQ565)</f>
        <v>26.785714285714285</v>
      </c>
      <c r="CR574" s="2753"/>
      <c r="CS574" s="2753"/>
      <c r="CT574" s="2756">
        <f>IF(ISTEXT(DN574),DN574,IF(CQ574=CQ565,"chaque repas",IF(CQ574=0,0,CQ565/CQ574)))</f>
        <v>9.3333333333333339</v>
      </c>
      <c r="CU574" s="2756"/>
      <c r="CV574" s="2756"/>
      <c r="CW574" s="2756"/>
      <c r="CX574" s="344"/>
      <c r="CY574" s="2727">
        <v>4</v>
      </c>
      <c r="CZ574" s="2728"/>
      <c r="DA574" s="2729"/>
      <c r="DB574" s="2727">
        <v>4</v>
      </c>
      <c r="DC574" s="2728"/>
      <c r="DD574" s="2729"/>
      <c r="DE574" s="2727">
        <v>4</v>
      </c>
      <c r="DF574" s="2728"/>
      <c r="DG574" s="2729"/>
      <c r="DH574" s="2727">
        <v>4</v>
      </c>
      <c r="DI574" s="2729"/>
      <c r="DJ574" s="2758">
        <v>4</v>
      </c>
      <c r="DK574" s="2758">
        <v>3</v>
      </c>
      <c r="DL574" s="2758">
        <v>2</v>
      </c>
      <c r="DM574" s="2758">
        <v>5</v>
      </c>
      <c r="DN574" s="2758">
        <v>3</v>
      </c>
      <c r="DO574" s="3524" t="s">
        <v>980</v>
      </c>
      <c r="DP574" s="3525"/>
      <c r="DQ574" s="1325"/>
      <c r="DR574" s="330">
        <v>3.5</v>
      </c>
      <c r="DS574" s="1329" t="s">
        <v>1030</v>
      </c>
      <c r="DT574" s="1330"/>
      <c r="DU574" s="1331"/>
      <c r="DV574" s="200">
        <v>0</v>
      </c>
      <c r="DW574" s="1304"/>
    </row>
    <row r="575" spans="1:127" s="1339" customFormat="1" ht="18" customHeight="1">
      <c r="A575" s="1338">
        <v>0</v>
      </c>
      <c r="B575" s="2765" t="s">
        <v>1038</v>
      </c>
      <c r="C575" s="2766"/>
      <c r="D575" s="2766"/>
      <c r="E575" s="2766"/>
      <c r="F575" s="2766"/>
      <c r="G575" s="2766"/>
      <c r="H575" s="2766"/>
      <c r="I575" s="2766"/>
      <c r="J575" s="2766"/>
      <c r="K575" s="2766"/>
      <c r="L575" s="2766"/>
      <c r="M575" s="2766"/>
      <c r="N575" s="2766"/>
      <c r="O575" s="2766"/>
      <c r="P575" s="2766"/>
      <c r="Q575" s="2766"/>
      <c r="R575" s="2766"/>
      <c r="S575" s="2766"/>
      <c r="T575" s="2766"/>
      <c r="U575" s="2766"/>
      <c r="V575" s="2766"/>
      <c r="W575" s="2766"/>
      <c r="X575" s="2766"/>
      <c r="Y575" s="2766"/>
      <c r="Z575" s="2766"/>
      <c r="AA575" s="2766"/>
      <c r="AB575" s="2766"/>
      <c r="AC575" s="2766"/>
      <c r="AD575" s="345"/>
      <c r="AE575" s="2752"/>
      <c r="AF575" s="2753"/>
      <c r="AG575" s="2753"/>
      <c r="AH575" s="2756"/>
      <c r="AI575" s="2756"/>
      <c r="AJ575" s="2756"/>
      <c r="AK575" s="2756"/>
      <c r="AL575" s="345"/>
      <c r="AM575" s="2752"/>
      <c r="AN575" s="2753"/>
      <c r="AO575" s="2753"/>
      <c r="AP575" s="2756"/>
      <c r="AQ575" s="2756"/>
      <c r="AR575" s="2756"/>
      <c r="AS575" s="2756"/>
      <c r="AT575" s="345"/>
      <c r="AU575" s="2752"/>
      <c r="AV575" s="2753"/>
      <c r="AW575" s="2753"/>
      <c r="AX575" s="2756"/>
      <c r="AY575" s="2756"/>
      <c r="AZ575" s="2756"/>
      <c r="BA575" s="2756"/>
      <c r="BB575" s="345"/>
      <c r="BC575" s="2752"/>
      <c r="BD575" s="2753"/>
      <c r="BE575" s="2753"/>
      <c r="BF575" s="2756"/>
      <c r="BG575" s="2756"/>
      <c r="BH575" s="2756"/>
      <c r="BI575" s="2756"/>
      <c r="BJ575" s="345"/>
      <c r="BK575" s="2752"/>
      <c r="BL575" s="2753"/>
      <c r="BM575" s="2753"/>
      <c r="BN575" s="2756"/>
      <c r="BO575" s="2756"/>
      <c r="BP575" s="2756"/>
      <c r="BQ575" s="2756"/>
      <c r="BR575" s="345"/>
      <c r="BS575" s="2752"/>
      <c r="BT575" s="2753"/>
      <c r="BU575" s="2753"/>
      <c r="BV575" s="2756"/>
      <c r="BW575" s="2756"/>
      <c r="BX575" s="2756"/>
      <c r="BY575" s="2756"/>
      <c r="BZ575" s="345"/>
      <c r="CA575" s="2752"/>
      <c r="CB575" s="2753"/>
      <c r="CC575" s="2753"/>
      <c r="CD575" s="2756"/>
      <c r="CE575" s="2756"/>
      <c r="CF575" s="2756"/>
      <c r="CG575" s="2756"/>
      <c r="CH575" s="345"/>
      <c r="CI575" s="2752"/>
      <c r="CJ575" s="2753"/>
      <c r="CK575" s="2753"/>
      <c r="CL575" s="2756"/>
      <c r="CM575" s="2756"/>
      <c r="CN575" s="2756"/>
      <c r="CO575" s="2756"/>
      <c r="CP575" s="345"/>
      <c r="CQ575" s="2753"/>
      <c r="CR575" s="2753"/>
      <c r="CS575" s="2753"/>
      <c r="CT575" s="2756"/>
      <c r="CU575" s="2756"/>
      <c r="CV575" s="2756"/>
      <c r="CW575" s="2756"/>
      <c r="CX575" s="345"/>
      <c r="CY575" s="2771"/>
      <c r="CZ575" s="2772"/>
      <c r="DA575" s="2773"/>
      <c r="DB575" s="2771"/>
      <c r="DC575" s="2772"/>
      <c r="DD575" s="2773"/>
      <c r="DE575" s="2771"/>
      <c r="DF575" s="2772"/>
      <c r="DG575" s="2773"/>
      <c r="DH575" s="2771"/>
      <c r="DI575" s="2773"/>
      <c r="DJ575" s="2712"/>
      <c r="DK575" s="2712"/>
      <c r="DL575" s="2712"/>
      <c r="DM575" s="2712"/>
      <c r="DN575" s="2712"/>
      <c r="DO575" s="3526"/>
      <c r="DP575" s="3527"/>
      <c r="DQ575" s="1325"/>
      <c r="DR575" s="1341" t="s">
        <v>986</v>
      </c>
      <c r="DS575" s="1330"/>
      <c r="DT575" s="1330"/>
      <c r="DU575" s="1331"/>
      <c r="DV575" s="200">
        <v>0</v>
      </c>
      <c r="DW575" s="1304"/>
    </row>
    <row r="576" spans="1:127" s="1339" customFormat="1" ht="18" customHeight="1">
      <c r="A576" s="1338">
        <v>0</v>
      </c>
      <c r="B576" s="2767"/>
      <c r="C576" s="2768"/>
      <c r="D576" s="2768"/>
      <c r="E576" s="2768"/>
      <c r="F576" s="2768"/>
      <c r="G576" s="2768"/>
      <c r="H576" s="2768"/>
      <c r="I576" s="2768"/>
      <c r="J576" s="2768"/>
      <c r="K576" s="2768"/>
      <c r="L576" s="2768"/>
      <c r="M576" s="2768"/>
      <c r="N576" s="2768"/>
      <c r="O576" s="2768"/>
      <c r="P576" s="2768"/>
      <c r="Q576" s="2768"/>
      <c r="R576" s="2768"/>
      <c r="S576" s="2768"/>
      <c r="T576" s="2768"/>
      <c r="U576" s="2768"/>
      <c r="V576" s="2768"/>
      <c r="W576" s="2768"/>
      <c r="X576" s="2768"/>
      <c r="Y576" s="2768"/>
      <c r="Z576" s="2768"/>
      <c r="AA576" s="2768"/>
      <c r="AB576" s="2768"/>
      <c r="AC576" s="2768"/>
      <c r="AD576" s="345"/>
      <c r="AE576" s="2754"/>
      <c r="AF576" s="2755"/>
      <c r="AG576" s="2755"/>
      <c r="AH576" s="2757"/>
      <c r="AI576" s="2757"/>
      <c r="AJ576" s="2757"/>
      <c r="AK576" s="2757"/>
      <c r="AL576" s="345"/>
      <c r="AM576" s="2754"/>
      <c r="AN576" s="2755"/>
      <c r="AO576" s="2755"/>
      <c r="AP576" s="2757"/>
      <c r="AQ576" s="2757"/>
      <c r="AR576" s="2757"/>
      <c r="AS576" s="2757"/>
      <c r="AT576" s="345"/>
      <c r="AU576" s="2754"/>
      <c r="AV576" s="2755"/>
      <c r="AW576" s="2755"/>
      <c r="AX576" s="2757"/>
      <c r="AY576" s="2757"/>
      <c r="AZ576" s="2757"/>
      <c r="BA576" s="2757"/>
      <c r="BB576" s="345"/>
      <c r="BC576" s="2754"/>
      <c r="BD576" s="2755"/>
      <c r="BE576" s="2755"/>
      <c r="BF576" s="2757"/>
      <c r="BG576" s="2757"/>
      <c r="BH576" s="2757"/>
      <c r="BI576" s="2757"/>
      <c r="BJ576" s="345"/>
      <c r="BK576" s="2754"/>
      <c r="BL576" s="2755"/>
      <c r="BM576" s="2755"/>
      <c r="BN576" s="2757"/>
      <c r="BO576" s="2757"/>
      <c r="BP576" s="2757"/>
      <c r="BQ576" s="2757"/>
      <c r="BR576" s="345"/>
      <c r="BS576" s="2754"/>
      <c r="BT576" s="2755"/>
      <c r="BU576" s="2755"/>
      <c r="BV576" s="2757"/>
      <c r="BW576" s="2757"/>
      <c r="BX576" s="2757"/>
      <c r="BY576" s="2757"/>
      <c r="BZ576" s="345"/>
      <c r="CA576" s="2754"/>
      <c r="CB576" s="2755"/>
      <c r="CC576" s="2755"/>
      <c r="CD576" s="2757"/>
      <c r="CE576" s="2757"/>
      <c r="CF576" s="2757"/>
      <c r="CG576" s="2757"/>
      <c r="CH576" s="345"/>
      <c r="CI576" s="2754"/>
      <c r="CJ576" s="2755"/>
      <c r="CK576" s="2755"/>
      <c r="CL576" s="2757"/>
      <c r="CM576" s="2757"/>
      <c r="CN576" s="2757"/>
      <c r="CO576" s="2757"/>
      <c r="CP576" s="345"/>
      <c r="CQ576" s="2755"/>
      <c r="CR576" s="2755"/>
      <c r="CS576" s="2755"/>
      <c r="CT576" s="2757"/>
      <c r="CU576" s="2757"/>
      <c r="CV576" s="2757"/>
      <c r="CW576" s="2757"/>
      <c r="CX576" s="345"/>
      <c r="CY576" s="2709"/>
      <c r="CZ576" s="2710"/>
      <c r="DA576" s="2711"/>
      <c r="DB576" s="2709"/>
      <c r="DC576" s="2710"/>
      <c r="DD576" s="2711"/>
      <c r="DE576" s="2709"/>
      <c r="DF576" s="2710"/>
      <c r="DG576" s="2711"/>
      <c r="DH576" s="2709"/>
      <c r="DI576" s="2711"/>
      <c r="DJ576" s="2713"/>
      <c r="DK576" s="2713"/>
      <c r="DL576" s="2713"/>
      <c r="DM576" s="2713"/>
      <c r="DN576" s="2713"/>
      <c r="DO576" s="3526"/>
      <c r="DP576" s="3527"/>
      <c r="DQ576" s="1325"/>
      <c r="DR576" s="1342" t="s">
        <v>987</v>
      </c>
      <c r="DS576" s="1335"/>
      <c r="DT576" s="1335"/>
      <c r="DU576" s="1336"/>
      <c r="DV576" s="200">
        <v>0</v>
      </c>
      <c r="DW576" s="1304"/>
    </row>
    <row r="577" spans="1:127" s="1339" customFormat="1" ht="18" customHeight="1">
      <c r="A577" s="1338">
        <v>0</v>
      </c>
      <c r="B577" s="2769" t="s">
        <v>1039</v>
      </c>
      <c r="C577" s="2770"/>
      <c r="D577" s="2770"/>
      <c r="E577" s="2770"/>
      <c r="F577" s="2770"/>
      <c r="G577" s="2770"/>
      <c r="H577" s="2770"/>
      <c r="I577" s="2770"/>
      <c r="J577" s="2770"/>
      <c r="K577" s="2770"/>
      <c r="L577" s="2770"/>
      <c r="M577" s="2770"/>
      <c r="N577" s="2770"/>
      <c r="O577" s="2770"/>
      <c r="P577" s="2770"/>
      <c r="Q577" s="2770"/>
      <c r="R577" s="2770"/>
      <c r="S577" s="2770"/>
      <c r="T577" s="2770"/>
      <c r="U577" s="2770"/>
      <c r="V577" s="2770"/>
      <c r="W577" s="2770"/>
      <c r="X577" s="2770"/>
      <c r="Y577" s="2770"/>
      <c r="Z577" s="2770"/>
      <c r="AA577" s="2770"/>
      <c r="AB577" s="2770"/>
      <c r="AC577" s="2770"/>
      <c r="AD577" s="346"/>
      <c r="AE577" s="2749">
        <f>IF(ISTEXT(CY577),0,(CY577/CY567)*CQ565)</f>
        <v>50</v>
      </c>
      <c r="AF577" s="2750"/>
      <c r="AG577" s="2750"/>
      <c r="AH577" s="2751">
        <f>IF(ISTEXT(CY577),CY577,IF(AE577=CQ565,"chaque repas",IF(AE577=0,0,CQ565/AE577)))</f>
        <v>5</v>
      </c>
      <c r="AI577" s="2751"/>
      <c r="AJ577" s="2751"/>
      <c r="AK577" s="2751"/>
      <c r="AL577" s="346"/>
      <c r="AM577" s="2749">
        <f>IF(ISTEXT(DB577),0,(DB577/CY567)*CQ565)</f>
        <v>50</v>
      </c>
      <c r="AN577" s="2750"/>
      <c r="AO577" s="2750"/>
      <c r="AP577" s="2751">
        <f>IF(ISTEXT(DB577),DB577,IF(AM577=CQ565,"chaque repas",IF(AM577=0,0,CQ565/AM577)))</f>
        <v>5</v>
      </c>
      <c r="AQ577" s="2751"/>
      <c r="AR577" s="2751"/>
      <c r="AS577" s="2751"/>
      <c r="AT577" s="346"/>
      <c r="AU577" s="2749">
        <f>IF(ISTEXT(DE577),0,(DE577/CY567)*CQ565)</f>
        <v>50</v>
      </c>
      <c r="AV577" s="2750"/>
      <c r="AW577" s="2750"/>
      <c r="AX577" s="2751">
        <f>IF(ISTEXT(DE577),DE577,IF(AU577=CQ565,"chaque repas",IF(AU577=0,0,CQ565/AU577)))</f>
        <v>5</v>
      </c>
      <c r="AY577" s="2751"/>
      <c r="AZ577" s="2751"/>
      <c r="BA577" s="2751"/>
      <c r="BB577" s="346"/>
      <c r="BC577" s="2749">
        <f>IF(ISTEXT(DH577),0,(DH577/CY567)*CQ565)</f>
        <v>50</v>
      </c>
      <c r="BD577" s="2750"/>
      <c r="BE577" s="2750"/>
      <c r="BF577" s="2751">
        <f>IF(ISTEXT(DH577),DH577,IF(BC577=CQ565,"chaque repas",IF(BC577=0,0,CQ565/BC577)))</f>
        <v>5</v>
      </c>
      <c r="BG577" s="2751"/>
      <c r="BH577" s="2751"/>
      <c r="BI577" s="2751"/>
      <c r="BJ577" s="346"/>
      <c r="BK577" s="2749">
        <f>IF(ISTEXT(DJ577),0,(DJ577/CY567)*CQ565)</f>
        <v>25</v>
      </c>
      <c r="BL577" s="2750"/>
      <c r="BM577" s="2750"/>
      <c r="BN577" s="2751">
        <f>IF(ISTEXT(DJ577),DJ577,IF(BK577=CQ565,"chaque repas",IF(BK577=0,0,CQ565/BK577)))</f>
        <v>10</v>
      </c>
      <c r="BO577" s="2751"/>
      <c r="BP577" s="2751"/>
      <c r="BQ577" s="2751"/>
      <c r="BR577" s="346"/>
      <c r="BS577" s="2749">
        <f>IF(ISTEXT(DK577),0,(DK577/CY567)*CQ565)</f>
        <v>87.5</v>
      </c>
      <c r="BT577" s="2750"/>
      <c r="BU577" s="2750"/>
      <c r="BV577" s="2751">
        <f>IF(ISTEXT(DK577),DK577,IF(BS577=CQ565,"chaque repas",IF(BS577=0,0,CQ565/BS577)))</f>
        <v>2.8571428571428572</v>
      </c>
      <c r="BW577" s="2751"/>
      <c r="BX577" s="2751"/>
      <c r="BY577" s="2751"/>
      <c r="BZ577" s="346"/>
      <c r="CA577" s="2749">
        <f>IF(ISTEXT(DL577),0,(DL577/CY567)*CQ565)</f>
        <v>0</v>
      </c>
      <c r="CB577" s="2750"/>
      <c r="CC577" s="2750"/>
      <c r="CD577" s="2751" t="str">
        <f>IF(ISTEXT(DL577),DL577,IF(CA577=CQ565,"chaque repas",IF(CA577=0,0,CQ565/CA577)))</f>
        <v>libre</v>
      </c>
      <c r="CE577" s="2751"/>
      <c r="CF577" s="2751"/>
      <c r="CG577" s="2751"/>
      <c r="CH577" s="346"/>
      <c r="CI577" s="2749">
        <f>IF(ISTEXT(DM577),0,(DM577/DM567)*CQ565)</f>
        <v>71.428571428571431</v>
      </c>
      <c r="CJ577" s="2750"/>
      <c r="CK577" s="2750"/>
      <c r="CL577" s="2751">
        <f>IF(ISTEXT(DM577),DM577,IF(CI577=CQ565,"chaque repas",IF(CI577=0,0,CQ565/CI577)))</f>
        <v>3.5</v>
      </c>
      <c r="CM577" s="2751"/>
      <c r="CN577" s="2751"/>
      <c r="CO577" s="2751"/>
      <c r="CP577" s="346"/>
      <c r="CQ577" s="2750">
        <f>IF(ISTEXT(DN578),0,(DN578/DM567)*CQ565)</f>
        <v>71.428571428571431</v>
      </c>
      <c r="CR577" s="2750"/>
      <c r="CS577" s="2750"/>
      <c r="CT577" s="2751">
        <f>IF(ISTEXT(DN578),DN578,IF(CQ577=CQ565,"chaque repas",IF(CQ577=0,0,CQ565/CQ577)))</f>
        <v>3.5</v>
      </c>
      <c r="CU577" s="2751"/>
      <c r="CV577" s="2751"/>
      <c r="CW577" s="2751"/>
      <c r="CX577" s="346"/>
      <c r="CY577" s="2746">
        <v>4</v>
      </c>
      <c r="CZ577" s="2747"/>
      <c r="DA577" s="2748"/>
      <c r="DB577" s="2746">
        <v>4</v>
      </c>
      <c r="DC577" s="2747"/>
      <c r="DD577" s="2748"/>
      <c r="DE577" s="2746">
        <v>4</v>
      </c>
      <c r="DF577" s="2747"/>
      <c r="DG577" s="2748"/>
      <c r="DH577" s="2746">
        <v>4</v>
      </c>
      <c r="DI577" s="2748"/>
      <c r="DJ577" s="321">
        <v>2</v>
      </c>
      <c r="DK577" s="321">
        <v>7</v>
      </c>
      <c r="DL577" s="347" t="s">
        <v>1022</v>
      </c>
      <c r="DM577" s="321">
        <v>8</v>
      </c>
      <c r="DN577" s="347" t="s">
        <v>1022</v>
      </c>
      <c r="DO577" s="3526"/>
      <c r="DP577" s="3527"/>
      <c r="DQ577" s="1325"/>
      <c r="DR577" s="200">
        <v>0</v>
      </c>
      <c r="DS577" s="200">
        <v>0</v>
      </c>
      <c r="DT577" s="200">
        <v>0</v>
      </c>
      <c r="DU577" s="200">
        <v>0</v>
      </c>
      <c r="DV577" s="200">
        <v>0</v>
      </c>
      <c r="DW577" s="1304"/>
    </row>
    <row r="578" spans="1:127" s="1339" customFormat="1" ht="18" customHeight="1">
      <c r="A578" s="1338">
        <v>0</v>
      </c>
      <c r="B578" s="2733" t="s">
        <v>1040</v>
      </c>
      <c r="C578" s="2734"/>
      <c r="D578" s="2734"/>
      <c r="E578" s="2734"/>
      <c r="F578" s="2734"/>
      <c r="G578" s="2734"/>
      <c r="H578" s="2734"/>
      <c r="I578" s="2734"/>
      <c r="J578" s="2734"/>
      <c r="K578" s="2734"/>
      <c r="L578" s="2734"/>
      <c r="M578" s="2734"/>
      <c r="N578" s="2734"/>
      <c r="O578" s="2734"/>
      <c r="P578" s="2734"/>
      <c r="Q578" s="2734"/>
      <c r="R578" s="2734"/>
      <c r="S578" s="2734"/>
      <c r="T578" s="2734"/>
      <c r="U578" s="2734"/>
      <c r="V578" s="2734"/>
      <c r="W578" s="2734"/>
      <c r="X578" s="2734"/>
      <c r="Y578" s="2734"/>
      <c r="Z578" s="2734"/>
      <c r="AA578" s="2734"/>
      <c r="AB578" s="2734"/>
      <c r="AC578" s="2734"/>
      <c r="AD578" s="348"/>
      <c r="AE578" s="2735">
        <f>IF(ISTEXT(CY578),0,(CY578/CY567)*CQ565)</f>
        <v>50</v>
      </c>
      <c r="AF578" s="2736"/>
      <c r="AG578" s="2736"/>
      <c r="AH578" s="2737">
        <f>IF(ISTEXT(CY578),CY578,IF(AE578=CQ565,"chaque repas",IF(AE578=0,0,CQ565/AE578)))</f>
        <v>5</v>
      </c>
      <c r="AI578" s="2737"/>
      <c r="AJ578" s="2737"/>
      <c r="AK578" s="2737"/>
      <c r="AL578" s="348"/>
      <c r="AM578" s="2735">
        <f>IF(ISTEXT(DB578),0,(DB578/CY567)*CQ565)</f>
        <v>25</v>
      </c>
      <c r="AN578" s="2736"/>
      <c r="AO578" s="2736"/>
      <c r="AP578" s="2737">
        <f>IF(ISTEXT(DB578),DB578,IF(AM578=CQ565,"chaque repas",IF(AM578=0,0,CQ565/AM578)))</f>
        <v>10</v>
      </c>
      <c r="AQ578" s="2737"/>
      <c r="AR578" s="2737"/>
      <c r="AS578" s="2737"/>
      <c r="AT578" s="348"/>
      <c r="AU578" s="2735">
        <f>IF(ISTEXT(DE578),0,(DE578/CY567)*CQ565)</f>
        <v>25</v>
      </c>
      <c r="AV578" s="2736"/>
      <c r="AW578" s="2736"/>
      <c r="AX578" s="2737">
        <f>IF(ISTEXT(DE578),DE578,IF(AU578=CQ565,"chaque repas",IF(AU578=0,0,CQ565/AU578)))</f>
        <v>10</v>
      </c>
      <c r="AY578" s="2737"/>
      <c r="AZ578" s="2737"/>
      <c r="BA578" s="2737"/>
      <c r="BB578" s="348"/>
      <c r="BC578" s="2735">
        <f>IF(ISTEXT(DH578),0,(DH578/CY567)*CQ565)</f>
        <v>25</v>
      </c>
      <c r="BD578" s="2736"/>
      <c r="BE578" s="2736"/>
      <c r="BF578" s="2737">
        <f>IF(ISTEXT(DH578),DH578,IF(BC578=CQ565,"chaque repas",IF(BC578=0,0,CQ565/BC578)))</f>
        <v>10</v>
      </c>
      <c r="BG578" s="2737"/>
      <c r="BH578" s="2737"/>
      <c r="BI578" s="2737"/>
      <c r="BJ578" s="348"/>
      <c r="BK578" s="2735">
        <f>IF(ISTEXT(DJ578),0,(DJ578/CY567)*CQ565)</f>
        <v>75</v>
      </c>
      <c r="BL578" s="2736"/>
      <c r="BM578" s="2736"/>
      <c r="BN578" s="2737">
        <f>IF(ISTEXT(DJ578),DJ578,IF(BK578=CQ565,"chaque repas",IF(BK578=0,0,CQ565/BK578)))</f>
        <v>3.3333333333333335</v>
      </c>
      <c r="BO578" s="2737"/>
      <c r="BP578" s="2737"/>
      <c r="BQ578" s="2737"/>
      <c r="BR578" s="348"/>
      <c r="BS578" s="2735">
        <f>IF(ISTEXT(DK578),0,(DK578/CY567)*CQ565)</f>
        <v>25</v>
      </c>
      <c r="BT578" s="2736"/>
      <c r="BU578" s="2736"/>
      <c r="BV578" s="2737">
        <f>IF(ISTEXT(DK578),DK578,IF(BS578=CQ565,"chaque repas",IF(BS578=0,0,CQ565/BS578)))</f>
        <v>10</v>
      </c>
      <c r="BW578" s="2737"/>
      <c r="BX578" s="2737"/>
      <c r="BY578" s="2737"/>
      <c r="BZ578" s="348"/>
      <c r="CA578" s="2735">
        <f>IF(ISTEXT(DL578),0,(DL578/CY567)*CQ565)</f>
        <v>62.5</v>
      </c>
      <c r="CB578" s="2736"/>
      <c r="CC578" s="2736"/>
      <c r="CD578" s="2737">
        <f>IF(ISTEXT(DL578),DL578,IF(CA578=CQ565,"chaque repas",IF(CA578=0,0,CQ565/CA578)))</f>
        <v>4</v>
      </c>
      <c r="CE578" s="2737"/>
      <c r="CF578" s="2737"/>
      <c r="CG578" s="2737"/>
      <c r="CH578" s="348"/>
      <c r="CI578" s="2735">
        <f>IF(ISTEXT(DM578),0,(DM578/DM567)*CQ565)</f>
        <v>26.785714285714285</v>
      </c>
      <c r="CJ578" s="2736"/>
      <c r="CK578" s="2736"/>
      <c r="CL578" s="2737">
        <f>IF(ISTEXT(DM578),DM578,IF(CI578=CQ565,"chaque repas",IF(CI578=0,0,CQ565/CI578)))</f>
        <v>9.3333333333333339</v>
      </c>
      <c r="CM578" s="2737"/>
      <c r="CN578" s="2737"/>
      <c r="CO578" s="2742"/>
      <c r="CP578" s="348"/>
      <c r="CQ578" s="2736">
        <f>IF(ISTEXT(DN578),0,(DN578/DM567)*CQ565)</f>
        <v>71.428571428571431</v>
      </c>
      <c r="CR578" s="2736"/>
      <c r="CS578" s="2736"/>
      <c r="CT578" s="2737">
        <f>IF(ISTEXT(DN578),DN578,IF(CQ578=CQ565,"chaque repas",IF(CQ578=0,0,CQ565/CQ578)))</f>
        <v>3.5</v>
      </c>
      <c r="CU578" s="2737"/>
      <c r="CV578" s="2737"/>
      <c r="CW578" s="2737"/>
      <c r="CX578" s="348"/>
      <c r="CY578" s="2687">
        <v>4</v>
      </c>
      <c r="CZ578" s="2688"/>
      <c r="DA578" s="2689"/>
      <c r="DB578" s="2687">
        <v>2</v>
      </c>
      <c r="DC578" s="2688"/>
      <c r="DD578" s="2689"/>
      <c r="DE578" s="2687">
        <v>2</v>
      </c>
      <c r="DF578" s="2688"/>
      <c r="DG578" s="2689"/>
      <c r="DH578" s="2706">
        <v>2</v>
      </c>
      <c r="DI578" s="2708"/>
      <c r="DJ578" s="2712">
        <v>6</v>
      </c>
      <c r="DK578" s="2673">
        <v>2</v>
      </c>
      <c r="DL578" s="2673">
        <v>5</v>
      </c>
      <c r="DM578" s="2673">
        <v>3</v>
      </c>
      <c r="DN578" s="2673">
        <v>8</v>
      </c>
      <c r="DO578" s="3526"/>
      <c r="DP578" s="3527"/>
      <c r="DQ578" s="1325"/>
      <c r="DR578" s="200">
        <v>0</v>
      </c>
      <c r="DS578" s="200">
        <v>0</v>
      </c>
      <c r="DT578" s="200">
        <v>0</v>
      </c>
      <c r="DU578" s="200">
        <v>0</v>
      </c>
      <c r="DV578" s="200">
        <v>0</v>
      </c>
      <c r="DW578" s="1304"/>
    </row>
    <row r="579" spans="1:127" s="1339" customFormat="1" ht="18" customHeight="1">
      <c r="A579" s="1338">
        <v>0</v>
      </c>
      <c r="B579" s="2733"/>
      <c r="C579" s="2734"/>
      <c r="D579" s="2734"/>
      <c r="E579" s="2734"/>
      <c r="F579" s="2734"/>
      <c r="G579" s="2734"/>
      <c r="H579" s="2734"/>
      <c r="I579" s="2734"/>
      <c r="J579" s="2734"/>
      <c r="K579" s="2734"/>
      <c r="L579" s="2734"/>
      <c r="M579" s="2734"/>
      <c r="N579" s="2734"/>
      <c r="O579" s="2734"/>
      <c r="P579" s="2734"/>
      <c r="Q579" s="2734"/>
      <c r="R579" s="2734"/>
      <c r="S579" s="2734"/>
      <c r="T579" s="2734"/>
      <c r="U579" s="2734"/>
      <c r="V579" s="2734"/>
      <c r="W579" s="2734"/>
      <c r="X579" s="2734"/>
      <c r="Y579" s="2734"/>
      <c r="Z579" s="2734"/>
      <c r="AA579" s="2734"/>
      <c r="AB579" s="2734"/>
      <c r="AC579" s="2734"/>
      <c r="AD579" s="348"/>
      <c r="AE579" s="2735"/>
      <c r="AF579" s="2736"/>
      <c r="AG579" s="2736"/>
      <c r="AH579" s="2737"/>
      <c r="AI579" s="2737"/>
      <c r="AJ579" s="2737"/>
      <c r="AK579" s="2737"/>
      <c r="AL579" s="348"/>
      <c r="AM579" s="2735"/>
      <c r="AN579" s="2736"/>
      <c r="AO579" s="2736"/>
      <c r="AP579" s="2737"/>
      <c r="AQ579" s="2737"/>
      <c r="AR579" s="2737"/>
      <c r="AS579" s="2737"/>
      <c r="AT579" s="348"/>
      <c r="AU579" s="2735"/>
      <c r="AV579" s="2736"/>
      <c r="AW579" s="2736"/>
      <c r="AX579" s="2737"/>
      <c r="AY579" s="2737"/>
      <c r="AZ579" s="2737"/>
      <c r="BA579" s="2737"/>
      <c r="BB579" s="348"/>
      <c r="BC579" s="2735"/>
      <c r="BD579" s="2736"/>
      <c r="BE579" s="2736"/>
      <c r="BF579" s="2737"/>
      <c r="BG579" s="2737"/>
      <c r="BH579" s="2737"/>
      <c r="BI579" s="2737"/>
      <c r="BJ579" s="348"/>
      <c r="BK579" s="2735"/>
      <c r="BL579" s="2736"/>
      <c r="BM579" s="2736"/>
      <c r="BN579" s="2737"/>
      <c r="BO579" s="2737"/>
      <c r="BP579" s="2737"/>
      <c r="BQ579" s="2737"/>
      <c r="BR579" s="348"/>
      <c r="BS579" s="2735"/>
      <c r="BT579" s="2736"/>
      <c r="BU579" s="2736"/>
      <c r="BV579" s="2737"/>
      <c r="BW579" s="2737"/>
      <c r="BX579" s="2737"/>
      <c r="BY579" s="2737"/>
      <c r="BZ579" s="348"/>
      <c r="CA579" s="2735"/>
      <c r="CB579" s="2736"/>
      <c r="CC579" s="2736"/>
      <c r="CD579" s="2737"/>
      <c r="CE579" s="2737"/>
      <c r="CF579" s="2737"/>
      <c r="CG579" s="2737"/>
      <c r="CH579" s="348"/>
      <c r="CI579" s="2735"/>
      <c r="CJ579" s="2736"/>
      <c r="CK579" s="2736"/>
      <c r="CL579" s="2737"/>
      <c r="CM579" s="2737"/>
      <c r="CN579" s="2737"/>
      <c r="CO579" s="2742"/>
      <c r="CP579" s="348"/>
      <c r="CQ579" s="2736"/>
      <c r="CR579" s="2736"/>
      <c r="CS579" s="2736"/>
      <c r="CT579" s="2737"/>
      <c r="CU579" s="2737"/>
      <c r="CV579" s="2737"/>
      <c r="CW579" s="2737"/>
      <c r="CX579" s="348"/>
      <c r="CY579" s="2690"/>
      <c r="CZ579" s="2691"/>
      <c r="DA579" s="2692"/>
      <c r="DB579" s="2690"/>
      <c r="DC579" s="2691"/>
      <c r="DD579" s="2692"/>
      <c r="DE579" s="2690"/>
      <c r="DF579" s="2691"/>
      <c r="DG579" s="2692"/>
      <c r="DH579" s="2740"/>
      <c r="DI579" s="2741"/>
      <c r="DJ579" s="2712"/>
      <c r="DK579" s="2673"/>
      <c r="DL579" s="2673"/>
      <c r="DM579" s="2673"/>
      <c r="DN579" s="2673"/>
      <c r="DO579" s="3528"/>
      <c r="DP579" s="3529"/>
      <c r="DQ579" s="1325"/>
      <c r="DR579" s="200">
        <v>0</v>
      </c>
      <c r="DS579" s="200">
        <v>0</v>
      </c>
      <c r="DT579" s="200">
        <v>0</v>
      </c>
      <c r="DU579" s="200">
        <v>0</v>
      </c>
      <c r="DV579" s="200">
        <v>0</v>
      </c>
      <c r="DW579" s="1304"/>
    </row>
    <row r="580" spans="1:127" s="1339" customFormat="1" ht="18" customHeight="1">
      <c r="A580" s="1338">
        <v>0</v>
      </c>
      <c r="B580" s="355"/>
      <c r="C580" s="356"/>
      <c r="D580" s="356"/>
      <c r="E580" s="356"/>
      <c r="F580" s="356"/>
      <c r="G580" s="356"/>
      <c r="H580" s="356"/>
      <c r="I580" s="356"/>
      <c r="J580" s="356"/>
      <c r="K580" s="356"/>
      <c r="L580" s="356"/>
      <c r="M580" s="356"/>
      <c r="N580" s="356"/>
      <c r="O580" s="356"/>
      <c r="P580" s="356"/>
      <c r="Q580" s="356"/>
      <c r="R580" s="356"/>
      <c r="S580" s="356"/>
      <c r="T580" s="356"/>
      <c r="U580" s="356"/>
      <c r="V580" s="356"/>
      <c r="W580" s="356"/>
      <c r="X580" s="356"/>
      <c r="Y580" s="356"/>
      <c r="Z580" s="356"/>
      <c r="AA580" s="356"/>
      <c r="AB580" s="356"/>
      <c r="AC580" s="356"/>
      <c r="AD580" s="354"/>
      <c r="AE580" s="2620" t="s">
        <v>301</v>
      </c>
      <c r="AF580" s="2620"/>
      <c r="AG580" s="2620"/>
      <c r="AH580" s="2620"/>
      <c r="AI580" s="2620"/>
      <c r="AJ580" s="2620"/>
      <c r="AK580" s="2620"/>
      <c r="AL580" s="354"/>
      <c r="AM580" s="2620" t="s">
        <v>302</v>
      </c>
      <c r="AN580" s="2620"/>
      <c r="AO580" s="2620"/>
      <c r="AP580" s="2620"/>
      <c r="AQ580" s="2620"/>
      <c r="AR580" s="2620"/>
      <c r="AS580" s="2620"/>
      <c r="AT580" s="354"/>
      <c r="AU580" s="2620" t="s">
        <v>303</v>
      </c>
      <c r="AV580" s="2620"/>
      <c r="AW580" s="2620"/>
      <c r="AX580" s="2620"/>
      <c r="AY580" s="2620"/>
      <c r="AZ580" s="2620"/>
      <c r="BA580" s="2620"/>
      <c r="BB580" s="354"/>
      <c r="BC580" s="2620" t="s">
        <v>304</v>
      </c>
      <c r="BD580" s="2620"/>
      <c r="BE580" s="2620"/>
      <c r="BF580" s="2620"/>
      <c r="BG580" s="2620"/>
      <c r="BH580" s="2620"/>
      <c r="BI580" s="2620"/>
      <c r="BJ580" s="354"/>
      <c r="BK580" s="2620" t="s">
        <v>305</v>
      </c>
      <c r="BL580" s="2620"/>
      <c r="BM580" s="2620"/>
      <c r="BN580" s="2620"/>
      <c r="BO580" s="2620"/>
      <c r="BP580" s="2620"/>
      <c r="BQ580" s="2620"/>
      <c r="BR580" s="354"/>
      <c r="BS580" s="2620" t="s">
        <v>1019</v>
      </c>
      <c r="BT580" s="2620"/>
      <c r="BU580" s="2620"/>
      <c r="BV580" s="2620"/>
      <c r="BW580" s="2620"/>
      <c r="BX580" s="2620"/>
      <c r="BY580" s="2620"/>
      <c r="BZ580" s="354"/>
      <c r="CA580" s="2620" t="s">
        <v>1020</v>
      </c>
      <c r="CB580" s="2620"/>
      <c r="CC580" s="2620"/>
      <c r="CD580" s="2620"/>
      <c r="CE580" s="2620"/>
      <c r="CF580" s="2620"/>
      <c r="CG580" s="2620"/>
      <c r="CH580" s="354"/>
      <c r="CI580" s="2621" t="s">
        <v>1019</v>
      </c>
      <c r="CJ580" s="2622"/>
      <c r="CK580" s="2622"/>
      <c r="CL580" s="2622"/>
      <c r="CM580" s="2622"/>
      <c r="CN580" s="2622"/>
      <c r="CO580" s="2622"/>
      <c r="CP580" s="354"/>
      <c r="CQ580" s="2622" t="s">
        <v>1020</v>
      </c>
      <c r="CR580" s="2622"/>
      <c r="CS580" s="2622"/>
      <c r="CT580" s="2622"/>
      <c r="CU580" s="2622"/>
      <c r="CV580" s="2622"/>
      <c r="CW580" s="2622"/>
      <c r="CX580" s="354"/>
      <c r="CY580" s="2623" t="s">
        <v>301</v>
      </c>
      <c r="CZ580" s="2623"/>
      <c r="DA580" s="2623"/>
      <c r="DB580" s="2624" t="s">
        <v>302</v>
      </c>
      <c r="DC580" s="2624"/>
      <c r="DD580" s="2624"/>
      <c r="DE580" s="2623" t="s">
        <v>303</v>
      </c>
      <c r="DF580" s="2623"/>
      <c r="DG580" s="2623"/>
      <c r="DH580" s="2623" t="s">
        <v>304</v>
      </c>
      <c r="DI580" s="2623"/>
      <c r="DJ580" s="1204" t="s">
        <v>305</v>
      </c>
      <c r="DK580" s="358" t="s">
        <v>1019</v>
      </c>
      <c r="DL580" s="1198" t="s">
        <v>1020</v>
      </c>
      <c r="DM580" s="609" t="s">
        <v>1019</v>
      </c>
      <c r="DN580" s="1199" t="s">
        <v>1020</v>
      </c>
      <c r="DO580" s="1343"/>
      <c r="DP580" s="1344"/>
      <c r="DQ580" s="1325"/>
      <c r="DR580" s="200">
        <v>0</v>
      </c>
      <c r="DS580" s="200">
        <v>0</v>
      </c>
      <c r="DT580" s="200">
        <v>0</v>
      </c>
      <c r="DU580" s="200">
        <v>0</v>
      </c>
      <c r="DV580" s="200">
        <v>0</v>
      </c>
      <c r="DW580" s="1304"/>
    </row>
    <row r="581" spans="1:127" s="1339" customFormat="1" ht="18" customHeight="1">
      <c r="A581" s="1338">
        <v>0</v>
      </c>
      <c r="B581" s="290" t="s">
        <v>1005</v>
      </c>
      <c r="C581" s="364"/>
      <c r="D581" s="364"/>
      <c r="E581" s="364"/>
      <c r="F581" s="364"/>
      <c r="G581" s="364"/>
      <c r="H581" s="364"/>
      <c r="I581" s="364"/>
      <c r="J581" s="364"/>
      <c r="K581" s="364"/>
      <c r="L581" s="364"/>
      <c r="M581" s="364"/>
      <c r="N581" s="364"/>
      <c r="O581" s="364"/>
      <c r="P581" s="364"/>
      <c r="Q581" s="364"/>
      <c r="R581" s="364"/>
      <c r="S581" s="364"/>
      <c r="T581" s="364"/>
      <c r="U581" s="364"/>
      <c r="V581" s="364"/>
      <c r="W581" s="364"/>
      <c r="X581" s="364"/>
      <c r="Y581" s="364"/>
      <c r="Z581" s="364"/>
      <c r="AA581" s="364"/>
      <c r="AB581" s="364"/>
      <c r="AC581" s="364"/>
      <c r="AD581" s="610"/>
      <c r="AE581" s="1213"/>
      <c r="AF581" s="1213"/>
      <c r="AG581" s="1213"/>
      <c r="AH581" s="1213"/>
      <c r="AI581" s="1213"/>
      <c r="AJ581" s="1213"/>
      <c r="AK581" s="1213"/>
      <c r="AL581" s="610"/>
      <c r="AM581" s="1213"/>
      <c r="AN581" s="1213"/>
      <c r="AO581" s="1213"/>
      <c r="AP581" s="1213"/>
      <c r="AQ581" s="1213"/>
      <c r="AR581" s="1213"/>
      <c r="AS581" s="1213"/>
      <c r="AT581" s="610"/>
      <c r="AU581" s="1213"/>
      <c r="AV581" s="1213"/>
      <c r="AW581" s="1213"/>
      <c r="AX581" s="1213"/>
      <c r="AY581" s="1213"/>
      <c r="AZ581" s="1213"/>
      <c r="BA581" s="1213"/>
      <c r="BB581" s="610"/>
      <c r="BC581" s="1213"/>
      <c r="BD581" s="1213"/>
      <c r="BE581" s="1213"/>
      <c r="BF581" s="1213"/>
      <c r="BG581" s="1213"/>
      <c r="BH581" s="1213"/>
      <c r="BI581" s="1213"/>
      <c r="BJ581" s="610"/>
      <c r="BK581" s="1213"/>
      <c r="BL581" s="1213"/>
      <c r="BM581" s="1213"/>
      <c r="BN581" s="1213"/>
      <c r="BO581" s="1213"/>
      <c r="BP581" s="1213"/>
      <c r="BQ581" s="382"/>
      <c r="BR581" s="354"/>
      <c r="BS581" s="2653" t="s">
        <v>1050</v>
      </c>
      <c r="BT581" s="2654"/>
      <c r="BU581" s="2654"/>
      <c r="BV581" s="2654"/>
      <c r="BW581" s="2654"/>
      <c r="BX581" s="2654"/>
      <c r="BY581" s="2655"/>
      <c r="BZ581" s="354"/>
      <c r="CA581" s="2659" t="s">
        <v>1051</v>
      </c>
      <c r="CB581" s="2660"/>
      <c r="CC581" s="2660"/>
      <c r="CD581" s="2660"/>
      <c r="CE581" s="2660"/>
      <c r="CF581" s="2660"/>
      <c r="CG581" s="2660"/>
      <c r="CH581" s="354"/>
      <c r="CI581" s="2663" t="s">
        <v>1050</v>
      </c>
      <c r="CJ581" s="2664"/>
      <c r="CK581" s="2664"/>
      <c r="CL581" s="2664"/>
      <c r="CM581" s="2664"/>
      <c r="CN581" s="2664"/>
      <c r="CO581" s="2664"/>
      <c r="CP581" s="354"/>
      <c r="CQ581" s="2664" t="s">
        <v>1051</v>
      </c>
      <c r="CR581" s="2664"/>
      <c r="CS581" s="2664"/>
      <c r="CT581" s="2664"/>
      <c r="CU581" s="2664"/>
      <c r="CV581" s="2664"/>
      <c r="CW581" s="2664"/>
      <c r="CX581" s="354"/>
      <c r="CY581" s="1213"/>
      <c r="CZ581" s="1213"/>
      <c r="DA581" s="1213"/>
      <c r="DB581" s="1213"/>
      <c r="DC581" s="1213"/>
      <c r="DD581" s="1213"/>
      <c r="DE581" s="1213"/>
      <c r="DF581" s="1213"/>
      <c r="DG581" s="1213"/>
      <c r="DH581" s="1213"/>
      <c r="DI581" s="1213"/>
      <c r="DJ581" s="1214"/>
      <c r="DK581" s="2667" t="s">
        <v>1052</v>
      </c>
      <c r="DL581" s="2643" t="s">
        <v>1053</v>
      </c>
      <c r="DM581" s="2645" t="s">
        <v>1054</v>
      </c>
      <c r="DN581" s="2647" t="s">
        <v>1055</v>
      </c>
      <c r="DO581" s="3530"/>
      <c r="DP581" s="3531"/>
      <c r="DQ581" s="1325"/>
      <c r="DR581" s="200">
        <v>0</v>
      </c>
      <c r="DS581" s="200">
        <v>0</v>
      </c>
      <c r="DT581" s="200">
        <v>0</v>
      </c>
      <c r="DU581" s="200">
        <v>0</v>
      </c>
      <c r="DV581" s="200">
        <v>0</v>
      </c>
      <c r="DW581" s="1304"/>
    </row>
    <row r="582" spans="1:127" s="1339" customFormat="1" ht="18" customHeight="1">
      <c r="A582" s="1338">
        <v>0</v>
      </c>
      <c r="B582" s="290" t="s">
        <v>295</v>
      </c>
      <c r="C582" s="364"/>
      <c r="D582" s="364"/>
      <c r="E582" s="364"/>
      <c r="F582" s="364"/>
      <c r="G582" s="364"/>
      <c r="H582" s="364"/>
      <c r="I582" s="364"/>
      <c r="J582" s="364"/>
      <c r="K582" s="364"/>
      <c r="L582" s="364"/>
      <c r="M582" s="364"/>
      <c r="N582" s="364"/>
      <c r="O582" s="364"/>
      <c r="P582" s="364"/>
      <c r="Q582" s="364"/>
      <c r="R582" s="364"/>
      <c r="S582" s="364"/>
      <c r="T582" s="364"/>
      <c r="U582" s="364"/>
      <c r="V582" s="364"/>
      <c r="W582" s="364"/>
      <c r="X582" s="364"/>
      <c r="Y582" s="364"/>
      <c r="Z582" s="364"/>
      <c r="AA582" s="364"/>
      <c r="AB582" s="364"/>
      <c r="AC582" s="364"/>
      <c r="AD582" s="610"/>
      <c r="AE582" s="1213"/>
      <c r="AF582" s="1213"/>
      <c r="AG582" s="1213"/>
      <c r="AH582" s="1213"/>
      <c r="AI582" s="1213"/>
      <c r="AJ582" s="1213"/>
      <c r="AK582" s="1213"/>
      <c r="AL582" s="610"/>
      <c r="AM582" s="1213"/>
      <c r="AN582" s="1213"/>
      <c r="AO582" s="1213"/>
      <c r="AP582" s="1213"/>
      <c r="AQ582" s="1213"/>
      <c r="AR582" s="1213"/>
      <c r="AS582" s="1213"/>
      <c r="AT582" s="610"/>
      <c r="AU582" s="1213"/>
      <c r="AV582" s="1213"/>
      <c r="AW582" s="1213"/>
      <c r="AX582" s="1213"/>
      <c r="AY582" s="1213"/>
      <c r="AZ582" s="1213"/>
      <c r="BA582" s="1213"/>
      <c r="BB582" s="610"/>
      <c r="BC582" s="1213"/>
      <c r="BD582" s="1213"/>
      <c r="BE582" s="1213"/>
      <c r="BF582" s="1213"/>
      <c r="BG582" s="1213"/>
      <c r="BH582" s="1213"/>
      <c r="BI582" s="1213"/>
      <c r="BJ582" s="610"/>
      <c r="BK582" s="1213"/>
      <c r="BL582" s="1213"/>
      <c r="BM582" s="1213"/>
      <c r="BN582" s="1213"/>
      <c r="BO582" s="1213"/>
      <c r="BP582" s="1213"/>
      <c r="BQ582" s="382"/>
      <c r="BR582" s="354"/>
      <c r="BS582" s="2653"/>
      <c r="BT582" s="2654"/>
      <c r="BU582" s="2654"/>
      <c r="BV582" s="2654"/>
      <c r="BW582" s="2654"/>
      <c r="BX582" s="2654"/>
      <c r="BY582" s="2655"/>
      <c r="BZ582" s="354"/>
      <c r="CA582" s="2659"/>
      <c r="CB582" s="2660"/>
      <c r="CC582" s="2660"/>
      <c r="CD582" s="2660"/>
      <c r="CE582" s="2660"/>
      <c r="CF582" s="2660"/>
      <c r="CG582" s="2660"/>
      <c r="CH582" s="354"/>
      <c r="CI582" s="2663"/>
      <c r="CJ582" s="2664"/>
      <c r="CK582" s="2664"/>
      <c r="CL582" s="2664"/>
      <c r="CM582" s="2664"/>
      <c r="CN582" s="2664"/>
      <c r="CO582" s="2664"/>
      <c r="CP582" s="354"/>
      <c r="CQ582" s="2664"/>
      <c r="CR582" s="2664"/>
      <c r="CS582" s="2664"/>
      <c r="CT582" s="2664"/>
      <c r="CU582" s="2664"/>
      <c r="CV582" s="2664"/>
      <c r="CW582" s="2664"/>
      <c r="CX582" s="354"/>
      <c r="CY582" s="1213"/>
      <c r="CZ582" s="1213"/>
      <c r="DA582" s="1213"/>
      <c r="DB582" s="1213"/>
      <c r="DC582" s="1213"/>
      <c r="DD582" s="1213"/>
      <c r="DE582" s="1213"/>
      <c r="DF582" s="1213"/>
      <c r="DG582" s="1213"/>
      <c r="DH582" s="1213"/>
      <c r="DI582" s="1213"/>
      <c r="DJ582" s="1214"/>
      <c r="DK582" s="2667"/>
      <c r="DL582" s="2643"/>
      <c r="DM582" s="2645"/>
      <c r="DN582" s="2647"/>
      <c r="DO582" s="3530"/>
      <c r="DP582" s="3531"/>
      <c r="DQ582" s="1325"/>
      <c r="DR582" s="200">
        <v>0</v>
      </c>
      <c r="DS582" s="200">
        <v>0</v>
      </c>
      <c r="DT582" s="200">
        <v>0</v>
      </c>
      <c r="DU582" s="200">
        <v>0</v>
      </c>
      <c r="DV582" s="200">
        <v>0</v>
      </c>
      <c r="DW582" s="1304"/>
    </row>
    <row r="583" spans="1:127" s="1339" customFormat="1" ht="18" customHeight="1">
      <c r="A583" s="1338">
        <v>0</v>
      </c>
      <c r="B583" s="290" t="s">
        <v>296</v>
      </c>
      <c r="C583" s="364"/>
      <c r="D583" s="364"/>
      <c r="E583" s="364"/>
      <c r="F583" s="364"/>
      <c r="G583" s="364"/>
      <c r="H583" s="364"/>
      <c r="I583" s="364"/>
      <c r="J583" s="364"/>
      <c r="K583" s="364"/>
      <c r="L583" s="364"/>
      <c r="M583" s="364"/>
      <c r="N583" s="364"/>
      <c r="O583" s="364"/>
      <c r="P583" s="364"/>
      <c r="Q583" s="364"/>
      <c r="R583" s="364"/>
      <c r="S583" s="364"/>
      <c r="T583" s="364"/>
      <c r="U583" s="364"/>
      <c r="V583" s="364"/>
      <c r="W583" s="364"/>
      <c r="X583" s="364"/>
      <c r="Y583" s="364"/>
      <c r="Z583" s="364"/>
      <c r="AA583" s="364"/>
      <c r="AB583" s="364"/>
      <c r="AC583" s="364"/>
      <c r="AD583" s="610"/>
      <c r="AE583" s="1213"/>
      <c r="AF583" s="1213"/>
      <c r="AG583" s="1213"/>
      <c r="AH583" s="1213"/>
      <c r="AI583" s="1213"/>
      <c r="AJ583" s="1213"/>
      <c r="AK583" s="1213"/>
      <c r="AL583" s="610"/>
      <c r="AM583" s="1213"/>
      <c r="AN583" s="1213"/>
      <c r="AO583" s="1213"/>
      <c r="AP583" s="1213"/>
      <c r="AQ583" s="1213"/>
      <c r="AR583" s="1213"/>
      <c r="AS583" s="1213"/>
      <c r="AT583" s="610"/>
      <c r="AU583" s="1213"/>
      <c r="AV583" s="1213"/>
      <c r="AW583" s="1213"/>
      <c r="AX583" s="1213"/>
      <c r="AY583" s="1213"/>
      <c r="AZ583" s="1213"/>
      <c r="BA583" s="1213"/>
      <c r="BB583" s="610"/>
      <c r="BC583" s="1213"/>
      <c r="BD583" s="1213"/>
      <c r="BE583" s="1213"/>
      <c r="BF583" s="1213"/>
      <c r="BG583" s="1213"/>
      <c r="BH583" s="1213"/>
      <c r="BI583" s="1213"/>
      <c r="BJ583" s="610"/>
      <c r="BK583" s="1213"/>
      <c r="BL583" s="1213"/>
      <c r="BM583" s="1213"/>
      <c r="BN583" s="1213"/>
      <c r="BO583" s="1213"/>
      <c r="BP583" s="1213"/>
      <c r="BQ583" s="382"/>
      <c r="BR583" s="354"/>
      <c r="BS583" s="2653"/>
      <c r="BT583" s="2654"/>
      <c r="BU583" s="2654"/>
      <c r="BV583" s="2654"/>
      <c r="BW583" s="2654"/>
      <c r="BX583" s="2654"/>
      <c r="BY583" s="2655"/>
      <c r="BZ583" s="354"/>
      <c r="CA583" s="2659"/>
      <c r="CB583" s="2660"/>
      <c r="CC583" s="2660"/>
      <c r="CD583" s="2660"/>
      <c r="CE583" s="2660"/>
      <c r="CF583" s="2660"/>
      <c r="CG583" s="2660"/>
      <c r="CH583" s="354"/>
      <c r="CI583" s="2663"/>
      <c r="CJ583" s="2664"/>
      <c r="CK583" s="2664"/>
      <c r="CL583" s="2664"/>
      <c r="CM583" s="2664"/>
      <c r="CN583" s="2664"/>
      <c r="CO583" s="2664"/>
      <c r="CP583" s="354"/>
      <c r="CQ583" s="2664"/>
      <c r="CR583" s="2664"/>
      <c r="CS583" s="2664"/>
      <c r="CT583" s="2664"/>
      <c r="CU583" s="2664"/>
      <c r="CV583" s="2664"/>
      <c r="CW583" s="2664"/>
      <c r="CX583" s="354"/>
      <c r="CY583" s="1213"/>
      <c r="CZ583" s="1213"/>
      <c r="DA583" s="1213"/>
      <c r="DB583" s="1213"/>
      <c r="DC583" s="1213"/>
      <c r="DD583" s="1213"/>
      <c r="DE583" s="1213"/>
      <c r="DF583" s="1213"/>
      <c r="DG583" s="1213"/>
      <c r="DH583" s="1213"/>
      <c r="DI583" s="1213"/>
      <c r="DJ583" s="1214"/>
      <c r="DK583" s="2667"/>
      <c r="DL583" s="2643"/>
      <c r="DM583" s="2645"/>
      <c r="DN583" s="2647"/>
      <c r="DO583" s="3530"/>
      <c r="DP583" s="3531"/>
      <c r="DQ583" s="1325"/>
      <c r="DR583" s="200">
        <v>0</v>
      </c>
      <c r="DS583" s="200">
        <v>0</v>
      </c>
      <c r="DT583" s="200">
        <v>0</v>
      </c>
      <c r="DU583" s="200">
        <v>0</v>
      </c>
      <c r="DV583" s="200">
        <v>0</v>
      </c>
      <c r="DW583" s="1304"/>
    </row>
    <row r="584" spans="1:127" s="1339" customFormat="1" ht="18" customHeight="1">
      <c r="A584" s="1338">
        <v>0</v>
      </c>
      <c r="B584" s="290" t="s">
        <v>297</v>
      </c>
      <c r="C584" s="364"/>
      <c r="D584" s="364"/>
      <c r="E584" s="364"/>
      <c r="F584" s="364"/>
      <c r="G584" s="364"/>
      <c r="H584" s="364"/>
      <c r="I584" s="364"/>
      <c r="J584" s="364"/>
      <c r="K584" s="364"/>
      <c r="L584" s="364"/>
      <c r="M584" s="364"/>
      <c r="N584" s="364"/>
      <c r="O584" s="364"/>
      <c r="P584" s="364"/>
      <c r="Q584" s="364"/>
      <c r="R584" s="364"/>
      <c r="S584" s="364"/>
      <c r="T584" s="364"/>
      <c r="U584" s="364"/>
      <c r="V584" s="364"/>
      <c r="W584" s="364"/>
      <c r="X584" s="364"/>
      <c r="Y584" s="364"/>
      <c r="Z584" s="364"/>
      <c r="AA584" s="364"/>
      <c r="AB584" s="364"/>
      <c r="AC584" s="364"/>
      <c r="AD584" s="610"/>
      <c r="AE584" s="1213"/>
      <c r="AF584" s="1213"/>
      <c r="AG584" s="1213"/>
      <c r="AH584" s="1213"/>
      <c r="AI584" s="1213"/>
      <c r="AJ584" s="1213"/>
      <c r="AK584" s="1213"/>
      <c r="AL584" s="610"/>
      <c r="AM584" s="1213"/>
      <c r="AN584" s="1213"/>
      <c r="AO584" s="1213"/>
      <c r="AP584" s="1213"/>
      <c r="AQ584" s="1213"/>
      <c r="AR584" s="1213"/>
      <c r="AS584" s="1213"/>
      <c r="AT584" s="610"/>
      <c r="AU584" s="1213"/>
      <c r="AV584" s="1213"/>
      <c r="AW584" s="1213"/>
      <c r="AX584" s="1213"/>
      <c r="AY584" s="1213"/>
      <c r="AZ584" s="1213"/>
      <c r="BA584" s="1213"/>
      <c r="BB584" s="610"/>
      <c r="BC584" s="1213"/>
      <c r="BD584" s="1213"/>
      <c r="BE584" s="1213"/>
      <c r="BF584" s="1213"/>
      <c r="BG584" s="1213"/>
      <c r="BH584" s="1213"/>
      <c r="BI584" s="1213"/>
      <c r="BJ584" s="610"/>
      <c r="BK584" s="1213"/>
      <c r="BL584" s="1213"/>
      <c r="BM584" s="1213"/>
      <c r="BN584" s="1213"/>
      <c r="BO584" s="1213"/>
      <c r="BP584" s="1213"/>
      <c r="BQ584" s="382"/>
      <c r="BR584" s="354"/>
      <c r="BS584" s="2653"/>
      <c r="BT584" s="2654"/>
      <c r="BU584" s="2654"/>
      <c r="BV584" s="2654"/>
      <c r="BW584" s="2654"/>
      <c r="BX584" s="2654"/>
      <c r="BY584" s="2655"/>
      <c r="BZ584" s="354"/>
      <c r="CA584" s="2659"/>
      <c r="CB584" s="2660"/>
      <c r="CC584" s="2660"/>
      <c r="CD584" s="2660"/>
      <c r="CE584" s="2660"/>
      <c r="CF584" s="2660"/>
      <c r="CG584" s="2660"/>
      <c r="CH584" s="354"/>
      <c r="CI584" s="2663"/>
      <c r="CJ584" s="2664"/>
      <c r="CK584" s="2664"/>
      <c r="CL584" s="2664"/>
      <c r="CM584" s="2664"/>
      <c r="CN584" s="2664"/>
      <c r="CO584" s="2664"/>
      <c r="CP584" s="354"/>
      <c r="CQ584" s="2664"/>
      <c r="CR584" s="2664"/>
      <c r="CS584" s="2664"/>
      <c r="CT584" s="2664"/>
      <c r="CU584" s="2664"/>
      <c r="CV584" s="2664"/>
      <c r="CW584" s="2664"/>
      <c r="CX584" s="354"/>
      <c r="CY584" s="1213"/>
      <c r="CZ584" s="1213"/>
      <c r="DA584" s="1213"/>
      <c r="DB584" s="1213"/>
      <c r="DC584" s="1213"/>
      <c r="DD584" s="1213"/>
      <c r="DE584" s="1213"/>
      <c r="DF584" s="1213"/>
      <c r="DG584" s="1213"/>
      <c r="DH584" s="1213"/>
      <c r="DI584" s="1213"/>
      <c r="DJ584" s="1214"/>
      <c r="DK584" s="2667"/>
      <c r="DL584" s="2643"/>
      <c r="DM584" s="2645"/>
      <c r="DN584" s="2647"/>
      <c r="DO584" s="3530"/>
      <c r="DP584" s="3531"/>
      <c r="DQ584" s="1325"/>
      <c r="DR584" s="200">
        <v>0</v>
      </c>
      <c r="DS584" s="200">
        <v>0</v>
      </c>
      <c r="DT584" s="200">
        <v>0</v>
      </c>
      <c r="DU584" s="200">
        <v>0</v>
      </c>
      <c r="DV584" s="200">
        <v>0</v>
      </c>
      <c r="DW584" s="1304"/>
    </row>
    <row r="585" spans="1:127" s="1339" customFormat="1" ht="18" customHeight="1">
      <c r="A585" s="1338">
        <v>0</v>
      </c>
      <c r="B585" s="367" t="s">
        <v>1009</v>
      </c>
      <c r="C585" s="368"/>
      <c r="D585" s="368"/>
      <c r="E585" s="368"/>
      <c r="F585" s="368"/>
      <c r="G585" s="368"/>
      <c r="H585" s="368"/>
      <c r="I585" s="368"/>
      <c r="J585" s="368"/>
      <c r="K585" s="368"/>
      <c r="L585" s="368"/>
      <c r="M585" s="368"/>
      <c r="N585" s="368"/>
      <c r="O585" s="368"/>
      <c r="P585" s="368"/>
      <c r="Q585" s="368"/>
      <c r="R585" s="368"/>
      <c r="S585" s="368"/>
      <c r="T585" s="368"/>
      <c r="U585" s="368"/>
      <c r="V585" s="368"/>
      <c r="W585" s="368"/>
      <c r="X585" s="368"/>
      <c r="Y585" s="368"/>
      <c r="Z585" s="368"/>
      <c r="AA585" s="368"/>
      <c r="AB585" s="368"/>
      <c r="AC585" s="368"/>
      <c r="AD585" s="385"/>
      <c r="AE585" s="369"/>
      <c r="AF585" s="369"/>
      <c r="AG585" s="369"/>
      <c r="AH585" s="369"/>
      <c r="AI585" s="369"/>
      <c r="AJ585" s="369"/>
      <c r="AK585" s="369"/>
      <c r="AL585" s="385"/>
      <c r="AM585" s="369"/>
      <c r="AN585" s="369"/>
      <c r="AO585" s="369"/>
      <c r="AP585" s="369"/>
      <c r="AQ585" s="369"/>
      <c r="AR585" s="369"/>
      <c r="AS585" s="369"/>
      <c r="AT585" s="385"/>
      <c r="AU585" s="369"/>
      <c r="AV585" s="369"/>
      <c r="AW585" s="369"/>
      <c r="AX585" s="369"/>
      <c r="AY585" s="369"/>
      <c r="AZ585" s="369"/>
      <c r="BA585" s="369"/>
      <c r="BB585" s="385"/>
      <c r="BC585" s="369"/>
      <c r="BD585" s="369"/>
      <c r="BE585" s="369"/>
      <c r="BF585" s="369"/>
      <c r="BG585" s="369"/>
      <c r="BH585" s="369"/>
      <c r="BI585" s="369"/>
      <c r="BJ585" s="385"/>
      <c r="BK585" s="369"/>
      <c r="BL585" s="369"/>
      <c r="BM585" s="369"/>
      <c r="BN585" s="369"/>
      <c r="BO585" s="369"/>
      <c r="BP585" s="369"/>
      <c r="BQ585" s="383"/>
      <c r="BR585" s="354"/>
      <c r="BS585" s="2656"/>
      <c r="BT585" s="2657"/>
      <c r="BU585" s="2657"/>
      <c r="BV585" s="2657"/>
      <c r="BW585" s="2657"/>
      <c r="BX585" s="2657"/>
      <c r="BY585" s="2658"/>
      <c r="BZ585" s="354"/>
      <c r="CA585" s="2661"/>
      <c r="CB585" s="2662"/>
      <c r="CC585" s="2662"/>
      <c r="CD585" s="2662"/>
      <c r="CE585" s="2662"/>
      <c r="CF585" s="2662"/>
      <c r="CG585" s="2662"/>
      <c r="CH585" s="354"/>
      <c r="CI585" s="2665"/>
      <c r="CJ585" s="2666"/>
      <c r="CK585" s="2666"/>
      <c r="CL585" s="2666"/>
      <c r="CM585" s="2666"/>
      <c r="CN585" s="2666"/>
      <c r="CO585" s="2666"/>
      <c r="CP585" s="354"/>
      <c r="CQ585" s="2666"/>
      <c r="CR585" s="2666"/>
      <c r="CS585" s="2666"/>
      <c r="CT585" s="2666"/>
      <c r="CU585" s="2666"/>
      <c r="CV585" s="2666"/>
      <c r="CW585" s="2666"/>
      <c r="CX585" s="354"/>
      <c r="CY585" s="369"/>
      <c r="CZ585" s="369"/>
      <c r="DA585" s="369"/>
      <c r="DB585" s="369"/>
      <c r="DC585" s="369"/>
      <c r="DD585" s="369"/>
      <c r="DE585" s="369"/>
      <c r="DF585" s="369"/>
      <c r="DG585" s="369"/>
      <c r="DH585" s="369"/>
      <c r="DI585" s="369"/>
      <c r="DJ585" s="370"/>
      <c r="DK585" s="2668"/>
      <c r="DL585" s="2644"/>
      <c r="DM585" s="2646"/>
      <c r="DN585" s="2648"/>
      <c r="DO585" s="3532"/>
      <c r="DP585" s="3533"/>
      <c r="DQ585" s="1325"/>
      <c r="DR585" s="200">
        <v>0</v>
      </c>
      <c r="DS585" s="200">
        <v>0</v>
      </c>
      <c r="DT585" s="200">
        <v>0</v>
      </c>
      <c r="DU585" s="200">
        <v>0</v>
      </c>
      <c r="DV585" s="200">
        <v>0</v>
      </c>
      <c r="DW585" s="1304"/>
    </row>
    <row r="586" spans="1:127" s="1339" customFormat="1" ht="18" customHeight="1" thickBot="1">
      <c r="A586" s="1338">
        <v>0</v>
      </c>
      <c r="B586" s="371"/>
      <c r="C586" s="372"/>
      <c r="D586" s="372"/>
      <c r="E586" s="372"/>
      <c r="F586" s="372"/>
      <c r="G586" s="372"/>
      <c r="H586" s="372"/>
      <c r="I586" s="372"/>
      <c r="J586" s="372"/>
      <c r="K586" s="372"/>
      <c r="L586" s="372"/>
      <c r="M586" s="372"/>
      <c r="N586" s="372"/>
      <c r="O586" s="372"/>
      <c r="P586" s="372"/>
      <c r="Q586" s="372"/>
      <c r="R586" s="372"/>
      <c r="S586" s="372"/>
      <c r="T586" s="372"/>
      <c r="U586" s="372"/>
      <c r="V586" s="372"/>
      <c r="W586" s="372"/>
      <c r="X586" s="372"/>
      <c r="Y586" s="372"/>
      <c r="Z586" s="372"/>
      <c r="AA586" s="372"/>
      <c r="AB586" s="372"/>
      <c r="AC586" s="372"/>
      <c r="AD586" s="372"/>
      <c r="AE586" s="372"/>
      <c r="AF586" s="372"/>
      <c r="AG586" s="372"/>
      <c r="AH586" s="372"/>
      <c r="AI586" s="372"/>
      <c r="AJ586" s="372"/>
      <c r="AK586" s="372"/>
      <c r="AL586" s="372"/>
      <c r="AM586" s="372"/>
      <c r="AN586" s="372"/>
      <c r="AO586" s="372"/>
      <c r="AP586" s="372"/>
      <c r="AQ586" s="372"/>
      <c r="AR586" s="372"/>
      <c r="AS586" s="372"/>
      <c r="AT586" s="372"/>
      <c r="AU586" s="372"/>
      <c r="AV586" s="372"/>
      <c r="AW586" s="372"/>
      <c r="AX586" s="372"/>
      <c r="AY586" s="372"/>
      <c r="AZ586" s="372"/>
      <c r="BA586" s="372"/>
      <c r="BB586" s="372"/>
      <c r="BC586" s="372"/>
      <c r="BD586" s="372"/>
      <c r="BE586" s="372"/>
      <c r="BF586" s="372"/>
      <c r="BG586" s="372"/>
      <c r="BH586" s="372"/>
      <c r="BI586" s="372"/>
      <c r="BJ586" s="372"/>
      <c r="BK586" s="372"/>
      <c r="BL586" s="372"/>
      <c r="BM586" s="372"/>
      <c r="BN586" s="372"/>
      <c r="BO586" s="372"/>
      <c r="BP586" s="372"/>
      <c r="BQ586" s="372"/>
      <c r="BR586" s="372"/>
      <c r="BS586" s="372"/>
      <c r="BT586" s="372"/>
      <c r="BU586" s="372"/>
      <c r="BV586" s="372"/>
      <c r="BW586" s="372"/>
      <c r="BX586" s="372"/>
      <c r="BY586" s="372"/>
      <c r="BZ586" s="372"/>
      <c r="CA586" s="372"/>
      <c r="CB586" s="372"/>
      <c r="CC586" s="372"/>
      <c r="CD586" s="372"/>
      <c r="CE586" s="372"/>
      <c r="CF586" s="372"/>
      <c r="CG586" s="372"/>
      <c r="CH586" s="372"/>
      <c r="CI586" s="372"/>
      <c r="CJ586" s="372"/>
      <c r="CK586" s="372"/>
      <c r="CL586" s="372"/>
      <c r="CM586" s="372"/>
      <c r="CN586" s="372"/>
      <c r="CO586" s="372"/>
      <c r="CP586" s="372"/>
      <c r="CQ586" s="372"/>
      <c r="CR586" s="372"/>
      <c r="CS586" s="372"/>
      <c r="CT586" s="372"/>
      <c r="CU586" s="372"/>
      <c r="CV586" s="372"/>
      <c r="CW586" s="372"/>
      <c r="CX586" s="372"/>
      <c r="CY586" s="372"/>
      <c r="CZ586" s="372"/>
      <c r="DA586" s="372"/>
      <c r="DB586" s="372"/>
      <c r="DC586" s="372"/>
      <c r="DD586" s="372"/>
      <c r="DE586" s="372"/>
      <c r="DF586" s="372"/>
      <c r="DG586" s="372"/>
      <c r="DH586" s="372"/>
      <c r="DI586" s="372"/>
      <c r="DJ586" s="372"/>
      <c r="DK586" s="372"/>
      <c r="DL586" s="372"/>
      <c r="DM586" s="372"/>
      <c r="DN586" s="372"/>
      <c r="DO586" s="372"/>
      <c r="DP586" s="373"/>
      <c r="DQ586" s="1325"/>
      <c r="DR586" s="200">
        <v>0</v>
      </c>
      <c r="DS586" s="200">
        <v>0</v>
      </c>
      <c r="DT586" s="200">
        <v>0</v>
      </c>
      <c r="DU586" s="200">
        <v>0</v>
      </c>
      <c r="DV586" s="200">
        <v>0</v>
      </c>
      <c r="DW586" s="1304"/>
    </row>
    <row r="587" spans="1:127" s="240" customFormat="1" ht="15.75">
      <c r="B587" s="1338">
        <v>0</v>
      </c>
      <c r="C587" s="1338">
        <v>0</v>
      </c>
      <c r="D587" s="1338">
        <v>0</v>
      </c>
      <c r="E587" s="1338">
        <v>0</v>
      </c>
      <c r="F587" s="1338">
        <v>0</v>
      </c>
      <c r="G587" s="1338">
        <v>0</v>
      </c>
      <c r="H587" s="1338">
        <v>0</v>
      </c>
      <c r="I587" s="1338">
        <v>0</v>
      </c>
      <c r="J587" s="1338">
        <v>0</v>
      </c>
      <c r="K587" s="1338">
        <v>0</v>
      </c>
      <c r="L587" s="1338">
        <v>0</v>
      </c>
      <c r="M587" s="1338">
        <v>0</v>
      </c>
      <c r="N587" s="1338">
        <v>0</v>
      </c>
      <c r="O587" s="1338">
        <v>0</v>
      </c>
      <c r="P587" s="1338">
        <v>0</v>
      </c>
      <c r="Q587" s="1338">
        <v>0</v>
      </c>
      <c r="R587" s="1338">
        <v>0</v>
      </c>
      <c r="S587" s="1338">
        <v>0</v>
      </c>
      <c r="T587" s="1338">
        <v>0</v>
      </c>
      <c r="U587" s="1338">
        <v>0</v>
      </c>
      <c r="V587" s="1338">
        <v>0</v>
      </c>
      <c r="W587" s="1338">
        <v>0</v>
      </c>
      <c r="X587" s="1338">
        <v>0</v>
      </c>
      <c r="Y587" s="1338">
        <v>0</v>
      </c>
      <c r="Z587" s="1338">
        <v>0</v>
      </c>
      <c r="AA587" s="1338">
        <v>0</v>
      </c>
      <c r="AB587" s="1338">
        <v>0</v>
      </c>
      <c r="AC587" s="1338">
        <v>0</v>
      </c>
      <c r="AD587" s="1338">
        <v>0</v>
      </c>
      <c r="AE587" s="1338">
        <v>0</v>
      </c>
      <c r="AF587" s="1338">
        <v>0</v>
      </c>
      <c r="AG587" s="1338">
        <v>0</v>
      </c>
      <c r="AH587" s="1338">
        <v>0</v>
      </c>
      <c r="AI587" s="1338">
        <v>0</v>
      </c>
      <c r="AJ587" s="1338">
        <v>0</v>
      </c>
      <c r="AK587" s="1338">
        <v>0</v>
      </c>
      <c r="AL587" s="1338">
        <v>0</v>
      </c>
      <c r="AM587" s="1338">
        <v>0</v>
      </c>
      <c r="AN587" s="1338">
        <v>0</v>
      </c>
      <c r="AO587" s="1338">
        <v>0</v>
      </c>
      <c r="AP587" s="1338">
        <v>0</v>
      </c>
      <c r="AQ587" s="1338">
        <v>0</v>
      </c>
      <c r="AR587" s="1338">
        <v>0</v>
      </c>
      <c r="AS587" s="1338">
        <v>0</v>
      </c>
      <c r="AT587" s="1338">
        <v>0</v>
      </c>
      <c r="AU587" s="1338">
        <v>0</v>
      </c>
      <c r="AV587" s="1338">
        <v>0</v>
      </c>
      <c r="AW587" s="1338">
        <v>0</v>
      </c>
      <c r="AX587" s="1338">
        <v>0</v>
      </c>
      <c r="AY587" s="1338">
        <v>0</v>
      </c>
      <c r="AZ587" s="1338">
        <v>0</v>
      </c>
      <c r="BA587" s="1338">
        <v>0</v>
      </c>
      <c r="BB587" s="1338">
        <v>0</v>
      </c>
      <c r="BC587" s="1338">
        <v>0</v>
      </c>
      <c r="BD587" s="1338">
        <v>0</v>
      </c>
      <c r="BE587" s="1338">
        <v>0</v>
      </c>
      <c r="BF587" s="1338">
        <v>0</v>
      </c>
      <c r="BG587" s="1338">
        <v>0</v>
      </c>
      <c r="BH587" s="1338">
        <v>0</v>
      </c>
      <c r="BI587" s="1338">
        <v>0</v>
      </c>
      <c r="BJ587" s="1338">
        <v>0</v>
      </c>
      <c r="BK587" s="1338">
        <v>0</v>
      </c>
      <c r="BL587" s="1338">
        <v>0</v>
      </c>
      <c r="BM587" s="1338">
        <v>0</v>
      </c>
      <c r="BN587" s="1338">
        <v>0</v>
      </c>
      <c r="BO587" s="1338">
        <v>0</v>
      </c>
      <c r="BP587" s="1338">
        <v>0</v>
      </c>
      <c r="BQ587" s="1338">
        <v>0</v>
      </c>
      <c r="BR587" s="1338">
        <v>0</v>
      </c>
      <c r="BS587" s="1338">
        <v>0</v>
      </c>
      <c r="BT587" s="1338">
        <v>0</v>
      </c>
      <c r="BU587" s="1338">
        <v>0</v>
      </c>
      <c r="BV587" s="1338">
        <v>0</v>
      </c>
      <c r="BW587" s="1338">
        <v>0</v>
      </c>
      <c r="BX587" s="1338">
        <v>0</v>
      </c>
      <c r="BY587" s="1338">
        <v>0</v>
      </c>
      <c r="BZ587" s="1338">
        <v>0</v>
      </c>
      <c r="CA587" s="1338">
        <v>0</v>
      </c>
      <c r="CB587" s="1338">
        <v>0</v>
      </c>
      <c r="CC587" s="1338">
        <v>0</v>
      </c>
      <c r="CD587" s="1338">
        <v>0</v>
      </c>
      <c r="CE587" s="1338">
        <v>0</v>
      </c>
      <c r="CF587" s="1338">
        <v>0</v>
      </c>
      <c r="CG587" s="1338">
        <v>0</v>
      </c>
      <c r="CH587" s="1338">
        <v>0</v>
      </c>
      <c r="CI587" s="1338">
        <v>0</v>
      </c>
      <c r="CJ587" s="1338">
        <v>0</v>
      </c>
      <c r="CK587" s="1338">
        <v>0</v>
      </c>
      <c r="CL587" s="1338">
        <v>0</v>
      </c>
      <c r="CM587" s="1338">
        <v>0</v>
      </c>
      <c r="CN587" s="1338">
        <v>0</v>
      </c>
      <c r="CO587" s="1338">
        <v>0</v>
      </c>
      <c r="CP587" s="1338">
        <v>0</v>
      </c>
      <c r="CQ587" s="1338">
        <v>0</v>
      </c>
      <c r="CR587" s="1338">
        <v>0</v>
      </c>
      <c r="CS587" s="1338">
        <v>0</v>
      </c>
      <c r="CT587" s="1338">
        <v>0</v>
      </c>
      <c r="CU587" s="1338">
        <v>0</v>
      </c>
      <c r="CV587" s="1338">
        <v>0</v>
      </c>
      <c r="CW587" s="1338">
        <v>0</v>
      </c>
      <c r="CX587" s="1338">
        <v>0</v>
      </c>
      <c r="CY587" s="1338">
        <v>0</v>
      </c>
      <c r="CZ587" s="1338">
        <v>0</v>
      </c>
      <c r="DA587" s="1338">
        <v>0</v>
      </c>
      <c r="DB587" s="1338">
        <v>0</v>
      </c>
      <c r="DC587" s="1338">
        <v>0</v>
      </c>
      <c r="DD587" s="1338">
        <v>0</v>
      </c>
      <c r="DE587" s="1338">
        <v>0</v>
      </c>
      <c r="DF587" s="1338">
        <v>0</v>
      </c>
      <c r="DG587" s="1338">
        <v>0</v>
      </c>
      <c r="DH587" s="1338">
        <v>0</v>
      </c>
      <c r="DI587" s="1338">
        <v>0</v>
      </c>
      <c r="DJ587" s="1338">
        <v>0</v>
      </c>
      <c r="DK587" s="1338">
        <v>0</v>
      </c>
      <c r="DL587" s="1338">
        <v>0</v>
      </c>
      <c r="DM587" s="1338">
        <v>0</v>
      </c>
      <c r="DN587" s="1338">
        <v>0</v>
      </c>
      <c r="DO587" s="1338">
        <v>0</v>
      </c>
      <c r="DP587" s="1338">
        <v>0</v>
      </c>
      <c r="DQ587" s="200">
        <v>0</v>
      </c>
      <c r="DR587" s="200">
        <v>0</v>
      </c>
      <c r="DS587" s="200">
        <v>0</v>
      </c>
      <c r="DT587" s="200">
        <v>0</v>
      </c>
      <c r="DU587" s="200">
        <v>0</v>
      </c>
      <c r="DV587" s="200">
        <v>0</v>
      </c>
      <c r="DW587" s="1304"/>
    </row>
    <row r="588" spans="1:127" s="240" customFormat="1">
      <c r="A588" s="397"/>
      <c r="B588" s="397"/>
      <c r="C588" s="397"/>
      <c r="D588" s="397"/>
      <c r="E588" s="397"/>
      <c r="F588" s="397"/>
      <c r="G588" s="397"/>
      <c r="H588" s="397"/>
      <c r="I588" s="397"/>
      <c r="J588" s="397"/>
      <c r="K588" s="397"/>
      <c r="L588" s="397"/>
      <c r="M588" s="397"/>
      <c r="N588" s="397"/>
      <c r="O588" s="397"/>
      <c r="P588" s="397"/>
      <c r="Q588" s="397"/>
      <c r="R588" s="397"/>
      <c r="S588" s="397"/>
      <c r="T588" s="397"/>
      <c r="U588" s="397"/>
      <c r="V588" s="397"/>
      <c r="W588" s="397"/>
      <c r="X588" s="397"/>
      <c r="Y588" s="397"/>
      <c r="Z588" s="397"/>
      <c r="AA588" s="397"/>
      <c r="AB588" s="397"/>
      <c r="AC588" s="397"/>
      <c r="AD588" s="397"/>
      <c r="AE588" s="397"/>
      <c r="AF588" s="397"/>
      <c r="AG588" s="397"/>
      <c r="AH588" s="397"/>
      <c r="AI588" s="397"/>
      <c r="AJ588" s="397"/>
      <c r="AK588" s="397"/>
      <c r="AL588" s="397"/>
      <c r="AM588" s="397"/>
      <c r="AN588" s="397"/>
      <c r="AO588" s="397"/>
      <c r="AP588" s="397"/>
      <c r="AQ588" s="397"/>
      <c r="AR588" s="397"/>
      <c r="AS588" s="397"/>
      <c r="AT588" s="397"/>
      <c r="AU588" s="397"/>
      <c r="AV588" s="397"/>
      <c r="AW588" s="397"/>
      <c r="AX588" s="397"/>
      <c r="AY588" s="397"/>
      <c r="AZ588" s="397"/>
      <c r="BA588" s="397"/>
      <c r="BB588" s="397"/>
      <c r="BC588" s="397"/>
      <c r="BD588" s="397"/>
      <c r="BE588" s="397"/>
      <c r="BF588" s="397"/>
      <c r="BG588" s="397"/>
      <c r="BH588" s="397"/>
      <c r="BI588" s="397"/>
      <c r="BJ588" s="397"/>
      <c r="BK588" s="397"/>
      <c r="BL588" s="397"/>
      <c r="BM588" s="397"/>
      <c r="BN588" s="397"/>
      <c r="BO588" s="397"/>
      <c r="BP588" s="397"/>
      <c r="BQ588" s="397"/>
      <c r="BR588" s="397"/>
      <c r="BS588" s="397"/>
      <c r="BT588" s="397"/>
      <c r="BU588" s="397"/>
      <c r="BV588" s="397"/>
      <c r="BW588" s="397"/>
      <c r="BX588" s="397"/>
      <c r="BY588" s="397"/>
      <c r="BZ588" s="397"/>
      <c r="CA588" s="397"/>
      <c r="CB588" s="397"/>
      <c r="CC588" s="397"/>
      <c r="CD588" s="397"/>
      <c r="CE588" s="397"/>
      <c r="CF588" s="397"/>
      <c r="CG588" s="397"/>
      <c r="CH588" s="397"/>
      <c r="CI588" s="397"/>
      <c r="CJ588" s="397"/>
      <c r="CK588" s="397"/>
      <c r="CL588" s="397"/>
      <c r="CM588" s="397"/>
      <c r="CN588" s="397"/>
      <c r="CO588" s="397"/>
      <c r="CP588" s="397"/>
      <c r="CQ588" s="397"/>
      <c r="CR588" s="397"/>
      <c r="CS588" s="397"/>
      <c r="CT588" s="397"/>
      <c r="CU588" s="397"/>
      <c r="CV588" s="397"/>
      <c r="CW588" s="397"/>
      <c r="CX588" s="397"/>
      <c r="CY588" s="397"/>
      <c r="CZ588" s="397"/>
      <c r="DA588" s="397"/>
      <c r="DB588" s="397"/>
      <c r="DC588" s="397"/>
      <c r="DD588" s="397"/>
      <c r="DE588" s="397"/>
      <c r="DF588" s="397"/>
      <c r="DG588" s="397"/>
      <c r="DH588" s="397"/>
      <c r="DI588" s="397"/>
      <c r="DJ588" s="397"/>
      <c r="DK588" s="397"/>
      <c r="DL588" s="397"/>
      <c r="DM588" s="397"/>
      <c r="DN588" s="397"/>
      <c r="DO588" s="397"/>
      <c r="DP588" s="397"/>
      <c r="DQ588" s="397"/>
      <c r="DR588" s="397"/>
      <c r="DS588" s="397"/>
      <c r="DT588" s="397"/>
      <c r="DU588" s="397"/>
      <c r="DV588" s="397"/>
      <c r="DW588" s="611" t="s">
        <v>846</v>
      </c>
    </row>
  </sheetData>
  <mergeCells count="3599">
    <mergeCell ref="DK581:DK585"/>
    <mergeCell ref="DL581:DL585"/>
    <mergeCell ref="DM581:DM585"/>
    <mergeCell ref="DN581:DN585"/>
    <mergeCell ref="DO581:DP585"/>
    <mergeCell ref="DE580:DG580"/>
    <mergeCell ref="DH580:DI580"/>
    <mergeCell ref="BS581:BY585"/>
    <mergeCell ref="CA581:CG585"/>
    <mergeCell ref="CI581:CO585"/>
    <mergeCell ref="CQ581:CW585"/>
    <mergeCell ref="BS580:BY580"/>
    <mergeCell ref="CA580:CG580"/>
    <mergeCell ref="CI580:CO580"/>
    <mergeCell ref="CQ580:CW580"/>
    <mergeCell ref="CY580:DA580"/>
    <mergeCell ref="DB580:DD580"/>
    <mergeCell ref="DJ578:DJ579"/>
    <mergeCell ref="DK578:DK579"/>
    <mergeCell ref="DL578:DL579"/>
    <mergeCell ref="DM578:DM579"/>
    <mergeCell ref="DN578:DN579"/>
    <mergeCell ref="AE580:AK580"/>
    <mergeCell ref="AM580:AS580"/>
    <mergeCell ref="AU580:BA580"/>
    <mergeCell ref="BC580:BI580"/>
    <mergeCell ref="BK580:BQ580"/>
    <mergeCell ref="CQ578:CS579"/>
    <mergeCell ref="CT578:CW579"/>
    <mergeCell ref="CY578:DA579"/>
    <mergeCell ref="DB578:DD579"/>
    <mergeCell ref="DE578:DG579"/>
    <mergeCell ref="DH578:DI579"/>
    <mergeCell ref="BS578:BU579"/>
    <mergeCell ref="BV578:BY579"/>
    <mergeCell ref="CA578:CC579"/>
    <mergeCell ref="CD578:CG579"/>
    <mergeCell ref="CI578:CK579"/>
    <mergeCell ref="CL578:CO579"/>
    <mergeCell ref="AU578:AW579"/>
    <mergeCell ref="AX578:BA579"/>
    <mergeCell ref="BC578:BE579"/>
    <mergeCell ref="BF578:BI579"/>
    <mergeCell ref="BK578:BM579"/>
    <mergeCell ref="BN578:BQ579"/>
    <mergeCell ref="B578:AC579"/>
    <mergeCell ref="AE578:AG579"/>
    <mergeCell ref="AH578:AK579"/>
    <mergeCell ref="AM578:AO579"/>
    <mergeCell ref="AP578:AS579"/>
    <mergeCell ref="BV577:BY577"/>
    <mergeCell ref="CA577:CC577"/>
    <mergeCell ref="CD577:CG577"/>
    <mergeCell ref="CI577:CK577"/>
    <mergeCell ref="CL577:CO577"/>
    <mergeCell ref="CQ577:CS577"/>
    <mergeCell ref="AX577:BA577"/>
    <mergeCell ref="BC577:BE577"/>
    <mergeCell ref="BF577:BI577"/>
    <mergeCell ref="BK577:BM577"/>
    <mergeCell ref="BN577:BQ577"/>
    <mergeCell ref="BS577:BU577"/>
    <mergeCell ref="DN574:DN576"/>
    <mergeCell ref="DO574:DP579"/>
    <mergeCell ref="B575:AC576"/>
    <mergeCell ref="B577:AC577"/>
    <mergeCell ref="AE577:AG577"/>
    <mergeCell ref="AH577:AK577"/>
    <mergeCell ref="AM577:AO577"/>
    <mergeCell ref="AP577:AS577"/>
    <mergeCell ref="AU577:AW577"/>
    <mergeCell ref="DB574:DD576"/>
    <mergeCell ref="DE574:DG576"/>
    <mergeCell ref="DH574:DI576"/>
    <mergeCell ref="DJ574:DJ576"/>
    <mergeCell ref="DK574:DK576"/>
    <mergeCell ref="DL574:DL576"/>
    <mergeCell ref="CD574:CG576"/>
    <mergeCell ref="CI574:CK576"/>
    <mergeCell ref="CL574:CO576"/>
    <mergeCell ref="CQ574:CS576"/>
    <mergeCell ref="CT574:CW576"/>
    <mergeCell ref="CY574:DA576"/>
    <mergeCell ref="BF574:BI576"/>
    <mergeCell ref="BK574:BM576"/>
    <mergeCell ref="BN574:BQ576"/>
    <mergeCell ref="BS574:BU576"/>
    <mergeCell ref="BV574:BY576"/>
    <mergeCell ref="CA574:CC576"/>
    <mergeCell ref="CT577:CW577"/>
    <mergeCell ref="CY577:DA577"/>
    <mergeCell ref="DB577:DD577"/>
    <mergeCell ref="DE577:DG577"/>
    <mergeCell ref="DH577:DI577"/>
    <mergeCell ref="B574:AC574"/>
    <mergeCell ref="AE574:AG576"/>
    <mergeCell ref="AH574:AK576"/>
    <mergeCell ref="AM574:AO576"/>
    <mergeCell ref="AP574:AS576"/>
    <mergeCell ref="AU574:AW576"/>
    <mergeCell ref="AX574:BA576"/>
    <mergeCell ref="BC574:BE576"/>
    <mergeCell ref="DE571:DG573"/>
    <mergeCell ref="DH571:DI573"/>
    <mergeCell ref="DJ571:DJ573"/>
    <mergeCell ref="DK571:DK573"/>
    <mergeCell ref="DL571:DL573"/>
    <mergeCell ref="DM571:DM573"/>
    <mergeCell ref="CI571:CK573"/>
    <mergeCell ref="CL571:CO573"/>
    <mergeCell ref="CQ571:CS573"/>
    <mergeCell ref="CT571:CW573"/>
    <mergeCell ref="CY571:DA573"/>
    <mergeCell ref="DB571:DD573"/>
    <mergeCell ref="BK571:BM573"/>
    <mergeCell ref="BN571:BQ573"/>
    <mergeCell ref="BS571:BU573"/>
    <mergeCell ref="BV571:BY573"/>
    <mergeCell ref="CA571:CC573"/>
    <mergeCell ref="CD571:CG573"/>
    <mergeCell ref="DM574:DM576"/>
    <mergeCell ref="DO570:DP573"/>
    <mergeCell ref="B571:AC572"/>
    <mergeCell ref="AE571:AG573"/>
    <mergeCell ref="AH571:AK573"/>
    <mergeCell ref="AM571:AO573"/>
    <mergeCell ref="AP571:AS573"/>
    <mergeCell ref="AU571:AW573"/>
    <mergeCell ref="AX571:BA573"/>
    <mergeCell ref="BC571:BE573"/>
    <mergeCell ref="BF571:BI573"/>
    <mergeCell ref="CQ570:CS570"/>
    <mergeCell ref="CT570:CW570"/>
    <mergeCell ref="CY570:DA570"/>
    <mergeCell ref="DB570:DD570"/>
    <mergeCell ref="DE570:DG570"/>
    <mergeCell ref="DH570:DI570"/>
    <mergeCell ref="BS570:BU570"/>
    <mergeCell ref="BV570:BY570"/>
    <mergeCell ref="CA570:CC570"/>
    <mergeCell ref="CD570:CG570"/>
    <mergeCell ref="CI570:CK570"/>
    <mergeCell ref="CL570:CO570"/>
    <mergeCell ref="AU570:AW570"/>
    <mergeCell ref="AX570:BA570"/>
    <mergeCell ref="BC570:BE570"/>
    <mergeCell ref="BF570:BI570"/>
    <mergeCell ref="BK570:BM570"/>
    <mergeCell ref="BN570:BQ570"/>
    <mergeCell ref="DN571:DN573"/>
    <mergeCell ref="B573:AC573"/>
    <mergeCell ref="B570:AC570"/>
    <mergeCell ref="AE570:AG570"/>
    <mergeCell ref="AH570:AK570"/>
    <mergeCell ref="AM570:AO570"/>
    <mergeCell ref="AP570:AS570"/>
    <mergeCell ref="BF569:BI569"/>
    <mergeCell ref="BK569:BM569"/>
    <mergeCell ref="BN569:BQ569"/>
    <mergeCell ref="BS569:BU569"/>
    <mergeCell ref="BV569:BY569"/>
    <mergeCell ref="CA569:CC569"/>
    <mergeCell ref="AH569:AK569"/>
    <mergeCell ref="AM569:AO569"/>
    <mergeCell ref="AP569:AS569"/>
    <mergeCell ref="AU569:AW569"/>
    <mergeCell ref="AX569:BA569"/>
    <mergeCell ref="BC569:BE569"/>
    <mergeCell ref="DH568:DI569"/>
    <mergeCell ref="DJ568:DJ569"/>
    <mergeCell ref="DK568:DK569"/>
    <mergeCell ref="DL568:DL569"/>
    <mergeCell ref="DM568:DM569"/>
    <mergeCell ref="DN568:DN569"/>
    <mergeCell ref="DM567:DN567"/>
    <mergeCell ref="AE568:AK568"/>
    <mergeCell ref="AM568:AS568"/>
    <mergeCell ref="AU568:BA568"/>
    <mergeCell ref="BC568:BI568"/>
    <mergeCell ref="BK568:BQ568"/>
    <mergeCell ref="BS568:BY568"/>
    <mergeCell ref="CA568:CG568"/>
    <mergeCell ref="CI568:CO568"/>
    <mergeCell ref="CQ568:CW568"/>
    <mergeCell ref="DO564:DP569"/>
    <mergeCell ref="AE565:AT567"/>
    <mergeCell ref="AU565:AX567"/>
    <mergeCell ref="BC565:BR567"/>
    <mergeCell ref="BS565:BZ567"/>
    <mergeCell ref="CA565:CP567"/>
    <mergeCell ref="CQ565:CX567"/>
    <mergeCell ref="CY565:DL566"/>
    <mergeCell ref="DM565:DN566"/>
    <mergeCell ref="CY567:DL567"/>
    <mergeCell ref="CD569:CG569"/>
    <mergeCell ref="CI569:CK569"/>
    <mergeCell ref="CL569:CO569"/>
    <mergeCell ref="CQ569:CS569"/>
    <mergeCell ref="CT569:CW569"/>
    <mergeCell ref="BC535:BE535"/>
    <mergeCell ref="BC536:BE536"/>
    <mergeCell ref="BY536:CA536"/>
    <mergeCell ref="B538:G538"/>
    <mergeCell ref="DE555:DG555"/>
    <mergeCell ref="B564:AC569"/>
    <mergeCell ref="CY568:DA569"/>
    <mergeCell ref="DB568:DD569"/>
    <mergeCell ref="DE568:DG569"/>
    <mergeCell ref="AE569:AG569"/>
    <mergeCell ref="CB532:CF532"/>
    <mergeCell ref="AX533:BB533"/>
    <mergeCell ref="BC533:BE533"/>
    <mergeCell ref="BY533:CA533"/>
    <mergeCell ref="CB533:CF533"/>
    <mergeCell ref="BC534:BE534"/>
    <mergeCell ref="BY531:CA531"/>
    <mergeCell ref="CB531:CF531"/>
    <mergeCell ref="H532:J535"/>
    <mergeCell ref="L532:N535"/>
    <mergeCell ref="P532:R535"/>
    <mergeCell ref="T532:V535"/>
    <mergeCell ref="X532:Z535"/>
    <mergeCell ref="AX532:BB532"/>
    <mergeCell ref="BC532:BE532"/>
    <mergeCell ref="BY532:CA532"/>
    <mergeCell ref="CY563:DA563"/>
    <mergeCell ref="DB563:DD563"/>
    <mergeCell ref="DE563:DG563"/>
    <mergeCell ref="BC529:BE529"/>
    <mergeCell ref="BY529:CA529"/>
    <mergeCell ref="CB529:CF529"/>
    <mergeCell ref="CG529:CN533"/>
    <mergeCell ref="AX530:BB530"/>
    <mergeCell ref="BC530:BE530"/>
    <mergeCell ref="BY530:CA530"/>
    <mergeCell ref="CB530:CF530"/>
    <mergeCell ref="AX531:BB531"/>
    <mergeCell ref="BC531:BE531"/>
    <mergeCell ref="H528:J531"/>
    <mergeCell ref="L528:N531"/>
    <mergeCell ref="P528:R531"/>
    <mergeCell ref="T528:V531"/>
    <mergeCell ref="X528:Z531"/>
    <mergeCell ref="AX528:BB528"/>
    <mergeCell ref="AX529:BB529"/>
    <mergeCell ref="CG526:CN526"/>
    <mergeCell ref="AX527:BB527"/>
    <mergeCell ref="BC527:BE527"/>
    <mergeCell ref="BY527:CA527"/>
    <mergeCell ref="CB527:CF527"/>
    <mergeCell ref="CG527:CN528"/>
    <mergeCell ref="BC528:BE528"/>
    <mergeCell ref="BY528:CA528"/>
    <mergeCell ref="CB528:CF528"/>
    <mergeCell ref="CG525:CN525"/>
    <mergeCell ref="H526:J527"/>
    <mergeCell ref="L526:N527"/>
    <mergeCell ref="P526:R527"/>
    <mergeCell ref="T526:V527"/>
    <mergeCell ref="X526:Z527"/>
    <mergeCell ref="AX526:BE526"/>
    <mergeCell ref="BF526:BX526"/>
    <mergeCell ref="BY526:CA526"/>
    <mergeCell ref="CB526:CF526"/>
    <mergeCell ref="BF524:BR524"/>
    <mergeCell ref="BS524:BX524"/>
    <mergeCell ref="BY524:CF524"/>
    <mergeCell ref="AX525:BE525"/>
    <mergeCell ref="BF525:BR525"/>
    <mergeCell ref="BS525:BX525"/>
    <mergeCell ref="BY525:CF525"/>
    <mergeCell ref="H524:J525"/>
    <mergeCell ref="L524:N525"/>
    <mergeCell ref="P524:R525"/>
    <mergeCell ref="T524:V525"/>
    <mergeCell ref="X524:Z525"/>
    <mergeCell ref="AX524:BE524"/>
    <mergeCell ref="CO522:DA523"/>
    <mergeCell ref="H523:J523"/>
    <mergeCell ref="L523:N523"/>
    <mergeCell ref="P523:R523"/>
    <mergeCell ref="T523:V523"/>
    <mergeCell ref="X523:Z523"/>
    <mergeCell ref="BG491:BS491"/>
    <mergeCell ref="F500:CD500"/>
    <mergeCell ref="BX512:CK512"/>
    <mergeCell ref="B516:B520"/>
    <mergeCell ref="B522:G523"/>
    <mergeCell ref="H522:Z522"/>
    <mergeCell ref="AX522:CN523"/>
    <mergeCell ref="DB479:DE479"/>
    <mergeCell ref="DE484:DG484"/>
    <mergeCell ref="B486:G490"/>
    <mergeCell ref="H486:BF488"/>
    <mergeCell ref="BG486:BS486"/>
    <mergeCell ref="BG487:BS487"/>
    <mergeCell ref="BG488:BS488"/>
    <mergeCell ref="H489:BF490"/>
    <mergeCell ref="BG489:BS489"/>
    <mergeCell ref="BG490:BS490"/>
    <mergeCell ref="BV479:BZ479"/>
    <mergeCell ref="CA479:CD479"/>
    <mergeCell ref="CF479:CK479"/>
    <mergeCell ref="CL479:CQ479"/>
    <mergeCell ref="CR479:CV479"/>
    <mergeCell ref="CW479:DA479"/>
    <mergeCell ref="AP479:AT479"/>
    <mergeCell ref="AU479:AY479"/>
    <mergeCell ref="AZ479:BC479"/>
    <mergeCell ref="BE479:BJ479"/>
    <mergeCell ref="BK479:BP479"/>
    <mergeCell ref="BQ479:BU479"/>
    <mergeCell ref="S477:T477"/>
    <mergeCell ref="U477:V477"/>
    <mergeCell ref="W477:X477"/>
    <mergeCell ref="Y477:Z477"/>
    <mergeCell ref="AA477:AB477"/>
    <mergeCell ref="AD477:AE477"/>
    <mergeCell ref="DB477:DC477"/>
    <mergeCell ref="DD477:DE477"/>
    <mergeCell ref="DF478:DH478"/>
    <mergeCell ref="C479:H479"/>
    <mergeCell ref="I479:N479"/>
    <mergeCell ref="O479:S479"/>
    <mergeCell ref="T479:X479"/>
    <mergeCell ref="Y479:AB479"/>
    <mergeCell ref="AD479:AI479"/>
    <mergeCell ref="AJ479:AO479"/>
    <mergeCell ref="CP477:CQ477"/>
    <mergeCell ref="CR477:CS477"/>
    <mergeCell ref="CT477:CU477"/>
    <mergeCell ref="CV477:CW477"/>
    <mergeCell ref="CX477:CY477"/>
    <mergeCell ref="CZ477:DA477"/>
    <mergeCell ref="CC477:CD477"/>
    <mergeCell ref="CF477:CG477"/>
    <mergeCell ref="CH477:CI477"/>
    <mergeCell ref="CJ477:CK477"/>
    <mergeCell ref="CL477:CM477"/>
    <mergeCell ref="CN477:CO477"/>
    <mergeCell ref="BQ477:BR477"/>
    <mergeCell ref="BS477:BT477"/>
    <mergeCell ref="BU477:BV477"/>
    <mergeCell ref="BW477:BX477"/>
    <mergeCell ref="BY476:BZ476"/>
    <mergeCell ref="CA476:CB476"/>
    <mergeCell ref="BE476:BF476"/>
    <mergeCell ref="BG476:BH476"/>
    <mergeCell ref="BI476:BJ476"/>
    <mergeCell ref="BK476:BL476"/>
    <mergeCell ref="BM477:BN477"/>
    <mergeCell ref="BO477:BP477"/>
    <mergeCell ref="AR477:AS477"/>
    <mergeCell ref="AT477:AU477"/>
    <mergeCell ref="AV477:AW477"/>
    <mergeCell ref="AX477:AY477"/>
    <mergeCell ref="AZ477:BA477"/>
    <mergeCell ref="BB477:BC477"/>
    <mergeCell ref="AF477:AG477"/>
    <mergeCell ref="AH477:AI477"/>
    <mergeCell ref="AJ477:AK477"/>
    <mergeCell ref="AL477:AM477"/>
    <mergeCell ref="AN477:AO477"/>
    <mergeCell ref="AP477:AQ477"/>
    <mergeCell ref="BY477:BZ477"/>
    <mergeCell ref="CA477:CB477"/>
    <mergeCell ref="BE477:BF477"/>
    <mergeCell ref="BG477:BH477"/>
    <mergeCell ref="BI477:BJ477"/>
    <mergeCell ref="BK477:BL477"/>
    <mergeCell ref="AP476:AQ476"/>
    <mergeCell ref="S476:T476"/>
    <mergeCell ref="U476:V476"/>
    <mergeCell ref="W476:X476"/>
    <mergeCell ref="Y476:Z476"/>
    <mergeCell ref="AA476:AB476"/>
    <mergeCell ref="AD476:AE476"/>
    <mergeCell ref="DB476:DC476"/>
    <mergeCell ref="DD476:DE476"/>
    <mergeCell ref="C477:D477"/>
    <mergeCell ref="E477:F477"/>
    <mergeCell ref="G477:H477"/>
    <mergeCell ref="I477:J477"/>
    <mergeCell ref="K477:L477"/>
    <mergeCell ref="M477:N477"/>
    <mergeCell ref="O477:P477"/>
    <mergeCell ref="Q477:R477"/>
    <mergeCell ref="CP476:CQ476"/>
    <mergeCell ref="CR476:CS476"/>
    <mergeCell ref="CT476:CU476"/>
    <mergeCell ref="CV476:CW476"/>
    <mergeCell ref="CX476:CY476"/>
    <mergeCell ref="CZ476:DA476"/>
    <mergeCell ref="CC476:CD476"/>
    <mergeCell ref="CF476:CG476"/>
    <mergeCell ref="CH476:CI476"/>
    <mergeCell ref="CJ476:CK476"/>
    <mergeCell ref="CL476:CM476"/>
    <mergeCell ref="CN476:CO476"/>
    <mergeCell ref="BQ476:BR476"/>
    <mergeCell ref="BS476:BT476"/>
    <mergeCell ref="BU476:BV476"/>
    <mergeCell ref="BW476:BX476"/>
    <mergeCell ref="B474:B475"/>
    <mergeCell ref="DF474:DL475"/>
    <mergeCell ref="C476:D476"/>
    <mergeCell ref="E476:F476"/>
    <mergeCell ref="G476:H476"/>
    <mergeCell ref="I476:J476"/>
    <mergeCell ref="K476:L476"/>
    <mergeCell ref="M476:N476"/>
    <mergeCell ref="O476:P476"/>
    <mergeCell ref="Q476:R476"/>
    <mergeCell ref="DI470:DO471"/>
    <mergeCell ref="J472:K472"/>
    <mergeCell ref="P472:Q472"/>
    <mergeCell ref="AK472:AL472"/>
    <mergeCell ref="AQ472:AR472"/>
    <mergeCell ref="BL472:BM472"/>
    <mergeCell ref="BR472:BS472"/>
    <mergeCell ref="CM472:CN472"/>
    <mergeCell ref="CS472:CT472"/>
    <mergeCell ref="BM476:BN476"/>
    <mergeCell ref="BO476:BP476"/>
    <mergeCell ref="AR476:AS476"/>
    <mergeCell ref="AT476:AU476"/>
    <mergeCell ref="AV476:AW476"/>
    <mergeCell ref="AX476:AY476"/>
    <mergeCell ref="AZ476:BA476"/>
    <mergeCell ref="BB476:BC476"/>
    <mergeCell ref="AF476:AG476"/>
    <mergeCell ref="AH476:AI476"/>
    <mergeCell ref="AJ476:AK476"/>
    <mergeCell ref="AL476:AM476"/>
    <mergeCell ref="AN476:AO476"/>
    <mergeCell ref="DB468:DE468"/>
    <mergeCell ref="B470:CQ471"/>
    <mergeCell ref="CR470:DE471"/>
    <mergeCell ref="DF470:DF471"/>
    <mergeCell ref="DG470:DG471"/>
    <mergeCell ref="DH470:DH471"/>
    <mergeCell ref="BV468:BZ468"/>
    <mergeCell ref="CA468:CD468"/>
    <mergeCell ref="CF468:CK468"/>
    <mergeCell ref="CL468:CQ468"/>
    <mergeCell ref="CR468:CV468"/>
    <mergeCell ref="CW468:DA468"/>
    <mergeCell ref="AP468:AT468"/>
    <mergeCell ref="AU468:AY468"/>
    <mergeCell ref="AZ468:BC468"/>
    <mergeCell ref="BE468:BJ468"/>
    <mergeCell ref="BK468:BP468"/>
    <mergeCell ref="BQ468:BU468"/>
    <mergeCell ref="S466:T466"/>
    <mergeCell ref="U466:V466"/>
    <mergeCell ref="W466:X466"/>
    <mergeCell ref="Y466:Z466"/>
    <mergeCell ref="AA466:AB466"/>
    <mergeCell ref="AD466:AE466"/>
    <mergeCell ref="DB466:DC466"/>
    <mergeCell ref="DD466:DE466"/>
    <mergeCell ref="DF467:DH467"/>
    <mergeCell ref="C468:H468"/>
    <mergeCell ref="I468:N468"/>
    <mergeCell ref="O468:S468"/>
    <mergeCell ref="T468:X468"/>
    <mergeCell ref="Y468:AB468"/>
    <mergeCell ref="AD468:AI468"/>
    <mergeCell ref="AJ468:AO468"/>
    <mergeCell ref="CP466:CQ466"/>
    <mergeCell ref="CR466:CS466"/>
    <mergeCell ref="CT466:CU466"/>
    <mergeCell ref="CV466:CW466"/>
    <mergeCell ref="CX466:CY466"/>
    <mergeCell ref="CZ466:DA466"/>
    <mergeCell ref="CC466:CD466"/>
    <mergeCell ref="CF466:CG466"/>
    <mergeCell ref="CH466:CI466"/>
    <mergeCell ref="CJ466:CK466"/>
    <mergeCell ref="CL466:CM466"/>
    <mergeCell ref="CN466:CO466"/>
    <mergeCell ref="BQ466:BR466"/>
    <mergeCell ref="BS466:BT466"/>
    <mergeCell ref="BU466:BV466"/>
    <mergeCell ref="BW466:BX466"/>
    <mergeCell ref="BY465:BZ465"/>
    <mergeCell ref="CA465:CB465"/>
    <mergeCell ref="BE465:BF465"/>
    <mergeCell ref="BG465:BH465"/>
    <mergeCell ref="BI465:BJ465"/>
    <mergeCell ref="BK465:BL465"/>
    <mergeCell ref="BM466:BN466"/>
    <mergeCell ref="BO466:BP466"/>
    <mergeCell ref="AR466:AS466"/>
    <mergeCell ref="AT466:AU466"/>
    <mergeCell ref="AV466:AW466"/>
    <mergeCell ref="AX466:AY466"/>
    <mergeCell ref="AZ466:BA466"/>
    <mergeCell ref="BB466:BC466"/>
    <mergeCell ref="AF466:AG466"/>
    <mergeCell ref="AH466:AI466"/>
    <mergeCell ref="AJ466:AK466"/>
    <mergeCell ref="AL466:AM466"/>
    <mergeCell ref="AN466:AO466"/>
    <mergeCell ref="AP466:AQ466"/>
    <mergeCell ref="BY466:BZ466"/>
    <mergeCell ref="CA466:CB466"/>
    <mergeCell ref="BE466:BF466"/>
    <mergeCell ref="BG466:BH466"/>
    <mergeCell ref="BI466:BJ466"/>
    <mergeCell ref="BK466:BL466"/>
    <mergeCell ref="AP465:AQ465"/>
    <mergeCell ref="S465:T465"/>
    <mergeCell ref="U465:V465"/>
    <mergeCell ref="W465:X465"/>
    <mergeCell ref="Y465:Z465"/>
    <mergeCell ref="AA465:AB465"/>
    <mergeCell ref="AD465:AE465"/>
    <mergeCell ref="DB465:DC465"/>
    <mergeCell ref="DD465:DE465"/>
    <mergeCell ref="C466:D466"/>
    <mergeCell ref="E466:F466"/>
    <mergeCell ref="G466:H466"/>
    <mergeCell ref="I466:J466"/>
    <mergeCell ref="K466:L466"/>
    <mergeCell ref="M466:N466"/>
    <mergeCell ref="O466:P466"/>
    <mergeCell ref="Q466:R466"/>
    <mergeCell ref="CP465:CQ465"/>
    <mergeCell ref="CR465:CS465"/>
    <mergeCell ref="CT465:CU465"/>
    <mergeCell ref="CV465:CW465"/>
    <mergeCell ref="CX465:CY465"/>
    <mergeCell ref="CZ465:DA465"/>
    <mergeCell ref="CC465:CD465"/>
    <mergeCell ref="CF465:CG465"/>
    <mergeCell ref="CH465:CI465"/>
    <mergeCell ref="CJ465:CK465"/>
    <mergeCell ref="CL465:CM465"/>
    <mergeCell ref="CN465:CO465"/>
    <mergeCell ref="BQ465:BR465"/>
    <mergeCell ref="BS465:BT465"/>
    <mergeCell ref="BU465:BV465"/>
    <mergeCell ref="BW465:BX465"/>
    <mergeCell ref="B463:B464"/>
    <mergeCell ref="DF463:DL464"/>
    <mergeCell ref="C465:D465"/>
    <mergeCell ref="E465:F465"/>
    <mergeCell ref="G465:H465"/>
    <mergeCell ref="I465:J465"/>
    <mergeCell ref="K465:L465"/>
    <mergeCell ref="M465:N465"/>
    <mergeCell ref="O465:P465"/>
    <mergeCell ref="Q465:R465"/>
    <mergeCell ref="DI459:DO460"/>
    <mergeCell ref="J461:K461"/>
    <mergeCell ref="P461:Q461"/>
    <mergeCell ref="AK461:AL461"/>
    <mergeCell ref="AQ461:AR461"/>
    <mergeCell ref="BL461:BM461"/>
    <mergeCell ref="BR461:BS461"/>
    <mergeCell ref="CM461:CN461"/>
    <mergeCell ref="CS461:CT461"/>
    <mergeCell ref="BM465:BN465"/>
    <mergeCell ref="BO465:BP465"/>
    <mergeCell ref="AR465:AS465"/>
    <mergeCell ref="AT465:AU465"/>
    <mergeCell ref="AV465:AW465"/>
    <mergeCell ref="AX465:AY465"/>
    <mergeCell ref="AZ465:BA465"/>
    <mergeCell ref="BB465:BC465"/>
    <mergeCell ref="AF465:AG465"/>
    <mergeCell ref="AH465:AI465"/>
    <mergeCell ref="AJ465:AK465"/>
    <mergeCell ref="AL465:AM465"/>
    <mergeCell ref="AN465:AO465"/>
    <mergeCell ref="DB457:DE457"/>
    <mergeCell ref="B459:CQ460"/>
    <mergeCell ref="CR459:DE460"/>
    <mergeCell ref="DF459:DF460"/>
    <mergeCell ref="DG459:DG460"/>
    <mergeCell ref="DH459:DH460"/>
    <mergeCell ref="BV457:BZ457"/>
    <mergeCell ref="CA457:CD457"/>
    <mergeCell ref="CF457:CK457"/>
    <mergeCell ref="CL457:CQ457"/>
    <mergeCell ref="CR457:CV457"/>
    <mergeCell ref="CW457:DA457"/>
    <mergeCell ref="AP457:AT457"/>
    <mergeCell ref="AU457:AY457"/>
    <mergeCell ref="AZ457:BC457"/>
    <mergeCell ref="BE457:BJ457"/>
    <mergeCell ref="BK457:BP457"/>
    <mergeCell ref="BQ457:BU457"/>
    <mergeCell ref="S455:T455"/>
    <mergeCell ref="U455:V455"/>
    <mergeCell ref="W455:X455"/>
    <mergeCell ref="Y455:Z455"/>
    <mergeCell ref="AA455:AB455"/>
    <mergeCell ref="AD455:AE455"/>
    <mergeCell ref="DB455:DC455"/>
    <mergeCell ref="DD455:DE455"/>
    <mergeCell ref="DF456:DH456"/>
    <mergeCell ref="C457:H457"/>
    <mergeCell ref="I457:N457"/>
    <mergeCell ref="O457:S457"/>
    <mergeCell ref="T457:X457"/>
    <mergeCell ref="Y457:AB457"/>
    <mergeCell ref="AD457:AI457"/>
    <mergeCell ref="AJ457:AO457"/>
    <mergeCell ref="CP455:CQ455"/>
    <mergeCell ref="CR455:CS455"/>
    <mergeCell ref="CT455:CU455"/>
    <mergeCell ref="CV455:CW455"/>
    <mergeCell ref="CX455:CY455"/>
    <mergeCell ref="CZ455:DA455"/>
    <mergeCell ref="CC455:CD455"/>
    <mergeCell ref="CF455:CG455"/>
    <mergeCell ref="CH455:CI455"/>
    <mergeCell ref="CJ455:CK455"/>
    <mergeCell ref="CL455:CM455"/>
    <mergeCell ref="CN455:CO455"/>
    <mergeCell ref="BQ455:BR455"/>
    <mergeCell ref="BS455:BT455"/>
    <mergeCell ref="BU455:BV455"/>
    <mergeCell ref="BW455:BX455"/>
    <mergeCell ref="BY454:BZ454"/>
    <mergeCell ref="CA454:CB454"/>
    <mergeCell ref="BE454:BF454"/>
    <mergeCell ref="BG454:BH454"/>
    <mergeCell ref="BI454:BJ454"/>
    <mergeCell ref="BK454:BL454"/>
    <mergeCell ref="BM455:BN455"/>
    <mergeCell ref="BO455:BP455"/>
    <mergeCell ref="AR455:AS455"/>
    <mergeCell ref="AT455:AU455"/>
    <mergeCell ref="AV455:AW455"/>
    <mergeCell ref="AX455:AY455"/>
    <mergeCell ref="AZ455:BA455"/>
    <mergeCell ref="BB455:BC455"/>
    <mergeCell ref="AF455:AG455"/>
    <mergeCell ref="AH455:AI455"/>
    <mergeCell ref="AJ455:AK455"/>
    <mergeCell ref="AL455:AM455"/>
    <mergeCell ref="AN455:AO455"/>
    <mergeCell ref="AP455:AQ455"/>
    <mergeCell ref="BY455:BZ455"/>
    <mergeCell ref="CA455:CB455"/>
    <mergeCell ref="BE455:BF455"/>
    <mergeCell ref="BG455:BH455"/>
    <mergeCell ref="BI455:BJ455"/>
    <mergeCell ref="BK455:BL455"/>
    <mergeCell ref="AP454:AQ454"/>
    <mergeCell ref="S454:T454"/>
    <mergeCell ref="U454:V454"/>
    <mergeCell ref="W454:X454"/>
    <mergeCell ref="Y454:Z454"/>
    <mergeCell ref="AA454:AB454"/>
    <mergeCell ref="AD454:AE454"/>
    <mergeCell ref="DB454:DC454"/>
    <mergeCell ref="DD454:DE454"/>
    <mergeCell ref="C455:D455"/>
    <mergeCell ref="E455:F455"/>
    <mergeCell ref="G455:H455"/>
    <mergeCell ref="I455:J455"/>
    <mergeCell ref="K455:L455"/>
    <mergeCell ref="M455:N455"/>
    <mergeCell ref="O455:P455"/>
    <mergeCell ref="Q455:R455"/>
    <mergeCell ref="CP454:CQ454"/>
    <mergeCell ref="CR454:CS454"/>
    <mergeCell ref="CT454:CU454"/>
    <mergeCell ref="CV454:CW454"/>
    <mergeCell ref="CX454:CY454"/>
    <mergeCell ref="CZ454:DA454"/>
    <mergeCell ref="CC454:CD454"/>
    <mergeCell ref="CF454:CG454"/>
    <mergeCell ref="CH454:CI454"/>
    <mergeCell ref="CJ454:CK454"/>
    <mergeCell ref="CL454:CM454"/>
    <mergeCell ref="CN454:CO454"/>
    <mergeCell ref="BQ454:BR454"/>
    <mergeCell ref="BS454:BT454"/>
    <mergeCell ref="BU454:BV454"/>
    <mergeCell ref="BW454:BX454"/>
    <mergeCell ref="B452:B453"/>
    <mergeCell ref="DF452:DL453"/>
    <mergeCell ref="C454:D454"/>
    <mergeCell ref="E454:F454"/>
    <mergeCell ref="G454:H454"/>
    <mergeCell ref="I454:J454"/>
    <mergeCell ref="K454:L454"/>
    <mergeCell ref="M454:N454"/>
    <mergeCell ref="O454:P454"/>
    <mergeCell ref="Q454:R454"/>
    <mergeCell ref="DI448:DO449"/>
    <mergeCell ref="J450:K450"/>
    <mergeCell ref="P450:Q450"/>
    <mergeCell ref="AK450:AL450"/>
    <mergeCell ref="AQ450:AR450"/>
    <mergeCell ref="BL450:BM450"/>
    <mergeCell ref="BR450:BS450"/>
    <mergeCell ref="CM450:CN450"/>
    <mergeCell ref="CS450:CT450"/>
    <mergeCell ref="BM454:BN454"/>
    <mergeCell ref="BO454:BP454"/>
    <mergeCell ref="AR454:AS454"/>
    <mergeCell ref="AT454:AU454"/>
    <mergeCell ref="AV454:AW454"/>
    <mergeCell ref="AX454:AY454"/>
    <mergeCell ref="AZ454:BA454"/>
    <mergeCell ref="BB454:BC454"/>
    <mergeCell ref="AF454:AG454"/>
    <mergeCell ref="AH454:AI454"/>
    <mergeCell ref="AJ454:AK454"/>
    <mergeCell ref="AL454:AM454"/>
    <mergeCell ref="AN454:AO454"/>
    <mergeCell ref="DB446:DE446"/>
    <mergeCell ref="B448:CQ449"/>
    <mergeCell ref="CR448:DE449"/>
    <mergeCell ref="DF448:DF449"/>
    <mergeCell ref="DG448:DG449"/>
    <mergeCell ref="DH448:DH449"/>
    <mergeCell ref="BV446:BZ446"/>
    <mergeCell ref="CA446:CD446"/>
    <mergeCell ref="CF446:CK446"/>
    <mergeCell ref="CL446:CQ446"/>
    <mergeCell ref="CR446:CV446"/>
    <mergeCell ref="CW446:DA446"/>
    <mergeCell ref="AP446:AT446"/>
    <mergeCell ref="AU446:AY446"/>
    <mergeCell ref="AZ446:BC446"/>
    <mergeCell ref="BE446:BJ446"/>
    <mergeCell ref="BK446:BP446"/>
    <mergeCell ref="BQ446:BU446"/>
    <mergeCell ref="S444:T444"/>
    <mergeCell ref="U444:V444"/>
    <mergeCell ref="W444:X444"/>
    <mergeCell ref="Y444:Z444"/>
    <mergeCell ref="AA444:AB444"/>
    <mergeCell ref="AD444:AE444"/>
    <mergeCell ref="DB444:DC444"/>
    <mergeCell ref="DD444:DE444"/>
    <mergeCell ref="DF445:DH445"/>
    <mergeCell ref="C446:H446"/>
    <mergeCell ref="I446:N446"/>
    <mergeCell ref="O446:S446"/>
    <mergeCell ref="T446:X446"/>
    <mergeCell ref="Y446:AB446"/>
    <mergeCell ref="AD446:AI446"/>
    <mergeCell ref="AJ446:AO446"/>
    <mergeCell ref="CP444:CQ444"/>
    <mergeCell ref="CR444:CS444"/>
    <mergeCell ref="CT444:CU444"/>
    <mergeCell ref="CV444:CW444"/>
    <mergeCell ref="CX444:CY444"/>
    <mergeCell ref="CZ444:DA444"/>
    <mergeCell ref="CC444:CD444"/>
    <mergeCell ref="CF444:CG444"/>
    <mergeCell ref="CH444:CI444"/>
    <mergeCell ref="CJ444:CK444"/>
    <mergeCell ref="CL444:CM444"/>
    <mergeCell ref="CN444:CO444"/>
    <mergeCell ref="BQ444:BR444"/>
    <mergeCell ref="BS444:BT444"/>
    <mergeCell ref="BU444:BV444"/>
    <mergeCell ref="BW444:BX444"/>
    <mergeCell ref="BY443:BZ443"/>
    <mergeCell ref="CA443:CB443"/>
    <mergeCell ref="BE443:BF443"/>
    <mergeCell ref="BG443:BH443"/>
    <mergeCell ref="BI443:BJ443"/>
    <mergeCell ref="BK443:BL443"/>
    <mergeCell ref="BM444:BN444"/>
    <mergeCell ref="BO444:BP444"/>
    <mergeCell ref="AR444:AS444"/>
    <mergeCell ref="AT444:AU444"/>
    <mergeCell ref="AV444:AW444"/>
    <mergeCell ref="AX444:AY444"/>
    <mergeCell ref="AZ444:BA444"/>
    <mergeCell ref="BB444:BC444"/>
    <mergeCell ref="AF444:AG444"/>
    <mergeCell ref="AH444:AI444"/>
    <mergeCell ref="AJ444:AK444"/>
    <mergeCell ref="AL444:AM444"/>
    <mergeCell ref="AN444:AO444"/>
    <mergeCell ref="AP444:AQ444"/>
    <mergeCell ref="BY444:BZ444"/>
    <mergeCell ref="CA444:CB444"/>
    <mergeCell ref="BE444:BF444"/>
    <mergeCell ref="BG444:BH444"/>
    <mergeCell ref="BI444:BJ444"/>
    <mergeCell ref="BK444:BL444"/>
    <mergeCell ref="AP443:AQ443"/>
    <mergeCell ref="S443:T443"/>
    <mergeCell ref="U443:V443"/>
    <mergeCell ref="W443:X443"/>
    <mergeCell ref="Y443:Z443"/>
    <mergeCell ref="AA443:AB443"/>
    <mergeCell ref="AD443:AE443"/>
    <mergeCell ref="DB443:DC443"/>
    <mergeCell ref="DD443:DE443"/>
    <mergeCell ref="C444:D444"/>
    <mergeCell ref="E444:F444"/>
    <mergeCell ref="G444:H444"/>
    <mergeCell ref="I444:J444"/>
    <mergeCell ref="K444:L444"/>
    <mergeCell ref="M444:N444"/>
    <mergeCell ref="O444:P444"/>
    <mergeCell ref="Q444:R444"/>
    <mergeCell ref="CP443:CQ443"/>
    <mergeCell ref="CR443:CS443"/>
    <mergeCell ref="CT443:CU443"/>
    <mergeCell ref="CV443:CW443"/>
    <mergeCell ref="CX443:CY443"/>
    <mergeCell ref="CZ443:DA443"/>
    <mergeCell ref="CC443:CD443"/>
    <mergeCell ref="CF443:CG443"/>
    <mergeCell ref="CH443:CI443"/>
    <mergeCell ref="CJ443:CK443"/>
    <mergeCell ref="CL443:CM443"/>
    <mergeCell ref="CN443:CO443"/>
    <mergeCell ref="BQ443:BR443"/>
    <mergeCell ref="BS443:BT443"/>
    <mergeCell ref="BU443:BV443"/>
    <mergeCell ref="BW443:BX443"/>
    <mergeCell ref="B441:B442"/>
    <mergeCell ref="DF441:DL442"/>
    <mergeCell ref="C443:D443"/>
    <mergeCell ref="E443:F443"/>
    <mergeCell ref="G443:H443"/>
    <mergeCell ref="I443:J443"/>
    <mergeCell ref="K443:L443"/>
    <mergeCell ref="M443:N443"/>
    <mergeCell ref="O443:P443"/>
    <mergeCell ref="Q443:R443"/>
    <mergeCell ref="DI437:DO438"/>
    <mergeCell ref="J439:K439"/>
    <mergeCell ref="P439:Q439"/>
    <mergeCell ref="AK439:AL439"/>
    <mergeCell ref="AQ439:AR439"/>
    <mergeCell ref="BL439:BM439"/>
    <mergeCell ref="BR439:BS439"/>
    <mergeCell ref="CM439:CN439"/>
    <mergeCell ref="CS439:CT439"/>
    <mergeCell ref="BM443:BN443"/>
    <mergeCell ref="BO443:BP443"/>
    <mergeCell ref="AR443:AS443"/>
    <mergeCell ref="AT443:AU443"/>
    <mergeCell ref="AV443:AW443"/>
    <mergeCell ref="AX443:AY443"/>
    <mergeCell ref="AZ443:BA443"/>
    <mergeCell ref="BB443:BC443"/>
    <mergeCell ref="AF443:AG443"/>
    <mergeCell ref="AH443:AI443"/>
    <mergeCell ref="AJ443:AK443"/>
    <mergeCell ref="AL443:AM443"/>
    <mergeCell ref="AN443:AO443"/>
    <mergeCell ref="DB435:DE435"/>
    <mergeCell ref="B437:CQ438"/>
    <mergeCell ref="CR437:DE438"/>
    <mergeCell ref="DF437:DF438"/>
    <mergeCell ref="DG437:DG438"/>
    <mergeCell ref="DH437:DH438"/>
    <mergeCell ref="BV435:BZ435"/>
    <mergeCell ref="CA435:CD435"/>
    <mergeCell ref="CF435:CK435"/>
    <mergeCell ref="CL435:CQ435"/>
    <mergeCell ref="CR435:CV435"/>
    <mergeCell ref="CW435:DA435"/>
    <mergeCell ref="AP435:AT435"/>
    <mergeCell ref="AU435:AY435"/>
    <mergeCell ref="AZ435:BC435"/>
    <mergeCell ref="BE435:BJ435"/>
    <mergeCell ref="BK435:BP435"/>
    <mergeCell ref="BQ435:BU435"/>
    <mergeCell ref="S433:T433"/>
    <mergeCell ref="U433:V433"/>
    <mergeCell ref="W433:X433"/>
    <mergeCell ref="Y433:Z433"/>
    <mergeCell ref="AA433:AB433"/>
    <mergeCell ref="AD433:AE433"/>
    <mergeCell ref="DB433:DC433"/>
    <mergeCell ref="DD433:DE433"/>
    <mergeCell ref="DF434:DH434"/>
    <mergeCell ref="C435:H435"/>
    <mergeCell ref="I435:N435"/>
    <mergeCell ref="O435:S435"/>
    <mergeCell ref="T435:X435"/>
    <mergeCell ref="Y435:AB435"/>
    <mergeCell ref="AD435:AI435"/>
    <mergeCell ref="AJ435:AO435"/>
    <mergeCell ref="CP433:CQ433"/>
    <mergeCell ref="CR433:CS433"/>
    <mergeCell ref="CT433:CU433"/>
    <mergeCell ref="CV433:CW433"/>
    <mergeCell ref="CX433:CY433"/>
    <mergeCell ref="CZ433:DA433"/>
    <mergeCell ref="CC433:CD433"/>
    <mergeCell ref="CF433:CG433"/>
    <mergeCell ref="CH433:CI433"/>
    <mergeCell ref="CJ433:CK433"/>
    <mergeCell ref="CL433:CM433"/>
    <mergeCell ref="CN433:CO433"/>
    <mergeCell ref="BQ433:BR433"/>
    <mergeCell ref="BS433:BT433"/>
    <mergeCell ref="BU433:BV433"/>
    <mergeCell ref="BW433:BX433"/>
    <mergeCell ref="BY432:BZ432"/>
    <mergeCell ref="CA432:CB432"/>
    <mergeCell ref="BE432:BF432"/>
    <mergeCell ref="BG432:BH432"/>
    <mergeCell ref="BI432:BJ432"/>
    <mergeCell ref="BK432:BL432"/>
    <mergeCell ref="BM433:BN433"/>
    <mergeCell ref="BO433:BP433"/>
    <mergeCell ref="AR433:AS433"/>
    <mergeCell ref="AT433:AU433"/>
    <mergeCell ref="AV433:AW433"/>
    <mergeCell ref="AX433:AY433"/>
    <mergeCell ref="AZ433:BA433"/>
    <mergeCell ref="BB433:BC433"/>
    <mergeCell ref="AF433:AG433"/>
    <mergeCell ref="AH433:AI433"/>
    <mergeCell ref="AJ433:AK433"/>
    <mergeCell ref="AL433:AM433"/>
    <mergeCell ref="AN433:AO433"/>
    <mergeCell ref="AP433:AQ433"/>
    <mergeCell ref="BY433:BZ433"/>
    <mergeCell ref="CA433:CB433"/>
    <mergeCell ref="BE433:BF433"/>
    <mergeCell ref="BG433:BH433"/>
    <mergeCell ref="BI433:BJ433"/>
    <mergeCell ref="BK433:BL433"/>
    <mergeCell ref="AP432:AQ432"/>
    <mergeCell ref="S432:T432"/>
    <mergeCell ref="U432:V432"/>
    <mergeCell ref="W432:X432"/>
    <mergeCell ref="Y432:Z432"/>
    <mergeCell ref="AA432:AB432"/>
    <mergeCell ref="AD432:AE432"/>
    <mergeCell ref="DB432:DC432"/>
    <mergeCell ref="DD432:DE432"/>
    <mergeCell ref="C433:D433"/>
    <mergeCell ref="E433:F433"/>
    <mergeCell ref="G433:H433"/>
    <mergeCell ref="I433:J433"/>
    <mergeCell ref="K433:L433"/>
    <mergeCell ref="M433:N433"/>
    <mergeCell ref="O433:P433"/>
    <mergeCell ref="Q433:R433"/>
    <mergeCell ref="CP432:CQ432"/>
    <mergeCell ref="CR432:CS432"/>
    <mergeCell ref="CT432:CU432"/>
    <mergeCell ref="CV432:CW432"/>
    <mergeCell ref="CX432:CY432"/>
    <mergeCell ref="CZ432:DA432"/>
    <mergeCell ref="CC432:CD432"/>
    <mergeCell ref="CF432:CG432"/>
    <mergeCell ref="CH432:CI432"/>
    <mergeCell ref="CJ432:CK432"/>
    <mergeCell ref="CL432:CM432"/>
    <mergeCell ref="CN432:CO432"/>
    <mergeCell ref="BQ432:BR432"/>
    <mergeCell ref="BS432:BT432"/>
    <mergeCell ref="BU432:BV432"/>
    <mergeCell ref="BW432:BX432"/>
    <mergeCell ref="B430:B431"/>
    <mergeCell ref="DF430:DL431"/>
    <mergeCell ref="C432:D432"/>
    <mergeCell ref="E432:F432"/>
    <mergeCell ref="G432:H432"/>
    <mergeCell ref="I432:J432"/>
    <mergeCell ref="K432:L432"/>
    <mergeCell ref="M432:N432"/>
    <mergeCell ref="O432:P432"/>
    <mergeCell ref="Q432:R432"/>
    <mergeCell ref="DI426:DO427"/>
    <mergeCell ref="J428:K428"/>
    <mergeCell ref="P428:Q428"/>
    <mergeCell ref="AK428:AL428"/>
    <mergeCell ref="AQ428:AR428"/>
    <mergeCell ref="BL428:BM428"/>
    <mergeCell ref="BR428:BS428"/>
    <mergeCell ref="CM428:CN428"/>
    <mergeCell ref="CS428:CT428"/>
    <mergeCell ref="BM432:BN432"/>
    <mergeCell ref="BO432:BP432"/>
    <mergeCell ref="AR432:AS432"/>
    <mergeCell ref="AT432:AU432"/>
    <mergeCell ref="AV432:AW432"/>
    <mergeCell ref="AX432:AY432"/>
    <mergeCell ref="AZ432:BA432"/>
    <mergeCell ref="BB432:BC432"/>
    <mergeCell ref="AF432:AG432"/>
    <mergeCell ref="AH432:AI432"/>
    <mergeCell ref="AJ432:AK432"/>
    <mergeCell ref="AL432:AM432"/>
    <mergeCell ref="AN432:AO432"/>
    <mergeCell ref="DB424:DE424"/>
    <mergeCell ref="B426:CQ427"/>
    <mergeCell ref="CR426:DE427"/>
    <mergeCell ref="DF426:DF427"/>
    <mergeCell ref="DG426:DG427"/>
    <mergeCell ref="DH426:DH427"/>
    <mergeCell ref="BV424:BZ424"/>
    <mergeCell ref="CA424:CD424"/>
    <mergeCell ref="CF424:CK424"/>
    <mergeCell ref="CL424:CQ424"/>
    <mergeCell ref="CR424:CV424"/>
    <mergeCell ref="CW424:DA424"/>
    <mergeCell ref="AP424:AT424"/>
    <mergeCell ref="AU424:AY424"/>
    <mergeCell ref="AZ424:BC424"/>
    <mergeCell ref="BE424:BJ424"/>
    <mergeCell ref="BK424:BP424"/>
    <mergeCell ref="BQ424:BU424"/>
    <mergeCell ref="S422:T422"/>
    <mergeCell ref="U422:V422"/>
    <mergeCell ref="W422:X422"/>
    <mergeCell ref="Y422:Z422"/>
    <mergeCell ref="AA422:AB422"/>
    <mergeCell ref="AD422:AE422"/>
    <mergeCell ref="DB422:DC422"/>
    <mergeCell ref="DD422:DE422"/>
    <mergeCell ref="DF423:DH423"/>
    <mergeCell ref="C424:H424"/>
    <mergeCell ref="I424:N424"/>
    <mergeCell ref="O424:S424"/>
    <mergeCell ref="T424:X424"/>
    <mergeCell ref="Y424:AB424"/>
    <mergeCell ref="AD424:AI424"/>
    <mergeCell ref="AJ424:AO424"/>
    <mergeCell ref="CP422:CQ422"/>
    <mergeCell ref="CR422:CS422"/>
    <mergeCell ref="CT422:CU422"/>
    <mergeCell ref="CV422:CW422"/>
    <mergeCell ref="CX422:CY422"/>
    <mergeCell ref="CZ422:DA422"/>
    <mergeCell ref="CC422:CD422"/>
    <mergeCell ref="CF422:CG422"/>
    <mergeCell ref="CH422:CI422"/>
    <mergeCell ref="CJ422:CK422"/>
    <mergeCell ref="CL422:CM422"/>
    <mergeCell ref="CN422:CO422"/>
    <mergeCell ref="BQ422:BR422"/>
    <mergeCell ref="BS422:BT422"/>
    <mergeCell ref="BU422:BV422"/>
    <mergeCell ref="BW422:BX422"/>
    <mergeCell ref="BY421:BZ421"/>
    <mergeCell ref="CA421:CB421"/>
    <mergeCell ref="BE421:BF421"/>
    <mergeCell ref="BG421:BH421"/>
    <mergeCell ref="BI421:BJ421"/>
    <mergeCell ref="BK421:BL421"/>
    <mergeCell ref="BM422:BN422"/>
    <mergeCell ref="BO422:BP422"/>
    <mergeCell ref="AR422:AS422"/>
    <mergeCell ref="AT422:AU422"/>
    <mergeCell ref="AV422:AW422"/>
    <mergeCell ref="AX422:AY422"/>
    <mergeCell ref="AZ422:BA422"/>
    <mergeCell ref="BB422:BC422"/>
    <mergeCell ref="AF422:AG422"/>
    <mergeCell ref="AH422:AI422"/>
    <mergeCell ref="AJ422:AK422"/>
    <mergeCell ref="AL422:AM422"/>
    <mergeCell ref="AN422:AO422"/>
    <mergeCell ref="AP422:AQ422"/>
    <mergeCell ref="BY422:BZ422"/>
    <mergeCell ref="CA422:CB422"/>
    <mergeCell ref="BE422:BF422"/>
    <mergeCell ref="BG422:BH422"/>
    <mergeCell ref="BI422:BJ422"/>
    <mergeCell ref="BK422:BL422"/>
    <mergeCell ref="AP421:AQ421"/>
    <mergeCell ref="S421:T421"/>
    <mergeCell ref="U421:V421"/>
    <mergeCell ref="W421:X421"/>
    <mergeCell ref="Y421:Z421"/>
    <mergeCell ref="AA421:AB421"/>
    <mergeCell ref="AD421:AE421"/>
    <mergeCell ref="DB421:DC421"/>
    <mergeCell ref="DD421:DE421"/>
    <mergeCell ref="C422:D422"/>
    <mergeCell ref="E422:F422"/>
    <mergeCell ref="G422:H422"/>
    <mergeCell ref="I422:J422"/>
    <mergeCell ref="K422:L422"/>
    <mergeCell ref="M422:N422"/>
    <mergeCell ref="O422:P422"/>
    <mergeCell ref="Q422:R422"/>
    <mergeCell ref="CP421:CQ421"/>
    <mergeCell ref="CR421:CS421"/>
    <mergeCell ref="CT421:CU421"/>
    <mergeCell ref="CV421:CW421"/>
    <mergeCell ref="CX421:CY421"/>
    <mergeCell ref="CZ421:DA421"/>
    <mergeCell ref="CC421:CD421"/>
    <mergeCell ref="CF421:CG421"/>
    <mergeCell ref="CH421:CI421"/>
    <mergeCell ref="CJ421:CK421"/>
    <mergeCell ref="CL421:CM421"/>
    <mergeCell ref="CN421:CO421"/>
    <mergeCell ref="BQ421:BR421"/>
    <mergeCell ref="BS421:BT421"/>
    <mergeCell ref="BU421:BV421"/>
    <mergeCell ref="BW421:BX421"/>
    <mergeCell ref="B419:B420"/>
    <mergeCell ref="DF419:DL420"/>
    <mergeCell ref="C421:D421"/>
    <mergeCell ref="E421:F421"/>
    <mergeCell ref="G421:H421"/>
    <mergeCell ref="I421:J421"/>
    <mergeCell ref="K421:L421"/>
    <mergeCell ref="M421:N421"/>
    <mergeCell ref="O421:P421"/>
    <mergeCell ref="Q421:R421"/>
    <mergeCell ref="DI415:DO416"/>
    <mergeCell ref="J417:K417"/>
    <mergeCell ref="P417:Q417"/>
    <mergeCell ref="AK417:AL417"/>
    <mergeCell ref="AQ417:AR417"/>
    <mergeCell ref="BL417:BM417"/>
    <mergeCell ref="BR417:BS417"/>
    <mergeCell ref="CM417:CN417"/>
    <mergeCell ref="CS417:CT417"/>
    <mergeCell ref="BM421:BN421"/>
    <mergeCell ref="BO421:BP421"/>
    <mergeCell ref="AR421:AS421"/>
    <mergeCell ref="AT421:AU421"/>
    <mergeCell ref="AV421:AW421"/>
    <mergeCell ref="AX421:AY421"/>
    <mergeCell ref="AZ421:BA421"/>
    <mergeCell ref="BB421:BC421"/>
    <mergeCell ref="AF421:AG421"/>
    <mergeCell ref="AH421:AI421"/>
    <mergeCell ref="AJ421:AK421"/>
    <mergeCell ref="AL421:AM421"/>
    <mergeCell ref="AN421:AO421"/>
    <mergeCell ref="DB413:DE413"/>
    <mergeCell ref="B415:CQ416"/>
    <mergeCell ref="CR415:DE416"/>
    <mergeCell ref="DF415:DF416"/>
    <mergeCell ref="DG415:DG416"/>
    <mergeCell ref="DH415:DH416"/>
    <mergeCell ref="BV413:BZ413"/>
    <mergeCell ref="CA413:CD413"/>
    <mergeCell ref="CF413:CK413"/>
    <mergeCell ref="CL413:CQ413"/>
    <mergeCell ref="CR413:CV413"/>
    <mergeCell ref="CW413:DA413"/>
    <mergeCell ref="AP413:AT413"/>
    <mergeCell ref="AU413:AY413"/>
    <mergeCell ref="AZ413:BC413"/>
    <mergeCell ref="BE413:BJ413"/>
    <mergeCell ref="BK413:BP413"/>
    <mergeCell ref="BQ413:BU413"/>
    <mergeCell ref="S411:T411"/>
    <mergeCell ref="U411:V411"/>
    <mergeCell ref="W411:X411"/>
    <mergeCell ref="Y411:Z411"/>
    <mergeCell ref="AA411:AB411"/>
    <mergeCell ref="AD411:AE411"/>
    <mergeCell ref="DB411:DC411"/>
    <mergeCell ref="DD411:DE411"/>
    <mergeCell ref="DF412:DH412"/>
    <mergeCell ref="C413:H413"/>
    <mergeCell ref="I413:N413"/>
    <mergeCell ref="O413:S413"/>
    <mergeCell ref="T413:X413"/>
    <mergeCell ref="Y413:AB413"/>
    <mergeCell ref="AD413:AI413"/>
    <mergeCell ref="AJ413:AO413"/>
    <mergeCell ref="CP411:CQ411"/>
    <mergeCell ref="CR411:CS411"/>
    <mergeCell ref="CT411:CU411"/>
    <mergeCell ref="CV411:CW411"/>
    <mergeCell ref="CX411:CY411"/>
    <mergeCell ref="CZ411:DA411"/>
    <mergeCell ref="CC411:CD411"/>
    <mergeCell ref="CF411:CG411"/>
    <mergeCell ref="CH411:CI411"/>
    <mergeCell ref="CJ411:CK411"/>
    <mergeCell ref="CL411:CM411"/>
    <mergeCell ref="CN411:CO411"/>
    <mergeCell ref="BQ411:BR411"/>
    <mergeCell ref="BS411:BT411"/>
    <mergeCell ref="BU411:BV411"/>
    <mergeCell ref="BW411:BX411"/>
    <mergeCell ref="BY410:BZ410"/>
    <mergeCell ref="CA410:CB410"/>
    <mergeCell ref="BE410:BF410"/>
    <mergeCell ref="BG410:BH410"/>
    <mergeCell ref="BI410:BJ410"/>
    <mergeCell ref="BK410:BL410"/>
    <mergeCell ref="BM411:BN411"/>
    <mergeCell ref="BO411:BP411"/>
    <mergeCell ref="AR411:AS411"/>
    <mergeCell ref="AT411:AU411"/>
    <mergeCell ref="AV411:AW411"/>
    <mergeCell ref="AX411:AY411"/>
    <mergeCell ref="AZ411:BA411"/>
    <mergeCell ref="BB411:BC411"/>
    <mergeCell ref="AF411:AG411"/>
    <mergeCell ref="AH411:AI411"/>
    <mergeCell ref="AJ411:AK411"/>
    <mergeCell ref="AL411:AM411"/>
    <mergeCell ref="AN411:AO411"/>
    <mergeCell ref="AP411:AQ411"/>
    <mergeCell ref="BY411:BZ411"/>
    <mergeCell ref="CA411:CB411"/>
    <mergeCell ref="BE411:BF411"/>
    <mergeCell ref="BG411:BH411"/>
    <mergeCell ref="BI411:BJ411"/>
    <mergeCell ref="BK411:BL411"/>
    <mergeCell ref="AP410:AQ410"/>
    <mergeCell ref="S410:T410"/>
    <mergeCell ref="U410:V410"/>
    <mergeCell ref="W410:X410"/>
    <mergeCell ref="Y410:Z410"/>
    <mergeCell ref="AA410:AB410"/>
    <mergeCell ref="AD410:AE410"/>
    <mergeCell ref="DB410:DC410"/>
    <mergeCell ref="DD410:DE410"/>
    <mergeCell ref="C411:D411"/>
    <mergeCell ref="E411:F411"/>
    <mergeCell ref="G411:H411"/>
    <mergeCell ref="I411:J411"/>
    <mergeCell ref="K411:L411"/>
    <mergeCell ref="M411:N411"/>
    <mergeCell ref="O411:P411"/>
    <mergeCell ref="Q411:R411"/>
    <mergeCell ref="CP410:CQ410"/>
    <mergeCell ref="CR410:CS410"/>
    <mergeCell ref="CT410:CU410"/>
    <mergeCell ref="CV410:CW410"/>
    <mergeCell ref="CX410:CY410"/>
    <mergeCell ref="CZ410:DA410"/>
    <mergeCell ref="CC410:CD410"/>
    <mergeCell ref="CF410:CG410"/>
    <mergeCell ref="CH410:CI410"/>
    <mergeCell ref="CJ410:CK410"/>
    <mergeCell ref="CL410:CM410"/>
    <mergeCell ref="CN410:CO410"/>
    <mergeCell ref="BQ410:BR410"/>
    <mergeCell ref="BS410:BT410"/>
    <mergeCell ref="BU410:BV410"/>
    <mergeCell ref="BW410:BX410"/>
    <mergeCell ref="B408:B409"/>
    <mergeCell ref="DF408:DL409"/>
    <mergeCell ref="C410:D410"/>
    <mergeCell ref="E410:F410"/>
    <mergeCell ref="G410:H410"/>
    <mergeCell ref="I410:J410"/>
    <mergeCell ref="K410:L410"/>
    <mergeCell ref="M410:N410"/>
    <mergeCell ref="O410:P410"/>
    <mergeCell ref="Q410:R410"/>
    <mergeCell ref="DI404:DO405"/>
    <mergeCell ref="J406:K406"/>
    <mergeCell ref="P406:Q406"/>
    <mergeCell ref="AK406:AL406"/>
    <mergeCell ref="AQ406:AR406"/>
    <mergeCell ref="BL406:BM406"/>
    <mergeCell ref="BR406:BS406"/>
    <mergeCell ref="CM406:CN406"/>
    <mergeCell ref="CS406:CT406"/>
    <mergeCell ref="BM410:BN410"/>
    <mergeCell ref="BO410:BP410"/>
    <mergeCell ref="AR410:AS410"/>
    <mergeCell ref="AT410:AU410"/>
    <mergeCell ref="AV410:AW410"/>
    <mergeCell ref="AX410:AY410"/>
    <mergeCell ref="AZ410:BA410"/>
    <mergeCell ref="BB410:BC410"/>
    <mergeCell ref="AF410:AG410"/>
    <mergeCell ref="AH410:AI410"/>
    <mergeCell ref="AJ410:AK410"/>
    <mergeCell ref="AL410:AM410"/>
    <mergeCell ref="AN410:AO410"/>
    <mergeCell ref="DB402:DE402"/>
    <mergeCell ref="B404:CQ405"/>
    <mergeCell ref="CR404:DE405"/>
    <mergeCell ref="DF404:DF405"/>
    <mergeCell ref="DG404:DG405"/>
    <mergeCell ref="DH404:DH405"/>
    <mergeCell ref="BV402:BZ402"/>
    <mergeCell ref="CA402:CD402"/>
    <mergeCell ref="CF402:CK402"/>
    <mergeCell ref="CL402:CQ402"/>
    <mergeCell ref="CR402:CV402"/>
    <mergeCell ref="CW402:DA402"/>
    <mergeCell ref="AP402:AT402"/>
    <mergeCell ref="AU402:AY402"/>
    <mergeCell ref="AZ402:BC402"/>
    <mergeCell ref="BE402:BJ402"/>
    <mergeCell ref="BK402:BP402"/>
    <mergeCell ref="BQ402:BU402"/>
    <mergeCell ref="S400:T400"/>
    <mergeCell ref="U400:V400"/>
    <mergeCell ref="W400:X400"/>
    <mergeCell ref="Y400:Z400"/>
    <mergeCell ref="AA400:AB400"/>
    <mergeCell ref="AD400:AE400"/>
    <mergeCell ref="DB400:DC400"/>
    <mergeCell ref="DD400:DE400"/>
    <mergeCell ref="DF401:DH401"/>
    <mergeCell ref="C402:H402"/>
    <mergeCell ref="I402:N402"/>
    <mergeCell ref="O402:S402"/>
    <mergeCell ref="T402:X402"/>
    <mergeCell ref="Y402:AB402"/>
    <mergeCell ref="AD402:AI402"/>
    <mergeCell ref="AJ402:AO402"/>
    <mergeCell ref="CP400:CQ400"/>
    <mergeCell ref="CR400:CS400"/>
    <mergeCell ref="CT400:CU400"/>
    <mergeCell ref="CV400:CW400"/>
    <mergeCell ref="CX400:CY400"/>
    <mergeCell ref="CZ400:DA400"/>
    <mergeCell ref="CC400:CD400"/>
    <mergeCell ref="CF400:CG400"/>
    <mergeCell ref="CH400:CI400"/>
    <mergeCell ref="CJ400:CK400"/>
    <mergeCell ref="CL400:CM400"/>
    <mergeCell ref="CN400:CO400"/>
    <mergeCell ref="BQ400:BR400"/>
    <mergeCell ref="BS400:BT400"/>
    <mergeCell ref="BU400:BV400"/>
    <mergeCell ref="BW400:BX400"/>
    <mergeCell ref="BY399:BZ399"/>
    <mergeCell ref="CA399:CB399"/>
    <mergeCell ref="BE399:BF399"/>
    <mergeCell ref="BG399:BH399"/>
    <mergeCell ref="BI399:BJ399"/>
    <mergeCell ref="BK399:BL399"/>
    <mergeCell ref="BM400:BN400"/>
    <mergeCell ref="BO400:BP400"/>
    <mergeCell ref="AR400:AS400"/>
    <mergeCell ref="AT400:AU400"/>
    <mergeCell ref="AV400:AW400"/>
    <mergeCell ref="AX400:AY400"/>
    <mergeCell ref="AZ400:BA400"/>
    <mergeCell ref="BB400:BC400"/>
    <mergeCell ref="AF400:AG400"/>
    <mergeCell ref="AH400:AI400"/>
    <mergeCell ref="AJ400:AK400"/>
    <mergeCell ref="AL400:AM400"/>
    <mergeCell ref="AN400:AO400"/>
    <mergeCell ref="AP400:AQ400"/>
    <mergeCell ref="BY400:BZ400"/>
    <mergeCell ref="CA400:CB400"/>
    <mergeCell ref="BE400:BF400"/>
    <mergeCell ref="BG400:BH400"/>
    <mergeCell ref="BI400:BJ400"/>
    <mergeCell ref="BK400:BL400"/>
    <mergeCell ref="AP399:AQ399"/>
    <mergeCell ref="S399:T399"/>
    <mergeCell ref="U399:V399"/>
    <mergeCell ref="W399:X399"/>
    <mergeCell ref="Y399:Z399"/>
    <mergeCell ref="AA399:AB399"/>
    <mergeCell ref="AD399:AE399"/>
    <mergeCell ref="DB399:DC399"/>
    <mergeCell ref="DD399:DE399"/>
    <mergeCell ref="C400:D400"/>
    <mergeCell ref="E400:F400"/>
    <mergeCell ref="G400:H400"/>
    <mergeCell ref="I400:J400"/>
    <mergeCell ref="K400:L400"/>
    <mergeCell ref="M400:N400"/>
    <mergeCell ref="O400:P400"/>
    <mergeCell ref="Q400:R400"/>
    <mergeCell ref="CP399:CQ399"/>
    <mergeCell ref="CR399:CS399"/>
    <mergeCell ref="CT399:CU399"/>
    <mergeCell ref="CV399:CW399"/>
    <mergeCell ref="CX399:CY399"/>
    <mergeCell ref="CZ399:DA399"/>
    <mergeCell ref="CC399:CD399"/>
    <mergeCell ref="CF399:CG399"/>
    <mergeCell ref="CH399:CI399"/>
    <mergeCell ref="CJ399:CK399"/>
    <mergeCell ref="CL399:CM399"/>
    <mergeCell ref="CN399:CO399"/>
    <mergeCell ref="BQ399:BR399"/>
    <mergeCell ref="BS399:BT399"/>
    <mergeCell ref="BU399:BV399"/>
    <mergeCell ref="BW399:BX399"/>
    <mergeCell ref="B397:B398"/>
    <mergeCell ref="DF397:DL398"/>
    <mergeCell ref="C399:D399"/>
    <mergeCell ref="E399:F399"/>
    <mergeCell ref="G399:H399"/>
    <mergeCell ref="I399:J399"/>
    <mergeCell ref="K399:L399"/>
    <mergeCell ref="M399:N399"/>
    <mergeCell ref="O399:P399"/>
    <mergeCell ref="Q399:R399"/>
    <mergeCell ref="DI393:DO394"/>
    <mergeCell ref="J395:K395"/>
    <mergeCell ref="P395:Q395"/>
    <mergeCell ref="AK395:AL395"/>
    <mergeCell ref="AQ395:AR395"/>
    <mergeCell ref="BL395:BM395"/>
    <mergeCell ref="BR395:BS395"/>
    <mergeCell ref="CM395:CN395"/>
    <mergeCell ref="CS395:CT395"/>
    <mergeCell ref="BM399:BN399"/>
    <mergeCell ref="BO399:BP399"/>
    <mergeCell ref="AR399:AS399"/>
    <mergeCell ref="AT399:AU399"/>
    <mergeCell ref="AV399:AW399"/>
    <mergeCell ref="AX399:AY399"/>
    <mergeCell ref="AZ399:BA399"/>
    <mergeCell ref="BB399:BC399"/>
    <mergeCell ref="AF399:AG399"/>
    <mergeCell ref="AH399:AI399"/>
    <mergeCell ref="AJ399:AK399"/>
    <mergeCell ref="AL399:AM399"/>
    <mergeCell ref="AN399:AO399"/>
    <mergeCell ref="DB391:DE391"/>
    <mergeCell ref="B393:CQ394"/>
    <mergeCell ref="CR393:DE394"/>
    <mergeCell ref="DF393:DF394"/>
    <mergeCell ref="DG393:DG394"/>
    <mergeCell ref="DH393:DH394"/>
    <mergeCell ref="BV391:BZ391"/>
    <mergeCell ref="CA391:CD391"/>
    <mergeCell ref="CF391:CK391"/>
    <mergeCell ref="CL391:CQ391"/>
    <mergeCell ref="CR391:CV391"/>
    <mergeCell ref="CW391:DA391"/>
    <mergeCell ref="AP391:AT391"/>
    <mergeCell ref="AU391:AY391"/>
    <mergeCell ref="AZ391:BC391"/>
    <mergeCell ref="BE391:BJ391"/>
    <mergeCell ref="BK391:BP391"/>
    <mergeCell ref="BQ391:BU391"/>
    <mergeCell ref="S389:T389"/>
    <mergeCell ref="U389:V389"/>
    <mergeCell ref="W389:X389"/>
    <mergeCell ref="Y389:Z389"/>
    <mergeCell ref="AA389:AB389"/>
    <mergeCell ref="AD389:AE389"/>
    <mergeCell ref="DB389:DC389"/>
    <mergeCell ref="DD389:DE389"/>
    <mergeCell ref="DF390:DH390"/>
    <mergeCell ref="C391:H391"/>
    <mergeCell ref="I391:N391"/>
    <mergeCell ref="O391:S391"/>
    <mergeCell ref="T391:X391"/>
    <mergeCell ref="Y391:AB391"/>
    <mergeCell ref="AD391:AI391"/>
    <mergeCell ref="AJ391:AO391"/>
    <mergeCell ref="CP389:CQ389"/>
    <mergeCell ref="CR389:CS389"/>
    <mergeCell ref="CT389:CU389"/>
    <mergeCell ref="CV389:CW389"/>
    <mergeCell ref="CX389:CY389"/>
    <mergeCell ref="CZ389:DA389"/>
    <mergeCell ref="CC389:CD389"/>
    <mergeCell ref="CF389:CG389"/>
    <mergeCell ref="CH389:CI389"/>
    <mergeCell ref="CJ389:CK389"/>
    <mergeCell ref="CL389:CM389"/>
    <mergeCell ref="CN389:CO389"/>
    <mergeCell ref="BQ389:BR389"/>
    <mergeCell ref="BS389:BT389"/>
    <mergeCell ref="BU389:BV389"/>
    <mergeCell ref="BW389:BX389"/>
    <mergeCell ref="BY388:BZ388"/>
    <mergeCell ref="CA388:CB388"/>
    <mergeCell ref="BE388:BF388"/>
    <mergeCell ref="BG388:BH388"/>
    <mergeCell ref="BI388:BJ388"/>
    <mergeCell ref="BK388:BL388"/>
    <mergeCell ref="BM389:BN389"/>
    <mergeCell ref="BO389:BP389"/>
    <mergeCell ref="AR389:AS389"/>
    <mergeCell ref="AT389:AU389"/>
    <mergeCell ref="AV389:AW389"/>
    <mergeCell ref="AX389:AY389"/>
    <mergeCell ref="AZ389:BA389"/>
    <mergeCell ref="BB389:BC389"/>
    <mergeCell ref="AF389:AG389"/>
    <mergeCell ref="AH389:AI389"/>
    <mergeCell ref="AJ389:AK389"/>
    <mergeCell ref="AL389:AM389"/>
    <mergeCell ref="AN389:AO389"/>
    <mergeCell ref="AP389:AQ389"/>
    <mergeCell ref="BY389:BZ389"/>
    <mergeCell ref="CA389:CB389"/>
    <mergeCell ref="BE389:BF389"/>
    <mergeCell ref="BG389:BH389"/>
    <mergeCell ref="BI389:BJ389"/>
    <mergeCell ref="BK389:BL389"/>
    <mergeCell ref="AP388:AQ388"/>
    <mergeCell ref="S388:T388"/>
    <mergeCell ref="U388:V388"/>
    <mergeCell ref="W388:X388"/>
    <mergeCell ref="Y388:Z388"/>
    <mergeCell ref="AA388:AB388"/>
    <mergeCell ref="AD388:AE388"/>
    <mergeCell ref="DB388:DC388"/>
    <mergeCell ref="DD388:DE388"/>
    <mergeCell ref="C389:D389"/>
    <mergeCell ref="E389:F389"/>
    <mergeCell ref="G389:H389"/>
    <mergeCell ref="I389:J389"/>
    <mergeCell ref="K389:L389"/>
    <mergeCell ref="M389:N389"/>
    <mergeCell ref="O389:P389"/>
    <mergeCell ref="Q389:R389"/>
    <mergeCell ref="CP388:CQ388"/>
    <mergeCell ref="CR388:CS388"/>
    <mergeCell ref="CT388:CU388"/>
    <mergeCell ref="CV388:CW388"/>
    <mergeCell ref="CX388:CY388"/>
    <mergeCell ref="CZ388:DA388"/>
    <mergeCell ref="CC388:CD388"/>
    <mergeCell ref="CF388:CG388"/>
    <mergeCell ref="CH388:CI388"/>
    <mergeCell ref="CJ388:CK388"/>
    <mergeCell ref="CL388:CM388"/>
    <mergeCell ref="CN388:CO388"/>
    <mergeCell ref="BQ388:BR388"/>
    <mergeCell ref="BS388:BT388"/>
    <mergeCell ref="BU388:BV388"/>
    <mergeCell ref="BW388:BX388"/>
    <mergeCell ref="B386:B387"/>
    <mergeCell ref="DF386:DL387"/>
    <mergeCell ref="C388:D388"/>
    <mergeCell ref="E388:F388"/>
    <mergeCell ref="G388:H388"/>
    <mergeCell ref="I388:J388"/>
    <mergeCell ref="K388:L388"/>
    <mergeCell ref="M388:N388"/>
    <mergeCell ref="O388:P388"/>
    <mergeCell ref="Q388:R388"/>
    <mergeCell ref="DI382:DO383"/>
    <mergeCell ref="J384:K384"/>
    <mergeCell ref="P384:Q384"/>
    <mergeCell ref="AK384:AL384"/>
    <mergeCell ref="AQ384:AR384"/>
    <mergeCell ref="BL384:BM384"/>
    <mergeCell ref="BR384:BS384"/>
    <mergeCell ref="CM384:CN384"/>
    <mergeCell ref="CS384:CT384"/>
    <mergeCell ref="BM388:BN388"/>
    <mergeCell ref="BO388:BP388"/>
    <mergeCell ref="AR388:AS388"/>
    <mergeCell ref="AT388:AU388"/>
    <mergeCell ref="AV388:AW388"/>
    <mergeCell ref="AX388:AY388"/>
    <mergeCell ref="AZ388:BA388"/>
    <mergeCell ref="BB388:BC388"/>
    <mergeCell ref="AF388:AG388"/>
    <mergeCell ref="AH388:AI388"/>
    <mergeCell ref="AJ388:AK388"/>
    <mergeCell ref="AL388:AM388"/>
    <mergeCell ref="AN388:AO388"/>
    <mergeCell ref="DB380:DE380"/>
    <mergeCell ref="B382:CQ383"/>
    <mergeCell ref="CR382:DE383"/>
    <mergeCell ref="DF382:DF383"/>
    <mergeCell ref="DG382:DG383"/>
    <mergeCell ref="DH382:DH383"/>
    <mergeCell ref="BV380:BZ380"/>
    <mergeCell ref="CA380:CD380"/>
    <mergeCell ref="CF380:CK380"/>
    <mergeCell ref="CL380:CQ380"/>
    <mergeCell ref="CR380:CV380"/>
    <mergeCell ref="CW380:DA380"/>
    <mergeCell ref="AP380:AT380"/>
    <mergeCell ref="AU380:AY380"/>
    <mergeCell ref="AZ380:BC380"/>
    <mergeCell ref="BE380:BJ380"/>
    <mergeCell ref="BK380:BP380"/>
    <mergeCell ref="BQ380:BU380"/>
    <mergeCell ref="S378:T378"/>
    <mergeCell ref="U378:V378"/>
    <mergeCell ref="W378:X378"/>
    <mergeCell ref="Y378:Z378"/>
    <mergeCell ref="AA378:AB378"/>
    <mergeCell ref="AD378:AE378"/>
    <mergeCell ref="DB378:DC378"/>
    <mergeCell ref="DD378:DE378"/>
    <mergeCell ref="DF379:DH379"/>
    <mergeCell ref="C380:H380"/>
    <mergeCell ref="I380:N380"/>
    <mergeCell ref="O380:S380"/>
    <mergeCell ref="T380:X380"/>
    <mergeCell ref="Y380:AB380"/>
    <mergeCell ref="AD380:AI380"/>
    <mergeCell ref="AJ380:AO380"/>
    <mergeCell ref="CP378:CQ378"/>
    <mergeCell ref="CR378:CS378"/>
    <mergeCell ref="CT378:CU378"/>
    <mergeCell ref="CV378:CW378"/>
    <mergeCell ref="CX378:CY378"/>
    <mergeCell ref="CZ378:DA378"/>
    <mergeCell ref="CC378:CD378"/>
    <mergeCell ref="CF378:CG378"/>
    <mergeCell ref="CH378:CI378"/>
    <mergeCell ref="CJ378:CK378"/>
    <mergeCell ref="CL378:CM378"/>
    <mergeCell ref="CN378:CO378"/>
    <mergeCell ref="BQ378:BR378"/>
    <mergeCell ref="BS378:BT378"/>
    <mergeCell ref="BU378:BV378"/>
    <mergeCell ref="BW378:BX378"/>
    <mergeCell ref="BY377:BZ377"/>
    <mergeCell ref="CA377:CB377"/>
    <mergeCell ref="BE377:BF377"/>
    <mergeCell ref="BG377:BH377"/>
    <mergeCell ref="BI377:BJ377"/>
    <mergeCell ref="BK377:BL377"/>
    <mergeCell ref="BM378:BN378"/>
    <mergeCell ref="BO378:BP378"/>
    <mergeCell ref="AR378:AS378"/>
    <mergeCell ref="AT378:AU378"/>
    <mergeCell ref="AV378:AW378"/>
    <mergeCell ref="AX378:AY378"/>
    <mergeCell ref="AZ378:BA378"/>
    <mergeCell ref="BB378:BC378"/>
    <mergeCell ref="AF378:AG378"/>
    <mergeCell ref="AH378:AI378"/>
    <mergeCell ref="AJ378:AK378"/>
    <mergeCell ref="AL378:AM378"/>
    <mergeCell ref="AN378:AO378"/>
    <mergeCell ref="AP378:AQ378"/>
    <mergeCell ref="BY378:BZ378"/>
    <mergeCell ref="CA378:CB378"/>
    <mergeCell ref="BE378:BF378"/>
    <mergeCell ref="BG378:BH378"/>
    <mergeCell ref="BI378:BJ378"/>
    <mergeCell ref="BK378:BL378"/>
    <mergeCell ref="AP377:AQ377"/>
    <mergeCell ref="S377:T377"/>
    <mergeCell ref="U377:V377"/>
    <mergeCell ref="W377:X377"/>
    <mergeCell ref="Y377:Z377"/>
    <mergeCell ref="AA377:AB377"/>
    <mergeCell ref="AD377:AE377"/>
    <mergeCell ref="DB377:DC377"/>
    <mergeCell ref="DD377:DE377"/>
    <mergeCell ref="C378:D378"/>
    <mergeCell ref="E378:F378"/>
    <mergeCell ref="G378:H378"/>
    <mergeCell ref="I378:J378"/>
    <mergeCell ref="K378:L378"/>
    <mergeCell ref="M378:N378"/>
    <mergeCell ref="O378:P378"/>
    <mergeCell ref="Q378:R378"/>
    <mergeCell ref="CP377:CQ377"/>
    <mergeCell ref="CR377:CS377"/>
    <mergeCell ref="CT377:CU377"/>
    <mergeCell ref="CV377:CW377"/>
    <mergeCell ref="CX377:CY377"/>
    <mergeCell ref="CZ377:DA377"/>
    <mergeCell ref="CC377:CD377"/>
    <mergeCell ref="CF377:CG377"/>
    <mergeCell ref="CH377:CI377"/>
    <mergeCell ref="CJ377:CK377"/>
    <mergeCell ref="CL377:CM377"/>
    <mergeCell ref="CN377:CO377"/>
    <mergeCell ref="BQ377:BR377"/>
    <mergeCell ref="BS377:BT377"/>
    <mergeCell ref="BU377:BV377"/>
    <mergeCell ref="BW377:BX377"/>
    <mergeCell ref="B375:B376"/>
    <mergeCell ref="DF375:DL376"/>
    <mergeCell ref="C377:D377"/>
    <mergeCell ref="E377:F377"/>
    <mergeCell ref="G377:H377"/>
    <mergeCell ref="I377:J377"/>
    <mergeCell ref="K377:L377"/>
    <mergeCell ref="M377:N377"/>
    <mergeCell ref="O377:P377"/>
    <mergeCell ref="Q377:R377"/>
    <mergeCell ref="DI371:DO372"/>
    <mergeCell ref="J373:K373"/>
    <mergeCell ref="P373:Q373"/>
    <mergeCell ref="AK373:AL373"/>
    <mergeCell ref="AQ373:AR373"/>
    <mergeCell ref="BL373:BM373"/>
    <mergeCell ref="BR373:BS373"/>
    <mergeCell ref="CM373:CN373"/>
    <mergeCell ref="CS373:CT373"/>
    <mergeCell ref="BM377:BN377"/>
    <mergeCell ref="BO377:BP377"/>
    <mergeCell ref="AR377:AS377"/>
    <mergeCell ref="AT377:AU377"/>
    <mergeCell ref="AV377:AW377"/>
    <mergeCell ref="AX377:AY377"/>
    <mergeCell ref="AZ377:BA377"/>
    <mergeCell ref="BB377:BC377"/>
    <mergeCell ref="AF377:AG377"/>
    <mergeCell ref="AH377:AI377"/>
    <mergeCell ref="AJ377:AK377"/>
    <mergeCell ref="AL377:AM377"/>
    <mergeCell ref="AN377:AO377"/>
    <mergeCell ref="DB369:DE369"/>
    <mergeCell ref="B371:CQ372"/>
    <mergeCell ref="CR371:DE372"/>
    <mergeCell ref="DF371:DF372"/>
    <mergeCell ref="DG371:DG372"/>
    <mergeCell ref="DH371:DH372"/>
    <mergeCell ref="BV369:BZ369"/>
    <mergeCell ref="CA369:CD369"/>
    <mergeCell ref="CF369:CK369"/>
    <mergeCell ref="CL369:CQ369"/>
    <mergeCell ref="CR369:CV369"/>
    <mergeCell ref="CW369:DA369"/>
    <mergeCell ref="AP369:AT369"/>
    <mergeCell ref="AU369:AY369"/>
    <mergeCell ref="AZ369:BC369"/>
    <mergeCell ref="BE369:BJ369"/>
    <mergeCell ref="BK369:BP369"/>
    <mergeCell ref="BQ369:BU369"/>
    <mergeCell ref="S367:T367"/>
    <mergeCell ref="U367:V367"/>
    <mergeCell ref="W367:X367"/>
    <mergeCell ref="Y367:Z367"/>
    <mergeCell ref="AA367:AB367"/>
    <mergeCell ref="AD367:AE367"/>
    <mergeCell ref="DB367:DC367"/>
    <mergeCell ref="DD367:DE367"/>
    <mergeCell ref="DF368:DH368"/>
    <mergeCell ref="C369:H369"/>
    <mergeCell ref="I369:N369"/>
    <mergeCell ref="O369:S369"/>
    <mergeCell ref="T369:X369"/>
    <mergeCell ref="Y369:AB369"/>
    <mergeCell ref="AD369:AI369"/>
    <mergeCell ref="AJ369:AO369"/>
    <mergeCell ref="CP367:CQ367"/>
    <mergeCell ref="CR367:CS367"/>
    <mergeCell ref="CT367:CU367"/>
    <mergeCell ref="CV367:CW367"/>
    <mergeCell ref="CX367:CY367"/>
    <mergeCell ref="CZ367:DA367"/>
    <mergeCell ref="CC367:CD367"/>
    <mergeCell ref="CF367:CG367"/>
    <mergeCell ref="CH367:CI367"/>
    <mergeCell ref="CJ367:CK367"/>
    <mergeCell ref="CL367:CM367"/>
    <mergeCell ref="CN367:CO367"/>
    <mergeCell ref="BQ367:BR367"/>
    <mergeCell ref="BS367:BT367"/>
    <mergeCell ref="BU367:BV367"/>
    <mergeCell ref="BW367:BX367"/>
    <mergeCell ref="BY366:BZ366"/>
    <mergeCell ref="CA366:CB366"/>
    <mergeCell ref="BE366:BF366"/>
    <mergeCell ref="BG366:BH366"/>
    <mergeCell ref="BI366:BJ366"/>
    <mergeCell ref="BK366:BL366"/>
    <mergeCell ref="BM367:BN367"/>
    <mergeCell ref="BO367:BP367"/>
    <mergeCell ref="AR367:AS367"/>
    <mergeCell ref="AT367:AU367"/>
    <mergeCell ref="AV367:AW367"/>
    <mergeCell ref="AX367:AY367"/>
    <mergeCell ref="AZ367:BA367"/>
    <mergeCell ref="BB367:BC367"/>
    <mergeCell ref="AF367:AG367"/>
    <mergeCell ref="AH367:AI367"/>
    <mergeCell ref="AJ367:AK367"/>
    <mergeCell ref="AL367:AM367"/>
    <mergeCell ref="AN367:AO367"/>
    <mergeCell ref="AP367:AQ367"/>
    <mergeCell ref="BY367:BZ367"/>
    <mergeCell ref="CA367:CB367"/>
    <mergeCell ref="BE367:BF367"/>
    <mergeCell ref="BG367:BH367"/>
    <mergeCell ref="BI367:BJ367"/>
    <mergeCell ref="BK367:BL367"/>
    <mergeCell ref="AP366:AQ366"/>
    <mergeCell ref="S366:T366"/>
    <mergeCell ref="U366:V366"/>
    <mergeCell ref="W366:X366"/>
    <mergeCell ref="Y366:Z366"/>
    <mergeCell ref="AA366:AB366"/>
    <mergeCell ref="AD366:AE366"/>
    <mergeCell ref="DB366:DC366"/>
    <mergeCell ref="DD366:DE366"/>
    <mergeCell ref="C367:D367"/>
    <mergeCell ref="E367:F367"/>
    <mergeCell ref="G367:H367"/>
    <mergeCell ref="I367:J367"/>
    <mergeCell ref="K367:L367"/>
    <mergeCell ref="M367:N367"/>
    <mergeCell ref="O367:P367"/>
    <mergeCell ref="Q367:R367"/>
    <mergeCell ref="CP366:CQ366"/>
    <mergeCell ref="CR366:CS366"/>
    <mergeCell ref="CT366:CU366"/>
    <mergeCell ref="CV366:CW366"/>
    <mergeCell ref="CX366:CY366"/>
    <mergeCell ref="CZ366:DA366"/>
    <mergeCell ref="CC366:CD366"/>
    <mergeCell ref="CF366:CG366"/>
    <mergeCell ref="CH366:CI366"/>
    <mergeCell ref="CJ366:CK366"/>
    <mergeCell ref="CL366:CM366"/>
    <mergeCell ref="CN366:CO366"/>
    <mergeCell ref="BQ366:BR366"/>
    <mergeCell ref="BS366:BT366"/>
    <mergeCell ref="BU366:BV366"/>
    <mergeCell ref="BW366:BX366"/>
    <mergeCell ref="B364:B365"/>
    <mergeCell ref="DF364:DL365"/>
    <mergeCell ref="C366:D366"/>
    <mergeCell ref="E366:F366"/>
    <mergeCell ref="G366:H366"/>
    <mergeCell ref="I366:J366"/>
    <mergeCell ref="K366:L366"/>
    <mergeCell ref="M366:N366"/>
    <mergeCell ref="O366:P366"/>
    <mergeCell ref="Q366:R366"/>
    <mergeCell ref="DI360:DO361"/>
    <mergeCell ref="J362:K362"/>
    <mergeCell ref="P362:Q362"/>
    <mergeCell ref="AK362:AL362"/>
    <mergeCell ref="AQ362:AR362"/>
    <mergeCell ref="BL362:BM362"/>
    <mergeCell ref="BR362:BS362"/>
    <mergeCell ref="CM362:CN362"/>
    <mergeCell ref="CS362:CT362"/>
    <mergeCell ref="BM366:BN366"/>
    <mergeCell ref="BO366:BP366"/>
    <mergeCell ref="AR366:AS366"/>
    <mergeCell ref="AT366:AU366"/>
    <mergeCell ref="AV366:AW366"/>
    <mergeCell ref="AX366:AY366"/>
    <mergeCell ref="AZ366:BA366"/>
    <mergeCell ref="BB366:BC366"/>
    <mergeCell ref="AF366:AG366"/>
    <mergeCell ref="AH366:AI366"/>
    <mergeCell ref="AJ366:AK366"/>
    <mergeCell ref="AL366:AM366"/>
    <mergeCell ref="AN366:AO366"/>
    <mergeCell ref="DB358:DE358"/>
    <mergeCell ref="B360:CQ361"/>
    <mergeCell ref="CR360:DE361"/>
    <mergeCell ref="DF360:DF361"/>
    <mergeCell ref="DG360:DG361"/>
    <mergeCell ref="DH360:DH361"/>
    <mergeCell ref="BV358:BZ358"/>
    <mergeCell ref="CA358:CD358"/>
    <mergeCell ref="CF358:CK358"/>
    <mergeCell ref="CL358:CQ358"/>
    <mergeCell ref="CR358:CV358"/>
    <mergeCell ref="CW358:DA358"/>
    <mergeCell ref="AP358:AT358"/>
    <mergeCell ref="AU358:AY358"/>
    <mergeCell ref="AZ358:BC358"/>
    <mergeCell ref="BE358:BJ358"/>
    <mergeCell ref="BK358:BP358"/>
    <mergeCell ref="BQ358:BU358"/>
    <mergeCell ref="S356:T356"/>
    <mergeCell ref="U356:V356"/>
    <mergeCell ref="W356:X356"/>
    <mergeCell ref="Y356:Z356"/>
    <mergeCell ref="AA356:AB356"/>
    <mergeCell ref="AD356:AE356"/>
    <mergeCell ref="DB356:DC356"/>
    <mergeCell ref="DD356:DE356"/>
    <mergeCell ref="DF357:DH357"/>
    <mergeCell ref="C358:H358"/>
    <mergeCell ref="I358:N358"/>
    <mergeCell ref="O358:S358"/>
    <mergeCell ref="T358:X358"/>
    <mergeCell ref="Y358:AB358"/>
    <mergeCell ref="AD358:AI358"/>
    <mergeCell ref="AJ358:AO358"/>
    <mergeCell ref="CP356:CQ356"/>
    <mergeCell ref="CR356:CS356"/>
    <mergeCell ref="CT356:CU356"/>
    <mergeCell ref="CV356:CW356"/>
    <mergeCell ref="CX356:CY356"/>
    <mergeCell ref="CZ356:DA356"/>
    <mergeCell ref="CC356:CD356"/>
    <mergeCell ref="CF356:CG356"/>
    <mergeCell ref="CH356:CI356"/>
    <mergeCell ref="CJ356:CK356"/>
    <mergeCell ref="CL356:CM356"/>
    <mergeCell ref="CN356:CO356"/>
    <mergeCell ref="BQ356:BR356"/>
    <mergeCell ref="BS356:BT356"/>
    <mergeCell ref="BU356:BV356"/>
    <mergeCell ref="BW356:BX356"/>
    <mergeCell ref="BY355:BZ355"/>
    <mergeCell ref="CA355:CB355"/>
    <mergeCell ref="BE355:BF355"/>
    <mergeCell ref="BG355:BH355"/>
    <mergeCell ref="BI355:BJ355"/>
    <mergeCell ref="BK355:BL355"/>
    <mergeCell ref="BM356:BN356"/>
    <mergeCell ref="BO356:BP356"/>
    <mergeCell ref="AR356:AS356"/>
    <mergeCell ref="AT356:AU356"/>
    <mergeCell ref="AV356:AW356"/>
    <mergeCell ref="AX356:AY356"/>
    <mergeCell ref="AZ356:BA356"/>
    <mergeCell ref="BB356:BC356"/>
    <mergeCell ref="AF356:AG356"/>
    <mergeCell ref="AH356:AI356"/>
    <mergeCell ref="AJ356:AK356"/>
    <mergeCell ref="AL356:AM356"/>
    <mergeCell ref="AN356:AO356"/>
    <mergeCell ref="AP356:AQ356"/>
    <mergeCell ref="BY356:BZ356"/>
    <mergeCell ref="CA356:CB356"/>
    <mergeCell ref="BE356:BF356"/>
    <mergeCell ref="BG356:BH356"/>
    <mergeCell ref="BI356:BJ356"/>
    <mergeCell ref="BK356:BL356"/>
    <mergeCell ref="AP355:AQ355"/>
    <mergeCell ref="S355:T355"/>
    <mergeCell ref="U355:V355"/>
    <mergeCell ref="W355:X355"/>
    <mergeCell ref="Y355:Z355"/>
    <mergeCell ref="AA355:AB355"/>
    <mergeCell ref="AD355:AE355"/>
    <mergeCell ref="DB355:DC355"/>
    <mergeCell ref="DD355:DE355"/>
    <mergeCell ref="C356:D356"/>
    <mergeCell ref="E356:F356"/>
    <mergeCell ref="G356:H356"/>
    <mergeCell ref="I356:J356"/>
    <mergeCell ref="K356:L356"/>
    <mergeCell ref="M356:N356"/>
    <mergeCell ref="O356:P356"/>
    <mergeCell ref="Q356:R356"/>
    <mergeCell ref="CP355:CQ355"/>
    <mergeCell ref="CR355:CS355"/>
    <mergeCell ref="CT355:CU355"/>
    <mergeCell ref="CV355:CW355"/>
    <mergeCell ref="CX355:CY355"/>
    <mergeCell ref="CZ355:DA355"/>
    <mergeCell ref="CC355:CD355"/>
    <mergeCell ref="CF355:CG355"/>
    <mergeCell ref="CH355:CI355"/>
    <mergeCell ref="CJ355:CK355"/>
    <mergeCell ref="CL355:CM355"/>
    <mergeCell ref="CN355:CO355"/>
    <mergeCell ref="BQ355:BR355"/>
    <mergeCell ref="BS355:BT355"/>
    <mergeCell ref="BU355:BV355"/>
    <mergeCell ref="BW355:BX355"/>
    <mergeCell ref="B353:B354"/>
    <mergeCell ref="DF353:DL354"/>
    <mergeCell ref="C355:D355"/>
    <mergeCell ref="E355:F355"/>
    <mergeCell ref="G355:H355"/>
    <mergeCell ref="I355:J355"/>
    <mergeCell ref="K355:L355"/>
    <mergeCell ref="M355:N355"/>
    <mergeCell ref="O355:P355"/>
    <mergeCell ref="Q355:R355"/>
    <mergeCell ref="DI349:DO350"/>
    <mergeCell ref="J351:K351"/>
    <mergeCell ref="P351:Q351"/>
    <mergeCell ref="AK351:AL351"/>
    <mergeCell ref="AQ351:AR351"/>
    <mergeCell ref="BL351:BM351"/>
    <mergeCell ref="BR351:BS351"/>
    <mergeCell ref="CM351:CN351"/>
    <mergeCell ref="CS351:CT351"/>
    <mergeCell ref="BM355:BN355"/>
    <mergeCell ref="BO355:BP355"/>
    <mergeCell ref="AR355:AS355"/>
    <mergeCell ref="AT355:AU355"/>
    <mergeCell ref="AV355:AW355"/>
    <mergeCell ref="AX355:AY355"/>
    <mergeCell ref="AZ355:BA355"/>
    <mergeCell ref="BB355:BC355"/>
    <mergeCell ref="AF355:AG355"/>
    <mergeCell ref="AH355:AI355"/>
    <mergeCell ref="AJ355:AK355"/>
    <mergeCell ref="AL355:AM355"/>
    <mergeCell ref="AN355:AO355"/>
    <mergeCell ref="DB347:DE347"/>
    <mergeCell ref="B349:CQ350"/>
    <mergeCell ref="CR349:DE350"/>
    <mergeCell ref="DF349:DF350"/>
    <mergeCell ref="DG349:DG350"/>
    <mergeCell ref="DH349:DH350"/>
    <mergeCell ref="BV347:BZ347"/>
    <mergeCell ref="CA347:CD347"/>
    <mergeCell ref="CF347:CK347"/>
    <mergeCell ref="CL347:CQ347"/>
    <mergeCell ref="CR347:CV347"/>
    <mergeCell ref="CW347:DA347"/>
    <mergeCell ref="AP347:AT347"/>
    <mergeCell ref="AU347:AY347"/>
    <mergeCell ref="AZ347:BC347"/>
    <mergeCell ref="BE347:BJ347"/>
    <mergeCell ref="BK347:BP347"/>
    <mergeCell ref="BQ347:BU347"/>
    <mergeCell ref="S345:T345"/>
    <mergeCell ref="U345:V345"/>
    <mergeCell ref="W345:X345"/>
    <mergeCell ref="Y345:Z345"/>
    <mergeCell ref="AA345:AB345"/>
    <mergeCell ref="AD345:AE345"/>
    <mergeCell ref="DB345:DC345"/>
    <mergeCell ref="DD345:DE345"/>
    <mergeCell ref="DF346:DH346"/>
    <mergeCell ref="C347:H347"/>
    <mergeCell ref="I347:N347"/>
    <mergeCell ref="O347:S347"/>
    <mergeCell ref="T347:X347"/>
    <mergeCell ref="Y347:AB347"/>
    <mergeCell ref="AD347:AI347"/>
    <mergeCell ref="AJ347:AO347"/>
    <mergeCell ref="CP345:CQ345"/>
    <mergeCell ref="CR345:CS345"/>
    <mergeCell ref="CT345:CU345"/>
    <mergeCell ref="CV345:CW345"/>
    <mergeCell ref="CX345:CY345"/>
    <mergeCell ref="CZ345:DA345"/>
    <mergeCell ref="CC345:CD345"/>
    <mergeCell ref="CF345:CG345"/>
    <mergeCell ref="CH345:CI345"/>
    <mergeCell ref="CJ345:CK345"/>
    <mergeCell ref="CL345:CM345"/>
    <mergeCell ref="CN345:CO345"/>
    <mergeCell ref="BQ345:BR345"/>
    <mergeCell ref="BS345:BT345"/>
    <mergeCell ref="BU345:BV345"/>
    <mergeCell ref="BW345:BX345"/>
    <mergeCell ref="BY344:BZ344"/>
    <mergeCell ref="CA344:CB344"/>
    <mergeCell ref="BE344:BF344"/>
    <mergeCell ref="BG344:BH344"/>
    <mergeCell ref="BI344:BJ344"/>
    <mergeCell ref="BK344:BL344"/>
    <mergeCell ref="BM345:BN345"/>
    <mergeCell ref="BO345:BP345"/>
    <mergeCell ref="AR345:AS345"/>
    <mergeCell ref="AT345:AU345"/>
    <mergeCell ref="AV345:AW345"/>
    <mergeCell ref="AX345:AY345"/>
    <mergeCell ref="AZ345:BA345"/>
    <mergeCell ref="BB345:BC345"/>
    <mergeCell ref="AF345:AG345"/>
    <mergeCell ref="AH345:AI345"/>
    <mergeCell ref="AJ345:AK345"/>
    <mergeCell ref="AL345:AM345"/>
    <mergeCell ref="AN345:AO345"/>
    <mergeCell ref="AP345:AQ345"/>
    <mergeCell ref="BY345:BZ345"/>
    <mergeCell ref="CA345:CB345"/>
    <mergeCell ref="BE345:BF345"/>
    <mergeCell ref="BG345:BH345"/>
    <mergeCell ref="BI345:BJ345"/>
    <mergeCell ref="BK345:BL345"/>
    <mergeCell ref="AN344:AO344"/>
    <mergeCell ref="AP344:AQ344"/>
    <mergeCell ref="S344:T344"/>
    <mergeCell ref="U344:V344"/>
    <mergeCell ref="W344:X344"/>
    <mergeCell ref="Y344:Z344"/>
    <mergeCell ref="AA344:AB344"/>
    <mergeCell ref="AD344:AE344"/>
    <mergeCell ref="DB344:DC344"/>
    <mergeCell ref="DD344:DE344"/>
    <mergeCell ref="C345:D345"/>
    <mergeCell ref="E345:F345"/>
    <mergeCell ref="G345:H345"/>
    <mergeCell ref="I345:J345"/>
    <mergeCell ref="K345:L345"/>
    <mergeCell ref="M345:N345"/>
    <mergeCell ref="O345:P345"/>
    <mergeCell ref="Q345:R345"/>
    <mergeCell ref="CP344:CQ344"/>
    <mergeCell ref="CR344:CS344"/>
    <mergeCell ref="CT344:CU344"/>
    <mergeCell ref="CV344:CW344"/>
    <mergeCell ref="CX344:CY344"/>
    <mergeCell ref="CZ344:DA344"/>
    <mergeCell ref="CC344:CD344"/>
    <mergeCell ref="CF344:CG344"/>
    <mergeCell ref="CH344:CI344"/>
    <mergeCell ref="CJ344:CK344"/>
    <mergeCell ref="CL344:CM344"/>
    <mergeCell ref="CN344:CO344"/>
    <mergeCell ref="BQ344:BR344"/>
    <mergeCell ref="BS344:BT344"/>
    <mergeCell ref="BU344:BV344"/>
    <mergeCell ref="BW344:BX344"/>
    <mergeCell ref="B342:B343"/>
    <mergeCell ref="DF342:DL343"/>
    <mergeCell ref="C344:D344"/>
    <mergeCell ref="E344:F344"/>
    <mergeCell ref="G344:H344"/>
    <mergeCell ref="I344:J344"/>
    <mergeCell ref="K344:L344"/>
    <mergeCell ref="M344:N344"/>
    <mergeCell ref="O344:P344"/>
    <mergeCell ref="Q344:R344"/>
    <mergeCell ref="DH338:DH339"/>
    <mergeCell ref="DI338:DO339"/>
    <mergeCell ref="J340:K340"/>
    <mergeCell ref="P340:Q340"/>
    <mergeCell ref="AK340:AL340"/>
    <mergeCell ref="AQ340:AR340"/>
    <mergeCell ref="BL340:BM340"/>
    <mergeCell ref="BR340:BS340"/>
    <mergeCell ref="CM340:CN340"/>
    <mergeCell ref="CS340:CT340"/>
    <mergeCell ref="BM344:BN344"/>
    <mergeCell ref="BO344:BP344"/>
    <mergeCell ref="AR344:AS344"/>
    <mergeCell ref="AT344:AU344"/>
    <mergeCell ref="AV344:AW344"/>
    <mergeCell ref="AX344:AY344"/>
    <mergeCell ref="AZ344:BA344"/>
    <mergeCell ref="BB344:BC344"/>
    <mergeCell ref="AF344:AG344"/>
    <mergeCell ref="AH344:AI344"/>
    <mergeCell ref="AJ344:AK344"/>
    <mergeCell ref="AL344:AM344"/>
    <mergeCell ref="CW336:DA336"/>
    <mergeCell ref="DB336:DE336"/>
    <mergeCell ref="B338:CQ339"/>
    <mergeCell ref="CR338:DE339"/>
    <mergeCell ref="DF338:DF339"/>
    <mergeCell ref="DG338:DG339"/>
    <mergeCell ref="BQ336:BU336"/>
    <mergeCell ref="BV336:BZ336"/>
    <mergeCell ref="CA336:CD336"/>
    <mergeCell ref="CF336:CK336"/>
    <mergeCell ref="CL336:CQ336"/>
    <mergeCell ref="CR336:CV336"/>
    <mergeCell ref="AJ336:AO336"/>
    <mergeCell ref="AP336:AT336"/>
    <mergeCell ref="AU336:AY336"/>
    <mergeCell ref="AZ336:BC336"/>
    <mergeCell ref="BE336:BJ336"/>
    <mergeCell ref="BK336:BP336"/>
    <mergeCell ref="Q334:R334"/>
    <mergeCell ref="S334:T334"/>
    <mergeCell ref="U334:V334"/>
    <mergeCell ref="W334:X334"/>
    <mergeCell ref="Y334:Z334"/>
    <mergeCell ref="AA334:AB334"/>
    <mergeCell ref="CZ334:DA334"/>
    <mergeCell ref="DB334:DC334"/>
    <mergeCell ref="DD334:DE334"/>
    <mergeCell ref="DF335:DH335"/>
    <mergeCell ref="C336:H336"/>
    <mergeCell ref="I336:N336"/>
    <mergeCell ref="O336:S336"/>
    <mergeCell ref="T336:X336"/>
    <mergeCell ref="Y336:AB336"/>
    <mergeCell ref="AD336:AI336"/>
    <mergeCell ref="CN334:CO334"/>
    <mergeCell ref="CP334:CQ334"/>
    <mergeCell ref="CR334:CS334"/>
    <mergeCell ref="CT334:CU334"/>
    <mergeCell ref="CV334:CW334"/>
    <mergeCell ref="CX334:CY334"/>
    <mergeCell ref="CA334:CB334"/>
    <mergeCell ref="CC334:CD334"/>
    <mergeCell ref="CF334:CG334"/>
    <mergeCell ref="CH334:CI334"/>
    <mergeCell ref="CJ334:CK334"/>
    <mergeCell ref="CL334:CM334"/>
    <mergeCell ref="BO334:BP334"/>
    <mergeCell ref="BQ334:BR334"/>
    <mergeCell ref="BS334:BT334"/>
    <mergeCell ref="BU334:BV334"/>
    <mergeCell ref="BW333:BX333"/>
    <mergeCell ref="BY333:BZ333"/>
    <mergeCell ref="BB333:BC333"/>
    <mergeCell ref="BE333:BF333"/>
    <mergeCell ref="BG333:BH333"/>
    <mergeCell ref="BI333:BJ333"/>
    <mergeCell ref="BK334:BL334"/>
    <mergeCell ref="BM334:BN334"/>
    <mergeCell ref="AP334:AQ334"/>
    <mergeCell ref="AR334:AS334"/>
    <mergeCell ref="AT334:AU334"/>
    <mergeCell ref="AV334:AW334"/>
    <mergeCell ref="AX334:AY334"/>
    <mergeCell ref="AZ334:BA334"/>
    <mergeCell ref="AD334:AE334"/>
    <mergeCell ref="AF334:AG334"/>
    <mergeCell ref="AH334:AI334"/>
    <mergeCell ref="AJ334:AK334"/>
    <mergeCell ref="AL334:AM334"/>
    <mergeCell ref="AN334:AO334"/>
    <mergeCell ref="BW334:BX334"/>
    <mergeCell ref="BY334:BZ334"/>
    <mergeCell ref="BB334:BC334"/>
    <mergeCell ref="BE334:BF334"/>
    <mergeCell ref="BG334:BH334"/>
    <mergeCell ref="BI334:BJ334"/>
    <mergeCell ref="AL333:AM333"/>
    <mergeCell ref="AN333:AO333"/>
    <mergeCell ref="Q333:R333"/>
    <mergeCell ref="S333:T333"/>
    <mergeCell ref="U333:V333"/>
    <mergeCell ref="W333:X333"/>
    <mergeCell ref="Y333:Z333"/>
    <mergeCell ref="AA333:AB333"/>
    <mergeCell ref="CZ333:DA333"/>
    <mergeCell ref="DB333:DC333"/>
    <mergeCell ref="DD333:DE333"/>
    <mergeCell ref="C334:D334"/>
    <mergeCell ref="E334:F334"/>
    <mergeCell ref="G334:H334"/>
    <mergeCell ref="I334:J334"/>
    <mergeCell ref="K334:L334"/>
    <mergeCell ref="M334:N334"/>
    <mergeCell ref="O334:P334"/>
    <mergeCell ref="CN333:CO333"/>
    <mergeCell ref="CP333:CQ333"/>
    <mergeCell ref="CR333:CS333"/>
    <mergeCell ref="CT333:CU333"/>
    <mergeCell ref="CV333:CW333"/>
    <mergeCell ref="CX333:CY333"/>
    <mergeCell ref="CA333:CB333"/>
    <mergeCell ref="CC333:CD333"/>
    <mergeCell ref="CF333:CG333"/>
    <mergeCell ref="CH333:CI333"/>
    <mergeCell ref="CJ333:CK333"/>
    <mergeCell ref="CL333:CM333"/>
    <mergeCell ref="BO333:BP333"/>
    <mergeCell ref="BQ333:BR333"/>
    <mergeCell ref="BS333:BT333"/>
    <mergeCell ref="BU333:BV333"/>
    <mergeCell ref="CS329:CT329"/>
    <mergeCell ref="B331:B332"/>
    <mergeCell ref="DF331:DL332"/>
    <mergeCell ref="C333:D333"/>
    <mergeCell ref="E333:F333"/>
    <mergeCell ref="G333:H333"/>
    <mergeCell ref="I333:J333"/>
    <mergeCell ref="K333:L333"/>
    <mergeCell ref="M333:N333"/>
    <mergeCell ref="O333:P333"/>
    <mergeCell ref="DG327:DG328"/>
    <mergeCell ref="DH327:DH328"/>
    <mergeCell ref="DI327:DO328"/>
    <mergeCell ref="J329:K329"/>
    <mergeCell ref="P329:Q329"/>
    <mergeCell ref="AK329:AL329"/>
    <mergeCell ref="AQ329:AR329"/>
    <mergeCell ref="BL329:BM329"/>
    <mergeCell ref="BR329:BS329"/>
    <mergeCell ref="CM329:CN329"/>
    <mergeCell ref="BK333:BL333"/>
    <mergeCell ref="BM333:BN333"/>
    <mergeCell ref="AP333:AQ333"/>
    <mergeCell ref="AR333:AS333"/>
    <mergeCell ref="AT333:AU333"/>
    <mergeCell ref="AV333:AW333"/>
    <mergeCell ref="AX333:AY333"/>
    <mergeCell ref="AZ333:BA333"/>
    <mergeCell ref="AD333:AE333"/>
    <mergeCell ref="AF333:AG333"/>
    <mergeCell ref="AH333:AI333"/>
    <mergeCell ref="AJ333:AK333"/>
    <mergeCell ref="CR325:CV325"/>
    <mergeCell ref="CW325:DA325"/>
    <mergeCell ref="DB325:DE325"/>
    <mergeCell ref="B327:CQ328"/>
    <mergeCell ref="CR327:DE328"/>
    <mergeCell ref="DF327:DF328"/>
    <mergeCell ref="BK325:BP325"/>
    <mergeCell ref="BQ325:BU325"/>
    <mergeCell ref="BV325:BZ325"/>
    <mergeCell ref="CA325:CD325"/>
    <mergeCell ref="CF325:CK325"/>
    <mergeCell ref="CL325:CQ325"/>
    <mergeCell ref="AD325:AI325"/>
    <mergeCell ref="AJ325:AO325"/>
    <mergeCell ref="AP325:AT325"/>
    <mergeCell ref="AU325:AY325"/>
    <mergeCell ref="AZ325:BC325"/>
    <mergeCell ref="BE325:BJ325"/>
    <mergeCell ref="CX323:CY323"/>
    <mergeCell ref="CZ323:DA323"/>
    <mergeCell ref="DB323:DC323"/>
    <mergeCell ref="DD323:DE323"/>
    <mergeCell ref="DF324:DH324"/>
    <mergeCell ref="C325:H325"/>
    <mergeCell ref="I325:N325"/>
    <mergeCell ref="O325:S325"/>
    <mergeCell ref="T325:X325"/>
    <mergeCell ref="Y325:AB325"/>
    <mergeCell ref="CL323:CM323"/>
    <mergeCell ref="CN323:CO323"/>
    <mergeCell ref="CP323:CQ323"/>
    <mergeCell ref="CR323:CS323"/>
    <mergeCell ref="CT323:CU323"/>
    <mergeCell ref="CV323:CW323"/>
    <mergeCell ref="BY323:BZ323"/>
    <mergeCell ref="CA323:CB323"/>
    <mergeCell ref="CC323:CD323"/>
    <mergeCell ref="CF323:CG323"/>
    <mergeCell ref="CH323:CI323"/>
    <mergeCell ref="CJ323:CK323"/>
    <mergeCell ref="BM323:BN323"/>
    <mergeCell ref="BO323:BP323"/>
    <mergeCell ref="BQ323:BR323"/>
    <mergeCell ref="BS323:BT323"/>
    <mergeCell ref="BU323:BV323"/>
    <mergeCell ref="BW323:BX323"/>
    <mergeCell ref="AZ323:BA323"/>
    <mergeCell ref="BB323:BC323"/>
    <mergeCell ref="BE323:BF323"/>
    <mergeCell ref="BG323:BH323"/>
    <mergeCell ref="AN323:AO323"/>
    <mergeCell ref="AP323:AQ323"/>
    <mergeCell ref="AR323:AS323"/>
    <mergeCell ref="AT323:AU323"/>
    <mergeCell ref="AV323:AW323"/>
    <mergeCell ref="AX323:AY323"/>
    <mergeCell ref="AA323:AB323"/>
    <mergeCell ref="AD323:AE323"/>
    <mergeCell ref="AF323:AG323"/>
    <mergeCell ref="AH323:AI323"/>
    <mergeCell ref="AJ323:AK323"/>
    <mergeCell ref="AL323:AM323"/>
    <mergeCell ref="O323:P323"/>
    <mergeCell ref="Q323:R323"/>
    <mergeCell ref="S323:T323"/>
    <mergeCell ref="U323:V323"/>
    <mergeCell ref="W323:X323"/>
    <mergeCell ref="Y323:Z323"/>
    <mergeCell ref="DB322:DC322"/>
    <mergeCell ref="DD322:DE322"/>
    <mergeCell ref="C323:D323"/>
    <mergeCell ref="E323:F323"/>
    <mergeCell ref="G323:H323"/>
    <mergeCell ref="I323:J323"/>
    <mergeCell ref="K323:L323"/>
    <mergeCell ref="M323:N323"/>
    <mergeCell ref="CL322:CM322"/>
    <mergeCell ref="CN322:CO322"/>
    <mergeCell ref="CP322:CQ322"/>
    <mergeCell ref="CR322:CS322"/>
    <mergeCell ref="CT322:CU322"/>
    <mergeCell ref="CV322:CW322"/>
    <mergeCell ref="BY322:BZ322"/>
    <mergeCell ref="CA322:CB322"/>
    <mergeCell ref="CC322:CD322"/>
    <mergeCell ref="CF322:CG322"/>
    <mergeCell ref="CH322:CI322"/>
    <mergeCell ref="CJ322:CK322"/>
    <mergeCell ref="BM322:BN322"/>
    <mergeCell ref="BO322:BP322"/>
    <mergeCell ref="BQ322:BR322"/>
    <mergeCell ref="BS322:BT322"/>
    <mergeCell ref="BU322:BV322"/>
    <mergeCell ref="BW322:BX322"/>
    <mergeCell ref="AZ322:BA322"/>
    <mergeCell ref="BB322:BC322"/>
    <mergeCell ref="BE322:BF322"/>
    <mergeCell ref="BG322:BH322"/>
    <mergeCell ref="BI323:BJ323"/>
    <mergeCell ref="BK323:BL323"/>
    <mergeCell ref="AT322:AU322"/>
    <mergeCell ref="AV322:AW322"/>
    <mergeCell ref="AX322:AY322"/>
    <mergeCell ref="AA322:AB322"/>
    <mergeCell ref="AD322:AE322"/>
    <mergeCell ref="AF322:AG322"/>
    <mergeCell ref="AH322:AI322"/>
    <mergeCell ref="AJ322:AK322"/>
    <mergeCell ref="AL322:AM322"/>
    <mergeCell ref="O322:P322"/>
    <mergeCell ref="Q322:R322"/>
    <mergeCell ref="S322:T322"/>
    <mergeCell ref="U322:V322"/>
    <mergeCell ref="W322:X322"/>
    <mergeCell ref="Y322:Z322"/>
    <mergeCell ref="CX322:CY322"/>
    <mergeCell ref="CZ322:DA322"/>
    <mergeCell ref="AX315:AY315"/>
    <mergeCell ref="AZ315:BA315"/>
    <mergeCell ref="BB315:BC315"/>
    <mergeCell ref="BE315:BF315"/>
    <mergeCell ref="BG315:BH315"/>
    <mergeCell ref="BI315:BJ315"/>
    <mergeCell ref="AL315:AM315"/>
    <mergeCell ref="CM318:CN318"/>
    <mergeCell ref="CS318:CT318"/>
    <mergeCell ref="B320:B321"/>
    <mergeCell ref="DF320:DL321"/>
    <mergeCell ref="C322:D322"/>
    <mergeCell ref="E322:F322"/>
    <mergeCell ref="G322:H322"/>
    <mergeCell ref="I322:J322"/>
    <mergeCell ref="K322:L322"/>
    <mergeCell ref="M322:N322"/>
    <mergeCell ref="DF316:DF317"/>
    <mergeCell ref="DG316:DG317"/>
    <mergeCell ref="DH316:DH317"/>
    <mergeCell ref="DI316:DO317"/>
    <mergeCell ref="J318:K318"/>
    <mergeCell ref="P318:Q318"/>
    <mergeCell ref="AK318:AL318"/>
    <mergeCell ref="AQ318:AR318"/>
    <mergeCell ref="BL318:BM318"/>
    <mergeCell ref="BR318:BS318"/>
    <mergeCell ref="BI322:BJ322"/>
    <mergeCell ref="BK322:BL322"/>
    <mergeCell ref="AN322:AO322"/>
    <mergeCell ref="AP322:AQ322"/>
    <mergeCell ref="AR322:AS322"/>
    <mergeCell ref="AJ315:AK315"/>
    <mergeCell ref="M315:N315"/>
    <mergeCell ref="O315:P315"/>
    <mergeCell ref="Q315:R315"/>
    <mergeCell ref="S315:T315"/>
    <mergeCell ref="U315:V315"/>
    <mergeCell ref="W315:X315"/>
    <mergeCell ref="CV315:CW315"/>
    <mergeCell ref="CX315:CY315"/>
    <mergeCell ref="CZ315:DA315"/>
    <mergeCell ref="DB315:DC315"/>
    <mergeCell ref="DD315:DE315"/>
    <mergeCell ref="B316:CQ317"/>
    <mergeCell ref="CR316:DE317"/>
    <mergeCell ref="CJ315:CK315"/>
    <mergeCell ref="CL315:CM315"/>
    <mergeCell ref="CN315:CO315"/>
    <mergeCell ref="CP315:CQ315"/>
    <mergeCell ref="CR315:CS315"/>
    <mergeCell ref="CT315:CU315"/>
    <mergeCell ref="BW315:BX315"/>
    <mergeCell ref="BY315:BZ315"/>
    <mergeCell ref="CA315:CB315"/>
    <mergeCell ref="CC315:CD315"/>
    <mergeCell ref="CF315:CG315"/>
    <mergeCell ref="CH315:CI315"/>
    <mergeCell ref="BK315:BL315"/>
    <mergeCell ref="BM315:BN315"/>
    <mergeCell ref="BO315:BP315"/>
    <mergeCell ref="BQ315:BR315"/>
    <mergeCell ref="BS315:BT315"/>
    <mergeCell ref="BU315:BV315"/>
    <mergeCell ref="AK304:AL304"/>
    <mergeCell ref="AK305:AL305"/>
    <mergeCell ref="AK306:AN306"/>
    <mergeCell ref="AJ307:AL307"/>
    <mergeCell ref="DF312:DH312"/>
    <mergeCell ref="C315:D315"/>
    <mergeCell ref="E315:F315"/>
    <mergeCell ref="G315:H315"/>
    <mergeCell ref="I315:J315"/>
    <mergeCell ref="K315:L315"/>
    <mergeCell ref="BY299:BZ299"/>
    <mergeCell ref="CF299:CG299"/>
    <mergeCell ref="CK299:CL299"/>
    <mergeCell ref="CR299:CS299"/>
    <mergeCell ref="S302:AN302"/>
    <mergeCell ref="AK303:AL303"/>
    <mergeCell ref="AO299:AP299"/>
    <mergeCell ref="AV299:AW299"/>
    <mergeCell ref="BA299:BB299"/>
    <mergeCell ref="BH299:BI299"/>
    <mergeCell ref="BM299:BN299"/>
    <mergeCell ref="BT299:BU299"/>
    <mergeCell ref="AN315:AO315"/>
    <mergeCell ref="AP315:AQ315"/>
    <mergeCell ref="AR315:AS315"/>
    <mergeCell ref="AT315:AU315"/>
    <mergeCell ref="AV315:AW315"/>
    <mergeCell ref="Y315:Z315"/>
    <mergeCell ref="AA315:AB315"/>
    <mergeCell ref="AD315:AE315"/>
    <mergeCell ref="AF315:AG315"/>
    <mergeCell ref="AH315:AI315"/>
    <mergeCell ref="CB298:CC298"/>
    <mergeCell ref="CE298:CF298"/>
    <mergeCell ref="CN298:CO298"/>
    <mergeCell ref="CQ298:CR298"/>
    <mergeCell ref="F299:G299"/>
    <mergeCell ref="L299:M299"/>
    <mergeCell ref="Q299:R299"/>
    <mergeCell ref="W299:X299"/>
    <mergeCell ref="AC299:AD299"/>
    <mergeCell ref="AI299:AJ299"/>
    <mergeCell ref="AR298:AS298"/>
    <mergeCell ref="AU298:AV298"/>
    <mergeCell ref="BD298:BE298"/>
    <mergeCell ref="BG298:BH298"/>
    <mergeCell ref="BP298:BQ298"/>
    <mergeCell ref="BS298:BT298"/>
    <mergeCell ref="I298:J298"/>
    <mergeCell ref="L298:M298"/>
    <mergeCell ref="T298:U298"/>
    <mergeCell ref="W298:X298"/>
    <mergeCell ref="AF298:AG298"/>
    <mergeCell ref="AI298:AJ298"/>
    <mergeCell ref="CK295:CL295"/>
    <mergeCell ref="CM295:CS295"/>
    <mergeCell ref="F296:N297"/>
    <mergeCell ref="Q296:Y297"/>
    <mergeCell ref="AC296:AK297"/>
    <mergeCell ref="AO296:AW297"/>
    <mergeCell ref="BA296:BI297"/>
    <mergeCell ref="BM296:BU297"/>
    <mergeCell ref="BY296:CG297"/>
    <mergeCell ref="CK296:CS297"/>
    <mergeCell ref="BA295:BB295"/>
    <mergeCell ref="BC295:BI295"/>
    <mergeCell ref="BM295:BN295"/>
    <mergeCell ref="BO295:BU295"/>
    <mergeCell ref="BY295:BZ295"/>
    <mergeCell ref="CA295:CG295"/>
    <mergeCell ref="CK293:CL293"/>
    <mergeCell ref="CR293:CS293"/>
    <mergeCell ref="F295:G295"/>
    <mergeCell ref="H295:N295"/>
    <mergeCell ref="Q295:R295"/>
    <mergeCell ref="S295:Y295"/>
    <mergeCell ref="AC295:AD295"/>
    <mergeCell ref="AE295:AK295"/>
    <mergeCell ref="AO295:AP295"/>
    <mergeCell ref="AQ295:AW295"/>
    <mergeCell ref="BA293:BB293"/>
    <mergeCell ref="BH293:BI293"/>
    <mergeCell ref="BM293:BN293"/>
    <mergeCell ref="BT293:BU293"/>
    <mergeCell ref="BY293:BZ293"/>
    <mergeCell ref="CF293:CG293"/>
    <mergeCell ref="CE292:CF292"/>
    <mergeCell ref="CN292:CO292"/>
    <mergeCell ref="CQ292:CR292"/>
    <mergeCell ref="H293:I293"/>
    <mergeCell ref="Q293:R293"/>
    <mergeCell ref="W293:X293"/>
    <mergeCell ref="AC293:AD293"/>
    <mergeCell ref="AJ293:AK293"/>
    <mergeCell ref="AO293:AP293"/>
    <mergeCell ref="AV293:AW293"/>
    <mergeCell ref="AU292:AV292"/>
    <mergeCell ref="BD292:BE292"/>
    <mergeCell ref="BG292:BH292"/>
    <mergeCell ref="BP292:BQ292"/>
    <mergeCell ref="BS292:BT292"/>
    <mergeCell ref="CB292:CC292"/>
    <mergeCell ref="H291:I291"/>
    <mergeCell ref="T292:U292"/>
    <mergeCell ref="W292:X292"/>
    <mergeCell ref="AF292:AG292"/>
    <mergeCell ref="AI292:AJ292"/>
    <mergeCell ref="AR292:AS292"/>
    <mergeCell ref="CK289:CL289"/>
    <mergeCell ref="CM289:CS289"/>
    <mergeCell ref="DB289:DD289"/>
    <mergeCell ref="Q290:Y291"/>
    <mergeCell ref="AC290:AK291"/>
    <mergeCell ref="AO290:AW291"/>
    <mergeCell ref="BA290:BI291"/>
    <mergeCell ref="BM290:BU291"/>
    <mergeCell ref="BY290:CG291"/>
    <mergeCell ref="CK290:CS291"/>
    <mergeCell ref="BA289:BB289"/>
    <mergeCell ref="BC289:BI289"/>
    <mergeCell ref="BM289:BN289"/>
    <mergeCell ref="BO289:BU289"/>
    <mergeCell ref="BY289:BZ289"/>
    <mergeCell ref="CA289:CG289"/>
    <mergeCell ref="DF286:DH286"/>
    <mergeCell ref="DB287:DD287"/>
    <mergeCell ref="DE287:DG287"/>
    <mergeCell ref="H289:I289"/>
    <mergeCell ref="Q289:R289"/>
    <mergeCell ref="S289:Y289"/>
    <mergeCell ref="AC289:AD289"/>
    <mergeCell ref="AE289:AK289"/>
    <mergeCell ref="AO289:AP289"/>
    <mergeCell ref="AQ289:AW289"/>
    <mergeCell ref="CT284:CU284"/>
    <mergeCell ref="CV284:CW284"/>
    <mergeCell ref="CX284:CY284"/>
    <mergeCell ref="CZ284:DA284"/>
    <mergeCell ref="DB284:DC284"/>
    <mergeCell ref="DD284:DE284"/>
    <mergeCell ref="CH284:CI284"/>
    <mergeCell ref="CJ284:CK284"/>
    <mergeCell ref="CL284:CM284"/>
    <mergeCell ref="CN284:CO284"/>
    <mergeCell ref="CP284:CQ284"/>
    <mergeCell ref="CR284:CS284"/>
    <mergeCell ref="BU284:BV284"/>
    <mergeCell ref="BW284:BX284"/>
    <mergeCell ref="BY284:BZ284"/>
    <mergeCell ref="CA284:CB284"/>
    <mergeCell ref="CC284:CD284"/>
    <mergeCell ref="CF284:CG284"/>
    <mergeCell ref="BI284:BJ284"/>
    <mergeCell ref="BK284:BL284"/>
    <mergeCell ref="BM284:BN284"/>
    <mergeCell ref="BO284:BP284"/>
    <mergeCell ref="BQ284:BR284"/>
    <mergeCell ref="BS284:BT284"/>
    <mergeCell ref="AV284:AW284"/>
    <mergeCell ref="AX284:AY284"/>
    <mergeCell ref="AZ284:BA284"/>
    <mergeCell ref="BB284:BC284"/>
    <mergeCell ref="BE284:BF284"/>
    <mergeCell ref="BG284:BH284"/>
    <mergeCell ref="AJ284:AK284"/>
    <mergeCell ref="AL284:AM284"/>
    <mergeCell ref="AN284:AO284"/>
    <mergeCell ref="AP284:AQ284"/>
    <mergeCell ref="AR284:AS284"/>
    <mergeCell ref="AT284:AU284"/>
    <mergeCell ref="W284:X284"/>
    <mergeCell ref="Y284:Z284"/>
    <mergeCell ref="AA284:AB284"/>
    <mergeCell ref="AD284:AE284"/>
    <mergeCell ref="AF284:AG284"/>
    <mergeCell ref="AH284:AI284"/>
    <mergeCell ref="K284:L284"/>
    <mergeCell ref="M284:N284"/>
    <mergeCell ref="O284:P284"/>
    <mergeCell ref="Q284:R284"/>
    <mergeCell ref="S284:T284"/>
    <mergeCell ref="U284:V284"/>
    <mergeCell ref="CX279:CY279"/>
    <mergeCell ref="CZ279:DA279"/>
    <mergeCell ref="DB279:DC279"/>
    <mergeCell ref="DD279:DE279"/>
    <mergeCell ref="B283:B284"/>
    <mergeCell ref="DF283:DJ284"/>
    <mergeCell ref="C284:D284"/>
    <mergeCell ref="E284:F284"/>
    <mergeCell ref="G284:H284"/>
    <mergeCell ref="I284:J284"/>
    <mergeCell ref="CL279:CM279"/>
    <mergeCell ref="CN279:CO279"/>
    <mergeCell ref="CP279:CQ279"/>
    <mergeCell ref="CR279:CS279"/>
    <mergeCell ref="CT279:CU279"/>
    <mergeCell ref="CV279:CW279"/>
    <mergeCell ref="BY279:BZ279"/>
    <mergeCell ref="CA279:CB279"/>
    <mergeCell ref="CC279:CD279"/>
    <mergeCell ref="CF279:CG279"/>
    <mergeCell ref="CH279:CI279"/>
    <mergeCell ref="CJ279:CK279"/>
    <mergeCell ref="BM279:BN279"/>
    <mergeCell ref="BO279:BP279"/>
    <mergeCell ref="BQ279:BR279"/>
    <mergeCell ref="BS279:BT279"/>
    <mergeCell ref="BU279:BV279"/>
    <mergeCell ref="BW279:BX279"/>
    <mergeCell ref="AZ279:BA279"/>
    <mergeCell ref="BB279:BC279"/>
    <mergeCell ref="BE279:BF279"/>
    <mergeCell ref="BG279:BH279"/>
    <mergeCell ref="BI279:BJ279"/>
    <mergeCell ref="BK279:BL279"/>
    <mergeCell ref="AN279:AO279"/>
    <mergeCell ref="AP279:AQ279"/>
    <mergeCell ref="AR279:AS279"/>
    <mergeCell ref="AT279:AU279"/>
    <mergeCell ref="AV279:AW279"/>
    <mergeCell ref="AX279:AY279"/>
    <mergeCell ref="AA279:AB279"/>
    <mergeCell ref="AD279:AE279"/>
    <mergeCell ref="AF279:AG279"/>
    <mergeCell ref="AH279:AI279"/>
    <mergeCell ref="AJ279:AK279"/>
    <mergeCell ref="AL279:AM279"/>
    <mergeCell ref="O279:P279"/>
    <mergeCell ref="Q279:R279"/>
    <mergeCell ref="S279:T279"/>
    <mergeCell ref="U279:V279"/>
    <mergeCell ref="W279:X279"/>
    <mergeCell ref="Y279:Z279"/>
    <mergeCell ref="CX258:CY258"/>
    <mergeCell ref="CZ258:DA258"/>
    <mergeCell ref="DB258:DC258"/>
    <mergeCell ref="DD258:DE258"/>
    <mergeCell ref="C279:D279"/>
    <mergeCell ref="E279:F279"/>
    <mergeCell ref="G279:H279"/>
    <mergeCell ref="I279:J279"/>
    <mergeCell ref="K279:L279"/>
    <mergeCell ref="M279:N279"/>
    <mergeCell ref="CL258:CM258"/>
    <mergeCell ref="CN258:CO258"/>
    <mergeCell ref="CP258:CQ258"/>
    <mergeCell ref="CR258:CS258"/>
    <mergeCell ref="CT258:CU258"/>
    <mergeCell ref="CV258:CW258"/>
    <mergeCell ref="BY258:BZ258"/>
    <mergeCell ref="CA258:CB258"/>
    <mergeCell ref="CC258:CD258"/>
    <mergeCell ref="CF258:CG258"/>
    <mergeCell ref="CH258:CI258"/>
    <mergeCell ref="CJ258:CK258"/>
    <mergeCell ref="BM258:BN258"/>
    <mergeCell ref="BO258:BP258"/>
    <mergeCell ref="BQ258:BR258"/>
    <mergeCell ref="BS258:BT258"/>
    <mergeCell ref="BU258:BV258"/>
    <mergeCell ref="BW258:BX258"/>
    <mergeCell ref="AZ258:BA258"/>
    <mergeCell ref="BB258:BC258"/>
    <mergeCell ref="BE258:BF258"/>
    <mergeCell ref="BG258:BH258"/>
    <mergeCell ref="BI258:BJ258"/>
    <mergeCell ref="BK258:BL258"/>
    <mergeCell ref="AN258:AO258"/>
    <mergeCell ref="AP258:AQ258"/>
    <mergeCell ref="AR258:AS258"/>
    <mergeCell ref="AT258:AU258"/>
    <mergeCell ref="AV258:AW258"/>
    <mergeCell ref="AX258:AY258"/>
    <mergeCell ref="AA258:AB258"/>
    <mergeCell ref="AD258:AE258"/>
    <mergeCell ref="AF258:AG258"/>
    <mergeCell ref="AH258:AI258"/>
    <mergeCell ref="AJ258:AK258"/>
    <mergeCell ref="AL258:AM258"/>
    <mergeCell ref="O258:P258"/>
    <mergeCell ref="Q258:R258"/>
    <mergeCell ref="S258:T258"/>
    <mergeCell ref="U258:V258"/>
    <mergeCell ref="W258:X258"/>
    <mergeCell ref="Y258:Z258"/>
    <mergeCell ref="C258:D258"/>
    <mergeCell ref="E258:F258"/>
    <mergeCell ref="G258:H258"/>
    <mergeCell ref="I258:J258"/>
    <mergeCell ref="K258:L258"/>
    <mergeCell ref="M258:N258"/>
    <mergeCell ref="CX245:CY245"/>
    <mergeCell ref="CZ245:DA245"/>
    <mergeCell ref="DB245:DC245"/>
    <mergeCell ref="DD245:DE245"/>
    <mergeCell ref="B256:CE257"/>
    <mergeCell ref="CF256:DG257"/>
    <mergeCell ref="CL245:CM245"/>
    <mergeCell ref="CN245:CO245"/>
    <mergeCell ref="CP245:CQ245"/>
    <mergeCell ref="CR245:CS245"/>
    <mergeCell ref="CT245:CU245"/>
    <mergeCell ref="CV245:CW245"/>
    <mergeCell ref="BY245:BZ245"/>
    <mergeCell ref="CA245:CB245"/>
    <mergeCell ref="CC245:CD245"/>
    <mergeCell ref="CF245:CG245"/>
    <mergeCell ref="CH245:CI245"/>
    <mergeCell ref="CJ245:CK245"/>
    <mergeCell ref="BM245:BN245"/>
    <mergeCell ref="BO245:BP245"/>
    <mergeCell ref="BQ245:BR245"/>
    <mergeCell ref="BS245:BT245"/>
    <mergeCell ref="BU245:BV245"/>
    <mergeCell ref="BW245:BX245"/>
    <mergeCell ref="AZ245:BA245"/>
    <mergeCell ref="BB245:BC245"/>
    <mergeCell ref="BE245:BF245"/>
    <mergeCell ref="BG245:BH245"/>
    <mergeCell ref="BI245:BJ245"/>
    <mergeCell ref="BK245:BL245"/>
    <mergeCell ref="AN245:AO245"/>
    <mergeCell ref="AP245:AQ245"/>
    <mergeCell ref="AR245:AS245"/>
    <mergeCell ref="AT245:AU245"/>
    <mergeCell ref="AV245:AW245"/>
    <mergeCell ref="AX245:AY245"/>
    <mergeCell ref="AA245:AB245"/>
    <mergeCell ref="AD245:AE245"/>
    <mergeCell ref="AF245:AG245"/>
    <mergeCell ref="AH245:AI245"/>
    <mergeCell ref="AJ245:AK245"/>
    <mergeCell ref="AL245:AM245"/>
    <mergeCell ref="O245:P245"/>
    <mergeCell ref="Q245:R245"/>
    <mergeCell ref="S245:T245"/>
    <mergeCell ref="U245:V245"/>
    <mergeCell ref="W245:X245"/>
    <mergeCell ref="Y245:Z245"/>
    <mergeCell ref="C245:D245"/>
    <mergeCell ref="E245:F245"/>
    <mergeCell ref="G245:H245"/>
    <mergeCell ref="I245:J245"/>
    <mergeCell ref="K245:L245"/>
    <mergeCell ref="M245:N245"/>
    <mergeCell ref="CX231:CY231"/>
    <mergeCell ref="CZ231:DA231"/>
    <mergeCell ref="DB231:DC231"/>
    <mergeCell ref="DD231:DE231"/>
    <mergeCell ref="B243:CE244"/>
    <mergeCell ref="CF243:DG244"/>
    <mergeCell ref="CL231:CM231"/>
    <mergeCell ref="CN231:CO231"/>
    <mergeCell ref="CP231:CQ231"/>
    <mergeCell ref="CR231:CS231"/>
    <mergeCell ref="CT231:CU231"/>
    <mergeCell ref="CV231:CW231"/>
    <mergeCell ref="BY231:BZ231"/>
    <mergeCell ref="CA231:CB231"/>
    <mergeCell ref="CC231:CD231"/>
    <mergeCell ref="CF231:CG231"/>
    <mergeCell ref="CH231:CI231"/>
    <mergeCell ref="CJ231:CK231"/>
    <mergeCell ref="BM231:BN231"/>
    <mergeCell ref="BO231:BP231"/>
    <mergeCell ref="BQ231:BR231"/>
    <mergeCell ref="BS231:BT231"/>
    <mergeCell ref="BU231:BV231"/>
    <mergeCell ref="BW231:BX231"/>
    <mergeCell ref="AZ231:BA231"/>
    <mergeCell ref="BB231:BC231"/>
    <mergeCell ref="BE231:BF231"/>
    <mergeCell ref="BG231:BH231"/>
    <mergeCell ref="BI231:BJ231"/>
    <mergeCell ref="BK231:BL231"/>
    <mergeCell ref="AN231:AO231"/>
    <mergeCell ref="AP231:AQ231"/>
    <mergeCell ref="AR231:AS231"/>
    <mergeCell ref="AT231:AU231"/>
    <mergeCell ref="AV231:AW231"/>
    <mergeCell ref="AX231:AY231"/>
    <mergeCell ref="AA231:AB231"/>
    <mergeCell ref="AD231:AE231"/>
    <mergeCell ref="AF231:AG231"/>
    <mergeCell ref="AH231:AI231"/>
    <mergeCell ref="AJ231:AK231"/>
    <mergeCell ref="AL231:AM231"/>
    <mergeCell ref="O231:P231"/>
    <mergeCell ref="Q231:R231"/>
    <mergeCell ref="S231:T231"/>
    <mergeCell ref="U231:V231"/>
    <mergeCell ref="W231:X231"/>
    <mergeCell ref="Y231:Z231"/>
    <mergeCell ref="C231:D231"/>
    <mergeCell ref="E231:F231"/>
    <mergeCell ref="G231:H231"/>
    <mergeCell ref="I231:J231"/>
    <mergeCell ref="K231:L231"/>
    <mergeCell ref="M231:N231"/>
    <mergeCell ref="CX219:CY219"/>
    <mergeCell ref="CZ219:DA219"/>
    <mergeCell ref="DB219:DC219"/>
    <mergeCell ref="DD219:DE219"/>
    <mergeCell ref="B229:CE230"/>
    <mergeCell ref="CF229:DG230"/>
    <mergeCell ref="CL219:CM219"/>
    <mergeCell ref="CN219:CO219"/>
    <mergeCell ref="CP219:CQ219"/>
    <mergeCell ref="CR219:CS219"/>
    <mergeCell ref="CT219:CU219"/>
    <mergeCell ref="CV219:CW219"/>
    <mergeCell ref="BY219:BZ219"/>
    <mergeCell ref="CA219:CB219"/>
    <mergeCell ref="CC219:CD219"/>
    <mergeCell ref="CF219:CG219"/>
    <mergeCell ref="CH219:CI219"/>
    <mergeCell ref="CJ219:CK219"/>
    <mergeCell ref="BM219:BN219"/>
    <mergeCell ref="BO219:BP219"/>
    <mergeCell ref="BQ219:BR219"/>
    <mergeCell ref="BS219:BT219"/>
    <mergeCell ref="BU219:BV219"/>
    <mergeCell ref="BW219:BX219"/>
    <mergeCell ref="AZ219:BA219"/>
    <mergeCell ref="BB219:BC219"/>
    <mergeCell ref="BE219:BF219"/>
    <mergeCell ref="BG219:BH219"/>
    <mergeCell ref="BI219:BJ219"/>
    <mergeCell ref="BK219:BL219"/>
    <mergeCell ref="AN219:AO219"/>
    <mergeCell ref="AP219:AQ219"/>
    <mergeCell ref="AR219:AS219"/>
    <mergeCell ref="AT219:AU219"/>
    <mergeCell ref="AV219:AW219"/>
    <mergeCell ref="AX219:AY219"/>
    <mergeCell ref="AA219:AB219"/>
    <mergeCell ref="AD219:AE219"/>
    <mergeCell ref="AF219:AG219"/>
    <mergeCell ref="AH219:AI219"/>
    <mergeCell ref="AJ219:AK219"/>
    <mergeCell ref="AL219:AM219"/>
    <mergeCell ref="O219:P219"/>
    <mergeCell ref="Q219:R219"/>
    <mergeCell ref="S219:T219"/>
    <mergeCell ref="U219:V219"/>
    <mergeCell ref="W219:X219"/>
    <mergeCell ref="Y219:Z219"/>
    <mergeCell ref="C219:D219"/>
    <mergeCell ref="E219:F219"/>
    <mergeCell ref="G219:H219"/>
    <mergeCell ref="I219:J219"/>
    <mergeCell ref="K219:L219"/>
    <mergeCell ref="M219:N219"/>
    <mergeCell ref="CX201:CY201"/>
    <mergeCell ref="CZ201:DA201"/>
    <mergeCell ref="DB201:DC201"/>
    <mergeCell ref="DD201:DE201"/>
    <mergeCell ref="B217:CE218"/>
    <mergeCell ref="CF217:DG218"/>
    <mergeCell ref="CL201:CM201"/>
    <mergeCell ref="CN201:CO201"/>
    <mergeCell ref="CP201:CQ201"/>
    <mergeCell ref="CR201:CS201"/>
    <mergeCell ref="CT201:CU201"/>
    <mergeCell ref="CV201:CW201"/>
    <mergeCell ref="BY201:BZ201"/>
    <mergeCell ref="CA201:CB201"/>
    <mergeCell ref="CC201:CD201"/>
    <mergeCell ref="CF201:CG201"/>
    <mergeCell ref="CH201:CI201"/>
    <mergeCell ref="CJ201:CK201"/>
    <mergeCell ref="BM201:BN201"/>
    <mergeCell ref="BO201:BP201"/>
    <mergeCell ref="BQ201:BR201"/>
    <mergeCell ref="BS201:BT201"/>
    <mergeCell ref="BU201:BV201"/>
    <mergeCell ref="BW201:BX201"/>
    <mergeCell ref="AZ201:BA201"/>
    <mergeCell ref="BB201:BC201"/>
    <mergeCell ref="BE201:BF201"/>
    <mergeCell ref="BG201:BH201"/>
    <mergeCell ref="BI201:BJ201"/>
    <mergeCell ref="BK201:BL201"/>
    <mergeCell ref="AN201:AO201"/>
    <mergeCell ref="AP201:AQ201"/>
    <mergeCell ref="AR201:AS201"/>
    <mergeCell ref="AT201:AU201"/>
    <mergeCell ref="AV201:AW201"/>
    <mergeCell ref="AX201:AY201"/>
    <mergeCell ref="AA201:AB201"/>
    <mergeCell ref="AD201:AE201"/>
    <mergeCell ref="AF201:AG201"/>
    <mergeCell ref="AH201:AI201"/>
    <mergeCell ref="AJ201:AK201"/>
    <mergeCell ref="AL201:AM201"/>
    <mergeCell ref="CX182:CY182"/>
    <mergeCell ref="CZ182:DA182"/>
    <mergeCell ref="DB182:DC182"/>
    <mergeCell ref="DD182:DE182"/>
    <mergeCell ref="B199:CE200"/>
    <mergeCell ref="CF199:DG200"/>
    <mergeCell ref="CL182:CM182"/>
    <mergeCell ref="CN182:CO182"/>
    <mergeCell ref="CP182:CQ182"/>
    <mergeCell ref="CR182:CS182"/>
    <mergeCell ref="CT182:CU182"/>
    <mergeCell ref="CV182:CW182"/>
    <mergeCell ref="BY182:BZ182"/>
    <mergeCell ref="CA182:CB182"/>
    <mergeCell ref="CC182:CD182"/>
    <mergeCell ref="CF182:CG182"/>
    <mergeCell ref="CH182:CI182"/>
    <mergeCell ref="CJ182:CK182"/>
    <mergeCell ref="BM182:BN182"/>
    <mergeCell ref="BO182:BP182"/>
    <mergeCell ref="AA182:AB182"/>
    <mergeCell ref="AD182:AE182"/>
    <mergeCell ref="AF182:AG182"/>
    <mergeCell ref="AH182:AI182"/>
    <mergeCell ref="AJ182:AK182"/>
    <mergeCell ref="AL182:AM182"/>
    <mergeCell ref="BW182:BX182"/>
    <mergeCell ref="U182:V182"/>
    <mergeCell ref="W182:X182"/>
    <mergeCell ref="Y182:Z182"/>
    <mergeCell ref="C182:D182"/>
    <mergeCell ref="E182:F182"/>
    <mergeCell ref="O201:P201"/>
    <mergeCell ref="Q201:R201"/>
    <mergeCell ref="S201:T201"/>
    <mergeCell ref="U201:V201"/>
    <mergeCell ref="W201:X201"/>
    <mergeCell ref="Y201:Z201"/>
    <mergeCell ref="C201:D201"/>
    <mergeCell ref="E201:F201"/>
    <mergeCell ref="G201:H201"/>
    <mergeCell ref="I201:J201"/>
    <mergeCell ref="K201:L201"/>
    <mergeCell ref="M201:N201"/>
    <mergeCell ref="BB150:BC150"/>
    <mergeCell ref="BE150:BF150"/>
    <mergeCell ref="BQ182:BR182"/>
    <mergeCell ref="BS182:BT182"/>
    <mergeCell ref="BU182:BV182"/>
    <mergeCell ref="AZ182:BA182"/>
    <mergeCell ref="BB182:BC182"/>
    <mergeCell ref="BE182:BF182"/>
    <mergeCell ref="BG182:BH182"/>
    <mergeCell ref="BI182:BJ182"/>
    <mergeCell ref="BK182:BL182"/>
    <mergeCell ref="AN182:AO182"/>
    <mergeCell ref="AP182:AQ182"/>
    <mergeCell ref="AR182:AS182"/>
    <mergeCell ref="AT182:AU182"/>
    <mergeCell ref="AV182:AW182"/>
    <mergeCell ref="AX182:AY182"/>
    <mergeCell ref="O182:P182"/>
    <mergeCell ref="Q182:R182"/>
    <mergeCell ref="S182:T182"/>
    <mergeCell ref="DB150:DC150"/>
    <mergeCell ref="DD150:DE150"/>
    <mergeCell ref="B180:CE181"/>
    <mergeCell ref="CF180:DG181"/>
    <mergeCell ref="CL150:CM150"/>
    <mergeCell ref="CN150:CO150"/>
    <mergeCell ref="CP150:CQ150"/>
    <mergeCell ref="CR150:CS150"/>
    <mergeCell ref="CT150:CU150"/>
    <mergeCell ref="CV150:CW150"/>
    <mergeCell ref="BY150:BZ150"/>
    <mergeCell ref="CA150:CB150"/>
    <mergeCell ref="CC150:CD150"/>
    <mergeCell ref="CF150:CG150"/>
    <mergeCell ref="CH150:CI150"/>
    <mergeCell ref="CJ150:CK150"/>
    <mergeCell ref="BM150:BN150"/>
    <mergeCell ref="BO150:BP150"/>
    <mergeCell ref="AD150:AE150"/>
    <mergeCell ref="AF150:AG150"/>
    <mergeCell ref="AH150:AI150"/>
    <mergeCell ref="AJ150:AK150"/>
    <mergeCell ref="AL150:AM150"/>
    <mergeCell ref="BQ150:BR150"/>
    <mergeCell ref="BS150:BT150"/>
    <mergeCell ref="BU150:BV150"/>
    <mergeCell ref="BW150:BX150"/>
    <mergeCell ref="AZ150:BA150"/>
    <mergeCell ref="G182:H182"/>
    <mergeCell ref="I182:J182"/>
    <mergeCell ref="K182:L182"/>
    <mergeCell ref="M182:N182"/>
    <mergeCell ref="C150:D150"/>
    <mergeCell ref="E150:F150"/>
    <mergeCell ref="G150:H150"/>
    <mergeCell ref="I150:J150"/>
    <mergeCell ref="K150:L150"/>
    <mergeCell ref="M150:N150"/>
    <mergeCell ref="O150:P150"/>
    <mergeCell ref="Q150:R150"/>
    <mergeCell ref="S150:T150"/>
    <mergeCell ref="U150:V150"/>
    <mergeCell ref="W150:X150"/>
    <mergeCell ref="Y150:Z150"/>
    <mergeCell ref="CZ133:DA133"/>
    <mergeCell ref="BG150:BH150"/>
    <mergeCell ref="BI150:BJ150"/>
    <mergeCell ref="BK150:BL150"/>
    <mergeCell ref="AN150:AO150"/>
    <mergeCell ref="AP150:AQ150"/>
    <mergeCell ref="AR150:AS150"/>
    <mergeCell ref="AT150:AU150"/>
    <mergeCell ref="AV150:AW150"/>
    <mergeCell ref="AX150:AY150"/>
    <mergeCell ref="AA150:AB150"/>
    <mergeCell ref="M133:N133"/>
    <mergeCell ref="I133:J133"/>
    <mergeCell ref="K133:L133"/>
    <mergeCell ref="CX150:CY150"/>
    <mergeCell ref="CZ150:DA150"/>
    <mergeCell ref="DB133:DC133"/>
    <mergeCell ref="DD133:DE133"/>
    <mergeCell ref="B148:CE149"/>
    <mergeCell ref="CF148:DG149"/>
    <mergeCell ref="CL133:CM133"/>
    <mergeCell ref="CN133:CO133"/>
    <mergeCell ref="CP133:CQ133"/>
    <mergeCell ref="CR133:CS133"/>
    <mergeCell ref="CT133:CU133"/>
    <mergeCell ref="CV133:CW133"/>
    <mergeCell ref="BY133:BZ133"/>
    <mergeCell ref="CA133:CB133"/>
    <mergeCell ref="CC133:CD133"/>
    <mergeCell ref="CF133:CG133"/>
    <mergeCell ref="CH133:CI133"/>
    <mergeCell ref="CJ133:CK133"/>
    <mergeCell ref="BM133:BN133"/>
    <mergeCell ref="BO133:BP133"/>
    <mergeCell ref="BG133:BH133"/>
    <mergeCell ref="BI133:BJ133"/>
    <mergeCell ref="BK133:BL133"/>
    <mergeCell ref="AN133:AO133"/>
    <mergeCell ref="AP133:AQ133"/>
    <mergeCell ref="AR133:AS133"/>
    <mergeCell ref="AT133:AU133"/>
    <mergeCell ref="AV133:AW133"/>
    <mergeCell ref="AX133:AY133"/>
    <mergeCell ref="C133:D133"/>
    <mergeCell ref="E133:F133"/>
    <mergeCell ref="G133:H133"/>
    <mergeCell ref="AA133:AB133"/>
    <mergeCell ref="CX133:CY133"/>
    <mergeCell ref="CF131:DG132"/>
    <mergeCell ref="CJ123:CK123"/>
    <mergeCell ref="CL123:CM123"/>
    <mergeCell ref="CN123:CO123"/>
    <mergeCell ref="CP123:CQ123"/>
    <mergeCell ref="CR123:CS123"/>
    <mergeCell ref="CT123:CU123"/>
    <mergeCell ref="BW123:BX123"/>
    <mergeCell ref="BY123:BZ123"/>
    <mergeCell ref="CA123:CB123"/>
    <mergeCell ref="CC123:CD123"/>
    <mergeCell ref="CF123:CG123"/>
    <mergeCell ref="CH123:CI123"/>
    <mergeCell ref="BK123:BL123"/>
    <mergeCell ref="BI123:BJ123"/>
    <mergeCell ref="AL123:AM123"/>
    <mergeCell ref="AN123:AO123"/>
    <mergeCell ref="AP123:AQ123"/>
    <mergeCell ref="AR123:AS123"/>
    <mergeCell ref="AT123:AU123"/>
    <mergeCell ref="AV123:AW123"/>
    <mergeCell ref="Q123:R123"/>
    <mergeCell ref="S123:T123"/>
    <mergeCell ref="U123:V123"/>
    <mergeCell ref="W123:X123"/>
    <mergeCell ref="B131:CE132"/>
    <mergeCell ref="AJ123:AK123"/>
    <mergeCell ref="BQ133:BR133"/>
    <mergeCell ref="BS133:BT133"/>
    <mergeCell ref="BU133:BV133"/>
    <mergeCell ref="BW133:BX133"/>
    <mergeCell ref="AZ133:BA133"/>
    <mergeCell ref="BB133:BC133"/>
    <mergeCell ref="BE133:BF133"/>
    <mergeCell ref="AH133:AI133"/>
    <mergeCell ref="AJ133:AK133"/>
    <mergeCell ref="AL133:AM133"/>
    <mergeCell ref="O133:P133"/>
    <mergeCell ref="Q133:R133"/>
    <mergeCell ref="S133:T133"/>
    <mergeCell ref="AD133:AE133"/>
    <mergeCell ref="AF133:AG133"/>
    <mergeCell ref="U133:V133"/>
    <mergeCell ref="W133:X133"/>
    <mergeCell ref="Y133:Z133"/>
    <mergeCell ref="DL97:DS98"/>
    <mergeCell ref="DL102:DS103"/>
    <mergeCell ref="DL105:DS106"/>
    <mergeCell ref="B121:CE122"/>
    <mergeCell ref="CF121:DG122"/>
    <mergeCell ref="C123:D123"/>
    <mergeCell ref="E123:F123"/>
    <mergeCell ref="G123:H123"/>
    <mergeCell ref="I123:J123"/>
    <mergeCell ref="K123:L123"/>
    <mergeCell ref="BM123:BN123"/>
    <mergeCell ref="BO123:BP123"/>
    <mergeCell ref="BQ123:BR123"/>
    <mergeCell ref="BS123:BT123"/>
    <mergeCell ref="BU123:BV123"/>
    <mergeCell ref="AX123:AY123"/>
    <mergeCell ref="AZ123:BA123"/>
    <mergeCell ref="BB123:BC123"/>
    <mergeCell ref="BE123:BF123"/>
    <mergeCell ref="BG123:BH123"/>
    <mergeCell ref="CV123:CW123"/>
    <mergeCell ref="CX123:CY123"/>
    <mergeCell ref="CZ123:DA123"/>
    <mergeCell ref="DB123:DC123"/>
    <mergeCell ref="DD123:DE123"/>
    <mergeCell ref="Y123:Z123"/>
    <mergeCell ref="AA123:AB123"/>
    <mergeCell ref="AD123:AE123"/>
    <mergeCell ref="AF123:AG123"/>
    <mergeCell ref="AH123:AI123"/>
    <mergeCell ref="M123:N123"/>
    <mergeCell ref="O123:P123"/>
    <mergeCell ref="BG94:BH94"/>
    <mergeCell ref="BI94:BJ94"/>
    <mergeCell ref="AL94:AM94"/>
    <mergeCell ref="AN94:AO94"/>
    <mergeCell ref="AP94:AQ94"/>
    <mergeCell ref="AR94:AS94"/>
    <mergeCell ref="AT94:AU94"/>
    <mergeCell ref="AV94:AW94"/>
    <mergeCell ref="CV94:CW94"/>
    <mergeCell ref="CX94:CY94"/>
    <mergeCell ref="CZ94:DA94"/>
    <mergeCell ref="DB94:DC94"/>
    <mergeCell ref="DD94:DE94"/>
    <mergeCell ref="DL94:DS95"/>
    <mergeCell ref="CJ94:CK94"/>
    <mergeCell ref="CL94:CM94"/>
    <mergeCell ref="CN94:CO94"/>
    <mergeCell ref="CP94:CQ94"/>
    <mergeCell ref="CR94:CS94"/>
    <mergeCell ref="CT94:CU94"/>
    <mergeCell ref="BW94:BX94"/>
    <mergeCell ref="BY94:BZ94"/>
    <mergeCell ref="CA94:CB94"/>
    <mergeCell ref="CC94:CD94"/>
    <mergeCell ref="CF94:CG94"/>
    <mergeCell ref="CH94:CI94"/>
    <mergeCell ref="Y94:Z94"/>
    <mergeCell ref="AA94:AB94"/>
    <mergeCell ref="AD94:AE94"/>
    <mergeCell ref="AF94:AG94"/>
    <mergeCell ref="AH94:AI94"/>
    <mergeCell ref="AJ94:AK94"/>
    <mergeCell ref="M94:N94"/>
    <mergeCell ref="O94:P94"/>
    <mergeCell ref="Q94:R94"/>
    <mergeCell ref="S94:T94"/>
    <mergeCell ref="U94:V94"/>
    <mergeCell ref="W94:X94"/>
    <mergeCell ref="DL90:DQ92"/>
    <mergeCell ref="DR90:DR92"/>
    <mergeCell ref="DS90:DS92"/>
    <mergeCell ref="B92:CE93"/>
    <mergeCell ref="CF92:DG93"/>
    <mergeCell ref="C94:D94"/>
    <mergeCell ref="E94:F94"/>
    <mergeCell ref="G94:H94"/>
    <mergeCell ref="I94:J94"/>
    <mergeCell ref="K94:L94"/>
    <mergeCell ref="BK94:BL94"/>
    <mergeCell ref="BM94:BN94"/>
    <mergeCell ref="BO94:BP94"/>
    <mergeCell ref="BQ94:BR94"/>
    <mergeCell ref="BS94:BT94"/>
    <mergeCell ref="BU94:BV94"/>
    <mergeCell ref="AX94:AY94"/>
    <mergeCell ref="AZ94:BA94"/>
    <mergeCell ref="BB94:BC94"/>
    <mergeCell ref="BE94:BF94"/>
    <mergeCell ref="BM77:BN77"/>
    <mergeCell ref="BO77:BP77"/>
    <mergeCell ref="AR77:AS77"/>
    <mergeCell ref="AT77:AU77"/>
    <mergeCell ref="AV77:AW77"/>
    <mergeCell ref="AX77:AY77"/>
    <mergeCell ref="AZ77:BA77"/>
    <mergeCell ref="BB77:BC77"/>
    <mergeCell ref="DB77:DC77"/>
    <mergeCell ref="DD77:DE77"/>
    <mergeCell ref="DL84:DQ85"/>
    <mergeCell ref="DR84:DR85"/>
    <mergeCell ref="DS84:DS85"/>
    <mergeCell ref="DL87:DS88"/>
    <mergeCell ref="CP77:CQ77"/>
    <mergeCell ref="CR77:CS77"/>
    <mergeCell ref="CT77:CU77"/>
    <mergeCell ref="CV77:CW77"/>
    <mergeCell ref="CX77:CY77"/>
    <mergeCell ref="CZ77:DA77"/>
    <mergeCell ref="CC77:CD77"/>
    <mergeCell ref="CF77:CG77"/>
    <mergeCell ref="CH77:CI77"/>
    <mergeCell ref="CJ77:CK77"/>
    <mergeCell ref="CL77:CM77"/>
    <mergeCell ref="CN77:CO77"/>
    <mergeCell ref="AF77:AG77"/>
    <mergeCell ref="AH77:AI77"/>
    <mergeCell ref="AJ77:AK77"/>
    <mergeCell ref="AL77:AM77"/>
    <mergeCell ref="AN77:AO77"/>
    <mergeCell ref="AP77:AQ77"/>
    <mergeCell ref="S77:T77"/>
    <mergeCell ref="U77:V77"/>
    <mergeCell ref="W77:X77"/>
    <mergeCell ref="Y77:Z77"/>
    <mergeCell ref="AA77:AB77"/>
    <mergeCell ref="AD77:AE77"/>
    <mergeCell ref="B75:CE76"/>
    <mergeCell ref="CF75:DG76"/>
    <mergeCell ref="C77:D77"/>
    <mergeCell ref="E77:F77"/>
    <mergeCell ref="G77:H77"/>
    <mergeCell ref="I77:J77"/>
    <mergeCell ref="K77:L77"/>
    <mergeCell ref="M77:N77"/>
    <mergeCell ref="O77:P77"/>
    <mergeCell ref="Q77:R77"/>
    <mergeCell ref="BQ77:BR77"/>
    <mergeCell ref="BS77:BT77"/>
    <mergeCell ref="BU77:BV77"/>
    <mergeCell ref="BW77:BX77"/>
    <mergeCell ref="BY77:BZ77"/>
    <mergeCell ref="CA77:CB77"/>
    <mergeCell ref="BE77:BF77"/>
    <mergeCell ref="BG77:BH77"/>
    <mergeCell ref="BI77:BJ77"/>
    <mergeCell ref="BK77:BL77"/>
    <mergeCell ref="DO66:DS67"/>
    <mergeCell ref="DM68:DN68"/>
    <mergeCell ref="DM69:DN69"/>
    <mergeCell ref="DL70:DS71"/>
    <mergeCell ref="DL73:DQ74"/>
    <mergeCell ref="DR73:DR74"/>
    <mergeCell ref="DS73:DS74"/>
    <mergeCell ref="CV62:CW62"/>
    <mergeCell ref="CX62:CY62"/>
    <mergeCell ref="CZ62:DA62"/>
    <mergeCell ref="DB62:DC62"/>
    <mergeCell ref="DD62:DE62"/>
    <mergeCell ref="DM63:DN63"/>
    <mergeCell ref="CJ62:CK62"/>
    <mergeCell ref="CL62:CM62"/>
    <mergeCell ref="CN62:CO62"/>
    <mergeCell ref="CP62:CQ62"/>
    <mergeCell ref="CR62:CS62"/>
    <mergeCell ref="CT62:CU62"/>
    <mergeCell ref="Q62:R62"/>
    <mergeCell ref="S62:T62"/>
    <mergeCell ref="U62:V62"/>
    <mergeCell ref="W62:X62"/>
    <mergeCell ref="BW62:BX62"/>
    <mergeCell ref="BY62:BZ62"/>
    <mergeCell ref="CA62:CB62"/>
    <mergeCell ref="CC62:CD62"/>
    <mergeCell ref="CF62:CG62"/>
    <mergeCell ref="CH62:CI62"/>
    <mergeCell ref="BK62:BL62"/>
    <mergeCell ref="BM62:BN62"/>
    <mergeCell ref="BO62:BP62"/>
    <mergeCell ref="BQ62:BR62"/>
    <mergeCell ref="BS62:BT62"/>
    <mergeCell ref="BU62:BV62"/>
    <mergeCell ref="AX62:AY62"/>
    <mergeCell ref="AZ62:BA62"/>
    <mergeCell ref="BB62:BC62"/>
    <mergeCell ref="BE62:BF62"/>
    <mergeCell ref="BG62:BH62"/>
    <mergeCell ref="BI62:BJ62"/>
    <mergeCell ref="B60:CE61"/>
    <mergeCell ref="CF60:DG61"/>
    <mergeCell ref="DL60:DQ61"/>
    <mergeCell ref="DR60:DR61"/>
    <mergeCell ref="DS60:DS61"/>
    <mergeCell ref="C62:D62"/>
    <mergeCell ref="E62:F62"/>
    <mergeCell ref="G62:H62"/>
    <mergeCell ref="I62:J62"/>
    <mergeCell ref="K62:L62"/>
    <mergeCell ref="DS46:DS47"/>
    <mergeCell ref="DM56:DM57"/>
    <mergeCell ref="DN56:DN57"/>
    <mergeCell ref="DO56:DO57"/>
    <mergeCell ref="DP56:DP57"/>
    <mergeCell ref="DQ56:DQ57"/>
    <mergeCell ref="DR56:DR57"/>
    <mergeCell ref="DS56:DS57"/>
    <mergeCell ref="AL62:AM62"/>
    <mergeCell ref="AN62:AO62"/>
    <mergeCell ref="AP62:AQ62"/>
    <mergeCell ref="AR62:AS62"/>
    <mergeCell ref="AT62:AU62"/>
    <mergeCell ref="AV62:AW62"/>
    <mergeCell ref="Y62:Z62"/>
    <mergeCell ref="AA62:AB62"/>
    <mergeCell ref="AD62:AE62"/>
    <mergeCell ref="AF62:AG62"/>
    <mergeCell ref="AH62:AI62"/>
    <mergeCell ref="AJ62:AK62"/>
    <mergeCell ref="M62:N62"/>
    <mergeCell ref="O62:P62"/>
    <mergeCell ref="CX43:CY43"/>
    <mergeCell ref="CZ43:DA43"/>
    <mergeCell ref="DB43:DC43"/>
    <mergeCell ref="DD43:DE43"/>
    <mergeCell ref="DL46:DQ47"/>
    <mergeCell ref="DR46:DR47"/>
    <mergeCell ref="CL43:CM43"/>
    <mergeCell ref="CN43:CO43"/>
    <mergeCell ref="CP43:CQ43"/>
    <mergeCell ref="CR43:CS43"/>
    <mergeCell ref="CT43:CU43"/>
    <mergeCell ref="CV43:CW43"/>
    <mergeCell ref="BY43:BZ43"/>
    <mergeCell ref="CA43:CB43"/>
    <mergeCell ref="CC43:CD43"/>
    <mergeCell ref="CF43:CG43"/>
    <mergeCell ref="CH43:CI43"/>
    <mergeCell ref="CJ43:CK43"/>
    <mergeCell ref="BM43:BN43"/>
    <mergeCell ref="BO43:BP43"/>
    <mergeCell ref="BQ43:BR43"/>
    <mergeCell ref="BS43:BT43"/>
    <mergeCell ref="BU43:BV43"/>
    <mergeCell ref="BW43:BX43"/>
    <mergeCell ref="AZ43:BA43"/>
    <mergeCell ref="BB43:BC43"/>
    <mergeCell ref="BE43:BF43"/>
    <mergeCell ref="BG43:BH43"/>
    <mergeCell ref="BI43:BJ43"/>
    <mergeCell ref="BK43:BL43"/>
    <mergeCell ref="AN43:AO43"/>
    <mergeCell ref="AP43:AQ43"/>
    <mergeCell ref="AR43:AS43"/>
    <mergeCell ref="AT43:AU43"/>
    <mergeCell ref="AV43:AW43"/>
    <mergeCell ref="AX43:AY43"/>
    <mergeCell ref="AA43:AB43"/>
    <mergeCell ref="AD43:AE43"/>
    <mergeCell ref="AF43:AG43"/>
    <mergeCell ref="AH43:AI43"/>
    <mergeCell ref="AJ43:AK43"/>
    <mergeCell ref="AL43:AM43"/>
    <mergeCell ref="O43:P43"/>
    <mergeCell ref="Q43:R43"/>
    <mergeCell ref="S43:T43"/>
    <mergeCell ref="U43:V43"/>
    <mergeCell ref="W43:X43"/>
    <mergeCell ref="Y43:Z43"/>
    <mergeCell ref="C43:D43"/>
    <mergeCell ref="E43:F43"/>
    <mergeCell ref="G43:H43"/>
    <mergeCell ref="I43:J43"/>
    <mergeCell ref="K43:L43"/>
    <mergeCell ref="M43:N43"/>
    <mergeCell ref="DM40:DO40"/>
    <mergeCell ref="DQ40:DS40"/>
    <mergeCell ref="B41:CE42"/>
    <mergeCell ref="CF41:DG42"/>
    <mergeCell ref="DL41:DO42"/>
    <mergeCell ref="DP41:DS42"/>
    <mergeCell ref="CZ24:DA24"/>
    <mergeCell ref="DB24:DC24"/>
    <mergeCell ref="DD24:DE24"/>
    <mergeCell ref="DL28:DS29"/>
    <mergeCell ref="DL37:DL38"/>
    <mergeCell ref="DM37:DM38"/>
    <mergeCell ref="DN37:DS38"/>
    <mergeCell ref="CN24:CO24"/>
    <mergeCell ref="CP24:CQ24"/>
    <mergeCell ref="CR24:CS24"/>
    <mergeCell ref="CT24:CU24"/>
    <mergeCell ref="CV24:CW24"/>
    <mergeCell ref="CX24:CY24"/>
    <mergeCell ref="CA24:CB24"/>
    <mergeCell ref="CC24:CD24"/>
    <mergeCell ref="CF24:CG24"/>
    <mergeCell ref="CH24:CI24"/>
    <mergeCell ref="CJ24:CK24"/>
    <mergeCell ref="CL24:CM24"/>
    <mergeCell ref="BO24:BP24"/>
    <mergeCell ref="BQ24:BR24"/>
    <mergeCell ref="BS24:BT24"/>
    <mergeCell ref="BU24:BV24"/>
    <mergeCell ref="BW24:BX24"/>
    <mergeCell ref="BY24:BZ24"/>
    <mergeCell ref="BB24:BC24"/>
    <mergeCell ref="BE24:BF24"/>
    <mergeCell ref="BG24:BH24"/>
    <mergeCell ref="BI24:BJ24"/>
    <mergeCell ref="BK24:BL24"/>
    <mergeCell ref="BM24:BN24"/>
    <mergeCell ref="AP24:AQ24"/>
    <mergeCell ref="AR24:AS24"/>
    <mergeCell ref="AT24:AU24"/>
    <mergeCell ref="AV24:AW24"/>
    <mergeCell ref="AX24:AY24"/>
    <mergeCell ref="AZ24:BA24"/>
    <mergeCell ref="AD24:AE24"/>
    <mergeCell ref="AF24:AG24"/>
    <mergeCell ref="AH24:AI24"/>
    <mergeCell ref="AJ24:AK24"/>
    <mergeCell ref="AL24:AM24"/>
    <mergeCell ref="AN24:AO24"/>
    <mergeCell ref="Q24:R24"/>
    <mergeCell ref="S24:T24"/>
    <mergeCell ref="U24:V24"/>
    <mergeCell ref="W24:X24"/>
    <mergeCell ref="Y24:Z24"/>
    <mergeCell ref="AA24:AB24"/>
    <mergeCell ref="DD9:DE9"/>
    <mergeCell ref="B22:CE23"/>
    <mergeCell ref="CF22:DG23"/>
    <mergeCell ref="C24:D24"/>
    <mergeCell ref="E24:F24"/>
    <mergeCell ref="G24:H24"/>
    <mergeCell ref="I24:J24"/>
    <mergeCell ref="K24:L24"/>
    <mergeCell ref="M24:N24"/>
    <mergeCell ref="O24:P24"/>
    <mergeCell ref="CR9:CS9"/>
    <mergeCell ref="CT9:CU9"/>
    <mergeCell ref="CV9:CW9"/>
    <mergeCell ref="CX9:CY9"/>
    <mergeCell ref="CZ9:DA9"/>
    <mergeCell ref="DB9:DC9"/>
    <mergeCell ref="CF9:CG9"/>
    <mergeCell ref="CH9:CI9"/>
    <mergeCell ref="CJ9:CK9"/>
    <mergeCell ref="CL9:CM9"/>
    <mergeCell ref="CN9:CO9"/>
    <mergeCell ref="CP9:CQ9"/>
    <mergeCell ref="BS9:BT9"/>
    <mergeCell ref="BU9:BV9"/>
    <mergeCell ref="BW9:BX9"/>
    <mergeCell ref="BY9:BZ9"/>
    <mergeCell ref="C9:D9"/>
    <mergeCell ref="E9:F9"/>
    <mergeCell ref="G9:H9"/>
    <mergeCell ref="I9:J9"/>
    <mergeCell ref="K9:L9"/>
    <mergeCell ref="M9:N9"/>
    <mergeCell ref="O9:P9"/>
    <mergeCell ref="Q9:R9"/>
    <mergeCell ref="S9:T9"/>
    <mergeCell ref="CX5:CY5"/>
    <mergeCell ref="CZ5:DA5"/>
    <mergeCell ref="DB5:DC5"/>
    <mergeCell ref="DD5:DE5"/>
    <mergeCell ref="B6:CE7"/>
    <mergeCell ref="CF6:DG7"/>
    <mergeCell ref="CL5:CM5"/>
    <mergeCell ref="CN5:CO5"/>
    <mergeCell ref="CP5:CQ5"/>
    <mergeCell ref="CR5:CS5"/>
    <mergeCell ref="CT5:CU5"/>
    <mergeCell ref="CV5:CW5"/>
    <mergeCell ref="BY5:BZ5"/>
    <mergeCell ref="CA5:CB5"/>
    <mergeCell ref="CC5:CD5"/>
    <mergeCell ref="CF5:CG5"/>
    <mergeCell ref="CA9:CB9"/>
    <mergeCell ref="CC9:CD9"/>
    <mergeCell ref="BG9:BH9"/>
    <mergeCell ref="BI9:BJ9"/>
    <mergeCell ref="BK9:BL9"/>
    <mergeCell ref="BM9:BN9"/>
    <mergeCell ref="BO9:BP9"/>
    <mergeCell ref="BK5:BL5"/>
    <mergeCell ref="AN5:AO5"/>
    <mergeCell ref="AP5:AQ5"/>
    <mergeCell ref="AR5:AS5"/>
    <mergeCell ref="AT5:AU5"/>
    <mergeCell ref="AV5:AW5"/>
    <mergeCell ref="AX5:AY5"/>
    <mergeCell ref="U9:V9"/>
    <mergeCell ref="W9:X9"/>
    <mergeCell ref="Y9:Z9"/>
    <mergeCell ref="AA9:AB9"/>
    <mergeCell ref="AD9:AE9"/>
    <mergeCell ref="AF9:AG9"/>
    <mergeCell ref="DL6:DS7"/>
    <mergeCell ref="BQ9:BR9"/>
    <mergeCell ref="AT9:AU9"/>
    <mergeCell ref="AV9:AW9"/>
    <mergeCell ref="AX9:AY9"/>
    <mergeCell ref="AZ9:BA9"/>
    <mergeCell ref="BB9:BC9"/>
    <mergeCell ref="BE9:BF9"/>
    <mergeCell ref="AH9:AI9"/>
    <mergeCell ref="AJ9:AK9"/>
    <mergeCell ref="AL9:AM9"/>
    <mergeCell ref="AN9:AO9"/>
    <mergeCell ref="AP9:AQ9"/>
    <mergeCell ref="AR9:AS9"/>
    <mergeCell ref="AA5:AB5"/>
    <mergeCell ref="AD5:AE5"/>
    <mergeCell ref="AF5:AG5"/>
    <mergeCell ref="AH5:AI5"/>
    <mergeCell ref="DH563:DI563"/>
    <mergeCell ref="AJ5:AK5"/>
    <mergeCell ref="AL5:AM5"/>
    <mergeCell ref="O5:P5"/>
    <mergeCell ref="Q5:R5"/>
    <mergeCell ref="S5:T5"/>
    <mergeCell ref="U5:V5"/>
    <mergeCell ref="W5:X5"/>
    <mergeCell ref="Y5:Z5"/>
    <mergeCell ref="C2:M2"/>
    <mergeCell ref="CX2:DF2"/>
    <mergeCell ref="B4:B5"/>
    <mergeCell ref="DF4:DG4"/>
    <mergeCell ref="C5:D5"/>
    <mergeCell ref="E5:F5"/>
    <mergeCell ref="G5:H5"/>
    <mergeCell ref="I5:J5"/>
    <mergeCell ref="K5:L5"/>
    <mergeCell ref="M5:N5"/>
    <mergeCell ref="CH5:CI5"/>
    <mergeCell ref="CJ5:CK5"/>
    <mergeCell ref="BM5:BN5"/>
    <mergeCell ref="BO5:BP5"/>
    <mergeCell ref="BQ5:BR5"/>
    <mergeCell ref="BS5:BT5"/>
    <mergeCell ref="BU5:BV5"/>
    <mergeCell ref="BW5:BX5"/>
    <mergeCell ref="AZ5:BA5"/>
    <mergeCell ref="BB5:BC5"/>
    <mergeCell ref="BE5:BF5"/>
    <mergeCell ref="BG5:BH5"/>
    <mergeCell ref="BI5:BJ5"/>
  </mergeCells>
  <conditionalFormatting sqref="C283">
    <cfRule type="cellIs" dxfId="16" priority="5" operator="greaterThan">
      <formula>C282</formula>
    </cfRule>
  </conditionalFormatting>
  <conditionalFormatting sqref="D283:AB283">
    <cfRule type="cellIs" dxfId="15" priority="4" operator="greaterThan">
      <formula>D282</formula>
    </cfRule>
  </conditionalFormatting>
  <conditionalFormatting sqref="AD283:BC283">
    <cfRule type="cellIs" dxfId="14" priority="3" operator="greaterThan">
      <formula>AD282</formula>
    </cfRule>
  </conditionalFormatting>
  <conditionalFormatting sqref="BE283:CD283">
    <cfRule type="cellIs" dxfId="13" priority="2" operator="greaterThan">
      <formula>BE282</formula>
    </cfRule>
  </conditionalFormatting>
  <conditionalFormatting sqref="CF283:DE283">
    <cfRule type="cellIs" dxfId="12" priority="1" operator="greaterThan">
      <formula>CF282</formula>
    </cfRule>
  </conditionalFormatting>
  <hyperlinks>
    <hyperlink ref="AB491" r:id="rId1" xr:uid="{6A49F351-6B63-4316-8B7A-79AD516DB3DB}"/>
    <hyperlink ref="S494" r:id="rId2" xr:uid="{73202F38-7119-400A-B66F-12203490F8C6}"/>
    <hyperlink ref="S495" r:id="rId3" xr:uid="{7E28D977-6C6F-4BFD-96F0-BD45AF145247}"/>
    <hyperlink ref="S496" r:id="rId4" xr:uid="{257B9E53-397A-4C07-947D-1A89C6126A42}"/>
    <hyperlink ref="S497" r:id="rId5" xr:uid="{E70AFA8B-B86B-4AA1-8964-34F2E8A7CE20}"/>
    <hyperlink ref="S493" r:id="rId6" xr:uid="{1F8ECE53-0237-4FE8-B0B3-D83B163D9DFC}"/>
    <hyperlink ref="DL124" r:id="rId7" xr:uid="{7B7A6DFB-ED8E-4101-9245-98E82F0FA983}"/>
  </hyperlinks>
  <printOptions horizontalCentered="1"/>
  <pageMargins left="0" right="0" top="0" bottom="0" header="0" footer="0"/>
  <pageSetup paperSize="9" scale="19" orientation="landscape" horizontalDpi="4294967292" verticalDpi="300" r:id="rId8"/>
  <headerFooter alignWithMargins="0">
    <oddFooter>&amp;R&amp;8&amp;F-&amp;A-&amp;D</oddFoot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658E0-1C8C-4458-80A5-7EC939223D65}">
  <sheetPr>
    <pageSetUpPr fitToPage="1"/>
  </sheetPr>
  <dimension ref="A1:DY629"/>
  <sheetViews>
    <sheetView topLeftCell="BS1" zoomScaleNormal="100" workbookViewId="0">
      <selection activeCell="DI16" sqref="DI16"/>
    </sheetView>
  </sheetViews>
  <sheetFormatPr baseColWidth="10" defaultRowHeight="12.75"/>
  <cols>
    <col min="1" max="1" width="0.85546875" style="240" customWidth="1"/>
    <col min="2" max="2" width="24.7109375" style="240" customWidth="1"/>
    <col min="3" max="109" width="2.7109375" style="240" customWidth="1"/>
    <col min="110" max="110" width="5.140625" style="240" customWidth="1"/>
    <col min="111" max="111" width="6.140625" style="240" customWidth="1"/>
    <col min="112" max="113" width="8.28515625" style="240" customWidth="1"/>
    <col min="114" max="114" width="8.85546875" style="240" customWidth="1"/>
    <col min="115" max="115" width="9.140625" style="240" customWidth="1"/>
    <col min="116" max="116" width="12.7109375" style="240" customWidth="1"/>
    <col min="117" max="117" width="16.42578125" style="240" customWidth="1"/>
    <col min="118" max="118" width="23.5703125" style="240" customWidth="1"/>
    <col min="119" max="119" width="27.28515625" style="240" customWidth="1"/>
    <col min="120" max="120" width="12.7109375" style="240" customWidth="1"/>
    <col min="121" max="121" width="16.7109375" style="240" customWidth="1"/>
    <col min="122" max="122" width="16.140625" style="1458" customWidth="1"/>
    <col min="123" max="123" width="26.28515625" style="240" customWidth="1"/>
    <col min="124" max="124" width="12.5703125" style="240" customWidth="1"/>
    <col min="125" max="125" width="11.42578125" style="240"/>
    <col min="126" max="126" width="24.42578125" style="240" customWidth="1"/>
    <col min="127" max="128" width="11.42578125" style="240"/>
    <col min="129" max="129" width="8" style="240" customWidth="1"/>
    <col min="130" max="16384" width="11.42578125" style="240"/>
  </cols>
  <sheetData>
    <row r="1" spans="1:129" ht="9" customHeight="1" thickBot="1">
      <c r="A1" s="394"/>
      <c r="DJ1" s="200"/>
      <c r="DK1" s="200"/>
      <c r="DL1" s="395"/>
      <c r="DM1" s="395"/>
      <c r="DN1" s="395"/>
      <c r="DO1" s="395"/>
      <c r="DP1" s="395"/>
      <c r="DQ1" s="395"/>
      <c r="DR1" s="1346"/>
      <c r="DS1" s="395"/>
      <c r="DT1" s="200">
        <v>0</v>
      </c>
      <c r="DU1" s="200">
        <v>0</v>
      </c>
      <c r="DV1" s="200">
        <v>0</v>
      </c>
      <c r="DW1" s="200">
        <v>0</v>
      </c>
      <c r="DX1" s="200">
        <v>0</v>
      </c>
      <c r="DY1" s="397"/>
    </row>
    <row r="2" spans="1:129" ht="23.25" customHeight="1">
      <c r="B2" s="398" t="s">
        <v>848</v>
      </c>
      <c r="C2" s="3066" t="s">
        <v>938</v>
      </c>
      <c r="D2" s="3067"/>
      <c r="E2" s="3067"/>
      <c r="F2" s="3067"/>
      <c r="G2" s="3067"/>
      <c r="H2" s="3067"/>
      <c r="I2" s="3067"/>
      <c r="J2" s="3067"/>
      <c r="K2" s="3067"/>
      <c r="L2" s="3067"/>
      <c r="M2" s="3067"/>
      <c r="N2" s="399" t="s">
        <v>939</v>
      </c>
      <c r="O2" s="400"/>
      <c r="P2" s="401"/>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2"/>
      <c r="CM2" s="402"/>
      <c r="CN2" s="402"/>
      <c r="CO2" s="402"/>
      <c r="CP2" s="402"/>
      <c r="CQ2" s="402"/>
      <c r="CR2" s="402"/>
      <c r="CS2" s="402"/>
      <c r="CT2" s="403"/>
      <c r="CU2" s="403"/>
      <c r="CV2" s="403" t="s">
        <v>72</v>
      </c>
      <c r="CW2" s="403"/>
      <c r="CX2" s="3775">
        <v>2021</v>
      </c>
      <c r="CY2" s="3775"/>
      <c r="CZ2" s="3775"/>
      <c r="DA2" s="3775"/>
      <c r="DB2" s="3775"/>
      <c r="DC2" s="3775"/>
      <c r="DD2" s="3775"/>
      <c r="DE2" s="3775"/>
      <c r="DF2" s="3775"/>
      <c r="DG2" s="404"/>
      <c r="DH2" s="405"/>
      <c r="DI2" s="406"/>
      <c r="DJ2" s="200"/>
      <c r="DK2" s="200"/>
      <c r="DL2" s="200"/>
      <c r="DM2" s="200"/>
      <c r="DN2" s="200"/>
      <c r="DO2" s="200"/>
      <c r="DP2" s="200"/>
      <c r="DQ2" s="200"/>
      <c r="DR2" s="200"/>
      <c r="DS2" s="200"/>
      <c r="DT2" s="200">
        <v>0</v>
      </c>
      <c r="DU2" s="200">
        <v>0</v>
      </c>
      <c r="DV2" s="200">
        <v>0</v>
      </c>
      <c r="DW2" s="200">
        <v>0</v>
      </c>
      <c r="DX2" s="200">
        <v>0</v>
      </c>
      <c r="DY2" s="397"/>
    </row>
    <row r="3" spans="1:129"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934"/>
      <c r="DG3" s="934"/>
      <c r="DH3" s="544"/>
      <c r="DI3" s="200">
        <v>0</v>
      </c>
      <c r="DJ3" s="200">
        <v>0</v>
      </c>
      <c r="DK3" s="95"/>
      <c r="DL3" s="407" t="s">
        <v>940</v>
      </c>
      <c r="DM3" s="408"/>
      <c r="DN3" s="408"/>
      <c r="DO3" s="408"/>
      <c r="DP3" s="408"/>
      <c r="DQ3" s="408"/>
      <c r="DR3" s="408"/>
      <c r="DS3" s="408"/>
      <c r="DT3" s="200">
        <v>0</v>
      </c>
      <c r="DU3" s="200">
        <v>0</v>
      </c>
      <c r="DV3" s="200">
        <v>0</v>
      </c>
      <c r="DW3" s="200">
        <v>0</v>
      </c>
      <c r="DX3" s="200">
        <v>0</v>
      </c>
      <c r="DY3" s="397"/>
    </row>
    <row r="4" spans="1:129" ht="19.5" customHeight="1">
      <c r="B4" s="3075" t="s">
        <v>1113</v>
      </c>
      <c r="C4" s="936">
        <f>SUM(C11:C29,C35:C47,C53:C65,C71:C91,C97:C111,C117:C129,C135:C158,C164:C198,C204:C247,C253:C287)</f>
        <v>2</v>
      </c>
      <c r="D4" s="937">
        <f t="shared" ref="D4:AB4" si="0">SUM(D11:D29,D35:D47,D53:D65,D71:D91,D97:D111,D117:D129,D135:D158,D164:D198,D204:D247,D253:D287)</f>
        <v>3</v>
      </c>
      <c r="E4" s="936">
        <f t="shared" si="0"/>
        <v>6</v>
      </c>
      <c r="F4" s="937">
        <f t="shared" si="0"/>
        <v>3</v>
      </c>
      <c r="G4" s="936">
        <f t="shared" si="0"/>
        <v>0</v>
      </c>
      <c r="H4" s="937">
        <f t="shared" si="0"/>
        <v>0</v>
      </c>
      <c r="I4" s="936">
        <f t="shared" si="0"/>
        <v>0</v>
      </c>
      <c r="J4" s="937">
        <f t="shared" si="0"/>
        <v>0</v>
      </c>
      <c r="K4" s="936">
        <f t="shared" si="0"/>
        <v>0</v>
      </c>
      <c r="L4" s="937">
        <f t="shared" si="0"/>
        <v>0</v>
      </c>
      <c r="M4" s="936">
        <f t="shared" si="0"/>
        <v>0</v>
      </c>
      <c r="N4" s="937">
        <f t="shared" si="0"/>
        <v>0</v>
      </c>
      <c r="O4" s="936">
        <f t="shared" si="0"/>
        <v>0</v>
      </c>
      <c r="P4" s="937">
        <f t="shared" si="0"/>
        <v>0</v>
      </c>
      <c r="Q4" s="936">
        <f t="shared" si="0"/>
        <v>0</v>
      </c>
      <c r="R4" s="937">
        <f t="shared" si="0"/>
        <v>0</v>
      </c>
      <c r="S4" s="936">
        <f t="shared" si="0"/>
        <v>0</v>
      </c>
      <c r="T4" s="937">
        <f t="shared" si="0"/>
        <v>0</v>
      </c>
      <c r="U4" s="936">
        <f t="shared" si="0"/>
        <v>0</v>
      </c>
      <c r="V4" s="937">
        <f t="shared" si="0"/>
        <v>0</v>
      </c>
      <c r="W4" s="936">
        <f t="shared" si="0"/>
        <v>0</v>
      </c>
      <c r="X4" s="937">
        <f t="shared" si="0"/>
        <v>0</v>
      </c>
      <c r="Y4" s="936">
        <f t="shared" si="0"/>
        <v>0</v>
      </c>
      <c r="Z4" s="937">
        <f t="shared" si="0"/>
        <v>0</v>
      </c>
      <c r="AA4" s="936">
        <f t="shared" si="0"/>
        <v>0</v>
      </c>
      <c r="AB4" s="937">
        <f t="shared" si="0"/>
        <v>0</v>
      </c>
      <c r="AC4" s="410"/>
      <c r="AD4" s="936">
        <f t="shared" ref="AD4:BC4" si="1">SUM(AD11:AD29,AD35:AD47,AD53:AD65,AD71:AD91,AD97:AD111,AD117:AD129,AD135:AD158,AD164:AD198,AD204:AD247,AD253:AD287)</f>
        <v>0</v>
      </c>
      <c r="AE4" s="937">
        <f t="shared" si="1"/>
        <v>0</v>
      </c>
      <c r="AF4" s="936">
        <f t="shared" si="1"/>
        <v>0</v>
      </c>
      <c r="AG4" s="937">
        <f t="shared" si="1"/>
        <v>0</v>
      </c>
      <c r="AH4" s="936">
        <f t="shared" si="1"/>
        <v>0</v>
      </c>
      <c r="AI4" s="937">
        <f t="shared" si="1"/>
        <v>0</v>
      </c>
      <c r="AJ4" s="936">
        <f t="shared" si="1"/>
        <v>0</v>
      </c>
      <c r="AK4" s="937">
        <f t="shared" si="1"/>
        <v>0</v>
      </c>
      <c r="AL4" s="936">
        <f t="shared" si="1"/>
        <v>0</v>
      </c>
      <c r="AM4" s="937">
        <f t="shared" si="1"/>
        <v>0</v>
      </c>
      <c r="AN4" s="936">
        <f t="shared" si="1"/>
        <v>0</v>
      </c>
      <c r="AO4" s="937">
        <f t="shared" si="1"/>
        <v>0</v>
      </c>
      <c r="AP4" s="936">
        <f t="shared" si="1"/>
        <v>0</v>
      </c>
      <c r="AQ4" s="937">
        <f t="shared" si="1"/>
        <v>0</v>
      </c>
      <c r="AR4" s="936">
        <f t="shared" si="1"/>
        <v>0</v>
      </c>
      <c r="AS4" s="937">
        <f t="shared" si="1"/>
        <v>0</v>
      </c>
      <c r="AT4" s="936">
        <f t="shared" si="1"/>
        <v>0</v>
      </c>
      <c r="AU4" s="937">
        <f t="shared" si="1"/>
        <v>0</v>
      </c>
      <c r="AV4" s="936">
        <f t="shared" si="1"/>
        <v>0</v>
      </c>
      <c r="AW4" s="937">
        <f t="shared" si="1"/>
        <v>0</v>
      </c>
      <c r="AX4" s="936">
        <f t="shared" si="1"/>
        <v>0</v>
      </c>
      <c r="AY4" s="937">
        <f t="shared" si="1"/>
        <v>0</v>
      </c>
      <c r="AZ4" s="936">
        <f t="shared" si="1"/>
        <v>0</v>
      </c>
      <c r="BA4" s="937">
        <f t="shared" si="1"/>
        <v>0</v>
      </c>
      <c r="BB4" s="936">
        <f t="shared" si="1"/>
        <v>0</v>
      </c>
      <c r="BC4" s="937">
        <f t="shared" si="1"/>
        <v>0</v>
      </c>
      <c r="BD4" s="411"/>
      <c r="BE4" s="936">
        <f t="shared" ref="BE4:CD4" si="2">SUM(BE11:BE29,BE35:BE47,BE53:BE65,BE71:BE91,BE97:BE111,BE117:BE129,BE135:BE158,BE164:BE198,BE204:BE247,BE253:BE287)</f>
        <v>0</v>
      </c>
      <c r="BF4" s="937">
        <f t="shared" si="2"/>
        <v>0</v>
      </c>
      <c r="BG4" s="936">
        <f t="shared" si="2"/>
        <v>0</v>
      </c>
      <c r="BH4" s="937">
        <f t="shared" si="2"/>
        <v>0</v>
      </c>
      <c r="BI4" s="936">
        <f t="shared" si="2"/>
        <v>0</v>
      </c>
      <c r="BJ4" s="937">
        <f t="shared" si="2"/>
        <v>0</v>
      </c>
      <c r="BK4" s="936">
        <f t="shared" si="2"/>
        <v>0</v>
      </c>
      <c r="BL4" s="937">
        <f t="shared" si="2"/>
        <v>0</v>
      </c>
      <c r="BM4" s="936">
        <f t="shared" si="2"/>
        <v>0</v>
      </c>
      <c r="BN4" s="937">
        <f t="shared" si="2"/>
        <v>0</v>
      </c>
      <c r="BO4" s="936">
        <f t="shared" si="2"/>
        <v>0</v>
      </c>
      <c r="BP4" s="937">
        <f t="shared" si="2"/>
        <v>0</v>
      </c>
      <c r="BQ4" s="936">
        <f t="shared" si="2"/>
        <v>0</v>
      </c>
      <c r="BR4" s="937">
        <f t="shared" si="2"/>
        <v>0</v>
      </c>
      <c r="BS4" s="936">
        <f t="shared" si="2"/>
        <v>0</v>
      </c>
      <c r="BT4" s="937">
        <f t="shared" si="2"/>
        <v>0</v>
      </c>
      <c r="BU4" s="936">
        <f t="shared" si="2"/>
        <v>0</v>
      </c>
      <c r="BV4" s="937">
        <f t="shared" si="2"/>
        <v>0</v>
      </c>
      <c r="BW4" s="936">
        <f t="shared" si="2"/>
        <v>0</v>
      </c>
      <c r="BX4" s="937">
        <f t="shared" si="2"/>
        <v>0</v>
      </c>
      <c r="BY4" s="936">
        <f t="shared" si="2"/>
        <v>0</v>
      </c>
      <c r="BZ4" s="937">
        <f t="shared" si="2"/>
        <v>0</v>
      </c>
      <c r="CA4" s="936">
        <f t="shared" si="2"/>
        <v>0</v>
      </c>
      <c r="CB4" s="937">
        <f t="shared" si="2"/>
        <v>0</v>
      </c>
      <c r="CC4" s="936">
        <f t="shared" si="2"/>
        <v>0</v>
      </c>
      <c r="CD4" s="937">
        <f t="shared" si="2"/>
        <v>0</v>
      </c>
      <c r="CE4" s="412"/>
      <c r="CF4" s="936">
        <f t="shared" ref="CF4:DE4" si="3">SUM(CF11:CF29,CF35:CF47,CF53:CF65,CF71:CF91,CF97:CF111,CF117:CF129,CF135:CF158,CF164:CF198,CF204:CF247,CF253:CF287)</f>
        <v>0</v>
      </c>
      <c r="CG4" s="937">
        <f t="shared" si="3"/>
        <v>0</v>
      </c>
      <c r="CH4" s="936">
        <f t="shared" si="3"/>
        <v>0</v>
      </c>
      <c r="CI4" s="937">
        <f t="shared" si="3"/>
        <v>0</v>
      </c>
      <c r="CJ4" s="936">
        <f t="shared" si="3"/>
        <v>0</v>
      </c>
      <c r="CK4" s="937">
        <f t="shared" si="3"/>
        <v>0</v>
      </c>
      <c r="CL4" s="936">
        <f t="shared" si="3"/>
        <v>0</v>
      </c>
      <c r="CM4" s="937">
        <f t="shared" si="3"/>
        <v>0</v>
      </c>
      <c r="CN4" s="936">
        <f t="shared" si="3"/>
        <v>0</v>
      </c>
      <c r="CO4" s="937">
        <f t="shared" si="3"/>
        <v>0</v>
      </c>
      <c r="CP4" s="936">
        <f t="shared" si="3"/>
        <v>0</v>
      </c>
      <c r="CQ4" s="937">
        <f t="shared" si="3"/>
        <v>0</v>
      </c>
      <c r="CR4" s="936">
        <f t="shared" si="3"/>
        <v>0</v>
      </c>
      <c r="CS4" s="937">
        <f t="shared" si="3"/>
        <v>0</v>
      </c>
      <c r="CT4" s="936">
        <f t="shared" si="3"/>
        <v>0</v>
      </c>
      <c r="CU4" s="937">
        <f t="shared" si="3"/>
        <v>0</v>
      </c>
      <c r="CV4" s="936">
        <f t="shared" si="3"/>
        <v>0</v>
      </c>
      <c r="CW4" s="937">
        <f t="shared" si="3"/>
        <v>0</v>
      </c>
      <c r="CX4" s="936">
        <f t="shared" si="3"/>
        <v>0</v>
      </c>
      <c r="CY4" s="937">
        <f t="shared" si="3"/>
        <v>0</v>
      </c>
      <c r="CZ4" s="936">
        <f t="shared" si="3"/>
        <v>0</v>
      </c>
      <c r="DA4" s="937">
        <f t="shared" si="3"/>
        <v>0</v>
      </c>
      <c r="DB4" s="936">
        <f t="shared" si="3"/>
        <v>0</v>
      </c>
      <c r="DC4" s="937">
        <f t="shared" si="3"/>
        <v>7</v>
      </c>
      <c r="DD4" s="936">
        <f t="shared" si="3"/>
        <v>0</v>
      </c>
      <c r="DE4" s="937">
        <f t="shared" si="3"/>
        <v>0</v>
      </c>
      <c r="DF4" s="3077" t="s">
        <v>1114</v>
      </c>
      <c r="DG4" s="3078"/>
      <c r="DH4" s="544"/>
      <c r="DI4" s="200"/>
      <c r="DJ4" s="200"/>
      <c r="DK4" s="95"/>
      <c r="DL4" s="408"/>
      <c r="DM4" s="408"/>
      <c r="DN4" s="408"/>
      <c r="DO4" s="408"/>
      <c r="DP4" s="408"/>
      <c r="DQ4" s="408"/>
      <c r="DR4" s="408"/>
      <c r="DS4" s="408"/>
      <c r="DT4" s="200">
        <v>0</v>
      </c>
      <c r="DU4" s="200">
        <v>0</v>
      </c>
      <c r="DV4" s="200">
        <v>0</v>
      </c>
      <c r="DW4" s="200">
        <v>0</v>
      </c>
      <c r="DX4" s="200">
        <v>0</v>
      </c>
      <c r="DY4" s="397"/>
    </row>
    <row r="5" spans="1:129" ht="19.5" customHeight="1">
      <c r="B5" s="3276"/>
      <c r="C5" s="3113">
        <f>SUM(C4:D4)</f>
        <v>5</v>
      </c>
      <c r="D5" s="3114"/>
      <c r="E5" s="3113">
        <f t="shared" ref="E5" si="4">SUM(E4:F4)</f>
        <v>9</v>
      </c>
      <c r="F5" s="3114"/>
      <c r="G5" s="3113">
        <f t="shared" ref="G5" si="5">SUM(G4:H4)</f>
        <v>0</v>
      </c>
      <c r="H5" s="3114"/>
      <c r="I5" s="3113">
        <f t="shared" ref="I5" si="6">SUM(I4:J4)</f>
        <v>0</v>
      </c>
      <c r="J5" s="3114"/>
      <c r="K5" s="3113">
        <f t="shared" ref="K5" si="7">SUM(K4:L4)</f>
        <v>0</v>
      </c>
      <c r="L5" s="3114"/>
      <c r="M5" s="3113">
        <f t="shared" ref="M5" si="8">SUM(M4:N4)</f>
        <v>0</v>
      </c>
      <c r="N5" s="3114"/>
      <c r="O5" s="3113">
        <f t="shared" ref="O5" si="9">SUM(O4:P4)</f>
        <v>0</v>
      </c>
      <c r="P5" s="3114"/>
      <c r="Q5" s="3113">
        <f t="shared" ref="Q5" si="10">SUM(Q4:R4)</f>
        <v>0</v>
      </c>
      <c r="R5" s="3114"/>
      <c r="S5" s="3113">
        <f t="shared" ref="S5" si="11">SUM(S4:T4)</f>
        <v>0</v>
      </c>
      <c r="T5" s="3114"/>
      <c r="U5" s="3113">
        <f t="shared" ref="U5" si="12">SUM(U4:V4)</f>
        <v>0</v>
      </c>
      <c r="V5" s="3114"/>
      <c r="W5" s="3113">
        <f t="shared" ref="W5" si="13">SUM(W4:X4)</f>
        <v>0</v>
      </c>
      <c r="X5" s="3114"/>
      <c r="Y5" s="3113">
        <f t="shared" ref="Y5" si="14">SUM(Y4:Z4)</f>
        <v>0</v>
      </c>
      <c r="Z5" s="3114"/>
      <c r="AA5" s="3113">
        <f t="shared" ref="AA5" si="15">SUM(AA4:AB4)</f>
        <v>0</v>
      </c>
      <c r="AB5" s="3114"/>
      <c r="AC5" s="410"/>
      <c r="AD5" s="3053">
        <f t="shared" ref="AD5" si="16">SUM(AD4:AE4)</f>
        <v>0</v>
      </c>
      <c r="AE5" s="3054"/>
      <c r="AF5" s="3053">
        <f t="shared" ref="AF5" si="17">SUM(AF4:AG4)</f>
        <v>0</v>
      </c>
      <c r="AG5" s="3054"/>
      <c r="AH5" s="3053">
        <f t="shared" ref="AH5" si="18">SUM(AH4:AI4)</f>
        <v>0</v>
      </c>
      <c r="AI5" s="3054"/>
      <c r="AJ5" s="3053">
        <f t="shared" ref="AJ5" si="19">SUM(AJ4:AK4)</f>
        <v>0</v>
      </c>
      <c r="AK5" s="3054"/>
      <c r="AL5" s="3053">
        <f t="shared" ref="AL5" si="20">SUM(AL4:AM4)</f>
        <v>0</v>
      </c>
      <c r="AM5" s="3054"/>
      <c r="AN5" s="3053">
        <f t="shared" ref="AN5" si="21">SUM(AN4:AO4)</f>
        <v>0</v>
      </c>
      <c r="AO5" s="3054"/>
      <c r="AP5" s="3053">
        <f t="shared" ref="AP5" si="22">SUM(AP4:AQ4)</f>
        <v>0</v>
      </c>
      <c r="AQ5" s="3054"/>
      <c r="AR5" s="3053">
        <f t="shared" ref="AR5" si="23">SUM(AR4:AS4)</f>
        <v>0</v>
      </c>
      <c r="AS5" s="3054"/>
      <c r="AT5" s="3053">
        <f t="shared" ref="AT5" si="24">SUM(AT4:AU4)</f>
        <v>0</v>
      </c>
      <c r="AU5" s="3054"/>
      <c r="AV5" s="3053">
        <f t="shared" ref="AV5" si="25">SUM(AV4:AW4)</f>
        <v>0</v>
      </c>
      <c r="AW5" s="3054"/>
      <c r="AX5" s="3053">
        <f t="shared" ref="AX5" si="26">SUM(AX4:AY4)</f>
        <v>0</v>
      </c>
      <c r="AY5" s="3054"/>
      <c r="AZ5" s="3053">
        <f t="shared" ref="AZ5" si="27">SUM(AZ4:BA4)</f>
        <v>0</v>
      </c>
      <c r="BA5" s="3054"/>
      <c r="BB5" s="3053">
        <f t="shared" ref="BB5" si="28">SUM(BB4:BC4)</f>
        <v>0</v>
      </c>
      <c r="BC5" s="3054"/>
      <c r="BD5" s="411"/>
      <c r="BE5" s="3123">
        <f t="shared" ref="BE5" si="29">SUM(BE4:BF4)</f>
        <v>0</v>
      </c>
      <c r="BF5" s="3124"/>
      <c r="BG5" s="3123">
        <f t="shared" ref="BG5" si="30">SUM(BG4:BH4)</f>
        <v>0</v>
      </c>
      <c r="BH5" s="3124"/>
      <c r="BI5" s="3123">
        <f t="shared" ref="BI5" si="31">SUM(BI4:BJ4)</f>
        <v>0</v>
      </c>
      <c r="BJ5" s="3124"/>
      <c r="BK5" s="3123">
        <f t="shared" ref="BK5" si="32">SUM(BK4:BL4)</f>
        <v>0</v>
      </c>
      <c r="BL5" s="3124"/>
      <c r="BM5" s="3123">
        <f t="shared" ref="BM5" si="33">SUM(BM4:BN4)</f>
        <v>0</v>
      </c>
      <c r="BN5" s="3124"/>
      <c r="BO5" s="3123">
        <f t="shared" ref="BO5" si="34">SUM(BO4:BP4)</f>
        <v>0</v>
      </c>
      <c r="BP5" s="3124"/>
      <c r="BQ5" s="3123">
        <f t="shared" ref="BQ5" si="35">SUM(BQ4:BR4)</f>
        <v>0</v>
      </c>
      <c r="BR5" s="3124"/>
      <c r="BS5" s="3123">
        <f t="shared" ref="BS5" si="36">SUM(BS4:BT4)</f>
        <v>0</v>
      </c>
      <c r="BT5" s="3124"/>
      <c r="BU5" s="3123">
        <f t="shared" ref="BU5" si="37">SUM(BU4:BV4)</f>
        <v>0</v>
      </c>
      <c r="BV5" s="3124"/>
      <c r="BW5" s="3123">
        <f t="shared" ref="BW5" si="38">SUM(BW4:BX4)</f>
        <v>0</v>
      </c>
      <c r="BX5" s="3124"/>
      <c r="BY5" s="3123">
        <f t="shared" ref="BY5" si="39">SUM(BY4:BZ4)</f>
        <v>0</v>
      </c>
      <c r="BZ5" s="3124"/>
      <c r="CA5" s="3123">
        <f t="shared" ref="CA5" si="40">SUM(CA4:CB4)</f>
        <v>0</v>
      </c>
      <c r="CB5" s="3124"/>
      <c r="CC5" s="3123">
        <f t="shared" ref="CC5" si="41">SUM(CC4:CD4)</f>
        <v>0</v>
      </c>
      <c r="CD5" s="3124"/>
      <c r="CE5" s="412"/>
      <c r="CF5" s="3115">
        <f t="shared" ref="CF5" si="42">SUM(CF4:CG4)</f>
        <v>0</v>
      </c>
      <c r="CG5" s="3116"/>
      <c r="CH5" s="3115">
        <f t="shared" ref="CH5" si="43">SUM(CH4:CI4)</f>
        <v>0</v>
      </c>
      <c r="CI5" s="3116"/>
      <c r="CJ5" s="3115">
        <f t="shared" ref="CJ5" si="44">SUM(CJ4:CK4)</f>
        <v>0</v>
      </c>
      <c r="CK5" s="3116"/>
      <c r="CL5" s="3115">
        <f t="shared" ref="CL5" si="45">SUM(CL4:CM4)</f>
        <v>0</v>
      </c>
      <c r="CM5" s="3116"/>
      <c r="CN5" s="3115">
        <f t="shared" ref="CN5" si="46">SUM(CN4:CO4)</f>
        <v>0</v>
      </c>
      <c r="CO5" s="3116"/>
      <c r="CP5" s="3115">
        <f t="shared" ref="CP5" si="47">SUM(CP4:CQ4)</f>
        <v>0</v>
      </c>
      <c r="CQ5" s="3116"/>
      <c r="CR5" s="3115">
        <f t="shared" ref="CR5" si="48">SUM(CR4:CS4)</f>
        <v>0</v>
      </c>
      <c r="CS5" s="3116"/>
      <c r="CT5" s="3115">
        <f t="shared" ref="CT5" si="49">SUM(CT4:CU4)</f>
        <v>0</v>
      </c>
      <c r="CU5" s="3116"/>
      <c r="CV5" s="3115">
        <f t="shared" ref="CV5" si="50">SUM(CV4:CW4)</f>
        <v>0</v>
      </c>
      <c r="CW5" s="3116"/>
      <c r="CX5" s="3115">
        <f t="shared" ref="CX5" si="51">SUM(CX4:CY4)</f>
        <v>0</v>
      </c>
      <c r="CY5" s="3116"/>
      <c r="CZ5" s="3115">
        <f t="shared" ref="CZ5" si="52">SUM(CZ4:DA4)</f>
        <v>0</v>
      </c>
      <c r="DA5" s="3116"/>
      <c r="DB5" s="3115">
        <f t="shared" ref="DB5" si="53">SUM(DB4:DC4)</f>
        <v>7</v>
      </c>
      <c r="DC5" s="3116"/>
      <c r="DD5" s="3115">
        <f t="shared" ref="DD5" si="54">SUM(DD4:DE4)</f>
        <v>0</v>
      </c>
      <c r="DE5" s="3116"/>
      <c r="DF5" s="939">
        <f t="shared" ref="DF5" si="55">SUM(C5:DE5)</f>
        <v>21</v>
      </c>
      <c r="DG5" s="940" t="e">
        <f>IF(DF5=0,"",DF5/#REF!)</f>
        <v>#REF!</v>
      </c>
      <c r="DH5" s="544"/>
      <c r="DI5" s="200"/>
      <c r="DJ5" s="200"/>
      <c r="DK5" s="95"/>
      <c r="DL5" s="408"/>
      <c r="DM5" s="408"/>
      <c r="DN5" s="408"/>
      <c r="DO5" s="408"/>
      <c r="DP5" s="408"/>
      <c r="DQ5" s="408"/>
      <c r="DR5" s="408"/>
      <c r="DS5" s="408"/>
      <c r="DT5" s="200">
        <v>0</v>
      </c>
      <c r="DU5" s="200">
        <v>0</v>
      </c>
      <c r="DV5" s="200">
        <v>0</v>
      </c>
      <c r="DW5" s="200">
        <v>0</v>
      </c>
      <c r="DX5" s="200">
        <v>0</v>
      </c>
      <c r="DY5" s="397"/>
    </row>
    <row r="6" spans="1:129" ht="15.95" customHeight="1">
      <c r="B6" s="3762" t="s">
        <v>1221</v>
      </c>
      <c r="C6" s="3763"/>
      <c r="D6" s="3763"/>
      <c r="E6" s="3763"/>
      <c r="F6" s="3763"/>
      <c r="G6" s="3763"/>
      <c r="H6" s="3763"/>
      <c r="I6" s="3763"/>
      <c r="J6" s="3763"/>
      <c r="K6" s="3763"/>
      <c r="L6" s="3763"/>
      <c r="M6" s="3763"/>
      <c r="N6" s="3763"/>
      <c r="O6" s="3763"/>
      <c r="P6" s="3763"/>
      <c r="Q6" s="3763"/>
      <c r="R6" s="3763"/>
      <c r="S6" s="3763"/>
      <c r="T6" s="3763"/>
      <c r="U6" s="3763"/>
      <c r="V6" s="3763"/>
      <c r="W6" s="3763"/>
      <c r="X6" s="3763"/>
      <c r="Y6" s="3763"/>
      <c r="Z6" s="3763"/>
      <c r="AA6" s="3763"/>
      <c r="AB6" s="3763"/>
      <c r="AC6" s="3763"/>
      <c r="AD6" s="3763"/>
      <c r="AE6" s="3763"/>
      <c r="AF6" s="3763"/>
      <c r="AG6" s="3763"/>
      <c r="AH6" s="3763"/>
      <c r="AI6" s="3763"/>
      <c r="AJ6" s="3763"/>
      <c r="AK6" s="3763"/>
      <c r="AL6" s="3763"/>
      <c r="AM6" s="3763"/>
      <c r="AN6" s="3763"/>
      <c r="AO6" s="3763"/>
      <c r="AP6" s="3763"/>
      <c r="AQ6" s="3763"/>
      <c r="AR6" s="3763"/>
      <c r="AS6" s="3763"/>
      <c r="AT6" s="3763"/>
      <c r="AU6" s="3763"/>
      <c r="AV6" s="3763"/>
      <c r="AW6" s="3763"/>
      <c r="AX6" s="3763"/>
      <c r="AY6" s="3763"/>
      <c r="AZ6" s="3763"/>
      <c r="BA6" s="3763"/>
      <c r="BB6" s="3763"/>
      <c r="BC6" s="3763"/>
      <c r="BD6" s="3763"/>
      <c r="BE6" s="3763"/>
      <c r="BF6" s="3763"/>
      <c r="BG6" s="3763"/>
      <c r="BH6" s="3763"/>
      <c r="BI6" s="3763"/>
      <c r="BJ6" s="3763"/>
      <c r="BK6" s="3763"/>
      <c r="BL6" s="3763"/>
      <c r="BM6" s="3763"/>
      <c r="BN6" s="3763"/>
      <c r="BO6" s="3763"/>
      <c r="BP6" s="3763"/>
      <c r="BQ6" s="3763"/>
      <c r="BR6" s="3763"/>
      <c r="BS6" s="3763"/>
      <c r="BT6" s="3763"/>
      <c r="BU6" s="3763"/>
      <c r="BV6" s="3763"/>
      <c r="BW6" s="3763"/>
      <c r="BX6" s="3763"/>
      <c r="BY6" s="3763"/>
      <c r="BZ6" s="3763"/>
      <c r="CA6" s="3763"/>
      <c r="CB6" s="3763"/>
      <c r="CC6" s="3763"/>
      <c r="CD6" s="3763"/>
      <c r="CE6" s="3763"/>
      <c r="CF6" s="3764" t="str">
        <f>B6</f>
        <v>Fromages par portion &lt; 100 mg de calcium   20 g Maternelles</v>
      </c>
      <c r="CG6" s="3764"/>
      <c r="CH6" s="3764"/>
      <c r="CI6" s="3764"/>
      <c r="CJ6" s="3764"/>
      <c r="CK6" s="3764"/>
      <c r="CL6" s="3764"/>
      <c r="CM6" s="3764"/>
      <c r="CN6" s="3764"/>
      <c r="CO6" s="3764"/>
      <c r="CP6" s="3764"/>
      <c r="CQ6" s="3764"/>
      <c r="CR6" s="3764"/>
      <c r="CS6" s="3764"/>
      <c r="CT6" s="3764"/>
      <c r="CU6" s="3764"/>
      <c r="CV6" s="3764"/>
      <c r="CW6" s="3764"/>
      <c r="CX6" s="3764"/>
      <c r="CY6" s="3764"/>
      <c r="CZ6" s="3764"/>
      <c r="DA6" s="3764"/>
      <c r="DB6" s="3764"/>
      <c r="DC6" s="3764"/>
      <c r="DD6" s="3764"/>
      <c r="DE6" s="3764"/>
      <c r="DF6" s="3764"/>
      <c r="DG6" s="3765"/>
      <c r="DH6" s="544"/>
      <c r="DI6" s="200">
        <v>0</v>
      </c>
      <c r="DJ6" s="200">
        <v>0</v>
      </c>
      <c r="DK6" s="95"/>
      <c r="DL6" s="3085" t="s">
        <v>1116</v>
      </c>
      <c r="DM6" s="3085"/>
      <c r="DN6" s="3085"/>
      <c r="DO6" s="3085"/>
      <c r="DP6" s="3085"/>
      <c r="DQ6" s="3085"/>
      <c r="DR6" s="3085"/>
      <c r="DS6" s="3085"/>
      <c r="DT6" s="200">
        <v>0</v>
      </c>
      <c r="DU6" s="200">
        <v>0</v>
      </c>
      <c r="DV6" s="200">
        <v>0</v>
      </c>
      <c r="DW6" s="200">
        <v>0</v>
      </c>
      <c r="DX6" s="200">
        <v>0</v>
      </c>
      <c r="DY6" s="397"/>
    </row>
    <row r="7" spans="1:129" ht="15.95" customHeight="1">
      <c r="B7" s="3762"/>
      <c r="C7" s="3763"/>
      <c r="D7" s="3763"/>
      <c r="E7" s="3763"/>
      <c r="F7" s="3763"/>
      <c r="G7" s="3763"/>
      <c r="H7" s="3763"/>
      <c r="I7" s="3763"/>
      <c r="J7" s="3763"/>
      <c r="K7" s="3763"/>
      <c r="L7" s="3763"/>
      <c r="M7" s="3763"/>
      <c r="N7" s="3763"/>
      <c r="O7" s="3763"/>
      <c r="P7" s="3763"/>
      <c r="Q7" s="3763"/>
      <c r="R7" s="3763"/>
      <c r="S7" s="3763"/>
      <c r="T7" s="3763"/>
      <c r="U7" s="3763"/>
      <c r="V7" s="3763"/>
      <c r="W7" s="3763"/>
      <c r="X7" s="3763"/>
      <c r="Y7" s="3763"/>
      <c r="Z7" s="3763"/>
      <c r="AA7" s="3763"/>
      <c r="AB7" s="3763"/>
      <c r="AC7" s="3763"/>
      <c r="AD7" s="3763"/>
      <c r="AE7" s="3763"/>
      <c r="AF7" s="3763"/>
      <c r="AG7" s="3763"/>
      <c r="AH7" s="3763"/>
      <c r="AI7" s="3763"/>
      <c r="AJ7" s="3763"/>
      <c r="AK7" s="3763"/>
      <c r="AL7" s="3763"/>
      <c r="AM7" s="3763"/>
      <c r="AN7" s="3763"/>
      <c r="AO7" s="3763"/>
      <c r="AP7" s="3763"/>
      <c r="AQ7" s="3763"/>
      <c r="AR7" s="3763"/>
      <c r="AS7" s="3763"/>
      <c r="AT7" s="3763"/>
      <c r="AU7" s="3763"/>
      <c r="AV7" s="3763"/>
      <c r="AW7" s="3763"/>
      <c r="AX7" s="3763"/>
      <c r="AY7" s="3763"/>
      <c r="AZ7" s="3763"/>
      <c r="BA7" s="3763"/>
      <c r="BB7" s="3763"/>
      <c r="BC7" s="3763"/>
      <c r="BD7" s="3763"/>
      <c r="BE7" s="3763"/>
      <c r="BF7" s="3763"/>
      <c r="BG7" s="3763"/>
      <c r="BH7" s="3763"/>
      <c r="BI7" s="3763"/>
      <c r="BJ7" s="3763"/>
      <c r="BK7" s="3763"/>
      <c r="BL7" s="3763"/>
      <c r="BM7" s="3763"/>
      <c r="BN7" s="3763"/>
      <c r="BO7" s="3763"/>
      <c r="BP7" s="3763"/>
      <c r="BQ7" s="3763"/>
      <c r="BR7" s="3763"/>
      <c r="BS7" s="3763"/>
      <c r="BT7" s="3763"/>
      <c r="BU7" s="3763"/>
      <c r="BV7" s="3763"/>
      <c r="BW7" s="3763"/>
      <c r="BX7" s="3763"/>
      <c r="BY7" s="3763"/>
      <c r="BZ7" s="3763"/>
      <c r="CA7" s="3763"/>
      <c r="CB7" s="3763"/>
      <c r="CC7" s="3763"/>
      <c r="CD7" s="3763"/>
      <c r="CE7" s="3763"/>
      <c r="CF7" s="3766"/>
      <c r="CG7" s="3766"/>
      <c r="CH7" s="3766"/>
      <c r="CI7" s="3766"/>
      <c r="CJ7" s="3766"/>
      <c r="CK7" s="3766"/>
      <c r="CL7" s="3766"/>
      <c r="CM7" s="3766"/>
      <c r="CN7" s="3766"/>
      <c r="CO7" s="3766"/>
      <c r="CP7" s="3766"/>
      <c r="CQ7" s="3766"/>
      <c r="CR7" s="3766"/>
      <c r="CS7" s="3766"/>
      <c r="CT7" s="3766"/>
      <c r="CU7" s="3766"/>
      <c r="CV7" s="3766"/>
      <c r="CW7" s="3766"/>
      <c r="CX7" s="3766"/>
      <c r="CY7" s="3766"/>
      <c r="CZ7" s="3766"/>
      <c r="DA7" s="3766"/>
      <c r="DB7" s="3766"/>
      <c r="DC7" s="3766"/>
      <c r="DD7" s="3766"/>
      <c r="DE7" s="3766"/>
      <c r="DF7" s="3766"/>
      <c r="DG7" s="3767"/>
      <c r="DH7" s="544"/>
      <c r="DI7" s="200">
        <v>0</v>
      </c>
      <c r="DJ7" s="200">
        <v>0</v>
      </c>
      <c r="DK7" s="95"/>
      <c r="DL7" s="3085"/>
      <c r="DM7" s="3085"/>
      <c r="DN7" s="3085"/>
      <c r="DO7" s="3085"/>
      <c r="DP7" s="3085"/>
      <c r="DQ7" s="3085"/>
      <c r="DR7" s="3085"/>
      <c r="DS7" s="3085"/>
      <c r="DT7" s="200">
        <v>0</v>
      </c>
      <c r="DU7" s="200">
        <v>0</v>
      </c>
      <c r="DV7" s="200">
        <v>0</v>
      </c>
      <c r="DW7" s="200">
        <v>0</v>
      </c>
      <c r="DX7" s="200">
        <v>0</v>
      </c>
      <c r="DY7" s="397"/>
    </row>
    <row r="8" spans="1:129" ht="19.5" customHeight="1">
      <c r="B8" s="941"/>
      <c r="C8" s="942" t="s">
        <v>861</v>
      </c>
      <c r="D8" s="519"/>
      <c r="E8" s="943"/>
      <c r="F8" s="943"/>
      <c r="G8" s="943"/>
      <c r="H8" s="943"/>
      <c r="I8" s="943"/>
      <c r="J8" s="943"/>
      <c r="K8" s="943"/>
      <c r="L8" s="943"/>
      <c r="M8" s="943"/>
      <c r="N8" s="943"/>
      <c r="O8" s="943"/>
      <c r="P8" s="943"/>
      <c r="Q8" s="943"/>
      <c r="R8" s="943"/>
      <c r="S8" s="943"/>
      <c r="T8" s="943"/>
      <c r="U8" s="943"/>
      <c r="V8" s="943"/>
      <c r="W8" s="943"/>
      <c r="X8" s="943"/>
      <c r="Y8" s="943"/>
      <c r="Z8" s="943"/>
      <c r="AA8" s="943"/>
      <c r="AB8" s="943"/>
      <c r="AC8" s="270"/>
      <c r="AD8" s="944" t="s">
        <v>861</v>
      </c>
      <c r="AE8" s="944"/>
      <c r="AF8" s="943"/>
      <c r="AG8" s="943"/>
      <c r="AH8" s="943"/>
      <c r="AI8" s="943"/>
      <c r="AJ8" s="943"/>
      <c r="AK8" s="943"/>
      <c r="AL8" s="943"/>
      <c r="AM8" s="943"/>
      <c r="AN8" s="943"/>
      <c r="AO8" s="943"/>
      <c r="AP8" s="943"/>
      <c r="AQ8" s="943"/>
      <c r="AR8" s="943"/>
      <c r="AS8" s="943"/>
      <c r="AT8" s="943"/>
      <c r="AU8" s="943"/>
      <c r="AV8" s="943"/>
      <c r="AW8" s="943"/>
      <c r="AX8" s="943"/>
      <c r="AY8" s="943"/>
      <c r="AZ8" s="943"/>
      <c r="BA8" s="943"/>
      <c r="BB8" s="943"/>
      <c r="BC8" s="943"/>
      <c r="BD8" s="270"/>
      <c r="BE8" s="944" t="s">
        <v>861</v>
      </c>
      <c r="BF8" s="944"/>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270"/>
      <c r="CF8" s="944" t="s">
        <v>861</v>
      </c>
      <c r="CG8" s="944"/>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5"/>
      <c r="DG8" s="946"/>
      <c r="DH8" s="544"/>
      <c r="DI8" s="200">
        <v>0</v>
      </c>
      <c r="DJ8" s="200">
        <v>0</v>
      </c>
      <c r="DK8" s="95"/>
      <c r="DL8" s="408"/>
      <c r="DM8" s="408"/>
      <c r="DN8" s="408"/>
      <c r="DO8" s="408"/>
      <c r="DP8" s="408"/>
      <c r="DQ8" s="408"/>
      <c r="DR8" s="408"/>
      <c r="DS8" s="408"/>
      <c r="DT8" s="200">
        <v>0</v>
      </c>
      <c r="DU8" s="200">
        <v>0</v>
      </c>
      <c r="DV8" s="200">
        <v>0</v>
      </c>
      <c r="DW8" s="200">
        <v>0</v>
      </c>
      <c r="DX8" s="200">
        <v>0</v>
      </c>
      <c r="DY8" s="397"/>
    </row>
    <row r="9" spans="1:129" ht="18" customHeight="1">
      <c r="B9" s="947" t="s">
        <v>847</v>
      </c>
      <c r="C9" s="2983">
        <v>1</v>
      </c>
      <c r="D9" s="2984"/>
      <c r="E9" s="2983">
        <f>C9+1</f>
        <v>2</v>
      </c>
      <c r="F9" s="2984"/>
      <c r="G9" s="2983">
        <f>E9+1</f>
        <v>3</v>
      </c>
      <c r="H9" s="2984"/>
      <c r="I9" s="2983">
        <f>G9+1</f>
        <v>4</v>
      </c>
      <c r="J9" s="2984"/>
      <c r="K9" s="2983">
        <f>I9+1</f>
        <v>5</v>
      </c>
      <c r="L9" s="2984"/>
      <c r="M9" s="2983">
        <f>K9+1</f>
        <v>6</v>
      </c>
      <c r="N9" s="2984"/>
      <c r="O9" s="2983">
        <f>M9+1</f>
        <v>7</v>
      </c>
      <c r="P9" s="2984"/>
      <c r="Q9" s="2983">
        <f>O9+1</f>
        <v>8</v>
      </c>
      <c r="R9" s="2984"/>
      <c r="S9" s="2983">
        <f>Q9+1</f>
        <v>9</v>
      </c>
      <c r="T9" s="2984"/>
      <c r="U9" s="2983">
        <f>S9+1</f>
        <v>10</v>
      </c>
      <c r="V9" s="2984"/>
      <c r="W9" s="2983">
        <f>U9+1</f>
        <v>11</v>
      </c>
      <c r="X9" s="2984"/>
      <c r="Y9" s="2983">
        <f>W9+1</f>
        <v>12</v>
      </c>
      <c r="Z9" s="2984"/>
      <c r="AA9" s="2983">
        <f>Y9+1</f>
        <v>13</v>
      </c>
      <c r="AB9" s="2984"/>
      <c r="AC9" s="410"/>
      <c r="AD9" s="2983">
        <f>AA9+1</f>
        <v>14</v>
      </c>
      <c r="AE9" s="2984"/>
      <c r="AF9" s="2983">
        <f>AD9+1</f>
        <v>15</v>
      </c>
      <c r="AG9" s="2984"/>
      <c r="AH9" s="2983">
        <f>AF9+1</f>
        <v>16</v>
      </c>
      <c r="AI9" s="2984"/>
      <c r="AJ9" s="2983">
        <f>AH9+1</f>
        <v>17</v>
      </c>
      <c r="AK9" s="2984"/>
      <c r="AL9" s="2983">
        <f>AJ9+1</f>
        <v>18</v>
      </c>
      <c r="AM9" s="2984"/>
      <c r="AN9" s="2983">
        <f>AL9+1</f>
        <v>19</v>
      </c>
      <c r="AO9" s="2984"/>
      <c r="AP9" s="2983">
        <f>AN9+1</f>
        <v>20</v>
      </c>
      <c r="AQ9" s="2984"/>
      <c r="AR9" s="2983">
        <f>AP9+1</f>
        <v>21</v>
      </c>
      <c r="AS9" s="2984"/>
      <c r="AT9" s="2983">
        <f>AR9+1</f>
        <v>22</v>
      </c>
      <c r="AU9" s="2984"/>
      <c r="AV9" s="2983">
        <f>AT9+1</f>
        <v>23</v>
      </c>
      <c r="AW9" s="2984"/>
      <c r="AX9" s="2983">
        <f>AV9+1</f>
        <v>24</v>
      </c>
      <c r="AY9" s="2984"/>
      <c r="AZ9" s="2983">
        <f>AX9+1</f>
        <v>25</v>
      </c>
      <c r="BA9" s="2984"/>
      <c r="BB9" s="2983">
        <f>AZ9+1</f>
        <v>26</v>
      </c>
      <c r="BC9" s="2984"/>
      <c r="BD9" s="411"/>
      <c r="BE9" s="2983">
        <f>BB9+1</f>
        <v>27</v>
      </c>
      <c r="BF9" s="2984"/>
      <c r="BG9" s="2983">
        <f>BE9+1</f>
        <v>28</v>
      </c>
      <c r="BH9" s="2984"/>
      <c r="BI9" s="2983">
        <f>BG9+1</f>
        <v>29</v>
      </c>
      <c r="BJ9" s="2984"/>
      <c r="BK9" s="2983">
        <f>BI9+1</f>
        <v>30</v>
      </c>
      <c r="BL9" s="2984"/>
      <c r="BM9" s="2983">
        <f>BK9+1</f>
        <v>31</v>
      </c>
      <c r="BN9" s="2984"/>
      <c r="BO9" s="2983">
        <f>BM9+1</f>
        <v>32</v>
      </c>
      <c r="BP9" s="2984"/>
      <c r="BQ9" s="2983">
        <f>BO9+1</f>
        <v>33</v>
      </c>
      <c r="BR9" s="2984"/>
      <c r="BS9" s="2983">
        <f>BQ9+1</f>
        <v>34</v>
      </c>
      <c r="BT9" s="2984"/>
      <c r="BU9" s="2983">
        <f>BS9+1</f>
        <v>35</v>
      </c>
      <c r="BV9" s="2984"/>
      <c r="BW9" s="2983">
        <f>BU9+1</f>
        <v>36</v>
      </c>
      <c r="BX9" s="2984"/>
      <c r="BY9" s="2983">
        <f>BW9+1</f>
        <v>37</v>
      </c>
      <c r="BZ9" s="2984"/>
      <c r="CA9" s="2983">
        <f>BY9+1</f>
        <v>38</v>
      </c>
      <c r="CB9" s="2984"/>
      <c r="CC9" s="2983">
        <f>CA9+1</f>
        <v>39</v>
      </c>
      <c r="CD9" s="2984"/>
      <c r="CE9" s="412"/>
      <c r="CF9" s="2983">
        <f>CC9+1</f>
        <v>40</v>
      </c>
      <c r="CG9" s="2984"/>
      <c r="CH9" s="2983">
        <f>CF9+1</f>
        <v>41</v>
      </c>
      <c r="CI9" s="2984"/>
      <c r="CJ9" s="2983">
        <f>CH9+1</f>
        <v>42</v>
      </c>
      <c r="CK9" s="2984"/>
      <c r="CL9" s="2983">
        <f>CJ9+1</f>
        <v>43</v>
      </c>
      <c r="CM9" s="2984"/>
      <c r="CN9" s="2983">
        <f>CL9+1</f>
        <v>44</v>
      </c>
      <c r="CO9" s="2984"/>
      <c r="CP9" s="2983">
        <f>CN9+1</f>
        <v>45</v>
      </c>
      <c r="CQ9" s="2984"/>
      <c r="CR9" s="2983">
        <f>CP9+1</f>
        <v>46</v>
      </c>
      <c r="CS9" s="2984"/>
      <c r="CT9" s="2983">
        <f>CR9+1</f>
        <v>47</v>
      </c>
      <c r="CU9" s="2984"/>
      <c r="CV9" s="2983">
        <f>CT9+1</f>
        <v>48</v>
      </c>
      <c r="CW9" s="2984"/>
      <c r="CX9" s="2983">
        <f>CV9+1</f>
        <v>49</v>
      </c>
      <c r="CY9" s="2984"/>
      <c r="CZ9" s="2983">
        <f>CX9+1</f>
        <v>50</v>
      </c>
      <c r="DA9" s="2984"/>
      <c r="DB9" s="2983">
        <f>CZ9+1</f>
        <v>51</v>
      </c>
      <c r="DC9" s="2984"/>
      <c r="DD9" s="2983">
        <f>DB9+1</f>
        <v>52</v>
      </c>
      <c r="DE9" s="2984"/>
      <c r="DF9" s="442" t="s">
        <v>937</v>
      </c>
      <c r="DG9" s="1301"/>
      <c r="DH9" s="544"/>
      <c r="DI9" s="200">
        <v>0</v>
      </c>
      <c r="DJ9" s="200">
        <v>0</v>
      </c>
      <c r="DK9" s="95"/>
      <c r="DL9" s="424" t="s">
        <v>188</v>
      </c>
      <c r="DM9" s="408"/>
      <c r="DN9" s="408"/>
      <c r="DO9" s="408"/>
      <c r="DP9" s="408"/>
      <c r="DQ9" s="408"/>
      <c r="DR9" s="408"/>
      <c r="DS9" s="408"/>
      <c r="DT9" s="200">
        <v>0</v>
      </c>
      <c r="DU9" s="200">
        <v>0</v>
      </c>
      <c r="DV9" s="200">
        <v>0</v>
      </c>
      <c r="DW9" s="200">
        <v>0</v>
      </c>
      <c r="DX9" s="200">
        <v>0</v>
      </c>
      <c r="DY9" s="397"/>
    </row>
    <row r="10" spans="1:129" ht="13.5" customHeight="1">
      <c r="B10" s="948" t="s">
        <v>205</v>
      </c>
      <c r="C10" s="414" t="s">
        <v>66</v>
      </c>
      <c r="D10" s="415" t="s">
        <v>77</v>
      </c>
      <c r="E10" s="414" t="s">
        <v>66</v>
      </c>
      <c r="F10" s="415" t="s">
        <v>77</v>
      </c>
      <c r="G10" s="414" t="s">
        <v>66</v>
      </c>
      <c r="H10" s="415" t="s">
        <v>77</v>
      </c>
      <c r="I10" s="414" t="s">
        <v>66</v>
      </c>
      <c r="J10" s="415" t="s">
        <v>77</v>
      </c>
      <c r="K10" s="414" t="s">
        <v>66</v>
      </c>
      <c r="L10" s="415" t="s">
        <v>77</v>
      </c>
      <c r="M10" s="414" t="s">
        <v>66</v>
      </c>
      <c r="N10" s="415" t="s">
        <v>77</v>
      </c>
      <c r="O10" s="414" t="s">
        <v>66</v>
      </c>
      <c r="P10" s="415" t="s">
        <v>77</v>
      </c>
      <c r="Q10" s="414" t="s">
        <v>66</v>
      </c>
      <c r="R10" s="415" t="s">
        <v>77</v>
      </c>
      <c r="S10" s="414" t="s">
        <v>66</v>
      </c>
      <c r="T10" s="415" t="s">
        <v>77</v>
      </c>
      <c r="U10" s="414" t="s">
        <v>66</v>
      </c>
      <c r="V10" s="415" t="s">
        <v>77</v>
      </c>
      <c r="W10" s="414" t="s">
        <v>66</v>
      </c>
      <c r="X10" s="415" t="s">
        <v>77</v>
      </c>
      <c r="Y10" s="414" t="s">
        <v>66</v>
      </c>
      <c r="Z10" s="415" t="s">
        <v>77</v>
      </c>
      <c r="AA10" s="414" t="s">
        <v>66</v>
      </c>
      <c r="AB10" s="416" t="s">
        <v>77</v>
      </c>
      <c r="AC10" s="410"/>
      <c r="AD10" s="417" t="s">
        <v>66</v>
      </c>
      <c r="AE10" s="415" t="s">
        <v>77</v>
      </c>
      <c r="AF10" s="418" t="s">
        <v>66</v>
      </c>
      <c r="AG10" s="415" t="s">
        <v>77</v>
      </c>
      <c r="AH10" s="418" t="s">
        <v>66</v>
      </c>
      <c r="AI10" s="415" t="s">
        <v>77</v>
      </c>
      <c r="AJ10" s="418" t="s">
        <v>66</v>
      </c>
      <c r="AK10" s="415" t="s">
        <v>77</v>
      </c>
      <c r="AL10" s="418" t="s">
        <v>66</v>
      </c>
      <c r="AM10" s="415" t="s">
        <v>77</v>
      </c>
      <c r="AN10" s="418" t="s">
        <v>66</v>
      </c>
      <c r="AO10" s="415" t="s">
        <v>77</v>
      </c>
      <c r="AP10" s="418" t="s">
        <v>66</v>
      </c>
      <c r="AQ10" s="415" t="s">
        <v>77</v>
      </c>
      <c r="AR10" s="418" t="s">
        <v>66</v>
      </c>
      <c r="AS10" s="415" t="s">
        <v>77</v>
      </c>
      <c r="AT10" s="418" t="s">
        <v>66</v>
      </c>
      <c r="AU10" s="415" t="s">
        <v>77</v>
      </c>
      <c r="AV10" s="418" t="s">
        <v>66</v>
      </c>
      <c r="AW10" s="415" t="s">
        <v>77</v>
      </c>
      <c r="AX10" s="418" t="s">
        <v>66</v>
      </c>
      <c r="AY10" s="415" t="s">
        <v>77</v>
      </c>
      <c r="AZ10" s="418" t="s">
        <v>66</v>
      </c>
      <c r="BA10" s="415" t="s">
        <v>77</v>
      </c>
      <c r="BB10" s="418" t="s">
        <v>66</v>
      </c>
      <c r="BC10" s="416" t="s">
        <v>77</v>
      </c>
      <c r="BD10" s="411"/>
      <c r="BE10" s="419" t="s">
        <v>66</v>
      </c>
      <c r="BF10" s="415" t="s">
        <v>77</v>
      </c>
      <c r="BG10" s="420" t="s">
        <v>66</v>
      </c>
      <c r="BH10" s="415" t="s">
        <v>77</v>
      </c>
      <c r="BI10" s="420" t="s">
        <v>66</v>
      </c>
      <c r="BJ10" s="415" t="s">
        <v>77</v>
      </c>
      <c r="BK10" s="420" t="s">
        <v>66</v>
      </c>
      <c r="BL10" s="415" t="s">
        <v>77</v>
      </c>
      <c r="BM10" s="420" t="s">
        <v>66</v>
      </c>
      <c r="BN10" s="415" t="s">
        <v>77</v>
      </c>
      <c r="BO10" s="420" t="s">
        <v>66</v>
      </c>
      <c r="BP10" s="415" t="s">
        <v>77</v>
      </c>
      <c r="BQ10" s="420" t="s">
        <v>66</v>
      </c>
      <c r="BR10" s="415" t="s">
        <v>77</v>
      </c>
      <c r="BS10" s="420" t="s">
        <v>66</v>
      </c>
      <c r="BT10" s="415" t="s">
        <v>77</v>
      </c>
      <c r="BU10" s="420" t="s">
        <v>66</v>
      </c>
      <c r="BV10" s="415" t="s">
        <v>77</v>
      </c>
      <c r="BW10" s="420" t="s">
        <v>66</v>
      </c>
      <c r="BX10" s="415" t="s">
        <v>77</v>
      </c>
      <c r="BY10" s="420" t="s">
        <v>66</v>
      </c>
      <c r="BZ10" s="415" t="s">
        <v>77</v>
      </c>
      <c r="CA10" s="420" t="s">
        <v>66</v>
      </c>
      <c r="CB10" s="415" t="s">
        <v>77</v>
      </c>
      <c r="CC10" s="420" t="s">
        <v>66</v>
      </c>
      <c r="CD10" s="416" t="s">
        <v>77</v>
      </c>
      <c r="CE10" s="412"/>
      <c r="CF10" s="421" t="s">
        <v>66</v>
      </c>
      <c r="CG10" s="415" t="s">
        <v>77</v>
      </c>
      <c r="CH10" s="422" t="s">
        <v>66</v>
      </c>
      <c r="CI10" s="415" t="s">
        <v>77</v>
      </c>
      <c r="CJ10" s="422" t="s">
        <v>66</v>
      </c>
      <c r="CK10" s="415" t="s">
        <v>77</v>
      </c>
      <c r="CL10" s="422" t="s">
        <v>66</v>
      </c>
      <c r="CM10" s="415" t="s">
        <v>77</v>
      </c>
      <c r="CN10" s="422" t="s">
        <v>66</v>
      </c>
      <c r="CO10" s="415" t="s">
        <v>77</v>
      </c>
      <c r="CP10" s="422" t="s">
        <v>66</v>
      </c>
      <c r="CQ10" s="415" t="s">
        <v>77</v>
      </c>
      <c r="CR10" s="422" t="s">
        <v>66</v>
      </c>
      <c r="CS10" s="415" t="s">
        <v>77</v>
      </c>
      <c r="CT10" s="422" t="s">
        <v>66</v>
      </c>
      <c r="CU10" s="415" t="s">
        <v>77</v>
      </c>
      <c r="CV10" s="422" t="s">
        <v>66</v>
      </c>
      <c r="CW10" s="415" t="s">
        <v>77</v>
      </c>
      <c r="CX10" s="422" t="s">
        <v>66</v>
      </c>
      <c r="CY10" s="415" t="s">
        <v>77</v>
      </c>
      <c r="CZ10" s="422" t="s">
        <v>66</v>
      </c>
      <c r="DA10" s="415" t="s">
        <v>77</v>
      </c>
      <c r="DB10" s="422" t="s">
        <v>66</v>
      </c>
      <c r="DC10" s="415" t="s">
        <v>77</v>
      </c>
      <c r="DD10" s="422" t="s">
        <v>66</v>
      </c>
      <c r="DE10" s="416" t="s">
        <v>77</v>
      </c>
      <c r="DF10" s="423" t="s">
        <v>922</v>
      </c>
      <c r="DG10" s="805"/>
      <c r="DH10" s="544"/>
      <c r="DI10" s="200">
        <v>0</v>
      </c>
      <c r="DJ10" s="200">
        <v>0</v>
      </c>
      <c r="DK10" s="95"/>
      <c r="DL10" s="424"/>
      <c r="DM10" s="408"/>
      <c r="DN10" s="408"/>
      <c r="DO10" s="408"/>
      <c r="DP10" s="408"/>
      <c r="DQ10" s="408"/>
      <c r="DR10" s="408"/>
      <c r="DS10" s="408"/>
      <c r="DT10" s="200">
        <v>0</v>
      </c>
      <c r="DU10" s="200">
        <v>0</v>
      </c>
      <c r="DV10" s="200">
        <v>0</v>
      </c>
      <c r="DW10" s="200">
        <v>0</v>
      </c>
      <c r="DX10" s="200">
        <v>0</v>
      </c>
      <c r="DY10" s="397"/>
    </row>
    <row r="11" spans="1:129" ht="15.95" customHeight="1">
      <c r="B11" s="428" t="s">
        <v>617</v>
      </c>
      <c r="C11" s="429"/>
      <c r="D11" s="430"/>
      <c r="E11" s="429"/>
      <c r="F11" s="430"/>
      <c r="G11" s="429"/>
      <c r="H11" s="430"/>
      <c r="I11" s="429"/>
      <c r="J11" s="430"/>
      <c r="K11" s="429"/>
      <c r="L11" s="430"/>
      <c r="M11" s="429"/>
      <c r="N11" s="430"/>
      <c r="O11" s="429"/>
      <c r="P11" s="430"/>
      <c r="Q11" s="429"/>
      <c r="R11" s="430"/>
      <c r="S11" s="429"/>
      <c r="T11" s="430"/>
      <c r="U11" s="429"/>
      <c r="V11" s="430"/>
      <c r="W11" s="429"/>
      <c r="X11" s="430"/>
      <c r="Y11" s="429"/>
      <c r="Z11" s="430"/>
      <c r="AA11" s="429"/>
      <c r="AB11" s="431"/>
      <c r="AC11" s="432"/>
      <c r="AD11" s="429"/>
      <c r="AE11" s="430"/>
      <c r="AF11" s="429"/>
      <c r="AG11" s="430"/>
      <c r="AH11" s="429"/>
      <c r="AI11" s="430"/>
      <c r="AJ11" s="429"/>
      <c r="AK11" s="430"/>
      <c r="AL11" s="429"/>
      <c r="AM11" s="430"/>
      <c r="AN11" s="429"/>
      <c r="AO11" s="430"/>
      <c r="AP11" s="429"/>
      <c r="AQ11" s="430"/>
      <c r="AR11" s="429"/>
      <c r="AS11" s="430"/>
      <c r="AT11" s="429"/>
      <c r="AU11" s="430"/>
      <c r="AV11" s="429"/>
      <c r="AW11" s="430"/>
      <c r="AX11" s="429"/>
      <c r="AY11" s="430"/>
      <c r="AZ11" s="429"/>
      <c r="BA11" s="430"/>
      <c r="BB11" s="429"/>
      <c r="BC11" s="431"/>
      <c r="BD11" s="433"/>
      <c r="BE11" s="429"/>
      <c r="BF11" s="430"/>
      <c r="BG11" s="429"/>
      <c r="BH11" s="430"/>
      <c r="BI11" s="429"/>
      <c r="BJ11" s="430"/>
      <c r="BK11" s="429"/>
      <c r="BL11" s="430"/>
      <c r="BM11" s="429"/>
      <c r="BN11" s="430"/>
      <c r="BO11" s="429"/>
      <c r="BP11" s="430"/>
      <c r="BQ11" s="429"/>
      <c r="BR11" s="430"/>
      <c r="BS11" s="429"/>
      <c r="BT11" s="430"/>
      <c r="BU11" s="429"/>
      <c r="BV11" s="430"/>
      <c r="BW11" s="429"/>
      <c r="BX11" s="430"/>
      <c r="BY11" s="429"/>
      <c r="BZ11" s="430"/>
      <c r="CA11" s="429"/>
      <c r="CB11" s="430"/>
      <c r="CC11" s="429"/>
      <c r="CD11" s="431"/>
      <c r="CE11" s="434"/>
      <c r="CF11" s="429"/>
      <c r="CG11" s="430"/>
      <c r="CH11" s="429"/>
      <c r="CI11" s="430"/>
      <c r="CJ11" s="429"/>
      <c r="CK11" s="430"/>
      <c r="CL11" s="429"/>
      <c r="CM11" s="430"/>
      <c r="CN11" s="429"/>
      <c r="CO11" s="430"/>
      <c r="CP11" s="429"/>
      <c r="CQ11" s="430"/>
      <c r="CR11" s="429"/>
      <c r="CS11" s="430"/>
      <c r="CT11" s="429"/>
      <c r="CU11" s="430"/>
      <c r="CV11" s="429"/>
      <c r="CW11" s="430"/>
      <c r="CX11" s="429"/>
      <c r="CY11" s="430"/>
      <c r="CZ11" s="429"/>
      <c r="DA11" s="430"/>
      <c r="DB11" s="429"/>
      <c r="DC11" s="430"/>
      <c r="DD11" s="429"/>
      <c r="DE11" s="431"/>
      <c r="DF11" s="435">
        <f>SUM(C11:DE11)</f>
        <v>0</v>
      </c>
      <c r="DG11" s="436" t="str">
        <f>IF(DF11=0,"",DF11/DB296)</f>
        <v/>
      </c>
      <c r="DH11" s="437">
        <f t="shared" ref="DH11:DH21" si="56">COUNTA(C11:DE11)</f>
        <v>0</v>
      </c>
      <c r="DI11" s="200"/>
      <c r="DJ11" s="200"/>
      <c r="DK11" s="95"/>
      <c r="DL11" s="424" t="s">
        <v>195</v>
      </c>
      <c r="DM11" s="408"/>
      <c r="DN11" s="408"/>
      <c r="DO11" s="408"/>
      <c r="DP11" s="408"/>
      <c r="DQ11" s="408"/>
      <c r="DR11" s="408"/>
      <c r="DS11" s="408"/>
      <c r="DT11" s="200">
        <v>0</v>
      </c>
      <c r="DU11" s="200">
        <v>0</v>
      </c>
      <c r="DV11" s="200">
        <v>0</v>
      </c>
      <c r="DW11" s="200">
        <v>0</v>
      </c>
      <c r="DX11" s="200">
        <v>0</v>
      </c>
      <c r="DY11" s="397"/>
    </row>
    <row r="12" spans="1:129" ht="15.95" customHeight="1">
      <c r="B12" s="428" t="s">
        <v>627</v>
      </c>
      <c r="C12" s="429"/>
      <c r="D12" s="430"/>
      <c r="E12" s="429"/>
      <c r="F12" s="430"/>
      <c r="G12" s="429"/>
      <c r="H12" s="430"/>
      <c r="I12" s="429"/>
      <c r="J12" s="430"/>
      <c r="K12" s="429"/>
      <c r="L12" s="430"/>
      <c r="M12" s="429"/>
      <c r="N12" s="430"/>
      <c r="O12" s="429"/>
      <c r="P12" s="430"/>
      <c r="Q12" s="429"/>
      <c r="R12" s="430"/>
      <c r="S12" s="429"/>
      <c r="T12" s="430"/>
      <c r="U12" s="429"/>
      <c r="V12" s="430"/>
      <c r="W12" s="429"/>
      <c r="X12" s="430"/>
      <c r="Y12" s="429"/>
      <c r="Z12" s="430"/>
      <c r="AA12" s="429"/>
      <c r="AB12" s="431"/>
      <c r="AC12" s="432"/>
      <c r="AD12" s="429"/>
      <c r="AE12" s="430"/>
      <c r="AF12" s="429"/>
      <c r="AG12" s="430"/>
      <c r="AH12" s="429"/>
      <c r="AI12" s="430"/>
      <c r="AJ12" s="429"/>
      <c r="AK12" s="430"/>
      <c r="AL12" s="429"/>
      <c r="AM12" s="430"/>
      <c r="AN12" s="429"/>
      <c r="AO12" s="430"/>
      <c r="AP12" s="429"/>
      <c r="AQ12" s="430"/>
      <c r="AR12" s="429"/>
      <c r="AS12" s="430"/>
      <c r="AT12" s="429"/>
      <c r="AU12" s="430"/>
      <c r="AV12" s="429"/>
      <c r="AW12" s="430"/>
      <c r="AX12" s="429"/>
      <c r="AY12" s="430"/>
      <c r="AZ12" s="429"/>
      <c r="BA12" s="430"/>
      <c r="BB12" s="429"/>
      <c r="BC12" s="431"/>
      <c r="BD12" s="433"/>
      <c r="BE12" s="429"/>
      <c r="BF12" s="430"/>
      <c r="BG12" s="429"/>
      <c r="BH12" s="430"/>
      <c r="BI12" s="429"/>
      <c r="BJ12" s="430"/>
      <c r="BK12" s="429"/>
      <c r="BL12" s="430"/>
      <c r="BM12" s="429"/>
      <c r="BN12" s="430"/>
      <c r="BO12" s="429"/>
      <c r="BP12" s="430"/>
      <c r="BQ12" s="429"/>
      <c r="BR12" s="430"/>
      <c r="BS12" s="429"/>
      <c r="BT12" s="430"/>
      <c r="BU12" s="429"/>
      <c r="BV12" s="430"/>
      <c r="BW12" s="429"/>
      <c r="BX12" s="430"/>
      <c r="BY12" s="429"/>
      <c r="BZ12" s="430"/>
      <c r="CA12" s="429"/>
      <c r="CB12" s="430"/>
      <c r="CC12" s="429"/>
      <c r="CD12" s="431"/>
      <c r="CE12" s="434"/>
      <c r="CF12" s="429"/>
      <c r="CG12" s="430"/>
      <c r="CH12" s="429"/>
      <c r="CI12" s="430"/>
      <c r="CJ12" s="429"/>
      <c r="CK12" s="430"/>
      <c r="CL12" s="429"/>
      <c r="CM12" s="430"/>
      <c r="CN12" s="429"/>
      <c r="CO12" s="430"/>
      <c r="CP12" s="429"/>
      <c r="CQ12" s="430"/>
      <c r="CR12" s="429"/>
      <c r="CS12" s="430"/>
      <c r="CT12" s="429"/>
      <c r="CU12" s="430"/>
      <c r="CV12" s="429"/>
      <c r="CW12" s="430"/>
      <c r="CX12" s="429"/>
      <c r="CY12" s="430"/>
      <c r="CZ12" s="429"/>
      <c r="DA12" s="430"/>
      <c r="DB12" s="429"/>
      <c r="DC12" s="430"/>
      <c r="DD12" s="429"/>
      <c r="DE12" s="431"/>
      <c r="DF12" s="435">
        <f t="shared" ref="DF12:DF28" si="57">SUM(C12:DE12)</f>
        <v>0</v>
      </c>
      <c r="DG12" s="436" t="str">
        <f>IF(DF12=0,"",DF12/DB296)</f>
        <v/>
      </c>
      <c r="DH12" s="437">
        <f t="shared" si="56"/>
        <v>0</v>
      </c>
      <c r="DI12" s="200"/>
      <c r="DJ12" s="200"/>
      <c r="DK12" s="95"/>
      <c r="DL12" s="427"/>
      <c r="DM12" s="427" t="s">
        <v>197</v>
      </c>
      <c r="DN12" s="408"/>
      <c r="DO12" s="408"/>
      <c r="DP12" s="408"/>
      <c r="DQ12" s="408"/>
      <c r="DR12" s="408"/>
      <c r="DS12" s="408"/>
      <c r="DT12" s="200">
        <v>0</v>
      </c>
      <c r="DU12" s="200">
        <v>0</v>
      </c>
      <c r="DV12" s="200">
        <v>0</v>
      </c>
      <c r="DW12" s="200">
        <v>0</v>
      </c>
      <c r="DX12" s="200">
        <v>0</v>
      </c>
      <c r="DY12" s="397"/>
    </row>
    <row r="13" spans="1:129" ht="15.95" customHeight="1">
      <c r="B13" s="428" t="s">
        <v>609</v>
      </c>
      <c r="C13" s="429"/>
      <c r="D13" s="430"/>
      <c r="E13" s="429"/>
      <c r="F13" s="430"/>
      <c r="G13" s="429"/>
      <c r="H13" s="430"/>
      <c r="I13" s="429"/>
      <c r="J13" s="430"/>
      <c r="K13" s="429"/>
      <c r="L13" s="430"/>
      <c r="M13" s="429"/>
      <c r="N13" s="430"/>
      <c r="O13" s="429"/>
      <c r="P13" s="430"/>
      <c r="Q13" s="429"/>
      <c r="R13" s="430"/>
      <c r="S13" s="429"/>
      <c r="T13" s="430"/>
      <c r="U13" s="429"/>
      <c r="V13" s="430"/>
      <c r="W13" s="429"/>
      <c r="X13" s="430"/>
      <c r="Y13" s="429"/>
      <c r="Z13" s="430"/>
      <c r="AA13" s="429"/>
      <c r="AB13" s="431"/>
      <c r="AC13" s="432"/>
      <c r="AD13" s="429"/>
      <c r="AE13" s="430"/>
      <c r="AF13" s="429"/>
      <c r="AG13" s="430"/>
      <c r="AH13" s="429"/>
      <c r="AI13" s="430"/>
      <c r="AJ13" s="429"/>
      <c r="AK13" s="430"/>
      <c r="AL13" s="429"/>
      <c r="AM13" s="430"/>
      <c r="AN13" s="429"/>
      <c r="AO13" s="430"/>
      <c r="AP13" s="429"/>
      <c r="AQ13" s="430"/>
      <c r="AR13" s="429"/>
      <c r="AS13" s="430"/>
      <c r="AT13" s="429"/>
      <c r="AU13" s="430"/>
      <c r="AV13" s="429"/>
      <c r="AW13" s="430"/>
      <c r="AX13" s="429"/>
      <c r="AY13" s="430"/>
      <c r="AZ13" s="429"/>
      <c r="BA13" s="430"/>
      <c r="BB13" s="429"/>
      <c r="BC13" s="431"/>
      <c r="BD13" s="433"/>
      <c r="BE13" s="429"/>
      <c r="BF13" s="430"/>
      <c r="BG13" s="429"/>
      <c r="BH13" s="430"/>
      <c r="BI13" s="429"/>
      <c r="BJ13" s="430"/>
      <c r="BK13" s="429"/>
      <c r="BL13" s="430"/>
      <c r="BM13" s="429"/>
      <c r="BN13" s="430"/>
      <c r="BO13" s="429"/>
      <c r="BP13" s="430"/>
      <c r="BQ13" s="429"/>
      <c r="BR13" s="430"/>
      <c r="BS13" s="429"/>
      <c r="BT13" s="430"/>
      <c r="BU13" s="429"/>
      <c r="BV13" s="430"/>
      <c r="BW13" s="429"/>
      <c r="BX13" s="430"/>
      <c r="BY13" s="429"/>
      <c r="BZ13" s="430"/>
      <c r="CA13" s="429"/>
      <c r="CB13" s="430"/>
      <c r="CC13" s="429"/>
      <c r="CD13" s="431"/>
      <c r="CE13" s="434"/>
      <c r="CF13" s="429"/>
      <c r="CG13" s="430"/>
      <c r="CH13" s="429"/>
      <c r="CI13" s="430"/>
      <c r="CJ13" s="429"/>
      <c r="CK13" s="430"/>
      <c r="CL13" s="429"/>
      <c r="CM13" s="430"/>
      <c r="CN13" s="429"/>
      <c r="CO13" s="430"/>
      <c r="CP13" s="429"/>
      <c r="CQ13" s="430"/>
      <c r="CR13" s="429"/>
      <c r="CS13" s="430"/>
      <c r="CT13" s="429"/>
      <c r="CU13" s="430"/>
      <c r="CV13" s="429"/>
      <c r="CW13" s="430"/>
      <c r="CX13" s="429"/>
      <c r="CY13" s="430"/>
      <c r="CZ13" s="429"/>
      <c r="DA13" s="430"/>
      <c r="DB13" s="429"/>
      <c r="DC13" s="430"/>
      <c r="DD13" s="429"/>
      <c r="DE13" s="431"/>
      <c r="DF13" s="435">
        <f t="shared" si="57"/>
        <v>0</v>
      </c>
      <c r="DG13" s="436" t="str">
        <f>IF(DF13=0,"",DF13/DB296)</f>
        <v/>
      </c>
      <c r="DH13" s="437">
        <f t="shared" si="56"/>
        <v>0</v>
      </c>
      <c r="DI13" s="200"/>
      <c r="DJ13" s="200"/>
      <c r="DK13" s="95"/>
      <c r="DL13" s="427"/>
      <c r="DM13" s="427" t="s">
        <v>1072</v>
      </c>
      <c r="DN13" s="408"/>
      <c r="DO13" s="408"/>
      <c r="DP13" s="408"/>
      <c r="DQ13" s="408"/>
      <c r="DR13" s="408"/>
      <c r="DS13" s="408"/>
      <c r="DT13" s="200">
        <v>0</v>
      </c>
      <c r="DU13" s="200">
        <v>0</v>
      </c>
      <c r="DV13" s="200">
        <v>0</v>
      </c>
      <c r="DW13" s="200">
        <v>0</v>
      </c>
      <c r="DX13" s="200">
        <v>0</v>
      </c>
      <c r="DY13" s="397"/>
    </row>
    <row r="14" spans="1:129" ht="15.95" customHeight="1">
      <c r="B14" s="428" t="s">
        <v>641</v>
      </c>
      <c r="C14" s="429"/>
      <c r="D14" s="430"/>
      <c r="E14" s="429"/>
      <c r="F14" s="430"/>
      <c r="G14" s="429"/>
      <c r="H14" s="430"/>
      <c r="I14" s="429"/>
      <c r="J14" s="430"/>
      <c r="K14" s="429"/>
      <c r="L14" s="430"/>
      <c r="M14" s="429"/>
      <c r="N14" s="430"/>
      <c r="O14" s="429"/>
      <c r="P14" s="430"/>
      <c r="Q14" s="429"/>
      <c r="R14" s="430"/>
      <c r="S14" s="429"/>
      <c r="T14" s="430"/>
      <c r="U14" s="429"/>
      <c r="V14" s="430"/>
      <c r="W14" s="429"/>
      <c r="X14" s="430"/>
      <c r="Y14" s="429"/>
      <c r="Z14" s="430"/>
      <c r="AA14" s="429"/>
      <c r="AB14" s="431"/>
      <c r="AC14" s="432"/>
      <c r="AD14" s="429"/>
      <c r="AE14" s="430"/>
      <c r="AF14" s="429"/>
      <c r="AG14" s="430"/>
      <c r="AH14" s="429"/>
      <c r="AI14" s="430"/>
      <c r="AJ14" s="429"/>
      <c r="AK14" s="430"/>
      <c r="AL14" s="429"/>
      <c r="AM14" s="430"/>
      <c r="AN14" s="429"/>
      <c r="AO14" s="430"/>
      <c r="AP14" s="429"/>
      <c r="AQ14" s="430"/>
      <c r="AR14" s="429"/>
      <c r="AS14" s="430"/>
      <c r="AT14" s="429"/>
      <c r="AU14" s="430"/>
      <c r="AV14" s="429"/>
      <c r="AW14" s="430"/>
      <c r="AX14" s="429"/>
      <c r="AY14" s="430"/>
      <c r="AZ14" s="429"/>
      <c r="BA14" s="430"/>
      <c r="BB14" s="429"/>
      <c r="BC14" s="431"/>
      <c r="BD14" s="433"/>
      <c r="BE14" s="429"/>
      <c r="BF14" s="430"/>
      <c r="BG14" s="429"/>
      <c r="BH14" s="430"/>
      <c r="BI14" s="429"/>
      <c r="BJ14" s="430"/>
      <c r="BK14" s="429"/>
      <c r="BL14" s="430"/>
      <c r="BM14" s="429"/>
      <c r="BN14" s="430"/>
      <c r="BO14" s="429"/>
      <c r="BP14" s="430"/>
      <c r="BQ14" s="429"/>
      <c r="BR14" s="430"/>
      <c r="BS14" s="429"/>
      <c r="BT14" s="430"/>
      <c r="BU14" s="429"/>
      <c r="BV14" s="430"/>
      <c r="BW14" s="429"/>
      <c r="BX14" s="430"/>
      <c r="BY14" s="429"/>
      <c r="BZ14" s="430"/>
      <c r="CA14" s="429"/>
      <c r="CB14" s="430"/>
      <c r="CC14" s="429"/>
      <c r="CD14" s="431"/>
      <c r="CE14" s="434"/>
      <c r="CF14" s="429"/>
      <c r="CG14" s="430"/>
      <c r="CH14" s="429"/>
      <c r="CI14" s="430"/>
      <c r="CJ14" s="429"/>
      <c r="CK14" s="430"/>
      <c r="CL14" s="429"/>
      <c r="CM14" s="430"/>
      <c r="CN14" s="429"/>
      <c r="CO14" s="430"/>
      <c r="CP14" s="429"/>
      <c r="CQ14" s="430"/>
      <c r="CR14" s="429"/>
      <c r="CS14" s="430"/>
      <c r="CT14" s="429"/>
      <c r="CU14" s="430"/>
      <c r="CV14" s="429"/>
      <c r="CW14" s="430"/>
      <c r="CX14" s="429"/>
      <c r="CY14" s="430"/>
      <c r="CZ14" s="429"/>
      <c r="DA14" s="430"/>
      <c r="DB14" s="429"/>
      <c r="DC14" s="430"/>
      <c r="DD14" s="429"/>
      <c r="DE14" s="431"/>
      <c r="DF14" s="435">
        <f t="shared" si="57"/>
        <v>0</v>
      </c>
      <c r="DG14" s="436" t="str">
        <f>IF(DF14=0,"",DF14/DB296)</f>
        <v/>
      </c>
      <c r="DH14" s="437">
        <f t="shared" si="56"/>
        <v>0</v>
      </c>
      <c r="DI14" s="200"/>
      <c r="DJ14" s="200"/>
      <c r="DK14" s="95"/>
      <c r="DL14" s="438"/>
      <c r="DM14" s="427"/>
      <c r="DN14" s="408"/>
      <c r="DO14" s="408"/>
      <c r="DP14" s="408"/>
      <c r="DQ14" s="408"/>
      <c r="DR14" s="408"/>
      <c r="DS14" s="408"/>
      <c r="DT14" s="200">
        <v>0</v>
      </c>
      <c r="DU14" s="200">
        <v>0</v>
      </c>
      <c r="DV14" s="200">
        <v>0</v>
      </c>
      <c r="DW14" s="200">
        <v>0</v>
      </c>
      <c r="DX14" s="200">
        <v>0</v>
      </c>
      <c r="DY14" s="397"/>
    </row>
    <row r="15" spans="1:129" ht="15.95" customHeight="1">
      <c r="B15" s="428" t="s">
        <v>635</v>
      </c>
      <c r="C15" s="429"/>
      <c r="D15" s="430"/>
      <c r="E15" s="429"/>
      <c r="F15" s="430"/>
      <c r="G15" s="429"/>
      <c r="H15" s="430"/>
      <c r="I15" s="429"/>
      <c r="J15" s="430"/>
      <c r="K15" s="429"/>
      <c r="L15" s="430"/>
      <c r="M15" s="429"/>
      <c r="N15" s="430"/>
      <c r="O15" s="429"/>
      <c r="P15" s="430"/>
      <c r="Q15" s="429"/>
      <c r="R15" s="430"/>
      <c r="S15" s="429"/>
      <c r="T15" s="430"/>
      <c r="U15" s="429"/>
      <c r="V15" s="430"/>
      <c r="W15" s="429"/>
      <c r="X15" s="430"/>
      <c r="Y15" s="429"/>
      <c r="Z15" s="430"/>
      <c r="AA15" s="429"/>
      <c r="AB15" s="431"/>
      <c r="AC15" s="432"/>
      <c r="AD15" s="429"/>
      <c r="AE15" s="430"/>
      <c r="AF15" s="429"/>
      <c r="AG15" s="430"/>
      <c r="AH15" s="429"/>
      <c r="AI15" s="430"/>
      <c r="AJ15" s="429"/>
      <c r="AK15" s="430"/>
      <c r="AL15" s="429"/>
      <c r="AM15" s="430"/>
      <c r="AN15" s="429"/>
      <c r="AO15" s="430"/>
      <c r="AP15" s="429"/>
      <c r="AQ15" s="430"/>
      <c r="AR15" s="429"/>
      <c r="AS15" s="430"/>
      <c r="AT15" s="429"/>
      <c r="AU15" s="430"/>
      <c r="AV15" s="429"/>
      <c r="AW15" s="430"/>
      <c r="AX15" s="429"/>
      <c r="AY15" s="430"/>
      <c r="AZ15" s="429"/>
      <c r="BA15" s="430"/>
      <c r="BB15" s="429"/>
      <c r="BC15" s="431"/>
      <c r="BD15" s="433"/>
      <c r="BE15" s="429"/>
      <c r="BF15" s="430"/>
      <c r="BG15" s="429"/>
      <c r="BH15" s="430"/>
      <c r="BI15" s="429"/>
      <c r="BJ15" s="430"/>
      <c r="BK15" s="429"/>
      <c r="BL15" s="430"/>
      <c r="BM15" s="429"/>
      <c r="BN15" s="430"/>
      <c r="BO15" s="429"/>
      <c r="BP15" s="430"/>
      <c r="BQ15" s="429"/>
      <c r="BR15" s="430"/>
      <c r="BS15" s="429"/>
      <c r="BT15" s="430"/>
      <c r="BU15" s="429"/>
      <c r="BV15" s="430"/>
      <c r="BW15" s="429"/>
      <c r="BX15" s="430"/>
      <c r="BY15" s="429"/>
      <c r="BZ15" s="430"/>
      <c r="CA15" s="429"/>
      <c r="CB15" s="430"/>
      <c r="CC15" s="429"/>
      <c r="CD15" s="431"/>
      <c r="CE15" s="434"/>
      <c r="CF15" s="429"/>
      <c r="CG15" s="430"/>
      <c r="CH15" s="429"/>
      <c r="CI15" s="430"/>
      <c r="CJ15" s="429"/>
      <c r="CK15" s="430"/>
      <c r="CL15" s="429"/>
      <c r="CM15" s="430"/>
      <c r="CN15" s="429"/>
      <c r="CO15" s="430"/>
      <c r="CP15" s="429"/>
      <c r="CQ15" s="430"/>
      <c r="CR15" s="429"/>
      <c r="CS15" s="430"/>
      <c r="CT15" s="429"/>
      <c r="CU15" s="430"/>
      <c r="CV15" s="429"/>
      <c r="CW15" s="430"/>
      <c r="CX15" s="429"/>
      <c r="CY15" s="430"/>
      <c r="CZ15" s="429"/>
      <c r="DA15" s="430"/>
      <c r="DB15" s="429"/>
      <c r="DC15" s="430"/>
      <c r="DD15" s="429"/>
      <c r="DE15" s="431"/>
      <c r="DF15" s="435">
        <f t="shared" si="57"/>
        <v>0</v>
      </c>
      <c r="DG15" s="436" t="str">
        <f>IF(DF15=0,"",DF15/DB296)</f>
        <v/>
      </c>
      <c r="DH15" s="437">
        <f t="shared" si="56"/>
        <v>0</v>
      </c>
      <c r="DI15" s="200"/>
      <c r="DJ15" s="200"/>
      <c r="DK15" s="95"/>
      <c r="DL15" s="424" t="s">
        <v>1073</v>
      </c>
      <c r="DM15" s="427"/>
      <c r="DN15" s="408"/>
      <c r="DO15" s="408"/>
      <c r="DP15" s="408"/>
      <c r="DQ15" s="408"/>
      <c r="DR15" s="408"/>
      <c r="DS15" s="408"/>
      <c r="DT15" s="200">
        <v>0</v>
      </c>
      <c r="DU15" s="200">
        <v>0</v>
      </c>
      <c r="DV15" s="200">
        <v>0</v>
      </c>
      <c r="DW15" s="200">
        <v>0</v>
      </c>
      <c r="DX15" s="200">
        <v>0</v>
      </c>
      <c r="DY15" s="397"/>
    </row>
    <row r="16" spans="1:129" ht="15.95" customHeight="1">
      <c r="B16" s="428" t="s">
        <v>643</v>
      </c>
      <c r="C16" s="429"/>
      <c r="D16" s="430"/>
      <c r="E16" s="429"/>
      <c r="F16" s="430"/>
      <c r="G16" s="429"/>
      <c r="H16" s="430"/>
      <c r="I16" s="429"/>
      <c r="J16" s="430"/>
      <c r="K16" s="429"/>
      <c r="L16" s="430"/>
      <c r="M16" s="429"/>
      <c r="N16" s="430"/>
      <c r="O16" s="429"/>
      <c r="P16" s="430"/>
      <c r="Q16" s="429"/>
      <c r="R16" s="430"/>
      <c r="S16" s="429"/>
      <c r="T16" s="430"/>
      <c r="U16" s="429"/>
      <c r="V16" s="430"/>
      <c r="W16" s="429"/>
      <c r="X16" s="430"/>
      <c r="Y16" s="429"/>
      <c r="Z16" s="430"/>
      <c r="AA16" s="429"/>
      <c r="AB16" s="431"/>
      <c r="AC16" s="432"/>
      <c r="AD16" s="429"/>
      <c r="AE16" s="430"/>
      <c r="AF16" s="429"/>
      <c r="AG16" s="430"/>
      <c r="AH16" s="429"/>
      <c r="AI16" s="430"/>
      <c r="AJ16" s="429"/>
      <c r="AK16" s="430"/>
      <c r="AL16" s="429"/>
      <c r="AM16" s="430"/>
      <c r="AN16" s="429"/>
      <c r="AO16" s="430"/>
      <c r="AP16" s="429"/>
      <c r="AQ16" s="430"/>
      <c r="AR16" s="429"/>
      <c r="AS16" s="430"/>
      <c r="AT16" s="429"/>
      <c r="AU16" s="430"/>
      <c r="AV16" s="429"/>
      <c r="AW16" s="430"/>
      <c r="AX16" s="429"/>
      <c r="AY16" s="430"/>
      <c r="AZ16" s="429"/>
      <c r="BA16" s="430"/>
      <c r="BB16" s="429"/>
      <c r="BC16" s="431"/>
      <c r="BD16" s="433"/>
      <c r="BE16" s="429"/>
      <c r="BF16" s="430"/>
      <c r="BG16" s="429"/>
      <c r="BH16" s="430"/>
      <c r="BI16" s="429"/>
      <c r="BJ16" s="430"/>
      <c r="BK16" s="429"/>
      <c r="BL16" s="430"/>
      <c r="BM16" s="429"/>
      <c r="BN16" s="430"/>
      <c r="BO16" s="429"/>
      <c r="BP16" s="430"/>
      <c r="BQ16" s="429"/>
      <c r="BR16" s="430"/>
      <c r="BS16" s="429"/>
      <c r="BT16" s="430"/>
      <c r="BU16" s="429"/>
      <c r="BV16" s="430"/>
      <c r="BW16" s="429"/>
      <c r="BX16" s="430"/>
      <c r="BY16" s="429"/>
      <c r="BZ16" s="430"/>
      <c r="CA16" s="429"/>
      <c r="CB16" s="430"/>
      <c r="CC16" s="429"/>
      <c r="CD16" s="431"/>
      <c r="CE16" s="434"/>
      <c r="CF16" s="429"/>
      <c r="CG16" s="430"/>
      <c r="CH16" s="429"/>
      <c r="CI16" s="430"/>
      <c r="CJ16" s="429"/>
      <c r="CK16" s="430"/>
      <c r="CL16" s="429"/>
      <c r="CM16" s="430"/>
      <c r="CN16" s="429"/>
      <c r="CO16" s="430"/>
      <c r="CP16" s="429"/>
      <c r="CQ16" s="430"/>
      <c r="CR16" s="429"/>
      <c r="CS16" s="430"/>
      <c r="CT16" s="429"/>
      <c r="CU16" s="430"/>
      <c r="CV16" s="429"/>
      <c r="CW16" s="430"/>
      <c r="CX16" s="429"/>
      <c r="CY16" s="430"/>
      <c r="CZ16" s="429"/>
      <c r="DA16" s="430"/>
      <c r="DB16" s="429"/>
      <c r="DC16" s="430"/>
      <c r="DD16" s="429"/>
      <c r="DE16" s="431"/>
      <c r="DF16" s="435">
        <f t="shared" si="57"/>
        <v>0</v>
      </c>
      <c r="DG16" s="436" t="str">
        <f>IF(DF16=0,"",DF16/DB296)</f>
        <v/>
      </c>
      <c r="DH16" s="437">
        <f t="shared" si="56"/>
        <v>0</v>
      </c>
      <c r="DI16" s="200"/>
      <c r="DJ16" s="200"/>
      <c r="DK16" s="95"/>
      <c r="DL16" s="427" t="s">
        <v>196</v>
      </c>
      <c r="DM16" s="427"/>
      <c r="DN16" s="408"/>
      <c r="DO16" s="408"/>
      <c r="DP16" s="408"/>
      <c r="DQ16" s="408"/>
      <c r="DR16" s="408"/>
      <c r="DS16" s="408"/>
      <c r="DT16" s="200">
        <v>0</v>
      </c>
      <c r="DU16" s="200">
        <v>0</v>
      </c>
      <c r="DV16" s="200">
        <v>0</v>
      </c>
      <c r="DW16" s="200">
        <v>0</v>
      </c>
      <c r="DX16" s="200">
        <v>0</v>
      </c>
      <c r="DY16" s="397"/>
    </row>
    <row r="17" spans="2:129" ht="15.95" customHeight="1">
      <c r="B17" s="428" t="s">
        <v>654</v>
      </c>
      <c r="C17" s="429"/>
      <c r="D17" s="430"/>
      <c r="E17" s="429"/>
      <c r="F17" s="430"/>
      <c r="G17" s="429"/>
      <c r="H17" s="430"/>
      <c r="I17" s="429"/>
      <c r="J17" s="430"/>
      <c r="K17" s="429"/>
      <c r="L17" s="430"/>
      <c r="M17" s="429"/>
      <c r="N17" s="430"/>
      <c r="O17" s="429"/>
      <c r="P17" s="430"/>
      <c r="Q17" s="429"/>
      <c r="R17" s="430"/>
      <c r="S17" s="429"/>
      <c r="T17" s="430"/>
      <c r="U17" s="429"/>
      <c r="V17" s="430"/>
      <c r="W17" s="429"/>
      <c r="X17" s="430"/>
      <c r="Y17" s="429"/>
      <c r="Z17" s="430"/>
      <c r="AA17" s="429"/>
      <c r="AB17" s="431"/>
      <c r="AC17" s="432"/>
      <c r="AD17" s="429"/>
      <c r="AE17" s="430"/>
      <c r="AF17" s="429"/>
      <c r="AG17" s="430"/>
      <c r="AH17" s="429"/>
      <c r="AI17" s="430"/>
      <c r="AJ17" s="429"/>
      <c r="AK17" s="430"/>
      <c r="AL17" s="429"/>
      <c r="AM17" s="430"/>
      <c r="AN17" s="429"/>
      <c r="AO17" s="430"/>
      <c r="AP17" s="429"/>
      <c r="AQ17" s="430"/>
      <c r="AR17" s="429"/>
      <c r="AS17" s="430"/>
      <c r="AT17" s="429"/>
      <c r="AU17" s="430"/>
      <c r="AV17" s="429"/>
      <c r="AW17" s="430"/>
      <c r="AX17" s="429"/>
      <c r="AY17" s="430"/>
      <c r="AZ17" s="429"/>
      <c r="BA17" s="430"/>
      <c r="BB17" s="429"/>
      <c r="BC17" s="431"/>
      <c r="BD17" s="433"/>
      <c r="BE17" s="429"/>
      <c r="BF17" s="430"/>
      <c r="BG17" s="429"/>
      <c r="BH17" s="430"/>
      <c r="BI17" s="429"/>
      <c r="BJ17" s="430"/>
      <c r="BK17" s="429"/>
      <c r="BL17" s="430"/>
      <c r="BM17" s="429"/>
      <c r="BN17" s="430"/>
      <c r="BO17" s="429"/>
      <c r="BP17" s="430"/>
      <c r="BQ17" s="429"/>
      <c r="BR17" s="430"/>
      <c r="BS17" s="429"/>
      <c r="BT17" s="430"/>
      <c r="BU17" s="429"/>
      <c r="BV17" s="430"/>
      <c r="BW17" s="429"/>
      <c r="BX17" s="430"/>
      <c r="BY17" s="429"/>
      <c r="BZ17" s="430"/>
      <c r="CA17" s="429"/>
      <c r="CB17" s="430"/>
      <c r="CC17" s="429"/>
      <c r="CD17" s="431"/>
      <c r="CE17" s="434"/>
      <c r="CF17" s="429"/>
      <c r="CG17" s="430"/>
      <c r="CH17" s="429"/>
      <c r="CI17" s="430"/>
      <c r="CJ17" s="429"/>
      <c r="CK17" s="430"/>
      <c r="CL17" s="429"/>
      <c r="CM17" s="430"/>
      <c r="CN17" s="429"/>
      <c r="CO17" s="430"/>
      <c r="CP17" s="429"/>
      <c r="CQ17" s="430"/>
      <c r="CR17" s="429"/>
      <c r="CS17" s="430"/>
      <c r="CT17" s="429"/>
      <c r="CU17" s="430"/>
      <c r="CV17" s="429"/>
      <c r="CW17" s="430"/>
      <c r="CX17" s="429"/>
      <c r="CY17" s="430"/>
      <c r="CZ17" s="429"/>
      <c r="DA17" s="430"/>
      <c r="DB17" s="429"/>
      <c r="DC17" s="430"/>
      <c r="DD17" s="429"/>
      <c r="DE17" s="431"/>
      <c r="DF17" s="435">
        <f t="shared" si="57"/>
        <v>0</v>
      </c>
      <c r="DG17" s="436" t="str">
        <f>IF(DF17=0,"",DF17/DB296)</f>
        <v/>
      </c>
      <c r="DH17" s="437">
        <f t="shared" si="56"/>
        <v>0</v>
      </c>
      <c r="DI17" s="200"/>
      <c r="DJ17" s="200"/>
      <c r="DK17" s="95"/>
      <c r="DL17" s="438" t="s">
        <v>1074</v>
      </c>
      <c r="DM17" s="408"/>
      <c r="DN17" s="408"/>
      <c r="DO17" s="408"/>
      <c r="DP17" s="408"/>
      <c r="DQ17" s="408"/>
      <c r="DR17" s="408"/>
      <c r="DS17" s="408"/>
      <c r="DT17" s="200">
        <v>0</v>
      </c>
      <c r="DU17" s="200">
        <v>0</v>
      </c>
      <c r="DV17" s="200">
        <v>0</v>
      </c>
      <c r="DW17" s="200">
        <v>0</v>
      </c>
      <c r="DX17" s="200">
        <v>0</v>
      </c>
      <c r="DY17" s="397"/>
    </row>
    <row r="18" spans="2:129" ht="15.95" customHeight="1">
      <c r="B18" s="428" t="s">
        <v>647</v>
      </c>
      <c r="C18" s="429"/>
      <c r="D18" s="430"/>
      <c r="E18" s="429">
        <v>1</v>
      </c>
      <c r="F18" s="430">
        <v>1</v>
      </c>
      <c r="G18" s="429"/>
      <c r="H18" s="430"/>
      <c r="I18" s="429"/>
      <c r="J18" s="430"/>
      <c r="K18" s="429"/>
      <c r="L18" s="430"/>
      <c r="M18" s="429"/>
      <c r="N18" s="430"/>
      <c r="O18" s="429"/>
      <c r="P18" s="430"/>
      <c r="Q18" s="429"/>
      <c r="R18" s="430"/>
      <c r="S18" s="429"/>
      <c r="T18" s="430"/>
      <c r="U18" s="429"/>
      <c r="V18" s="430"/>
      <c r="W18" s="429"/>
      <c r="X18" s="430"/>
      <c r="Y18" s="429"/>
      <c r="Z18" s="430"/>
      <c r="AA18" s="429"/>
      <c r="AB18" s="431"/>
      <c r="AC18" s="432"/>
      <c r="AD18" s="429"/>
      <c r="AE18" s="430"/>
      <c r="AF18" s="429"/>
      <c r="AG18" s="430"/>
      <c r="AH18" s="429"/>
      <c r="AI18" s="430"/>
      <c r="AJ18" s="429"/>
      <c r="AK18" s="430"/>
      <c r="AL18" s="429"/>
      <c r="AM18" s="430"/>
      <c r="AN18" s="429"/>
      <c r="AO18" s="430"/>
      <c r="AP18" s="429"/>
      <c r="AQ18" s="430"/>
      <c r="AR18" s="429"/>
      <c r="AS18" s="430"/>
      <c r="AT18" s="429"/>
      <c r="AU18" s="430"/>
      <c r="AV18" s="429"/>
      <c r="AW18" s="430"/>
      <c r="AX18" s="429"/>
      <c r="AY18" s="430"/>
      <c r="AZ18" s="429"/>
      <c r="BA18" s="430"/>
      <c r="BB18" s="429"/>
      <c r="BC18" s="431"/>
      <c r="BD18" s="433"/>
      <c r="BE18" s="429"/>
      <c r="BF18" s="430"/>
      <c r="BG18" s="429"/>
      <c r="BH18" s="430"/>
      <c r="BI18" s="429"/>
      <c r="BJ18" s="430"/>
      <c r="BK18" s="429"/>
      <c r="BL18" s="430"/>
      <c r="BM18" s="429"/>
      <c r="BN18" s="430"/>
      <c r="BO18" s="429"/>
      <c r="BP18" s="430"/>
      <c r="BQ18" s="429"/>
      <c r="BR18" s="430"/>
      <c r="BS18" s="429"/>
      <c r="BT18" s="430"/>
      <c r="BU18" s="429"/>
      <c r="BV18" s="430"/>
      <c r="BW18" s="429"/>
      <c r="BX18" s="430"/>
      <c r="BY18" s="429"/>
      <c r="BZ18" s="430"/>
      <c r="CA18" s="429"/>
      <c r="CB18" s="430"/>
      <c r="CC18" s="429"/>
      <c r="CD18" s="431"/>
      <c r="CE18" s="434"/>
      <c r="CF18" s="429"/>
      <c r="CG18" s="430"/>
      <c r="CH18" s="429"/>
      <c r="CI18" s="430"/>
      <c r="CJ18" s="429"/>
      <c r="CK18" s="430"/>
      <c r="CL18" s="429"/>
      <c r="CM18" s="430"/>
      <c r="CN18" s="429"/>
      <c r="CO18" s="430"/>
      <c r="CP18" s="429"/>
      <c r="CQ18" s="430"/>
      <c r="CR18" s="429"/>
      <c r="CS18" s="430"/>
      <c r="CT18" s="429"/>
      <c r="CU18" s="430"/>
      <c r="CV18" s="429"/>
      <c r="CW18" s="430"/>
      <c r="CX18" s="429"/>
      <c r="CY18" s="430"/>
      <c r="CZ18" s="429"/>
      <c r="DA18" s="430"/>
      <c r="DB18" s="429"/>
      <c r="DC18" s="430"/>
      <c r="DD18" s="429"/>
      <c r="DE18" s="431"/>
      <c r="DF18" s="435">
        <f t="shared" si="57"/>
        <v>2</v>
      </c>
      <c r="DG18" s="436">
        <f>IF(DF18=0,"",DF18/DB296)</f>
        <v>9.5238095238095233E-2</v>
      </c>
      <c r="DH18" s="437">
        <f t="shared" si="56"/>
        <v>2</v>
      </c>
      <c r="DI18" s="200"/>
      <c r="DJ18" s="200"/>
      <c r="DK18" s="95"/>
      <c r="DL18" s="408"/>
      <c r="DM18" s="408"/>
      <c r="DN18" s="408"/>
      <c r="DO18" s="408"/>
      <c r="DP18" s="408"/>
      <c r="DQ18" s="408"/>
      <c r="DR18" s="408"/>
      <c r="DS18" s="408"/>
      <c r="DT18" s="200">
        <v>0</v>
      </c>
      <c r="DU18" s="200">
        <v>0</v>
      </c>
      <c r="DV18" s="200">
        <v>0</v>
      </c>
      <c r="DW18" s="200">
        <v>0</v>
      </c>
      <c r="DX18" s="200">
        <v>0</v>
      </c>
      <c r="DY18" s="397"/>
    </row>
    <row r="19" spans="2:129" ht="15.95" customHeight="1">
      <c r="B19" s="428" t="s">
        <v>655</v>
      </c>
      <c r="C19" s="429"/>
      <c r="D19" s="430"/>
      <c r="E19" s="429">
        <v>1</v>
      </c>
      <c r="F19" s="430"/>
      <c r="G19" s="429"/>
      <c r="H19" s="430"/>
      <c r="I19" s="429"/>
      <c r="J19" s="430"/>
      <c r="K19" s="429"/>
      <c r="L19" s="430"/>
      <c r="M19" s="429"/>
      <c r="N19" s="430"/>
      <c r="O19" s="429"/>
      <c r="P19" s="430"/>
      <c r="Q19" s="429"/>
      <c r="R19" s="430"/>
      <c r="S19" s="429"/>
      <c r="T19" s="430"/>
      <c r="U19" s="429"/>
      <c r="V19" s="430"/>
      <c r="W19" s="429"/>
      <c r="X19" s="430"/>
      <c r="Y19" s="429"/>
      <c r="Z19" s="430"/>
      <c r="AA19" s="429"/>
      <c r="AB19" s="431"/>
      <c r="AC19" s="432"/>
      <c r="AD19" s="429"/>
      <c r="AE19" s="430"/>
      <c r="AF19" s="429"/>
      <c r="AG19" s="430"/>
      <c r="AH19" s="429"/>
      <c r="AI19" s="430"/>
      <c r="AJ19" s="429"/>
      <c r="AK19" s="430"/>
      <c r="AL19" s="429"/>
      <c r="AM19" s="430"/>
      <c r="AN19" s="429"/>
      <c r="AO19" s="430"/>
      <c r="AP19" s="429"/>
      <c r="AQ19" s="430"/>
      <c r="AR19" s="429"/>
      <c r="AS19" s="430"/>
      <c r="AT19" s="429"/>
      <c r="AU19" s="430"/>
      <c r="AV19" s="429"/>
      <c r="AW19" s="430"/>
      <c r="AX19" s="429"/>
      <c r="AY19" s="430"/>
      <c r="AZ19" s="429"/>
      <c r="BA19" s="430"/>
      <c r="BB19" s="429"/>
      <c r="BC19" s="431"/>
      <c r="BD19" s="433"/>
      <c r="BE19" s="429"/>
      <c r="BF19" s="430"/>
      <c r="BG19" s="429"/>
      <c r="BH19" s="430"/>
      <c r="BI19" s="429"/>
      <c r="BJ19" s="430"/>
      <c r="BK19" s="429"/>
      <c r="BL19" s="430"/>
      <c r="BM19" s="429"/>
      <c r="BN19" s="430"/>
      <c r="BO19" s="429"/>
      <c r="BP19" s="430"/>
      <c r="BQ19" s="429"/>
      <c r="BR19" s="430"/>
      <c r="BS19" s="429"/>
      <c r="BT19" s="430"/>
      <c r="BU19" s="429"/>
      <c r="BV19" s="430"/>
      <c r="BW19" s="429"/>
      <c r="BX19" s="430"/>
      <c r="BY19" s="429"/>
      <c r="BZ19" s="430"/>
      <c r="CA19" s="429"/>
      <c r="CB19" s="430"/>
      <c r="CC19" s="429"/>
      <c r="CD19" s="431"/>
      <c r="CE19" s="434"/>
      <c r="CF19" s="429"/>
      <c r="CG19" s="430"/>
      <c r="CH19" s="429"/>
      <c r="CI19" s="430"/>
      <c r="CJ19" s="429"/>
      <c r="CK19" s="430"/>
      <c r="CL19" s="429"/>
      <c r="CM19" s="430"/>
      <c r="CN19" s="429"/>
      <c r="CO19" s="430"/>
      <c r="CP19" s="429"/>
      <c r="CQ19" s="430"/>
      <c r="CR19" s="429"/>
      <c r="CS19" s="430"/>
      <c r="CT19" s="429"/>
      <c r="CU19" s="430"/>
      <c r="CV19" s="429"/>
      <c r="CW19" s="430"/>
      <c r="CX19" s="429"/>
      <c r="CY19" s="430"/>
      <c r="CZ19" s="429"/>
      <c r="DA19" s="430"/>
      <c r="DB19" s="429"/>
      <c r="DC19" s="430"/>
      <c r="DD19" s="429"/>
      <c r="DE19" s="431"/>
      <c r="DF19" s="435">
        <f t="shared" si="57"/>
        <v>1</v>
      </c>
      <c r="DG19" s="436">
        <f>IF(DF19=0,"",DF19/DB296)</f>
        <v>4.7619047619047616E-2</v>
      </c>
      <c r="DH19" s="437">
        <f t="shared" si="56"/>
        <v>1</v>
      </c>
      <c r="DI19" s="200"/>
      <c r="DJ19" s="200"/>
      <c r="DK19" s="95"/>
      <c r="DL19" s="424" t="s">
        <v>861</v>
      </c>
      <c r="DM19" s="408"/>
      <c r="DN19" s="408"/>
      <c r="DO19" s="408"/>
      <c r="DP19" s="408"/>
      <c r="DQ19" s="408"/>
      <c r="DR19" s="408"/>
      <c r="DS19" s="408"/>
      <c r="DT19" s="200">
        <v>0</v>
      </c>
      <c r="DU19" s="200">
        <v>0</v>
      </c>
      <c r="DV19" s="200">
        <v>0</v>
      </c>
      <c r="DW19" s="200">
        <v>0</v>
      </c>
      <c r="DX19" s="200">
        <v>0</v>
      </c>
      <c r="DY19" s="397"/>
    </row>
    <row r="20" spans="2:129" ht="15.95" customHeight="1">
      <c r="B20" s="428" t="s">
        <v>676</v>
      </c>
      <c r="C20" s="429"/>
      <c r="D20" s="430"/>
      <c r="E20" s="429">
        <v>1</v>
      </c>
      <c r="F20" s="430"/>
      <c r="G20" s="429"/>
      <c r="H20" s="430"/>
      <c r="I20" s="429"/>
      <c r="J20" s="430"/>
      <c r="K20" s="429"/>
      <c r="L20" s="430"/>
      <c r="M20" s="429"/>
      <c r="N20" s="430"/>
      <c r="O20" s="429"/>
      <c r="P20" s="430"/>
      <c r="Q20" s="429"/>
      <c r="R20" s="430"/>
      <c r="S20" s="429"/>
      <c r="T20" s="430"/>
      <c r="U20" s="429"/>
      <c r="V20" s="430"/>
      <c r="W20" s="429"/>
      <c r="X20" s="430"/>
      <c r="Y20" s="429"/>
      <c r="Z20" s="430"/>
      <c r="AA20" s="429"/>
      <c r="AB20" s="431"/>
      <c r="AC20" s="432"/>
      <c r="AD20" s="429"/>
      <c r="AE20" s="430"/>
      <c r="AF20" s="429"/>
      <c r="AG20" s="430"/>
      <c r="AH20" s="429"/>
      <c r="AI20" s="430"/>
      <c r="AJ20" s="429"/>
      <c r="AK20" s="430"/>
      <c r="AL20" s="429"/>
      <c r="AM20" s="430"/>
      <c r="AN20" s="429"/>
      <c r="AO20" s="430"/>
      <c r="AP20" s="429"/>
      <c r="AQ20" s="430"/>
      <c r="AR20" s="429"/>
      <c r="AS20" s="430"/>
      <c r="AT20" s="429"/>
      <c r="AU20" s="430"/>
      <c r="AV20" s="429"/>
      <c r="AW20" s="430"/>
      <c r="AX20" s="429"/>
      <c r="AY20" s="430"/>
      <c r="AZ20" s="429"/>
      <c r="BA20" s="430"/>
      <c r="BB20" s="429"/>
      <c r="BC20" s="431"/>
      <c r="BD20" s="433"/>
      <c r="BE20" s="429"/>
      <c r="BF20" s="430"/>
      <c r="BG20" s="429"/>
      <c r="BH20" s="430"/>
      <c r="BI20" s="429"/>
      <c r="BJ20" s="430"/>
      <c r="BK20" s="429"/>
      <c r="BL20" s="430"/>
      <c r="BM20" s="429"/>
      <c r="BN20" s="430"/>
      <c r="BO20" s="429"/>
      <c r="BP20" s="430"/>
      <c r="BQ20" s="429"/>
      <c r="BR20" s="430"/>
      <c r="BS20" s="429"/>
      <c r="BT20" s="430"/>
      <c r="BU20" s="429"/>
      <c r="BV20" s="430"/>
      <c r="BW20" s="429"/>
      <c r="BX20" s="430"/>
      <c r="BY20" s="429"/>
      <c r="BZ20" s="430"/>
      <c r="CA20" s="429"/>
      <c r="CB20" s="430"/>
      <c r="CC20" s="429"/>
      <c r="CD20" s="431"/>
      <c r="CE20" s="434"/>
      <c r="CF20" s="429"/>
      <c r="CG20" s="430"/>
      <c r="CH20" s="429"/>
      <c r="CI20" s="430"/>
      <c r="CJ20" s="429"/>
      <c r="CK20" s="430"/>
      <c r="CL20" s="429"/>
      <c r="CM20" s="430"/>
      <c r="CN20" s="429"/>
      <c r="CO20" s="430"/>
      <c r="CP20" s="429"/>
      <c r="CQ20" s="430"/>
      <c r="CR20" s="429"/>
      <c r="CS20" s="430"/>
      <c r="CT20" s="429"/>
      <c r="CU20" s="430"/>
      <c r="CV20" s="429"/>
      <c r="CW20" s="430"/>
      <c r="CX20" s="429"/>
      <c r="CY20" s="430"/>
      <c r="CZ20" s="429"/>
      <c r="DA20" s="430"/>
      <c r="DB20" s="429"/>
      <c r="DC20" s="430"/>
      <c r="DD20" s="429"/>
      <c r="DE20" s="431"/>
      <c r="DF20" s="435">
        <f t="shared" si="57"/>
        <v>1</v>
      </c>
      <c r="DG20" s="436">
        <f>IF(DF20=0,"",DF20/DB296)</f>
        <v>4.7619047619047616E-2</v>
      </c>
      <c r="DH20" s="437">
        <f t="shared" si="56"/>
        <v>1</v>
      </c>
      <c r="DI20" s="200"/>
      <c r="DJ20" s="200"/>
      <c r="DK20" s="95"/>
      <c r="DL20" s="438" t="s">
        <v>1071</v>
      </c>
      <c r="DM20" s="408"/>
      <c r="DN20" s="408"/>
      <c r="DO20" s="408"/>
      <c r="DP20" s="408"/>
      <c r="DQ20" s="408"/>
      <c r="DR20" s="408"/>
      <c r="DS20" s="408"/>
      <c r="DT20" s="200">
        <v>0</v>
      </c>
      <c r="DU20" s="200">
        <v>0</v>
      </c>
      <c r="DV20" s="200">
        <v>0</v>
      </c>
      <c r="DW20" s="200">
        <v>0</v>
      </c>
      <c r="DX20" s="200">
        <v>0</v>
      </c>
      <c r="DY20" s="397"/>
    </row>
    <row r="21" spans="2:129" ht="15.95" customHeight="1">
      <c r="B21" s="428" t="s">
        <v>661</v>
      </c>
      <c r="C21" s="429"/>
      <c r="D21" s="430"/>
      <c r="E21" s="429">
        <v>1</v>
      </c>
      <c r="F21" s="430">
        <v>1</v>
      </c>
      <c r="G21" s="429"/>
      <c r="H21" s="430"/>
      <c r="I21" s="429"/>
      <c r="J21" s="430"/>
      <c r="K21" s="429"/>
      <c r="L21" s="430"/>
      <c r="M21" s="429"/>
      <c r="N21" s="430"/>
      <c r="O21" s="429"/>
      <c r="P21" s="430"/>
      <c r="Q21" s="429"/>
      <c r="R21" s="430"/>
      <c r="S21" s="429"/>
      <c r="T21" s="430"/>
      <c r="U21" s="429"/>
      <c r="V21" s="430"/>
      <c r="W21" s="429"/>
      <c r="X21" s="430"/>
      <c r="Y21" s="429"/>
      <c r="Z21" s="430"/>
      <c r="AA21" s="429"/>
      <c r="AB21" s="431"/>
      <c r="AC21" s="432"/>
      <c r="AD21" s="429"/>
      <c r="AE21" s="430"/>
      <c r="AF21" s="429"/>
      <c r="AG21" s="430"/>
      <c r="AH21" s="429"/>
      <c r="AI21" s="430"/>
      <c r="AJ21" s="429"/>
      <c r="AK21" s="430"/>
      <c r="AL21" s="429"/>
      <c r="AM21" s="430"/>
      <c r="AN21" s="429"/>
      <c r="AO21" s="430"/>
      <c r="AP21" s="429"/>
      <c r="AQ21" s="430"/>
      <c r="AR21" s="429"/>
      <c r="AS21" s="430"/>
      <c r="AT21" s="429"/>
      <c r="AU21" s="430"/>
      <c r="AV21" s="429"/>
      <c r="AW21" s="430"/>
      <c r="AX21" s="429"/>
      <c r="AY21" s="430"/>
      <c r="AZ21" s="429"/>
      <c r="BA21" s="430"/>
      <c r="BB21" s="429"/>
      <c r="BC21" s="431"/>
      <c r="BD21" s="433"/>
      <c r="BE21" s="429"/>
      <c r="BF21" s="430"/>
      <c r="BG21" s="429"/>
      <c r="BH21" s="430"/>
      <c r="BI21" s="429"/>
      <c r="BJ21" s="430"/>
      <c r="BK21" s="429"/>
      <c r="BL21" s="430"/>
      <c r="BM21" s="429"/>
      <c r="BN21" s="430"/>
      <c r="BO21" s="429"/>
      <c r="BP21" s="430"/>
      <c r="BQ21" s="429"/>
      <c r="BR21" s="430"/>
      <c r="BS21" s="429"/>
      <c r="BT21" s="430"/>
      <c r="BU21" s="429"/>
      <c r="BV21" s="430"/>
      <c r="BW21" s="429"/>
      <c r="BX21" s="430"/>
      <c r="BY21" s="429"/>
      <c r="BZ21" s="430"/>
      <c r="CA21" s="429"/>
      <c r="CB21" s="430"/>
      <c r="CC21" s="429"/>
      <c r="CD21" s="431"/>
      <c r="CE21" s="434"/>
      <c r="CF21" s="429"/>
      <c r="CG21" s="430"/>
      <c r="CH21" s="429"/>
      <c r="CI21" s="430"/>
      <c r="CJ21" s="429"/>
      <c r="CK21" s="430"/>
      <c r="CL21" s="429"/>
      <c r="CM21" s="430"/>
      <c r="CN21" s="429"/>
      <c r="CO21" s="430"/>
      <c r="CP21" s="429"/>
      <c r="CQ21" s="430"/>
      <c r="CR21" s="429"/>
      <c r="CS21" s="430"/>
      <c r="CT21" s="429"/>
      <c r="CU21" s="430"/>
      <c r="CV21" s="429"/>
      <c r="CW21" s="430"/>
      <c r="CX21" s="429"/>
      <c r="CY21" s="430"/>
      <c r="CZ21" s="429"/>
      <c r="DA21" s="430"/>
      <c r="DB21" s="429"/>
      <c r="DC21" s="430"/>
      <c r="DD21" s="429"/>
      <c r="DE21" s="431"/>
      <c r="DF21" s="435">
        <f t="shared" si="57"/>
        <v>2</v>
      </c>
      <c r="DG21" s="436">
        <f>IF(DF21=0,"",DF21/DB296)</f>
        <v>9.5238095238095233E-2</v>
      </c>
      <c r="DH21" s="437">
        <f t="shared" si="56"/>
        <v>2</v>
      </c>
      <c r="DI21" s="200"/>
      <c r="DJ21" s="200"/>
      <c r="DK21" s="95"/>
      <c r="DL21" s="438"/>
      <c r="DM21" s="408"/>
      <c r="DN21" s="408"/>
      <c r="DO21" s="408"/>
      <c r="DP21" s="408"/>
      <c r="DQ21" s="408"/>
      <c r="DR21" s="408"/>
      <c r="DS21" s="408"/>
      <c r="DT21" s="200">
        <v>0</v>
      </c>
      <c r="DU21" s="200">
        <v>0</v>
      </c>
      <c r="DV21" s="200">
        <v>0</v>
      </c>
      <c r="DW21" s="200">
        <v>0</v>
      </c>
      <c r="DX21" s="200">
        <v>0</v>
      </c>
      <c r="DY21" s="397"/>
    </row>
    <row r="22" spans="2:129" ht="15.95" customHeight="1">
      <c r="B22" s="428" t="s">
        <v>645</v>
      </c>
      <c r="C22" s="429"/>
      <c r="D22" s="430"/>
      <c r="E22" s="429">
        <v>1</v>
      </c>
      <c r="F22" s="430"/>
      <c r="G22" s="429"/>
      <c r="H22" s="430"/>
      <c r="I22" s="429"/>
      <c r="J22" s="430"/>
      <c r="K22" s="429"/>
      <c r="L22" s="430"/>
      <c r="M22" s="429"/>
      <c r="N22" s="430"/>
      <c r="O22" s="429"/>
      <c r="P22" s="430"/>
      <c r="Q22" s="429"/>
      <c r="R22" s="430"/>
      <c r="S22" s="429"/>
      <c r="T22" s="430"/>
      <c r="U22" s="429"/>
      <c r="V22" s="430"/>
      <c r="W22" s="429"/>
      <c r="X22" s="430"/>
      <c r="Y22" s="429"/>
      <c r="Z22" s="430"/>
      <c r="AA22" s="429"/>
      <c r="AB22" s="431"/>
      <c r="AC22" s="432"/>
      <c r="AD22" s="429"/>
      <c r="AE22" s="430"/>
      <c r="AF22" s="429"/>
      <c r="AG22" s="430"/>
      <c r="AH22" s="429"/>
      <c r="AI22" s="430"/>
      <c r="AJ22" s="429"/>
      <c r="AK22" s="430"/>
      <c r="AL22" s="429"/>
      <c r="AM22" s="430"/>
      <c r="AN22" s="429"/>
      <c r="AO22" s="430"/>
      <c r="AP22" s="429"/>
      <c r="AQ22" s="430"/>
      <c r="AR22" s="429"/>
      <c r="AS22" s="430"/>
      <c r="AT22" s="429"/>
      <c r="AU22" s="430"/>
      <c r="AV22" s="429"/>
      <c r="AW22" s="430"/>
      <c r="AX22" s="429"/>
      <c r="AY22" s="430"/>
      <c r="AZ22" s="429"/>
      <c r="BA22" s="430"/>
      <c r="BB22" s="429"/>
      <c r="BC22" s="431"/>
      <c r="BD22" s="433"/>
      <c r="BE22" s="429"/>
      <c r="BF22" s="430"/>
      <c r="BG22" s="429"/>
      <c r="BH22" s="430"/>
      <c r="BI22" s="429"/>
      <c r="BJ22" s="430"/>
      <c r="BK22" s="429"/>
      <c r="BL22" s="430"/>
      <c r="BM22" s="429"/>
      <c r="BN22" s="430"/>
      <c r="BO22" s="429"/>
      <c r="BP22" s="430"/>
      <c r="BQ22" s="429"/>
      <c r="BR22" s="430"/>
      <c r="BS22" s="429"/>
      <c r="BT22" s="430"/>
      <c r="BU22" s="429"/>
      <c r="BV22" s="430"/>
      <c r="BW22" s="429"/>
      <c r="BX22" s="430"/>
      <c r="BY22" s="429"/>
      <c r="BZ22" s="430"/>
      <c r="CA22" s="429"/>
      <c r="CB22" s="430"/>
      <c r="CC22" s="429"/>
      <c r="CD22" s="431"/>
      <c r="CE22" s="434"/>
      <c r="CF22" s="429"/>
      <c r="CG22" s="430"/>
      <c r="CH22" s="429"/>
      <c r="CI22" s="430"/>
      <c r="CJ22" s="429"/>
      <c r="CK22" s="430"/>
      <c r="CL22" s="429"/>
      <c r="CM22" s="430"/>
      <c r="CN22" s="429"/>
      <c r="CO22" s="430"/>
      <c r="CP22" s="429"/>
      <c r="CQ22" s="430"/>
      <c r="CR22" s="429"/>
      <c r="CS22" s="430"/>
      <c r="CT22" s="429"/>
      <c r="CU22" s="430"/>
      <c r="CV22" s="429"/>
      <c r="CW22" s="430"/>
      <c r="CX22" s="429"/>
      <c r="CY22" s="430"/>
      <c r="CZ22" s="429"/>
      <c r="DA22" s="430"/>
      <c r="DB22" s="429"/>
      <c r="DC22" s="430"/>
      <c r="DD22" s="429"/>
      <c r="DE22" s="431"/>
      <c r="DF22" s="435">
        <f t="shared" si="57"/>
        <v>1</v>
      </c>
      <c r="DG22" s="436">
        <f>IF(DF22=0,"",DF22/DB296)</f>
        <v>4.7619047619047616E-2</v>
      </c>
      <c r="DH22" s="437">
        <f>COUNTA(C22:DE22)</f>
        <v>1</v>
      </c>
      <c r="DI22" s="200"/>
      <c r="DJ22" s="200"/>
      <c r="DK22" s="95"/>
      <c r="DL22" s="438" t="s">
        <v>864</v>
      </c>
      <c r="DM22" s="408"/>
      <c r="DN22" s="408"/>
      <c r="DO22" s="408"/>
      <c r="DP22" s="408"/>
      <c r="DQ22" s="408"/>
      <c r="DR22" s="408"/>
      <c r="DS22" s="408"/>
      <c r="DT22" s="200">
        <v>0</v>
      </c>
      <c r="DU22" s="200">
        <v>0</v>
      </c>
      <c r="DV22" s="200">
        <v>0</v>
      </c>
      <c r="DW22" s="200">
        <v>0</v>
      </c>
      <c r="DX22" s="200">
        <v>0</v>
      </c>
      <c r="DY22" s="397"/>
    </row>
    <row r="23" spans="2:129" ht="15.95" customHeight="1">
      <c r="B23" s="428" t="s">
        <v>691</v>
      </c>
      <c r="C23" s="429"/>
      <c r="D23" s="430"/>
      <c r="E23" s="429">
        <v>1</v>
      </c>
      <c r="F23" s="430">
        <v>1</v>
      </c>
      <c r="G23" s="429"/>
      <c r="H23" s="430"/>
      <c r="I23" s="429"/>
      <c r="J23" s="430"/>
      <c r="K23" s="429"/>
      <c r="L23" s="430"/>
      <c r="M23" s="429"/>
      <c r="N23" s="430"/>
      <c r="O23" s="429"/>
      <c r="P23" s="430"/>
      <c r="Q23" s="429"/>
      <c r="R23" s="430"/>
      <c r="S23" s="429"/>
      <c r="T23" s="430"/>
      <c r="U23" s="429"/>
      <c r="V23" s="430"/>
      <c r="W23" s="429"/>
      <c r="X23" s="430"/>
      <c r="Y23" s="429"/>
      <c r="Z23" s="430"/>
      <c r="AA23" s="429"/>
      <c r="AB23" s="431"/>
      <c r="AC23" s="432"/>
      <c r="AD23" s="429"/>
      <c r="AE23" s="430"/>
      <c r="AF23" s="429"/>
      <c r="AG23" s="430"/>
      <c r="AH23" s="429"/>
      <c r="AI23" s="430"/>
      <c r="AJ23" s="429"/>
      <c r="AK23" s="430"/>
      <c r="AL23" s="429"/>
      <c r="AM23" s="430"/>
      <c r="AN23" s="429"/>
      <c r="AO23" s="430"/>
      <c r="AP23" s="429"/>
      <c r="AQ23" s="430"/>
      <c r="AR23" s="429"/>
      <c r="AS23" s="430"/>
      <c r="AT23" s="429"/>
      <c r="AU23" s="430"/>
      <c r="AV23" s="429"/>
      <c r="AW23" s="430"/>
      <c r="AX23" s="429"/>
      <c r="AY23" s="430"/>
      <c r="AZ23" s="429"/>
      <c r="BA23" s="430"/>
      <c r="BB23" s="429"/>
      <c r="BC23" s="431"/>
      <c r="BD23" s="433"/>
      <c r="BE23" s="429"/>
      <c r="BF23" s="430"/>
      <c r="BG23" s="429"/>
      <c r="BH23" s="430"/>
      <c r="BI23" s="429"/>
      <c r="BJ23" s="430"/>
      <c r="BK23" s="429"/>
      <c r="BL23" s="430"/>
      <c r="BM23" s="429"/>
      <c r="BN23" s="430"/>
      <c r="BO23" s="429"/>
      <c r="BP23" s="430"/>
      <c r="BQ23" s="429"/>
      <c r="BR23" s="430"/>
      <c r="BS23" s="429"/>
      <c r="BT23" s="430"/>
      <c r="BU23" s="429"/>
      <c r="BV23" s="430"/>
      <c r="BW23" s="429"/>
      <c r="BX23" s="430"/>
      <c r="BY23" s="429"/>
      <c r="BZ23" s="430"/>
      <c r="CA23" s="429"/>
      <c r="CB23" s="430"/>
      <c r="CC23" s="429"/>
      <c r="CD23" s="431"/>
      <c r="CE23" s="434"/>
      <c r="CF23" s="429"/>
      <c r="CG23" s="430"/>
      <c r="CH23" s="429"/>
      <c r="CI23" s="430"/>
      <c r="CJ23" s="429"/>
      <c r="CK23" s="430"/>
      <c r="CL23" s="429"/>
      <c r="CM23" s="430"/>
      <c r="CN23" s="429"/>
      <c r="CO23" s="430"/>
      <c r="CP23" s="429"/>
      <c r="CQ23" s="430"/>
      <c r="CR23" s="429"/>
      <c r="CS23" s="430"/>
      <c r="CT23" s="429"/>
      <c r="CU23" s="430"/>
      <c r="CV23" s="429"/>
      <c r="CW23" s="430"/>
      <c r="CX23" s="429"/>
      <c r="CY23" s="430"/>
      <c r="CZ23" s="429"/>
      <c r="DA23" s="430"/>
      <c r="DB23" s="429"/>
      <c r="DC23" s="430"/>
      <c r="DD23" s="429"/>
      <c r="DE23" s="431"/>
      <c r="DF23" s="435">
        <f t="shared" si="57"/>
        <v>2</v>
      </c>
      <c r="DG23" s="436">
        <f>IF(DF23=0,"",DF23/DB296)</f>
        <v>9.5238095238095233E-2</v>
      </c>
      <c r="DH23" s="437">
        <f t="shared" ref="DH23:DH29" si="58">COUNTA(C23:DE23)</f>
        <v>2</v>
      </c>
      <c r="DI23" s="200"/>
      <c r="DJ23" s="200"/>
      <c r="DK23" s="95"/>
      <c r="DL23" s="438" t="s">
        <v>862</v>
      </c>
      <c r="DM23" s="408"/>
      <c r="DN23" s="408"/>
      <c r="DO23" s="408"/>
      <c r="DP23" s="408"/>
      <c r="DQ23" s="408"/>
      <c r="DR23" s="408"/>
      <c r="DS23" s="408"/>
      <c r="DT23" s="200">
        <v>0</v>
      </c>
      <c r="DU23" s="200">
        <v>0</v>
      </c>
      <c r="DV23" s="200">
        <v>0</v>
      </c>
      <c r="DW23" s="200">
        <v>0</v>
      </c>
      <c r="DX23" s="200">
        <v>0</v>
      </c>
      <c r="DY23" s="397"/>
    </row>
    <row r="24" spans="2:129" ht="15.95" customHeight="1">
      <c r="B24" s="428" t="s">
        <v>696</v>
      </c>
      <c r="C24" s="429"/>
      <c r="D24" s="430"/>
      <c r="E24" s="429"/>
      <c r="F24" s="430"/>
      <c r="G24" s="429"/>
      <c r="H24" s="430"/>
      <c r="I24" s="429"/>
      <c r="J24" s="430"/>
      <c r="K24" s="429"/>
      <c r="L24" s="430"/>
      <c r="M24" s="429"/>
      <c r="N24" s="430"/>
      <c r="O24" s="429"/>
      <c r="P24" s="430"/>
      <c r="Q24" s="429"/>
      <c r="R24" s="430"/>
      <c r="S24" s="429"/>
      <c r="T24" s="430"/>
      <c r="U24" s="429"/>
      <c r="V24" s="430"/>
      <c r="W24" s="429"/>
      <c r="X24" s="430"/>
      <c r="Y24" s="429"/>
      <c r="Z24" s="430"/>
      <c r="AA24" s="429"/>
      <c r="AB24" s="431"/>
      <c r="AC24" s="432"/>
      <c r="AD24" s="429"/>
      <c r="AE24" s="430"/>
      <c r="AF24" s="429"/>
      <c r="AG24" s="430"/>
      <c r="AH24" s="429"/>
      <c r="AI24" s="430"/>
      <c r="AJ24" s="429"/>
      <c r="AK24" s="430"/>
      <c r="AL24" s="429"/>
      <c r="AM24" s="430"/>
      <c r="AN24" s="429"/>
      <c r="AO24" s="430"/>
      <c r="AP24" s="429"/>
      <c r="AQ24" s="430"/>
      <c r="AR24" s="429"/>
      <c r="AS24" s="430"/>
      <c r="AT24" s="429"/>
      <c r="AU24" s="430"/>
      <c r="AV24" s="429"/>
      <c r="AW24" s="430"/>
      <c r="AX24" s="429"/>
      <c r="AY24" s="430"/>
      <c r="AZ24" s="429"/>
      <c r="BA24" s="430"/>
      <c r="BB24" s="429"/>
      <c r="BC24" s="431"/>
      <c r="BD24" s="433"/>
      <c r="BE24" s="429"/>
      <c r="BF24" s="430"/>
      <c r="BG24" s="429"/>
      <c r="BH24" s="430"/>
      <c r="BI24" s="429"/>
      <c r="BJ24" s="430"/>
      <c r="BK24" s="429"/>
      <c r="BL24" s="430"/>
      <c r="BM24" s="429"/>
      <c r="BN24" s="430"/>
      <c r="BO24" s="429"/>
      <c r="BP24" s="430"/>
      <c r="BQ24" s="429"/>
      <c r="BR24" s="430"/>
      <c r="BS24" s="429"/>
      <c r="BT24" s="430"/>
      <c r="BU24" s="429"/>
      <c r="BV24" s="430"/>
      <c r="BW24" s="429"/>
      <c r="BX24" s="430"/>
      <c r="BY24" s="429"/>
      <c r="BZ24" s="430"/>
      <c r="CA24" s="429"/>
      <c r="CB24" s="430"/>
      <c r="CC24" s="429"/>
      <c r="CD24" s="431"/>
      <c r="CE24" s="434"/>
      <c r="CF24" s="429"/>
      <c r="CG24" s="430"/>
      <c r="CH24" s="429"/>
      <c r="CI24" s="430"/>
      <c r="CJ24" s="429"/>
      <c r="CK24" s="430"/>
      <c r="CL24" s="429"/>
      <c r="CM24" s="430"/>
      <c r="CN24" s="429"/>
      <c r="CO24" s="430"/>
      <c r="CP24" s="429"/>
      <c r="CQ24" s="430"/>
      <c r="CR24" s="429"/>
      <c r="CS24" s="430"/>
      <c r="CT24" s="429"/>
      <c r="CU24" s="430"/>
      <c r="CV24" s="429"/>
      <c r="CW24" s="430"/>
      <c r="CX24" s="429"/>
      <c r="CY24" s="430"/>
      <c r="CZ24" s="429"/>
      <c r="DA24" s="430"/>
      <c r="DB24" s="429"/>
      <c r="DC24" s="430"/>
      <c r="DD24" s="429"/>
      <c r="DE24" s="431"/>
      <c r="DF24" s="435">
        <f t="shared" si="57"/>
        <v>0</v>
      </c>
      <c r="DG24" s="436" t="str">
        <f>IF(DF24=0,"",DF24/DB296)</f>
        <v/>
      </c>
      <c r="DH24" s="437">
        <f t="shared" si="58"/>
        <v>0</v>
      </c>
      <c r="DI24" s="200"/>
      <c r="DJ24" s="200"/>
      <c r="DK24" s="95"/>
      <c r="DL24" s="438" t="s">
        <v>863</v>
      </c>
      <c r="DM24" s="408"/>
      <c r="DN24" s="408"/>
      <c r="DO24" s="408"/>
      <c r="DP24" s="408"/>
      <c r="DQ24" s="408"/>
      <c r="DR24" s="408"/>
      <c r="DS24" s="408"/>
      <c r="DT24" s="200">
        <v>0</v>
      </c>
      <c r="DU24" s="200">
        <v>0</v>
      </c>
      <c r="DV24" s="200">
        <v>0</v>
      </c>
      <c r="DW24" s="200">
        <v>0</v>
      </c>
      <c r="DX24" s="200">
        <v>0</v>
      </c>
      <c r="DY24" s="397"/>
    </row>
    <row r="25" spans="2:129" ht="15.95" customHeight="1">
      <c r="B25" s="428" t="s">
        <v>669</v>
      </c>
      <c r="C25" s="429">
        <v>1</v>
      </c>
      <c r="D25" s="430"/>
      <c r="E25" s="429"/>
      <c r="F25" s="430"/>
      <c r="G25" s="429"/>
      <c r="H25" s="430"/>
      <c r="I25" s="429"/>
      <c r="J25" s="430"/>
      <c r="K25" s="429"/>
      <c r="L25" s="430"/>
      <c r="M25" s="429"/>
      <c r="N25" s="430"/>
      <c r="O25" s="429"/>
      <c r="P25" s="430"/>
      <c r="Q25" s="429"/>
      <c r="R25" s="430"/>
      <c r="S25" s="429"/>
      <c r="T25" s="430"/>
      <c r="U25" s="429"/>
      <c r="V25" s="430"/>
      <c r="W25" s="429"/>
      <c r="X25" s="430"/>
      <c r="Y25" s="429"/>
      <c r="Z25" s="430"/>
      <c r="AA25" s="429"/>
      <c r="AB25" s="431"/>
      <c r="AC25" s="432"/>
      <c r="AD25" s="429"/>
      <c r="AE25" s="430"/>
      <c r="AF25" s="429"/>
      <c r="AG25" s="430"/>
      <c r="AH25" s="429"/>
      <c r="AI25" s="430"/>
      <c r="AJ25" s="429"/>
      <c r="AK25" s="430"/>
      <c r="AL25" s="429"/>
      <c r="AM25" s="430"/>
      <c r="AN25" s="429"/>
      <c r="AO25" s="430"/>
      <c r="AP25" s="429"/>
      <c r="AQ25" s="430"/>
      <c r="AR25" s="429"/>
      <c r="AS25" s="430"/>
      <c r="AT25" s="429"/>
      <c r="AU25" s="430"/>
      <c r="AV25" s="429"/>
      <c r="AW25" s="430"/>
      <c r="AX25" s="429"/>
      <c r="AY25" s="430"/>
      <c r="AZ25" s="429"/>
      <c r="BA25" s="430"/>
      <c r="BB25" s="429"/>
      <c r="BC25" s="431"/>
      <c r="BD25" s="433"/>
      <c r="BE25" s="429"/>
      <c r="BF25" s="430"/>
      <c r="BG25" s="429"/>
      <c r="BH25" s="430"/>
      <c r="BI25" s="429"/>
      <c r="BJ25" s="430"/>
      <c r="BK25" s="429"/>
      <c r="BL25" s="430"/>
      <c r="BM25" s="429"/>
      <c r="BN25" s="430"/>
      <c r="BO25" s="429"/>
      <c r="BP25" s="430"/>
      <c r="BQ25" s="429"/>
      <c r="BR25" s="430"/>
      <c r="BS25" s="429"/>
      <c r="BT25" s="430"/>
      <c r="BU25" s="429"/>
      <c r="BV25" s="430"/>
      <c r="BW25" s="429"/>
      <c r="BX25" s="430"/>
      <c r="BY25" s="429"/>
      <c r="BZ25" s="430"/>
      <c r="CA25" s="429"/>
      <c r="CB25" s="430"/>
      <c r="CC25" s="429"/>
      <c r="CD25" s="431"/>
      <c r="CE25" s="434"/>
      <c r="CF25" s="429"/>
      <c r="CG25" s="430"/>
      <c r="CH25" s="429"/>
      <c r="CI25" s="430"/>
      <c r="CJ25" s="429"/>
      <c r="CK25" s="430"/>
      <c r="CL25" s="429"/>
      <c r="CM25" s="430"/>
      <c r="CN25" s="429"/>
      <c r="CO25" s="430"/>
      <c r="CP25" s="429"/>
      <c r="CQ25" s="430"/>
      <c r="CR25" s="429"/>
      <c r="CS25" s="430"/>
      <c r="CT25" s="429"/>
      <c r="CU25" s="430"/>
      <c r="CV25" s="429"/>
      <c r="CW25" s="430"/>
      <c r="CX25" s="429"/>
      <c r="CY25" s="430"/>
      <c r="CZ25" s="429"/>
      <c r="DA25" s="430"/>
      <c r="DB25" s="429"/>
      <c r="DC25" s="430"/>
      <c r="DD25" s="429"/>
      <c r="DE25" s="431"/>
      <c r="DF25" s="435">
        <f t="shared" si="57"/>
        <v>1</v>
      </c>
      <c r="DG25" s="436">
        <f>IF(DF25=0,"",DF25/DB296)</f>
        <v>4.7619047619047616E-2</v>
      </c>
      <c r="DH25" s="437">
        <f t="shared" si="58"/>
        <v>1</v>
      </c>
      <c r="DI25" s="200"/>
      <c r="DJ25" s="200"/>
      <c r="DK25" s="95"/>
      <c r="DL25" s="438" t="s">
        <v>865</v>
      </c>
      <c r="DM25" s="408"/>
      <c r="DN25" s="408"/>
      <c r="DO25" s="408"/>
      <c r="DP25" s="408"/>
      <c r="DQ25" s="408"/>
      <c r="DR25" s="408"/>
      <c r="DS25" s="408"/>
      <c r="DT25" s="200">
        <v>0</v>
      </c>
      <c r="DU25" s="200">
        <v>0</v>
      </c>
      <c r="DV25" s="200">
        <v>0</v>
      </c>
      <c r="DW25" s="200">
        <v>0</v>
      </c>
      <c r="DX25" s="200">
        <v>0</v>
      </c>
      <c r="DY25" s="397"/>
    </row>
    <row r="26" spans="2:129" ht="15.95" customHeight="1">
      <c r="B26" s="428" t="s">
        <v>677</v>
      </c>
      <c r="C26" s="429"/>
      <c r="D26" s="430">
        <v>1</v>
      </c>
      <c r="E26" s="429"/>
      <c r="F26" s="430"/>
      <c r="G26" s="429"/>
      <c r="H26" s="430"/>
      <c r="I26" s="429"/>
      <c r="J26" s="430"/>
      <c r="K26" s="429"/>
      <c r="L26" s="430"/>
      <c r="M26" s="429"/>
      <c r="N26" s="430"/>
      <c r="O26" s="429"/>
      <c r="P26" s="430"/>
      <c r="Q26" s="429"/>
      <c r="R26" s="430"/>
      <c r="S26" s="429"/>
      <c r="T26" s="430"/>
      <c r="U26" s="429"/>
      <c r="V26" s="430"/>
      <c r="W26" s="429"/>
      <c r="X26" s="430"/>
      <c r="Y26" s="429"/>
      <c r="Z26" s="430"/>
      <c r="AA26" s="429"/>
      <c r="AB26" s="431"/>
      <c r="AC26" s="432"/>
      <c r="AD26" s="429"/>
      <c r="AE26" s="430"/>
      <c r="AF26" s="429"/>
      <c r="AG26" s="430"/>
      <c r="AH26" s="429"/>
      <c r="AI26" s="430"/>
      <c r="AJ26" s="429"/>
      <c r="AK26" s="430"/>
      <c r="AL26" s="429"/>
      <c r="AM26" s="430"/>
      <c r="AN26" s="429"/>
      <c r="AO26" s="430"/>
      <c r="AP26" s="429"/>
      <c r="AQ26" s="430"/>
      <c r="AR26" s="429"/>
      <c r="AS26" s="430"/>
      <c r="AT26" s="429"/>
      <c r="AU26" s="430"/>
      <c r="AV26" s="429"/>
      <c r="AW26" s="430"/>
      <c r="AX26" s="429"/>
      <c r="AY26" s="430"/>
      <c r="AZ26" s="429"/>
      <c r="BA26" s="430"/>
      <c r="BB26" s="429"/>
      <c r="BC26" s="431"/>
      <c r="BD26" s="433"/>
      <c r="BE26" s="429"/>
      <c r="BF26" s="430"/>
      <c r="BG26" s="429"/>
      <c r="BH26" s="430"/>
      <c r="BI26" s="429"/>
      <c r="BJ26" s="430"/>
      <c r="BK26" s="429"/>
      <c r="BL26" s="430"/>
      <c r="BM26" s="429"/>
      <c r="BN26" s="430"/>
      <c r="BO26" s="429"/>
      <c r="BP26" s="430"/>
      <c r="BQ26" s="429"/>
      <c r="BR26" s="430"/>
      <c r="BS26" s="429"/>
      <c r="BT26" s="430"/>
      <c r="BU26" s="429"/>
      <c r="BV26" s="430"/>
      <c r="BW26" s="429"/>
      <c r="BX26" s="430"/>
      <c r="BY26" s="429"/>
      <c r="BZ26" s="430"/>
      <c r="CA26" s="429"/>
      <c r="CB26" s="430"/>
      <c r="CC26" s="429"/>
      <c r="CD26" s="431"/>
      <c r="CE26" s="434"/>
      <c r="CF26" s="429"/>
      <c r="CG26" s="430"/>
      <c r="CH26" s="429"/>
      <c r="CI26" s="430"/>
      <c r="CJ26" s="429"/>
      <c r="CK26" s="430"/>
      <c r="CL26" s="429"/>
      <c r="CM26" s="430"/>
      <c r="CN26" s="429"/>
      <c r="CO26" s="430"/>
      <c r="CP26" s="429"/>
      <c r="CQ26" s="430"/>
      <c r="CR26" s="429"/>
      <c r="CS26" s="430"/>
      <c r="CT26" s="429"/>
      <c r="CU26" s="430"/>
      <c r="CV26" s="429"/>
      <c r="CW26" s="430"/>
      <c r="CX26" s="429"/>
      <c r="CY26" s="430"/>
      <c r="CZ26" s="429"/>
      <c r="DA26" s="430"/>
      <c r="DB26" s="429"/>
      <c r="DC26" s="430"/>
      <c r="DD26" s="429"/>
      <c r="DE26" s="431"/>
      <c r="DF26" s="435">
        <f t="shared" si="57"/>
        <v>1</v>
      </c>
      <c r="DG26" s="436">
        <f>IF(DF26=0,"",DF26/DB296)</f>
        <v>4.7619047619047616E-2</v>
      </c>
      <c r="DH26" s="437">
        <f t="shared" si="58"/>
        <v>1</v>
      </c>
      <c r="DI26" s="200"/>
      <c r="DJ26" s="200"/>
      <c r="DK26" s="95"/>
      <c r="DL26" s="438" t="s">
        <v>866</v>
      </c>
      <c r="DM26" s="408"/>
      <c r="DN26" s="408"/>
      <c r="DO26" s="408"/>
      <c r="DP26" s="408"/>
      <c r="DQ26" s="408"/>
      <c r="DR26" s="408"/>
      <c r="DS26" s="408"/>
      <c r="DT26" s="200">
        <v>0</v>
      </c>
      <c r="DU26" s="200">
        <v>0</v>
      </c>
      <c r="DV26" s="200">
        <v>0</v>
      </c>
      <c r="DW26" s="200">
        <v>0</v>
      </c>
      <c r="DX26" s="200">
        <v>0</v>
      </c>
      <c r="DY26" s="397"/>
    </row>
    <row r="27" spans="2:129" ht="15.95" customHeight="1">
      <c r="B27" s="428" t="s">
        <v>683</v>
      </c>
      <c r="C27" s="429"/>
      <c r="D27" s="430">
        <v>1</v>
      </c>
      <c r="E27" s="429"/>
      <c r="F27" s="430"/>
      <c r="G27" s="429"/>
      <c r="H27" s="430"/>
      <c r="I27" s="429"/>
      <c r="J27" s="430"/>
      <c r="K27" s="429"/>
      <c r="L27" s="430"/>
      <c r="M27" s="429"/>
      <c r="N27" s="430"/>
      <c r="O27" s="429"/>
      <c r="P27" s="430"/>
      <c r="Q27" s="429"/>
      <c r="R27" s="430"/>
      <c r="S27" s="429"/>
      <c r="T27" s="430"/>
      <c r="U27" s="429"/>
      <c r="V27" s="430"/>
      <c r="W27" s="429"/>
      <c r="X27" s="430"/>
      <c r="Y27" s="429"/>
      <c r="Z27" s="430"/>
      <c r="AA27" s="429"/>
      <c r="AB27" s="431"/>
      <c r="AC27" s="432"/>
      <c r="AD27" s="429"/>
      <c r="AE27" s="430"/>
      <c r="AF27" s="429"/>
      <c r="AG27" s="430"/>
      <c r="AH27" s="429"/>
      <c r="AI27" s="430"/>
      <c r="AJ27" s="429"/>
      <c r="AK27" s="430"/>
      <c r="AL27" s="429"/>
      <c r="AM27" s="430"/>
      <c r="AN27" s="429"/>
      <c r="AO27" s="430"/>
      <c r="AP27" s="429"/>
      <c r="AQ27" s="430"/>
      <c r="AR27" s="429"/>
      <c r="AS27" s="430"/>
      <c r="AT27" s="429"/>
      <c r="AU27" s="430"/>
      <c r="AV27" s="429"/>
      <c r="AW27" s="430"/>
      <c r="AX27" s="429"/>
      <c r="AY27" s="430"/>
      <c r="AZ27" s="429"/>
      <c r="BA27" s="430"/>
      <c r="BB27" s="429"/>
      <c r="BC27" s="431"/>
      <c r="BD27" s="433"/>
      <c r="BE27" s="429"/>
      <c r="BF27" s="430"/>
      <c r="BG27" s="429"/>
      <c r="BH27" s="430"/>
      <c r="BI27" s="429"/>
      <c r="BJ27" s="430"/>
      <c r="BK27" s="429"/>
      <c r="BL27" s="430"/>
      <c r="BM27" s="429"/>
      <c r="BN27" s="430"/>
      <c r="BO27" s="429"/>
      <c r="BP27" s="430"/>
      <c r="BQ27" s="429"/>
      <c r="BR27" s="430"/>
      <c r="BS27" s="429"/>
      <c r="BT27" s="430"/>
      <c r="BU27" s="429"/>
      <c r="BV27" s="430"/>
      <c r="BW27" s="429"/>
      <c r="BX27" s="430"/>
      <c r="BY27" s="429"/>
      <c r="BZ27" s="430"/>
      <c r="CA27" s="429"/>
      <c r="CB27" s="430"/>
      <c r="CC27" s="429"/>
      <c r="CD27" s="431"/>
      <c r="CE27" s="434"/>
      <c r="CF27" s="429"/>
      <c r="CG27" s="430"/>
      <c r="CH27" s="429"/>
      <c r="CI27" s="430"/>
      <c r="CJ27" s="429"/>
      <c r="CK27" s="430"/>
      <c r="CL27" s="429"/>
      <c r="CM27" s="430"/>
      <c r="CN27" s="429"/>
      <c r="CO27" s="430"/>
      <c r="CP27" s="429"/>
      <c r="CQ27" s="430"/>
      <c r="CR27" s="429"/>
      <c r="CS27" s="430"/>
      <c r="CT27" s="429"/>
      <c r="CU27" s="430"/>
      <c r="CV27" s="429"/>
      <c r="CW27" s="430"/>
      <c r="CX27" s="429"/>
      <c r="CY27" s="430"/>
      <c r="CZ27" s="429"/>
      <c r="DA27" s="430"/>
      <c r="DB27" s="429"/>
      <c r="DC27" s="430"/>
      <c r="DD27" s="429"/>
      <c r="DE27" s="431"/>
      <c r="DF27" s="435">
        <f t="shared" si="57"/>
        <v>1</v>
      </c>
      <c r="DG27" s="436">
        <f>IF(DF27=0,"",DF27/DB296)</f>
        <v>4.7619047619047616E-2</v>
      </c>
      <c r="DH27" s="437">
        <f t="shared" si="58"/>
        <v>1</v>
      </c>
      <c r="DI27" s="200"/>
      <c r="DJ27" s="200"/>
      <c r="DK27" s="95"/>
      <c r="DL27" s="395"/>
      <c r="DM27" s="395"/>
      <c r="DN27" s="395"/>
      <c r="DO27" s="395"/>
      <c r="DP27" s="395"/>
      <c r="DQ27" s="395"/>
      <c r="DR27" s="395"/>
      <c r="DS27" s="395"/>
      <c r="DT27" s="200">
        <v>0</v>
      </c>
      <c r="DU27" s="200">
        <v>0</v>
      </c>
      <c r="DV27" s="200">
        <v>0</v>
      </c>
      <c r="DW27" s="200">
        <v>0</v>
      </c>
      <c r="DX27" s="200">
        <v>0</v>
      </c>
      <c r="DY27" s="397"/>
    </row>
    <row r="28" spans="2:129" ht="15.95" customHeight="1">
      <c r="B28" s="428" t="s">
        <v>693</v>
      </c>
      <c r="C28" s="429">
        <v>1</v>
      </c>
      <c r="D28" s="430">
        <v>1</v>
      </c>
      <c r="E28" s="429"/>
      <c r="F28" s="430"/>
      <c r="G28" s="429"/>
      <c r="H28" s="430"/>
      <c r="I28" s="429"/>
      <c r="J28" s="430"/>
      <c r="K28" s="429"/>
      <c r="L28" s="430"/>
      <c r="M28" s="429"/>
      <c r="N28" s="430"/>
      <c r="O28" s="429"/>
      <c r="P28" s="430"/>
      <c r="Q28" s="429"/>
      <c r="R28" s="430"/>
      <c r="S28" s="429"/>
      <c r="T28" s="430"/>
      <c r="U28" s="429"/>
      <c r="V28" s="430"/>
      <c r="W28" s="429"/>
      <c r="X28" s="430"/>
      <c r="Y28" s="429"/>
      <c r="Z28" s="430"/>
      <c r="AA28" s="429"/>
      <c r="AB28" s="431"/>
      <c r="AC28" s="432"/>
      <c r="AD28" s="429"/>
      <c r="AE28" s="430"/>
      <c r="AF28" s="429"/>
      <c r="AG28" s="430"/>
      <c r="AH28" s="429"/>
      <c r="AI28" s="430"/>
      <c r="AJ28" s="429"/>
      <c r="AK28" s="430"/>
      <c r="AL28" s="429"/>
      <c r="AM28" s="430"/>
      <c r="AN28" s="429"/>
      <c r="AO28" s="430"/>
      <c r="AP28" s="429"/>
      <c r="AQ28" s="430"/>
      <c r="AR28" s="429"/>
      <c r="AS28" s="430"/>
      <c r="AT28" s="429"/>
      <c r="AU28" s="430"/>
      <c r="AV28" s="429"/>
      <c r="AW28" s="430"/>
      <c r="AX28" s="429"/>
      <c r="AY28" s="430"/>
      <c r="AZ28" s="429"/>
      <c r="BA28" s="430"/>
      <c r="BB28" s="429"/>
      <c r="BC28" s="431"/>
      <c r="BD28" s="433"/>
      <c r="BE28" s="429"/>
      <c r="BF28" s="430"/>
      <c r="BG28" s="429"/>
      <c r="BH28" s="430"/>
      <c r="BI28" s="429"/>
      <c r="BJ28" s="430"/>
      <c r="BK28" s="429"/>
      <c r="BL28" s="430"/>
      <c r="BM28" s="429"/>
      <c r="BN28" s="430"/>
      <c r="BO28" s="429"/>
      <c r="BP28" s="430"/>
      <c r="BQ28" s="429"/>
      <c r="BR28" s="430"/>
      <c r="BS28" s="429"/>
      <c r="BT28" s="430"/>
      <c r="BU28" s="429"/>
      <c r="BV28" s="430"/>
      <c r="BW28" s="429"/>
      <c r="BX28" s="430"/>
      <c r="BY28" s="429"/>
      <c r="BZ28" s="430"/>
      <c r="CA28" s="429"/>
      <c r="CB28" s="430"/>
      <c r="CC28" s="429"/>
      <c r="CD28" s="431"/>
      <c r="CE28" s="434"/>
      <c r="CF28" s="429"/>
      <c r="CG28" s="430"/>
      <c r="CH28" s="429"/>
      <c r="CI28" s="430"/>
      <c r="CJ28" s="429"/>
      <c r="CK28" s="430"/>
      <c r="CL28" s="429"/>
      <c r="CM28" s="430"/>
      <c r="CN28" s="429"/>
      <c r="CO28" s="430"/>
      <c r="CP28" s="429"/>
      <c r="CQ28" s="430"/>
      <c r="CR28" s="429"/>
      <c r="CS28" s="430"/>
      <c r="CT28" s="429"/>
      <c r="CU28" s="430"/>
      <c r="CV28" s="429"/>
      <c r="CW28" s="430"/>
      <c r="CX28" s="429"/>
      <c r="CY28" s="430"/>
      <c r="CZ28" s="429"/>
      <c r="DA28" s="430"/>
      <c r="DB28" s="429"/>
      <c r="DC28" s="430"/>
      <c r="DD28" s="429"/>
      <c r="DE28" s="431"/>
      <c r="DF28" s="435">
        <f t="shared" si="57"/>
        <v>2</v>
      </c>
      <c r="DG28" s="436">
        <f>IF(DF28=0,"",DF28/DB296)</f>
        <v>9.5238095238095233E-2</v>
      </c>
      <c r="DH28" s="437">
        <f t="shared" si="58"/>
        <v>2</v>
      </c>
      <c r="DI28" s="200"/>
      <c r="DJ28" s="200"/>
      <c r="DK28" s="95"/>
      <c r="DL28" s="3092" t="s">
        <v>1118</v>
      </c>
      <c r="DM28" s="3092"/>
      <c r="DN28" s="3092"/>
      <c r="DO28" s="3092"/>
      <c r="DP28" s="3092"/>
      <c r="DQ28" s="3092"/>
      <c r="DR28" s="3092"/>
      <c r="DS28" s="3092"/>
      <c r="DT28" s="200">
        <v>0</v>
      </c>
      <c r="DU28" s="200">
        <v>0</v>
      </c>
      <c r="DV28" s="200">
        <v>0</v>
      </c>
      <c r="DW28" s="200">
        <v>0</v>
      </c>
      <c r="DX28" s="200">
        <v>0</v>
      </c>
      <c r="DY28" s="397"/>
    </row>
    <row r="29" spans="2:129" ht="15.95" customHeight="1">
      <c r="B29" s="428"/>
      <c r="C29" s="429"/>
      <c r="D29" s="430"/>
      <c r="E29" s="429"/>
      <c r="F29" s="430"/>
      <c r="G29" s="429"/>
      <c r="H29" s="430"/>
      <c r="I29" s="429"/>
      <c r="J29" s="430"/>
      <c r="K29" s="429"/>
      <c r="L29" s="430"/>
      <c r="M29" s="429"/>
      <c r="N29" s="430"/>
      <c r="O29" s="429"/>
      <c r="P29" s="430"/>
      <c r="Q29" s="429"/>
      <c r="R29" s="430"/>
      <c r="S29" s="429"/>
      <c r="T29" s="430"/>
      <c r="U29" s="429"/>
      <c r="V29" s="430"/>
      <c r="W29" s="429"/>
      <c r="X29" s="430"/>
      <c r="Y29" s="429"/>
      <c r="Z29" s="430"/>
      <c r="AA29" s="429"/>
      <c r="AB29" s="431"/>
      <c r="AC29" s="432"/>
      <c r="AD29" s="429"/>
      <c r="AE29" s="430"/>
      <c r="AF29" s="429"/>
      <c r="AG29" s="430"/>
      <c r="AH29" s="429"/>
      <c r="AI29" s="430"/>
      <c r="AJ29" s="429"/>
      <c r="AK29" s="430"/>
      <c r="AL29" s="429"/>
      <c r="AM29" s="430"/>
      <c r="AN29" s="429"/>
      <c r="AO29" s="430"/>
      <c r="AP29" s="429"/>
      <c r="AQ29" s="430"/>
      <c r="AR29" s="429"/>
      <c r="AS29" s="430"/>
      <c r="AT29" s="429"/>
      <c r="AU29" s="430"/>
      <c r="AV29" s="429"/>
      <c r="AW29" s="430"/>
      <c r="AX29" s="429"/>
      <c r="AY29" s="430"/>
      <c r="AZ29" s="429"/>
      <c r="BA29" s="430"/>
      <c r="BB29" s="429"/>
      <c r="BC29" s="431"/>
      <c r="BD29" s="433"/>
      <c r="BE29" s="429"/>
      <c r="BF29" s="430"/>
      <c r="BG29" s="429"/>
      <c r="BH29" s="430"/>
      <c r="BI29" s="429"/>
      <c r="BJ29" s="430"/>
      <c r="BK29" s="429"/>
      <c r="BL29" s="430"/>
      <c r="BM29" s="429"/>
      <c r="BN29" s="430"/>
      <c r="BO29" s="429"/>
      <c r="BP29" s="430"/>
      <c r="BQ29" s="429"/>
      <c r="BR29" s="430"/>
      <c r="BS29" s="429"/>
      <c r="BT29" s="430"/>
      <c r="BU29" s="429"/>
      <c r="BV29" s="430"/>
      <c r="BW29" s="429"/>
      <c r="BX29" s="430"/>
      <c r="BY29" s="429"/>
      <c r="BZ29" s="430"/>
      <c r="CA29" s="429"/>
      <c r="CB29" s="430"/>
      <c r="CC29" s="429"/>
      <c r="CD29" s="431"/>
      <c r="CE29" s="434"/>
      <c r="CF29" s="429"/>
      <c r="CG29" s="430"/>
      <c r="CH29" s="429"/>
      <c r="CI29" s="430"/>
      <c r="CJ29" s="429"/>
      <c r="CK29" s="430"/>
      <c r="CL29" s="429"/>
      <c r="CM29" s="430"/>
      <c r="CN29" s="429"/>
      <c r="CO29" s="430"/>
      <c r="CP29" s="429"/>
      <c r="CQ29" s="430"/>
      <c r="CR29" s="429"/>
      <c r="CS29" s="430"/>
      <c r="CT29" s="429"/>
      <c r="CU29" s="430"/>
      <c r="CV29" s="429"/>
      <c r="CW29" s="430"/>
      <c r="CX29" s="429"/>
      <c r="CY29" s="430"/>
      <c r="CZ29" s="429"/>
      <c r="DA29" s="430"/>
      <c r="DB29" s="429"/>
      <c r="DC29" s="430"/>
      <c r="DD29" s="429"/>
      <c r="DE29" s="431"/>
      <c r="DF29" s="435">
        <f>SUM(C29:DE29)</f>
        <v>0</v>
      </c>
      <c r="DG29" s="436" t="str">
        <f>IF(DF29=0,"",DF29/DB296)</f>
        <v/>
      </c>
      <c r="DH29" s="437">
        <f t="shared" si="58"/>
        <v>0</v>
      </c>
      <c r="DI29" s="200"/>
      <c r="DJ29" s="200"/>
      <c r="DK29" s="95"/>
      <c r="DL29" s="3092"/>
      <c r="DM29" s="3092"/>
      <c r="DN29" s="3092"/>
      <c r="DO29" s="3092"/>
      <c r="DP29" s="3092"/>
      <c r="DQ29" s="3092"/>
      <c r="DR29" s="3092"/>
      <c r="DS29" s="3092"/>
      <c r="DT29" s="200">
        <v>0</v>
      </c>
      <c r="DU29" s="200">
        <v>0</v>
      </c>
      <c r="DV29" s="200">
        <v>0</v>
      </c>
      <c r="DW29" s="200">
        <v>0</v>
      </c>
      <c r="DX29" s="200">
        <v>0</v>
      </c>
      <c r="DY29" s="397"/>
    </row>
    <row r="30" spans="2:129" ht="15.95" customHeight="1">
      <c r="B30" s="959"/>
      <c r="C30" s="620"/>
      <c r="D30" s="621"/>
      <c r="E30" s="621"/>
      <c r="F30" s="621"/>
      <c r="G30" s="621"/>
      <c r="H30" s="621"/>
      <c r="I30" s="621"/>
      <c r="J30" s="621"/>
      <c r="K30" s="621"/>
      <c r="L30" s="621"/>
      <c r="M30" s="621"/>
      <c r="N30" s="621"/>
      <c r="O30" s="621"/>
      <c r="P30" s="621"/>
      <c r="Q30" s="621"/>
      <c r="R30" s="621"/>
      <c r="S30" s="621"/>
      <c r="T30" s="621"/>
      <c r="U30" s="621"/>
      <c r="V30" s="621"/>
      <c r="W30" s="621"/>
      <c r="X30" s="621"/>
      <c r="Y30" s="621"/>
      <c r="Z30" s="621"/>
      <c r="AA30" s="621"/>
      <c r="AB30" s="622"/>
      <c r="AC30" s="97"/>
      <c r="AD30" s="620"/>
      <c r="AE30" s="621"/>
      <c r="AF30" s="621"/>
      <c r="AG30" s="621"/>
      <c r="AH30" s="621"/>
      <c r="AI30" s="621"/>
      <c r="AJ30" s="621"/>
      <c r="AK30" s="621"/>
      <c r="AL30" s="621"/>
      <c r="AM30" s="621"/>
      <c r="AN30" s="621"/>
      <c r="AO30" s="621"/>
      <c r="AP30" s="621"/>
      <c r="AQ30" s="621"/>
      <c r="AR30" s="621"/>
      <c r="AS30" s="621"/>
      <c r="AT30" s="621"/>
      <c r="AU30" s="621"/>
      <c r="AV30" s="621"/>
      <c r="AW30" s="621"/>
      <c r="AX30" s="621"/>
      <c r="AY30" s="621"/>
      <c r="AZ30" s="621"/>
      <c r="BA30" s="621"/>
      <c r="BB30" s="621"/>
      <c r="BC30" s="622"/>
      <c r="BD30" s="98"/>
      <c r="BE30" s="620"/>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2"/>
      <c r="CE30" s="99"/>
      <c r="CF30" s="620"/>
      <c r="CG30" s="621"/>
      <c r="CH30" s="621"/>
      <c r="CI30" s="621"/>
      <c r="CJ30" s="621"/>
      <c r="CK30" s="621"/>
      <c r="CL30" s="621"/>
      <c r="CM30" s="621"/>
      <c r="CN30" s="621"/>
      <c r="CO30" s="621"/>
      <c r="CP30" s="621"/>
      <c r="CQ30" s="621"/>
      <c r="CR30" s="621"/>
      <c r="CS30" s="621"/>
      <c r="CT30" s="621"/>
      <c r="CU30" s="621"/>
      <c r="CV30" s="621"/>
      <c r="CW30" s="621"/>
      <c r="CX30" s="621"/>
      <c r="CY30" s="621"/>
      <c r="CZ30" s="621"/>
      <c r="DA30" s="621"/>
      <c r="DB30" s="621"/>
      <c r="DC30" s="621"/>
      <c r="DD30" s="621"/>
      <c r="DE30" s="621"/>
      <c r="DF30" s="621"/>
      <c r="DG30" s="621"/>
      <c r="DH30" s="544"/>
      <c r="DI30" s="200">
        <v>0</v>
      </c>
      <c r="DJ30" s="200">
        <v>0</v>
      </c>
      <c r="DK30" s="95"/>
      <c r="DL30" s="395"/>
      <c r="DM30" s="395"/>
      <c r="DN30" s="395"/>
      <c r="DO30" s="395"/>
      <c r="DP30" s="395"/>
      <c r="DQ30" s="395"/>
      <c r="DR30" s="396"/>
      <c r="DS30" s="395"/>
      <c r="DT30" s="200">
        <v>0</v>
      </c>
      <c r="DU30" s="200">
        <v>0</v>
      </c>
      <c r="DV30" s="200">
        <v>0</v>
      </c>
      <c r="DW30" s="200">
        <v>0</v>
      </c>
      <c r="DX30" s="200">
        <v>0</v>
      </c>
      <c r="DY30" s="397"/>
    </row>
    <row r="31" spans="2:129" ht="15.95" customHeight="1">
      <c r="B31" s="3762" t="s">
        <v>1222</v>
      </c>
      <c r="C31" s="3763"/>
      <c r="D31" s="3763"/>
      <c r="E31" s="3763"/>
      <c r="F31" s="3763"/>
      <c r="G31" s="3763"/>
      <c r="H31" s="3763"/>
      <c r="I31" s="3763"/>
      <c r="J31" s="3763"/>
      <c r="K31" s="3763"/>
      <c r="L31" s="3763"/>
      <c r="M31" s="3763"/>
      <c r="N31" s="3763"/>
      <c r="O31" s="3763"/>
      <c r="P31" s="3763"/>
      <c r="Q31" s="3763"/>
      <c r="R31" s="3763"/>
      <c r="S31" s="3763"/>
      <c r="T31" s="3763"/>
      <c r="U31" s="3763"/>
      <c r="V31" s="3763"/>
      <c r="W31" s="3763"/>
      <c r="X31" s="3763"/>
      <c r="Y31" s="3763"/>
      <c r="Z31" s="3763"/>
      <c r="AA31" s="3763"/>
      <c r="AB31" s="3763"/>
      <c r="AC31" s="3763"/>
      <c r="AD31" s="3763"/>
      <c r="AE31" s="3763"/>
      <c r="AF31" s="3763"/>
      <c r="AG31" s="3763"/>
      <c r="AH31" s="3763"/>
      <c r="AI31" s="3763"/>
      <c r="AJ31" s="3763"/>
      <c r="AK31" s="3763"/>
      <c r="AL31" s="3763"/>
      <c r="AM31" s="3763"/>
      <c r="AN31" s="3763"/>
      <c r="AO31" s="3763"/>
      <c r="AP31" s="3763"/>
      <c r="AQ31" s="3763"/>
      <c r="AR31" s="3763"/>
      <c r="AS31" s="3763"/>
      <c r="AT31" s="3763"/>
      <c r="AU31" s="3763"/>
      <c r="AV31" s="3763"/>
      <c r="AW31" s="3763"/>
      <c r="AX31" s="3763"/>
      <c r="AY31" s="3763"/>
      <c r="AZ31" s="3763"/>
      <c r="BA31" s="3763"/>
      <c r="BB31" s="3763"/>
      <c r="BC31" s="3763"/>
      <c r="BD31" s="3763"/>
      <c r="BE31" s="3763"/>
      <c r="BF31" s="3763"/>
      <c r="BG31" s="3763"/>
      <c r="BH31" s="3763"/>
      <c r="BI31" s="3763"/>
      <c r="BJ31" s="3763"/>
      <c r="BK31" s="3763"/>
      <c r="BL31" s="3763"/>
      <c r="BM31" s="3763"/>
      <c r="BN31" s="3763"/>
      <c r="BO31" s="3763"/>
      <c r="BP31" s="3763"/>
      <c r="BQ31" s="3763"/>
      <c r="BR31" s="3763"/>
      <c r="BS31" s="3763"/>
      <c r="BT31" s="3763"/>
      <c r="BU31" s="3763"/>
      <c r="BV31" s="3763"/>
      <c r="BW31" s="3763"/>
      <c r="BX31" s="3763"/>
      <c r="BY31" s="3763"/>
      <c r="BZ31" s="3763"/>
      <c r="CA31" s="3763"/>
      <c r="CB31" s="3763"/>
      <c r="CC31" s="3763"/>
      <c r="CD31" s="3763"/>
      <c r="CE31" s="3763"/>
      <c r="CF31" s="3764" t="str">
        <f>B31</f>
        <v>Fromages par portion &lt; 100 mg de calcium   30 g Primaires</v>
      </c>
      <c r="CG31" s="3764"/>
      <c r="CH31" s="3764"/>
      <c r="CI31" s="3764"/>
      <c r="CJ31" s="3764"/>
      <c r="CK31" s="3764"/>
      <c r="CL31" s="3764"/>
      <c r="CM31" s="3764"/>
      <c r="CN31" s="3764"/>
      <c r="CO31" s="3764"/>
      <c r="CP31" s="3764"/>
      <c r="CQ31" s="3764"/>
      <c r="CR31" s="3764"/>
      <c r="CS31" s="3764"/>
      <c r="CT31" s="3764"/>
      <c r="CU31" s="3764"/>
      <c r="CV31" s="3764"/>
      <c r="CW31" s="3764"/>
      <c r="CX31" s="3764"/>
      <c r="CY31" s="3764"/>
      <c r="CZ31" s="3764"/>
      <c r="DA31" s="3764"/>
      <c r="DB31" s="3764"/>
      <c r="DC31" s="3764"/>
      <c r="DD31" s="3764"/>
      <c r="DE31" s="3764"/>
      <c r="DF31" s="3764"/>
      <c r="DG31" s="3765"/>
      <c r="DH31" s="544"/>
      <c r="DI31" s="200">
        <v>0</v>
      </c>
      <c r="DJ31" s="200">
        <v>0</v>
      </c>
      <c r="DK31" s="95"/>
      <c r="DL31" s="439" t="s">
        <v>1077</v>
      </c>
      <c r="DM31" s="408"/>
      <c r="DN31" s="408"/>
      <c r="DO31" s="408"/>
      <c r="DP31" s="408"/>
      <c r="DQ31" s="408"/>
      <c r="DR31" s="440"/>
      <c r="DS31" s="408"/>
      <c r="DT31" s="200">
        <v>0</v>
      </c>
      <c r="DU31" s="200">
        <v>0</v>
      </c>
      <c r="DV31" s="200">
        <v>0</v>
      </c>
      <c r="DW31" s="200">
        <v>0</v>
      </c>
      <c r="DX31" s="200">
        <v>0</v>
      </c>
      <c r="DY31" s="397"/>
    </row>
    <row r="32" spans="2:129" ht="15.95" customHeight="1">
      <c r="B32" s="3762"/>
      <c r="C32" s="3763"/>
      <c r="D32" s="3763"/>
      <c r="E32" s="3763"/>
      <c r="F32" s="3763"/>
      <c r="G32" s="3763"/>
      <c r="H32" s="3763"/>
      <c r="I32" s="3763"/>
      <c r="J32" s="3763"/>
      <c r="K32" s="3763"/>
      <c r="L32" s="3763"/>
      <c r="M32" s="3763"/>
      <c r="N32" s="3763"/>
      <c r="O32" s="3763"/>
      <c r="P32" s="3763"/>
      <c r="Q32" s="3763"/>
      <c r="R32" s="3763"/>
      <c r="S32" s="3763"/>
      <c r="T32" s="3763"/>
      <c r="U32" s="3763"/>
      <c r="V32" s="3763"/>
      <c r="W32" s="3763"/>
      <c r="X32" s="3763"/>
      <c r="Y32" s="3763"/>
      <c r="Z32" s="3763"/>
      <c r="AA32" s="3763"/>
      <c r="AB32" s="3763"/>
      <c r="AC32" s="3763"/>
      <c r="AD32" s="3763"/>
      <c r="AE32" s="3763"/>
      <c r="AF32" s="3763"/>
      <c r="AG32" s="3763"/>
      <c r="AH32" s="3763"/>
      <c r="AI32" s="3763"/>
      <c r="AJ32" s="3763"/>
      <c r="AK32" s="3763"/>
      <c r="AL32" s="3763"/>
      <c r="AM32" s="3763"/>
      <c r="AN32" s="3763"/>
      <c r="AO32" s="3763"/>
      <c r="AP32" s="3763"/>
      <c r="AQ32" s="3763"/>
      <c r="AR32" s="3763"/>
      <c r="AS32" s="3763"/>
      <c r="AT32" s="3763"/>
      <c r="AU32" s="3763"/>
      <c r="AV32" s="3763"/>
      <c r="AW32" s="3763"/>
      <c r="AX32" s="3763"/>
      <c r="AY32" s="3763"/>
      <c r="AZ32" s="3763"/>
      <c r="BA32" s="3763"/>
      <c r="BB32" s="3763"/>
      <c r="BC32" s="3763"/>
      <c r="BD32" s="3763"/>
      <c r="BE32" s="3763"/>
      <c r="BF32" s="3763"/>
      <c r="BG32" s="3763"/>
      <c r="BH32" s="3763"/>
      <c r="BI32" s="3763"/>
      <c r="BJ32" s="3763"/>
      <c r="BK32" s="3763"/>
      <c r="BL32" s="3763"/>
      <c r="BM32" s="3763"/>
      <c r="BN32" s="3763"/>
      <c r="BO32" s="3763"/>
      <c r="BP32" s="3763"/>
      <c r="BQ32" s="3763"/>
      <c r="BR32" s="3763"/>
      <c r="BS32" s="3763"/>
      <c r="BT32" s="3763"/>
      <c r="BU32" s="3763"/>
      <c r="BV32" s="3763"/>
      <c r="BW32" s="3763"/>
      <c r="BX32" s="3763"/>
      <c r="BY32" s="3763"/>
      <c r="BZ32" s="3763"/>
      <c r="CA32" s="3763"/>
      <c r="CB32" s="3763"/>
      <c r="CC32" s="3763"/>
      <c r="CD32" s="3763"/>
      <c r="CE32" s="3763"/>
      <c r="CF32" s="3766"/>
      <c r="CG32" s="3766"/>
      <c r="CH32" s="3766"/>
      <c r="CI32" s="3766"/>
      <c r="CJ32" s="3766"/>
      <c r="CK32" s="3766"/>
      <c r="CL32" s="3766"/>
      <c r="CM32" s="3766"/>
      <c r="CN32" s="3766"/>
      <c r="CO32" s="3766"/>
      <c r="CP32" s="3766"/>
      <c r="CQ32" s="3766"/>
      <c r="CR32" s="3766"/>
      <c r="CS32" s="3766"/>
      <c r="CT32" s="3766"/>
      <c r="CU32" s="3766"/>
      <c r="CV32" s="3766"/>
      <c r="CW32" s="3766"/>
      <c r="CX32" s="3766"/>
      <c r="CY32" s="3766"/>
      <c r="CZ32" s="3766"/>
      <c r="DA32" s="3766"/>
      <c r="DB32" s="3766"/>
      <c r="DC32" s="3766"/>
      <c r="DD32" s="3766"/>
      <c r="DE32" s="3766"/>
      <c r="DF32" s="3766"/>
      <c r="DG32" s="3767"/>
      <c r="DH32" s="544"/>
      <c r="DI32" s="200">
        <v>0</v>
      </c>
      <c r="DJ32" s="200">
        <v>0</v>
      </c>
      <c r="DK32" s="95"/>
      <c r="DL32" s="439" t="s">
        <v>1078</v>
      </c>
      <c r="DM32" s="408"/>
      <c r="DN32" s="408"/>
      <c r="DO32" s="408"/>
      <c r="DP32" s="408"/>
      <c r="DQ32" s="408"/>
      <c r="DR32" s="440"/>
      <c r="DS32" s="408"/>
      <c r="DT32" s="200">
        <v>0</v>
      </c>
      <c r="DU32" s="200">
        <v>0</v>
      </c>
      <c r="DV32" s="200">
        <v>0</v>
      </c>
      <c r="DW32" s="200">
        <v>0</v>
      </c>
      <c r="DX32" s="200">
        <v>0</v>
      </c>
      <c r="DY32" s="397"/>
    </row>
    <row r="33" spans="2:129" s="2" customFormat="1" ht="15.95" customHeight="1">
      <c r="B33" s="947" t="s">
        <v>847</v>
      </c>
      <c r="C33" s="3023">
        <v>1</v>
      </c>
      <c r="D33" s="3024"/>
      <c r="E33" s="3023">
        <f>C33+1</f>
        <v>2</v>
      </c>
      <c r="F33" s="3024"/>
      <c r="G33" s="3023">
        <f>E33+1</f>
        <v>3</v>
      </c>
      <c r="H33" s="3024"/>
      <c r="I33" s="3023">
        <f>G33+1</f>
        <v>4</v>
      </c>
      <c r="J33" s="3024"/>
      <c r="K33" s="3023">
        <f>I33+1</f>
        <v>5</v>
      </c>
      <c r="L33" s="3024"/>
      <c r="M33" s="3023">
        <f>K33+1</f>
        <v>6</v>
      </c>
      <c r="N33" s="3024"/>
      <c r="O33" s="3023">
        <f>M33+1</f>
        <v>7</v>
      </c>
      <c r="P33" s="3024"/>
      <c r="Q33" s="3023">
        <f>O33+1</f>
        <v>8</v>
      </c>
      <c r="R33" s="3024"/>
      <c r="S33" s="3023">
        <f>Q33+1</f>
        <v>9</v>
      </c>
      <c r="T33" s="3024"/>
      <c r="U33" s="3023">
        <f>S33+1</f>
        <v>10</v>
      </c>
      <c r="V33" s="3024"/>
      <c r="W33" s="3023">
        <f>U33+1</f>
        <v>11</v>
      </c>
      <c r="X33" s="3024"/>
      <c r="Y33" s="3023">
        <f>W33+1</f>
        <v>12</v>
      </c>
      <c r="Z33" s="3024"/>
      <c r="AA33" s="3023">
        <f>Y33+1</f>
        <v>13</v>
      </c>
      <c r="AB33" s="3024"/>
      <c r="AC33" s="113"/>
      <c r="AD33" s="3023">
        <f>AA33+1</f>
        <v>14</v>
      </c>
      <c r="AE33" s="3024"/>
      <c r="AF33" s="3023">
        <f>AD33+1</f>
        <v>15</v>
      </c>
      <c r="AG33" s="3024"/>
      <c r="AH33" s="3023">
        <f>AF33+1</f>
        <v>16</v>
      </c>
      <c r="AI33" s="3024"/>
      <c r="AJ33" s="3023">
        <f>AH33+1</f>
        <v>17</v>
      </c>
      <c r="AK33" s="3024"/>
      <c r="AL33" s="3023">
        <f>AJ33+1</f>
        <v>18</v>
      </c>
      <c r="AM33" s="3024"/>
      <c r="AN33" s="3023">
        <f>AL33+1</f>
        <v>19</v>
      </c>
      <c r="AO33" s="3024"/>
      <c r="AP33" s="3023">
        <f>AN33+1</f>
        <v>20</v>
      </c>
      <c r="AQ33" s="3024"/>
      <c r="AR33" s="3023">
        <f>AP33+1</f>
        <v>21</v>
      </c>
      <c r="AS33" s="3024"/>
      <c r="AT33" s="3023">
        <f>AR33+1</f>
        <v>22</v>
      </c>
      <c r="AU33" s="3024"/>
      <c r="AV33" s="3023">
        <f>AT33+1</f>
        <v>23</v>
      </c>
      <c r="AW33" s="3024"/>
      <c r="AX33" s="3023">
        <f>AV33+1</f>
        <v>24</v>
      </c>
      <c r="AY33" s="3024"/>
      <c r="AZ33" s="3023">
        <f>AX33+1</f>
        <v>25</v>
      </c>
      <c r="BA33" s="3024"/>
      <c r="BB33" s="3023">
        <f>AZ33+1</f>
        <v>26</v>
      </c>
      <c r="BC33" s="3024"/>
      <c r="BD33" s="114"/>
      <c r="BE33" s="3023">
        <f>BB33+1</f>
        <v>27</v>
      </c>
      <c r="BF33" s="3024"/>
      <c r="BG33" s="3023">
        <f>BE33+1</f>
        <v>28</v>
      </c>
      <c r="BH33" s="3024"/>
      <c r="BI33" s="3023">
        <f>BG33+1</f>
        <v>29</v>
      </c>
      <c r="BJ33" s="3024"/>
      <c r="BK33" s="3023">
        <f>BI33+1</f>
        <v>30</v>
      </c>
      <c r="BL33" s="3024"/>
      <c r="BM33" s="3023">
        <f>BK33+1</f>
        <v>31</v>
      </c>
      <c r="BN33" s="3024"/>
      <c r="BO33" s="3023">
        <f>BM33+1</f>
        <v>32</v>
      </c>
      <c r="BP33" s="3024"/>
      <c r="BQ33" s="3023">
        <f>BO33+1</f>
        <v>33</v>
      </c>
      <c r="BR33" s="3024"/>
      <c r="BS33" s="3023">
        <f>BQ33+1</f>
        <v>34</v>
      </c>
      <c r="BT33" s="3024"/>
      <c r="BU33" s="3023">
        <f>BS33+1</f>
        <v>35</v>
      </c>
      <c r="BV33" s="3024"/>
      <c r="BW33" s="3023">
        <f>BU33+1</f>
        <v>36</v>
      </c>
      <c r="BX33" s="3024"/>
      <c r="BY33" s="3023">
        <f>BW33+1</f>
        <v>37</v>
      </c>
      <c r="BZ33" s="3024"/>
      <c r="CA33" s="3023">
        <f>BY33+1</f>
        <v>38</v>
      </c>
      <c r="CB33" s="3024"/>
      <c r="CC33" s="3023">
        <f>CA33+1</f>
        <v>39</v>
      </c>
      <c r="CD33" s="3024"/>
      <c r="CE33" s="115"/>
      <c r="CF33" s="3023">
        <f>CC33+1</f>
        <v>40</v>
      </c>
      <c r="CG33" s="3024"/>
      <c r="CH33" s="3023">
        <f>CF33+1</f>
        <v>41</v>
      </c>
      <c r="CI33" s="3024"/>
      <c r="CJ33" s="3023">
        <f>CH33+1</f>
        <v>42</v>
      </c>
      <c r="CK33" s="3024"/>
      <c r="CL33" s="3023">
        <f>CJ33+1</f>
        <v>43</v>
      </c>
      <c r="CM33" s="3024"/>
      <c r="CN33" s="3023">
        <f>CL33+1</f>
        <v>44</v>
      </c>
      <c r="CO33" s="3024"/>
      <c r="CP33" s="3023">
        <f>CN33+1</f>
        <v>45</v>
      </c>
      <c r="CQ33" s="3024"/>
      <c r="CR33" s="3023">
        <f>CP33+1</f>
        <v>46</v>
      </c>
      <c r="CS33" s="3024"/>
      <c r="CT33" s="3023">
        <f>CR33+1</f>
        <v>47</v>
      </c>
      <c r="CU33" s="3024"/>
      <c r="CV33" s="3023">
        <f>CT33+1</f>
        <v>48</v>
      </c>
      <c r="CW33" s="3024"/>
      <c r="CX33" s="3023">
        <f>CV33+1</f>
        <v>49</v>
      </c>
      <c r="CY33" s="3024"/>
      <c r="CZ33" s="3023">
        <f>CX33+1</f>
        <v>50</v>
      </c>
      <c r="DA33" s="3024"/>
      <c r="DB33" s="3023">
        <f t="shared" ref="DB33" si="59">CZ33+1</f>
        <v>51</v>
      </c>
      <c r="DC33" s="3024"/>
      <c r="DD33" s="3023">
        <f>DB33+1</f>
        <v>52</v>
      </c>
      <c r="DE33" s="3024"/>
      <c r="DF33" s="100" t="s">
        <v>937</v>
      </c>
      <c r="DG33" s="101"/>
      <c r="DH33" s="96"/>
      <c r="DI33" s="200">
        <v>0</v>
      </c>
      <c r="DJ33" s="200">
        <v>0</v>
      </c>
      <c r="DK33" s="95"/>
      <c r="DL33" s="443" t="s">
        <v>1079</v>
      </c>
      <c r="DM33" s="408"/>
      <c r="DN33" s="408"/>
      <c r="DO33" s="408"/>
      <c r="DP33" s="408"/>
      <c r="DQ33" s="408"/>
      <c r="DR33" s="440"/>
      <c r="DS33" s="408"/>
      <c r="DT33" s="200">
        <v>0</v>
      </c>
      <c r="DU33" s="200">
        <v>0</v>
      </c>
      <c r="DV33" s="200">
        <v>0</v>
      </c>
      <c r="DW33" s="200">
        <v>0</v>
      </c>
      <c r="DX33" s="200">
        <v>0</v>
      </c>
      <c r="DY33" s="397"/>
    </row>
    <row r="34" spans="2:129" s="2" customFormat="1" ht="15.95" customHeight="1">
      <c r="B34" s="948" t="s">
        <v>205</v>
      </c>
      <c r="C34" s="102" t="s">
        <v>66</v>
      </c>
      <c r="D34" s="103" t="s">
        <v>77</v>
      </c>
      <c r="E34" s="102" t="s">
        <v>66</v>
      </c>
      <c r="F34" s="103" t="s">
        <v>77</v>
      </c>
      <c r="G34" s="102" t="s">
        <v>66</v>
      </c>
      <c r="H34" s="103" t="s">
        <v>77</v>
      </c>
      <c r="I34" s="102" t="s">
        <v>66</v>
      </c>
      <c r="J34" s="103" t="s">
        <v>77</v>
      </c>
      <c r="K34" s="102" t="s">
        <v>66</v>
      </c>
      <c r="L34" s="103" t="s">
        <v>77</v>
      </c>
      <c r="M34" s="102" t="s">
        <v>66</v>
      </c>
      <c r="N34" s="103" t="s">
        <v>77</v>
      </c>
      <c r="O34" s="102" t="s">
        <v>66</v>
      </c>
      <c r="P34" s="103" t="s">
        <v>77</v>
      </c>
      <c r="Q34" s="102" t="s">
        <v>66</v>
      </c>
      <c r="R34" s="103" t="s">
        <v>77</v>
      </c>
      <c r="S34" s="102" t="s">
        <v>66</v>
      </c>
      <c r="T34" s="103" t="s">
        <v>77</v>
      </c>
      <c r="U34" s="102" t="s">
        <v>66</v>
      </c>
      <c r="V34" s="103" t="s">
        <v>77</v>
      </c>
      <c r="W34" s="102" t="s">
        <v>66</v>
      </c>
      <c r="X34" s="103" t="s">
        <v>77</v>
      </c>
      <c r="Y34" s="102" t="s">
        <v>66</v>
      </c>
      <c r="Z34" s="103" t="s">
        <v>77</v>
      </c>
      <c r="AA34" s="102" t="s">
        <v>66</v>
      </c>
      <c r="AB34" s="104" t="s">
        <v>77</v>
      </c>
      <c r="AC34" s="97"/>
      <c r="AD34" s="105" t="s">
        <v>66</v>
      </c>
      <c r="AE34" s="103" t="s">
        <v>77</v>
      </c>
      <c r="AF34" s="106" t="s">
        <v>66</v>
      </c>
      <c r="AG34" s="103" t="s">
        <v>77</v>
      </c>
      <c r="AH34" s="106" t="s">
        <v>66</v>
      </c>
      <c r="AI34" s="103" t="s">
        <v>77</v>
      </c>
      <c r="AJ34" s="106" t="s">
        <v>66</v>
      </c>
      <c r="AK34" s="103" t="s">
        <v>77</v>
      </c>
      <c r="AL34" s="106" t="s">
        <v>66</v>
      </c>
      <c r="AM34" s="103" t="s">
        <v>77</v>
      </c>
      <c r="AN34" s="106" t="s">
        <v>66</v>
      </c>
      <c r="AO34" s="103" t="s">
        <v>77</v>
      </c>
      <c r="AP34" s="106" t="s">
        <v>66</v>
      </c>
      <c r="AQ34" s="103" t="s">
        <v>77</v>
      </c>
      <c r="AR34" s="106" t="s">
        <v>66</v>
      </c>
      <c r="AS34" s="103" t="s">
        <v>77</v>
      </c>
      <c r="AT34" s="106" t="s">
        <v>66</v>
      </c>
      <c r="AU34" s="103" t="s">
        <v>77</v>
      </c>
      <c r="AV34" s="106" t="s">
        <v>66</v>
      </c>
      <c r="AW34" s="103" t="s">
        <v>77</v>
      </c>
      <c r="AX34" s="106" t="s">
        <v>66</v>
      </c>
      <c r="AY34" s="103" t="s">
        <v>77</v>
      </c>
      <c r="AZ34" s="106" t="s">
        <v>66</v>
      </c>
      <c r="BA34" s="103" t="s">
        <v>77</v>
      </c>
      <c r="BB34" s="106" t="s">
        <v>66</v>
      </c>
      <c r="BC34" s="104" t="s">
        <v>77</v>
      </c>
      <c r="BD34" s="98"/>
      <c r="BE34" s="107" t="s">
        <v>66</v>
      </c>
      <c r="BF34" s="103" t="s">
        <v>77</v>
      </c>
      <c r="BG34" s="108" t="s">
        <v>66</v>
      </c>
      <c r="BH34" s="103" t="s">
        <v>77</v>
      </c>
      <c r="BI34" s="108" t="s">
        <v>66</v>
      </c>
      <c r="BJ34" s="103" t="s">
        <v>77</v>
      </c>
      <c r="BK34" s="108" t="s">
        <v>66</v>
      </c>
      <c r="BL34" s="103" t="s">
        <v>77</v>
      </c>
      <c r="BM34" s="108" t="s">
        <v>66</v>
      </c>
      <c r="BN34" s="103" t="s">
        <v>77</v>
      </c>
      <c r="BO34" s="108" t="s">
        <v>66</v>
      </c>
      <c r="BP34" s="103" t="s">
        <v>77</v>
      </c>
      <c r="BQ34" s="108" t="s">
        <v>66</v>
      </c>
      <c r="BR34" s="103" t="s">
        <v>77</v>
      </c>
      <c r="BS34" s="108" t="s">
        <v>66</v>
      </c>
      <c r="BT34" s="103" t="s">
        <v>77</v>
      </c>
      <c r="BU34" s="108" t="s">
        <v>66</v>
      </c>
      <c r="BV34" s="103" t="s">
        <v>77</v>
      </c>
      <c r="BW34" s="108" t="s">
        <v>66</v>
      </c>
      <c r="BX34" s="103" t="s">
        <v>77</v>
      </c>
      <c r="BY34" s="108" t="s">
        <v>66</v>
      </c>
      <c r="BZ34" s="103" t="s">
        <v>77</v>
      </c>
      <c r="CA34" s="108" t="s">
        <v>66</v>
      </c>
      <c r="CB34" s="103" t="s">
        <v>77</v>
      </c>
      <c r="CC34" s="108" t="s">
        <v>66</v>
      </c>
      <c r="CD34" s="104" t="s">
        <v>77</v>
      </c>
      <c r="CE34" s="99"/>
      <c r="CF34" s="109" t="s">
        <v>66</v>
      </c>
      <c r="CG34" s="103" t="s">
        <v>77</v>
      </c>
      <c r="CH34" s="110" t="s">
        <v>66</v>
      </c>
      <c r="CI34" s="103" t="s">
        <v>77</v>
      </c>
      <c r="CJ34" s="110" t="s">
        <v>66</v>
      </c>
      <c r="CK34" s="103" t="s">
        <v>77</v>
      </c>
      <c r="CL34" s="110" t="s">
        <v>66</v>
      </c>
      <c r="CM34" s="103" t="s">
        <v>77</v>
      </c>
      <c r="CN34" s="110" t="s">
        <v>66</v>
      </c>
      <c r="CO34" s="103" t="s">
        <v>77</v>
      </c>
      <c r="CP34" s="110" t="s">
        <v>66</v>
      </c>
      <c r="CQ34" s="103" t="s">
        <v>77</v>
      </c>
      <c r="CR34" s="110" t="s">
        <v>66</v>
      </c>
      <c r="CS34" s="103" t="s">
        <v>77</v>
      </c>
      <c r="CT34" s="110" t="s">
        <v>66</v>
      </c>
      <c r="CU34" s="103" t="s">
        <v>77</v>
      </c>
      <c r="CV34" s="110" t="s">
        <v>66</v>
      </c>
      <c r="CW34" s="103" t="s">
        <v>77</v>
      </c>
      <c r="CX34" s="110" t="s">
        <v>66</v>
      </c>
      <c r="CY34" s="103" t="s">
        <v>77</v>
      </c>
      <c r="CZ34" s="110" t="s">
        <v>66</v>
      </c>
      <c r="DA34" s="103" t="s">
        <v>77</v>
      </c>
      <c r="DB34" s="110" t="s">
        <v>66</v>
      </c>
      <c r="DC34" s="103" t="s">
        <v>77</v>
      </c>
      <c r="DD34" s="110" t="s">
        <v>66</v>
      </c>
      <c r="DE34" s="104" t="s">
        <v>77</v>
      </c>
      <c r="DF34" s="111" t="s">
        <v>922</v>
      </c>
      <c r="DG34" s="112"/>
      <c r="DH34" s="96"/>
      <c r="DI34" s="200">
        <v>0</v>
      </c>
      <c r="DJ34" s="200">
        <v>0</v>
      </c>
      <c r="DK34" s="95"/>
      <c r="DL34" s="447" t="s">
        <v>1119</v>
      </c>
      <c r="DM34" s="408"/>
      <c r="DN34" s="408"/>
      <c r="DO34" s="408"/>
      <c r="DP34" s="408"/>
      <c r="DQ34" s="408"/>
      <c r="DR34" s="440"/>
      <c r="DS34" s="408"/>
      <c r="DT34" s="200">
        <v>0</v>
      </c>
      <c r="DU34" s="200">
        <v>0</v>
      </c>
      <c r="DV34" s="200">
        <v>0</v>
      </c>
      <c r="DW34" s="200">
        <v>0</v>
      </c>
      <c r="DX34" s="200">
        <v>0</v>
      </c>
      <c r="DY34" s="397"/>
    </row>
    <row r="35" spans="2:129" ht="15.95" customHeight="1">
      <c r="B35" s="428" t="s">
        <v>618</v>
      </c>
      <c r="C35" s="429"/>
      <c r="D35" s="430"/>
      <c r="E35" s="429"/>
      <c r="F35" s="430"/>
      <c r="G35" s="429"/>
      <c r="H35" s="430"/>
      <c r="I35" s="429"/>
      <c r="J35" s="430"/>
      <c r="K35" s="429"/>
      <c r="L35" s="430"/>
      <c r="M35" s="429"/>
      <c r="N35" s="430"/>
      <c r="O35" s="429"/>
      <c r="P35" s="430"/>
      <c r="Q35" s="429"/>
      <c r="R35" s="430"/>
      <c r="S35" s="429"/>
      <c r="T35" s="430"/>
      <c r="U35" s="429"/>
      <c r="V35" s="430"/>
      <c r="W35" s="429"/>
      <c r="X35" s="430"/>
      <c r="Y35" s="429"/>
      <c r="Z35" s="430"/>
      <c r="AA35" s="429"/>
      <c r="AB35" s="431"/>
      <c r="AC35" s="432"/>
      <c r="AD35" s="429"/>
      <c r="AE35" s="430"/>
      <c r="AF35" s="429"/>
      <c r="AG35" s="430"/>
      <c r="AH35" s="429"/>
      <c r="AI35" s="430"/>
      <c r="AJ35" s="429"/>
      <c r="AK35" s="430"/>
      <c r="AL35" s="429"/>
      <c r="AM35" s="430"/>
      <c r="AN35" s="429"/>
      <c r="AO35" s="430"/>
      <c r="AP35" s="429"/>
      <c r="AQ35" s="430"/>
      <c r="AR35" s="429"/>
      <c r="AS35" s="430"/>
      <c r="AT35" s="429"/>
      <c r="AU35" s="430"/>
      <c r="AV35" s="429"/>
      <c r="AW35" s="430"/>
      <c r="AX35" s="429"/>
      <c r="AY35" s="430"/>
      <c r="AZ35" s="429"/>
      <c r="BA35" s="430"/>
      <c r="BB35" s="429"/>
      <c r="BC35" s="431"/>
      <c r="BD35" s="433"/>
      <c r="BE35" s="429"/>
      <c r="BF35" s="430"/>
      <c r="BG35" s="429"/>
      <c r="BH35" s="430"/>
      <c r="BI35" s="429"/>
      <c r="BJ35" s="430"/>
      <c r="BK35" s="429"/>
      <c r="BL35" s="430"/>
      <c r="BM35" s="429"/>
      <c r="BN35" s="430"/>
      <c r="BO35" s="429"/>
      <c r="BP35" s="430"/>
      <c r="BQ35" s="429"/>
      <c r="BR35" s="430"/>
      <c r="BS35" s="429"/>
      <c r="BT35" s="430"/>
      <c r="BU35" s="429"/>
      <c r="BV35" s="430"/>
      <c r="BW35" s="429"/>
      <c r="BX35" s="430"/>
      <c r="BY35" s="429"/>
      <c r="BZ35" s="430"/>
      <c r="CA35" s="429"/>
      <c r="CB35" s="430"/>
      <c r="CC35" s="429"/>
      <c r="CD35" s="431"/>
      <c r="CE35" s="434"/>
      <c r="CF35" s="429"/>
      <c r="CG35" s="430"/>
      <c r="CH35" s="429"/>
      <c r="CI35" s="430"/>
      <c r="CJ35" s="429"/>
      <c r="CK35" s="430"/>
      <c r="CL35" s="429"/>
      <c r="CM35" s="430"/>
      <c r="CN35" s="429"/>
      <c r="CO35" s="430"/>
      <c r="CP35" s="429"/>
      <c r="CQ35" s="430"/>
      <c r="CR35" s="429"/>
      <c r="CS35" s="430"/>
      <c r="CT35" s="429"/>
      <c r="CU35" s="430"/>
      <c r="CV35" s="429"/>
      <c r="CW35" s="430"/>
      <c r="CX35" s="429"/>
      <c r="CY35" s="430"/>
      <c r="CZ35" s="429"/>
      <c r="DA35" s="430"/>
      <c r="DB35" s="429"/>
      <c r="DC35" s="430"/>
      <c r="DD35" s="429"/>
      <c r="DE35" s="431"/>
      <c r="DF35" s="435">
        <f t="shared" ref="DF35:DF46" si="60">SUM(C35:DE35)</f>
        <v>0</v>
      </c>
      <c r="DG35" s="436" t="str">
        <f>IF(DF35=0,"",DF35/DB296)</f>
        <v/>
      </c>
      <c r="DH35" s="437">
        <f t="shared" ref="DH35:DH47" si="61">COUNTA(C35:DE35)</f>
        <v>0</v>
      </c>
      <c r="DI35" s="200"/>
      <c r="DJ35" s="200"/>
      <c r="DK35" s="95"/>
      <c r="DL35" s="447" t="s">
        <v>1120</v>
      </c>
      <c r="DM35" s="408"/>
      <c r="DN35" s="408"/>
      <c r="DO35" s="408"/>
      <c r="DP35" s="408"/>
      <c r="DQ35" s="408"/>
      <c r="DR35" s="440"/>
      <c r="DS35" s="408"/>
      <c r="DT35" s="200">
        <v>0</v>
      </c>
      <c r="DU35" s="200">
        <v>0</v>
      </c>
      <c r="DV35" s="200">
        <v>0</v>
      </c>
      <c r="DW35" s="200">
        <v>0</v>
      </c>
      <c r="DX35" s="200">
        <v>0</v>
      </c>
      <c r="DY35" s="397"/>
    </row>
    <row r="36" spans="2:129" ht="15.95" customHeight="1">
      <c r="B36" s="428" t="s">
        <v>627</v>
      </c>
      <c r="C36" s="429"/>
      <c r="D36" s="430"/>
      <c r="E36" s="429"/>
      <c r="F36" s="430"/>
      <c r="G36" s="429"/>
      <c r="H36" s="430"/>
      <c r="I36" s="429"/>
      <c r="J36" s="430"/>
      <c r="K36" s="429"/>
      <c r="L36" s="430"/>
      <c r="M36" s="429"/>
      <c r="N36" s="430"/>
      <c r="O36" s="429"/>
      <c r="P36" s="430"/>
      <c r="Q36" s="429"/>
      <c r="R36" s="430"/>
      <c r="S36" s="429"/>
      <c r="T36" s="430"/>
      <c r="U36" s="429"/>
      <c r="V36" s="430"/>
      <c r="W36" s="429"/>
      <c r="X36" s="430"/>
      <c r="Y36" s="429"/>
      <c r="Z36" s="430"/>
      <c r="AA36" s="429"/>
      <c r="AB36" s="431"/>
      <c r="AC36" s="432"/>
      <c r="AD36" s="429"/>
      <c r="AE36" s="430"/>
      <c r="AF36" s="429"/>
      <c r="AG36" s="430"/>
      <c r="AH36" s="429"/>
      <c r="AI36" s="430"/>
      <c r="AJ36" s="429"/>
      <c r="AK36" s="430"/>
      <c r="AL36" s="429"/>
      <c r="AM36" s="430"/>
      <c r="AN36" s="429"/>
      <c r="AO36" s="430"/>
      <c r="AP36" s="429"/>
      <c r="AQ36" s="430"/>
      <c r="AR36" s="429"/>
      <c r="AS36" s="430"/>
      <c r="AT36" s="429"/>
      <c r="AU36" s="430"/>
      <c r="AV36" s="429"/>
      <c r="AW36" s="430"/>
      <c r="AX36" s="429"/>
      <c r="AY36" s="430"/>
      <c r="AZ36" s="429"/>
      <c r="BA36" s="430"/>
      <c r="BB36" s="429"/>
      <c r="BC36" s="431"/>
      <c r="BD36" s="433"/>
      <c r="BE36" s="429"/>
      <c r="BF36" s="430"/>
      <c r="BG36" s="429"/>
      <c r="BH36" s="430"/>
      <c r="BI36" s="429"/>
      <c r="BJ36" s="430"/>
      <c r="BK36" s="429"/>
      <c r="BL36" s="430"/>
      <c r="BM36" s="429"/>
      <c r="BN36" s="430"/>
      <c r="BO36" s="429"/>
      <c r="BP36" s="430"/>
      <c r="BQ36" s="429"/>
      <c r="BR36" s="430"/>
      <c r="BS36" s="429"/>
      <c r="BT36" s="430"/>
      <c r="BU36" s="429"/>
      <c r="BV36" s="430"/>
      <c r="BW36" s="429"/>
      <c r="BX36" s="430"/>
      <c r="BY36" s="429"/>
      <c r="BZ36" s="430"/>
      <c r="CA36" s="429"/>
      <c r="CB36" s="430"/>
      <c r="CC36" s="429"/>
      <c r="CD36" s="431"/>
      <c r="CE36" s="434"/>
      <c r="CF36" s="429"/>
      <c r="CG36" s="430"/>
      <c r="CH36" s="429"/>
      <c r="CI36" s="430"/>
      <c r="CJ36" s="429"/>
      <c r="CK36" s="430"/>
      <c r="CL36" s="429"/>
      <c r="CM36" s="430"/>
      <c r="CN36" s="429"/>
      <c r="CO36" s="430"/>
      <c r="CP36" s="429"/>
      <c r="CQ36" s="430"/>
      <c r="CR36" s="429"/>
      <c r="CS36" s="430"/>
      <c r="CT36" s="429"/>
      <c r="CU36" s="430"/>
      <c r="CV36" s="429"/>
      <c r="CW36" s="430"/>
      <c r="CX36" s="429"/>
      <c r="CY36" s="430"/>
      <c r="CZ36" s="429"/>
      <c r="DA36" s="430"/>
      <c r="DB36" s="429"/>
      <c r="DC36" s="430"/>
      <c r="DD36" s="429"/>
      <c r="DE36" s="431"/>
      <c r="DF36" s="435">
        <f t="shared" si="60"/>
        <v>0</v>
      </c>
      <c r="DG36" s="436" t="str">
        <f>IF(DF36=0,"",DF36/DB296)</f>
        <v/>
      </c>
      <c r="DH36" s="437">
        <f t="shared" si="61"/>
        <v>0</v>
      </c>
      <c r="DI36" s="200"/>
      <c r="DJ36" s="200"/>
      <c r="DK36" s="95"/>
      <c r="DL36" s="455"/>
      <c r="DM36" s="408"/>
      <c r="DN36" s="408"/>
      <c r="DO36" s="408"/>
      <c r="DP36" s="408"/>
      <c r="DQ36" s="408"/>
      <c r="DR36" s="440"/>
      <c r="DS36" s="408"/>
      <c r="DT36" s="200">
        <v>0</v>
      </c>
      <c r="DU36" s="200">
        <v>0</v>
      </c>
      <c r="DV36" s="200">
        <v>0</v>
      </c>
      <c r="DW36" s="200">
        <v>0</v>
      </c>
      <c r="DX36" s="200">
        <v>0</v>
      </c>
      <c r="DY36" s="397"/>
    </row>
    <row r="37" spans="2:129" ht="15.95" customHeight="1">
      <c r="B37" s="428" t="s">
        <v>609</v>
      </c>
      <c r="C37" s="429"/>
      <c r="D37" s="430"/>
      <c r="E37" s="429"/>
      <c r="F37" s="430"/>
      <c r="G37" s="429"/>
      <c r="H37" s="430"/>
      <c r="I37" s="429"/>
      <c r="J37" s="430"/>
      <c r="K37" s="429"/>
      <c r="L37" s="430"/>
      <c r="M37" s="429"/>
      <c r="N37" s="430"/>
      <c r="O37" s="429"/>
      <c r="P37" s="430"/>
      <c r="Q37" s="429"/>
      <c r="R37" s="430"/>
      <c r="S37" s="429"/>
      <c r="T37" s="430"/>
      <c r="U37" s="429"/>
      <c r="V37" s="430"/>
      <c r="W37" s="429"/>
      <c r="X37" s="430"/>
      <c r="Y37" s="429"/>
      <c r="Z37" s="430"/>
      <c r="AA37" s="429"/>
      <c r="AB37" s="431"/>
      <c r="AC37" s="432"/>
      <c r="AD37" s="429"/>
      <c r="AE37" s="430"/>
      <c r="AF37" s="429"/>
      <c r="AG37" s="430"/>
      <c r="AH37" s="429"/>
      <c r="AI37" s="430"/>
      <c r="AJ37" s="429"/>
      <c r="AK37" s="430"/>
      <c r="AL37" s="429"/>
      <c r="AM37" s="430"/>
      <c r="AN37" s="429"/>
      <c r="AO37" s="430"/>
      <c r="AP37" s="429"/>
      <c r="AQ37" s="430"/>
      <c r="AR37" s="429"/>
      <c r="AS37" s="430"/>
      <c r="AT37" s="429"/>
      <c r="AU37" s="430"/>
      <c r="AV37" s="429"/>
      <c r="AW37" s="430"/>
      <c r="AX37" s="429"/>
      <c r="AY37" s="430"/>
      <c r="AZ37" s="429"/>
      <c r="BA37" s="430"/>
      <c r="BB37" s="429"/>
      <c r="BC37" s="431"/>
      <c r="BD37" s="433"/>
      <c r="BE37" s="429"/>
      <c r="BF37" s="430"/>
      <c r="BG37" s="429"/>
      <c r="BH37" s="430"/>
      <c r="BI37" s="429"/>
      <c r="BJ37" s="430"/>
      <c r="BK37" s="429"/>
      <c r="BL37" s="430"/>
      <c r="BM37" s="429"/>
      <c r="BN37" s="430"/>
      <c r="BO37" s="429"/>
      <c r="BP37" s="430"/>
      <c r="BQ37" s="429"/>
      <c r="BR37" s="430"/>
      <c r="BS37" s="429"/>
      <c r="BT37" s="430"/>
      <c r="BU37" s="429"/>
      <c r="BV37" s="430"/>
      <c r="BW37" s="429"/>
      <c r="BX37" s="430"/>
      <c r="BY37" s="429"/>
      <c r="BZ37" s="430"/>
      <c r="CA37" s="429"/>
      <c r="CB37" s="430"/>
      <c r="CC37" s="429"/>
      <c r="CD37" s="431"/>
      <c r="CE37" s="434"/>
      <c r="CF37" s="429"/>
      <c r="CG37" s="430"/>
      <c r="CH37" s="429"/>
      <c r="CI37" s="430"/>
      <c r="CJ37" s="429"/>
      <c r="CK37" s="430"/>
      <c r="CL37" s="429"/>
      <c r="CM37" s="430"/>
      <c r="CN37" s="429"/>
      <c r="CO37" s="430"/>
      <c r="CP37" s="429"/>
      <c r="CQ37" s="430"/>
      <c r="CR37" s="429"/>
      <c r="CS37" s="430"/>
      <c r="CT37" s="429"/>
      <c r="CU37" s="430"/>
      <c r="CV37" s="429"/>
      <c r="CW37" s="430"/>
      <c r="CX37" s="429"/>
      <c r="CY37" s="430"/>
      <c r="CZ37" s="429"/>
      <c r="DA37" s="430"/>
      <c r="DB37" s="429"/>
      <c r="DC37" s="430"/>
      <c r="DD37" s="429"/>
      <c r="DE37" s="431"/>
      <c r="DF37" s="435">
        <f t="shared" si="60"/>
        <v>0</v>
      </c>
      <c r="DG37" s="436" t="str">
        <f>IF(DF37=0,"",DF37/DB296)</f>
        <v/>
      </c>
      <c r="DH37" s="437">
        <f t="shared" si="61"/>
        <v>0</v>
      </c>
      <c r="DI37" s="200"/>
      <c r="DJ37" s="200"/>
      <c r="DK37" s="95"/>
      <c r="DL37" s="3093" t="s">
        <v>1121</v>
      </c>
      <c r="DM37" s="3085">
        <f>DF295</f>
        <v>295</v>
      </c>
      <c r="DN37" s="3085" t="s">
        <v>1122</v>
      </c>
      <c r="DO37" s="3085"/>
      <c r="DP37" s="3085"/>
      <c r="DQ37" s="3085"/>
      <c r="DR37" s="3085"/>
      <c r="DS37" s="3085"/>
      <c r="DT37" s="200">
        <v>0</v>
      </c>
      <c r="DU37" s="200">
        <v>0</v>
      </c>
      <c r="DV37" s="200">
        <v>0</v>
      </c>
      <c r="DW37" s="200">
        <v>0</v>
      </c>
      <c r="DX37" s="200">
        <v>0</v>
      </c>
      <c r="DY37" s="397"/>
    </row>
    <row r="38" spans="2:129" ht="15.95" customHeight="1">
      <c r="B38" s="428" t="s">
        <v>641</v>
      </c>
      <c r="C38" s="429"/>
      <c r="D38" s="430"/>
      <c r="E38" s="429"/>
      <c r="F38" s="430"/>
      <c r="G38" s="429"/>
      <c r="H38" s="430"/>
      <c r="I38" s="429"/>
      <c r="J38" s="430"/>
      <c r="K38" s="429"/>
      <c r="L38" s="430"/>
      <c r="M38" s="429"/>
      <c r="N38" s="430"/>
      <c r="O38" s="429"/>
      <c r="P38" s="430"/>
      <c r="Q38" s="429"/>
      <c r="R38" s="430"/>
      <c r="S38" s="429"/>
      <c r="T38" s="430"/>
      <c r="U38" s="429"/>
      <c r="V38" s="430"/>
      <c r="W38" s="429"/>
      <c r="X38" s="430"/>
      <c r="Y38" s="429"/>
      <c r="Z38" s="430"/>
      <c r="AA38" s="429"/>
      <c r="AB38" s="431"/>
      <c r="AC38" s="432"/>
      <c r="AD38" s="429"/>
      <c r="AE38" s="430"/>
      <c r="AF38" s="429"/>
      <c r="AG38" s="430"/>
      <c r="AH38" s="429"/>
      <c r="AI38" s="430"/>
      <c r="AJ38" s="429"/>
      <c r="AK38" s="430"/>
      <c r="AL38" s="429"/>
      <c r="AM38" s="430"/>
      <c r="AN38" s="429"/>
      <c r="AO38" s="430"/>
      <c r="AP38" s="429"/>
      <c r="AQ38" s="430"/>
      <c r="AR38" s="429"/>
      <c r="AS38" s="430"/>
      <c r="AT38" s="429"/>
      <c r="AU38" s="430"/>
      <c r="AV38" s="429"/>
      <c r="AW38" s="430"/>
      <c r="AX38" s="429"/>
      <c r="AY38" s="430"/>
      <c r="AZ38" s="429"/>
      <c r="BA38" s="430"/>
      <c r="BB38" s="429"/>
      <c r="BC38" s="431"/>
      <c r="BD38" s="433"/>
      <c r="BE38" s="429"/>
      <c r="BF38" s="430"/>
      <c r="BG38" s="429"/>
      <c r="BH38" s="430"/>
      <c r="BI38" s="429"/>
      <c r="BJ38" s="430"/>
      <c r="BK38" s="429"/>
      <c r="BL38" s="430"/>
      <c r="BM38" s="429"/>
      <c r="BN38" s="430"/>
      <c r="BO38" s="429"/>
      <c r="BP38" s="430"/>
      <c r="BQ38" s="429"/>
      <c r="BR38" s="430"/>
      <c r="BS38" s="429"/>
      <c r="BT38" s="430"/>
      <c r="BU38" s="429"/>
      <c r="BV38" s="430"/>
      <c r="BW38" s="429"/>
      <c r="BX38" s="430"/>
      <c r="BY38" s="429"/>
      <c r="BZ38" s="430"/>
      <c r="CA38" s="429"/>
      <c r="CB38" s="430"/>
      <c r="CC38" s="429"/>
      <c r="CD38" s="431"/>
      <c r="CE38" s="434"/>
      <c r="CF38" s="429"/>
      <c r="CG38" s="430"/>
      <c r="CH38" s="429"/>
      <c r="CI38" s="430"/>
      <c r="CJ38" s="429"/>
      <c r="CK38" s="430"/>
      <c r="CL38" s="429"/>
      <c r="CM38" s="430"/>
      <c r="CN38" s="429"/>
      <c r="CO38" s="430"/>
      <c r="CP38" s="429"/>
      <c r="CQ38" s="430"/>
      <c r="CR38" s="429"/>
      <c r="CS38" s="430"/>
      <c r="CT38" s="429"/>
      <c r="CU38" s="430"/>
      <c r="CV38" s="429"/>
      <c r="CW38" s="430"/>
      <c r="CX38" s="429"/>
      <c r="CY38" s="430"/>
      <c r="CZ38" s="429"/>
      <c r="DA38" s="430"/>
      <c r="DB38" s="429"/>
      <c r="DC38" s="430"/>
      <c r="DD38" s="429"/>
      <c r="DE38" s="431"/>
      <c r="DF38" s="435">
        <f t="shared" si="60"/>
        <v>0</v>
      </c>
      <c r="DG38" s="436" t="str">
        <f>IF(DF38=0,"",DF38/DB296)</f>
        <v/>
      </c>
      <c r="DH38" s="437">
        <f t="shared" si="61"/>
        <v>0</v>
      </c>
      <c r="DI38" s="200"/>
      <c r="DJ38" s="200"/>
      <c r="DK38" s="95"/>
      <c r="DL38" s="3093"/>
      <c r="DM38" s="3085"/>
      <c r="DN38" s="3085"/>
      <c r="DO38" s="3085"/>
      <c r="DP38" s="3085"/>
      <c r="DQ38" s="3085"/>
      <c r="DR38" s="3085"/>
      <c r="DS38" s="3085"/>
      <c r="DT38" s="200">
        <v>0</v>
      </c>
      <c r="DU38" s="200">
        <v>0</v>
      </c>
      <c r="DV38" s="200">
        <v>0</v>
      </c>
      <c r="DW38" s="200">
        <v>0</v>
      </c>
      <c r="DX38" s="200">
        <v>0</v>
      </c>
      <c r="DY38" s="397"/>
    </row>
    <row r="39" spans="2:129" ht="15.95" customHeight="1">
      <c r="B39" s="428" t="s">
        <v>635</v>
      </c>
      <c r="C39" s="429"/>
      <c r="D39" s="430"/>
      <c r="E39" s="429"/>
      <c r="F39" s="430"/>
      <c r="G39" s="429"/>
      <c r="H39" s="430"/>
      <c r="I39" s="429"/>
      <c r="J39" s="430"/>
      <c r="K39" s="429"/>
      <c r="L39" s="430"/>
      <c r="M39" s="429"/>
      <c r="N39" s="430"/>
      <c r="O39" s="429"/>
      <c r="P39" s="430"/>
      <c r="Q39" s="429"/>
      <c r="R39" s="430"/>
      <c r="S39" s="429"/>
      <c r="T39" s="430"/>
      <c r="U39" s="429"/>
      <c r="V39" s="430"/>
      <c r="W39" s="429"/>
      <c r="X39" s="430"/>
      <c r="Y39" s="429"/>
      <c r="Z39" s="430"/>
      <c r="AA39" s="429"/>
      <c r="AB39" s="431"/>
      <c r="AC39" s="432"/>
      <c r="AD39" s="429"/>
      <c r="AE39" s="430"/>
      <c r="AF39" s="429"/>
      <c r="AG39" s="430"/>
      <c r="AH39" s="429"/>
      <c r="AI39" s="430"/>
      <c r="AJ39" s="429"/>
      <c r="AK39" s="430"/>
      <c r="AL39" s="429"/>
      <c r="AM39" s="430"/>
      <c r="AN39" s="429"/>
      <c r="AO39" s="430"/>
      <c r="AP39" s="429"/>
      <c r="AQ39" s="430"/>
      <c r="AR39" s="429"/>
      <c r="AS39" s="430"/>
      <c r="AT39" s="429"/>
      <c r="AU39" s="430"/>
      <c r="AV39" s="429"/>
      <c r="AW39" s="430"/>
      <c r="AX39" s="429"/>
      <c r="AY39" s="430"/>
      <c r="AZ39" s="429"/>
      <c r="BA39" s="430"/>
      <c r="BB39" s="429"/>
      <c r="BC39" s="431"/>
      <c r="BD39" s="433"/>
      <c r="BE39" s="429"/>
      <c r="BF39" s="430"/>
      <c r="BG39" s="429"/>
      <c r="BH39" s="430"/>
      <c r="BI39" s="429"/>
      <c r="BJ39" s="430"/>
      <c r="BK39" s="429"/>
      <c r="BL39" s="430"/>
      <c r="BM39" s="429"/>
      <c r="BN39" s="430"/>
      <c r="BO39" s="429"/>
      <c r="BP39" s="430"/>
      <c r="BQ39" s="429"/>
      <c r="BR39" s="430"/>
      <c r="BS39" s="429"/>
      <c r="BT39" s="430"/>
      <c r="BU39" s="429"/>
      <c r="BV39" s="430"/>
      <c r="BW39" s="429"/>
      <c r="BX39" s="430"/>
      <c r="BY39" s="429"/>
      <c r="BZ39" s="430"/>
      <c r="CA39" s="429"/>
      <c r="CB39" s="430"/>
      <c r="CC39" s="429"/>
      <c r="CD39" s="431"/>
      <c r="CE39" s="434"/>
      <c r="CF39" s="429"/>
      <c r="CG39" s="430"/>
      <c r="CH39" s="429"/>
      <c r="CI39" s="430"/>
      <c r="CJ39" s="429"/>
      <c r="CK39" s="430"/>
      <c r="CL39" s="429"/>
      <c r="CM39" s="430"/>
      <c r="CN39" s="429"/>
      <c r="CO39" s="430"/>
      <c r="CP39" s="429"/>
      <c r="CQ39" s="430"/>
      <c r="CR39" s="429"/>
      <c r="CS39" s="430"/>
      <c r="CT39" s="429"/>
      <c r="CU39" s="430"/>
      <c r="CV39" s="429"/>
      <c r="CW39" s="430"/>
      <c r="CX39" s="429"/>
      <c r="CY39" s="430"/>
      <c r="CZ39" s="429"/>
      <c r="DA39" s="430"/>
      <c r="DB39" s="429"/>
      <c r="DC39" s="430"/>
      <c r="DD39" s="429"/>
      <c r="DE39" s="431"/>
      <c r="DF39" s="435">
        <f t="shared" si="60"/>
        <v>0</v>
      </c>
      <c r="DG39" s="436" t="str">
        <f>IF(DF39=0,"",DF39/DB296)</f>
        <v/>
      </c>
      <c r="DH39" s="437">
        <f t="shared" si="61"/>
        <v>0</v>
      </c>
      <c r="DI39" s="200"/>
      <c r="DJ39" s="200"/>
      <c r="DK39" s="95"/>
      <c r="DL39" s="408"/>
      <c r="DM39" s="408"/>
      <c r="DN39" s="408"/>
      <c r="DO39" s="408"/>
      <c r="DP39" s="408"/>
      <c r="DQ39" s="408"/>
      <c r="DR39" s="440"/>
      <c r="DS39" s="408"/>
      <c r="DT39" s="200">
        <v>0</v>
      </c>
      <c r="DU39" s="200">
        <v>0</v>
      </c>
      <c r="DV39" s="200">
        <v>0</v>
      </c>
      <c r="DW39" s="200">
        <v>0</v>
      </c>
      <c r="DX39" s="200">
        <v>0</v>
      </c>
      <c r="DY39" s="397"/>
    </row>
    <row r="40" spans="2:129" ht="15.95" customHeight="1">
      <c r="B40" s="428" t="s">
        <v>643</v>
      </c>
      <c r="C40" s="429"/>
      <c r="D40" s="430"/>
      <c r="E40" s="429"/>
      <c r="F40" s="430"/>
      <c r="G40" s="429"/>
      <c r="H40" s="430"/>
      <c r="I40" s="429"/>
      <c r="J40" s="430"/>
      <c r="K40" s="429"/>
      <c r="L40" s="430"/>
      <c r="M40" s="429"/>
      <c r="N40" s="430"/>
      <c r="O40" s="429"/>
      <c r="P40" s="430"/>
      <c r="Q40" s="429"/>
      <c r="R40" s="430"/>
      <c r="S40" s="429"/>
      <c r="T40" s="430"/>
      <c r="U40" s="429"/>
      <c r="V40" s="430"/>
      <c r="W40" s="429"/>
      <c r="X40" s="430"/>
      <c r="Y40" s="429"/>
      <c r="Z40" s="430"/>
      <c r="AA40" s="429"/>
      <c r="AB40" s="431"/>
      <c r="AC40" s="432"/>
      <c r="AD40" s="429"/>
      <c r="AE40" s="430"/>
      <c r="AF40" s="429"/>
      <c r="AG40" s="430"/>
      <c r="AH40" s="429"/>
      <c r="AI40" s="430"/>
      <c r="AJ40" s="429"/>
      <c r="AK40" s="430"/>
      <c r="AL40" s="429"/>
      <c r="AM40" s="430"/>
      <c r="AN40" s="429"/>
      <c r="AO40" s="430"/>
      <c r="AP40" s="429"/>
      <c r="AQ40" s="430"/>
      <c r="AR40" s="429"/>
      <c r="AS40" s="430"/>
      <c r="AT40" s="429"/>
      <c r="AU40" s="430"/>
      <c r="AV40" s="429"/>
      <c r="AW40" s="430"/>
      <c r="AX40" s="429"/>
      <c r="AY40" s="430"/>
      <c r="AZ40" s="429"/>
      <c r="BA40" s="430"/>
      <c r="BB40" s="429"/>
      <c r="BC40" s="431"/>
      <c r="BD40" s="433"/>
      <c r="BE40" s="429"/>
      <c r="BF40" s="430"/>
      <c r="BG40" s="429"/>
      <c r="BH40" s="430"/>
      <c r="BI40" s="429"/>
      <c r="BJ40" s="430"/>
      <c r="BK40" s="429"/>
      <c r="BL40" s="430"/>
      <c r="BM40" s="429"/>
      <c r="BN40" s="430"/>
      <c r="BO40" s="429"/>
      <c r="BP40" s="430"/>
      <c r="BQ40" s="429"/>
      <c r="BR40" s="430"/>
      <c r="BS40" s="429"/>
      <c r="BT40" s="430"/>
      <c r="BU40" s="429"/>
      <c r="BV40" s="430"/>
      <c r="BW40" s="429"/>
      <c r="BX40" s="430"/>
      <c r="BY40" s="429"/>
      <c r="BZ40" s="430"/>
      <c r="CA40" s="429"/>
      <c r="CB40" s="430"/>
      <c r="CC40" s="429"/>
      <c r="CD40" s="431"/>
      <c r="CE40" s="434"/>
      <c r="CF40" s="429"/>
      <c r="CG40" s="430"/>
      <c r="CH40" s="429"/>
      <c r="CI40" s="430"/>
      <c r="CJ40" s="429"/>
      <c r="CK40" s="430"/>
      <c r="CL40" s="429"/>
      <c r="CM40" s="430"/>
      <c r="CN40" s="429"/>
      <c r="CO40" s="430"/>
      <c r="CP40" s="429"/>
      <c r="CQ40" s="430"/>
      <c r="CR40" s="429"/>
      <c r="CS40" s="430"/>
      <c r="CT40" s="429"/>
      <c r="CU40" s="430"/>
      <c r="CV40" s="429"/>
      <c r="CW40" s="430"/>
      <c r="CX40" s="429"/>
      <c r="CY40" s="430"/>
      <c r="CZ40" s="429"/>
      <c r="DA40" s="430"/>
      <c r="DB40" s="429"/>
      <c r="DC40" s="430"/>
      <c r="DD40" s="429"/>
      <c r="DE40" s="431"/>
      <c r="DF40" s="435">
        <f t="shared" si="60"/>
        <v>0</v>
      </c>
      <c r="DG40" s="436" t="str">
        <f>IF(DF40=0,"",DF40/DB296)</f>
        <v/>
      </c>
      <c r="DH40" s="437">
        <f t="shared" si="61"/>
        <v>0</v>
      </c>
      <c r="DI40" s="200"/>
      <c r="DJ40" s="200"/>
      <c r="DK40" s="95"/>
      <c r="DL40" s="1347">
        <v>18</v>
      </c>
      <c r="DM40" s="3675" t="s">
        <v>597</v>
      </c>
      <c r="DN40" s="3675"/>
      <c r="DO40" s="3676"/>
      <c r="DP40" s="1348">
        <v>42</v>
      </c>
      <c r="DQ40" s="3768" t="s">
        <v>599</v>
      </c>
      <c r="DR40" s="3768"/>
      <c r="DS40" s="3769"/>
      <c r="DT40" s="200">
        <v>0</v>
      </c>
      <c r="DU40" s="200">
        <v>0</v>
      </c>
      <c r="DV40" s="200">
        <v>0</v>
      </c>
      <c r="DW40" s="200">
        <v>0</v>
      </c>
      <c r="DX40" s="200">
        <v>0</v>
      </c>
      <c r="DY40" s="397"/>
    </row>
    <row r="41" spans="2:129" ht="15.95" customHeight="1">
      <c r="B41" s="428" t="s">
        <v>647</v>
      </c>
      <c r="C41" s="429"/>
      <c r="D41" s="430"/>
      <c r="E41" s="429"/>
      <c r="F41" s="430"/>
      <c r="G41" s="429"/>
      <c r="H41" s="430"/>
      <c r="I41" s="429"/>
      <c r="J41" s="430"/>
      <c r="K41" s="429"/>
      <c r="L41" s="430"/>
      <c r="M41" s="429"/>
      <c r="N41" s="430"/>
      <c r="O41" s="429"/>
      <c r="P41" s="430"/>
      <c r="Q41" s="429"/>
      <c r="R41" s="430"/>
      <c r="S41" s="429"/>
      <c r="T41" s="430"/>
      <c r="U41" s="429"/>
      <c r="V41" s="430"/>
      <c r="W41" s="429"/>
      <c r="X41" s="430"/>
      <c r="Y41" s="429"/>
      <c r="Z41" s="430"/>
      <c r="AA41" s="429"/>
      <c r="AB41" s="431"/>
      <c r="AC41" s="432"/>
      <c r="AD41" s="429"/>
      <c r="AE41" s="430"/>
      <c r="AF41" s="429"/>
      <c r="AG41" s="430"/>
      <c r="AH41" s="429"/>
      <c r="AI41" s="430"/>
      <c r="AJ41" s="429"/>
      <c r="AK41" s="430"/>
      <c r="AL41" s="429"/>
      <c r="AM41" s="430"/>
      <c r="AN41" s="429"/>
      <c r="AO41" s="430"/>
      <c r="AP41" s="429"/>
      <c r="AQ41" s="430"/>
      <c r="AR41" s="429"/>
      <c r="AS41" s="430"/>
      <c r="AT41" s="429"/>
      <c r="AU41" s="430"/>
      <c r="AV41" s="429"/>
      <c r="AW41" s="430"/>
      <c r="AX41" s="429"/>
      <c r="AY41" s="430"/>
      <c r="AZ41" s="429"/>
      <c r="BA41" s="430"/>
      <c r="BB41" s="429"/>
      <c r="BC41" s="431"/>
      <c r="BD41" s="433"/>
      <c r="BE41" s="429"/>
      <c r="BF41" s="430"/>
      <c r="BG41" s="429"/>
      <c r="BH41" s="430"/>
      <c r="BI41" s="429"/>
      <c r="BJ41" s="430"/>
      <c r="BK41" s="429"/>
      <c r="BL41" s="430"/>
      <c r="BM41" s="429"/>
      <c r="BN41" s="430"/>
      <c r="BO41" s="429"/>
      <c r="BP41" s="430"/>
      <c r="BQ41" s="429"/>
      <c r="BR41" s="430"/>
      <c r="BS41" s="429"/>
      <c r="BT41" s="430"/>
      <c r="BU41" s="429"/>
      <c r="BV41" s="430"/>
      <c r="BW41" s="429"/>
      <c r="BX41" s="430"/>
      <c r="BY41" s="429"/>
      <c r="BZ41" s="430"/>
      <c r="CA41" s="429"/>
      <c r="CB41" s="430"/>
      <c r="CC41" s="429"/>
      <c r="CD41" s="431"/>
      <c r="CE41" s="434"/>
      <c r="CF41" s="429"/>
      <c r="CG41" s="430"/>
      <c r="CH41" s="429"/>
      <c r="CI41" s="430"/>
      <c r="CJ41" s="429"/>
      <c r="CK41" s="430"/>
      <c r="CL41" s="429"/>
      <c r="CM41" s="430"/>
      <c r="CN41" s="429"/>
      <c r="CO41" s="430"/>
      <c r="CP41" s="429"/>
      <c r="CQ41" s="430"/>
      <c r="CR41" s="429"/>
      <c r="CS41" s="430"/>
      <c r="CT41" s="429"/>
      <c r="CU41" s="430"/>
      <c r="CV41" s="429"/>
      <c r="CW41" s="430"/>
      <c r="CX41" s="429"/>
      <c r="CY41" s="430"/>
      <c r="CZ41" s="429"/>
      <c r="DA41" s="430"/>
      <c r="DB41" s="429"/>
      <c r="DC41" s="430"/>
      <c r="DD41" s="429"/>
      <c r="DE41" s="431"/>
      <c r="DF41" s="435">
        <f t="shared" si="60"/>
        <v>0</v>
      </c>
      <c r="DG41" s="436" t="str">
        <f>IF(DF41=0,"",DF41/DB296)</f>
        <v/>
      </c>
      <c r="DH41" s="437">
        <f t="shared" si="61"/>
        <v>0</v>
      </c>
      <c r="DI41" s="200"/>
      <c r="DJ41" s="200"/>
      <c r="DK41" s="95"/>
      <c r="DL41" s="3770" t="s">
        <v>601</v>
      </c>
      <c r="DM41" s="3254"/>
      <c r="DN41" s="3254"/>
      <c r="DO41" s="3771"/>
      <c r="DP41" s="3770" t="s">
        <v>603</v>
      </c>
      <c r="DQ41" s="3254"/>
      <c r="DR41" s="3254"/>
      <c r="DS41" s="3771"/>
      <c r="DT41" s="200">
        <v>0</v>
      </c>
      <c r="DU41" s="200">
        <v>0</v>
      </c>
      <c r="DV41" s="200">
        <v>0</v>
      </c>
      <c r="DW41" s="200">
        <v>0</v>
      </c>
      <c r="DX41" s="200">
        <v>0</v>
      </c>
      <c r="DY41" s="397"/>
    </row>
    <row r="42" spans="2:129" ht="15.95" customHeight="1">
      <c r="B42" s="428" t="s">
        <v>655</v>
      </c>
      <c r="C42" s="429"/>
      <c r="D42" s="430"/>
      <c r="E42" s="429"/>
      <c r="F42" s="430"/>
      <c r="G42" s="429"/>
      <c r="H42" s="430"/>
      <c r="I42" s="429"/>
      <c r="J42" s="430"/>
      <c r="K42" s="429"/>
      <c r="L42" s="430"/>
      <c r="M42" s="429"/>
      <c r="N42" s="430"/>
      <c r="O42" s="429"/>
      <c r="P42" s="430"/>
      <c r="Q42" s="429"/>
      <c r="R42" s="430"/>
      <c r="S42" s="429"/>
      <c r="T42" s="430"/>
      <c r="U42" s="429"/>
      <c r="V42" s="430"/>
      <c r="W42" s="429"/>
      <c r="X42" s="430"/>
      <c r="Y42" s="429"/>
      <c r="Z42" s="430"/>
      <c r="AA42" s="429"/>
      <c r="AB42" s="431"/>
      <c r="AC42" s="432"/>
      <c r="AD42" s="429"/>
      <c r="AE42" s="430"/>
      <c r="AF42" s="429"/>
      <c r="AG42" s="430"/>
      <c r="AH42" s="429"/>
      <c r="AI42" s="430"/>
      <c r="AJ42" s="429"/>
      <c r="AK42" s="430"/>
      <c r="AL42" s="429"/>
      <c r="AM42" s="430"/>
      <c r="AN42" s="429"/>
      <c r="AO42" s="430"/>
      <c r="AP42" s="429"/>
      <c r="AQ42" s="430"/>
      <c r="AR42" s="429"/>
      <c r="AS42" s="430"/>
      <c r="AT42" s="429"/>
      <c r="AU42" s="430"/>
      <c r="AV42" s="429"/>
      <c r="AW42" s="430"/>
      <c r="AX42" s="429"/>
      <c r="AY42" s="430"/>
      <c r="AZ42" s="429"/>
      <c r="BA42" s="430"/>
      <c r="BB42" s="429"/>
      <c r="BC42" s="431"/>
      <c r="BD42" s="433"/>
      <c r="BE42" s="429"/>
      <c r="BF42" s="430"/>
      <c r="BG42" s="429"/>
      <c r="BH42" s="430"/>
      <c r="BI42" s="429"/>
      <c r="BJ42" s="430"/>
      <c r="BK42" s="429"/>
      <c r="BL42" s="430"/>
      <c r="BM42" s="429"/>
      <c r="BN42" s="430"/>
      <c r="BO42" s="429"/>
      <c r="BP42" s="430"/>
      <c r="BQ42" s="429"/>
      <c r="BR42" s="430"/>
      <c r="BS42" s="429"/>
      <c r="BT42" s="430"/>
      <c r="BU42" s="429"/>
      <c r="BV42" s="430"/>
      <c r="BW42" s="429"/>
      <c r="BX42" s="430"/>
      <c r="BY42" s="429"/>
      <c r="BZ42" s="430"/>
      <c r="CA42" s="429"/>
      <c r="CB42" s="430"/>
      <c r="CC42" s="429"/>
      <c r="CD42" s="431"/>
      <c r="CE42" s="434"/>
      <c r="CF42" s="429"/>
      <c r="CG42" s="430"/>
      <c r="CH42" s="429"/>
      <c r="CI42" s="430"/>
      <c r="CJ42" s="429"/>
      <c r="CK42" s="430"/>
      <c r="CL42" s="429"/>
      <c r="CM42" s="430"/>
      <c r="CN42" s="429"/>
      <c r="CO42" s="430"/>
      <c r="CP42" s="429"/>
      <c r="CQ42" s="430"/>
      <c r="CR42" s="429"/>
      <c r="CS42" s="430"/>
      <c r="CT42" s="429"/>
      <c r="CU42" s="430"/>
      <c r="CV42" s="429"/>
      <c r="CW42" s="430"/>
      <c r="CX42" s="429"/>
      <c r="CY42" s="430"/>
      <c r="CZ42" s="429"/>
      <c r="DA42" s="430"/>
      <c r="DB42" s="429"/>
      <c r="DC42" s="430"/>
      <c r="DD42" s="429"/>
      <c r="DE42" s="431"/>
      <c r="DF42" s="435">
        <f t="shared" si="60"/>
        <v>0</v>
      </c>
      <c r="DG42" s="436" t="str">
        <f>IF(DF42=0,"",DF42/DB296)</f>
        <v/>
      </c>
      <c r="DH42" s="437">
        <f t="shared" si="61"/>
        <v>0</v>
      </c>
      <c r="DI42" s="200"/>
      <c r="DJ42" s="200"/>
      <c r="DK42" s="95"/>
      <c r="DL42" s="3772"/>
      <c r="DM42" s="3773"/>
      <c r="DN42" s="3773"/>
      <c r="DO42" s="3774"/>
      <c r="DP42" s="3772"/>
      <c r="DQ42" s="3773"/>
      <c r="DR42" s="3773"/>
      <c r="DS42" s="3774"/>
      <c r="DT42" s="200">
        <v>0</v>
      </c>
      <c r="DU42" s="200">
        <v>0</v>
      </c>
      <c r="DV42" s="200">
        <v>0</v>
      </c>
      <c r="DW42" s="200">
        <v>0</v>
      </c>
      <c r="DX42" s="200">
        <v>0</v>
      </c>
      <c r="DY42" s="397"/>
    </row>
    <row r="43" spans="2:129" ht="15.95" customHeight="1">
      <c r="B43" s="428" t="s">
        <v>661</v>
      </c>
      <c r="C43" s="429"/>
      <c r="D43" s="430"/>
      <c r="E43" s="429"/>
      <c r="F43" s="430"/>
      <c r="G43" s="429"/>
      <c r="H43" s="430"/>
      <c r="I43" s="429"/>
      <c r="J43" s="430"/>
      <c r="K43" s="429"/>
      <c r="L43" s="430"/>
      <c r="M43" s="429"/>
      <c r="N43" s="430"/>
      <c r="O43" s="429"/>
      <c r="P43" s="430"/>
      <c r="Q43" s="429"/>
      <c r="R43" s="430"/>
      <c r="S43" s="429"/>
      <c r="T43" s="430"/>
      <c r="U43" s="429"/>
      <c r="V43" s="430"/>
      <c r="W43" s="429"/>
      <c r="X43" s="430"/>
      <c r="Y43" s="429"/>
      <c r="Z43" s="430"/>
      <c r="AA43" s="429"/>
      <c r="AB43" s="431"/>
      <c r="AC43" s="432"/>
      <c r="AD43" s="429"/>
      <c r="AE43" s="430"/>
      <c r="AF43" s="429"/>
      <c r="AG43" s="430"/>
      <c r="AH43" s="429"/>
      <c r="AI43" s="430"/>
      <c r="AJ43" s="429"/>
      <c r="AK43" s="430"/>
      <c r="AL43" s="429"/>
      <c r="AM43" s="430"/>
      <c r="AN43" s="429"/>
      <c r="AO43" s="430"/>
      <c r="AP43" s="429"/>
      <c r="AQ43" s="430"/>
      <c r="AR43" s="429"/>
      <c r="AS43" s="430"/>
      <c r="AT43" s="429"/>
      <c r="AU43" s="430"/>
      <c r="AV43" s="429"/>
      <c r="AW43" s="430"/>
      <c r="AX43" s="429"/>
      <c r="AY43" s="430"/>
      <c r="AZ43" s="429"/>
      <c r="BA43" s="430"/>
      <c r="BB43" s="429"/>
      <c r="BC43" s="431"/>
      <c r="BD43" s="433"/>
      <c r="BE43" s="429"/>
      <c r="BF43" s="430"/>
      <c r="BG43" s="429"/>
      <c r="BH43" s="430"/>
      <c r="BI43" s="429"/>
      <c r="BJ43" s="430"/>
      <c r="BK43" s="429"/>
      <c r="BL43" s="430"/>
      <c r="BM43" s="429"/>
      <c r="BN43" s="430"/>
      <c r="BO43" s="429"/>
      <c r="BP43" s="430"/>
      <c r="BQ43" s="429"/>
      <c r="BR43" s="430"/>
      <c r="BS43" s="429"/>
      <c r="BT43" s="430"/>
      <c r="BU43" s="429"/>
      <c r="BV43" s="430"/>
      <c r="BW43" s="429"/>
      <c r="BX43" s="430"/>
      <c r="BY43" s="429"/>
      <c r="BZ43" s="430"/>
      <c r="CA43" s="429"/>
      <c r="CB43" s="430"/>
      <c r="CC43" s="429"/>
      <c r="CD43" s="431"/>
      <c r="CE43" s="434"/>
      <c r="CF43" s="429"/>
      <c r="CG43" s="430"/>
      <c r="CH43" s="429"/>
      <c r="CI43" s="430"/>
      <c r="CJ43" s="429"/>
      <c r="CK43" s="430"/>
      <c r="CL43" s="429"/>
      <c r="CM43" s="430"/>
      <c r="CN43" s="429"/>
      <c r="CO43" s="430"/>
      <c r="CP43" s="429"/>
      <c r="CQ43" s="430"/>
      <c r="CR43" s="429"/>
      <c r="CS43" s="430"/>
      <c r="CT43" s="429"/>
      <c r="CU43" s="430"/>
      <c r="CV43" s="429"/>
      <c r="CW43" s="430"/>
      <c r="CX43" s="429"/>
      <c r="CY43" s="430"/>
      <c r="CZ43" s="429"/>
      <c r="DA43" s="430"/>
      <c r="DB43" s="429"/>
      <c r="DC43" s="430"/>
      <c r="DD43" s="429"/>
      <c r="DE43" s="431"/>
      <c r="DF43" s="435">
        <f t="shared" si="60"/>
        <v>0</v>
      </c>
      <c r="DG43" s="436" t="str">
        <f>IF(DF43=0,"",DF43/DB296)</f>
        <v/>
      </c>
      <c r="DH43" s="437">
        <f t="shared" si="61"/>
        <v>0</v>
      </c>
      <c r="DI43" s="200"/>
      <c r="DJ43" s="200"/>
      <c r="DK43" s="95"/>
      <c r="DL43" s="966" t="s">
        <v>1123</v>
      </c>
      <c r="DM43" s="1349">
        <v>11</v>
      </c>
      <c r="DN43" s="968" t="s">
        <v>1124</v>
      </c>
      <c r="DO43" s="1350">
        <v>29</v>
      </c>
      <c r="DP43" s="966" t="s">
        <v>1123</v>
      </c>
      <c r="DQ43" s="1349">
        <v>204</v>
      </c>
      <c r="DR43" s="968" t="s">
        <v>1124</v>
      </c>
      <c r="DS43" s="1350">
        <v>247</v>
      </c>
      <c r="DT43" s="200">
        <v>0</v>
      </c>
      <c r="DU43" s="200">
        <v>0</v>
      </c>
      <c r="DV43" s="200">
        <v>0</v>
      </c>
      <c r="DW43" s="200">
        <v>0</v>
      </c>
      <c r="DX43" s="200">
        <v>0</v>
      </c>
      <c r="DY43" s="397"/>
    </row>
    <row r="44" spans="2:129" ht="15.95" customHeight="1">
      <c r="B44" s="428" t="s">
        <v>669</v>
      </c>
      <c r="C44" s="429"/>
      <c r="D44" s="430"/>
      <c r="E44" s="429"/>
      <c r="F44" s="430"/>
      <c r="G44" s="429"/>
      <c r="H44" s="430"/>
      <c r="I44" s="429"/>
      <c r="J44" s="430"/>
      <c r="K44" s="429"/>
      <c r="L44" s="430"/>
      <c r="M44" s="429"/>
      <c r="N44" s="430"/>
      <c r="O44" s="429"/>
      <c r="P44" s="430"/>
      <c r="Q44" s="429"/>
      <c r="R44" s="430"/>
      <c r="S44" s="429"/>
      <c r="T44" s="430"/>
      <c r="U44" s="429"/>
      <c r="V44" s="430"/>
      <c r="W44" s="429"/>
      <c r="X44" s="430"/>
      <c r="Y44" s="429"/>
      <c r="Z44" s="430"/>
      <c r="AA44" s="429"/>
      <c r="AB44" s="431"/>
      <c r="AC44" s="432"/>
      <c r="AD44" s="429"/>
      <c r="AE44" s="430"/>
      <c r="AF44" s="429"/>
      <c r="AG44" s="430"/>
      <c r="AH44" s="429"/>
      <c r="AI44" s="430"/>
      <c r="AJ44" s="429"/>
      <c r="AK44" s="430"/>
      <c r="AL44" s="429"/>
      <c r="AM44" s="430"/>
      <c r="AN44" s="429"/>
      <c r="AO44" s="430"/>
      <c r="AP44" s="429"/>
      <c r="AQ44" s="430"/>
      <c r="AR44" s="429"/>
      <c r="AS44" s="430"/>
      <c r="AT44" s="429"/>
      <c r="AU44" s="430"/>
      <c r="AV44" s="429"/>
      <c r="AW44" s="430"/>
      <c r="AX44" s="429"/>
      <c r="AY44" s="430"/>
      <c r="AZ44" s="429"/>
      <c r="BA44" s="430"/>
      <c r="BB44" s="429"/>
      <c r="BC44" s="431"/>
      <c r="BD44" s="433"/>
      <c r="BE44" s="429"/>
      <c r="BF44" s="430"/>
      <c r="BG44" s="429"/>
      <c r="BH44" s="430"/>
      <c r="BI44" s="429"/>
      <c r="BJ44" s="430"/>
      <c r="BK44" s="429"/>
      <c r="BL44" s="430"/>
      <c r="BM44" s="429"/>
      <c r="BN44" s="430"/>
      <c r="BO44" s="429"/>
      <c r="BP44" s="430"/>
      <c r="BQ44" s="429"/>
      <c r="BR44" s="430"/>
      <c r="BS44" s="429"/>
      <c r="BT44" s="430"/>
      <c r="BU44" s="429"/>
      <c r="BV44" s="430"/>
      <c r="BW44" s="429"/>
      <c r="BX44" s="430"/>
      <c r="BY44" s="429"/>
      <c r="BZ44" s="430"/>
      <c r="CA44" s="429"/>
      <c r="CB44" s="430"/>
      <c r="CC44" s="429"/>
      <c r="CD44" s="431"/>
      <c r="CE44" s="434"/>
      <c r="CF44" s="429"/>
      <c r="CG44" s="430"/>
      <c r="CH44" s="429"/>
      <c r="CI44" s="430"/>
      <c r="CJ44" s="429"/>
      <c r="CK44" s="430"/>
      <c r="CL44" s="429"/>
      <c r="CM44" s="430"/>
      <c r="CN44" s="429"/>
      <c r="CO44" s="430"/>
      <c r="CP44" s="429"/>
      <c r="CQ44" s="430"/>
      <c r="CR44" s="429"/>
      <c r="CS44" s="430"/>
      <c r="CT44" s="429"/>
      <c r="CU44" s="430"/>
      <c r="CV44" s="429"/>
      <c r="CW44" s="430"/>
      <c r="CX44" s="429"/>
      <c r="CY44" s="430"/>
      <c r="CZ44" s="429"/>
      <c r="DA44" s="430"/>
      <c r="DB44" s="429"/>
      <c r="DC44" s="430"/>
      <c r="DD44" s="429"/>
      <c r="DE44" s="431"/>
      <c r="DF44" s="435">
        <f t="shared" si="60"/>
        <v>0</v>
      </c>
      <c r="DG44" s="436" t="str">
        <f>IF(DF44=0,"",DF44/DB296)</f>
        <v/>
      </c>
      <c r="DH44" s="437">
        <f t="shared" si="61"/>
        <v>0</v>
      </c>
      <c r="DI44" s="200"/>
      <c r="DJ44" s="200"/>
      <c r="DK44" s="95"/>
      <c r="DL44" s="970">
        <v>5</v>
      </c>
      <c r="DM44" s="971" t="s">
        <v>867</v>
      </c>
      <c r="DN44" s="1289">
        <v>0.28000000000000003</v>
      </c>
      <c r="DO44" s="972"/>
      <c r="DP44" s="970">
        <v>7</v>
      </c>
      <c r="DQ44" s="971" t="s">
        <v>867</v>
      </c>
      <c r="DR44" s="1289">
        <v>0.33</v>
      </c>
      <c r="DS44" s="972"/>
      <c r="DT44" s="200">
        <v>0</v>
      </c>
      <c r="DU44" s="200">
        <v>0</v>
      </c>
      <c r="DV44" s="200">
        <v>0</v>
      </c>
      <c r="DW44" s="200">
        <v>0</v>
      </c>
      <c r="DX44" s="200">
        <v>0</v>
      </c>
      <c r="DY44" s="397"/>
    </row>
    <row r="45" spans="2:129" ht="15.95" customHeight="1">
      <c r="B45" s="428" t="s">
        <v>677</v>
      </c>
      <c r="C45" s="429"/>
      <c r="D45" s="430"/>
      <c r="E45" s="429"/>
      <c r="F45" s="430"/>
      <c r="G45" s="429"/>
      <c r="H45" s="430"/>
      <c r="I45" s="429"/>
      <c r="J45" s="430"/>
      <c r="K45" s="429"/>
      <c r="L45" s="430"/>
      <c r="M45" s="429"/>
      <c r="N45" s="430"/>
      <c r="O45" s="429"/>
      <c r="P45" s="430"/>
      <c r="Q45" s="429"/>
      <c r="R45" s="430"/>
      <c r="S45" s="429"/>
      <c r="T45" s="430"/>
      <c r="U45" s="429"/>
      <c r="V45" s="430"/>
      <c r="W45" s="429"/>
      <c r="X45" s="430"/>
      <c r="Y45" s="429"/>
      <c r="Z45" s="430"/>
      <c r="AA45" s="429"/>
      <c r="AB45" s="431"/>
      <c r="AC45" s="432"/>
      <c r="AD45" s="429"/>
      <c r="AE45" s="430"/>
      <c r="AF45" s="429"/>
      <c r="AG45" s="430"/>
      <c r="AH45" s="429"/>
      <c r="AI45" s="430"/>
      <c r="AJ45" s="429"/>
      <c r="AK45" s="430"/>
      <c r="AL45" s="429"/>
      <c r="AM45" s="430"/>
      <c r="AN45" s="429"/>
      <c r="AO45" s="430"/>
      <c r="AP45" s="429"/>
      <c r="AQ45" s="430"/>
      <c r="AR45" s="429"/>
      <c r="AS45" s="430"/>
      <c r="AT45" s="429"/>
      <c r="AU45" s="430"/>
      <c r="AV45" s="429"/>
      <c r="AW45" s="430"/>
      <c r="AX45" s="429"/>
      <c r="AY45" s="430"/>
      <c r="AZ45" s="429"/>
      <c r="BA45" s="430"/>
      <c r="BB45" s="429"/>
      <c r="BC45" s="431"/>
      <c r="BD45" s="433"/>
      <c r="BE45" s="429"/>
      <c r="BF45" s="430"/>
      <c r="BG45" s="429"/>
      <c r="BH45" s="430"/>
      <c r="BI45" s="429"/>
      <c r="BJ45" s="430"/>
      <c r="BK45" s="429"/>
      <c r="BL45" s="430"/>
      <c r="BM45" s="429"/>
      <c r="BN45" s="430"/>
      <c r="BO45" s="429"/>
      <c r="BP45" s="430"/>
      <c r="BQ45" s="429"/>
      <c r="BR45" s="430"/>
      <c r="BS45" s="429"/>
      <c r="BT45" s="430"/>
      <c r="BU45" s="429"/>
      <c r="BV45" s="430"/>
      <c r="BW45" s="429"/>
      <c r="BX45" s="430"/>
      <c r="BY45" s="429"/>
      <c r="BZ45" s="430"/>
      <c r="CA45" s="429"/>
      <c r="CB45" s="430"/>
      <c r="CC45" s="429"/>
      <c r="CD45" s="431"/>
      <c r="CE45" s="434"/>
      <c r="CF45" s="429"/>
      <c r="CG45" s="430"/>
      <c r="CH45" s="429"/>
      <c r="CI45" s="430"/>
      <c r="CJ45" s="429"/>
      <c r="CK45" s="430"/>
      <c r="CL45" s="429"/>
      <c r="CM45" s="430"/>
      <c r="CN45" s="429"/>
      <c r="CO45" s="430"/>
      <c r="CP45" s="429"/>
      <c r="CQ45" s="430"/>
      <c r="CR45" s="429"/>
      <c r="CS45" s="430"/>
      <c r="CT45" s="429"/>
      <c r="CU45" s="430"/>
      <c r="CV45" s="429"/>
      <c r="CW45" s="430"/>
      <c r="CX45" s="429"/>
      <c r="CY45" s="430"/>
      <c r="CZ45" s="429"/>
      <c r="DA45" s="430"/>
      <c r="DB45" s="429"/>
      <c r="DC45" s="430"/>
      <c r="DD45" s="429"/>
      <c r="DE45" s="431"/>
      <c r="DF45" s="435">
        <f t="shared" si="60"/>
        <v>0</v>
      </c>
      <c r="DG45" s="436" t="str">
        <f>IF(DF45=0,"",DF45/DB296)</f>
        <v/>
      </c>
      <c r="DH45" s="437">
        <f t="shared" si="61"/>
        <v>0</v>
      </c>
      <c r="DI45" s="200"/>
      <c r="DJ45" s="200"/>
      <c r="DK45" s="95"/>
      <c r="DL45" s="395"/>
      <c r="DM45" s="395"/>
      <c r="DN45" s="395"/>
      <c r="DO45" s="395"/>
      <c r="DP45" s="395"/>
      <c r="DQ45" s="395"/>
      <c r="DR45" s="395"/>
      <c r="DS45" s="395"/>
      <c r="DT45" s="200">
        <v>0</v>
      </c>
      <c r="DU45" s="200">
        <v>0</v>
      </c>
      <c r="DV45" s="200">
        <v>0</v>
      </c>
      <c r="DW45" s="200">
        <v>0</v>
      </c>
      <c r="DX45" s="200">
        <v>0</v>
      </c>
      <c r="DY45" s="397"/>
    </row>
    <row r="46" spans="2:129" ht="15.95" customHeight="1">
      <c r="B46" s="428" t="s">
        <v>683</v>
      </c>
      <c r="C46" s="429"/>
      <c r="D46" s="430"/>
      <c r="E46" s="429"/>
      <c r="F46" s="430"/>
      <c r="G46" s="429"/>
      <c r="H46" s="430"/>
      <c r="I46" s="429"/>
      <c r="J46" s="430"/>
      <c r="K46" s="429"/>
      <c r="L46" s="430"/>
      <c r="M46" s="429"/>
      <c r="N46" s="430"/>
      <c r="O46" s="429"/>
      <c r="P46" s="430"/>
      <c r="Q46" s="429"/>
      <c r="R46" s="430"/>
      <c r="S46" s="429"/>
      <c r="T46" s="430"/>
      <c r="U46" s="429"/>
      <c r="V46" s="430"/>
      <c r="W46" s="429"/>
      <c r="X46" s="430"/>
      <c r="Y46" s="429"/>
      <c r="Z46" s="430"/>
      <c r="AA46" s="429"/>
      <c r="AB46" s="431"/>
      <c r="AC46" s="432"/>
      <c r="AD46" s="429"/>
      <c r="AE46" s="430"/>
      <c r="AF46" s="429"/>
      <c r="AG46" s="430"/>
      <c r="AH46" s="429"/>
      <c r="AI46" s="430"/>
      <c r="AJ46" s="429"/>
      <c r="AK46" s="430"/>
      <c r="AL46" s="429"/>
      <c r="AM46" s="430"/>
      <c r="AN46" s="429"/>
      <c r="AO46" s="430"/>
      <c r="AP46" s="429"/>
      <c r="AQ46" s="430"/>
      <c r="AR46" s="429"/>
      <c r="AS46" s="430"/>
      <c r="AT46" s="429"/>
      <c r="AU46" s="430"/>
      <c r="AV46" s="429"/>
      <c r="AW46" s="430"/>
      <c r="AX46" s="429"/>
      <c r="AY46" s="430"/>
      <c r="AZ46" s="429"/>
      <c r="BA46" s="430"/>
      <c r="BB46" s="429"/>
      <c r="BC46" s="431"/>
      <c r="BD46" s="433"/>
      <c r="BE46" s="429"/>
      <c r="BF46" s="430"/>
      <c r="BG46" s="429"/>
      <c r="BH46" s="430"/>
      <c r="BI46" s="429"/>
      <c r="BJ46" s="430"/>
      <c r="BK46" s="429"/>
      <c r="BL46" s="430"/>
      <c r="BM46" s="429"/>
      <c r="BN46" s="430"/>
      <c r="BO46" s="429"/>
      <c r="BP46" s="430"/>
      <c r="BQ46" s="429"/>
      <c r="BR46" s="430"/>
      <c r="BS46" s="429"/>
      <c r="BT46" s="430"/>
      <c r="BU46" s="429"/>
      <c r="BV46" s="430"/>
      <c r="BW46" s="429"/>
      <c r="BX46" s="430"/>
      <c r="BY46" s="429"/>
      <c r="BZ46" s="430"/>
      <c r="CA46" s="429"/>
      <c r="CB46" s="430"/>
      <c r="CC46" s="429"/>
      <c r="CD46" s="431"/>
      <c r="CE46" s="434"/>
      <c r="CF46" s="429"/>
      <c r="CG46" s="430"/>
      <c r="CH46" s="429"/>
      <c r="CI46" s="430"/>
      <c r="CJ46" s="429"/>
      <c r="CK46" s="430"/>
      <c r="CL46" s="429"/>
      <c r="CM46" s="430"/>
      <c r="CN46" s="429"/>
      <c r="CO46" s="430"/>
      <c r="CP46" s="429"/>
      <c r="CQ46" s="430"/>
      <c r="CR46" s="429"/>
      <c r="CS46" s="430"/>
      <c r="CT46" s="429"/>
      <c r="CU46" s="430"/>
      <c r="CV46" s="429"/>
      <c r="CW46" s="430"/>
      <c r="CX46" s="429"/>
      <c r="CY46" s="430"/>
      <c r="CZ46" s="429"/>
      <c r="DA46" s="430"/>
      <c r="DB46" s="429"/>
      <c r="DC46" s="430"/>
      <c r="DD46" s="429"/>
      <c r="DE46" s="431"/>
      <c r="DF46" s="435">
        <f t="shared" si="60"/>
        <v>0</v>
      </c>
      <c r="DG46" s="436" t="str">
        <f>IF(DF46=0,"",DF46/DB296)</f>
        <v/>
      </c>
      <c r="DH46" s="437">
        <f t="shared" si="61"/>
        <v>0</v>
      </c>
      <c r="DI46" s="200"/>
      <c r="DJ46" s="200"/>
      <c r="DK46" s="95"/>
      <c r="DL46" s="3274" t="s">
        <v>1126</v>
      </c>
      <c r="DM46" s="3274"/>
      <c r="DN46" s="3274"/>
      <c r="DO46" s="3274"/>
      <c r="DP46" s="3274"/>
      <c r="DQ46" s="3274"/>
      <c r="DR46" s="3163" t="s">
        <v>1127</v>
      </c>
      <c r="DS46" s="3163">
        <f>ROW(DF316)</f>
        <v>316</v>
      </c>
      <c r="DT46" s="200">
        <v>0</v>
      </c>
      <c r="DU46" s="200">
        <v>0</v>
      </c>
      <c r="DV46" s="200">
        <v>0</v>
      </c>
      <c r="DW46" s="200">
        <v>0</v>
      </c>
      <c r="DX46" s="200">
        <v>0</v>
      </c>
      <c r="DY46" s="397"/>
    </row>
    <row r="47" spans="2:129" ht="15.95" customHeight="1">
      <c r="B47" s="428"/>
      <c r="C47" s="429"/>
      <c r="D47" s="430"/>
      <c r="E47" s="429"/>
      <c r="F47" s="430"/>
      <c r="G47" s="429"/>
      <c r="H47" s="430"/>
      <c r="I47" s="429"/>
      <c r="J47" s="430"/>
      <c r="K47" s="429"/>
      <c r="L47" s="430"/>
      <c r="M47" s="429"/>
      <c r="N47" s="430"/>
      <c r="O47" s="429"/>
      <c r="P47" s="430"/>
      <c r="Q47" s="429"/>
      <c r="R47" s="430"/>
      <c r="S47" s="429"/>
      <c r="T47" s="430"/>
      <c r="U47" s="429"/>
      <c r="V47" s="430"/>
      <c r="W47" s="429"/>
      <c r="X47" s="430"/>
      <c r="Y47" s="429"/>
      <c r="Z47" s="430"/>
      <c r="AA47" s="429"/>
      <c r="AB47" s="431"/>
      <c r="AC47" s="432"/>
      <c r="AD47" s="429"/>
      <c r="AE47" s="430"/>
      <c r="AF47" s="429"/>
      <c r="AG47" s="430"/>
      <c r="AH47" s="429"/>
      <c r="AI47" s="430"/>
      <c r="AJ47" s="429"/>
      <c r="AK47" s="430"/>
      <c r="AL47" s="429"/>
      <c r="AM47" s="430"/>
      <c r="AN47" s="429"/>
      <c r="AO47" s="430"/>
      <c r="AP47" s="429"/>
      <c r="AQ47" s="430"/>
      <c r="AR47" s="429"/>
      <c r="AS47" s="430"/>
      <c r="AT47" s="429"/>
      <c r="AU47" s="430"/>
      <c r="AV47" s="429"/>
      <c r="AW47" s="430"/>
      <c r="AX47" s="429"/>
      <c r="AY47" s="430"/>
      <c r="AZ47" s="429"/>
      <c r="BA47" s="430"/>
      <c r="BB47" s="429"/>
      <c r="BC47" s="431"/>
      <c r="BD47" s="433"/>
      <c r="BE47" s="429"/>
      <c r="BF47" s="430"/>
      <c r="BG47" s="429"/>
      <c r="BH47" s="430"/>
      <c r="BI47" s="429"/>
      <c r="BJ47" s="430"/>
      <c r="BK47" s="429"/>
      <c r="BL47" s="430"/>
      <c r="BM47" s="429"/>
      <c r="BN47" s="430"/>
      <c r="BO47" s="429"/>
      <c r="BP47" s="430"/>
      <c r="BQ47" s="429"/>
      <c r="BR47" s="430"/>
      <c r="BS47" s="429"/>
      <c r="BT47" s="430"/>
      <c r="BU47" s="429"/>
      <c r="BV47" s="430"/>
      <c r="BW47" s="429"/>
      <c r="BX47" s="430"/>
      <c r="BY47" s="429"/>
      <c r="BZ47" s="430"/>
      <c r="CA47" s="429"/>
      <c r="CB47" s="430"/>
      <c r="CC47" s="429"/>
      <c r="CD47" s="431"/>
      <c r="CE47" s="434"/>
      <c r="CF47" s="429"/>
      <c r="CG47" s="430"/>
      <c r="CH47" s="429"/>
      <c r="CI47" s="430"/>
      <c r="CJ47" s="429"/>
      <c r="CK47" s="430"/>
      <c r="CL47" s="429"/>
      <c r="CM47" s="430"/>
      <c r="CN47" s="429"/>
      <c r="CO47" s="430"/>
      <c r="CP47" s="429"/>
      <c r="CQ47" s="430"/>
      <c r="CR47" s="429"/>
      <c r="CS47" s="430"/>
      <c r="CT47" s="429"/>
      <c r="CU47" s="430"/>
      <c r="CV47" s="429"/>
      <c r="CW47" s="430"/>
      <c r="CX47" s="429"/>
      <c r="CY47" s="430"/>
      <c r="CZ47" s="429"/>
      <c r="DA47" s="430"/>
      <c r="DB47" s="429"/>
      <c r="DC47" s="430"/>
      <c r="DD47" s="429"/>
      <c r="DE47" s="431"/>
      <c r="DF47" s="435">
        <f>SUM(C47:DE47)</f>
        <v>0</v>
      </c>
      <c r="DG47" s="436" t="str">
        <f>IF(DF47=0,"",DF47/DB296)</f>
        <v/>
      </c>
      <c r="DH47" s="437">
        <f t="shared" si="61"/>
        <v>0</v>
      </c>
      <c r="DI47" s="200"/>
      <c r="DJ47" s="200"/>
      <c r="DK47" s="95"/>
      <c r="DL47" s="3274"/>
      <c r="DM47" s="3274"/>
      <c r="DN47" s="3274"/>
      <c r="DO47" s="3274"/>
      <c r="DP47" s="3274"/>
      <c r="DQ47" s="3274"/>
      <c r="DR47" s="3093"/>
      <c r="DS47" s="3093"/>
      <c r="DT47" s="200">
        <v>0</v>
      </c>
      <c r="DU47" s="200">
        <v>0</v>
      </c>
      <c r="DV47" s="200">
        <v>0</v>
      </c>
      <c r="DW47" s="200">
        <v>0</v>
      </c>
      <c r="DX47" s="200">
        <v>0</v>
      </c>
      <c r="DY47" s="397"/>
    </row>
    <row r="48" spans="2:129" ht="15.95" customHeight="1">
      <c r="B48" s="959"/>
      <c r="C48" s="620"/>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2"/>
      <c r="AC48" s="97"/>
      <c r="AD48" s="620"/>
      <c r="AE48" s="621"/>
      <c r="AF48" s="621"/>
      <c r="AG48" s="621"/>
      <c r="AH48" s="621"/>
      <c r="AI48" s="621"/>
      <c r="AJ48" s="621"/>
      <c r="AK48" s="621"/>
      <c r="AL48" s="621"/>
      <c r="AM48" s="621"/>
      <c r="AN48" s="621"/>
      <c r="AO48" s="621"/>
      <c r="AP48" s="621"/>
      <c r="AQ48" s="621"/>
      <c r="AR48" s="621"/>
      <c r="AS48" s="621"/>
      <c r="AT48" s="621"/>
      <c r="AU48" s="621"/>
      <c r="AV48" s="621"/>
      <c r="AW48" s="621"/>
      <c r="AX48" s="621"/>
      <c r="AY48" s="621"/>
      <c r="AZ48" s="621"/>
      <c r="BA48" s="621"/>
      <c r="BB48" s="621"/>
      <c r="BC48" s="622"/>
      <c r="BD48" s="98"/>
      <c r="BE48" s="620"/>
      <c r="BF48" s="621"/>
      <c r="BG48" s="621"/>
      <c r="BH48" s="621"/>
      <c r="BI48" s="621"/>
      <c r="BJ48" s="621"/>
      <c r="BK48" s="621"/>
      <c r="BL48" s="621"/>
      <c r="BM48" s="621"/>
      <c r="BN48" s="621"/>
      <c r="BO48" s="621"/>
      <c r="BP48" s="621"/>
      <c r="BQ48" s="621"/>
      <c r="BR48" s="621"/>
      <c r="BS48" s="621"/>
      <c r="BT48" s="621"/>
      <c r="BU48" s="621"/>
      <c r="BV48" s="621"/>
      <c r="BW48" s="621"/>
      <c r="BX48" s="621"/>
      <c r="BY48" s="621"/>
      <c r="BZ48" s="621"/>
      <c r="CA48" s="621"/>
      <c r="CB48" s="621"/>
      <c r="CC48" s="621"/>
      <c r="CD48" s="622"/>
      <c r="CE48" s="99"/>
      <c r="CF48" s="620"/>
      <c r="CG48" s="621"/>
      <c r="CH48" s="621"/>
      <c r="CI48" s="621"/>
      <c r="CJ48" s="621"/>
      <c r="CK48" s="621"/>
      <c r="CL48" s="621"/>
      <c r="CM48" s="621"/>
      <c r="CN48" s="621"/>
      <c r="CO48" s="621"/>
      <c r="CP48" s="621"/>
      <c r="CQ48" s="621"/>
      <c r="CR48" s="621"/>
      <c r="CS48" s="621"/>
      <c r="CT48" s="621"/>
      <c r="CU48" s="621"/>
      <c r="CV48" s="621"/>
      <c r="CW48" s="621"/>
      <c r="CX48" s="621"/>
      <c r="CY48" s="621"/>
      <c r="CZ48" s="621"/>
      <c r="DA48" s="621"/>
      <c r="DB48" s="621"/>
      <c r="DC48" s="621"/>
      <c r="DD48" s="621"/>
      <c r="DE48" s="621"/>
      <c r="DF48" s="621"/>
      <c r="DG48" s="621"/>
      <c r="DH48" s="544"/>
      <c r="DI48" s="200">
        <v>0</v>
      </c>
      <c r="DJ48" s="200">
        <v>0</v>
      </c>
      <c r="DK48" s="95"/>
      <c r="DL48" s="994"/>
      <c r="DM48" s="995"/>
      <c r="DN48" s="469"/>
      <c r="DO48" s="469"/>
      <c r="DP48" s="470" t="s">
        <v>1223</v>
      </c>
      <c r="DQ48" s="270"/>
      <c r="DR48" s="270"/>
      <c r="DS48" s="471"/>
      <c r="DT48" s="200">
        <v>0</v>
      </c>
      <c r="DU48" s="200">
        <v>0</v>
      </c>
      <c r="DV48" s="200">
        <v>0</v>
      </c>
      <c r="DW48" s="200">
        <v>0</v>
      </c>
      <c r="DX48" s="200">
        <v>0</v>
      </c>
      <c r="DY48" s="397"/>
    </row>
    <row r="49" spans="2:129" ht="15.95" customHeight="1">
      <c r="B49" s="3762" t="s">
        <v>1224</v>
      </c>
      <c r="C49" s="3763"/>
      <c r="D49" s="3763"/>
      <c r="E49" s="3763"/>
      <c r="F49" s="3763"/>
      <c r="G49" s="3763"/>
      <c r="H49" s="3763"/>
      <c r="I49" s="3763"/>
      <c r="J49" s="3763"/>
      <c r="K49" s="3763"/>
      <c r="L49" s="3763"/>
      <c r="M49" s="3763"/>
      <c r="N49" s="3763"/>
      <c r="O49" s="3763"/>
      <c r="P49" s="3763"/>
      <c r="Q49" s="3763"/>
      <c r="R49" s="3763"/>
      <c r="S49" s="3763"/>
      <c r="T49" s="3763"/>
      <c r="U49" s="3763"/>
      <c r="V49" s="3763"/>
      <c r="W49" s="3763"/>
      <c r="X49" s="3763"/>
      <c r="Y49" s="3763"/>
      <c r="Z49" s="3763"/>
      <c r="AA49" s="3763"/>
      <c r="AB49" s="3763"/>
      <c r="AC49" s="3763"/>
      <c r="AD49" s="3763"/>
      <c r="AE49" s="3763"/>
      <c r="AF49" s="3763"/>
      <c r="AG49" s="3763"/>
      <c r="AH49" s="3763"/>
      <c r="AI49" s="3763"/>
      <c r="AJ49" s="3763"/>
      <c r="AK49" s="3763"/>
      <c r="AL49" s="3763"/>
      <c r="AM49" s="3763"/>
      <c r="AN49" s="3763"/>
      <c r="AO49" s="3763"/>
      <c r="AP49" s="3763"/>
      <c r="AQ49" s="3763"/>
      <c r="AR49" s="3763"/>
      <c r="AS49" s="3763"/>
      <c r="AT49" s="3763"/>
      <c r="AU49" s="3763"/>
      <c r="AV49" s="3763"/>
      <c r="AW49" s="3763"/>
      <c r="AX49" s="3763"/>
      <c r="AY49" s="3763"/>
      <c r="AZ49" s="3763"/>
      <c r="BA49" s="3763"/>
      <c r="BB49" s="3763"/>
      <c r="BC49" s="3763"/>
      <c r="BD49" s="3763"/>
      <c r="BE49" s="3763"/>
      <c r="BF49" s="3763"/>
      <c r="BG49" s="3763"/>
      <c r="BH49" s="3763"/>
      <c r="BI49" s="3763"/>
      <c r="BJ49" s="3763"/>
      <c r="BK49" s="3763"/>
      <c r="BL49" s="3763"/>
      <c r="BM49" s="3763"/>
      <c r="BN49" s="3763"/>
      <c r="BO49" s="3763"/>
      <c r="BP49" s="3763"/>
      <c r="BQ49" s="3763"/>
      <c r="BR49" s="3763"/>
      <c r="BS49" s="3763"/>
      <c r="BT49" s="3763"/>
      <c r="BU49" s="3763"/>
      <c r="BV49" s="3763"/>
      <c r="BW49" s="3763"/>
      <c r="BX49" s="3763"/>
      <c r="BY49" s="3763"/>
      <c r="BZ49" s="3763"/>
      <c r="CA49" s="3763"/>
      <c r="CB49" s="3763"/>
      <c r="CC49" s="3763"/>
      <c r="CD49" s="3763"/>
      <c r="CE49" s="3763"/>
      <c r="CF49" s="3764" t="str">
        <f>B49</f>
        <v>Fromages par portion &lt; 100 mg de calcium  30 (à 40) g Ados-Adultes</v>
      </c>
      <c r="CG49" s="3764"/>
      <c r="CH49" s="3764"/>
      <c r="CI49" s="3764"/>
      <c r="CJ49" s="3764"/>
      <c r="CK49" s="3764"/>
      <c r="CL49" s="3764"/>
      <c r="CM49" s="3764"/>
      <c r="CN49" s="3764"/>
      <c r="CO49" s="3764"/>
      <c r="CP49" s="3764"/>
      <c r="CQ49" s="3764"/>
      <c r="CR49" s="3764"/>
      <c r="CS49" s="3764"/>
      <c r="CT49" s="3764"/>
      <c r="CU49" s="3764"/>
      <c r="CV49" s="3764"/>
      <c r="CW49" s="3764"/>
      <c r="CX49" s="3764"/>
      <c r="CY49" s="3764"/>
      <c r="CZ49" s="3764"/>
      <c r="DA49" s="3764"/>
      <c r="DB49" s="3764"/>
      <c r="DC49" s="3764"/>
      <c r="DD49" s="3764"/>
      <c r="DE49" s="3764"/>
      <c r="DF49" s="3764"/>
      <c r="DG49" s="3765"/>
      <c r="DH49" s="544"/>
      <c r="DI49" s="200">
        <v>0</v>
      </c>
      <c r="DJ49" s="200">
        <v>0</v>
      </c>
      <c r="DK49" s="95"/>
      <c r="DL49" s="408"/>
      <c r="DM49" s="408"/>
      <c r="DN49" s="472" t="s">
        <v>1081</v>
      </c>
      <c r="DO49" s="473">
        <v>4</v>
      </c>
      <c r="DP49" s="474" t="s">
        <v>1082</v>
      </c>
      <c r="DQ49" s="473">
        <v>20</v>
      </c>
      <c r="DR49" s="475" t="s">
        <v>1083</v>
      </c>
      <c r="DS49" s="408"/>
      <c r="DT49" s="200">
        <v>0</v>
      </c>
      <c r="DU49" s="200">
        <v>0</v>
      </c>
      <c r="DV49" s="200">
        <v>0</v>
      </c>
      <c r="DW49" s="200">
        <v>0</v>
      </c>
      <c r="DX49" s="200">
        <v>0</v>
      </c>
      <c r="DY49" s="397"/>
    </row>
    <row r="50" spans="2:129" ht="15.95" customHeight="1">
      <c r="B50" s="3762"/>
      <c r="C50" s="3763"/>
      <c r="D50" s="3763"/>
      <c r="E50" s="3763"/>
      <c r="F50" s="3763"/>
      <c r="G50" s="3763"/>
      <c r="H50" s="3763"/>
      <c r="I50" s="3763"/>
      <c r="J50" s="3763"/>
      <c r="K50" s="3763"/>
      <c r="L50" s="3763"/>
      <c r="M50" s="3763"/>
      <c r="N50" s="3763"/>
      <c r="O50" s="3763"/>
      <c r="P50" s="3763"/>
      <c r="Q50" s="3763"/>
      <c r="R50" s="3763"/>
      <c r="S50" s="3763"/>
      <c r="T50" s="3763"/>
      <c r="U50" s="3763"/>
      <c r="V50" s="3763"/>
      <c r="W50" s="3763"/>
      <c r="X50" s="3763"/>
      <c r="Y50" s="3763"/>
      <c r="Z50" s="3763"/>
      <c r="AA50" s="3763"/>
      <c r="AB50" s="3763"/>
      <c r="AC50" s="3763"/>
      <c r="AD50" s="3763"/>
      <c r="AE50" s="3763"/>
      <c r="AF50" s="3763"/>
      <c r="AG50" s="3763"/>
      <c r="AH50" s="3763"/>
      <c r="AI50" s="3763"/>
      <c r="AJ50" s="3763"/>
      <c r="AK50" s="3763"/>
      <c r="AL50" s="3763"/>
      <c r="AM50" s="3763"/>
      <c r="AN50" s="3763"/>
      <c r="AO50" s="3763"/>
      <c r="AP50" s="3763"/>
      <c r="AQ50" s="3763"/>
      <c r="AR50" s="3763"/>
      <c r="AS50" s="3763"/>
      <c r="AT50" s="3763"/>
      <c r="AU50" s="3763"/>
      <c r="AV50" s="3763"/>
      <c r="AW50" s="3763"/>
      <c r="AX50" s="3763"/>
      <c r="AY50" s="3763"/>
      <c r="AZ50" s="3763"/>
      <c r="BA50" s="3763"/>
      <c r="BB50" s="3763"/>
      <c r="BC50" s="3763"/>
      <c r="BD50" s="3763"/>
      <c r="BE50" s="3763"/>
      <c r="BF50" s="3763"/>
      <c r="BG50" s="3763"/>
      <c r="BH50" s="3763"/>
      <c r="BI50" s="3763"/>
      <c r="BJ50" s="3763"/>
      <c r="BK50" s="3763"/>
      <c r="BL50" s="3763"/>
      <c r="BM50" s="3763"/>
      <c r="BN50" s="3763"/>
      <c r="BO50" s="3763"/>
      <c r="BP50" s="3763"/>
      <c r="BQ50" s="3763"/>
      <c r="BR50" s="3763"/>
      <c r="BS50" s="3763"/>
      <c r="BT50" s="3763"/>
      <c r="BU50" s="3763"/>
      <c r="BV50" s="3763"/>
      <c r="BW50" s="3763"/>
      <c r="BX50" s="3763"/>
      <c r="BY50" s="3763"/>
      <c r="BZ50" s="3763"/>
      <c r="CA50" s="3763"/>
      <c r="CB50" s="3763"/>
      <c r="CC50" s="3763"/>
      <c r="CD50" s="3763"/>
      <c r="CE50" s="3763"/>
      <c r="CF50" s="3766"/>
      <c r="CG50" s="3766"/>
      <c r="CH50" s="3766"/>
      <c r="CI50" s="3766"/>
      <c r="CJ50" s="3766"/>
      <c r="CK50" s="3766"/>
      <c r="CL50" s="3766"/>
      <c r="CM50" s="3766"/>
      <c r="CN50" s="3766"/>
      <c r="CO50" s="3766"/>
      <c r="CP50" s="3766"/>
      <c r="CQ50" s="3766"/>
      <c r="CR50" s="3766"/>
      <c r="CS50" s="3766"/>
      <c r="CT50" s="3766"/>
      <c r="CU50" s="3766"/>
      <c r="CV50" s="3766"/>
      <c r="CW50" s="3766"/>
      <c r="CX50" s="3766"/>
      <c r="CY50" s="3766"/>
      <c r="CZ50" s="3766"/>
      <c r="DA50" s="3766"/>
      <c r="DB50" s="3766"/>
      <c r="DC50" s="3766"/>
      <c r="DD50" s="3766"/>
      <c r="DE50" s="3766"/>
      <c r="DF50" s="3766"/>
      <c r="DG50" s="3767"/>
      <c r="DH50" s="544"/>
      <c r="DI50" s="200">
        <v>0</v>
      </c>
      <c r="DJ50" s="200">
        <v>0</v>
      </c>
      <c r="DK50" s="95"/>
      <c r="DL50" s="408"/>
      <c r="DM50" s="408"/>
      <c r="DN50" s="408"/>
      <c r="DO50" s="476"/>
      <c r="DP50" s="476"/>
      <c r="DQ50" s="996" t="s">
        <v>1099</v>
      </c>
      <c r="DR50" s="397"/>
      <c r="DS50" s="997"/>
      <c r="DT50" s="200">
        <v>0</v>
      </c>
      <c r="DU50" s="200">
        <v>0</v>
      </c>
      <c r="DV50" s="200">
        <v>0</v>
      </c>
      <c r="DW50" s="200">
        <v>0</v>
      </c>
      <c r="DX50" s="200">
        <v>0</v>
      </c>
      <c r="DY50" s="397"/>
    </row>
    <row r="51" spans="2:129" s="2" customFormat="1" ht="15.95" customHeight="1">
      <c r="B51" s="947" t="s">
        <v>847</v>
      </c>
      <c r="C51" s="3023">
        <v>1</v>
      </c>
      <c r="D51" s="3024"/>
      <c r="E51" s="3023">
        <f>C51+1</f>
        <v>2</v>
      </c>
      <c r="F51" s="3024"/>
      <c r="G51" s="3023">
        <f>E51+1</f>
        <v>3</v>
      </c>
      <c r="H51" s="3024"/>
      <c r="I51" s="3023">
        <f>G51+1</f>
        <v>4</v>
      </c>
      <c r="J51" s="3024"/>
      <c r="K51" s="3023">
        <f>I51+1</f>
        <v>5</v>
      </c>
      <c r="L51" s="3024"/>
      <c r="M51" s="3023">
        <f>K51+1</f>
        <v>6</v>
      </c>
      <c r="N51" s="3024"/>
      <c r="O51" s="3023">
        <f>M51+1</f>
        <v>7</v>
      </c>
      <c r="P51" s="3024"/>
      <c r="Q51" s="3023">
        <f>O51+1</f>
        <v>8</v>
      </c>
      <c r="R51" s="3024"/>
      <c r="S51" s="3023">
        <f>Q51+1</f>
        <v>9</v>
      </c>
      <c r="T51" s="3024"/>
      <c r="U51" s="3023">
        <f>S51+1</f>
        <v>10</v>
      </c>
      <c r="V51" s="3024"/>
      <c r="W51" s="3023">
        <f>U51+1</f>
        <v>11</v>
      </c>
      <c r="X51" s="3024"/>
      <c r="Y51" s="3023">
        <f>W51+1</f>
        <v>12</v>
      </c>
      <c r="Z51" s="3024"/>
      <c r="AA51" s="3023">
        <f>Y51+1</f>
        <v>13</v>
      </c>
      <c r="AB51" s="3024"/>
      <c r="AC51" s="113"/>
      <c r="AD51" s="3023">
        <f>AA51+1</f>
        <v>14</v>
      </c>
      <c r="AE51" s="3024"/>
      <c r="AF51" s="3023">
        <f>AD51+1</f>
        <v>15</v>
      </c>
      <c r="AG51" s="3024"/>
      <c r="AH51" s="3023">
        <f>AF51+1</f>
        <v>16</v>
      </c>
      <c r="AI51" s="3024"/>
      <c r="AJ51" s="3023">
        <f>AH51+1</f>
        <v>17</v>
      </c>
      <c r="AK51" s="3024"/>
      <c r="AL51" s="3023">
        <f>AJ51+1</f>
        <v>18</v>
      </c>
      <c r="AM51" s="3024"/>
      <c r="AN51" s="3023">
        <f>AL51+1</f>
        <v>19</v>
      </c>
      <c r="AO51" s="3024"/>
      <c r="AP51" s="3023">
        <f>AN51+1</f>
        <v>20</v>
      </c>
      <c r="AQ51" s="3024"/>
      <c r="AR51" s="3023">
        <f>AP51+1</f>
        <v>21</v>
      </c>
      <c r="AS51" s="3024"/>
      <c r="AT51" s="3023">
        <f>AR51+1</f>
        <v>22</v>
      </c>
      <c r="AU51" s="3024"/>
      <c r="AV51" s="3023">
        <f>AT51+1</f>
        <v>23</v>
      </c>
      <c r="AW51" s="3024"/>
      <c r="AX51" s="3023">
        <f>AV51+1</f>
        <v>24</v>
      </c>
      <c r="AY51" s="3024"/>
      <c r="AZ51" s="3023">
        <f>AX51+1</f>
        <v>25</v>
      </c>
      <c r="BA51" s="3024"/>
      <c r="BB51" s="3023">
        <f>AZ51+1</f>
        <v>26</v>
      </c>
      <c r="BC51" s="3024"/>
      <c r="BD51" s="114"/>
      <c r="BE51" s="3023">
        <f>BB51+1</f>
        <v>27</v>
      </c>
      <c r="BF51" s="3024"/>
      <c r="BG51" s="3023">
        <f>BE51+1</f>
        <v>28</v>
      </c>
      <c r="BH51" s="3024"/>
      <c r="BI51" s="3023">
        <f>BG51+1</f>
        <v>29</v>
      </c>
      <c r="BJ51" s="3024"/>
      <c r="BK51" s="3023">
        <f>BI51+1</f>
        <v>30</v>
      </c>
      <c r="BL51" s="3024"/>
      <c r="BM51" s="3023">
        <f>BK51+1</f>
        <v>31</v>
      </c>
      <c r="BN51" s="3024"/>
      <c r="BO51" s="3023">
        <f>BM51+1</f>
        <v>32</v>
      </c>
      <c r="BP51" s="3024"/>
      <c r="BQ51" s="3023">
        <f>BO51+1</f>
        <v>33</v>
      </c>
      <c r="BR51" s="3024"/>
      <c r="BS51" s="3023">
        <f>BQ51+1</f>
        <v>34</v>
      </c>
      <c r="BT51" s="3024"/>
      <c r="BU51" s="3023">
        <f>BS51+1</f>
        <v>35</v>
      </c>
      <c r="BV51" s="3024"/>
      <c r="BW51" s="3023">
        <f>BU51+1</f>
        <v>36</v>
      </c>
      <c r="BX51" s="3024"/>
      <c r="BY51" s="3023">
        <f>BW51+1</f>
        <v>37</v>
      </c>
      <c r="BZ51" s="3024"/>
      <c r="CA51" s="3023">
        <f>BY51+1</f>
        <v>38</v>
      </c>
      <c r="CB51" s="3024"/>
      <c r="CC51" s="3023">
        <f>CA51+1</f>
        <v>39</v>
      </c>
      <c r="CD51" s="3024"/>
      <c r="CE51" s="115"/>
      <c r="CF51" s="3023">
        <f>CC51+1</f>
        <v>40</v>
      </c>
      <c r="CG51" s="3024"/>
      <c r="CH51" s="3023">
        <f>CF51+1</f>
        <v>41</v>
      </c>
      <c r="CI51" s="3024"/>
      <c r="CJ51" s="3023">
        <f>CH51+1</f>
        <v>42</v>
      </c>
      <c r="CK51" s="3024"/>
      <c r="CL51" s="3023">
        <f>CJ51+1</f>
        <v>43</v>
      </c>
      <c r="CM51" s="3024"/>
      <c r="CN51" s="3023">
        <f>CL51+1</f>
        <v>44</v>
      </c>
      <c r="CO51" s="3024"/>
      <c r="CP51" s="3023">
        <f>CN51+1</f>
        <v>45</v>
      </c>
      <c r="CQ51" s="3024"/>
      <c r="CR51" s="3023">
        <f>CP51+1</f>
        <v>46</v>
      </c>
      <c r="CS51" s="3024"/>
      <c r="CT51" s="3023">
        <f>CR51+1</f>
        <v>47</v>
      </c>
      <c r="CU51" s="3024"/>
      <c r="CV51" s="3023">
        <f>CT51+1</f>
        <v>48</v>
      </c>
      <c r="CW51" s="3024"/>
      <c r="CX51" s="3023">
        <f>CV51+1</f>
        <v>49</v>
      </c>
      <c r="CY51" s="3024"/>
      <c r="CZ51" s="3023">
        <f>CX51+1</f>
        <v>50</v>
      </c>
      <c r="DA51" s="3024"/>
      <c r="DB51" s="3023">
        <f t="shared" ref="DB51" si="62">CZ51+1</f>
        <v>51</v>
      </c>
      <c r="DC51" s="3024"/>
      <c r="DD51" s="3023">
        <f>DB51+1</f>
        <v>52</v>
      </c>
      <c r="DE51" s="3024"/>
      <c r="DF51" s="100" t="s">
        <v>937</v>
      </c>
      <c r="DG51" s="101"/>
      <c r="DH51" s="96"/>
      <c r="DI51" s="200">
        <v>0</v>
      </c>
      <c r="DJ51" s="200">
        <v>0</v>
      </c>
      <c r="DK51" s="95"/>
      <c r="DL51" s="564">
        <v>0</v>
      </c>
      <c r="DM51" s="564">
        <v>0</v>
      </c>
      <c r="DN51" s="564">
        <v>0</v>
      </c>
      <c r="DO51" s="564">
        <v>0</v>
      </c>
      <c r="DP51" s="564">
        <v>0</v>
      </c>
      <c r="DQ51" s="564">
        <v>0</v>
      </c>
      <c r="DR51" s="564">
        <v>0</v>
      </c>
      <c r="DS51" s="564">
        <v>0</v>
      </c>
      <c r="DT51" s="200">
        <v>0</v>
      </c>
      <c r="DU51" s="200">
        <v>0</v>
      </c>
      <c r="DV51" s="200">
        <v>0</v>
      </c>
      <c r="DW51" s="200">
        <v>0</v>
      </c>
      <c r="DX51" s="200">
        <v>0</v>
      </c>
      <c r="DY51" s="397"/>
    </row>
    <row r="52" spans="2:129" s="2" customFormat="1" ht="15.95" customHeight="1">
      <c r="B52" s="948" t="s">
        <v>205</v>
      </c>
      <c r="C52" s="102" t="s">
        <v>66</v>
      </c>
      <c r="D52" s="103" t="s">
        <v>77</v>
      </c>
      <c r="E52" s="102" t="s">
        <v>66</v>
      </c>
      <c r="F52" s="103" t="s">
        <v>77</v>
      </c>
      <c r="G52" s="102" t="s">
        <v>66</v>
      </c>
      <c r="H52" s="103" t="s">
        <v>77</v>
      </c>
      <c r="I52" s="102" t="s">
        <v>66</v>
      </c>
      <c r="J52" s="103" t="s">
        <v>77</v>
      </c>
      <c r="K52" s="102" t="s">
        <v>66</v>
      </c>
      <c r="L52" s="103" t="s">
        <v>77</v>
      </c>
      <c r="M52" s="102" t="s">
        <v>66</v>
      </c>
      <c r="N52" s="103" t="s">
        <v>77</v>
      </c>
      <c r="O52" s="102" t="s">
        <v>66</v>
      </c>
      <c r="P52" s="103" t="s">
        <v>77</v>
      </c>
      <c r="Q52" s="102" t="s">
        <v>66</v>
      </c>
      <c r="R52" s="103" t="s">
        <v>77</v>
      </c>
      <c r="S52" s="102" t="s">
        <v>66</v>
      </c>
      <c r="T52" s="103" t="s">
        <v>77</v>
      </c>
      <c r="U52" s="102" t="s">
        <v>66</v>
      </c>
      <c r="V52" s="103" t="s">
        <v>77</v>
      </c>
      <c r="W52" s="102" t="s">
        <v>66</v>
      </c>
      <c r="X52" s="103" t="s">
        <v>77</v>
      </c>
      <c r="Y52" s="102" t="s">
        <v>66</v>
      </c>
      <c r="Z52" s="103" t="s">
        <v>77</v>
      </c>
      <c r="AA52" s="102" t="s">
        <v>66</v>
      </c>
      <c r="AB52" s="104" t="s">
        <v>77</v>
      </c>
      <c r="AC52" s="97"/>
      <c r="AD52" s="105" t="s">
        <v>66</v>
      </c>
      <c r="AE52" s="103" t="s">
        <v>77</v>
      </c>
      <c r="AF52" s="106" t="s">
        <v>66</v>
      </c>
      <c r="AG52" s="103" t="s">
        <v>77</v>
      </c>
      <c r="AH52" s="106" t="s">
        <v>66</v>
      </c>
      <c r="AI52" s="103" t="s">
        <v>77</v>
      </c>
      <c r="AJ52" s="106" t="s">
        <v>66</v>
      </c>
      <c r="AK52" s="103" t="s">
        <v>77</v>
      </c>
      <c r="AL52" s="106" t="s">
        <v>66</v>
      </c>
      <c r="AM52" s="103" t="s">
        <v>77</v>
      </c>
      <c r="AN52" s="106" t="s">
        <v>66</v>
      </c>
      <c r="AO52" s="103" t="s">
        <v>77</v>
      </c>
      <c r="AP52" s="106" t="s">
        <v>66</v>
      </c>
      <c r="AQ52" s="103" t="s">
        <v>77</v>
      </c>
      <c r="AR52" s="106" t="s">
        <v>66</v>
      </c>
      <c r="AS52" s="103" t="s">
        <v>77</v>
      </c>
      <c r="AT52" s="106" t="s">
        <v>66</v>
      </c>
      <c r="AU52" s="103" t="s">
        <v>77</v>
      </c>
      <c r="AV52" s="106" t="s">
        <v>66</v>
      </c>
      <c r="AW52" s="103" t="s">
        <v>77</v>
      </c>
      <c r="AX52" s="106" t="s">
        <v>66</v>
      </c>
      <c r="AY52" s="103" t="s">
        <v>77</v>
      </c>
      <c r="AZ52" s="106" t="s">
        <v>66</v>
      </c>
      <c r="BA52" s="103" t="s">
        <v>77</v>
      </c>
      <c r="BB52" s="106" t="s">
        <v>66</v>
      </c>
      <c r="BC52" s="104" t="s">
        <v>77</v>
      </c>
      <c r="BD52" s="98"/>
      <c r="BE52" s="107" t="s">
        <v>66</v>
      </c>
      <c r="BF52" s="103" t="s">
        <v>77</v>
      </c>
      <c r="BG52" s="108" t="s">
        <v>66</v>
      </c>
      <c r="BH52" s="103" t="s">
        <v>77</v>
      </c>
      <c r="BI52" s="108" t="s">
        <v>66</v>
      </c>
      <c r="BJ52" s="103" t="s">
        <v>77</v>
      </c>
      <c r="BK52" s="108" t="s">
        <v>66</v>
      </c>
      <c r="BL52" s="103" t="s">
        <v>77</v>
      </c>
      <c r="BM52" s="108" t="s">
        <v>66</v>
      </c>
      <c r="BN52" s="103" t="s">
        <v>77</v>
      </c>
      <c r="BO52" s="108" t="s">
        <v>66</v>
      </c>
      <c r="BP52" s="103" t="s">
        <v>77</v>
      </c>
      <c r="BQ52" s="108" t="s">
        <v>66</v>
      </c>
      <c r="BR52" s="103" t="s">
        <v>77</v>
      </c>
      <c r="BS52" s="108" t="s">
        <v>66</v>
      </c>
      <c r="BT52" s="103" t="s">
        <v>77</v>
      </c>
      <c r="BU52" s="108" t="s">
        <v>66</v>
      </c>
      <c r="BV52" s="103" t="s">
        <v>77</v>
      </c>
      <c r="BW52" s="108" t="s">
        <v>66</v>
      </c>
      <c r="BX52" s="103" t="s">
        <v>77</v>
      </c>
      <c r="BY52" s="108" t="s">
        <v>66</v>
      </c>
      <c r="BZ52" s="103" t="s">
        <v>77</v>
      </c>
      <c r="CA52" s="108" t="s">
        <v>66</v>
      </c>
      <c r="CB52" s="103" t="s">
        <v>77</v>
      </c>
      <c r="CC52" s="108" t="s">
        <v>66</v>
      </c>
      <c r="CD52" s="104" t="s">
        <v>77</v>
      </c>
      <c r="CE52" s="99"/>
      <c r="CF52" s="109" t="s">
        <v>66</v>
      </c>
      <c r="CG52" s="103" t="s">
        <v>77</v>
      </c>
      <c r="CH52" s="110" t="s">
        <v>66</v>
      </c>
      <c r="CI52" s="103" t="s">
        <v>77</v>
      </c>
      <c r="CJ52" s="110" t="s">
        <v>66</v>
      </c>
      <c r="CK52" s="103" t="s">
        <v>77</v>
      </c>
      <c r="CL52" s="110" t="s">
        <v>66</v>
      </c>
      <c r="CM52" s="103" t="s">
        <v>77</v>
      </c>
      <c r="CN52" s="110" t="s">
        <v>66</v>
      </c>
      <c r="CO52" s="103" t="s">
        <v>77</v>
      </c>
      <c r="CP52" s="110" t="s">
        <v>66</v>
      </c>
      <c r="CQ52" s="103" t="s">
        <v>77</v>
      </c>
      <c r="CR52" s="110" t="s">
        <v>66</v>
      </c>
      <c r="CS52" s="103" t="s">
        <v>77</v>
      </c>
      <c r="CT52" s="110" t="s">
        <v>66</v>
      </c>
      <c r="CU52" s="103" t="s">
        <v>77</v>
      </c>
      <c r="CV52" s="110" t="s">
        <v>66</v>
      </c>
      <c r="CW52" s="103" t="s">
        <v>77</v>
      </c>
      <c r="CX52" s="110" t="s">
        <v>66</v>
      </c>
      <c r="CY52" s="103" t="s">
        <v>77</v>
      </c>
      <c r="CZ52" s="110" t="s">
        <v>66</v>
      </c>
      <c r="DA52" s="103" t="s">
        <v>77</v>
      </c>
      <c r="DB52" s="110" t="s">
        <v>66</v>
      </c>
      <c r="DC52" s="103" t="s">
        <v>77</v>
      </c>
      <c r="DD52" s="110" t="s">
        <v>66</v>
      </c>
      <c r="DE52" s="104" t="s">
        <v>77</v>
      </c>
      <c r="DF52" s="111" t="s">
        <v>922</v>
      </c>
      <c r="DG52" s="112"/>
      <c r="DH52" s="96"/>
      <c r="DI52" s="200">
        <v>0</v>
      </c>
      <c r="DJ52" s="200">
        <v>0</v>
      </c>
      <c r="DK52" s="95"/>
      <c r="DL52" s="408"/>
      <c r="DM52" s="3759" t="s">
        <v>597</v>
      </c>
      <c r="DN52" s="3759"/>
      <c r="DO52" s="3759"/>
      <c r="DP52" s="564">
        <v>0</v>
      </c>
      <c r="DQ52" s="3760" t="s">
        <v>598</v>
      </c>
      <c r="DR52" s="3760"/>
      <c r="DS52" s="3760"/>
      <c r="DT52" s="200">
        <v>0</v>
      </c>
      <c r="DU52" s="200">
        <v>0</v>
      </c>
      <c r="DV52" s="200">
        <v>0</v>
      </c>
      <c r="DW52" s="200">
        <v>0</v>
      </c>
      <c r="DX52" s="200">
        <v>0</v>
      </c>
      <c r="DY52" s="397"/>
    </row>
    <row r="53" spans="2:129" ht="15.95" customHeight="1">
      <c r="B53" s="428" t="s">
        <v>618</v>
      </c>
      <c r="C53" s="429"/>
      <c r="D53" s="430"/>
      <c r="E53" s="429"/>
      <c r="F53" s="430"/>
      <c r="G53" s="429"/>
      <c r="H53" s="430"/>
      <c r="I53" s="429"/>
      <c r="J53" s="430"/>
      <c r="K53" s="429"/>
      <c r="L53" s="430"/>
      <c r="M53" s="429"/>
      <c r="N53" s="430"/>
      <c r="O53" s="429"/>
      <c r="P53" s="430"/>
      <c r="Q53" s="429"/>
      <c r="R53" s="430"/>
      <c r="S53" s="429"/>
      <c r="T53" s="430"/>
      <c r="U53" s="429"/>
      <c r="V53" s="430"/>
      <c r="W53" s="429"/>
      <c r="X53" s="430"/>
      <c r="Y53" s="429"/>
      <c r="Z53" s="430"/>
      <c r="AA53" s="429"/>
      <c r="AB53" s="431"/>
      <c r="AC53" s="432"/>
      <c r="AD53" s="429"/>
      <c r="AE53" s="430"/>
      <c r="AF53" s="429"/>
      <c r="AG53" s="430"/>
      <c r="AH53" s="429"/>
      <c r="AI53" s="430"/>
      <c r="AJ53" s="429"/>
      <c r="AK53" s="430"/>
      <c r="AL53" s="429"/>
      <c r="AM53" s="430"/>
      <c r="AN53" s="429"/>
      <c r="AO53" s="430"/>
      <c r="AP53" s="429"/>
      <c r="AQ53" s="430"/>
      <c r="AR53" s="429"/>
      <c r="AS53" s="430"/>
      <c r="AT53" s="429"/>
      <c r="AU53" s="430"/>
      <c r="AV53" s="429"/>
      <c r="AW53" s="430"/>
      <c r="AX53" s="429"/>
      <c r="AY53" s="430"/>
      <c r="AZ53" s="429"/>
      <c r="BA53" s="430"/>
      <c r="BB53" s="429"/>
      <c r="BC53" s="431"/>
      <c r="BD53" s="433"/>
      <c r="BE53" s="429"/>
      <c r="BF53" s="430"/>
      <c r="BG53" s="429"/>
      <c r="BH53" s="430"/>
      <c r="BI53" s="429"/>
      <c r="BJ53" s="430"/>
      <c r="BK53" s="429"/>
      <c r="BL53" s="430"/>
      <c r="BM53" s="429"/>
      <c r="BN53" s="430"/>
      <c r="BO53" s="429"/>
      <c r="BP53" s="430"/>
      <c r="BQ53" s="429"/>
      <c r="BR53" s="430"/>
      <c r="BS53" s="429"/>
      <c r="BT53" s="430"/>
      <c r="BU53" s="429"/>
      <c r="BV53" s="430"/>
      <c r="BW53" s="429"/>
      <c r="BX53" s="430"/>
      <c r="BY53" s="429"/>
      <c r="BZ53" s="430"/>
      <c r="CA53" s="429"/>
      <c r="CB53" s="430"/>
      <c r="CC53" s="429"/>
      <c r="CD53" s="431"/>
      <c r="CE53" s="434"/>
      <c r="CF53" s="429"/>
      <c r="CG53" s="430"/>
      <c r="CH53" s="429"/>
      <c r="CI53" s="430"/>
      <c r="CJ53" s="429"/>
      <c r="CK53" s="430"/>
      <c r="CL53" s="429"/>
      <c r="CM53" s="430"/>
      <c r="CN53" s="429"/>
      <c r="CO53" s="430"/>
      <c r="CP53" s="429"/>
      <c r="CQ53" s="430"/>
      <c r="CR53" s="429"/>
      <c r="CS53" s="430"/>
      <c r="CT53" s="429"/>
      <c r="CU53" s="430"/>
      <c r="CV53" s="429"/>
      <c r="CW53" s="430"/>
      <c r="CX53" s="429"/>
      <c r="CY53" s="430"/>
      <c r="CZ53" s="429"/>
      <c r="DA53" s="430"/>
      <c r="DB53" s="429"/>
      <c r="DC53" s="430"/>
      <c r="DD53" s="429"/>
      <c r="DE53" s="431"/>
      <c r="DF53" s="435">
        <f t="shared" ref="DF53:DF65" si="63">SUM(C53:DE53)</f>
        <v>0</v>
      </c>
      <c r="DG53" s="436" t="str">
        <f>IF(DF53=0,"",DF53/DB296)</f>
        <v/>
      </c>
      <c r="DH53" s="437">
        <f t="shared" ref="DH53:DH65" si="64">COUNTA(C53:DE53)</f>
        <v>0</v>
      </c>
      <c r="DI53" s="200"/>
      <c r="DJ53" s="200">
        <v>0</v>
      </c>
      <c r="DK53" s="95"/>
      <c r="DL53" s="408"/>
      <c r="DM53" s="1351" t="s">
        <v>601</v>
      </c>
      <c r="DN53" s="1352" t="s">
        <v>602</v>
      </c>
      <c r="DO53" s="1351" t="s">
        <v>603</v>
      </c>
      <c r="DP53" s="564">
        <v>0</v>
      </c>
      <c r="DQ53" s="1353" t="s">
        <v>601</v>
      </c>
      <c r="DR53" s="1354" t="s">
        <v>602</v>
      </c>
      <c r="DS53" s="1353" t="s">
        <v>603</v>
      </c>
      <c r="DT53" s="200">
        <v>0</v>
      </c>
      <c r="DU53" s="200">
        <v>0</v>
      </c>
      <c r="DV53" s="200">
        <v>0</v>
      </c>
      <c r="DW53" s="200">
        <v>0</v>
      </c>
      <c r="DX53" s="200">
        <v>0</v>
      </c>
      <c r="DY53" s="397"/>
    </row>
    <row r="54" spans="2:129" ht="15.95" customHeight="1">
      <c r="B54" s="428" t="s">
        <v>627</v>
      </c>
      <c r="C54" s="429"/>
      <c r="D54" s="430"/>
      <c r="E54" s="429"/>
      <c r="F54" s="430"/>
      <c r="G54" s="429"/>
      <c r="H54" s="430"/>
      <c r="I54" s="429"/>
      <c r="J54" s="430"/>
      <c r="K54" s="429"/>
      <c r="L54" s="430"/>
      <c r="M54" s="429"/>
      <c r="N54" s="430"/>
      <c r="O54" s="429"/>
      <c r="P54" s="430"/>
      <c r="Q54" s="429"/>
      <c r="R54" s="430"/>
      <c r="S54" s="429"/>
      <c r="T54" s="430"/>
      <c r="U54" s="429"/>
      <c r="V54" s="430"/>
      <c r="W54" s="429"/>
      <c r="X54" s="430"/>
      <c r="Y54" s="429"/>
      <c r="Z54" s="430"/>
      <c r="AA54" s="429"/>
      <c r="AB54" s="431"/>
      <c r="AC54" s="432"/>
      <c r="AD54" s="429"/>
      <c r="AE54" s="430"/>
      <c r="AF54" s="429"/>
      <c r="AG54" s="430"/>
      <c r="AH54" s="429"/>
      <c r="AI54" s="430"/>
      <c r="AJ54" s="429"/>
      <c r="AK54" s="430"/>
      <c r="AL54" s="429"/>
      <c r="AM54" s="430"/>
      <c r="AN54" s="429"/>
      <c r="AO54" s="430"/>
      <c r="AP54" s="429"/>
      <c r="AQ54" s="430"/>
      <c r="AR54" s="429"/>
      <c r="AS54" s="430"/>
      <c r="AT54" s="429"/>
      <c r="AU54" s="430"/>
      <c r="AV54" s="429"/>
      <c r="AW54" s="430"/>
      <c r="AX54" s="429"/>
      <c r="AY54" s="430"/>
      <c r="AZ54" s="429"/>
      <c r="BA54" s="430"/>
      <c r="BB54" s="429"/>
      <c r="BC54" s="431"/>
      <c r="BD54" s="433"/>
      <c r="BE54" s="429"/>
      <c r="BF54" s="430"/>
      <c r="BG54" s="429"/>
      <c r="BH54" s="430"/>
      <c r="BI54" s="429"/>
      <c r="BJ54" s="430"/>
      <c r="BK54" s="429"/>
      <c r="BL54" s="430"/>
      <c r="BM54" s="429"/>
      <c r="BN54" s="430"/>
      <c r="BO54" s="429"/>
      <c r="BP54" s="430"/>
      <c r="BQ54" s="429"/>
      <c r="BR54" s="430"/>
      <c r="BS54" s="429"/>
      <c r="BT54" s="430"/>
      <c r="BU54" s="429"/>
      <c r="BV54" s="430"/>
      <c r="BW54" s="429"/>
      <c r="BX54" s="430"/>
      <c r="BY54" s="429"/>
      <c r="BZ54" s="430"/>
      <c r="CA54" s="429"/>
      <c r="CB54" s="430"/>
      <c r="CC54" s="429"/>
      <c r="CD54" s="431"/>
      <c r="CE54" s="434"/>
      <c r="CF54" s="429"/>
      <c r="CG54" s="430"/>
      <c r="CH54" s="429"/>
      <c r="CI54" s="430"/>
      <c r="CJ54" s="429"/>
      <c r="CK54" s="430"/>
      <c r="CL54" s="429"/>
      <c r="CM54" s="430"/>
      <c r="CN54" s="429"/>
      <c r="CO54" s="430"/>
      <c r="CP54" s="429"/>
      <c r="CQ54" s="430"/>
      <c r="CR54" s="429"/>
      <c r="CS54" s="430"/>
      <c r="CT54" s="429"/>
      <c r="CU54" s="430"/>
      <c r="CV54" s="429"/>
      <c r="CW54" s="430"/>
      <c r="CX54" s="429"/>
      <c r="CY54" s="430"/>
      <c r="CZ54" s="429"/>
      <c r="DA54" s="430"/>
      <c r="DB54" s="429"/>
      <c r="DC54" s="430"/>
      <c r="DD54" s="429"/>
      <c r="DE54" s="431"/>
      <c r="DF54" s="435">
        <f t="shared" si="63"/>
        <v>0</v>
      </c>
      <c r="DG54" s="436" t="str">
        <f>IF(DF54=0,"",DF54/DB296)</f>
        <v/>
      </c>
      <c r="DH54" s="437">
        <f t="shared" si="64"/>
        <v>0</v>
      </c>
      <c r="DI54" s="200"/>
      <c r="DJ54" s="200">
        <v>0</v>
      </c>
      <c r="DK54" s="95"/>
      <c r="DL54" s="424" t="s">
        <v>1128</v>
      </c>
      <c r="DM54" s="1280">
        <f>ROW(DF322)</f>
        <v>322</v>
      </c>
      <c r="DN54" s="1280">
        <f>ROW(DF355)</f>
        <v>355</v>
      </c>
      <c r="DO54" s="1280">
        <f>ROW(DF388)</f>
        <v>388</v>
      </c>
      <c r="DP54" s="564">
        <v>0</v>
      </c>
      <c r="DQ54" s="1287">
        <f>ROW(DF333)</f>
        <v>333</v>
      </c>
      <c r="DR54" s="1287">
        <f>ROW(DF366)</f>
        <v>366</v>
      </c>
      <c r="DS54" s="1287">
        <f>ROW(DF399)</f>
        <v>399</v>
      </c>
      <c r="DT54" s="200">
        <v>0</v>
      </c>
      <c r="DU54" s="200">
        <v>0</v>
      </c>
      <c r="DV54" s="200">
        <v>0</v>
      </c>
      <c r="DW54" s="200">
        <v>0</v>
      </c>
      <c r="DX54" s="200">
        <v>0</v>
      </c>
      <c r="DY54" s="397"/>
    </row>
    <row r="55" spans="2:129" ht="15.95" customHeight="1">
      <c r="B55" s="428" t="s">
        <v>609</v>
      </c>
      <c r="C55" s="429"/>
      <c r="D55" s="430"/>
      <c r="E55" s="429"/>
      <c r="F55" s="430"/>
      <c r="G55" s="429"/>
      <c r="H55" s="430"/>
      <c r="I55" s="429"/>
      <c r="J55" s="430"/>
      <c r="K55" s="429"/>
      <c r="L55" s="430"/>
      <c r="M55" s="429"/>
      <c r="N55" s="430"/>
      <c r="O55" s="429"/>
      <c r="P55" s="430"/>
      <c r="Q55" s="429"/>
      <c r="R55" s="430"/>
      <c r="S55" s="429"/>
      <c r="T55" s="430"/>
      <c r="U55" s="429"/>
      <c r="V55" s="430"/>
      <c r="W55" s="429"/>
      <c r="X55" s="430"/>
      <c r="Y55" s="429"/>
      <c r="Z55" s="430"/>
      <c r="AA55" s="429"/>
      <c r="AB55" s="431"/>
      <c r="AC55" s="432"/>
      <c r="AD55" s="429"/>
      <c r="AE55" s="430"/>
      <c r="AF55" s="429"/>
      <c r="AG55" s="430"/>
      <c r="AH55" s="429"/>
      <c r="AI55" s="430"/>
      <c r="AJ55" s="429"/>
      <c r="AK55" s="430"/>
      <c r="AL55" s="429"/>
      <c r="AM55" s="430"/>
      <c r="AN55" s="429"/>
      <c r="AO55" s="430"/>
      <c r="AP55" s="429"/>
      <c r="AQ55" s="430"/>
      <c r="AR55" s="429"/>
      <c r="AS55" s="430"/>
      <c r="AT55" s="429"/>
      <c r="AU55" s="430"/>
      <c r="AV55" s="429"/>
      <c r="AW55" s="430"/>
      <c r="AX55" s="429"/>
      <c r="AY55" s="430"/>
      <c r="AZ55" s="429"/>
      <c r="BA55" s="430"/>
      <c r="BB55" s="429"/>
      <c r="BC55" s="431"/>
      <c r="BD55" s="433"/>
      <c r="BE55" s="429"/>
      <c r="BF55" s="430"/>
      <c r="BG55" s="429"/>
      <c r="BH55" s="430"/>
      <c r="BI55" s="429"/>
      <c r="BJ55" s="430"/>
      <c r="BK55" s="429"/>
      <c r="BL55" s="430"/>
      <c r="BM55" s="429"/>
      <c r="BN55" s="430"/>
      <c r="BO55" s="429"/>
      <c r="BP55" s="430"/>
      <c r="BQ55" s="429"/>
      <c r="BR55" s="430"/>
      <c r="BS55" s="429"/>
      <c r="BT55" s="430"/>
      <c r="BU55" s="429"/>
      <c r="BV55" s="430"/>
      <c r="BW55" s="429"/>
      <c r="BX55" s="430"/>
      <c r="BY55" s="429"/>
      <c r="BZ55" s="430"/>
      <c r="CA55" s="429"/>
      <c r="CB55" s="430"/>
      <c r="CC55" s="429"/>
      <c r="CD55" s="431"/>
      <c r="CE55" s="434"/>
      <c r="CF55" s="429"/>
      <c r="CG55" s="430"/>
      <c r="CH55" s="429"/>
      <c r="CI55" s="430"/>
      <c r="CJ55" s="429"/>
      <c r="CK55" s="430"/>
      <c r="CL55" s="429"/>
      <c r="CM55" s="430"/>
      <c r="CN55" s="429"/>
      <c r="CO55" s="430"/>
      <c r="CP55" s="429"/>
      <c r="CQ55" s="430"/>
      <c r="CR55" s="429"/>
      <c r="CS55" s="430"/>
      <c r="CT55" s="429"/>
      <c r="CU55" s="430"/>
      <c r="CV55" s="429"/>
      <c r="CW55" s="430"/>
      <c r="CX55" s="429"/>
      <c r="CY55" s="430"/>
      <c r="CZ55" s="429"/>
      <c r="DA55" s="430"/>
      <c r="DB55" s="429"/>
      <c r="DC55" s="430"/>
      <c r="DD55" s="429"/>
      <c r="DE55" s="431"/>
      <c r="DF55" s="435">
        <f t="shared" si="63"/>
        <v>0</v>
      </c>
      <c r="DG55" s="436" t="str">
        <f>IF(DF55=0,"",DF55/DB296)</f>
        <v/>
      </c>
      <c r="DH55" s="437">
        <f t="shared" si="64"/>
        <v>0</v>
      </c>
      <c r="DI55" s="200"/>
      <c r="DJ55" s="200">
        <v>0</v>
      </c>
      <c r="DK55" s="95"/>
      <c r="DL55" s="1309"/>
      <c r="DM55" s="716"/>
      <c r="DN55" s="716"/>
      <c r="DO55" s="716"/>
      <c r="DP55" s="564">
        <v>0</v>
      </c>
      <c r="DQ55" s="716"/>
      <c r="DR55" s="716"/>
      <c r="DS55" s="716"/>
      <c r="DT55" s="200">
        <v>0</v>
      </c>
      <c r="DU55" s="200">
        <v>0</v>
      </c>
      <c r="DV55" s="200">
        <v>0</v>
      </c>
      <c r="DW55" s="200">
        <v>0</v>
      </c>
      <c r="DX55" s="200">
        <v>0</v>
      </c>
      <c r="DY55" s="397"/>
    </row>
    <row r="56" spans="2:129" ht="15.95" customHeight="1">
      <c r="B56" s="428" t="s">
        <v>641</v>
      </c>
      <c r="C56" s="429"/>
      <c r="D56" s="430"/>
      <c r="E56" s="429"/>
      <c r="F56" s="430"/>
      <c r="G56" s="429"/>
      <c r="H56" s="430"/>
      <c r="I56" s="429"/>
      <c r="J56" s="430"/>
      <c r="K56" s="429"/>
      <c r="L56" s="430"/>
      <c r="M56" s="429"/>
      <c r="N56" s="430"/>
      <c r="O56" s="429"/>
      <c r="P56" s="430"/>
      <c r="Q56" s="429"/>
      <c r="R56" s="430"/>
      <c r="S56" s="429"/>
      <c r="T56" s="430"/>
      <c r="U56" s="429"/>
      <c r="V56" s="430"/>
      <c r="W56" s="429"/>
      <c r="X56" s="430"/>
      <c r="Y56" s="429"/>
      <c r="Z56" s="430"/>
      <c r="AA56" s="429"/>
      <c r="AB56" s="431"/>
      <c r="AC56" s="432"/>
      <c r="AD56" s="429"/>
      <c r="AE56" s="430"/>
      <c r="AF56" s="429"/>
      <c r="AG56" s="430"/>
      <c r="AH56" s="429"/>
      <c r="AI56" s="430"/>
      <c r="AJ56" s="429"/>
      <c r="AK56" s="430"/>
      <c r="AL56" s="429"/>
      <c r="AM56" s="430"/>
      <c r="AN56" s="429"/>
      <c r="AO56" s="430"/>
      <c r="AP56" s="429"/>
      <c r="AQ56" s="430"/>
      <c r="AR56" s="429"/>
      <c r="AS56" s="430"/>
      <c r="AT56" s="429"/>
      <c r="AU56" s="430"/>
      <c r="AV56" s="429"/>
      <c r="AW56" s="430"/>
      <c r="AX56" s="429"/>
      <c r="AY56" s="430"/>
      <c r="AZ56" s="429"/>
      <c r="BA56" s="430"/>
      <c r="BB56" s="429"/>
      <c r="BC56" s="431"/>
      <c r="BD56" s="433"/>
      <c r="BE56" s="429"/>
      <c r="BF56" s="430"/>
      <c r="BG56" s="429"/>
      <c r="BH56" s="430"/>
      <c r="BI56" s="429"/>
      <c r="BJ56" s="430"/>
      <c r="BK56" s="429"/>
      <c r="BL56" s="430"/>
      <c r="BM56" s="429"/>
      <c r="BN56" s="430"/>
      <c r="BO56" s="429"/>
      <c r="BP56" s="430"/>
      <c r="BQ56" s="429"/>
      <c r="BR56" s="430"/>
      <c r="BS56" s="429"/>
      <c r="BT56" s="430"/>
      <c r="BU56" s="429"/>
      <c r="BV56" s="430"/>
      <c r="BW56" s="429"/>
      <c r="BX56" s="430"/>
      <c r="BY56" s="429"/>
      <c r="BZ56" s="430"/>
      <c r="CA56" s="429"/>
      <c r="CB56" s="430"/>
      <c r="CC56" s="429"/>
      <c r="CD56" s="431"/>
      <c r="CE56" s="434"/>
      <c r="CF56" s="429"/>
      <c r="CG56" s="430"/>
      <c r="CH56" s="429"/>
      <c r="CI56" s="430"/>
      <c r="CJ56" s="429"/>
      <c r="CK56" s="430"/>
      <c r="CL56" s="429"/>
      <c r="CM56" s="430"/>
      <c r="CN56" s="429"/>
      <c r="CO56" s="430"/>
      <c r="CP56" s="429"/>
      <c r="CQ56" s="430"/>
      <c r="CR56" s="429"/>
      <c r="CS56" s="430"/>
      <c r="CT56" s="429"/>
      <c r="CU56" s="430"/>
      <c r="CV56" s="429"/>
      <c r="CW56" s="430"/>
      <c r="CX56" s="429"/>
      <c r="CY56" s="430"/>
      <c r="CZ56" s="429"/>
      <c r="DA56" s="430"/>
      <c r="DB56" s="429"/>
      <c r="DC56" s="430"/>
      <c r="DD56" s="429"/>
      <c r="DE56" s="431"/>
      <c r="DF56" s="435">
        <f t="shared" si="63"/>
        <v>0</v>
      </c>
      <c r="DG56" s="436" t="str">
        <f>IF(DF56=0,"",DF56/DB296)</f>
        <v/>
      </c>
      <c r="DH56" s="437">
        <f t="shared" si="64"/>
        <v>0</v>
      </c>
      <c r="DI56" s="200"/>
      <c r="DJ56" s="200">
        <v>0</v>
      </c>
      <c r="DK56" s="95"/>
      <c r="DL56" s="1309"/>
      <c r="DM56" s="3761" t="s">
        <v>599</v>
      </c>
      <c r="DN56" s="3761"/>
      <c r="DO56" s="3761"/>
      <c r="DP56" s="564">
        <v>0</v>
      </c>
      <c r="DQ56" s="3693" t="s">
        <v>600</v>
      </c>
      <c r="DR56" s="3694"/>
      <c r="DS56" s="564">
        <v>0</v>
      </c>
      <c r="DT56" s="200">
        <v>0</v>
      </c>
      <c r="DU56" s="200">
        <v>0</v>
      </c>
      <c r="DV56" s="200">
        <v>0</v>
      </c>
      <c r="DW56" s="200">
        <v>0</v>
      </c>
      <c r="DX56" s="200">
        <v>0</v>
      </c>
      <c r="DY56" s="397"/>
    </row>
    <row r="57" spans="2:129" ht="15.95" customHeight="1">
      <c r="B57" s="428" t="s">
        <v>635</v>
      </c>
      <c r="C57" s="429"/>
      <c r="D57" s="430"/>
      <c r="E57" s="429"/>
      <c r="F57" s="430"/>
      <c r="G57" s="429"/>
      <c r="H57" s="430"/>
      <c r="I57" s="429"/>
      <c r="J57" s="430"/>
      <c r="K57" s="429"/>
      <c r="L57" s="430"/>
      <c r="M57" s="429"/>
      <c r="N57" s="430"/>
      <c r="O57" s="429"/>
      <c r="P57" s="430"/>
      <c r="Q57" s="429"/>
      <c r="R57" s="430"/>
      <c r="S57" s="429"/>
      <c r="T57" s="430"/>
      <c r="U57" s="429"/>
      <c r="V57" s="430"/>
      <c r="W57" s="429"/>
      <c r="X57" s="430"/>
      <c r="Y57" s="429"/>
      <c r="Z57" s="430"/>
      <c r="AA57" s="429"/>
      <c r="AB57" s="431"/>
      <c r="AC57" s="432"/>
      <c r="AD57" s="429"/>
      <c r="AE57" s="430"/>
      <c r="AF57" s="429"/>
      <c r="AG57" s="430"/>
      <c r="AH57" s="429"/>
      <c r="AI57" s="430"/>
      <c r="AJ57" s="429"/>
      <c r="AK57" s="430"/>
      <c r="AL57" s="429"/>
      <c r="AM57" s="430"/>
      <c r="AN57" s="429"/>
      <c r="AO57" s="430"/>
      <c r="AP57" s="429"/>
      <c r="AQ57" s="430"/>
      <c r="AR57" s="429"/>
      <c r="AS57" s="430"/>
      <c r="AT57" s="429"/>
      <c r="AU57" s="430"/>
      <c r="AV57" s="429"/>
      <c r="AW57" s="430"/>
      <c r="AX57" s="429"/>
      <c r="AY57" s="430"/>
      <c r="AZ57" s="429"/>
      <c r="BA57" s="430"/>
      <c r="BB57" s="429"/>
      <c r="BC57" s="431"/>
      <c r="BD57" s="433"/>
      <c r="BE57" s="429"/>
      <c r="BF57" s="430"/>
      <c r="BG57" s="429"/>
      <c r="BH57" s="430"/>
      <c r="BI57" s="429"/>
      <c r="BJ57" s="430"/>
      <c r="BK57" s="429"/>
      <c r="BL57" s="430"/>
      <c r="BM57" s="429"/>
      <c r="BN57" s="430"/>
      <c r="BO57" s="429"/>
      <c r="BP57" s="430"/>
      <c r="BQ57" s="429"/>
      <c r="BR57" s="430"/>
      <c r="BS57" s="429"/>
      <c r="BT57" s="430"/>
      <c r="BU57" s="429"/>
      <c r="BV57" s="430"/>
      <c r="BW57" s="429"/>
      <c r="BX57" s="430"/>
      <c r="BY57" s="429"/>
      <c r="BZ57" s="430"/>
      <c r="CA57" s="429"/>
      <c r="CB57" s="430"/>
      <c r="CC57" s="429"/>
      <c r="CD57" s="431"/>
      <c r="CE57" s="434"/>
      <c r="CF57" s="429"/>
      <c r="CG57" s="430"/>
      <c r="CH57" s="429"/>
      <c r="CI57" s="430"/>
      <c r="CJ57" s="429"/>
      <c r="CK57" s="430"/>
      <c r="CL57" s="429"/>
      <c r="CM57" s="430"/>
      <c r="CN57" s="429"/>
      <c r="CO57" s="430"/>
      <c r="CP57" s="429"/>
      <c r="CQ57" s="430"/>
      <c r="CR57" s="429"/>
      <c r="CS57" s="430"/>
      <c r="CT57" s="429"/>
      <c r="CU57" s="430"/>
      <c r="CV57" s="429"/>
      <c r="CW57" s="430"/>
      <c r="CX57" s="429"/>
      <c r="CY57" s="430"/>
      <c r="CZ57" s="429"/>
      <c r="DA57" s="430"/>
      <c r="DB57" s="429"/>
      <c r="DC57" s="430"/>
      <c r="DD57" s="429"/>
      <c r="DE57" s="431"/>
      <c r="DF57" s="435">
        <f t="shared" si="63"/>
        <v>0</v>
      </c>
      <c r="DG57" s="436" t="str">
        <f>IF(DF57=0,"",DF57/DB296)</f>
        <v/>
      </c>
      <c r="DH57" s="437">
        <f t="shared" si="64"/>
        <v>0</v>
      </c>
      <c r="DI57" s="200"/>
      <c r="DJ57" s="200">
        <v>0</v>
      </c>
      <c r="DK57" s="95"/>
      <c r="DL57" s="408"/>
      <c r="DM57" s="1355" t="s">
        <v>601</v>
      </c>
      <c r="DN57" s="1356" t="s">
        <v>602</v>
      </c>
      <c r="DO57" s="1355" t="s">
        <v>603</v>
      </c>
      <c r="DP57" s="564">
        <v>0</v>
      </c>
      <c r="DQ57" s="3757" t="s">
        <v>604</v>
      </c>
      <c r="DR57" s="3757"/>
      <c r="DS57" s="564">
        <v>0</v>
      </c>
      <c r="DT57" s="200">
        <v>0</v>
      </c>
      <c r="DU57" s="200">
        <v>0</v>
      </c>
      <c r="DV57" s="200">
        <v>0</v>
      </c>
      <c r="DW57" s="200">
        <v>0</v>
      </c>
      <c r="DX57" s="200">
        <v>0</v>
      </c>
      <c r="DY57" s="397"/>
    </row>
    <row r="58" spans="2:129" ht="15.95" customHeight="1">
      <c r="B58" s="428" t="s">
        <v>647</v>
      </c>
      <c r="C58" s="429"/>
      <c r="D58" s="430"/>
      <c r="E58" s="429"/>
      <c r="F58" s="430"/>
      <c r="G58" s="429"/>
      <c r="H58" s="430"/>
      <c r="I58" s="429"/>
      <c r="J58" s="430"/>
      <c r="K58" s="429"/>
      <c r="L58" s="430"/>
      <c r="M58" s="429"/>
      <c r="N58" s="430"/>
      <c r="O58" s="429"/>
      <c r="P58" s="430"/>
      <c r="Q58" s="429"/>
      <c r="R58" s="430"/>
      <c r="S58" s="429"/>
      <c r="T58" s="430"/>
      <c r="U58" s="429"/>
      <c r="V58" s="430"/>
      <c r="W58" s="429"/>
      <c r="X58" s="430"/>
      <c r="Y58" s="429"/>
      <c r="Z58" s="430"/>
      <c r="AA58" s="429"/>
      <c r="AB58" s="431"/>
      <c r="AC58" s="432"/>
      <c r="AD58" s="429"/>
      <c r="AE58" s="430"/>
      <c r="AF58" s="429"/>
      <c r="AG58" s="430"/>
      <c r="AH58" s="429"/>
      <c r="AI58" s="430"/>
      <c r="AJ58" s="429"/>
      <c r="AK58" s="430"/>
      <c r="AL58" s="429"/>
      <c r="AM58" s="430"/>
      <c r="AN58" s="429"/>
      <c r="AO58" s="430"/>
      <c r="AP58" s="429"/>
      <c r="AQ58" s="430"/>
      <c r="AR58" s="429"/>
      <c r="AS58" s="430"/>
      <c r="AT58" s="429"/>
      <c r="AU58" s="430"/>
      <c r="AV58" s="429"/>
      <c r="AW58" s="430"/>
      <c r="AX58" s="429"/>
      <c r="AY58" s="430"/>
      <c r="AZ58" s="429"/>
      <c r="BA58" s="430"/>
      <c r="BB58" s="429"/>
      <c r="BC58" s="431"/>
      <c r="BD58" s="433"/>
      <c r="BE58" s="429"/>
      <c r="BF58" s="430"/>
      <c r="BG58" s="429"/>
      <c r="BH58" s="430"/>
      <c r="BI58" s="429"/>
      <c r="BJ58" s="430"/>
      <c r="BK58" s="429"/>
      <c r="BL58" s="430"/>
      <c r="BM58" s="429"/>
      <c r="BN58" s="430"/>
      <c r="BO58" s="429"/>
      <c r="BP58" s="430"/>
      <c r="BQ58" s="429"/>
      <c r="BR58" s="430"/>
      <c r="BS58" s="429"/>
      <c r="BT58" s="430"/>
      <c r="BU58" s="429"/>
      <c r="BV58" s="430"/>
      <c r="BW58" s="429"/>
      <c r="BX58" s="430"/>
      <c r="BY58" s="429"/>
      <c r="BZ58" s="430"/>
      <c r="CA58" s="429"/>
      <c r="CB58" s="430"/>
      <c r="CC58" s="429"/>
      <c r="CD58" s="431"/>
      <c r="CE58" s="434"/>
      <c r="CF58" s="429"/>
      <c r="CG58" s="430"/>
      <c r="CH58" s="429"/>
      <c r="CI58" s="430"/>
      <c r="CJ58" s="429"/>
      <c r="CK58" s="430"/>
      <c r="CL58" s="429"/>
      <c r="CM58" s="430"/>
      <c r="CN58" s="429"/>
      <c r="CO58" s="430"/>
      <c r="CP58" s="429"/>
      <c r="CQ58" s="430"/>
      <c r="CR58" s="429"/>
      <c r="CS58" s="430"/>
      <c r="CT58" s="429"/>
      <c r="CU58" s="430"/>
      <c r="CV58" s="429"/>
      <c r="CW58" s="430"/>
      <c r="CX58" s="429"/>
      <c r="CY58" s="430"/>
      <c r="CZ58" s="429"/>
      <c r="DA58" s="430"/>
      <c r="DB58" s="429"/>
      <c r="DC58" s="430"/>
      <c r="DD58" s="429"/>
      <c r="DE58" s="431"/>
      <c r="DF58" s="435">
        <f t="shared" si="63"/>
        <v>0</v>
      </c>
      <c r="DG58" s="436" t="str">
        <f>IF(DF58=0,"",DF58/DB296)</f>
        <v/>
      </c>
      <c r="DH58" s="437">
        <f t="shared" si="64"/>
        <v>0</v>
      </c>
      <c r="DI58" s="200"/>
      <c r="DJ58" s="200">
        <v>0</v>
      </c>
      <c r="DK58" s="95"/>
      <c r="DL58" s="424" t="s">
        <v>1128</v>
      </c>
      <c r="DM58" s="1288">
        <f>ROW(DF344)</f>
        <v>344</v>
      </c>
      <c r="DN58" s="1288">
        <f>ROW(DF377)</f>
        <v>377</v>
      </c>
      <c r="DO58" s="1288">
        <f>ROW(DF410)</f>
        <v>410</v>
      </c>
      <c r="DP58" s="564">
        <v>0</v>
      </c>
      <c r="DQ58" s="3758">
        <f>ROW(DF421)</f>
        <v>421</v>
      </c>
      <c r="DR58" s="3758"/>
      <c r="DS58" s="564">
        <v>0</v>
      </c>
      <c r="DT58" s="200">
        <v>0</v>
      </c>
      <c r="DU58" s="200">
        <v>0</v>
      </c>
      <c r="DV58" s="200">
        <v>0</v>
      </c>
      <c r="DW58" s="200">
        <v>0</v>
      </c>
      <c r="DX58" s="200">
        <v>0</v>
      </c>
      <c r="DY58" s="397"/>
    </row>
    <row r="59" spans="2:129" ht="15.95" customHeight="1">
      <c r="B59" s="428" t="s">
        <v>655</v>
      </c>
      <c r="C59" s="429"/>
      <c r="D59" s="430"/>
      <c r="E59" s="429"/>
      <c r="F59" s="430"/>
      <c r="G59" s="429"/>
      <c r="H59" s="430"/>
      <c r="I59" s="429"/>
      <c r="J59" s="430"/>
      <c r="K59" s="429"/>
      <c r="L59" s="430"/>
      <c r="M59" s="429"/>
      <c r="N59" s="430"/>
      <c r="O59" s="429"/>
      <c r="P59" s="430"/>
      <c r="Q59" s="429"/>
      <c r="R59" s="430"/>
      <c r="S59" s="429"/>
      <c r="T59" s="430"/>
      <c r="U59" s="429"/>
      <c r="V59" s="430"/>
      <c r="W59" s="429"/>
      <c r="X59" s="430"/>
      <c r="Y59" s="429"/>
      <c r="Z59" s="430"/>
      <c r="AA59" s="429"/>
      <c r="AB59" s="431"/>
      <c r="AC59" s="432"/>
      <c r="AD59" s="429"/>
      <c r="AE59" s="430"/>
      <c r="AF59" s="429"/>
      <c r="AG59" s="430"/>
      <c r="AH59" s="429"/>
      <c r="AI59" s="430"/>
      <c r="AJ59" s="429"/>
      <c r="AK59" s="430"/>
      <c r="AL59" s="429"/>
      <c r="AM59" s="430"/>
      <c r="AN59" s="429"/>
      <c r="AO59" s="430"/>
      <c r="AP59" s="429"/>
      <c r="AQ59" s="430"/>
      <c r="AR59" s="429"/>
      <c r="AS59" s="430"/>
      <c r="AT59" s="429"/>
      <c r="AU59" s="430"/>
      <c r="AV59" s="429"/>
      <c r="AW59" s="430"/>
      <c r="AX59" s="429"/>
      <c r="AY59" s="430"/>
      <c r="AZ59" s="429"/>
      <c r="BA59" s="430"/>
      <c r="BB59" s="429"/>
      <c r="BC59" s="431"/>
      <c r="BD59" s="433"/>
      <c r="BE59" s="429"/>
      <c r="BF59" s="430"/>
      <c r="BG59" s="429"/>
      <c r="BH59" s="430"/>
      <c r="BI59" s="429"/>
      <c r="BJ59" s="430"/>
      <c r="BK59" s="429"/>
      <c r="BL59" s="430"/>
      <c r="BM59" s="429"/>
      <c r="BN59" s="430"/>
      <c r="BO59" s="429"/>
      <c r="BP59" s="430"/>
      <c r="BQ59" s="429"/>
      <c r="BR59" s="430"/>
      <c r="BS59" s="429"/>
      <c r="BT59" s="430"/>
      <c r="BU59" s="429"/>
      <c r="BV59" s="430"/>
      <c r="BW59" s="429"/>
      <c r="BX59" s="430"/>
      <c r="BY59" s="429"/>
      <c r="BZ59" s="430"/>
      <c r="CA59" s="429"/>
      <c r="CB59" s="430"/>
      <c r="CC59" s="429"/>
      <c r="CD59" s="431"/>
      <c r="CE59" s="434"/>
      <c r="CF59" s="429"/>
      <c r="CG59" s="430"/>
      <c r="CH59" s="429"/>
      <c r="CI59" s="430"/>
      <c r="CJ59" s="429"/>
      <c r="CK59" s="430"/>
      <c r="CL59" s="429"/>
      <c r="CM59" s="430"/>
      <c r="CN59" s="429"/>
      <c r="CO59" s="430"/>
      <c r="CP59" s="429"/>
      <c r="CQ59" s="430"/>
      <c r="CR59" s="429"/>
      <c r="CS59" s="430"/>
      <c r="CT59" s="429"/>
      <c r="CU59" s="430"/>
      <c r="CV59" s="429"/>
      <c r="CW59" s="430"/>
      <c r="CX59" s="429"/>
      <c r="CY59" s="430"/>
      <c r="CZ59" s="429"/>
      <c r="DA59" s="430"/>
      <c r="DB59" s="429"/>
      <c r="DC59" s="430"/>
      <c r="DD59" s="429"/>
      <c r="DE59" s="431"/>
      <c r="DF59" s="435">
        <f t="shared" si="63"/>
        <v>0</v>
      </c>
      <c r="DG59" s="436" t="str">
        <f>IF(DF59=0,"",DF59/DB296)</f>
        <v/>
      </c>
      <c r="DH59" s="437">
        <f t="shared" si="64"/>
        <v>0</v>
      </c>
      <c r="DI59" s="200"/>
      <c r="DJ59" s="200">
        <v>0</v>
      </c>
      <c r="DK59" s="95"/>
      <c r="DL59" s="200">
        <v>0</v>
      </c>
      <c r="DM59" s="200">
        <v>0</v>
      </c>
      <c r="DN59" s="200">
        <v>0</v>
      </c>
      <c r="DO59" s="200">
        <v>0</v>
      </c>
      <c r="DP59" s="200">
        <v>0</v>
      </c>
      <c r="DQ59" s="200">
        <v>0</v>
      </c>
      <c r="DR59" s="200">
        <v>0</v>
      </c>
      <c r="DS59" s="200">
        <v>0</v>
      </c>
      <c r="DT59" s="200">
        <v>0</v>
      </c>
      <c r="DU59" s="200">
        <v>0</v>
      </c>
      <c r="DV59" s="200">
        <v>0</v>
      </c>
      <c r="DW59" s="200">
        <v>0</v>
      </c>
      <c r="DX59" s="200">
        <v>0</v>
      </c>
      <c r="DY59" s="397"/>
    </row>
    <row r="60" spans="2:129" ht="15.95" customHeight="1">
      <c r="B60" s="428" t="s">
        <v>661</v>
      </c>
      <c r="C60" s="429"/>
      <c r="D60" s="430"/>
      <c r="E60" s="429"/>
      <c r="F60" s="430"/>
      <c r="G60" s="429"/>
      <c r="H60" s="430"/>
      <c r="I60" s="429"/>
      <c r="J60" s="430"/>
      <c r="K60" s="429"/>
      <c r="L60" s="430"/>
      <c r="M60" s="429"/>
      <c r="N60" s="430"/>
      <c r="O60" s="429"/>
      <c r="P60" s="430"/>
      <c r="Q60" s="429"/>
      <c r="R60" s="430"/>
      <c r="S60" s="429"/>
      <c r="T60" s="430"/>
      <c r="U60" s="429"/>
      <c r="V60" s="430"/>
      <c r="W60" s="429"/>
      <c r="X60" s="430"/>
      <c r="Y60" s="429"/>
      <c r="Z60" s="430"/>
      <c r="AA60" s="429"/>
      <c r="AB60" s="431"/>
      <c r="AC60" s="432"/>
      <c r="AD60" s="429"/>
      <c r="AE60" s="430"/>
      <c r="AF60" s="429"/>
      <c r="AG60" s="430"/>
      <c r="AH60" s="429"/>
      <c r="AI60" s="430"/>
      <c r="AJ60" s="429"/>
      <c r="AK60" s="430"/>
      <c r="AL60" s="429"/>
      <c r="AM60" s="430"/>
      <c r="AN60" s="429"/>
      <c r="AO60" s="430"/>
      <c r="AP60" s="429"/>
      <c r="AQ60" s="430"/>
      <c r="AR60" s="429"/>
      <c r="AS60" s="430"/>
      <c r="AT60" s="429"/>
      <c r="AU60" s="430"/>
      <c r="AV60" s="429"/>
      <c r="AW60" s="430"/>
      <c r="AX60" s="429"/>
      <c r="AY60" s="430"/>
      <c r="AZ60" s="429"/>
      <c r="BA60" s="430"/>
      <c r="BB60" s="429"/>
      <c r="BC60" s="431"/>
      <c r="BD60" s="433"/>
      <c r="BE60" s="429"/>
      <c r="BF60" s="430"/>
      <c r="BG60" s="429"/>
      <c r="BH60" s="430"/>
      <c r="BI60" s="429"/>
      <c r="BJ60" s="430"/>
      <c r="BK60" s="429"/>
      <c r="BL60" s="430"/>
      <c r="BM60" s="429"/>
      <c r="BN60" s="430"/>
      <c r="BO60" s="429"/>
      <c r="BP60" s="430"/>
      <c r="BQ60" s="429"/>
      <c r="BR60" s="430"/>
      <c r="BS60" s="429"/>
      <c r="BT60" s="430"/>
      <c r="BU60" s="429"/>
      <c r="BV60" s="430"/>
      <c r="BW60" s="429"/>
      <c r="BX60" s="430"/>
      <c r="BY60" s="429"/>
      <c r="BZ60" s="430"/>
      <c r="CA60" s="429"/>
      <c r="CB60" s="430"/>
      <c r="CC60" s="429"/>
      <c r="CD60" s="431"/>
      <c r="CE60" s="434"/>
      <c r="CF60" s="429"/>
      <c r="CG60" s="430"/>
      <c r="CH60" s="429"/>
      <c r="CI60" s="430"/>
      <c r="CJ60" s="429"/>
      <c r="CK60" s="430"/>
      <c r="CL60" s="429"/>
      <c r="CM60" s="430"/>
      <c r="CN60" s="429"/>
      <c r="CO60" s="430"/>
      <c r="CP60" s="429"/>
      <c r="CQ60" s="430"/>
      <c r="CR60" s="429"/>
      <c r="CS60" s="430"/>
      <c r="CT60" s="429"/>
      <c r="CU60" s="430"/>
      <c r="CV60" s="429"/>
      <c r="CW60" s="430"/>
      <c r="CX60" s="429"/>
      <c r="CY60" s="430"/>
      <c r="CZ60" s="429"/>
      <c r="DA60" s="430"/>
      <c r="DB60" s="429"/>
      <c r="DC60" s="430"/>
      <c r="DD60" s="429"/>
      <c r="DE60" s="431"/>
      <c r="DF60" s="435">
        <f t="shared" si="63"/>
        <v>0</v>
      </c>
      <c r="DG60" s="436" t="str">
        <f>IF(DF60=0,"",DF60/DB296)</f>
        <v/>
      </c>
      <c r="DH60" s="437">
        <f t="shared" si="64"/>
        <v>0</v>
      </c>
      <c r="DI60" s="200"/>
      <c r="DJ60" s="200">
        <v>0</v>
      </c>
      <c r="DK60" s="95"/>
      <c r="DL60" s="3085" t="s">
        <v>1129</v>
      </c>
      <c r="DM60" s="3085"/>
      <c r="DN60" s="3085"/>
      <c r="DO60" s="3085"/>
      <c r="DP60" s="3085"/>
      <c r="DQ60" s="3085"/>
      <c r="DR60" s="3163" t="s">
        <v>1127</v>
      </c>
      <c r="DS60" s="3163">
        <f>ROW(DF324)</f>
        <v>324</v>
      </c>
      <c r="DT60" s="200">
        <v>0</v>
      </c>
      <c r="DU60" s="200">
        <v>0</v>
      </c>
      <c r="DV60" s="200">
        <v>0</v>
      </c>
      <c r="DW60" s="200">
        <v>0</v>
      </c>
      <c r="DX60" s="200">
        <v>0</v>
      </c>
      <c r="DY60" s="397"/>
    </row>
    <row r="61" spans="2:129" ht="15.95" customHeight="1">
      <c r="B61" s="428" t="s">
        <v>669</v>
      </c>
      <c r="C61" s="429"/>
      <c r="D61" s="430"/>
      <c r="E61" s="429"/>
      <c r="F61" s="430"/>
      <c r="G61" s="429"/>
      <c r="H61" s="430"/>
      <c r="I61" s="429"/>
      <c r="J61" s="430"/>
      <c r="K61" s="429"/>
      <c r="L61" s="430"/>
      <c r="M61" s="429"/>
      <c r="N61" s="430"/>
      <c r="O61" s="429"/>
      <c r="P61" s="430"/>
      <c r="Q61" s="429"/>
      <c r="R61" s="430"/>
      <c r="S61" s="429"/>
      <c r="T61" s="430"/>
      <c r="U61" s="429"/>
      <c r="V61" s="430"/>
      <c r="W61" s="429"/>
      <c r="X61" s="430"/>
      <c r="Y61" s="429"/>
      <c r="Z61" s="430"/>
      <c r="AA61" s="429"/>
      <c r="AB61" s="431"/>
      <c r="AC61" s="432"/>
      <c r="AD61" s="429"/>
      <c r="AE61" s="430"/>
      <c r="AF61" s="429"/>
      <c r="AG61" s="430"/>
      <c r="AH61" s="429"/>
      <c r="AI61" s="430"/>
      <c r="AJ61" s="429"/>
      <c r="AK61" s="430"/>
      <c r="AL61" s="429"/>
      <c r="AM61" s="430"/>
      <c r="AN61" s="429"/>
      <c r="AO61" s="430"/>
      <c r="AP61" s="429"/>
      <c r="AQ61" s="430"/>
      <c r="AR61" s="429"/>
      <c r="AS61" s="430"/>
      <c r="AT61" s="429"/>
      <c r="AU61" s="430"/>
      <c r="AV61" s="429"/>
      <c r="AW61" s="430"/>
      <c r="AX61" s="429"/>
      <c r="AY61" s="430"/>
      <c r="AZ61" s="429"/>
      <c r="BA61" s="430"/>
      <c r="BB61" s="429"/>
      <c r="BC61" s="431"/>
      <c r="BD61" s="433"/>
      <c r="BE61" s="429"/>
      <c r="BF61" s="430"/>
      <c r="BG61" s="429"/>
      <c r="BH61" s="430"/>
      <c r="BI61" s="429"/>
      <c r="BJ61" s="430"/>
      <c r="BK61" s="429"/>
      <c r="BL61" s="430"/>
      <c r="BM61" s="429"/>
      <c r="BN61" s="430"/>
      <c r="BO61" s="429"/>
      <c r="BP61" s="430"/>
      <c r="BQ61" s="429"/>
      <c r="BR61" s="430"/>
      <c r="BS61" s="429"/>
      <c r="BT61" s="430"/>
      <c r="BU61" s="429"/>
      <c r="BV61" s="430"/>
      <c r="BW61" s="429"/>
      <c r="BX61" s="430"/>
      <c r="BY61" s="429"/>
      <c r="BZ61" s="430"/>
      <c r="CA61" s="429"/>
      <c r="CB61" s="430"/>
      <c r="CC61" s="429"/>
      <c r="CD61" s="431"/>
      <c r="CE61" s="434"/>
      <c r="CF61" s="429"/>
      <c r="CG61" s="430"/>
      <c r="CH61" s="429"/>
      <c r="CI61" s="430"/>
      <c r="CJ61" s="429"/>
      <c r="CK61" s="430"/>
      <c r="CL61" s="429"/>
      <c r="CM61" s="430"/>
      <c r="CN61" s="429"/>
      <c r="CO61" s="430"/>
      <c r="CP61" s="429"/>
      <c r="CQ61" s="430"/>
      <c r="CR61" s="429"/>
      <c r="CS61" s="430"/>
      <c r="CT61" s="429"/>
      <c r="CU61" s="430"/>
      <c r="CV61" s="429"/>
      <c r="CW61" s="430"/>
      <c r="CX61" s="429"/>
      <c r="CY61" s="430"/>
      <c r="CZ61" s="429"/>
      <c r="DA61" s="430"/>
      <c r="DB61" s="429"/>
      <c r="DC61" s="430"/>
      <c r="DD61" s="429"/>
      <c r="DE61" s="431"/>
      <c r="DF61" s="435">
        <f t="shared" si="63"/>
        <v>0</v>
      </c>
      <c r="DG61" s="436" t="str">
        <f>IF(DF61=0,"",DF61/DB296)</f>
        <v/>
      </c>
      <c r="DH61" s="437">
        <f t="shared" si="64"/>
        <v>0</v>
      </c>
      <c r="DI61" s="200"/>
      <c r="DJ61" s="200"/>
      <c r="DK61" s="95"/>
      <c r="DL61" s="3085"/>
      <c r="DM61" s="3085"/>
      <c r="DN61" s="3085"/>
      <c r="DO61" s="3085"/>
      <c r="DP61" s="3085"/>
      <c r="DQ61" s="3085"/>
      <c r="DR61" s="3093"/>
      <c r="DS61" s="3093"/>
      <c r="DT61" s="200">
        <v>0</v>
      </c>
      <c r="DU61" s="200">
        <v>0</v>
      </c>
      <c r="DV61" s="200">
        <v>0</v>
      </c>
      <c r="DW61" s="200">
        <v>0</v>
      </c>
      <c r="DX61" s="200">
        <v>0</v>
      </c>
      <c r="DY61" s="397"/>
    </row>
    <row r="62" spans="2:129" ht="15.95" customHeight="1">
      <c r="B62" s="428" t="s">
        <v>677</v>
      </c>
      <c r="C62" s="429"/>
      <c r="D62" s="430"/>
      <c r="E62" s="429"/>
      <c r="F62" s="430"/>
      <c r="G62" s="429"/>
      <c r="H62" s="430"/>
      <c r="I62" s="429"/>
      <c r="J62" s="430"/>
      <c r="K62" s="429"/>
      <c r="L62" s="430"/>
      <c r="M62" s="429"/>
      <c r="N62" s="430"/>
      <c r="O62" s="429"/>
      <c r="P62" s="430"/>
      <c r="Q62" s="429"/>
      <c r="R62" s="430"/>
      <c r="S62" s="429"/>
      <c r="T62" s="430"/>
      <c r="U62" s="429"/>
      <c r="V62" s="430"/>
      <c r="W62" s="429"/>
      <c r="X62" s="430"/>
      <c r="Y62" s="429"/>
      <c r="Z62" s="430"/>
      <c r="AA62" s="429"/>
      <c r="AB62" s="431"/>
      <c r="AC62" s="432"/>
      <c r="AD62" s="429"/>
      <c r="AE62" s="430"/>
      <c r="AF62" s="429"/>
      <c r="AG62" s="430"/>
      <c r="AH62" s="429"/>
      <c r="AI62" s="430"/>
      <c r="AJ62" s="429"/>
      <c r="AK62" s="430"/>
      <c r="AL62" s="429"/>
      <c r="AM62" s="430"/>
      <c r="AN62" s="429"/>
      <c r="AO62" s="430"/>
      <c r="AP62" s="429"/>
      <c r="AQ62" s="430"/>
      <c r="AR62" s="429"/>
      <c r="AS62" s="430"/>
      <c r="AT62" s="429"/>
      <c r="AU62" s="430"/>
      <c r="AV62" s="429"/>
      <c r="AW62" s="430"/>
      <c r="AX62" s="429"/>
      <c r="AY62" s="430"/>
      <c r="AZ62" s="429"/>
      <c r="BA62" s="430"/>
      <c r="BB62" s="429"/>
      <c r="BC62" s="431"/>
      <c r="BD62" s="433"/>
      <c r="BE62" s="429"/>
      <c r="BF62" s="430"/>
      <c r="BG62" s="429"/>
      <c r="BH62" s="430"/>
      <c r="BI62" s="429"/>
      <c r="BJ62" s="430"/>
      <c r="BK62" s="429"/>
      <c r="BL62" s="430"/>
      <c r="BM62" s="429"/>
      <c r="BN62" s="430"/>
      <c r="BO62" s="429"/>
      <c r="BP62" s="430"/>
      <c r="BQ62" s="429"/>
      <c r="BR62" s="430"/>
      <c r="BS62" s="429"/>
      <c r="BT62" s="430"/>
      <c r="BU62" s="429"/>
      <c r="BV62" s="430"/>
      <c r="BW62" s="429"/>
      <c r="BX62" s="430"/>
      <c r="BY62" s="429"/>
      <c r="BZ62" s="430"/>
      <c r="CA62" s="429"/>
      <c r="CB62" s="430"/>
      <c r="CC62" s="429"/>
      <c r="CD62" s="431"/>
      <c r="CE62" s="434"/>
      <c r="CF62" s="429"/>
      <c r="CG62" s="430"/>
      <c r="CH62" s="429"/>
      <c r="CI62" s="430"/>
      <c r="CJ62" s="429"/>
      <c r="CK62" s="430"/>
      <c r="CL62" s="429"/>
      <c r="CM62" s="430"/>
      <c r="CN62" s="429"/>
      <c r="CO62" s="430"/>
      <c r="CP62" s="429"/>
      <c r="CQ62" s="430"/>
      <c r="CR62" s="429"/>
      <c r="CS62" s="430"/>
      <c r="CT62" s="429"/>
      <c r="CU62" s="430"/>
      <c r="CV62" s="429"/>
      <c r="CW62" s="430"/>
      <c r="CX62" s="429"/>
      <c r="CY62" s="430"/>
      <c r="CZ62" s="429"/>
      <c r="DA62" s="430"/>
      <c r="DB62" s="429"/>
      <c r="DC62" s="430"/>
      <c r="DD62" s="429"/>
      <c r="DE62" s="431"/>
      <c r="DF62" s="435">
        <f t="shared" si="63"/>
        <v>0</v>
      </c>
      <c r="DG62" s="436" t="str">
        <f>IF(DF62=0,"",DF62/DB296)</f>
        <v/>
      </c>
      <c r="DH62" s="437">
        <f t="shared" si="64"/>
        <v>0</v>
      </c>
      <c r="DI62" s="200"/>
      <c r="DJ62" s="200"/>
      <c r="DK62" s="95"/>
      <c r="DL62" s="395"/>
      <c r="DM62" s="395"/>
      <c r="DN62" s="395"/>
      <c r="DO62" s="395"/>
      <c r="DP62" s="395"/>
      <c r="DQ62" s="395"/>
      <c r="DR62" s="396"/>
      <c r="DS62" s="395"/>
      <c r="DT62" s="200">
        <v>0</v>
      </c>
      <c r="DU62" s="200">
        <v>0</v>
      </c>
      <c r="DV62" s="200">
        <v>0</v>
      </c>
      <c r="DW62" s="200">
        <v>0</v>
      </c>
      <c r="DX62" s="200">
        <v>0</v>
      </c>
      <c r="DY62" s="397"/>
    </row>
    <row r="63" spans="2:129" ht="15.95" customHeight="1">
      <c r="B63" s="428" t="s">
        <v>683</v>
      </c>
      <c r="C63" s="429"/>
      <c r="D63" s="430"/>
      <c r="E63" s="429"/>
      <c r="F63" s="430"/>
      <c r="G63" s="429"/>
      <c r="H63" s="430"/>
      <c r="I63" s="429"/>
      <c r="J63" s="430"/>
      <c r="K63" s="429"/>
      <c r="L63" s="430"/>
      <c r="M63" s="429"/>
      <c r="N63" s="430"/>
      <c r="O63" s="429"/>
      <c r="P63" s="430"/>
      <c r="Q63" s="429"/>
      <c r="R63" s="430"/>
      <c r="S63" s="429"/>
      <c r="T63" s="430"/>
      <c r="U63" s="429"/>
      <c r="V63" s="430"/>
      <c r="W63" s="429"/>
      <c r="X63" s="430"/>
      <c r="Y63" s="429"/>
      <c r="Z63" s="430"/>
      <c r="AA63" s="429"/>
      <c r="AB63" s="431"/>
      <c r="AC63" s="432"/>
      <c r="AD63" s="429"/>
      <c r="AE63" s="430"/>
      <c r="AF63" s="429"/>
      <c r="AG63" s="430"/>
      <c r="AH63" s="429"/>
      <c r="AI63" s="430"/>
      <c r="AJ63" s="429"/>
      <c r="AK63" s="430"/>
      <c r="AL63" s="429"/>
      <c r="AM63" s="430"/>
      <c r="AN63" s="429"/>
      <c r="AO63" s="430"/>
      <c r="AP63" s="429"/>
      <c r="AQ63" s="430"/>
      <c r="AR63" s="429"/>
      <c r="AS63" s="430"/>
      <c r="AT63" s="429"/>
      <c r="AU63" s="430"/>
      <c r="AV63" s="429"/>
      <c r="AW63" s="430"/>
      <c r="AX63" s="429"/>
      <c r="AY63" s="430"/>
      <c r="AZ63" s="429"/>
      <c r="BA63" s="430"/>
      <c r="BB63" s="429"/>
      <c r="BC63" s="431"/>
      <c r="BD63" s="433"/>
      <c r="BE63" s="429"/>
      <c r="BF63" s="430"/>
      <c r="BG63" s="429"/>
      <c r="BH63" s="430"/>
      <c r="BI63" s="429"/>
      <c r="BJ63" s="430"/>
      <c r="BK63" s="429"/>
      <c r="BL63" s="430"/>
      <c r="BM63" s="429"/>
      <c r="BN63" s="430"/>
      <c r="BO63" s="429"/>
      <c r="BP63" s="430"/>
      <c r="BQ63" s="429"/>
      <c r="BR63" s="430"/>
      <c r="BS63" s="429"/>
      <c r="BT63" s="430"/>
      <c r="BU63" s="429"/>
      <c r="BV63" s="430"/>
      <c r="BW63" s="429"/>
      <c r="BX63" s="430"/>
      <c r="BY63" s="429"/>
      <c r="BZ63" s="430"/>
      <c r="CA63" s="429"/>
      <c r="CB63" s="430"/>
      <c r="CC63" s="429"/>
      <c r="CD63" s="431"/>
      <c r="CE63" s="434"/>
      <c r="CF63" s="429"/>
      <c r="CG63" s="430"/>
      <c r="CH63" s="429"/>
      <c r="CI63" s="430"/>
      <c r="CJ63" s="429"/>
      <c r="CK63" s="430"/>
      <c r="CL63" s="429"/>
      <c r="CM63" s="430"/>
      <c r="CN63" s="429"/>
      <c r="CO63" s="430"/>
      <c r="CP63" s="429"/>
      <c r="CQ63" s="430"/>
      <c r="CR63" s="429"/>
      <c r="CS63" s="430"/>
      <c r="CT63" s="429"/>
      <c r="CU63" s="430"/>
      <c r="CV63" s="429"/>
      <c r="CW63" s="430"/>
      <c r="CX63" s="429"/>
      <c r="CY63" s="430"/>
      <c r="CZ63" s="429"/>
      <c r="DA63" s="430"/>
      <c r="DB63" s="429"/>
      <c r="DC63" s="430"/>
      <c r="DD63" s="429"/>
      <c r="DE63" s="431"/>
      <c r="DF63" s="435">
        <f t="shared" si="63"/>
        <v>0</v>
      </c>
      <c r="DG63" s="436" t="str">
        <f>IF(DF63=0,"",DF63/DB296)</f>
        <v/>
      </c>
      <c r="DH63" s="437">
        <f t="shared" si="64"/>
        <v>0</v>
      </c>
      <c r="DI63" s="200"/>
      <c r="DJ63" s="200"/>
      <c r="DK63" s="95"/>
      <c r="DL63" s="408"/>
      <c r="DM63" s="3260">
        <v>52</v>
      </c>
      <c r="DN63" s="3261"/>
      <c r="DO63" s="477" t="s">
        <v>1100</v>
      </c>
      <c r="DP63" s="270">
        <v>0</v>
      </c>
      <c r="DQ63" s="270">
        <v>0</v>
      </c>
      <c r="DR63" s="270">
        <v>0</v>
      </c>
      <c r="DS63" s="270">
        <v>0</v>
      </c>
      <c r="DT63" s="200">
        <v>0</v>
      </c>
      <c r="DU63" s="200">
        <v>0</v>
      </c>
      <c r="DV63" s="200">
        <v>0</v>
      </c>
      <c r="DW63" s="200">
        <v>0</v>
      </c>
      <c r="DX63" s="200">
        <v>0</v>
      </c>
      <c r="DY63" s="397"/>
    </row>
    <row r="64" spans="2:129" ht="15.95" customHeight="1">
      <c r="B64" s="428"/>
      <c r="C64" s="429"/>
      <c r="D64" s="430"/>
      <c r="E64" s="429"/>
      <c r="F64" s="430"/>
      <c r="G64" s="429"/>
      <c r="H64" s="430"/>
      <c r="I64" s="429"/>
      <c r="J64" s="430"/>
      <c r="K64" s="429"/>
      <c r="L64" s="430"/>
      <c r="M64" s="429"/>
      <c r="N64" s="430"/>
      <c r="O64" s="429"/>
      <c r="P64" s="430"/>
      <c r="Q64" s="429"/>
      <c r="R64" s="430"/>
      <c r="S64" s="429"/>
      <c r="T64" s="430"/>
      <c r="U64" s="429"/>
      <c r="V64" s="430"/>
      <c r="W64" s="429"/>
      <c r="X64" s="430"/>
      <c r="Y64" s="429"/>
      <c r="Z64" s="430"/>
      <c r="AA64" s="429"/>
      <c r="AB64" s="431"/>
      <c r="AC64" s="432"/>
      <c r="AD64" s="429"/>
      <c r="AE64" s="430"/>
      <c r="AF64" s="429"/>
      <c r="AG64" s="430"/>
      <c r="AH64" s="429"/>
      <c r="AI64" s="430"/>
      <c r="AJ64" s="429"/>
      <c r="AK64" s="430"/>
      <c r="AL64" s="429"/>
      <c r="AM64" s="430"/>
      <c r="AN64" s="429"/>
      <c r="AO64" s="430"/>
      <c r="AP64" s="429"/>
      <c r="AQ64" s="430"/>
      <c r="AR64" s="429"/>
      <c r="AS64" s="430"/>
      <c r="AT64" s="429"/>
      <c r="AU64" s="430"/>
      <c r="AV64" s="429"/>
      <c r="AW64" s="430"/>
      <c r="AX64" s="429"/>
      <c r="AY64" s="430"/>
      <c r="AZ64" s="429"/>
      <c r="BA64" s="430"/>
      <c r="BB64" s="429"/>
      <c r="BC64" s="431"/>
      <c r="BD64" s="433"/>
      <c r="BE64" s="429"/>
      <c r="BF64" s="430"/>
      <c r="BG64" s="429"/>
      <c r="BH64" s="430"/>
      <c r="BI64" s="429"/>
      <c r="BJ64" s="430"/>
      <c r="BK64" s="429"/>
      <c r="BL64" s="430"/>
      <c r="BM64" s="429"/>
      <c r="BN64" s="430"/>
      <c r="BO64" s="429"/>
      <c r="BP64" s="430"/>
      <c r="BQ64" s="429"/>
      <c r="BR64" s="430"/>
      <c r="BS64" s="429"/>
      <c r="BT64" s="430"/>
      <c r="BU64" s="429"/>
      <c r="BV64" s="430"/>
      <c r="BW64" s="429"/>
      <c r="BX64" s="430"/>
      <c r="BY64" s="429"/>
      <c r="BZ64" s="430"/>
      <c r="CA64" s="429"/>
      <c r="CB64" s="430"/>
      <c r="CC64" s="429"/>
      <c r="CD64" s="431"/>
      <c r="CE64" s="434"/>
      <c r="CF64" s="429"/>
      <c r="CG64" s="430"/>
      <c r="CH64" s="429"/>
      <c r="CI64" s="430"/>
      <c r="CJ64" s="429"/>
      <c r="CK64" s="430"/>
      <c r="CL64" s="429"/>
      <c r="CM64" s="430"/>
      <c r="CN64" s="429"/>
      <c r="CO64" s="430"/>
      <c r="CP64" s="429"/>
      <c r="CQ64" s="430"/>
      <c r="CR64" s="429"/>
      <c r="CS64" s="430"/>
      <c r="CT64" s="429"/>
      <c r="CU64" s="430"/>
      <c r="CV64" s="429"/>
      <c r="CW64" s="430"/>
      <c r="CX64" s="429"/>
      <c r="CY64" s="430"/>
      <c r="CZ64" s="429"/>
      <c r="DA64" s="430"/>
      <c r="DB64" s="429"/>
      <c r="DC64" s="430"/>
      <c r="DD64" s="429"/>
      <c r="DE64" s="431"/>
      <c r="DF64" s="435">
        <f t="shared" si="63"/>
        <v>0</v>
      </c>
      <c r="DG64" s="436" t="str">
        <f>IF(DF64=0,"",DF64/DB296)</f>
        <v/>
      </c>
      <c r="DH64" s="437">
        <f t="shared" si="64"/>
        <v>0</v>
      </c>
      <c r="DI64" s="200"/>
      <c r="DJ64" s="200"/>
      <c r="DK64" s="95"/>
      <c r="DL64" s="270">
        <v>0</v>
      </c>
      <c r="DM64" s="422" t="s">
        <v>66</v>
      </c>
      <c r="DN64" s="415" t="s">
        <v>77</v>
      </c>
      <c r="DO64" s="478" t="s">
        <v>922</v>
      </c>
      <c r="DP64" s="270">
        <v>0</v>
      </c>
      <c r="DQ64" s="270">
        <v>0</v>
      </c>
      <c r="DR64" s="270">
        <v>0</v>
      </c>
      <c r="DS64" s="270">
        <v>0</v>
      </c>
      <c r="DT64" s="200">
        <v>0</v>
      </c>
      <c r="DU64" s="200">
        <v>0</v>
      </c>
      <c r="DV64" s="200">
        <v>0</v>
      </c>
      <c r="DW64" s="200">
        <v>0</v>
      </c>
      <c r="DX64" s="200">
        <v>0</v>
      </c>
      <c r="DY64" s="397"/>
    </row>
    <row r="65" spans="2:129" ht="15.95" customHeight="1">
      <c r="B65" s="428"/>
      <c r="C65" s="429"/>
      <c r="D65" s="430"/>
      <c r="E65" s="429"/>
      <c r="F65" s="430"/>
      <c r="G65" s="429"/>
      <c r="H65" s="430"/>
      <c r="I65" s="429"/>
      <c r="J65" s="430"/>
      <c r="K65" s="429"/>
      <c r="L65" s="430"/>
      <c r="M65" s="429"/>
      <c r="N65" s="430"/>
      <c r="O65" s="429"/>
      <c r="P65" s="430"/>
      <c r="Q65" s="429"/>
      <c r="R65" s="430"/>
      <c r="S65" s="429"/>
      <c r="T65" s="430"/>
      <c r="U65" s="429"/>
      <c r="V65" s="430"/>
      <c r="W65" s="429"/>
      <c r="X65" s="430"/>
      <c r="Y65" s="429"/>
      <c r="Z65" s="430"/>
      <c r="AA65" s="429"/>
      <c r="AB65" s="431"/>
      <c r="AC65" s="432"/>
      <c r="AD65" s="429"/>
      <c r="AE65" s="430"/>
      <c r="AF65" s="429"/>
      <c r="AG65" s="430"/>
      <c r="AH65" s="429"/>
      <c r="AI65" s="430"/>
      <c r="AJ65" s="429"/>
      <c r="AK65" s="430"/>
      <c r="AL65" s="429"/>
      <c r="AM65" s="430"/>
      <c r="AN65" s="429"/>
      <c r="AO65" s="430"/>
      <c r="AP65" s="429"/>
      <c r="AQ65" s="430"/>
      <c r="AR65" s="429"/>
      <c r="AS65" s="430"/>
      <c r="AT65" s="429"/>
      <c r="AU65" s="430"/>
      <c r="AV65" s="429"/>
      <c r="AW65" s="430"/>
      <c r="AX65" s="429"/>
      <c r="AY65" s="430"/>
      <c r="AZ65" s="429"/>
      <c r="BA65" s="430"/>
      <c r="BB65" s="429"/>
      <c r="BC65" s="431"/>
      <c r="BD65" s="433"/>
      <c r="BE65" s="429"/>
      <c r="BF65" s="430"/>
      <c r="BG65" s="429"/>
      <c r="BH65" s="430"/>
      <c r="BI65" s="429"/>
      <c r="BJ65" s="430"/>
      <c r="BK65" s="429"/>
      <c r="BL65" s="430"/>
      <c r="BM65" s="429"/>
      <c r="BN65" s="430"/>
      <c r="BO65" s="429"/>
      <c r="BP65" s="430"/>
      <c r="BQ65" s="429"/>
      <c r="BR65" s="430"/>
      <c r="BS65" s="429"/>
      <c r="BT65" s="430"/>
      <c r="BU65" s="429"/>
      <c r="BV65" s="430"/>
      <c r="BW65" s="429"/>
      <c r="BX65" s="430"/>
      <c r="BY65" s="429"/>
      <c r="BZ65" s="430"/>
      <c r="CA65" s="429"/>
      <c r="CB65" s="430"/>
      <c r="CC65" s="429"/>
      <c r="CD65" s="431"/>
      <c r="CE65" s="434"/>
      <c r="CF65" s="429"/>
      <c r="CG65" s="430"/>
      <c r="CH65" s="429"/>
      <c r="CI65" s="430"/>
      <c r="CJ65" s="429"/>
      <c r="CK65" s="430"/>
      <c r="CL65" s="429"/>
      <c r="CM65" s="430"/>
      <c r="CN65" s="429"/>
      <c r="CO65" s="430"/>
      <c r="CP65" s="429"/>
      <c r="CQ65" s="430"/>
      <c r="CR65" s="429"/>
      <c r="CS65" s="430"/>
      <c r="CT65" s="429"/>
      <c r="CU65" s="430"/>
      <c r="CV65" s="429"/>
      <c r="CW65" s="430"/>
      <c r="CX65" s="429"/>
      <c r="CY65" s="430"/>
      <c r="CZ65" s="429"/>
      <c r="DA65" s="430"/>
      <c r="DB65" s="429"/>
      <c r="DC65" s="430"/>
      <c r="DD65" s="429"/>
      <c r="DE65" s="431"/>
      <c r="DF65" s="435">
        <f t="shared" si="63"/>
        <v>0</v>
      </c>
      <c r="DG65" s="436" t="str">
        <f>IF(DF65=0,"",DF65/DB296)</f>
        <v/>
      </c>
      <c r="DH65" s="437">
        <f t="shared" si="64"/>
        <v>0</v>
      </c>
      <c r="DI65" s="200"/>
      <c r="DJ65" s="200"/>
      <c r="DK65" s="95"/>
      <c r="DL65" s="479"/>
      <c r="DM65" s="446" t="s">
        <v>1101</v>
      </c>
      <c r="DN65" s="1282">
        <v>4</v>
      </c>
      <c r="DO65" s="480" t="s">
        <v>1082</v>
      </c>
      <c r="DP65" s="1282">
        <v>20</v>
      </c>
      <c r="DQ65" s="445" t="s">
        <v>1083</v>
      </c>
      <c r="DR65" s="445"/>
      <c r="DS65" s="445"/>
      <c r="DT65" s="200">
        <v>0</v>
      </c>
      <c r="DU65" s="200">
        <v>0</v>
      </c>
      <c r="DV65" s="200">
        <v>0</v>
      </c>
      <c r="DW65" s="200">
        <v>0</v>
      </c>
      <c r="DX65" s="200">
        <v>0</v>
      </c>
      <c r="DY65" s="397"/>
    </row>
    <row r="66" spans="2:129" ht="15.95" customHeight="1">
      <c r="B66" s="959"/>
      <c r="C66" s="620"/>
      <c r="D66" s="621"/>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2"/>
      <c r="AC66" s="97"/>
      <c r="AD66" s="620"/>
      <c r="AE66" s="621"/>
      <c r="AF66" s="621"/>
      <c r="AG66" s="621"/>
      <c r="AH66" s="621"/>
      <c r="AI66" s="621"/>
      <c r="AJ66" s="621"/>
      <c r="AK66" s="621"/>
      <c r="AL66" s="621"/>
      <c r="AM66" s="621"/>
      <c r="AN66" s="621"/>
      <c r="AO66" s="621"/>
      <c r="AP66" s="621"/>
      <c r="AQ66" s="621"/>
      <c r="AR66" s="621"/>
      <c r="AS66" s="621"/>
      <c r="AT66" s="621"/>
      <c r="AU66" s="621"/>
      <c r="AV66" s="621"/>
      <c r="AW66" s="621"/>
      <c r="AX66" s="621"/>
      <c r="AY66" s="621"/>
      <c r="AZ66" s="621"/>
      <c r="BA66" s="621"/>
      <c r="BB66" s="621"/>
      <c r="BC66" s="622"/>
      <c r="BD66" s="98"/>
      <c r="BE66" s="620"/>
      <c r="BF66" s="621"/>
      <c r="BG66" s="621"/>
      <c r="BH66" s="621"/>
      <c r="BI66" s="621"/>
      <c r="BJ66" s="621"/>
      <c r="BK66" s="621"/>
      <c r="BL66" s="621"/>
      <c r="BM66" s="621"/>
      <c r="BN66" s="621"/>
      <c r="BO66" s="621"/>
      <c r="BP66" s="621"/>
      <c r="BQ66" s="621"/>
      <c r="BR66" s="621"/>
      <c r="BS66" s="621"/>
      <c r="BT66" s="621"/>
      <c r="BU66" s="621"/>
      <c r="BV66" s="621"/>
      <c r="BW66" s="621"/>
      <c r="BX66" s="621"/>
      <c r="BY66" s="621"/>
      <c r="BZ66" s="621"/>
      <c r="CA66" s="621"/>
      <c r="CB66" s="621"/>
      <c r="CC66" s="621"/>
      <c r="CD66" s="622"/>
      <c r="CE66" s="99"/>
      <c r="CF66" s="620"/>
      <c r="CG66" s="621"/>
      <c r="CH66" s="621"/>
      <c r="CI66" s="621"/>
      <c r="CJ66" s="621"/>
      <c r="CK66" s="621"/>
      <c r="CL66" s="621"/>
      <c r="CM66" s="621"/>
      <c r="CN66" s="621"/>
      <c r="CO66" s="621"/>
      <c r="CP66" s="621"/>
      <c r="CQ66" s="621"/>
      <c r="CR66" s="621"/>
      <c r="CS66" s="621"/>
      <c r="CT66" s="621"/>
      <c r="CU66" s="621"/>
      <c r="CV66" s="621"/>
      <c r="CW66" s="621"/>
      <c r="CX66" s="621"/>
      <c r="CY66" s="621"/>
      <c r="CZ66" s="621"/>
      <c r="DA66" s="621"/>
      <c r="DB66" s="621"/>
      <c r="DC66" s="621"/>
      <c r="DD66" s="621"/>
      <c r="DE66" s="621"/>
      <c r="DF66" s="621"/>
      <c r="DG66" s="621"/>
      <c r="DH66" s="544"/>
      <c r="DI66" s="200">
        <v>0</v>
      </c>
      <c r="DJ66" s="200">
        <v>0</v>
      </c>
      <c r="DK66" s="95"/>
      <c r="DL66" s="408"/>
      <c r="DM66" s="481">
        <v>5</v>
      </c>
      <c r="DN66" s="482">
        <v>1</v>
      </c>
      <c r="DO66" s="3262" t="s">
        <v>1086</v>
      </c>
      <c r="DP66" s="3263"/>
      <c r="DQ66" s="3264"/>
      <c r="DR66" s="3264"/>
      <c r="DS66" s="3264"/>
      <c r="DT66" s="200">
        <v>0</v>
      </c>
      <c r="DU66" s="200">
        <v>0</v>
      </c>
      <c r="DV66" s="200">
        <v>0</v>
      </c>
      <c r="DW66" s="200">
        <v>0</v>
      </c>
      <c r="DX66" s="200">
        <v>0</v>
      </c>
      <c r="DY66" s="397"/>
    </row>
    <row r="67" spans="2:129" ht="15.95" customHeight="1">
      <c r="B67" s="3751" t="s">
        <v>1225</v>
      </c>
      <c r="C67" s="3752"/>
      <c r="D67" s="3752"/>
      <c r="E67" s="3752"/>
      <c r="F67" s="3752"/>
      <c r="G67" s="3752"/>
      <c r="H67" s="3752"/>
      <c r="I67" s="3752"/>
      <c r="J67" s="3752"/>
      <c r="K67" s="3752"/>
      <c r="L67" s="3752"/>
      <c r="M67" s="3752"/>
      <c r="N67" s="3752"/>
      <c r="O67" s="3752"/>
      <c r="P67" s="3752"/>
      <c r="Q67" s="3752"/>
      <c r="R67" s="3752"/>
      <c r="S67" s="3752"/>
      <c r="T67" s="3752"/>
      <c r="U67" s="3752"/>
      <c r="V67" s="3752"/>
      <c r="W67" s="3752"/>
      <c r="X67" s="3752"/>
      <c r="Y67" s="3752"/>
      <c r="Z67" s="3752"/>
      <c r="AA67" s="3752"/>
      <c r="AB67" s="3752"/>
      <c r="AC67" s="3752"/>
      <c r="AD67" s="3752"/>
      <c r="AE67" s="3752"/>
      <c r="AF67" s="3752"/>
      <c r="AG67" s="3752"/>
      <c r="AH67" s="3752"/>
      <c r="AI67" s="3752"/>
      <c r="AJ67" s="3752"/>
      <c r="AK67" s="3752"/>
      <c r="AL67" s="3752"/>
      <c r="AM67" s="3752"/>
      <c r="AN67" s="3752"/>
      <c r="AO67" s="3752"/>
      <c r="AP67" s="3752"/>
      <c r="AQ67" s="3752"/>
      <c r="AR67" s="3752"/>
      <c r="AS67" s="3752"/>
      <c r="AT67" s="3752"/>
      <c r="AU67" s="3752"/>
      <c r="AV67" s="3752"/>
      <c r="AW67" s="3752"/>
      <c r="AX67" s="3752"/>
      <c r="AY67" s="3752"/>
      <c r="AZ67" s="3752"/>
      <c r="BA67" s="3752"/>
      <c r="BB67" s="3752"/>
      <c r="BC67" s="3752"/>
      <c r="BD67" s="3752"/>
      <c r="BE67" s="3752"/>
      <c r="BF67" s="3752"/>
      <c r="BG67" s="3752"/>
      <c r="BH67" s="3752"/>
      <c r="BI67" s="3752"/>
      <c r="BJ67" s="3752"/>
      <c r="BK67" s="3752"/>
      <c r="BL67" s="3752"/>
      <c r="BM67" s="3752"/>
      <c r="BN67" s="3752"/>
      <c r="BO67" s="3752"/>
      <c r="BP67" s="3752"/>
      <c r="BQ67" s="3752"/>
      <c r="BR67" s="3752"/>
      <c r="BS67" s="3752"/>
      <c r="BT67" s="3752"/>
      <c r="BU67" s="3752"/>
      <c r="BV67" s="3752"/>
      <c r="BW67" s="3752"/>
      <c r="BX67" s="3752"/>
      <c r="BY67" s="3752"/>
      <c r="BZ67" s="3752"/>
      <c r="CA67" s="3752"/>
      <c r="CB67" s="3752"/>
      <c r="CC67" s="3752"/>
      <c r="CD67" s="3752"/>
      <c r="CE67" s="3752"/>
      <c r="CF67" s="3753" t="str">
        <f>B67</f>
        <v>Fromages par portions entre 100 et 150 mg de calcium    20 g Maternelles</v>
      </c>
      <c r="CG67" s="3753"/>
      <c r="CH67" s="3753"/>
      <c r="CI67" s="3753"/>
      <c r="CJ67" s="3753"/>
      <c r="CK67" s="3753"/>
      <c r="CL67" s="3753"/>
      <c r="CM67" s="3753"/>
      <c r="CN67" s="3753"/>
      <c r="CO67" s="3753"/>
      <c r="CP67" s="3753"/>
      <c r="CQ67" s="3753"/>
      <c r="CR67" s="3753"/>
      <c r="CS67" s="3753"/>
      <c r="CT67" s="3753"/>
      <c r="CU67" s="3753"/>
      <c r="CV67" s="3753"/>
      <c r="CW67" s="3753"/>
      <c r="CX67" s="3753"/>
      <c r="CY67" s="3753"/>
      <c r="CZ67" s="3753"/>
      <c r="DA67" s="3753"/>
      <c r="DB67" s="3753"/>
      <c r="DC67" s="3753"/>
      <c r="DD67" s="3753"/>
      <c r="DE67" s="3753"/>
      <c r="DF67" s="3753"/>
      <c r="DG67" s="3754"/>
      <c r="DH67" s="544"/>
      <c r="DI67" s="200">
        <v>0</v>
      </c>
      <c r="DJ67" s="200">
        <v>0</v>
      </c>
      <c r="DK67" s="95"/>
      <c r="DL67" s="408"/>
      <c r="DM67" s="483">
        <v>6</v>
      </c>
      <c r="DN67" s="484" t="s">
        <v>204</v>
      </c>
      <c r="DO67" s="3265"/>
      <c r="DP67" s="3266"/>
      <c r="DQ67" s="3266"/>
      <c r="DR67" s="3266"/>
      <c r="DS67" s="3266"/>
      <c r="DT67" s="200">
        <v>0</v>
      </c>
      <c r="DU67" s="200">
        <v>0</v>
      </c>
      <c r="DV67" s="200">
        <v>0</v>
      </c>
      <c r="DW67" s="200">
        <v>0</v>
      </c>
      <c r="DX67" s="200">
        <v>0</v>
      </c>
      <c r="DY67" s="397"/>
    </row>
    <row r="68" spans="2:129" ht="15.95" customHeight="1">
      <c r="B68" s="3751"/>
      <c r="C68" s="3752"/>
      <c r="D68" s="3752"/>
      <c r="E68" s="3752"/>
      <c r="F68" s="3752"/>
      <c r="G68" s="3752"/>
      <c r="H68" s="3752"/>
      <c r="I68" s="3752"/>
      <c r="J68" s="3752"/>
      <c r="K68" s="3752"/>
      <c r="L68" s="3752"/>
      <c r="M68" s="3752"/>
      <c r="N68" s="3752"/>
      <c r="O68" s="3752"/>
      <c r="P68" s="3752"/>
      <c r="Q68" s="3752"/>
      <c r="R68" s="3752"/>
      <c r="S68" s="3752"/>
      <c r="T68" s="3752"/>
      <c r="U68" s="3752"/>
      <c r="V68" s="3752"/>
      <c r="W68" s="3752"/>
      <c r="X68" s="3752"/>
      <c r="Y68" s="3752"/>
      <c r="Z68" s="3752"/>
      <c r="AA68" s="3752"/>
      <c r="AB68" s="3752"/>
      <c r="AC68" s="3752"/>
      <c r="AD68" s="3752"/>
      <c r="AE68" s="3752"/>
      <c r="AF68" s="3752"/>
      <c r="AG68" s="3752"/>
      <c r="AH68" s="3752"/>
      <c r="AI68" s="3752"/>
      <c r="AJ68" s="3752"/>
      <c r="AK68" s="3752"/>
      <c r="AL68" s="3752"/>
      <c r="AM68" s="3752"/>
      <c r="AN68" s="3752"/>
      <c r="AO68" s="3752"/>
      <c r="AP68" s="3752"/>
      <c r="AQ68" s="3752"/>
      <c r="AR68" s="3752"/>
      <c r="AS68" s="3752"/>
      <c r="AT68" s="3752"/>
      <c r="AU68" s="3752"/>
      <c r="AV68" s="3752"/>
      <c r="AW68" s="3752"/>
      <c r="AX68" s="3752"/>
      <c r="AY68" s="3752"/>
      <c r="AZ68" s="3752"/>
      <c r="BA68" s="3752"/>
      <c r="BB68" s="3752"/>
      <c r="BC68" s="3752"/>
      <c r="BD68" s="3752"/>
      <c r="BE68" s="3752"/>
      <c r="BF68" s="3752"/>
      <c r="BG68" s="3752"/>
      <c r="BH68" s="3752"/>
      <c r="BI68" s="3752"/>
      <c r="BJ68" s="3752"/>
      <c r="BK68" s="3752"/>
      <c r="BL68" s="3752"/>
      <c r="BM68" s="3752"/>
      <c r="BN68" s="3752"/>
      <c r="BO68" s="3752"/>
      <c r="BP68" s="3752"/>
      <c r="BQ68" s="3752"/>
      <c r="BR68" s="3752"/>
      <c r="BS68" s="3752"/>
      <c r="BT68" s="3752"/>
      <c r="BU68" s="3752"/>
      <c r="BV68" s="3752"/>
      <c r="BW68" s="3752"/>
      <c r="BX68" s="3752"/>
      <c r="BY68" s="3752"/>
      <c r="BZ68" s="3752"/>
      <c r="CA68" s="3752"/>
      <c r="CB68" s="3752"/>
      <c r="CC68" s="3752"/>
      <c r="CD68" s="3752"/>
      <c r="CE68" s="3752"/>
      <c r="CF68" s="3755"/>
      <c r="CG68" s="3755"/>
      <c r="CH68" s="3755"/>
      <c r="CI68" s="3755"/>
      <c r="CJ68" s="3755"/>
      <c r="CK68" s="3755"/>
      <c r="CL68" s="3755"/>
      <c r="CM68" s="3755"/>
      <c r="CN68" s="3755"/>
      <c r="CO68" s="3755"/>
      <c r="CP68" s="3755"/>
      <c r="CQ68" s="3755"/>
      <c r="CR68" s="3755"/>
      <c r="CS68" s="3755"/>
      <c r="CT68" s="3755"/>
      <c r="CU68" s="3755"/>
      <c r="CV68" s="3755"/>
      <c r="CW68" s="3755"/>
      <c r="CX68" s="3755"/>
      <c r="CY68" s="3755"/>
      <c r="CZ68" s="3755"/>
      <c r="DA68" s="3755"/>
      <c r="DB68" s="3755"/>
      <c r="DC68" s="3755"/>
      <c r="DD68" s="3755"/>
      <c r="DE68" s="3755"/>
      <c r="DF68" s="3755"/>
      <c r="DG68" s="3756"/>
      <c r="DH68" s="544"/>
      <c r="DI68" s="200">
        <v>0</v>
      </c>
      <c r="DJ68" s="200">
        <v>0</v>
      </c>
      <c r="DK68" s="95"/>
      <c r="DL68" s="408"/>
      <c r="DM68" s="3267" t="s">
        <v>1102</v>
      </c>
      <c r="DN68" s="3268"/>
      <c r="DO68" s="457" t="s">
        <v>1088</v>
      </c>
      <c r="DP68" s="408"/>
      <c r="DQ68" s="408"/>
      <c r="DR68" s="408"/>
      <c r="DS68" s="270"/>
      <c r="DT68" s="200">
        <v>0</v>
      </c>
      <c r="DU68" s="200">
        <v>0</v>
      </c>
      <c r="DV68" s="200">
        <v>0</v>
      </c>
      <c r="DW68" s="200">
        <v>0</v>
      </c>
      <c r="DX68" s="200">
        <v>0</v>
      </c>
      <c r="DY68" s="397"/>
    </row>
    <row r="69" spans="2:129" s="2" customFormat="1" ht="15.95" customHeight="1">
      <c r="B69" s="947" t="s">
        <v>847</v>
      </c>
      <c r="C69" s="3023">
        <v>1</v>
      </c>
      <c r="D69" s="3024"/>
      <c r="E69" s="3023">
        <f>C69+1</f>
        <v>2</v>
      </c>
      <c r="F69" s="3024"/>
      <c r="G69" s="3023">
        <f>E69+1</f>
        <v>3</v>
      </c>
      <c r="H69" s="3024"/>
      <c r="I69" s="3023">
        <f>G69+1</f>
        <v>4</v>
      </c>
      <c r="J69" s="3024"/>
      <c r="K69" s="3023">
        <f>I69+1</f>
        <v>5</v>
      </c>
      <c r="L69" s="3024"/>
      <c r="M69" s="3023">
        <f>K69+1</f>
        <v>6</v>
      </c>
      <c r="N69" s="3024"/>
      <c r="O69" s="3023">
        <f>M69+1</f>
        <v>7</v>
      </c>
      <c r="P69" s="3024"/>
      <c r="Q69" s="3023">
        <f>O69+1</f>
        <v>8</v>
      </c>
      <c r="R69" s="3024"/>
      <c r="S69" s="3023">
        <f>Q69+1</f>
        <v>9</v>
      </c>
      <c r="T69" s="3024"/>
      <c r="U69" s="3023">
        <f>S69+1</f>
        <v>10</v>
      </c>
      <c r="V69" s="3024"/>
      <c r="W69" s="3023">
        <f>U69+1</f>
        <v>11</v>
      </c>
      <c r="X69" s="3024"/>
      <c r="Y69" s="3023">
        <f>W69+1</f>
        <v>12</v>
      </c>
      <c r="Z69" s="3024"/>
      <c r="AA69" s="3023">
        <f>Y69+1</f>
        <v>13</v>
      </c>
      <c r="AB69" s="3024"/>
      <c r="AC69" s="113"/>
      <c r="AD69" s="3023">
        <f>AA69+1</f>
        <v>14</v>
      </c>
      <c r="AE69" s="3024"/>
      <c r="AF69" s="3023">
        <f>AD69+1</f>
        <v>15</v>
      </c>
      <c r="AG69" s="3024"/>
      <c r="AH69" s="3023">
        <f>AF69+1</f>
        <v>16</v>
      </c>
      <c r="AI69" s="3024"/>
      <c r="AJ69" s="3023">
        <f>AH69+1</f>
        <v>17</v>
      </c>
      <c r="AK69" s="3024"/>
      <c r="AL69" s="3023">
        <f>AJ69+1</f>
        <v>18</v>
      </c>
      <c r="AM69" s="3024"/>
      <c r="AN69" s="3023">
        <f>AL69+1</f>
        <v>19</v>
      </c>
      <c r="AO69" s="3024"/>
      <c r="AP69" s="3023">
        <f>AN69+1</f>
        <v>20</v>
      </c>
      <c r="AQ69" s="3024"/>
      <c r="AR69" s="3023">
        <f>AP69+1</f>
        <v>21</v>
      </c>
      <c r="AS69" s="3024"/>
      <c r="AT69" s="3023">
        <f>AR69+1</f>
        <v>22</v>
      </c>
      <c r="AU69" s="3024"/>
      <c r="AV69" s="3023">
        <f>AT69+1</f>
        <v>23</v>
      </c>
      <c r="AW69" s="3024"/>
      <c r="AX69" s="3023">
        <f>AV69+1</f>
        <v>24</v>
      </c>
      <c r="AY69" s="3024"/>
      <c r="AZ69" s="3023">
        <f>AX69+1</f>
        <v>25</v>
      </c>
      <c r="BA69" s="3024"/>
      <c r="BB69" s="3023">
        <f>AZ69+1</f>
        <v>26</v>
      </c>
      <c r="BC69" s="3024"/>
      <c r="BD69" s="114"/>
      <c r="BE69" s="3023">
        <f>BB69+1</f>
        <v>27</v>
      </c>
      <c r="BF69" s="3024"/>
      <c r="BG69" s="3023">
        <f>BE69+1</f>
        <v>28</v>
      </c>
      <c r="BH69" s="3024"/>
      <c r="BI69" s="3023">
        <f>BG69+1</f>
        <v>29</v>
      </c>
      <c r="BJ69" s="3024"/>
      <c r="BK69" s="3023">
        <f>BI69+1</f>
        <v>30</v>
      </c>
      <c r="BL69" s="3024"/>
      <c r="BM69" s="3023">
        <f>BK69+1</f>
        <v>31</v>
      </c>
      <c r="BN69" s="3024"/>
      <c r="BO69" s="3023">
        <f>BM69+1</f>
        <v>32</v>
      </c>
      <c r="BP69" s="3024"/>
      <c r="BQ69" s="3023">
        <f>BO69+1</f>
        <v>33</v>
      </c>
      <c r="BR69" s="3024"/>
      <c r="BS69" s="3023">
        <f>BQ69+1</f>
        <v>34</v>
      </c>
      <c r="BT69" s="3024"/>
      <c r="BU69" s="3023">
        <f>BS69+1</f>
        <v>35</v>
      </c>
      <c r="BV69" s="3024"/>
      <c r="BW69" s="3023">
        <f>BU69+1</f>
        <v>36</v>
      </c>
      <c r="BX69" s="3024"/>
      <c r="BY69" s="3023">
        <f>BW69+1</f>
        <v>37</v>
      </c>
      <c r="BZ69" s="3024"/>
      <c r="CA69" s="3023">
        <f>BY69+1</f>
        <v>38</v>
      </c>
      <c r="CB69" s="3024"/>
      <c r="CC69" s="3023">
        <f>CA69+1</f>
        <v>39</v>
      </c>
      <c r="CD69" s="3024"/>
      <c r="CE69" s="115"/>
      <c r="CF69" s="3023">
        <f>CC69+1</f>
        <v>40</v>
      </c>
      <c r="CG69" s="3024"/>
      <c r="CH69" s="3023">
        <f>CF69+1</f>
        <v>41</v>
      </c>
      <c r="CI69" s="3024"/>
      <c r="CJ69" s="3023">
        <f>CH69+1</f>
        <v>42</v>
      </c>
      <c r="CK69" s="3024"/>
      <c r="CL69" s="3023">
        <f>CJ69+1</f>
        <v>43</v>
      </c>
      <c r="CM69" s="3024"/>
      <c r="CN69" s="3023">
        <f>CL69+1</f>
        <v>44</v>
      </c>
      <c r="CO69" s="3024"/>
      <c r="CP69" s="3023">
        <f>CN69+1</f>
        <v>45</v>
      </c>
      <c r="CQ69" s="3024"/>
      <c r="CR69" s="3023">
        <f>CP69+1</f>
        <v>46</v>
      </c>
      <c r="CS69" s="3024"/>
      <c r="CT69" s="3023">
        <f>CR69+1</f>
        <v>47</v>
      </c>
      <c r="CU69" s="3024"/>
      <c r="CV69" s="3023">
        <f>CT69+1</f>
        <v>48</v>
      </c>
      <c r="CW69" s="3024"/>
      <c r="CX69" s="3023">
        <f>CV69+1</f>
        <v>49</v>
      </c>
      <c r="CY69" s="3024"/>
      <c r="CZ69" s="3023">
        <f>CX69+1</f>
        <v>50</v>
      </c>
      <c r="DA69" s="3024"/>
      <c r="DB69" s="3023">
        <f t="shared" ref="DB69" si="65">CZ69+1</f>
        <v>51</v>
      </c>
      <c r="DC69" s="3024"/>
      <c r="DD69" s="3023">
        <f>DB69+1</f>
        <v>52</v>
      </c>
      <c r="DE69" s="3024"/>
      <c r="DF69" s="100" t="s">
        <v>937</v>
      </c>
      <c r="DG69" s="101"/>
      <c r="DH69" s="96"/>
      <c r="DI69" s="200">
        <v>0</v>
      </c>
      <c r="DJ69" s="200">
        <v>0</v>
      </c>
      <c r="DK69" s="95"/>
      <c r="DL69" s="408"/>
      <c r="DM69" s="3269">
        <v>2</v>
      </c>
      <c r="DN69" s="3270"/>
      <c r="DO69" s="457" t="s">
        <v>1090</v>
      </c>
      <c r="DP69" s="408"/>
      <c r="DQ69" s="408"/>
      <c r="DR69" s="408"/>
      <c r="DS69" s="270"/>
      <c r="DT69" s="200">
        <v>0</v>
      </c>
      <c r="DU69" s="200">
        <v>0</v>
      </c>
      <c r="DV69" s="200">
        <v>0</v>
      </c>
      <c r="DW69" s="200">
        <v>0</v>
      </c>
      <c r="DX69" s="200">
        <v>0</v>
      </c>
      <c r="DY69" s="397"/>
    </row>
    <row r="70" spans="2:129" s="2" customFormat="1" ht="15.95" customHeight="1">
      <c r="B70" s="948" t="s">
        <v>205</v>
      </c>
      <c r="C70" s="102" t="s">
        <v>66</v>
      </c>
      <c r="D70" s="103" t="s">
        <v>77</v>
      </c>
      <c r="E70" s="102" t="s">
        <v>66</v>
      </c>
      <c r="F70" s="103" t="s">
        <v>77</v>
      </c>
      <c r="G70" s="102" t="s">
        <v>66</v>
      </c>
      <c r="H70" s="103" t="s">
        <v>77</v>
      </c>
      <c r="I70" s="102" t="s">
        <v>66</v>
      </c>
      <c r="J70" s="103" t="s">
        <v>77</v>
      </c>
      <c r="K70" s="102" t="s">
        <v>66</v>
      </c>
      <c r="L70" s="103" t="s">
        <v>77</v>
      </c>
      <c r="M70" s="102" t="s">
        <v>66</v>
      </c>
      <c r="N70" s="103" t="s">
        <v>77</v>
      </c>
      <c r="O70" s="102" t="s">
        <v>66</v>
      </c>
      <c r="P70" s="103" t="s">
        <v>77</v>
      </c>
      <c r="Q70" s="102" t="s">
        <v>66</v>
      </c>
      <c r="R70" s="103" t="s">
        <v>77</v>
      </c>
      <c r="S70" s="102" t="s">
        <v>66</v>
      </c>
      <c r="T70" s="103" t="s">
        <v>77</v>
      </c>
      <c r="U70" s="102" t="s">
        <v>66</v>
      </c>
      <c r="V70" s="103" t="s">
        <v>77</v>
      </c>
      <c r="W70" s="102" t="s">
        <v>66</v>
      </c>
      <c r="X70" s="103" t="s">
        <v>77</v>
      </c>
      <c r="Y70" s="102" t="s">
        <v>66</v>
      </c>
      <c r="Z70" s="103" t="s">
        <v>77</v>
      </c>
      <c r="AA70" s="102" t="s">
        <v>66</v>
      </c>
      <c r="AB70" s="104" t="s">
        <v>77</v>
      </c>
      <c r="AC70" s="97"/>
      <c r="AD70" s="105" t="s">
        <v>66</v>
      </c>
      <c r="AE70" s="103" t="s">
        <v>77</v>
      </c>
      <c r="AF70" s="106" t="s">
        <v>66</v>
      </c>
      <c r="AG70" s="103" t="s">
        <v>77</v>
      </c>
      <c r="AH70" s="106" t="s">
        <v>66</v>
      </c>
      <c r="AI70" s="103" t="s">
        <v>77</v>
      </c>
      <c r="AJ70" s="106" t="s">
        <v>66</v>
      </c>
      <c r="AK70" s="103" t="s">
        <v>77</v>
      </c>
      <c r="AL70" s="106" t="s">
        <v>66</v>
      </c>
      <c r="AM70" s="103" t="s">
        <v>77</v>
      </c>
      <c r="AN70" s="106" t="s">
        <v>66</v>
      </c>
      <c r="AO70" s="103" t="s">
        <v>77</v>
      </c>
      <c r="AP70" s="106" t="s">
        <v>66</v>
      </c>
      <c r="AQ70" s="103" t="s">
        <v>77</v>
      </c>
      <c r="AR70" s="106" t="s">
        <v>66</v>
      </c>
      <c r="AS70" s="103" t="s">
        <v>77</v>
      </c>
      <c r="AT70" s="106" t="s">
        <v>66</v>
      </c>
      <c r="AU70" s="103" t="s">
        <v>77</v>
      </c>
      <c r="AV70" s="106" t="s">
        <v>66</v>
      </c>
      <c r="AW70" s="103" t="s">
        <v>77</v>
      </c>
      <c r="AX70" s="106" t="s">
        <v>66</v>
      </c>
      <c r="AY70" s="103" t="s">
        <v>77</v>
      </c>
      <c r="AZ70" s="106" t="s">
        <v>66</v>
      </c>
      <c r="BA70" s="103" t="s">
        <v>77</v>
      </c>
      <c r="BB70" s="106" t="s">
        <v>66</v>
      </c>
      <c r="BC70" s="104" t="s">
        <v>77</v>
      </c>
      <c r="BD70" s="98"/>
      <c r="BE70" s="107" t="s">
        <v>66</v>
      </c>
      <c r="BF70" s="103" t="s">
        <v>77</v>
      </c>
      <c r="BG70" s="108" t="s">
        <v>66</v>
      </c>
      <c r="BH70" s="103" t="s">
        <v>77</v>
      </c>
      <c r="BI70" s="108" t="s">
        <v>66</v>
      </c>
      <c r="BJ70" s="103" t="s">
        <v>77</v>
      </c>
      <c r="BK70" s="108" t="s">
        <v>66</v>
      </c>
      <c r="BL70" s="103" t="s">
        <v>77</v>
      </c>
      <c r="BM70" s="108" t="s">
        <v>66</v>
      </c>
      <c r="BN70" s="103" t="s">
        <v>77</v>
      </c>
      <c r="BO70" s="108" t="s">
        <v>66</v>
      </c>
      <c r="BP70" s="103" t="s">
        <v>77</v>
      </c>
      <c r="BQ70" s="108" t="s">
        <v>66</v>
      </c>
      <c r="BR70" s="103" t="s">
        <v>77</v>
      </c>
      <c r="BS70" s="108" t="s">
        <v>66</v>
      </c>
      <c r="BT70" s="103" t="s">
        <v>77</v>
      </c>
      <c r="BU70" s="108" t="s">
        <v>66</v>
      </c>
      <c r="BV70" s="103" t="s">
        <v>77</v>
      </c>
      <c r="BW70" s="108" t="s">
        <v>66</v>
      </c>
      <c r="BX70" s="103" t="s">
        <v>77</v>
      </c>
      <c r="BY70" s="108" t="s">
        <v>66</v>
      </c>
      <c r="BZ70" s="103" t="s">
        <v>77</v>
      </c>
      <c r="CA70" s="108" t="s">
        <v>66</v>
      </c>
      <c r="CB70" s="103" t="s">
        <v>77</v>
      </c>
      <c r="CC70" s="108" t="s">
        <v>66</v>
      </c>
      <c r="CD70" s="104" t="s">
        <v>77</v>
      </c>
      <c r="CE70" s="99"/>
      <c r="CF70" s="109" t="s">
        <v>66</v>
      </c>
      <c r="CG70" s="103" t="s">
        <v>77</v>
      </c>
      <c r="CH70" s="110" t="s">
        <v>66</v>
      </c>
      <c r="CI70" s="103" t="s">
        <v>77</v>
      </c>
      <c r="CJ70" s="110" t="s">
        <v>66</v>
      </c>
      <c r="CK70" s="103" t="s">
        <v>77</v>
      </c>
      <c r="CL70" s="110" t="s">
        <v>66</v>
      </c>
      <c r="CM70" s="103" t="s">
        <v>77</v>
      </c>
      <c r="CN70" s="110" t="s">
        <v>66</v>
      </c>
      <c r="CO70" s="103" t="s">
        <v>77</v>
      </c>
      <c r="CP70" s="110" t="s">
        <v>66</v>
      </c>
      <c r="CQ70" s="103" t="s">
        <v>77</v>
      </c>
      <c r="CR70" s="110" t="s">
        <v>66</v>
      </c>
      <c r="CS70" s="103" t="s">
        <v>77</v>
      </c>
      <c r="CT70" s="110" t="s">
        <v>66</v>
      </c>
      <c r="CU70" s="103" t="s">
        <v>77</v>
      </c>
      <c r="CV70" s="110" t="s">
        <v>66</v>
      </c>
      <c r="CW70" s="103" t="s">
        <v>77</v>
      </c>
      <c r="CX70" s="110" t="s">
        <v>66</v>
      </c>
      <c r="CY70" s="103" t="s">
        <v>77</v>
      </c>
      <c r="CZ70" s="110" t="s">
        <v>66</v>
      </c>
      <c r="DA70" s="103" t="s">
        <v>77</v>
      </c>
      <c r="DB70" s="110" t="s">
        <v>66</v>
      </c>
      <c r="DC70" s="103" t="s">
        <v>77</v>
      </c>
      <c r="DD70" s="110" t="s">
        <v>66</v>
      </c>
      <c r="DE70" s="104" t="s">
        <v>77</v>
      </c>
      <c r="DF70" s="111" t="s">
        <v>922</v>
      </c>
      <c r="DG70" s="112"/>
      <c r="DH70" s="96"/>
      <c r="DI70" s="200">
        <v>0</v>
      </c>
      <c r="DJ70" s="200">
        <v>0</v>
      </c>
      <c r="DK70" s="95"/>
      <c r="DL70" s="3271" t="s">
        <v>1103</v>
      </c>
      <c r="DM70" s="3271"/>
      <c r="DN70" s="3271"/>
      <c r="DO70" s="3271"/>
      <c r="DP70" s="3271"/>
      <c r="DQ70" s="3271"/>
      <c r="DR70" s="3271"/>
      <c r="DS70" s="3271"/>
      <c r="DT70" s="200">
        <v>0</v>
      </c>
      <c r="DU70" s="200">
        <v>0</v>
      </c>
      <c r="DV70" s="200">
        <v>0</v>
      </c>
      <c r="DW70" s="200">
        <v>0</v>
      </c>
      <c r="DX70" s="200">
        <v>0</v>
      </c>
      <c r="DY70" s="397"/>
    </row>
    <row r="71" spans="2:129" ht="15.95" customHeight="1">
      <c r="B71" s="491" t="s">
        <v>610</v>
      </c>
      <c r="C71" s="492"/>
      <c r="D71" s="493"/>
      <c r="E71" s="492"/>
      <c r="F71" s="493"/>
      <c r="G71" s="492"/>
      <c r="H71" s="493"/>
      <c r="I71" s="492"/>
      <c r="J71" s="493"/>
      <c r="K71" s="492"/>
      <c r="L71" s="493"/>
      <c r="M71" s="492"/>
      <c r="N71" s="493"/>
      <c r="O71" s="492"/>
      <c r="P71" s="493"/>
      <c r="Q71" s="492"/>
      <c r="R71" s="493"/>
      <c r="S71" s="492"/>
      <c r="T71" s="493"/>
      <c r="U71" s="492"/>
      <c r="V71" s="493"/>
      <c r="W71" s="492"/>
      <c r="X71" s="493"/>
      <c r="Y71" s="492"/>
      <c r="Z71" s="493"/>
      <c r="AA71" s="492"/>
      <c r="AB71" s="494"/>
      <c r="AC71" s="432"/>
      <c r="AD71" s="492"/>
      <c r="AE71" s="493"/>
      <c r="AF71" s="492"/>
      <c r="AG71" s="493"/>
      <c r="AH71" s="492"/>
      <c r="AI71" s="493"/>
      <c r="AJ71" s="492"/>
      <c r="AK71" s="493"/>
      <c r="AL71" s="492"/>
      <c r="AM71" s="493"/>
      <c r="AN71" s="492"/>
      <c r="AO71" s="493"/>
      <c r="AP71" s="492"/>
      <c r="AQ71" s="493"/>
      <c r="AR71" s="492"/>
      <c r="AS71" s="493"/>
      <c r="AT71" s="492"/>
      <c r="AU71" s="493"/>
      <c r="AV71" s="492"/>
      <c r="AW71" s="493"/>
      <c r="AX71" s="492"/>
      <c r="AY71" s="493"/>
      <c r="AZ71" s="492"/>
      <c r="BA71" s="493"/>
      <c r="BB71" s="492"/>
      <c r="BC71" s="494"/>
      <c r="BD71" s="433"/>
      <c r="BE71" s="492"/>
      <c r="BF71" s="493"/>
      <c r="BG71" s="492"/>
      <c r="BH71" s="493"/>
      <c r="BI71" s="492"/>
      <c r="BJ71" s="493"/>
      <c r="BK71" s="492"/>
      <c r="BL71" s="493"/>
      <c r="BM71" s="492"/>
      <c r="BN71" s="493"/>
      <c r="BO71" s="492"/>
      <c r="BP71" s="493"/>
      <c r="BQ71" s="492"/>
      <c r="BR71" s="493"/>
      <c r="BS71" s="492"/>
      <c r="BT71" s="493"/>
      <c r="BU71" s="492"/>
      <c r="BV71" s="493"/>
      <c r="BW71" s="492"/>
      <c r="BX71" s="493"/>
      <c r="BY71" s="492"/>
      <c r="BZ71" s="493"/>
      <c r="CA71" s="492"/>
      <c r="CB71" s="493"/>
      <c r="CC71" s="492"/>
      <c r="CD71" s="494"/>
      <c r="CE71" s="434"/>
      <c r="CF71" s="492"/>
      <c r="CG71" s="493"/>
      <c r="CH71" s="492"/>
      <c r="CI71" s="493"/>
      <c r="CJ71" s="492"/>
      <c r="CK71" s="493"/>
      <c r="CL71" s="492"/>
      <c r="CM71" s="493"/>
      <c r="CN71" s="492"/>
      <c r="CO71" s="493"/>
      <c r="CP71" s="492"/>
      <c r="CQ71" s="493"/>
      <c r="CR71" s="492"/>
      <c r="CS71" s="493"/>
      <c r="CT71" s="492"/>
      <c r="CU71" s="493"/>
      <c r="CV71" s="492"/>
      <c r="CW71" s="493"/>
      <c r="CX71" s="492"/>
      <c r="CY71" s="493"/>
      <c r="CZ71" s="492"/>
      <c r="DA71" s="493"/>
      <c r="DB71" s="492"/>
      <c r="DC71" s="493"/>
      <c r="DD71" s="492"/>
      <c r="DE71" s="494"/>
      <c r="DF71" s="495">
        <f t="shared" ref="DF71:DF90" si="66">SUM(C71:DE71)</f>
        <v>0</v>
      </c>
      <c r="DG71" s="496" t="str">
        <f>IF(DF71=0,"",DF71/DB296)</f>
        <v/>
      </c>
      <c r="DH71" s="497">
        <f t="shared" ref="DH71:DH91" si="67">COUNTA(C71:DE71)</f>
        <v>0</v>
      </c>
      <c r="DI71" s="200"/>
      <c r="DJ71" s="364"/>
      <c r="DK71" s="95"/>
      <c r="DL71" s="3271"/>
      <c r="DM71" s="3271"/>
      <c r="DN71" s="3271"/>
      <c r="DO71" s="3271"/>
      <c r="DP71" s="3271"/>
      <c r="DQ71" s="3271"/>
      <c r="DR71" s="3271"/>
      <c r="DS71" s="3271"/>
      <c r="DT71" s="200">
        <v>0</v>
      </c>
      <c r="DU71" s="200">
        <v>0</v>
      </c>
      <c r="DV71" s="200">
        <v>0</v>
      </c>
      <c r="DW71" s="200">
        <v>0</v>
      </c>
      <c r="DX71" s="200">
        <v>0</v>
      </c>
      <c r="DY71" s="397"/>
    </row>
    <row r="72" spans="2:129" ht="15.95" customHeight="1">
      <c r="B72" s="491" t="s">
        <v>619</v>
      </c>
      <c r="C72" s="492"/>
      <c r="D72" s="493"/>
      <c r="E72" s="492"/>
      <c r="F72" s="493"/>
      <c r="G72" s="492"/>
      <c r="H72" s="493"/>
      <c r="I72" s="492"/>
      <c r="J72" s="493"/>
      <c r="K72" s="492"/>
      <c r="L72" s="493"/>
      <c r="M72" s="492"/>
      <c r="N72" s="493"/>
      <c r="O72" s="492"/>
      <c r="P72" s="493"/>
      <c r="Q72" s="492"/>
      <c r="R72" s="493"/>
      <c r="S72" s="492"/>
      <c r="T72" s="493"/>
      <c r="U72" s="492"/>
      <c r="V72" s="493"/>
      <c r="W72" s="492"/>
      <c r="X72" s="493"/>
      <c r="Y72" s="492"/>
      <c r="Z72" s="493"/>
      <c r="AA72" s="492"/>
      <c r="AB72" s="494"/>
      <c r="AC72" s="432"/>
      <c r="AD72" s="492"/>
      <c r="AE72" s="493"/>
      <c r="AF72" s="492"/>
      <c r="AG72" s="493"/>
      <c r="AH72" s="492"/>
      <c r="AI72" s="493"/>
      <c r="AJ72" s="492"/>
      <c r="AK72" s="493"/>
      <c r="AL72" s="492"/>
      <c r="AM72" s="493"/>
      <c r="AN72" s="492"/>
      <c r="AO72" s="493"/>
      <c r="AP72" s="492"/>
      <c r="AQ72" s="493"/>
      <c r="AR72" s="492"/>
      <c r="AS72" s="493"/>
      <c r="AT72" s="492"/>
      <c r="AU72" s="493"/>
      <c r="AV72" s="492"/>
      <c r="AW72" s="493"/>
      <c r="AX72" s="492"/>
      <c r="AY72" s="493"/>
      <c r="AZ72" s="492"/>
      <c r="BA72" s="493"/>
      <c r="BB72" s="492"/>
      <c r="BC72" s="494"/>
      <c r="BD72" s="433"/>
      <c r="BE72" s="492"/>
      <c r="BF72" s="493"/>
      <c r="BG72" s="492"/>
      <c r="BH72" s="493"/>
      <c r="BI72" s="492"/>
      <c r="BJ72" s="493"/>
      <c r="BK72" s="492"/>
      <c r="BL72" s="493"/>
      <c r="BM72" s="492"/>
      <c r="BN72" s="493"/>
      <c r="BO72" s="492"/>
      <c r="BP72" s="493"/>
      <c r="BQ72" s="492"/>
      <c r="BR72" s="493"/>
      <c r="BS72" s="492"/>
      <c r="BT72" s="493"/>
      <c r="BU72" s="492"/>
      <c r="BV72" s="493"/>
      <c r="BW72" s="492"/>
      <c r="BX72" s="493"/>
      <c r="BY72" s="492"/>
      <c r="BZ72" s="493"/>
      <c r="CA72" s="492"/>
      <c r="CB72" s="493"/>
      <c r="CC72" s="492"/>
      <c r="CD72" s="494"/>
      <c r="CE72" s="434"/>
      <c r="CF72" s="492"/>
      <c r="CG72" s="493"/>
      <c r="CH72" s="492"/>
      <c r="CI72" s="493"/>
      <c r="CJ72" s="492"/>
      <c r="CK72" s="493"/>
      <c r="CL72" s="492"/>
      <c r="CM72" s="493"/>
      <c r="CN72" s="492"/>
      <c r="CO72" s="493"/>
      <c r="CP72" s="492"/>
      <c r="CQ72" s="493"/>
      <c r="CR72" s="492"/>
      <c r="CS72" s="493"/>
      <c r="CT72" s="492"/>
      <c r="CU72" s="493"/>
      <c r="CV72" s="492"/>
      <c r="CW72" s="493"/>
      <c r="CX72" s="492"/>
      <c r="CY72" s="493"/>
      <c r="CZ72" s="492"/>
      <c r="DA72" s="493"/>
      <c r="DB72" s="492"/>
      <c r="DC72" s="493"/>
      <c r="DD72" s="492"/>
      <c r="DE72" s="494"/>
      <c r="DF72" s="495">
        <f t="shared" si="66"/>
        <v>0</v>
      </c>
      <c r="DG72" s="496" t="str">
        <f>IF(DF72=0,"",DF72/DB296)</f>
        <v/>
      </c>
      <c r="DH72" s="497">
        <f t="shared" si="67"/>
        <v>0</v>
      </c>
      <c r="DI72" s="200"/>
      <c r="DJ72" s="200">
        <v>0</v>
      </c>
      <c r="DK72" s="95"/>
      <c r="DR72" s="240"/>
      <c r="DT72" s="200">
        <v>0</v>
      </c>
      <c r="DU72" s="200">
        <v>0</v>
      </c>
      <c r="DV72" s="200">
        <v>0</v>
      </c>
      <c r="DW72" s="200">
        <v>0</v>
      </c>
      <c r="DX72" s="200">
        <v>0</v>
      </c>
      <c r="DY72" s="397"/>
    </row>
    <row r="73" spans="2:129" ht="15.95" customHeight="1">
      <c r="B73" s="491" t="s">
        <v>942</v>
      </c>
      <c r="C73" s="492"/>
      <c r="D73" s="493"/>
      <c r="E73" s="492"/>
      <c r="F73" s="493"/>
      <c r="G73" s="492"/>
      <c r="H73" s="493"/>
      <c r="I73" s="492"/>
      <c r="J73" s="493"/>
      <c r="K73" s="492"/>
      <c r="L73" s="493"/>
      <c r="M73" s="492"/>
      <c r="N73" s="493"/>
      <c r="O73" s="492"/>
      <c r="P73" s="493"/>
      <c r="Q73" s="492"/>
      <c r="R73" s="493"/>
      <c r="S73" s="492"/>
      <c r="T73" s="493"/>
      <c r="U73" s="492"/>
      <c r="V73" s="493"/>
      <c r="W73" s="492"/>
      <c r="X73" s="493"/>
      <c r="Y73" s="492"/>
      <c r="Z73" s="493"/>
      <c r="AA73" s="492"/>
      <c r="AB73" s="494"/>
      <c r="AC73" s="432"/>
      <c r="AD73" s="492"/>
      <c r="AE73" s="493"/>
      <c r="AF73" s="492"/>
      <c r="AG73" s="493"/>
      <c r="AH73" s="492"/>
      <c r="AI73" s="493"/>
      <c r="AJ73" s="492"/>
      <c r="AK73" s="493"/>
      <c r="AL73" s="492"/>
      <c r="AM73" s="493"/>
      <c r="AN73" s="492"/>
      <c r="AO73" s="493"/>
      <c r="AP73" s="492"/>
      <c r="AQ73" s="493"/>
      <c r="AR73" s="492"/>
      <c r="AS73" s="493"/>
      <c r="AT73" s="492"/>
      <c r="AU73" s="493"/>
      <c r="AV73" s="492"/>
      <c r="AW73" s="493"/>
      <c r="AX73" s="492"/>
      <c r="AY73" s="493"/>
      <c r="AZ73" s="492"/>
      <c r="BA73" s="493"/>
      <c r="BB73" s="492"/>
      <c r="BC73" s="494"/>
      <c r="BD73" s="433"/>
      <c r="BE73" s="492"/>
      <c r="BF73" s="493"/>
      <c r="BG73" s="492"/>
      <c r="BH73" s="493"/>
      <c r="BI73" s="492"/>
      <c r="BJ73" s="493"/>
      <c r="BK73" s="492"/>
      <c r="BL73" s="493"/>
      <c r="BM73" s="492"/>
      <c r="BN73" s="493"/>
      <c r="BO73" s="492"/>
      <c r="BP73" s="493"/>
      <c r="BQ73" s="492"/>
      <c r="BR73" s="493"/>
      <c r="BS73" s="492"/>
      <c r="BT73" s="493"/>
      <c r="BU73" s="492"/>
      <c r="BV73" s="493"/>
      <c r="BW73" s="492"/>
      <c r="BX73" s="493"/>
      <c r="BY73" s="492"/>
      <c r="BZ73" s="493"/>
      <c r="CA73" s="492"/>
      <c r="CB73" s="493"/>
      <c r="CC73" s="492"/>
      <c r="CD73" s="494"/>
      <c r="CE73" s="434"/>
      <c r="CF73" s="492"/>
      <c r="CG73" s="493"/>
      <c r="CH73" s="492"/>
      <c r="CI73" s="493"/>
      <c r="CJ73" s="492"/>
      <c r="CK73" s="493"/>
      <c r="CL73" s="492"/>
      <c r="CM73" s="493"/>
      <c r="CN73" s="492"/>
      <c r="CO73" s="493"/>
      <c r="CP73" s="492"/>
      <c r="CQ73" s="493"/>
      <c r="CR73" s="492"/>
      <c r="CS73" s="493"/>
      <c r="CT73" s="492"/>
      <c r="CU73" s="493"/>
      <c r="CV73" s="492"/>
      <c r="CW73" s="493"/>
      <c r="CX73" s="492"/>
      <c r="CY73" s="493"/>
      <c r="CZ73" s="492"/>
      <c r="DA73" s="493"/>
      <c r="DB73" s="492"/>
      <c r="DC73" s="493"/>
      <c r="DD73" s="492"/>
      <c r="DE73" s="494"/>
      <c r="DF73" s="495">
        <f t="shared" si="66"/>
        <v>0</v>
      </c>
      <c r="DG73" s="496" t="str">
        <f>IF(DF73=0,"",DF73/DB296)</f>
        <v/>
      </c>
      <c r="DH73" s="497">
        <f t="shared" si="67"/>
        <v>0</v>
      </c>
      <c r="DI73" s="200"/>
      <c r="DJ73" s="200">
        <v>0</v>
      </c>
      <c r="DK73" s="95"/>
      <c r="DL73" s="3085" t="s">
        <v>1131</v>
      </c>
      <c r="DM73" s="3085"/>
      <c r="DN73" s="3085"/>
      <c r="DO73" s="3085"/>
      <c r="DP73" s="3085"/>
      <c r="DQ73" s="3085"/>
      <c r="DR73" s="3163" t="s">
        <v>1127</v>
      </c>
      <c r="DS73" s="3163">
        <f>ROW(DF329)</f>
        <v>329</v>
      </c>
      <c r="DT73" s="200">
        <v>0</v>
      </c>
      <c r="DU73" s="200">
        <v>0</v>
      </c>
      <c r="DV73" s="200">
        <v>0</v>
      </c>
      <c r="DW73" s="200">
        <v>0</v>
      </c>
      <c r="DX73" s="200">
        <v>0</v>
      </c>
      <c r="DY73" s="397"/>
    </row>
    <row r="74" spans="2:129" ht="15.95" customHeight="1">
      <c r="B74" s="491" t="s">
        <v>943</v>
      </c>
      <c r="C74" s="492"/>
      <c r="D74" s="493"/>
      <c r="E74" s="492"/>
      <c r="F74" s="493"/>
      <c r="G74" s="492"/>
      <c r="H74" s="493"/>
      <c r="I74" s="492"/>
      <c r="J74" s="493"/>
      <c r="K74" s="492"/>
      <c r="L74" s="493"/>
      <c r="M74" s="492"/>
      <c r="N74" s="493"/>
      <c r="O74" s="492"/>
      <c r="P74" s="493"/>
      <c r="Q74" s="492"/>
      <c r="R74" s="493"/>
      <c r="S74" s="492"/>
      <c r="T74" s="493"/>
      <c r="U74" s="492"/>
      <c r="V74" s="493"/>
      <c r="W74" s="492"/>
      <c r="X74" s="493"/>
      <c r="Y74" s="492"/>
      <c r="Z74" s="493"/>
      <c r="AA74" s="492"/>
      <c r="AB74" s="494"/>
      <c r="AC74" s="432"/>
      <c r="AD74" s="492"/>
      <c r="AE74" s="493"/>
      <c r="AF74" s="492"/>
      <c r="AG74" s="493"/>
      <c r="AH74" s="492"/>
      <c r="AI74" s="493"/>
      <c r="AJ74" s="492"/>
      <c r="AK74" s="493"/>
      <c r="AL74" s="492"/>
      <c r="AM74" s="493"/>
      <c r="AN74" s="492"/>
      <c r="AO74" s="493"/>
      <c r="AP74" s="492"/>
      <c r="AQ74" s="493"/>
      <c r="AR74" s="492"/>
      <c r="AS74" s="493"/>
      <c r="AT74" s="492"/>
      <c r="AU74" s="493"/>
      <c r="AV74" s="492"/>
      <c r="AW74" s="493"/>
      <c r="AX74" s="492"/>
      <c r="AY74" s="493"/>
      <c r="AZ74" s="492"/>
      <c r="BA74" s="493"/>
      <c r="BB74" s="492"/>
      <c r="BC74" s="494"/>
      <c r="BD74" s="433"/>
      <c r="BE74" s="492"/>
      <c r="BF74" s="493"/>
      <c r="BG74" s="492"/>
      <c r="BH74" s="493"/>
      <c r="BI74" s="492"/>
      <c r="BJ74" s="493"/>
      <c r="BK74" s="492"/>
      <c r="BL74" s="493"/>
      <c r="BM74" s="492"/>
      <c r="BN74" s="493"/>
      <c r="BO74" s="492"/>
      <c r="BP74" s="493"/>
      <c r="BQ74" s="492"/>
      <c r="BR74" s="493"/>
      <c r="BS74" s="492"/>
      <c r="BT74" s="493"/>
      <c r="BU74" s="492"/>
      <c r="BV74" s="493"/>
      <c r="BW74" s="492"/>
      <c r="BX74" s="493"/>
      <c r="BY74" s="492"/>
      <c r="BZ74" s="493"/>
      <c r="CA74" s="492"/>
      <c r="CB74" s="493"/>
      <c r="CC74" s="492"/>
      <c r="CD74" s="494"/>
      <c r="CE74" s="434"/>
      <c r="CF74" s="492"/>
      <c r="CG74" s="493"/>
      <c r="CH74" s="492"/>
      <c r="CI74" s="493"/>
      <c r="CJ74" s="492"/>
      <c r="CK74" s="493"/>
      <c r="CL74" s="492"/>
      <c r="CM74" s="493"/>
      <c r="CN74" s="492"/>
      <c r="CO74" s="493"/>
      <c r="CP74" s="492"/>
      <c r="CQ74" s="493"/>
      <c r="CR74" s="492"/>
      <c r="CS74" s="493"/>
      <c r="CT74" s="492"/>
      <c r="CU74" s="493"/>
      <c r="CV74" s="492"/>
      <c r="CW74" s="493"/>
      <c r="CX74" s="492"/>
      <c r="CY74" s="493"/>
      <c r="CZ74" s="492"/>
      <c r="DA74" s="493"/>
      <c r="DB74" s="492"/>
      <c r="DC74" s="493"/>
      <c r="DD74" s="492"/>
      <c r="DE74" s="494"/>
      <c r="DF74" s="495">
        <f t="shared" si="66"/>
        <v>0</v>
      </c>
      <c r="DG74" s="496" t="str">
        <f>IF(DF74=0,"",DF74/DB296)</f>
        <v/>
      </c>
      <c r="DH74" s="497">
        <f t="shared" si="67"/>
        <v>0</v>
      </c>
      <c r="DI74" s="200"/>
      <c r="DJ74" s="200">
        <v>0</v>
      </c>
      <c r="DK74" s="95"/>
      <c r="DL74" s="3272"/>
      <c r="DM74" s="3272"/>
      <c r="DN74" s="3272"/>
      <c r="DO74" s="3272"/>
      <c r="DP74" s="3272"/>
      <c r="DQ74" s="3272"/>
      <c r="DR74" s="3093"/>
      <c r="DS74" s="3093"/>
      <c r="DT74" s="200">
        <v>0</v>
      </c>
      <c r="DU74" s="200">
        <v>0</v>
      </c>
      <c r="DV74" s="200">
        <v>0</v>
      </c>
      <c r="DW74" s="200">
        <v>0</v>
      </c>
      <c r="DX74" s="200">
        <v>0</v>
      </c>
      <c r="DY74" s="397"/>
    </row>
    <row r="75" spans="2:129" ht="15.95" customHeight="1">
      <c r="B75" s="491" t="s">
        <v>944</v>
      </c>
      <c r="C75" s="492"/>
      <c r="D75" s="493"/>
      <c r="E75" s="492"/>
      <c r="F75" s="493"/>
      <c r="G75" s="492"/>
      <c r="H75" s="493"/>
      <c r="I75" s="492"/>
      <c r="J75" s="493"/>
      <c r="K75" s="492"/>
      <c r="L75" s="493"/>
      <c r="M75" s="492"/>
      <c r="N75" s="493"/>
      <c r="O75" s="492"/>
      <c r="P75" s="493"/>
      <c r="Q75" s="492"/>
      <c r="R75" s="493"/>
      <c r="S75" s="492"/>
      <c r="T75" s="493"/>
      <c r="U75" s="492"/>
      <c r="V75" s="493"/>
      <c r="W75" s="492"/>
      <c r="X75" s="493"/>
      <c r="Y75" s="492"/>
      <c r="Z75" s="493"/>
      <c r="AA75" s="492"/>
      <c r="AB75" s="494"/>
      <c r="AC75" s="432"/>
      <c r="AD75" s="492"/>
      <c r="AE75" s="493"/>
      <c r="AF75" s="492"/>
      <c r="AG75" s="493"/>
      <c r="AH75" s="492"/>
      <c r="AI75" s="493"/>
      <c r="AJ75" s="492"/>
      <c r="AK75" s="493"/>
      <c r="AL75" s="492"/>
      <c r="AM75" s="493"/>
      <c r="AN75" s="492"/>
      <c r="AO75" s="493"/>
      <c r="AP75" s="492"/>
      <c r="AQ75" s="493"/>
      <c r="AR75" s="492"/>
      <c r="AS75" s="493"/>
      <c r="AT75" s="492"/>
      <c r="AU75" s="493"/>
      <c r="AV75" s="492"/>
      <c r="AW75" s="493"/>
      <c r="AX75" s="492"/>
      <c r="AY75" s="493"/>
      <c r="AZ75" s="492"/>
      <c r="BA75" s="493"/>
      <c r="BB75" s="492"/>
      <c r="BC75" s="494"/>
      <c r="BD75" s="433"/>
      <c r="BE75" s="492"/>
      <c r="BF75" s="493"/>
      <c r="BG75" s="492"/>
      <c r="BH75" s="493"/>
      <c r="BI75" s="492"/>
      <c r="BJ75" s="493"/>
      <c r="BK75" s="492"/>
      <c r="BL75" s="493"/>
      <c r="BM75" s="492"/>
      <c r="BN75" s="493"/>
      <c r="BO75" s="492"/>
      <c r="BP75" s="493"/>
      <c r="BQ75" s="492"/>
      <c r="BR75" s="493"/>
      <c r="BS75" s="492"/>
      <c r="BT75" s="493"/>
      <c r="BU75" s="492"/>
      <c r="BV75" s="493"/>
      <c r="BW75" s="492"/>
      <c r="BX75" s="493"/>
      <c r="BY75" s="492"/>
      <c r="BZ75" s="493"/>
      <c r="CA75" s="492"/>
      <c r="CB75" s="493"/>
      <c r="CC75" s="492"/>
      <c r="CD75" s="494"/>
      <c r="CE75" s="434"/>
      <c r="CF75" s="492"/>
      <c r="CG75" s="493"/>
      <c r="CH75" s="492"/>
      <c r="CI75" s="493"/>
      <c r="CJ75" s="492"/>
      <c r="CK75" s="493"/>
      <c r="CL75" s="492"/>
      <c r="CM75" s="493"/>
      <c r="CN75" s="492"/>
      <c r="CO75" s="493"/>
      <c r="CP75" s="492"/>
      <c r="CQ75" s="493"/>
      <c r="CR75" s="492"/>
      <c r="CS75" s="493"/>
      <c r="CT75" s="492"/>
      <c r="CU75" s="493"/>
      <c r="CV75" s="492"/>
      <c r="CW75" s="493"/>
      <c r="CX75" s="492"/>
      <c r="CY75" s="493"/>
      <c r="CZ75" s="492"/>
      <c r="DA75" s="493"/>
      <c r="DB75" s="492"/>
      <c r="DC75" s="493"/>
      <c r="DD75" s="492"/>
      <c r="DE75" s="494"/>
      <c r="DF75" s="495">
        <f t="shared" si="66"/>
        <v>0</v>
      </c>
      <c r="DG75" s="496" t="str">
        <f>IF(DF75=0,"",DF75/DB296)</f>
        <v/>
      </c>
      <c r="DH75" s="497">
        <f t="shared" si="67"/>
        <v>0</v>
      </c>
      <c r="DI75" s="200"/>
      <c r="DJ75" s="200">
        <v>0</v>
      </c>
      <c r="DK75" s="95"/>
      <c r="DR75" s="22"/>
      <c r="DT75" s="200">
        <v>0</v>
      </c>
      <c r="DU75" s="200">
        <v>0</v>
      </c>
      <c r="DV75" s="200">
        <v>0</v>
      </c>
      <c r="DW75" s="200">
        <v>0</v>
      </c>
      <c r="DX75" s="200">
        <v>0</v>
      </c>
      <c r="DY75" s="397"/>
    </row>
    <row r="76" spans="2:129" ht="15.95" customHeight="1">
      <c r="B76" s="491" t="s">
        <v>637</v>
      </c>
      <c r="C76" s="492"/>
      <c r="D76" s="493"/>
      <c r="E76" s="492"/>
      <c r="F76" s="493"/>
      <c r="G76" s="492"/>
      <c r="H76" s="493"/>
      <c r="I76" s="492"/>
      <c r="J76" s="493"/>
      <c r="K76" s="492"/>
      <c r="L76" s="493"/>
      <c r="M76" s="492"/>
      <c r="N76" s="493"/>
      <c r="O76" s="492"/>
      <c r="P76" s="493"/>
      <c r="Q76" s="492"/>
      <c r="R76" s="493"/>
      <c r="S76" s="492"/>
      <c r="T76" s="493"/>
      <c r="U76" s="492"/>
      <c r="V76" s="493"/>
      <c r="W76" s="492"/>
      <c r="X76" s="493"/>
      <c r="Y76" s="492"/>
      <c r="Z76" s="493"/>
      <c r="AA76" s="492"/>
      <c r="AB76" s="494"/>
      <c r="AC76" s="432"/>
      <c r="AD76" s="492"/>
      <c r="AE76" s="493"/>
      <c r="AF76" s="492"/>
      <c r="AG76" s="493"/>
      <c r="AH76" s="492"/>
      <c r="AI76" s="493"/>
      <c r="AJ76" s="492"/>
      <c r="AK76" s="493"/>
      <c r="AL76" s="492"/>
      <c r="AM76" s="493"/>
      <c r="AN76" s="492"/>
      <c r="AO76" s="493"/>
      <c r="AP76" s="492"/>
      <c r="AQ76" s="493"/>
      <c r="AR76" s="492"/>
      <c r="AS76" s="493"/>
      <c r="AT76" s="492"/>
      <c r="AU76" s="493"/>
      <c r="AV76" s="492"/>
      <c r="AW76" s="493"/>
      <c r="AX76" s="492"/>
      <c r="AY76" s="493"/>
      <c r="AZ76" s="492"/>
      <c r="BA76" s="493"/>
      <c r="BB76" s="492"/>
      <c r="BC76" s="494"/>
      <c r="BD76" s="433"/>
      <c r="BE76" s="492"/>
      <c r="BF76" s="493"/>
      <c r="BG76" s="492"/>
      <c r="BH76" s="493"/>
      <c r="BI76" s="492"/>
      <c r="BJ76" s="493"/>
      <c r="BK76" s="492"/>
      <c r="BL76" s="493"/>
      <c r="BM76" s="492"/>
      <c r="BN76" s="493"/>
      <c r="BO76" s="492"/>
      <c r="BP76" s="493"/>
      <c r="BQ76" s="492"/>
      <c r="BR76" s="493"/>
      <c r="BS76" s="492"/>
      <c r="BT76" s="493"/>
      <c r="BU76" s="492"/>
      <c r="BV76" s="493"/>
      <c r="BW76" s="492"/>
      <c r="BX76" s="493"/>
      <c r="BY76" s="492"/>
      <c r="BZ76" s="493"/>
      <c r="CA76" s="492"/>
      <c r="CB76" s="493"/>
      <c r="CC76" s="492"/>
      <c r="CD76" s="494"/>
      <c r="CE76" s="434"/>
      <c r="CF76" s="492"/>
      <c r="CG76" s="493"/>
      <c r="CH76" s="492"/>
      <c r="CI76" s="493"/>
      <c r="CJ76" s="492"/>
      <c r="CK76" s="493"/>
      <c r="CL76" s="492"/>
      <c r="CM76" s="493"/>
      <c r="CN76" s="492"/>
      <c r="CO76" s="493"/>
      <c r="CP76" s="492"/>
      <c r="CQ76" s="493"/>
      <c r="CR76" s="492"/>
      <c r="CS76" s="493"/>
      <c r="CT76" s="492"/>
      <c r="CU76" s="493"/>
      <c r="CV76" s="492"/>
      <c r="CW76" s="493"/>
      <c r="CX76" s="492"/>
      <c r="CY76" s="493"/>
      <c r="CZ76" s="492"/>
      <c r="DA76" s="493"/>
      <c r="DB76" s="492"/>
      <c r="DC76" s="493"/>
      <c r="DD76" s="492"/>
      <c r="DE76" s="494"/>
      <c r="DF76" s="495">
        <f t="shared" si="66"/>
        <v>0</v>
      </c>
      <c r="DG76" s="496" t="str">
        <f>IF(DF76=0,"",DF76/DB296)</f>
        <v/>
      </c>
      <c r="DH76" s="497">
        <f t="shared" si="67"/>
        <v>0</v>
      </c>
      <c r="DI76" s="200"/>
      <c r="DJ76" s="200">
        <v>0</v>
      </c>
      <c r="DK76" s="95"/>
      <c r="DL76" s="459" t="s">
        <v>1091</v>
      </c>
      <c r="DM76" s="459" t="s">
        <v>1092</v>
      </c>
      <c r="DN76" s="459" t="s">
        <v>1093</v>
      </c>
      <c r="DO76" s="459" t="s">
        <v>1094</v>
      </c>
      <c r="DP76" s="1281"/>
      <c r="DQ76" s="461"/>
      <c r="DR76" s="485" t="s">
        <v>1076</v>
      </c>
      <c r="DS76" s="463"/>
      <c r="DT76" s="200">
        <v>0</v>
      </c>
      <c r="DU76" s="200">
        <v>0</v>
      </c>
      <c r="DV76" s="200">
        <v>0</v>
      </c>
      <c r="DW76" s="200">
        <v>0</v>
      </c>
      <c r="DX76" s="200">
        <v>0</v>
      </c>
      <c r="DY76" s="397"/>
    </row>
    <row r="77" spans="2:129" ht="15.95" customHeight="1" thickBot="1">
      <c r="B77" s="491" t="s">
        <v>631</v>
      </c>
      <c r="C77" s="492"/>
      <c r="D77" s="493"/>
      <c r="E77" s="492"/>
      <c r="F77" s="493"/>
      <c r="G77" s="492"/>
      <c r="H77" s="493"/>
      <c r="I77" s="492"/>
      <c r="J77" s="493"/>
      <c r="K77" s="492"/>
      <c r="L77" s="493"/>
      <c r="M77" s="492"/>
      <c r="N77" s="493"/>
      <c r="O77" s="492"/>
      <c r="P77" s="493"/>
      <c r="Q77" s="492"/>
      <c r="R77" s="493"/>
      <c r="S77" s="492"/>
      <c r="T77" s="493"/>
      <c r="U77" s="492"/>
      <c r="V77" s="493"/>
      <c r="W77" s="492"/>
      <c r="X77" s="493"/>
      <c r="Y77" s="492"/>
      <c r="Z77" s="493"/>
      <c r="AA77" s="492"/>
      <c r="AB77" s="494"/>
      <c r="AC77" s="432"/>
      <c r="AD77" s="492"/>
      <c r="AE77" s="493"/>
      <c r="AF77" s="492"/>
      <c r="AG77" s="493"/>
      <c r="AH77" s="492"/>
      <c r="AI77" s="493"/>
      <c r="AJ77" s="492"/>
      <c r="AK77" s="493"/>
      <c r="AL77" s="492"/>
      <c r="AM77" s="493"/>
      <c r="AN77" s="492"/>
      <c r="AO77" s="493"/>
      <c r="AP77" s="492"/>
      <c r="AQ77" s="493"/>
      <c r="AR77" s="492"/>
      <c r="AS77" s="493"/>
      <c r="AT77" s="492"/>
      <c r="AU77" s="493"/>
      <c r="AV77" s="492"/>
      <c r="AW77" s="493"/>
      <c r="AX77" s="492"/>
      <c r="AY77" s="493"/>
      <c r="AZ77" s="492"/>
      <c r="BA77" s="493"/>
      <c r="BB77" s="492"/>
      <c r="BC77" s="494"/>
      <c r="BD77" s="433"/>
      <c r="BE77" s="492"/>
      <c r="BF77" s="493"/>
      <c r="BG77" s="492"/>
      <c r="BH77" s="493"/>
      <c r="BI77" s="492"/>
      <c r="BJ77" s="493"/>
      <c r="BK77" s="492"/>
      <c r="BL77" s="493"/>
      <c r="BM77" s="492"/>
      <c r="BN77" s="493"/>
      <c r="BO77" s="492"/>
      <c r="BP77" s="493"/>
      <c r="BQ77" s="492"/>
      <c r="BR77" s="493"/>
      <c r="BS77" s="492"/>
      <c r="BT77" s="493"/>
      <c r="BU77" s="492"/>
      <c r="BV77" s="493"/>
      <c r="BW77" s="492"/>
      <c r="BX77" s="493"/>
      <c r="BY77" s="492"/>
      <c r="BZ77" s="493"/>
      <c r="CA77" s="492"/>
      <c r="CB77" s="493"/>
      <c r="CC77" s="492"/>
      <c r="CD77" s="494"/>
      <c r="CE77" s="434"/>
      <c r="CF77" s="492"/>
      <c r="CG77" s="493"/>
      <c r="CH77" s="492"/>
      <c r="CI77" s="493"/>
      <c r="CJ77" s="492"/>
      <c r="CK77" s="493"/>
      <c r="CL77" s="492"/>
      <c r="CM77" s="493"/>
      <c r="CN77" s="492"/>
      <c r="CO77" s="493"/>
      <c r="CP77" s="492"/>
      <c r="CQ77" s="493"/>
      <c r="CR77" s="492"/>
      <c r="CS77" s="493"/>
      <c r="CT77" s="492"/>
      <c r="CU77" s="493"/>
      <c r="CV77" s="492"/>
      <c r="CW77" s="493"/>
      <c r="CX77" s="492"/>
      <c r="CY77" s="493"/>
      <c r="CZ77" s="492"/>
      <c r="DA77" s="493"/>
      <c r="DB77" s="492"/>
      <c r="DC77" s="493"/>
      <c r="DD77" s="492"/>
      <c r="DE77" s="494"/>
      <c r="DF77" s="495">
        <f t="shared" si="66"/>
        <v>0</v>
      </c>
      <c r="DG77" s="496" t="str">
        <f>IF(DF77=0,"",DF77/DB296)</f>
        <v/>
      </c>
      <c r="DH77" s="497">
        <f t="shared" si="67"/>
        <v>0</v>
      </c>
      <c r="DI77" s="200"/>
      <c r="DJ77" s="200">
        <v>0</v>
      </c>
      <c r="DK77" s="95"/>
      <c r="DL77" s="1283">
        <v>20</v>
      </c>
      <c r="DM77" s="1284">
        <v>4</v>
      </c>
      <c r="DN77" s="1284">
        <v>5</v>
      </c>
      <c r="DO77" s="1284" t="s">
        <v>1102</v>
      </c>
      <c r="DP77" s="1285">
        <v>1</v>
      </c>
      <c r="DQ77" s="467" t="s">
        <v>1097</v>
      </c>
      <c r="DR77" s="486"/>
      <c r="DS77" s="487"/>
      <c r="DT77" s="200">
        <v>0</v>
      </c>
      <c r="DU77" s="200">
        <v>0</v>
      </c>
      <c r="DV77" s="200">
        <v>0</v>
      </c>
      <c r="DW77" s="200">
        <v>0</v>
      </c>
      <c r="DX77" s="200">
        <v>0</v>
      </c>
      <c r="DY77" s="397"/>
    </row>
    <row r="78" spans="2:129" ht="15.95" customHeight="1">
      <c r="B78" s="491" t="s">
        <v>662</v>
      </c>
      <c r="C78" s="492"/>
      <c r="D78" s="493"/>
      <c r="E78" s="492"/>
      <c r="F78" s="493"/>
      <c r="G78" s="492"/>
      <c r="H78" s="493"/>
      <c r="I78" s="492"/>
      <c r="J78" s="493"/>
      <c r="K78" s="492"/>
      <c r="L78" s="493"/>
      <c r="M78" s="492"/>
      <c r="N78" s="493"/>
      <c r="O78" s="492"/>
      <c r="P78" s="493"/>
      <c r="Q78" s="492"/>
      <c r="R78" s="493"/>
      <c r="S78" s="492"/>
      <c r="T78" s="493"/>
      <c r="U78" s="492"/>
      <c r="V78" s="493"/>
      <c r="W78" s="492"/>
      <c r="X78" s="493"/>
      <c r="Y78" s="492"/>
      <c r="Z78" s="493"/>
      <c r="AA78" s="492"/>
      <c r="AB78" s="494"/>
      <c r="AC78" s="432"/>
      <c r="AD78" s="492"/>
      <c r="AE78" s="493"/>
      <c r="AF78" s="492"/>
      <c r="AG78" s="493"/>
      <c r="AH78" s="492"/>
      <c r="AI78" s="493"/>
      <c r="AJ78" s="492"/>
      <c r="AK78" s="493"/>
      <c r="AL78" s="492"/>
      <c r="AM78" s="493"/>
      <c r="AN78" s="492"/>
      <c r="AO78" s="493"/>
      <c r="AP78" s="492"/>
      <c r="AQ78" s="493"/>
      <c r="AR78" s="492"/>
      <c r="AS78" s="493"/>
      <c r="AT78" s="492"/>
      <c r="AU78" s="493"/>
      <c r="AV78" s="492"/>
      <c r="AW78" s="493"/>
      <c r="AX78" s="492"/>
      <c r="AY78" s="493"/>
      <c r="AZ78" s="492"/>
      <c r="BA78" s="493"/>
      <c r="BB78" s="492"/>
      <c r="BC78" s="494"/>
      <c r="BD78" s="433"/>
      <c r="BE78" s="492"/>
      <c r="BF78" s="493"/>
      <c r="BG78" s="492"/>
      <c r="BH78" s="493"/>
      <c r="BI78" s="492"/>
      <c r="BJ78" s="493"/>
      <c r="BK78" s="492"/>
      <c r="BL78" s="493"/>
      <c r="BM78" s="492"/>
      <c r="BN78" s="493"/>
      <c r="BO78" s="492"/>
      <c r="BP78" s="493"/>
      <c r="BQ78" s="492"/>
      <c r="BR78" s="493"/>
      <c r="BS78" s="492"/>
      <c r="BT78" s="493"/>
      <c r="BU78" s="492"/>
      <c r="BV78" s="493"/>
      <c r="BW78" s="492"/>
      <c r="BX78" s="493"/>
      <c r="BY78" s="492"/>
      <c r="BZ78" s="493"/>
      <c r="CA78" s="492"/>
      <c r="CB78" s="493"/>
      <c r="CC78" s="492"/>
      <c r="CD78" s="494"/>
      <c r="CE78" s="434"/>
      <c r="CF78" s="492"/>
      <c r="CG78" s="493"/>
      <c r="CH78" s="492"/>
      <c r="CI78" s="493"/>
      <c r="CJ78" s="492"/>
      <c r="CK78" s="493"/>
      <c r="CL78" s="492"/>
      <c r="CM78" s="493"/>
      <c r="CN78" s="492"/>
      <c r="CO78" s="493"/>
      <c r="CP78" s="492"/>
      <c r="CQ78" s="493"/>
      <c r="CR78" s="492"/>
      <c r="CS78" s="493"/>
      <c r="CT78" s="492"/>
      <c r="CU78" s="493"/>
      <c r="CV78" s="492"/>
      <c r="CW78" s="493"/>
      <c r="CX78" s="492"/>
      <c r="CY78" s="493"/>
      <c r="CZ78" s="492"/>
      <c r="DA78" s="493"/>
      <c r="DB78" s="492"/>
      <c r="DC78" s="493"/>
      <c r="DD78" s="492"/>
      <c r="DE78" s="494"/>
      <c r="DF78" s="495">
        <f t="shared" si="66"/>
        <v>0</v>
      </c>
      <c r="DG78" s="496" t="str">
        <f>IF(DF78=0,"",DF78/DB296)</f>
        <v/>
      </c>
      <c r="DH78" s="497">
        <f t="shared" si="67"/>
        <v>0</v>
      </c>
      <c r="DI78" s="200"/>
      <c r="DJ78" s="200"/>
      <c r="DK78" s="95"/>
      <c r="DL78" s="488" t="s">
        <v>1091</v>
      </c>
      <c r="DM78" s="408"/>
      <c r="DN78" s="408"/>
      <c r="DO78" s="408"/>
      <c r="DP78" s="408"/>
      <c r="DQ78" s="408"/>
      <c r="DR78" s="440"/>
      <c r="DS78" s="408"/>
      <c r="DT78" s="200">
        <v>0</v>
      </c>
      <c r="DU78" s="200">
        <v>0</v>
      </c>
      <c r="DV78" s="200">
        <v>0</v>
      </c>
      <c r="DW78" s="200">
        <v>0</v>
      </c>
      <c r="DX78" s="200">
        <v>0</v>
      </c>
      <c r="DY78" s="397"/>
    </row>
    <row r="79" spans="2:129" ht="15.95" customHeight="1">
      <c r="B79" s="491" t="s">
        <v>663</v>
      </c>
      <c r="C79" s="492"/>
      <c r="D79" s="493"/>
      <c r="E79" s="492"/>
      <c r="F79" s="493"/>
      <c r="G79" s="492"/>
      <c r="H79" s="493"/>
      <c r="I79" s="492"/>
      <c r="J79" s="493"/>
      <c r="K79" s="492"/>
      <c r="L79" s="493"/>
      <c r="M79" s="492"/>
      <c r="N79" s="493"/>
      <c r="O79" s="492"/>
      <c r="P79" s="493"/>
      <c r="Q79" s="492"/>
      <c r="R79" s="493"/>
      <c r="S79" s="492"/>
      <c r="T79" s="493"/>
      <c r="U79" s="492"/>
      <c r="V79" s="493"/>
      <c r="W79" s="492"/>
      <c r="X79" s="493"/>
      <c r="Y79" s="492"/>
      <c r="Z79" s="493"/>
      <c r="AA79" s="492"/>
      <c r="AB79" s="494"/>
      <c r="AC79" s="432"/>
      <c r="AD79" s="492"/>
      <c r="AE79" s="493"/>
      <c r="AF79" s="492"/>
      <c r="AG79" s="493"/>
      <c r="AH79" s="492"/>
      <c r="AI79" s="493"/>
      <c r="AJ79" s="492"/>
      <c r="AK79" s="493"/>
      <c r="AL79" s="492"/>
      <c r="AM79" s="493"/>
      <c r="AN79" s="492"/>
      <c r="AO79" s="493"/>
      <c r="AP79" s="492"/>
      <c r="AQ79" s="493"/>
      <c r="AR79" s="492"/>
      <c r="AS79" s="493"/>
      <c r="AT79" s="492"/>
      <c r="AU79" s="493"/>
      <c r="AV79" s="492"/>
      <c r="AW79" s="493"/>
      <c r="AX79" s="492"/>
      <c r="AY79" s="493"/>
      <c r="AZ79" s="492"/>
      <c r="BA79" s="493"/>
      <c r="BB79" s="492"/>
      <c r="BC79" s="494"/>
      <c r="BD79" s="433"/>
      <c r="BE79" s="492"/>
      <c r="BF79" s="493"/>
      <c r="BG79" s="492"/>
      <c r="BH79" s="493"/>
      <c r="BI79" s="492"/>
      <c r="BJ79" s="493"/>
      <c r="BK79" s="492"/>
      <c r="BL79" s="493"/>
      <c r="BM79" s="492"/>
      <c r="BN79" s="493"/>
      <c r="BO79" s="492"/>
      <c r="BP79" s="493"/>
      <c r="BQ79" s="492"/>
      <c r="BR79" s="493"/>
      <c r="BS79" s="492"/>
      <c r="BT79" s="493"/>
      <c r="BU79" s="492"/>
      <c r="BV79" s="493"/>
      <c r="BW79" s="492"/>
      <c r="BX79" s="493"/>
      <c r="BY79" s="492"/>
      <c r="BZ79" s="493"/>
      <c r="CA79" s="492"/>
      <c r="CB79" s="493"/>
      <c r="CC79" s="492"/>
      <c r="CD79" s="494"/>
      <c r="CE79" s="434"/>
      <c r="CF79" s="492"/>
      <c r="CG79" s="493"/>
      <c r="CH79" s="492"/>
      <c r="CI79" s="493"/>
      <c r="CJ79" s="492"/>
      <c r="CK79" s="493"/>
      <c r="CL79" s="492"/>
      <c r="CM79" s="493"/>
      <c r="CN79" s="492"/>
      <c r="CO79" s="493"/>
      <c r="CP79" s="492"/>
      <c r="CQ79" s="493"/>
      <c r="CR79" s="492"/>
      <c r="CS79" s="493"/>
      <c r="CT79" s="492"/>
      <c r="CU79" s="493"/>
      <c r="CV79" s="492"/>
      <c r="CW79" s="493"/>
      <c r="CX79" s="492"/>
      <c r="CY79" s="493"/>
      <c r="CZ79" s="492"/>
      <c r="DA79" s="493"/>
      <c r="DB79" s="492"/>
      <c r="DC79" s="493"/>
      <c r="DD79" s="492"/>
      <c r="DE79" s="494"/>
      <c r="DF79" s="495">
        <f t="shared" si="66"/>
        <v>0</v>
      </c>
      <c r="DG79" s="496" t="str">
        <f>IF(DF79=0,"",DF79/DB296)</f>
        <v/>
      </c>
      <c r="DH79" s="497">
        <f t="shared" si="67"/>
        <v>0</v>
      </c>
      <c r="DI79" s="200"/>
      <c r="DJ79" s="200"/>
      <c r="DK79" s="95"/>
      <c r="DL79" s="408" t="s">
        <v>1092</v>
      </c>
      <c r="DM79" s="408"/>
      <c r="DN79" s="408"/>
      <c r="DO79" s="408"/>
      <c r="DP79" s="408"/>
      <c r="DQ79" s="408"/>
      <c r="DR79" s="440"/>
      <c r="DS79" s="408"/>
      <c r="DT79" s="200">
        <v>0</v>
      </c>
      <c r="DU79" s="200">
        <v>0</v>
      </c>
      <c r="DV79" s="200">
        <v>0</v>
      </c>
      <c r="DW79" s="200">
        <v>0</v>
      </c>
      <c r="DX79" s="200">
        <v>0</v>
      </c>
      <c r="DY79" s="397"/>
    </row>
    <row r="80" spans="2:129" ht="15.95" customHeight="1">
      <c r="B80" s="491" t="s">
        <v>678</v>
      </c>
      <c r="C80" s="492"/>
      <c r="D80" s="493"/>
      <c r="E80" s="492"/>
      <c r="F80" s="493"/>
      <c r="G80" s="492"/>
      <c r="H80" s="493"/>
      <c r="I80" s="492"/>
      <c r="J80" s="493"/>
      <c r="K80" s="492"/>
      <c r="L80" s="493"/>
      <c r="M80" s="492"/>
      <c r="N80" s="493"/>
      <c r="O80" s="492"/>
      <c r="P80" s="493"/>
      <c r="Q80" s="492"/>
      <c r="R80" s="493"/>
      <c r="S80" s="492"/>
      <c r="T80" s="493"/>
      <c r="U80" s="492"/>
      <c r="V80" s="493"/>
      <c r="W80" s="492"/>
      <c r="X80" s="493"/>
      <c r="Y80" s="492"/>
      <c r="Z80" s="493"/>
      <c r="AA80" s="492"/>
      <c r="AB80" s="494"/>
      <c r="AC80" s="432"/>
      <c r="AD80" s="492"/>
      <c r="AE80" s="493"/>
      <c r="AF80" s="492"/>
      <c r="AG80" s="493"/>
      <c r="AH80" s="492"/>
      <c r="AI80" s="493"/>
      <c r="AJ80" s="492"/>
      <c r="AK80" s="493"/>
      <c r="AL80" s="492"/>
      <c r="AM80" s="493"/>
      <c r="AN80" s="492"/>
      <c r="AO80" s="493"/>
      <c r="AP80" s="492"/>
      <c r="AQ80" s="493"/>
      <c r="AR80" s="492"/>
      <c r="AS80" s="493"/>
      <c r="AT80" s="492"/>
      <c r="AU80" s="493"/>
      <c r="AV80" s="492"/>
      <c r="AW80" s="493"/>
      <c r="AX80" s="492"/>
      <c r="AY80" s="493"/>
      <c r="AZ80" s="492"/>
      <c r="BA80" s="493"/>
      <c r="BB80" s="492"/>
      <c r="BC80" s="494"/>
      <c r="BD80" s="433"/>
      <c r="BE80" s="492"/>
      <c r="BF80" s="493"/>
      <c r="BG80" s="492"/>
      <c r="BH80" s="493"/>
      <c r="BI80" s="492"/>
      <c r="BJ80" s="493"/>
      <c r="BK80" s="492"/>
      <c r="BL80" s="493"/>
      <c r="BM80" s="492"/>
      <c r="BN80" s="493"/>
      <c r="BO80" s="492"/>
      <c r="BP80" s="493"/>
      <c r="BQ80" s="492"/>
      <c r="BR80" s="493"/>
      <c r="BS80" s="492"/>
      <c r="BT80" s="493"/>
      <c r="BU80" s="492"/>
      <c r="BV80" s="493"/>
      <c r="BW80" s="492"/>
      <c r="BX80" s="493"/>
      <c r="BY80" s="492"/>
      <c r="BZ80" s="493"/>
      <c r="CA80" s="492"/>
      <c r="CB80" s="493"/>
      <c r="CC80" s="492"/>
      <c r="CD80" s="494"/>
      <c r="CE80" s="434"/>
      <c r="CF80" s="492"/>
      <c r="CG80" s="493"/>
      <c r="CH80" s="492"/>
      <c r="CI80" s="493"/>
      <c r="CJ80" s="492"/>
      <c r="CK80" s="493"/>
      <c r="CL80" s="492"/>
      <c r="CM80" s="493"/>
      <c r="CN80" s="492"/>
      <c r="CO80" s="493"/>
      <c r="CP80" s="492"/>
      <c r="CQ80" s="493"/>
      <c r="CR80" s="492"/>
      <c r="CS80" s="493"/>
      <c r="CT80" s="492"/>
      <c r="CU80" s="493"/>
      <c r="CV80" s="492"/>
      <c r="CW80" s="493"/>
      <c r="CX80" s="492"/>
      <c r="CY80" s="493"/>
      <c r="CZ80" s="492"/>
      <c r="DA80" s="493"/>
      <c r="DB80" s="492"/>
      <c r="DC80" s="493"/>
      <c r="DD80" s="492"/>
      <c r="DE80" s="494"/>
      <c r="DF80" s="495">
        <f t="shared" si="66"/>
        <v>0</v>
      </c>
      <c r="DG80" s="496" t="str">
        <f>IF(DF80=0,"",DF80/DB296)</f>
        <v/>
      </c>
      <c r="DH80" s="497">
        <f t="shared" si="67"/>
        <v>0</v>
      </c>
      <c r="DI80" s="200"/>
      <c r="DJ80" s="200"/>
      <c r="DK80" s="95"/>
      <c r="DL80" s="408" t="s">
        <v>1093</v>
      </c>
      <c r="DM80" s="408"/>
      <c r="DN80" s="408"/>
      <c r="DO80" s="408"/>
      <c r="DP80" s="408"/>
      <c r="DQ80" s="408"/>
      <c r="DR80" s="440"/>
      <c r="DS80" s="408"/>
      <c r="DT80" s="200">
        <v>0</v>
      </c>
      <c r="DU80" s="200">
        <v>0</v>
      </c>
      <c r="DV80" s="200">
        <v>0</v>
      </c>
      <c r="DW80" s="200">
        <v>0</v>
      </c>
      <c r="DX80" s="200">
        <v>0</v>
      </c>
      <c r="DY80" s="397"/>
    </row>
    <row r="81" spans="2:129" ht="15.95" customHeight="1">
      <c r="B81" s="491" t="s">
        <v>640</v>
      </c>
      <c r="C81" s="492"/>
      <c r="D81" s="493"/>
      <c r="E81" s="492"/>
      <c r="F81" s="493"/>
      <c r="G81" s="492"/>
      <c r="H81" s="493"/>
      <c r="I81" s="492"/>
      <c r="J81" s="493"/>
      <c r="K81" s="492"/>
      <c r="L81" s="493"/>
      <c r="M81" s="492"/>
      <c r="N81" s="493"/>
      <c r="O81" s="492"/>
      <c r="P81" s="493"/>
      <c r="Q81" s="492"/>
      <c r="R81" s="493"/>
      <c r="S81" s="492"/>
      <c r="T81" s="493"/>
      <c r="U81" s="492"/>
      <c r="V81" s="493"/>
      <c r="W81" s="492"/>
      <c r="X81" s="493"/>
      <c r="Y81" s="492"/>
      <c r="Z81" s="493"/>
      <c r="AA81" s="492"/>
      <c r="AB81" s="494"/>
      <c r="AC81" s="432"/>
      <c r="AD81" s="492"/>
      <c r="AE81" s="493"/>
      <c r="AF81" s="492"/>
      <c r="AG81" s="493"/>
      <c r="AH81" s="492"/>
      <c r="AI81" s="493"/>
      <c r="AJ81" s="492"/>
      <c r="AK81" s="493"/>
      <c r="AL81" s="492"/>
      <c r="AM81" s="493"/>
      <c r="AN81" s="492"/>
      <c r="AO81" s="493"/>
      <c r="AP81" s="492"/>
      <c r="AQ81" s="493"/>
      <c r="AR81" s="492"/>
      <c r="AS81" s="493"/>
      <c r="AT81" s="492"/>
      <c r="AU81" s="493"/>
      <c r="AV81" s="492"/>
      <c r="AW81" s="493"/>
      <c r="AX81" s="492"/>
      <c r="AY81" s="493"/>
      <c r="AZ81" s="492"/>
      <c r="BA81" s="493"/>
      <c r="BB81" s="492"/>
      <c r="BC81" s="494"/>
      <c r="BD81" s="433"/>
      <c r="BE81" s="492"/>
      <c r="BF81" s="493"/>
      <c r="BG81" s="492"/>
      <c r="BH81" s="493"/>
      <c r="BI81" s="492"/>
      <c r="BJ81" s="493"/>
      <c r="BK81" s="492"/>
      <c r="BL81" s="493"/>
      <c r="BM81" s="492"/>
      <c r="BN81" s="493"/>
      <c r="BO81" s="492"/>
      <c r="BP81" s="493"/>
      <c r="BQ81" s="492"/>
      <c r="BR81" s="493"/>
      <c r="BS81" s="492"/>
      <c r="BT81" s="493"/>
      <c r="BU81" s="492"/>
      <c r="BV81" s="493"/>
      <c r="BW81" s="492"/>
      <c r="BX81" s="493"/>
      <c r="BY81" s="492"/>
      <c r="BZ81" s="493"/>
      <c r="CA81" s="492"/>
      <c r="CB81" s="493"/>
      <c r="CC81" s="492"/>
      <c r="CD81" s="494"/>
      <c r="CE81" s="434"/>
      <c r="CF81" s="492"/>
      <c r="CG81" s="493"/>
      <c r="CH81" s="492"/>
      <c r="CI81" s="493"/>
      <c r="CJ81" s="492"/>
      <c r="CK81" s="493"/>
      <c r="CL81" s="492"/>
      <c r="CM81" s="493"/>
      <c r="CN81" s="492"/>
      <c r="CO81" s="493"/>
      <c r="CP81" s="492"/>
      <c r="CQ81" s="493"/>
      <c r="CR81" s="492"/>
      <c r="CS81" s="493"/>
      <c r="CT81" s="492"/>
      <c r="CU81" s="493"/>
      <c r="CV81" s="492"/>
      <c r="CW81" s="493"/>
      <c r="CX81" s="492"/>
      <c r="CY81" s="493"/>
      <c r="CZ81" s="492"/>
      <c r="DA81" s="493"/>
      <c r="DB81" s="492"/>
      <c r="DC81" s="493"/>
      <c r="DD81" s="492"/>
      <c r="DE81" s="494"/>
      <c r="DF81" s="495">
        <f t="shared" si="66"/>
        <v>0</v>
      </c>
      <c r="DG81" s="496" t="str">
        <f>IF(DF81=0,"",DF81/DB296)</f>
        <v/>
      </c>
      <c r="DH81" s="497">
        <f t="shared" si="67"/>
        <v>0</v>
      </c>
      <c r="DI81" s="200"/>
      <c r="DJ81" s="200"/>
      <c r="DK81" s="95"/>
      <c r="DL81" s="408" t="s">
        <v>1094</v>
      </c>
      <c r="DM81" s="408"/>
      <c r="DN81" s="408"/>
      <c r="DO81" s="408"/>
      <c r="DP81" s="408"/>
      <c r="DQ81" s="408"/>
      <c r="DR81" s="440"/>
      <c r="DS81" s="408"/>
      <c r="DT81" s="200">
        <v>0</v>
      </c>
      <c r="DU81" s="200">
        <v>0</v>
      </c>
      <c r="DV81" s="200">
        <v>0</v>
      </c>
      <c r="DW81" s="200">
        <v>0</v>
      </c>
      <c r="DX81" s="200">
        <v>0</v>
      </c>
      <c r="DY81" s="397"/>
    </row>
    <row r="82" spans="2:129" ht="15.95" customHeight="1">
      <c r="B82" s="491" t="s">
        <v>614</v>
      </c>
      <c r="C82" s="492"/>
      <c r="D82" s="493"/>
      <c r="E82" s="492"/>
      <c r="F82" s="493"/>
      <c r="G82" s="492"/>
      <c r="H82" s="493"/>
      <c r="I82" s="492"/>
      <c r="J82" s="493"/>
      <c r="K82" s="492"/>
      <c r="L82" s="493"/>
      <c r="M82" s="492"/>
      <c r="N82" s="493"/>
      <c r="O82" s="492"/>
      <c r="P82" s="493"/>
      <c r="Q82" s="492"/>
      <c r="R82" s="493"/>
      <c r="S82" s="492"/>
      <c r="T82" s="493"/>
      <c r="U82" s="492"/>
      <c r="V82" s="493"/>
      <c r="W82" s="492"/>
      <c r="X82" s="493"/>
      <c r="Y82" s="492"/>
      <c r="Z82" s="493"/>
      <c r="AA82" s="492"/>
      <c r="AB82" s="494"/>
      <c r="AC82" s="432"/>
      <c r="AD82" s="492"/>
      <c r="AE82" s="493"/>
      <c r="AF82" s="492"/>
      <c r="AG82" s="493"/>
      <c r="AH82" s="492"/>
      <c r="AI82" s="493"/>
      <c r="AJ82" s="492"/>
      <c r="AK82" s="493"/>
      <c r="AL82" s="492"/>
      <c r="AM82" s="493"/>
      <c r="AN82" s="492"/>
      <c r="AO82" s="493"/>
      <c r="AP82" s="492"/>
      <c r="AQ82" s="493"/>
      <c r="AR82" s="492"/>
      <c r="AS82" s="493"/>
      <c r="AT82" s="492"/>
      <c r="AU82" s="493"/>
      <c r="AV82" s="492"/>
      <c r="AW82" s="493"/>
      <c r="AX82" s="492"/>
      <c r="AY82" s="493"/>
      <c r="AZ82" s="492"/>
      <c r="BA82" s="493"/>
      <c r="BB82" s="492"/>
      <c r="BC82" s="494"/>
      <c r="BD82" s="433"/>
      <c r="BE82" s="492"/>
      <c r="BF82" s="493"/>
      <c r="BG82" s="492"/>
      <c r="BH82" s="493"/>
      <c r="BI82" s="492"/>
      <c r="BJ82" s="493"/>
      <c r="BK82" s="492"/>
      <c r="BL82" s="493"/>
      <c r="BM82" s="492"/>
      <c r="BN82" s="493"/>
      <c r="BO82" s="492"/>
      <c r="BP82" s="493"/>
      <c r="BQ82" s="492"/>
      <c r="BR82" s="493"/>
      <c r="BS82" s="492"/>
      <c r="BT82" s="493"/>
      <c r="BU82" s="492"/>
      <c r="BV82" s="493"/>
      <c r="BW82" s="492"/>
      <c r="BX82" s="493"/>
      <c r="BY82" s="492"/>
      <c r="BZ82" s="493"/>
      <c r="CA82" s="492"/>
      <c r="CB82" s="493"/>
      <c r="CC82" s="492"/>
      <c r="CD82" s="494"/>
      <c r="CE82" s="434"/>
      <c r="CF82" s="492"/>
      <c r="CG82" s="493"/>
      <c r="CH82" s="492"/>
      <c r="CI82" s="493"/>
      <c r="CJ82" s="492"/>
      <c r="CK82" s="493"/>
      <c r="CL82" s="492"/>
      <c r="CM82" s="493"/>
      <c r="CN82" s="492"/>
      <c r="CO82" s="493"/>
      <c r="CP82" s="492"/>
      <c r="CQ82" s="493"/>
      <c r="CR82" s="492"/>
      <c r="CS82" s="493"/>
      <c r="CT82" s="492"/>
      <c r="CU82" s="493"/>
      <c r="CV82" s="492"/>
      <c r="CW82" s="493"/>
      <c r="CX82" s="492"/>
      <c r="CY82" s="493"/>
      <c r="CZ82" s="492"/>
      <c r="DA82" s="493"/>
      <c r="DB82" s="492"/>
      <c r="DC82" s="493"/>
      <c r="DD82" s="492"/>
      <c r="DE82" s="494"/>
      <c r="DF82" s="495">
        <f t="shared" si="66"/>
        <v>0</v>
      </c>
      <c r="DG82" s="496" t="str">
        <f>IF(DF82=0,"",DF82/DB296)</f>
        <v/>
      </c>
      <c r="DH82" s="497">
        <f t="shared" si="67"/>
        <v>0</v>
      </c>
      <c r="DI82" s="200"/>
      <c r="DJ82" s="200"/>
      <c r="DK82" s="95"/>
      <c r="DL82" s="408"/>
      <c r="DM82" s="408"/>
      <c r="DN82" s="408"/>
      <c r="DO82" s="408"/>
      <c r="DP82" s="408"/>
      <c r="DQ82" s="408"/>
      <c r="DR82" s="440"/>
      <c r="DS82" s="408"/>
      <c r="DT82" s="200">
        <v>0</v>
      </c>
      <c r="DU82" s="200">
        <v>0</v>
      </c>
      <c r="DV82" s="200">
        <v>0</v>
      </c>
      <c r="DW82" s="200">
        <v>0</v>
      </c>
      <c r="DX82" s="200">
        <v>0</v>
      </c>
      <c r="DY82" s="397"/>
    </row>
    <row r="83" spans="2:129" ht="15.95" customHeight="1">
      <c r="B83" s="491" t="s">
        <v>692</v>
      </c>
      <c r="C83" s="492"/>
      <c r="D83" s="493"/>
      <c r="E83" s="492"/>
      <c r="F83" s="493"/>
      <c r="G83" s="492"/>
      <c r="H83" s="493"/>
      <c r="I83" s="492"/>
      <c r="J83" s="493"/>
      <c r="K83" s="492"/>
      <c r="L83" s="493"/>
      <c r="M83" s="492"/>
      <c r="N83" s="493"/>
      <c r="O83" s="492"/>
      <c r="P83" s="493"/>
      <c r="Q83" s="492"/>
      <c r="R83" s="493"/>
      <c r="S83" s="492"/>
      <c r="T83" s="493"/>
      <c r="U83" s="492"/>
      <c r="V83" s="493"/>
      <c r="W83" s="492"/>
      <c r="X83" s="493"/>
      <c r="Y83" s="492"/>
      <c r="Z83" s="493"/>
      <c r="AA83" s="492"/>
      <c r="AB83" s="494"/>
      <c r="AC83" s="432"/>
      <c r="AD83" s="492"/>
      <c r="AE83" s="493"/>
      <c r="AF83" s="492"/>
      <c r="AG83" s="493"/>
      <c r="AH83" s="492"/>
      <c r="AI83" s="493"/>
      <c r="AJ83" s="492"/>
      <c r="AK83" s="493"/>
      <c r="AL83" s="492"/>
      <c r="AM83" s="493"/>
      <c r="AN83" s="492"/>
      <c r="AO83" s="493"/>
      <c r="AP83" s="492"/>
      <c r="AQ83" s="493"/>
      <c r="AR83" s="492"/>
      <c r="AS83" s="493"/>
      <c r="AT83" s="492"/>
      <c r="AU83" s="493"/>
      <c r="AV83" s="492"/>
      <c r="AW83" s="493"/>
      <c r="AX83" s="492"/>
      <c r="AY83" s="493"/>
      <c r="AZ83" s="492"/>
      <c r="BA83" s="493"/>
      <c r="BB83" s="492"/>
      <c r="BC83" s="494"/>
      <c r="BD83" s="433"/>
      <c r="BE83" s="492"/>
      <c r="BF83" s="493"/>
      <c r="BG83" s="492"/>
      <c r="BH83" s="493"/>
      <c r="BI83" s="492"/>
      <c r="BJ83" s="493"/>
      <c r="BK83" s="492"/>
      <c r="BL83" s="493"/>
      <c r="BM83" s="492"/>
      <c r="BN83" s="493"/>
      <c r="BO83" s="492"/>
      <c r="BP83" s="493"/>
      <c r="BQ83" s="492"/>
      <c r="BR83" s="493"/>
      <c r="BS83" s="492"/>
      <c r="BT83" s="493"/>
      <c r="BU83" s="492"/>
      <c r="BV83" s="493"/>
      <c r="BW83" s="492"/>
      <c r="BX83" s="493"/>
      <c r="BY83" s="492"/>
      <c r="BZ83" s="493"/>
      <c r="CA83" s="492"/>
      <c r="CB83" s="493"/>
      <c r="CC83" s="492"/>
      <c r="CD83" s="494"/>
      <c r="CE83" s="434"/>
      <c r="CF83" s="492"/>
      <c r="CG83" s="493"/>
      <c r="CH83" s="492"/>
      <c r="CI83" s="493"/>
      <c r="CJ83" s="492"/>
      <c r="CK83" s="493"/>
      <c r="CL83" s="492"/>
      <c r="CM83" s="493"/>
      <c r="CN83" s="492"/>
      <c r="CO83" s="493"/>
      <c r="CP83" s="492"/>
      <c r="CQ83" s="493"/>
      <c r="CR83" s="492"/>
      <c r="CS83" s="493"/>
      <c r="CT83" s="492"/>
      <c r="CU83" s="493"/>
      <c r="CV83" s="492"/>
      <c r="CW83" s="493"/>
      <c r="CX83" s="492"/>
      <c r="CY83" s="493"/>
      <c r="CZ83" s="492"/>
      <c r="DA83" s="493"/>
      <c r="DB83" s="492"/>
      <c r="DC83" s="493"/>
      <c r="DD83" s="492"/>
      <c r="DE83" s="494"/>
      <c r="DF83" s="495">
        <f t="shared" si="66"/>
        <v>0</v>
      </c>
      <c r="DG83" s="496" t="str">
        <f>IF(DF83=0,"",DF83/DB296)</f>
        <v/>
      </c>
      <c r="DH83" s="497">
        <f t="shared" si="67"/>
        <v>0</v>
      </c>
      <c r="DI83" s="200"/>
      <c r="DJ83" s="200"/>
      <c r="DK83" s="95"/>
      <c r="DL83" s="395"/>
      <c r="DM83" s="395"/>
      <c r="DN83" s="395"/>
      <c r="DO83" s="395"/>
      <c r="DP83" s="395"/>
      <c r="DQ83" s="395"/>
      <c r="DR83" s="395"/>
      <c r="DS83" s="395"/>
      <c r="DT83" s="200">
        <v>0</v>
      </c>
      <c r="DU83" s="200">
        <v>0</v>
      </c>
      <c r="DV83" s="200">
        <v>0</v>
      </c>
      <c r="DW83" s="200">
        <v>0</v>
      </c>
      <c r="DX83" s="200">
        <v>0</v>
      </c>
      <c r="DY83" s="397"/>
    </row>
    <row r="84" spans="2:129" ht="15.95" customHeight="1">
      <c r="B84" s="491" t="s">
        <v>638</v>
      </c>
      <c r="C84" s="492"/>
      <c r="D84" s="493"/>
      <c r="E84" s="492"/>
      <c r="F84" s="493"/>
      <c r="G84" s="492"/>
      <c r="H84" s="493"/>
      <c r="I84" s="492"/>
      <c r="J84" s="493"/>
      <c r="K84" s="492"/>
      <c r="L84" s="493"/>
      <c r="M84" s="492"/>
      <c r="N84" s="493"/>
      <c r="O84" s="492"/>
      <c r="P84" s="493"/>
      <c r="Q84" s="492"/>
      <c r="R84" s="493"/>
      <c r="S84" s="492"/>
      <c r="T84" s="493"/>
      <c r="U84" s="492"/>
      <c r="V84" s="493"/>
      <c r="W84" s="492"/>
      <c r="X84" s="493"/>
      <c r="Y84" s="492"/>
      <c r="Z84" s="493"/>
      <c r="AA84" s="492"/>
      <c r="AB84" s="494"/>
      <c r="AC84" s="432"/>
      <c r="AD84" s="492"/>
      <c r="AE84" s="493"/>
      <c r="AF84" s="492"/>
      <c r="AG84" s="493"/>
      <c r="AH84" s="492"/>
      <c r="AI84" s="493"/>
      <c r="AJ84" s="492"/>
      <c r="AK84" s="493"/>
      <c r="AL84" s="492"/>
      <c r="AM84" s="493"/>
      <c r="AN84" s="492"/>
      <c r="AO84" s="493"/>
      <c r="AP84" s="492"/>
      <c r="AQ84" s="493"/>
      <c r="AR84" s="492"/>
      <c r="AS84" s="493"/>
      <c r="AT84" s="492"/>
      <c r="AU84" s="493"/>
      <c r="AV84" s="492"/>
      <c r="AW84" s="493"/>
      <c r="AX84" s="492"/>
      <c r="AY84" s="493"/>
      <c r="AZ84" s="492"/>
      <c r="BA84" s="493"/>
      <c r="BB84" s="492"/>
      <c r="BC84" s="494"/>
      <c r="BD84" s="433"/>
      <c r="BE84" s="492"/>
      <c r="BF84" s="493"/>
      <c r="BG84" s="492"/>
      <c r="BH84" s="493"/>
      <c r="BI84" s="492"/>
      <c r="BJ84" s="493"/>
      <c r="BK84" s="492"/>
      <c r="BL84" s="493"/>
      <c r="BM84" s="492"/>
      <c r="BN84" s="493"/>
      <c r="BO84" s="492"/>
      <c r="BP84" s="493"/>
      <c r="BQ84" s="492"/>
      <c r="BR84" s="493"/>
      <c r="BS84" s="492"/>
      <c r="BT84" s="493"/>
      <c r="BU84" s="492"/>
      <c r="BV84" s="493"/>
      <c r="BW84" s="492"/>
      <c r="BX84" s="493"/>
      <c r="BY84" s="492"/>
      <c r="BZ84" s="493"/>
      <c r="CA84" s="492"/>
      <c r="CB84" s="493"/>
      <c r="CC84" s="492"/>
      <c r="CD84" s="494"/>
      <c r="CE84" s="434"/>
      <c r="CF84" s="492"/>
      <c r="CG84" s="493"/>
      <c r="CH84" s="492"/>
      <c r="CI84" s="493"/>
      <c r="CJ84" s="492"/>
      <c r="CK84" s="493"/>
      <c r="CL84" s="492"/>
      <c r="CM84" s="493"/>
      <c r="CN84" s="492"/>
      <c r="CO84" s="493"/>
      <c r="CP84" s="492"/>
      <c r="CQ84" s="493"/>
      <c r="CR84" s="492"/>
      <c r="CS84" s="493"/>
      <c r="CT84" s="492"/>
      <c r="CU84" s="493"/>
      <c r="CV84" s="492"/>
      <c r="CW84" s="493"/>
      <c r="CX84" s="492"/>
      <c r="CY84" s="493"/>
      <c r="CZ84" s="492"/>
      <c r="DA84" s="493"/>
      <c r="DB84" s="492"/>
      <c r="DC84" s="493"/>
      <c r="DD84" s="492"/>
      <c r="DE84" s="494"/>
      <c r="DF84" s="495">
        <f t="shared" si="66"/>
        <v>0</v>
      </c>
      <c r="DG84" s="496" t="str">
        <f>IF(DF84=0,"",DF84/DB296)</f>
        <v/>
      </c>
      <c r="DH84" s="497">
        <f t="shared" si="67"/>
        <v>0</v>
      </c>
      <c r="DI84" s="200"/>
      <c r="DJ84" s="200"/>
      <c r="DK84" s="95"/>
      <c r="DL84" s="3273" t="s">
        <v>1132</v>
      </c>
      <c r="DM84" s="3273"/>
      <c r="DN84" s="3273"/>
      <c r="DO84" s="3273"/>
      <c r="DP84" s="3273"/>
      <c r="DQ84" s="3273"/>
      <c r="DR84" s="3163" t="s">
        <v>1127</v>
      </c>
      <c r="DS84" s="3163">
        <f>ROW(DE433)</f>
        <v>433</v>
      </c>
      <c r="DT84" s="200">
        <v>0</v>
      </c>
      <c r="DU84" s="200">
        <v>0</v>
      </c>
      <c r="DV84" s="200">
        <v>0</v>
      </c>
      <c r="DW84" s="200">
        <v>0</v>
      </c>
      <c r="DX84" s="200">
        <v>0</v>
      </c>
      <c r="DY84" s="397"/>
    </row>
    <row r="85" spans="2:129" ht="15.95" customHeight="1">
      <c r="B85" s="491" t="s">
        <v>16</v>
      </c>
      <c r="C85" s="492"/>
      <c r="D85" s="493"/>
      <c r="E85" s="492"/>
      <c r="F85" s="493"/>
      <c r="G85" s="492"/>
      <c r="H85" s="493"/>
      <c r="I85" s="492"/>
      <c r="J85" s="493"/>
      <c r="K85" s="492"/>
      <c r="L85" s="493"/>
      <c r="M85" s="492"/>
      <c r="N85" s="493"/>
      <c r="O85" s="492"/>
      <c r="P85" s="493"/>
      <c r="Q85" s="492"/>
      <c r="R85" s="493"/>
      <c r="S85" s="492"/>
      <c r="T85" s="493"/>
      <c r="U85" s="492"/>
      <c r="V85" s="493"/>
      <c r="W85" s="492"/>
      <c r="X85" s="493"/>
      <c r="Y85" s="492"/>
      <c r="Z85" s="493"/>
      <c r="AA85" s="492"/>
      <c r="AB85" s="494"/>
      <c r="AC85" s="432"/>
      <c r="AD85" s="492"/>
      <c r="AE85" s="493"/>
      <c r="AF85" s="492"/>
      <c r="AG85" s="493"/>
      <c r="AH85" s="492"/>
      <c r="AI85" s="493"/>
      <c r="AJ85" s="492"/>
      <c r="AK85" s="493"/>
      <c r="AL85" s="492"/>
      <c r="AM85" s="493"/>
      <c r="AN85" s="492"/>
      <c r="AO85" s="493"/>
      <c r="AP85" s="492"/>
      <c r="AQ85" s="493"/>
      <c r="AR85" s="492"/>
      <c r="AS85" s="493"/>
      <c r="AT85" s="492"/>
      <c r="AU85" s="493"/>
      <c r="AV85" s="492"/>
      <c r="AW85" s="493"/>
      <c r="AX85" s="492"/>
      <c r="AY85" s="493"/>
      <c r="AZ85" s="492"/>
      <c r="BA85" s="493"/>
      <c r="BB85" s="492"/>
      <c r="BC85" s="494"/>
      <c r="BD85" s="433"/>
      <c r="BE85" s="492"/>
      <c r="BF85" s="493"/>
      <c r="BG85" s="492"/>
      <c r="BH85" s="493"/>
      <c r="BI85" s="492"/>
      <c r="BJ85" s="493"/>
      <c r="BK85" s="492"/>
      <c r="BL85" s="493"/>
      <c r="BM85" s="492"/>
      <c r="BN85" s="493"/>
      <c r="BO85" s="492"/>
      <c r="BP85" s="493"/>
      <c r="BQ85" s="492"/>
      <c r="BR85" s="493"/>
      <c r="BS85" s="492"/>
      <c r="BT85" s="493"/>
      <c r="BU85" s="492"/>
      <c r="BV85" s="493"/>
      <c r="BW85" s="492"/>
      <c r="BX85" s="493"/>
      <c r="BY85" s="492"/>
      <c r="BZ85" s="493"/>
      <c r="CA85" s="492"/>
      <c r="CB85" s="493"/>
      <c r="CC85" s="492"/>
      <c r="CD85" s="494"/>
      <c r="CE85" s="434"/>
      <c r="CF85" s="492"/>
      <c r="CG85" s="493"/>
      <c r="CH85" s="492"/>
      <c r="CI85" s="493"/>
      <c r="CJ85" s="492"/>
      <c r="CK85" s="493"/>
      <c r="CL85" s="492"/>
      <c r="CM85" s="493"/>
      <c r="CN85" s="492"/>
      <c r="CO85" s="493"/>
      <c r="CP85" s="492"/>
      <c r="CQ85" s="493"/>
      <c r="CR85" s="492"/>
      <c r="CS85" s="493"/>
      <c r="CT85" s="492"/>
      <c r="CU85" s="493"/>
      <c r="CV85" s="492"/>
      <c r="CW85" s="493"/>
      <c r="CX85" s="492"/>
      <c r="CY85" s="493"/>
      <c r="CZ85" s="492"/>
      <c r="DA85" s="493"/>
      <c r="DB85" s="492"/>
      <c r="DC85" s="493"/>
      <c r="DD85" s="492"/>
      <c r="DE85" s="494"/>
      <c r="DF85" s="495">
        <f t="shared" si="66"/>
        <v>0</v>
      </c>
      <c r="DG85" s="496" t="str">
        <f>IF(DF85=0,"",DF85/DB296)</f>
        <v/>
      </c>
      <c r="DH85" s="497">
        <f t="shared" si="67"/>
        <v>0</v>
      </c>
      <c r="DI85" s="200"/>
      <c r="DJ85" s="200"/>
      <c r="DK85" s="95"/>
      <c r="DL85" s="3273"/>
      <c r="DM85" s="3273"/>
      <c r="DN85" s="3273"/>
      <c r="DO85" s="3273"/>
      <c r="DP85" s="3273"/>
      <c r="DQ85" s="3273"/>
      <c r="DR85" s="3093"/>
      <c r="DS85" s="3093"/>
      <c r="DT85" s="200">
        <v>0</v>
      </c>
      <c r="DU85" s="200">
        <v>0</v>
      </c>
      <c r="DV85" s="200">
        <v>0</v>
      </c>
      <c r="DW85" s="200">
        <v>0</v>
      </c>
      <c r="DX85" s="200">
        <v>0</v>
      </c>
      <c r="DY85" s="397"/>
    </row>
    <row r="86" spans="2:129" ht="15.95" customHeight="1" thickBot="1">
      <c r="B86" s="491" t="s">
        <v>651</v>
      </c>
      <c r="C86" s="492"/>
      <c r="D86" s="493"/>
      <c r="E86" s="492"/>
      <c r="F86" s="493"/>
      <c r="G86" s="492"/>
      <c r="H86" s="493"/>
      <c r="I86" s="492"/>
      <c r="J86" s="493"/>
      <c r="K86" s="492"/>
      <c r="L86" s="493"/>
      <c r="M86" s="492"/>
      <c r="N86" s="493"/>
      <c r="O86" s="492"/>
      <c r="P86" s="493"/>
      <c r="Q86" s="492"/>
      <c r="R86" s="493"/>
      <c r="S86" s="492"/>
      <c r="T86" s="493"/>
      <c r="U86" s="492"/>
      <c r="V86" s="493"/>
      <c r="W86" s="492"/>
      <c r="X86" s="493"/>
      <c r="Y86" s="492"/>
      <c r="Z86" s="493"/>
      <c r="AA86" s="492"/>
      <c r="AB86" s="494"/>
      <c r="AC86" s="432"/>
      <c r="AD86" s="492"/>
      <c r="AE86" s="493"/>
      <c r="AF86" s="492"/>
      <c r="AG86" s="493"/>
      <c r="AH86" s="492"/>
      <c r="AI86" s="493"/>
      <c r="AJ86" s="492"/>
      <c r="AK86" s="493"/>
      <c r="AL86" s="492"/>
      <c r="AM86" s="493"/>
      <c r="AN86" s="492"/>
      <c r="AO86" s="493"/>
      <c r="AP86" s="492"/>
      <c r="AQ86" s="493"/>
      <c r="AR86" s="492"/>
      <c r="AS86" s="493"/>
      <c r="AT86" s="492"/>
      <c r="AU86" s="493"/>
      <c r="AV86" s="492"/>
      <c r="AW86" s="493"/>
      <c r="AX86" s="492"/>
      <c r="AY86" s="493"/>
      <c r="AZ86" s="492"/>
      <c r="BA86" s="493"/>
      <c r="BB86" s="492"/>
      <c r="BC86" s="494"/>
      <c r="BD86" s="433"/>
      <c r="BE86" s="492"/>
      <c r="BF86" s="493"/>
      <c r="BG86" s="492"/>
      <c r="BH86" s="493"/>
      <c r="BI86" s="492"/>
      <c r="BJ86" s="493"/>
      <c r="BK86" s="492"/>
      <c r="BL86" s="493"/>
      <c r="BM86" s="492"/>
      <c r="BN86" s="493"/>
      <c r="BO86" s="492"/>
      <c r="BP86" s="493"/>
      <c r="BQ86" s="492"/>
      <c r="BR86" s="493"/>
      <c r="BS86" s="492"/>
      <c r="BT86" s="493"/>
      <c r="BU86" s="492"/>
      <c r="BV86" s="493"/>
      <c r="BW86" s="492"/>
      <c r="BX86" s="493"/>
      <c r="BY86" s="492"/>
      <c r="BZ86" s="493"/>
      <c r="CA86" s="492"/>
      <c r="CB86" s="493"/>
      <c r="CC86" s="492"/>
      <c r="CD86" s="494"/>
      <c r="CE86" s="434"/>
      <c r="CF86" s="492"/>
      <c r="CG86" s="493"/>
      <c r="CH86" s="492"/>
      <c r="CI86" s="493"/>
      <c r="CJ86" s="492"/>
      <c r="CK86" s="493"/>
      <c r="CL86" s="492"/>
      <c r="CM86" s="493"/>
      <c r="CN86" s="492"/>
      <c r="CO86" s="493"/>
      <c r="CP86" s="492"/>
      <c r="CQ86" s="493"/>
      <c r="CR86" s="492"/>
      <c r="CS86" s="493"/>
      <c r="CT86" s="492"/>
      <c r="CU86" s="493"/>
      <c r="CV86" s="492"/>
      <c r="CW86" s="493"/>
      <c r="CX86" s="492"/>
      <c r="CY86" s="493"/>
      <c r="CZ86" s="492"/>
      <c r="DA86" s="493"/>
      <c r="DB86" s="492"/>
      <c r="DC86" s="493"/>
      <c r="DD86" s="492"/>
      <c r="DE86" s="494"/>
      <c r="DF86" s="495">
        <f t="shared" si="66"/>
        <v>0</v>
      </c>
      <c r="DG86" s="496" t="str">
        <f>IF(DF86=0,"",DF86/DB296)</f>
        <v/>
      </c>
      <c r="DH86" s="497">
        <f t="shared" si="67"/>
        <v>0</v>
      </c>
      <c r="DI86" s="200"/>
      <c r="DJ86" s="200"/>
      <c r="DK86" s="95"/>
      <c r="DL86" s="200">
        <v>0</v>
      </c>
      <c r="DM86" s="200">
        <v>0</v>
      </c>
      <c r="DN86" s="200">
        <v>0</v>
      </c>
      <c r="DO86" s="200">
        <v>0</v>
      </c>
      <c r="DP86" s="200">
        <v>0</v>
      </c>
      <c r="DQ86" s="200">
        <v>0</v>
      </c>
      <c r="DR86" s="200">
        <v>0</v>
      </c>
      <c r="DS86" s="200">
        <v>0</v>
      </c>
      <c r="DT86" s="200">
        <v>0</v>
      </c>
      <c r="DU86" s="200">
        <v>0</v>
      </c>
      <c r="DV86" s="200">
        <v>0</v>
      </c>
      <c r="DW86" s="200">
        <v>0</v>
      </c>
      <c r="DX86" s="200">
        <v>0</v>
      </c>
      <c r="DY86" s="397"/>
    </row>
    <row r="87" spans="2:129" ht="15.95" customHeight="1">
      <c r="B87" s="491" t="s">
        <v>659</v>
      </c>
      <c r="C87" s="492"/>
      <c r="D87" s="493"/>
      <c r="E87" s="492"/>
      <c r="F87" s="493"/>
      <c r="G87" s="492"/>
      <c r="H87" s="493"/>
      <c r="I87" s="492"/>
      <c r="J87" s="493"/>
      <c r="K87" s="492"/>
      <c r="L87" s="493"/>
      <c r="M87" s="492"/>
      <c r="N87" s="493"/>
      <c r="O87" s="492"/>
      <c r="P87" s="493"/>
      <c r="Q87" s="492"/>
      <c r="R87" s="493"/>
      <c r="S87" s="492"/>
      <c r="T87" s="493"/>
      <c r="U87" s="492"/>
      <c r="V87" s="493"/>
      <c r="W87" s="492"/>
      <c r="X87" s="493"/>
      <c r="Y87" s="492"/>
      <c r="Z87" s="493"/>
      <c r="AA87" s="492"/>
      <c r="AB87" s="494"/>
      <c r="AC87" s="432"/>
      <c r="AD87" s="492"/>
      <c r="AE87" s="493"/>
      <c r="AF87" s="492"/>
      <c r="AG87" s="493"/>
      <c r="AH87" s="492"/>
      <c r="AI87" s="493"/>
      <c r="AJ87" s="492"/>
      <c r="AK87" s="493"/>
      <c r="AL87" s="492"/>
      <c r="AM87" s="493"/>
      <c r="AN87" s="492"/>
      <c r="AO87" s="493"/>
      <c r="AP87" s="492"/>
      <c r="AQ87" s="493"/>
      <c r="AR87" s="492"/>
      <c r="AS87" s="493"/>
      <c r="AT87" s="492"/>
      <c r="AU87" s="493"/>
      <c r="AV87" s="492"/>
      <c r="AW87" s="493"/>
      <c r="AX87" s="492"/>
      <c r="AY87" s="493"/>
      <c r="AZ87" s="492"/>
      <c r="BA87" s="493"/>
      <c r="BB87" s="492"/>
      <c r="BC87" s="494"/>
      <c r="BD87" s="433"/>
      <c r="BE87" s="492"/>
      <c r="BF87" s="493"/>
      <c r="BG87" s="492"/>
      <c r="BH87" s="493"/>
      <c r="BI87" s="492"/>
      <c r="BJ87" s="493"/>
      <c r="BK87" s="492"/>
      <c r="BL87" s="493"/>
      <c r="BM87" s="492"/>
      <c r="BN87" s="493"/>
      <c r="BO87" s="492"/>
      <c r="BP87" s="493"/>
      <c r="BQ87" s="492"/>
      <c r="BR87" s="493"/>
      <c r="BS87" s="492"/>
      <c r="BT87" s="493"/>
      <c r="BU87" s="492"/>
      <c r="BV87" s="493"/>
      <c r="BW87" s="492"/>
      <c r="BX87" s="493"/>
      <c r="BY87" s="492"/>
      <c r="BZ87" s="493"/>
      <c r="CA87" s="492"/>
      <c r="CB87" s="493"/>
      <c r="CC87" s="492"/>
      <c r="CD87" s="494"/>
      <c r="CE87" s="434"/>
      <c r="CF87" s="492"/>
      <c r="CG87" s="493"/>
      <c r="CH87" s="492"/>
      <c r="CI87" s="493"/>
      <c r="CJ87" s="492"/>
      <c r="CK87" s="493"/>
      <c r="CL87" s="492"/>
      <c r="CM87" s="493"/>
      <c r="CN87" s="492"/>
      <c r="CO87" s="493"/>
      <c r="CP87" s="492"/>
      <c r="CQ87" s="493"/>
      <c r="CR87" s="492"/>
      <c r="CS87" s="493"/>
      <c r="CT87" s="492"/>
      <c r="CU87" s="493"/>
      <c r="CV87" s="492"/>
      <c r="CW87" s="493"/>
      <c r="CX87" s="492"/>
      <c r="CY87" s="493"/>
      <c r="CZ87" s="492"/>
      <c r="DA87" s="493"/>
      <c r="DB87" s="492"/>
      <c r="DC87" s="493"/>
      <c r="DD87" s="492"/>
      <c r="DE87" s="494"/>
      <c r="DF87" s="495">
        <f t="shared" si="66"/>
        <v>0</v>
      </c>
      <c r="DG87" s="496" t="str">
        <f>IF(DF87=0,"",DF87/DB296)</f>
        <v/>
      </c>
      <c r="DH87" s="497">
        <f t="shared" si="67"/>
        <v>0</v>
      </c>
      <c r="DI87" s="200"/>
      <c r="DJ87" s="200"/>
      <c r="DK87" s="95"/>
      <c r="DL87" s="3005" t="s">
        <v>1134</v>
      </c>
      <c r="DM87" s="3006"/>
      <c r="DN87" s="3006"/>
      <c r="DO87" s="3006"/>
      <c r="DP87" s="3006"/>
      <c r="DQ87" s="3006"/>
      <c r="DR87" s="3006"/>
      <c r="DS87" s="3007"/>
      <c r="DT87" s="200">
        <v>0</v>
      </c>
      <c r="DU87" s="200">
        <v>0</v>
      </c>
      <c r="DV87" s="200">
        <v>0</v>
      </c>
      <c r="DW87" s="200">
        <v>0</v>
      </c>
      <c r="DX87" s="200">
        <v>0</v>
      </c>
      <c r="DY87" s="397"/>
    </row>
    <row r="88" spans="2:129" ht="15.95" customHeight="1">
      <c r="B88" s="491" t="s">
        <v>707</v>
      </c>
      <c r="C88" s="492"/>
      <c r="D88" s="493"/>
      <c r="E88" s="492"/>
      <c r="F88" s="493"/>
      <c r="G88" s="492"/>
      <c r="H88" s="493"/>
      <c r="I88" s="492"/>
      <c r="J88" s="493"/>
      <c r="K88" s="492"/>
      <c r="L88" s="493"/>
      <c r="M88" s="492"/>
      <c r="N88" s="493"/>
      <c r="O88" s="492"/>
      <c r="P88" s="493"/>
      <c r="Q88" s="492"/>
      <c r="R88" s="493"/>
      <c r="S88" s="492"/>
      <c r="T88" s="493"/>
      <c r="U88" s="492"/>
      <c r="V88" s="493"/>
      <c r="W88" s="492"/>
      <c r="X88" s="493"/>
      <c r="Y88" s="492"/>
      <c r="Z88" s="493"/>
      <c r="AA88" s="492"/>
      <c r="AB88" s="494"/>
      <c r="AC88" s="432"/>
      <c r="AD88" s="492"/>
      <c r="AE88" s="493"/>
      <c r="AF88" s="492"/>
      <c r="AG88" s="493"/>
      <c r="AH88" s="492"/>
      <c r="AI88" s="493"/>
      <c r="AJ88" s="492"/>
      <c r="AK88" s="493"/>
      <c r="AL88" s="492"/>
      <c r="AM88" s="493"/>
      <c r="AN88" s="492"/>
      <c r="AO88" s="493"/>
      <c r="AP88" s="492"/>
      <c r="AQ88" s="493"/>
      <c r="AR88" s="492"/>
      <c r="AS88" s="493"/>
      <c r="AT88" s="492"/>
      <c r="AU88" s="493"/>
      <c r="AV88" s="492"/>
      <c r="AW88" s="493"/>
      <c r="AX88" s="492"/>
      <c r="AY88" s="493"/>
      <c r="AZ88" s="492"/>
      <c r="BA88" s="493"/>
      <c r="BB88" s="492"/>
      <c r="BC88" s="494"/>
      <c r="BD88" s="433"/>
      <c r="BE88" s="492"/>
      <c r="BF88" s="493"/>
      <c r="BG88" s="492"/>
      <c r="BH88" s="493"/>
      <c r="BI88" s="492"/>
      <c r="BJ88" s="493"/>
      <c r="BK88" s="492"/>
      <c r="BL88" s="493"/>
      <c r="BM88" s="492"/>
      <c r="BN88" s="493"/>
      <c r="BO88" s="492"/>
      <c r="BP88" s="493"/>
      <c r="BQ88" s="492"/>
      <c r="BR88" s="493"/>
      <c r="BS88" s="492"/>
      <c r="BT88" s="493"/>
      <c r="BU88" s="492"/>
      <c r="BV88" s="493"/>
      <c r="BW88" s="492"/>
      <c r="BX88" s="493"/>
      <c r="BY88" s="492"/>
      <c r="BZ88" s="493"/>
      <c r="CA88" s="492"/>
      <c r="CB88" s="493"/>
      <c r="CC88" s="492"/>
      <c r="CD88" s="494"/>
      <c r="CE88" s="434"/>
      <c r="CF88" s="492"/>
      <c r="CG88" s="493"/>
      <c r="CH88" s="492"/>
      <c r="CI88" s="493"/>
      <c r="CJ88" s="492"/>
      <c r="CK88" s="493"/>
      <c r="CL88" s="492"/>
      <c r="CM88" s="493"/>
      <c r="CN88" s="492"/>
      <c r="CO88" s="493"/>
      <c r="CP88" s="492"/>
      <c r="CQ88" s="493"/>
      <c r="CR88" s="492"/>
      <c r="CS88" s="493"/>
      <c r="CT88" s="492"/>
      <c r="CU88" s="493"/>
      <c r="CV88" s="492"/>
      <c r="CW88" s="493"/>
      <c r="CX88" s="492"/>
      <c r="CY88" s="493"/>
      <c r="CZ88" s="492"/>
      <c r="DA88" s="493"/>
      <c r="DB88" s="492"/>
      <c r="DC88" s="493"/>
      <c r="DD88" s="492"/>
      <c r="DE88" s="494"/>
      <c r="DF88" s="495">
        <f t="shared" si="66"/>
        <v>0</v>
      </c>
      <c r="DG88" s="496" t="str">
        <f>IF(DF88=0,"",DF88/DB296)</f>
        <v/>
      </c>
      <c r="DH88" s="497">
        <f t="shared" si="67"/>
        <v>0</v>
      </c>
      <c r="DI88" s="200"/>
      <c r="DJ88" s="200"/>
      <c r="DK88" s="95"/>
      <c r="DL88" s="3011"/>
      <c r="DM88" s="3012"/>
      <c r="DN88" s="3012"/>
      <c r="DO88" s="3012"/>
      <c r="DP88" s="3012"/>
      <c r="DQ88" s="3012"/>
      <c r="DR88" s="3012"/>
      <c r="DS88" s="3013"/>
      <c r="DT88" s="200">
        <v>0</v>
      </c>
      <c r="DU88" s="200">
        <v>0</v>
      </c>
      <c r="DV88" s="200">
        <v>0</v>
      </c>
      <c r="DW88" s="200">
        <v>0</v>
      </c>
      <c r="DX88" s="200">
        <v>0</v>
      </c>
      <c r="DY88" s="397"/>
    </row>
    <row r="89" spans="2:129" ht="15.95" customHeight="1">
      <c r="B89" s="491" t="s">
        <v>709</v>
      </c>
      <c r="C89" s="492"/>
      <c r="D89" s="493"/>
      <c r="E89" s="492"/>
      <c r="F89" s="493"/>
      <c r="G89" s="492"/>
      <c r="H89" s="493"/>
      <c r="I89" s="492"/>
      <c r="J89" s="493"/>
      <c r="K89" s="492"/>
      <c r="L89" s="493"/>
      <c r="M89" s="492"/>
      <c r="N89" s="493"/>
      <c r="O89" s="492"/>
      <c r="P89" s="493"/>
      <c r="Q89" s="492"/>
      <c r="R89" s="493"/>
      <c r="S89" s="492"/>
      <c r="T89" s="493"/>
      <c r="U89" s="492"/>
      <c r="V89" s="493"/>
      <c r="W89" s="492"/>
      <c r="X89" s="493"/>
      <c r="Y89" s="492"/>
      <c r="Z89" s="493"/>
      <c r="AA89" s="492"/>
      <c r="AB89" s="494"/>
      <c r="AC89" s="432"/>
      <c r="AD89" s="492"/>
      <c r="AE89" s="493"/>
      <c r="AF89" s="492"/>
      <c r="AG89" s="493"/>
      <c r="AH89" s="492"/>
      <c r="AI89" s="493"/>
      <c r="AJ89" s="492"/>
      <c r="AK89" s="493"/>
      <c r="AL89" s="492"/>
      <c r="AM89" s="493"/>
      <c r="AN89" s="492"/>
      <c r="AO89" s="493"/>
      <c r="AP89" s="492"/>
      <c r="AQ89" s="493"/>
      <c r="AR89" s="492"/>
      <c r="AS89" s="493"/>
      <c r="AT89" s="492"/>
      <c r="AU89" s="493"/>
      <c r="AV89" s="492"/>
      <c r="AW89" s="493"/>
      <c r="AX89" s="492"/>
      <c r="AY89" s="493"/>
      <c r="AZ89" s="492"/>
      <c r="BA89" s="493"/>
      <c r="BB89" s="492"/>
      <c r="BC89" s="494"/>
      <c r="BD89" s="433"/>
      <c r="BE89" s="492"/>
      <c r="BF89" s="493"/>
      <c r="BG89" s="492"/>
      <c r="BH89" s="493"/>
      <c r="BI89" s="492"/>
      <c r="BJ89" s="493"/>
      <c r="BK89" s="492"/>
      <c r="BL89" s="493"/>
      <c r="BM89" s="492"/>
      <c r="BN89" s="493"/>
      <c r="BO89" s="492"/>
      <c r="BP89" s="493"/>
      <c r="BQ89" s="492"/>
      <c r="BR89" s="493"/>
      <c r="BS89" s="492"/>
      <c r="BT89" s="493"/>
      <c r="BU89" s="492"/>
      <c r="BV89" s="493"/>
      <c r="BW89" s="492"/>
      <c r="BX89" s="493"/>
      <c r="BY89" s="492"/>
      <c r="BZ89" s="493"/>
      <c r="CA89" s="492"/>
      <c r="CB89" s="493"/>
      <c r="CC89" s="492"/>
      <c r="CD89" s="494"/>
      <c r="CE89" s="434"/>
      <c r="CF89" s="492"/>
      <c r="CG89" s="493"/>
      <c r="CH89" s="492"/>
      <c r="CI89" s="493"/>
      <c r="CJ89" s="492"/>
      <c r="CK89" s="493"/>
      <c r="CL89" s="492"/>
      <c r="CM89" s="493"/>
      <c r="CN89" s="492"/>
      <c r="CO89" s="493"/>
      <c r="CP89" s="492"/>
      <c r="CQ89" s="493"/>
      <c r="CR89" s="492"/>
      <c r="CS89" s="493"/>
      <c r="CT89" s="492"/>
      <c r="CU89" s="493"/>
      <c r="CV89" s="492"/>
      <c r="CW89" s="493"/>
      <c r="CX89" s="492"/>
      <c r="CY89" s="493"/>
      <c r="CZ89" s="492"/>
      <c r="DA89" s="493"/>
      <c r="DB89" s="492"/>
      <c r="DC89" s="493"/>
      <c r="DD89" s="492"/>
      <c r="DE89" s="494"/>
      <c r="DF89" s="495">
        <f t="shared" si="66"/>
        <v>0</v>
      </c>
      <c r="DG89" s="496" t="str">
        <f>IF(DF89=0,"",DF89/DB296)</f>
        <v/>
      </c>
      <c r="DH89" s="497">
        <f t="shared" si="67"/>
        <v>0</v>
      </c>
      <c r="DI89" s="200"/>
      <c r="DJ89" s="200"/>
      <c r="DK89" s="95"/>
      <c r="DL89" s="395"/>
      <c r="DM89" s="395"/>
      <c r="DN89" s="395"/>
      <c r="DO89" s="395"/>
      <c r="DP89" s="395"/>
      <c r="DQ89" s="395"/>
      <c r="DR89" s="395"/>
      <c r="DS89" s="395"/>
      <c r="DT89" s="200">
        <v>0</v>
      </c>
      <c r="DU89" s="200">
        <v>0</v>
      </c>
      <c r="DV89" s="200">
        <v>0</v>
      </c>
      <c r="DW89" s="200">
        <v>0</v>
      </c>
      <c r="DX89" s="200">
        <v>0</v>
      </c>
      <c r="DY89" s="397"/>
    </row>
    <row r="90" spans="2:129" ht="15.95" customHeight="1">
      <c r="B90" s="491"/>
      <c r="C90" s="492"/>
      <c r="D90" s="493"/>
      <c r="E90" s="492"/>
      <c r="F90" s="493"/>
      <c r="G90" s="492"/>
      <c r="H90" s="493"/>
      <c r="I90" s="492"/>
      <c r="J90" s="493"/>
      <c r="K90" s="492"/>
      <c r="L90" s="493"/>
      <c r="M90" s="492"/>
      <c r="N90" s="493"/>
      <c r="O90" s="492"/>
      <c r="P90" s="493"/>
      <c r="Q90" s="492"/>
      <c r="R90" s="493"/>
      <c r="S90" s="492"/>
      <c r="T90" s="493"/>
      <c r="U90" s="492"/>
      <c r="V90" s="493"/>
      <c r="W90" s="492"/>
      <c r="X90" s="493"/>
      <c r="Y90" s="492"/>
      <c r="Z90" s="493"/>
      <c r="AA90" s="492"/>
      <c r="AB90" s="494"/>
      <c r="AC90" s="432"/>
      <c r="AD90" s="492"/>
      <c r="AE90" s="493"/>
      <c r="AF90" s="492"/>
      <c r="AG90" s="493"/>
      <c r="AH90" s="492"/>
      <c r="AI90" s="493"/>
      <c r="AJ90" s="492"/>
      <c r="AK90" s="493"/>
      <c r="AL90" s="492"/>
      <c r="AM90" s="493"/>
      <c r="AN90" s="492"/>
      <c r="AO90" s="493"/>
      <c r="AP90" s="492"/>
      <c r="AQ90" s="493"/>
      <c r="AR90" s="492"/>
      <c r="AS90" s="493"/>
      <c r="AT90" s="492"/>
      <c r="AU90" s="493"/>
      <c r="AV90" s="492"/>
      <c r="AW90" s="493"/>
      <c r="AX90" s="492"/>
      <c r="AY90" s="493"/>
      <c r="AZ90" s="492"/>
      <c r="BA90" s="493"/>
      <c r="BB90" s="492"/>
      <c r="BC90" s="494"/>
      <c r="BD90" s="433"/>
      <c r="BE90" s="492"/>
      <c r="BF90" s="493"/>
      <c r="BG90" s="492"/>
      <c r="BH90" s="493"/>
      <c r="BI90" s="492"/>
      <c r="BJ90" s="493"/>
      <c r="BK90" s="492"/>
      <c r="BL90" s="493"/>
      <c r="BM90" s="492"/>
      <c r="BN90" s="493"/>
      <c r="BO90" s="492"/>
      <c r="BP90" s="493"/>
      <c r="BQ90" s="492"/>
      <c r="BR90" s="493"/>
      <c r="BS90" s="492"/>
      <c r="BT90" s="493"/>
      <c r="BU90" s="492"/>
      <c r="BV90" s="493"/>
      <c r="BW90" s="492"/>
      <c r="BX90" s="493"/>
      <c r="BY90" s="492"/>
      <c r="BZ90" s="493"/>
      <c r="CA90" s="492"/>
      <c r="CB90" s="493"/>
      <c r="CC90" s="492"/>
      <c r="CD90" s="494"/>
      <c r="CE90" s="434"/>
      <c r="CF90" s="492"/>
      <c r="CG90" s="493"/>
      <c r="CH90" s="492"/>
      <c r="CI90" s="493"/>
      <c r="CJ90" s="492"/>
      <c r="CK90" s="493"/>
      <c r="CL90" s="492"/>
      <c r="CM90" s="493"/>
      <c r="CN90" s="492"/>
      <c r="CO90" s="493"/>
      <c r="CP90" s="492"/>
      <c r="CQ90" s="493"/>
      <c r="CR90" s="492"/>
      <c r="CS90" s="493"/>
      <c r="CT90" s="492"/>
      <c r="CU90" s="493"/>
      <c r="CV90" s="492"/>
      <c r="CW90" s="493"/>
      <c r="CX90" s="492"/>
      <c r="CY90" s="493"/>
      <c r="CZ90" s="492"/>
      <c r="DA90" s="493"/>
      <c r="DB90" s="492"/>
      <c r="DC90" s="493"/>
      <c r="DD90" s="492"/>
      <c r="DE90" s="494"/>
      <c r="DF90" s="495">
        <f t="shared" si="66"/>
        <v>0</v>
      </c>
      <c r="DG90" s="496" t="str">
        <f>IF(DF90=0,"",DF90/DB296)</f>
        <v/>
      </c>
      <c r="DH90" s="497">
        <f t="shared" si="67"/>
        <v>0</v>
      </c>
      <c r="DI90" s="200"/>
      <c r="DJ90" s="200"/>
      <c r="DK90" s="95"/>
      <c r="DL90" s="3273" t="s">
        <v>1135</v>
      </c>
      <c r="DM90" s="3273"/>
      <c r="DN90" s="3273"/>
      <c r="DO90" s="3273"/>
      <c r="DP90" s="3273"/>
      <c r="DQ90" s="3273"/>
      <c r="DR90" s="3163" t="s">
        <v>1127</v>
      </c>
      <c r="DS90" s="3163">
        <f>ROW(DE484)</f>
        <v>484</v>
      </c>
      <c r="DT90" s="200">
        <v>0</v>
      </c>
      <c r="DU90" s="200">
        <v>0</v>
      </c>
      <c r="DV90" s="200">
        <v>0</v>
      </c>
      <c r="DW90" s="200">
        <v>0</v>
      </c>
      <c r="DX90" s="200">
        <v>0</v>
      </c>
      <c r="DY90" s="397"/>
    </row>
    <row r="91" spans="2:129" ht="15.95" customHeight="1">
      <c r="B91" s="491"/>
      <c r="C91" s="492"/>
      <c r="D91" s="493"/>
      <c r="E91" s="492"/>
      <c r="F91" s="493"/>
      <c r="G91" s="492"/>
      <c r="H91" s="493"/>
      <c r="I91" s="492"/>
      <c r="J91" s="493"/>
      <c r="K91" s="492"/>
      <c r="L91" s="493"/>
      <c r="M91" s="492"/>
      <c r="N91" s="493"/>
      <c r="O91" s="492"/>
      <c r="P91" s="493"/>
      <c r="Q91" s="492"/>
      <c r="R91" s="493"/>
      <c r="S91" s="492"/>
      <c r="T91" s="493"/>
      <c r="U91" s="492"/>
      <c r="V91" s="493"/>
      <c r="W91" s="492"/>
      <c r="X91" s="493"/>
      <c r="Y91" s="492"/>
      <c r="Z91" s="493"/>
      <c r="AA91" s="492"/>
      <c r="AB91" s="494"/>
      <c r="AC91" s="432"/>
      <c r="AD91" s="492"/>
      <c r="AE91" s="493"/>
      <c r="AF91" s="492"/>
      <c r="AG91" s="493"/>
      <c r="AH91" s="492"/>
      <c r="AI91" s="493"/>
      <c r="AJ91" s="492"/>
      <c r="AK91" s="493"/>
      <c r="AL91" s="492"/>
      <c r="AM91" s="493"/>
      <c r="AN91" s="492"/>
      <c r="AO91" s="493"/>
      <c r="AP91" s="492"/>
      <c r="AQ91" s="493"/>
      <c r="AR91" s="492"/>
      <c r="AS91" s="493"/>
      <c r="AT91" s="492"/>
      <c r="AU91" s="493"/>
      <c r="AV91" s="492"/>
      <c r="AW91" s="493"/>
      <c r="AX91" s="492"/>
      <c r="AY91" s="493"/>
      <c r="AZ91" s="492"/>
      <c r="BA91" s="493"/>
      <c r="BB91" s="492"/>
      <c r="BC91" s="494"/>
      <c r="BD91" s="433"/>
      <c r="BE91" s="492"/>
      <c r="BF91" s="493"/>
      <c r="BG91" s="492"/>
      <c r="BH91" s="493"/>
      <c r="BI91" s="492"/>
      <c r="BJ91" s="493"/>
      <c r="BK91" s="492"/>
      <c r="BL91" s="493"/>
      <c r="BM91" s="492"/>
      <c r="BN91" s="493"/>
      <c r="BO91" s="492"/>
      <c r="BP91" s="493"/>
      <c r="BQ91" s="492"/>
      <c r="BR91" s="493"/>
      <c r="BS91" s="492"/>
      <c r="BT91" s="493"/>
      <c r="BU91" s="492"/>
      <c r="BV91" s="493"/>
      <c r="BW91" s="492"/>
      <c r="BX91" s="493"/>
      <c r="BY91" s="492"/>
      <c r="BZ91" s="493"/>
      <c r="CA91" s="492"/>
      <c r="CB91" s="493"/>
      <c r="CC91" s="492"/>
      <c r="CD91" s="494"/>
      <c r="CE91" s="434"/>
      <c r="CF91" s="492"/>
      <c r="CG91" s="493"/>
      <c r="CH91" s="492"/>
      <c r="CI91" s="493"/>
      <c r="CJ91" s="492"/>
      <c r="CK91" s="493"/>
      <c r="CL91" s="492"/>
      <c r="CM91" s="493"/>
      <c r="CN91" s="492"/>
      <c r="CO91" s="493"/>
      <c r="CP91" s="492"/>
      <c r="CQ91" s="493"/>
      <c r="CR91" s="492"/>
      <c r="CS91" s="493"/>
      <c r="CT91" s="492"/>
      <c r="CU91" s="493"/>
      <c r="CV91" s="492"/>
      <c r="CW91" s="493"/>
      <c r="CX91" s="492"/>
      <c r="CY91" s="493"/>
      <c r="CZ91" s="492"/>
      <c r="DA91" s="493"/>
      <c r="DB91" s="492"/>
      <c r="DC91" s="493"/>
      <c r="DD91" s="492"/>
      <c r="DE91" s="494"/>
      <c r="DF91" s="495">
        <f>SUM(C91:DE91)</f>
        <v>0</v>
      </c>
      <c r="DG91" s="496" t="str">
        <f>IF(DF91=0,"",DF91/DB296)</f>
        <v/>
      </c>
      <c r="DH91" s="497">
        <f t="shared" si="67"/>
        <v>0</v>
      </c>
      <c r="DI91" s="200"/>
      <c r="DJ91" s="200"/>
      <c r="DK91" s="95"/>
      <c r="DL91" s="3273"/>
      <c r="DM91" s="3273"/>
      <c r="DN91" s="3273"/>
      <c r="DO91" s="3273"/>
      <c r="DP91" s="3273"/>
      <c r="DQ91" s="3273"/>
      <c r="DR91" s="3093"/>
      <c r="DS91" s="3093"/>
      <c r="DT91" s="200">
        <v>0</v>
      </c>
      <c r="DU91" s="200">
        <v>0</v>
      </c>
      <c r="DV91" s="200">
        <v>0</v>
      </c>
      <c r="DW91" s="200">
        <v>0</v>
      </c>
      <c r="DX91" s="200">
        <v>0</v>
      </c>
      <c r="DY91" s="397"/>
    </row>
    <row r="92" spans="2:129" ht="15.95" customHeight="1">
      <c r="B92" s="959"/>
      <c r="C92" s="620"/>
      <c r="D92" s="621"/>
      <c r="E92" s="621"/>
      <c r="F92" s="621"/>
      <c r="G92" s="621"/>
      <c r="H92" s="621"/>
      <c r="I92" s="621"/>
      <c r="J92" s="621"/>
      <c r="K92" s="621"/>
      <c r="L92" s="621"/>
      <c r="M92" s="621"/>
      <c r="N92" s="621"/>
      <c r="O92" s="621"/>
      <c r="P92" s="621"/>
      <c r="Q92" s="621"/>
      <c r="R92" s="621"/>
      <c r="S92" s="621"/>
      <c r="T92" s="621"/>
      <c r="U92" s="621"/>
      <c r="V92" s="621"/>
      <c r="W92" s="621"/>
      <c r="X92" s="621"/>
      <c r="Y92" s="621"/>
      <c r="Z92" s="621"/>
      <c r="AA92" s="621"/>
      <c r="AB92" s="622"/>
      <c r="AC92" s="97"/>
      <c r="AD92" s="620"/>
      <c r="AE92" s="621"/>
      <c r="AF92" s="621"/>
      <c r="AG92" s="621"/>
      <c r="AH92" s="621"/>
      <c r="AI92" s="621"/>
      <c r="AJ92" s="621"/>
      <c r="AK92" s="621"/>
      <c r="AL92" s="621"/>
      <c r="AM92" s="621"/>
      <c r="AN92" s="621"/>
      <c r="AO92" s="621"/>
      <c r="AP92" s="621"/>
      <c r="AQ92" s="621"/>
      <c r="AR92" s="621"/>
      <c r="AS92" s="621"/>
      <c r="AT92" s="621"/>
      <c r="AU92" s="621"/>
      <c r="AV92" s="621"/>
      <c r="AW92" s="621"/>
      <c r="AX92" s="621"/>
      <c r="AY92" s="621"/>
      <c r="AZ92" s="621"/>
      <c r="BA92" s="621"/>
      <c r="BB92" s="621"/>
      <c r="BC92" s="622"/>
      <c r="BD92" s="98"/>
      <c r="BE92" s="620"/>
      <c r="BF92" s="621"/>
      <c r="BG92" s="621"/>
      <c r="BH92" s="621"/>
      <c r="BI92" s="621"/>
      <c r="BJ92" s="621"/>
      <c r="BK92" s="621"/>
      <c r="BL92" s="621"/>
      <c r="BM92" s="621"/>
      <c r="BN92" s="621"/>
      <c r="BO92" s="621"/>
      <c r="BP92" s="621"/>
      <c r="BQ92" s="621"/>
      <c r="BR92" s="621"/>
      <c r="BS92" s="621"/>
      <c r="BT92" s="621"/>
      <c r="BU92" s="621"/>
      <c r="BV92" s="621"/>
      <c r="BW92" s="621"/>
      <c r="BX92" s="621"/>
      <c r="BY92" s="621"/>
      <c r="BZ92" s="621"/>
      <c r="CA92" s="621"/>
      <c r="CB92" s="621"/>
      <c r="CC92" s="621"/>
      <c r="CD92" s="622"/>
      <c r="CE92" s="99"/>
      <c r="CF92" s="620"/>
      <c r="CG92" s="621"/>
      <c r="CH92" s="621"/>
      <c r="CI92" s="621"/>
      <c r="CJ92" s="621"/>
      <c r="CK92" s="621"/>
      <c r="CL92" s="621"/>
      <c r="CM92" s="621"/>
      <c r="CN92" s="621"/>
      <c r="CO92" s="621"/>
      <c r="CP92" s="621"/>
      <c r="CQ92" s="621"/>
      <c r="CR92" s="621"/>
      <c r="CS92" s="621"/>
      <c r="CT92" s="621"/>
      <c r="CU92" s="621"/>
      <c r="CV92" s="621"/>
      <c r="CW92" s="621"/>
      <c r="CX92" s="621"/>
      <c r="CY92" s="621"/>
      <c r="CZ92" s="621"/>
      <c r="DA92" s="621"/>
      <c r="DB92" s="621"/>
      <c r="DC92" s="621"/>
      <c r="DD92" s="621"/>
      <c r="DE92" s="621"/>
      <c r="DF92" s="621"/>
      <c r="DG92" s="621"/>
      <c r="DH92" s="544"/>
      <c r="DI92" s="200">
        <v>0</v>
      </c>
      <c r="DJ92" s="200">
        <v>0</v>
      </c>
      <c r="DK92" s="95"/>
      <c r="DL92" s="3273"/>
      <c r="DM92" s="3273"/>
      <c r="DN92" s="3273"/>
      <c r="DO92" s="3273"/>
      <c r="DP92" s="3273"/>
      <c r="DQ92" s="3273"/>
      <c r="DR92" s="3093"/>
      <c r="DS92" s="3093"/>
      <c r="DT92" s="200">
        <v>0</v>
      </c>
      <c r="DU92" s="200">
        <v>0</v>
      </c>
      <c r="DV92" s="200">
        <v>0</v>
      </c>
      <c r="DW92" s="200">
        <v>0</v>
      </c>
      <c r="DX92" s="200">
        <v>0</v>
      </c>
      <c r="DY92" s="397"/>
    </row>
    <row r="93" spans="2:129" ht="15.95" customHeight="1">
      <c r="B93" s="3751" t="s">
        <v>1226</v>
      </c>
      <c r="C93" s="3752"/>
      <c r="D93" s="3752"/>
      <c r="E93" s="3752"/>
      <c r="F93" s="3752"/>
      <c r="G93" s="3752"/>
      <c r="H93" s="3752"/>
      <c r="I93" s="3752"/>
      <c r="J93" s="3752"/>
      <c r="K93" s="3752"/>
      <c r="L93" s="3752"/>
      <c r="M93" s="3752"/>
      <c r="N93" s="3752"/>
      <c r="O93" s="3752"/>
      <c r="P93" s="3752"/>
      <c r="Q93" s="3752"/>
      <c r="R93" s="3752"/>
      <c r="S93" s="3752"/>
      <c r="T93" s="3752"/>
      <c r="U93" s="3752"/>
      <c r="V93" s="3752"/>
      <c r="W93" s="3752"/>
      <c r="X93" s="3752"/>
      <c r="Y93" s="3752"/>
      <c r="Z93" s="3752"/>
      <c r="AA93" s="3752"/>
      <c r="AB93" s="3752"/>
      <c r="AC93" s="3752"/>
      <c r="AD93" s="3752"/>
      <c r="AE93" s="3752"/>
      <c r="AF93" s="3752"/>
      <c r="AG93" s="3752"/>
      <c r="AH93" s="3752"/>
      <c r="AI93" s="3752"/>
      <c r="AJ93" s="3752"/>
      <c r="AK93" s="3752"/>
      <c r="AL93" s="3752"/>
      <c r="AM93" s="3752"/>
      <c r="AN93" s="3752"/>
      <c r="AO93" s="3752"/>
      <c r="AP93" s="3752"/>
      <c r="AQ93" s="3752"/>
      <c r="AR93" s="3752"/>
      <c r="AS93" s="3752"/>
      <c r="AT93" s="3752"/>
      <c r="AU93" s="3752"/>
      <c r="AV93" s="3752"/>
      <c r="AW93" s="3752"/>
      <c r="AX93" s="3752"/>
      <c r="AY93" s="3752"/>
      <c r="AZ93" s="3752"/>
      <c r="BA93" s="3752"/>
      <c r="BB93" s="3752"/>
      <c r="BC93" s="3752"/>
      <c r="BD93" s="3752"/>
      <c r="BE93" s="3752"/>
      <c r="BF93" s="3752"/>
      <c r="BG93" s="3752"/>
      <c r="BH93" s="3752"/>
      <c r="BI93" s="3752"/>
      <c r="BJ93" s="3752"/>
      <c r="BK93" s="3752"/>
      <c r="BL93" s="3752"/>
      <c r="BM93" s="3752"/>
      <c r="BN93" s="3752"/>
      <c r="BO93" s="3752"/>
      <c r="BP93" s="3752"/>
      <c r="BQ93" s="3752"/>
      <c r="BR93" s="3752"/>
      <c r="BS93" s="3752"/>
      <c r="BT93" s="3752"/>
      <c r="BU93" s="3752"/>
      <c r="BV93" s="3752"/>
      <c r="BW93" s="3752"/>
      <c r="BX93" s="3752"/>
      <c r="BY93" s="3752"/>
      <c r="BZ93" s="3752"/>
      <c r="CA93" s="3752"/>
      <c r="CB93" s="3752"/>
      <c r="CC93" s="3752"/>
      <c r="CD93" s="3752"/>
      <c r="CE93" s="3752"/>
      <c r="CF93" s="3753" t="str">
        <f>B93</f>
        <v>Fromages par portions entre 100 et 150 mg de calcium    30 g Primaires</v>
      </c>
      <c r="CG93" s="3753"/>
      <c r="CH93" s="3753"/>
      <c r="CI93" s="3753"/>
      <c r="CJ93" s="3753"/>
      <c r="CK93" s="3753"/>
      <c r="CL93" s="3753"/>
      <c r="CM93" s="3753"/>
      <c r="CN93" s="3753"/>
      <c r="CO93" s="3753"/>
      <c r="CP93" s="3753"/>
      <c r="CQ93" s="3753"/>
      <c r="CR93" s="3753"/>
      <c r="CS93" s="3753"/>
      <c r="CT93" s="3753"/>
      <c r="CU93" s="3753"/>
      <c r="CV93" s="3753"/>
      <c r="CW93" s="3753"/>
      <c r="CX93" s="3753"/>
      <c r="CY93" s="3753"/>
      <c r="CZ93" s="3753"/>
      <c r="DA93" s="3753"/>
      <c r="DB93" s="3753"/>
      <c r="DC93" s="3753"/>
      <c r="DD93" s="3753"/>
      <c r="DE93" s="3753"/>
      <c r="DF93" s="3753"/>
      <c r="DG93" s="3754"/>
      <c r="DH93" s="544"/>
      <c r="DI93" s="200">
        <v>0</v>
      </c>
      <c r="DJ93" s="200">
        <v>0</v>
      </c>
      <c r="DK93" s="95"/>
      <c r="DL93" s="395"/>
      <c r="DM93" s="395"/>
      <c r="DN93" s="395"/>
      <c r="DO93" s="395"/>
      <c r="DP93" s="395"/>
      <c r="DQ93" s="395"/>
      <c r="DR93" s="395"/>
      <c r="DS93" s="395"/>
      <c r="DT93" s="200">
        <v>0</v>
      </c>
      <c r="DU93" s="200">
        <v>0</v>
      </c>
      <c r="DV93" s="200">
        <v>0</v>
      </c>
      <c r="DW93" s="200">
        <v>0</v>
      </c>
      <c r="DX93" s="200">
        <v>0</v>
      </c>
      <c r="DY93" s="397"/>
    </row>
    <row r="94" spans="2:129" ht="15.95" customHeight="1">
      <c r="B94" s="3751"/>
      <c r="C94" s="3752"/>
      <c r="D94" s="3752"/>
      <c r="E94" s="3752"/>
      <c r="F94" s="3752"/>
      <c r="G94" s="3752"/>
      <c r="H94" s="3752"/>
      <c r="I94" s="3752"/>
      <c r="J94" s="3752"/>
      <c r="K94" s="3752"/>
      <c r="L94" s="3752"/>
      <c r="M94" s="3752"/>
      <c r="N94" s="3752"/>
      <c r="O94" s="3752"/>
      <c r="P94" s="3752"/>
      <c r="Q94" s="3752"/>
      <c r="R94" s="3752"/>
      <c r="S94" s="3752"/>
      <c r="T94" s="3752"/>
      <c r="U94" s="3752"/>
      <c r="V94" s="3752"/>
      <c r="W94" s="3752"/>
      <c r="X94" s="3752"/>
      <c r="Y94" s="3752"/>
      <c r="Z94" s="3752"/>
      <c r="AA94" s="3752"/>
      <c r="AB94" s="3752"/>
      <c r="AC94" s="3752"/>
      <c r="AD94" s="3752"/>
      <c r="AE94" s="3752"/>
      <c r="AF94" s="3752"/>
      <c r="AG94" s="3752"/>
      <c r="AH94" s="3752"/>
      <c r="AI94" s="3752"/>
      <c r="AJ94" s="3752"/>
      <c r="AK94" s="3752"/>
      <c r="AL94" s="3752"/>
      <c r="AM94" s="3752"/>
      <c r="AN94" s="3752"/>
      <c r="AO94" s="3752"/>
      <c r="AP94" s="3752"/>
      <c r="AQ94" s="3752"/>
      <c r="AR94" s="3752"/>
      <c r="AS94" s="3752"/>
      <c r="AT94" s="3752"/>
      <c r="AU94" s="3752"/>
      <c r="AV94" s="3752"/>
      <c r="AW94" s="3752"/>
      <c r="AX94" s="3752"/>
      <c r="AY94" s="3752"/>
      <c r="AZ94" s="3752"/>
      <c r="BA94" s="3752"/>
      <c r="BB94" s="3752"/>
      <c r="BC94" s="3752"/>
      <c r="BD94" s="3752"/>
      <c r="BE94" s="3752"/>
      <c r="BF94" s="3752"/>
      <c r="BG94" s="3752"/>
      <c r="BH94" s="3752"/>
      <c r="BI94" s="3752"/>
      <c r="BJ94" s="3752"/>
      <c r="BK94" s="3752"/>
      <c r="BL94" s="3752"/>
      <c r="BM94" s="3752"/>
      <c r="BN94" s="3752"/>
      <c r="BO94" s="3752"/>
      <c r="BP94" s="3752"/>
      <c r="BQ94" s="3752"/>
      <c r="BR94" s="3752"/>
      <c r="BS94" s="3752"/>
      <c r="BT94" s="3752"/>
      <c r="BU94" s="3752"/>
      <c r="BV94" s="3752"/>
      <c r="BW94" s="3752"/>
      <c r="BX94" s="3752"/>
      <c r="BY94" s="3752"/>
      <c r="BZ94" s="3752"/>
      <c r="CA94" s="3752"/>
      <c r="CB94" s="3752"/>
      <c r="CC94" s="3752"/>
      <c r="CD94" s="3752"/>
      <c r="CE94" s="3752"/>
      <c r="CF94" s="3755"/>
      <c r="CG94" s="3755"/>
      <c r="CH94" s="3755"/>
      <c r="CI94" s="3755"/>
      <c r="CJ94" s="3755"/>
      <c r="CK94" s="3755"/>
      <c r="CL94" s="3755"/>
      <c r="CM94" s="3755"/>
      <c r="CN94" s="3755"/>
      <c r="CO94" s="3755"/>
      <c r="CP94" s="3755"/>
      <c r="CQ94" s="3755"/>
      <c r="CR94" s="3755"/>
      <c r="CS94" s="3755"/>
      <c r="CT94" s="3755"/>
      <c r="CU94" s="3755"/>
      <c r="CV94" s="3755"/>
      <c r="CW94" s="3755"/>
      <c r="CX94" s="3755"/>
      <c r="CY94" s="3755"/>
      <c r="CZ94" s="3755"/>
      <c r="DA94" s="3755"/>
      <c r="DB94" s="3755"/>
      <c r="DC94" s="3755"/>
      <c r="DD94" s="3755"/>
      <c r="DE94" s="3755"/>
      <c r="DF94" s="3755"/>
      <c r="DG94" s="3756"/>
      <c r="DH94" s="544"/>
      <c r="DI94" s="200">
        <v>0</v>
      </c>
      <c r="DJ94" s="200">
        <v>0</v>
      </c>
      <c r="DK94" s="95"/>
      <c r="DL94" s="3255" t="s">
        <v>1005</v>
      </c>
      <c r="DM94" s="3255"/>
      <c r="DN94" s="3255"/>
      <c r="DO94" s="3255"/>
      <c r="DP94" s="3255"/>
      <c r="DQ94" s="3255"/>
      <c r="DR94" s="3255"/>
      <c r="DS94" s="3255"/>
      <c r="DT94" s="200">
        <v>0</v>
      </c>
      <c r="DU94" s="200">
        <v>0</v>
      </c>
      <c r="DV94" s="200">
        <v>0</v>
      </c>
      <c r="DW94" s="200">
        <v>0</v>
      </c>
      <c r="DX94" s="200">
        <v>0</v>
      </c>
      <c r="DY94" s="397"/>
    </row>
    <row r="95" spans="2:129" s="2" customFormat="1" ht="15.95" customHeight="1">
      <c r="B95" s="947" t="s">
        <v>847</v>
      </c>
      <c r="C95" s="3023">
        <v>1</v>
      </c>
      <c r="D95" s="3024"/>
      <c r="E95" s="3023">
        <f>C95+1</f>
        <v>2</v>
      </c>
      <c r="F95" s="3024"/>
      <c r="G95" s="3023">
        <f>E95+1</f>
        <v>3</v>
      </c>
      <c r="H95" s="3024"/>
      <c r="I95" s="3023">
        <f>G95+1</f>
        <v>4</v>
      </c>
      <c r="J95" s="3024"/>
      <c r="K95" s="3023">
        <f>I95+1</f>
        <v>5</v>
      </c>
      <c r="L95" s="3024"/>
      <c r="M95" s="3023">
        <f>K95+1</f>
        <v>6</v>
      </c>
      <c r="N95" s="3024"/>
      <c r="O95" s="3023">
        <f>M95+1</f>
        <v>7</v>
      </c>
      <c r="P95" s="3024"/>
      <c r="Q95" s="3023">
        <f>O95+1</f>
        <v>8</v>
      </c>
      <c r="R95" s="3024"/>
      <c r="S95" s="3023">
        <f>Q95+1</f>
        <v>9</v>
      </c>
      <c r="T95" s="3024"/>
      <c r="U95" s="3023">
        <f>S95+1</f>
        <v>10</v>
      </c>
      <c r="V95" s="3024"/>
      <c r="W95" s="3023">
        <f>U95+1</f>
        <v>11</v>
      </c>
      <c r="X95" s="3024"/>
      <c r="Y95" s="3023">
        <f>W95+1</f>
        <v>12</v>
      </c>
      <c r="Z95" s="3024"/>
      <c r="AA95" s="3023">
        <f>Y95+1</f>
        <v>13</v>
      </c>
      <c r="AB95" s="3024"/>
      <c r="AC95" s="113"/>
      <c r="AD95" s="3023">
        <f>AA95+1</f>
        <v>14</v>
      </c>
      <c r="AE95" s="3024"/>
      <c r="AF95" s="3023">
        <f>AD95+1</f>
        <v>15</v>
      </c>
      <c r="AG95" s="3024"/>
      <c r="AH95" s="3023">
        <f>AF95+1</f>
        <v>16</v>
      </c>
      <c r="AI95" s="3024"/>
      <c r="AJ95" s="3023">
        <f>AH95+1</f>
        <v>17</v>
      </c>
      <c r="AK95" s="3024"/>
      <c r="AL95" s="3023">
        <f>AJ95+1</f>
        <v>18</v>
      </c>
      <c r="AM95" s="3024"/>
      <c r="AN95" s="3023">
        <f>AL95+1</f>
        <v>19</v>
      </c>
      <c r="AO95" s="3024"/>
      <c r="AP95" s="3023">
        <f>AN95+1</f>
        <v>20</v>
      </c>
      <c r="AQ95" s="3024"/>
      <c r="AR95" s="3023">
        <f>AP95+1</f>
        <v>21</v>
      </c>
      <c r="AS95" s="3024"/>
      <c r="AT95" s="3023">
        <f>AR95+1</f>
        <v>22</v>
      </c>
      <c r="AU95" s="3024"/>
      <c r="AV95" s="3023">
        <f>AT95+1</f>
        <v>23</v>
      </c>
      <c r="AW95" s="3024"/>
      <c r="AX95" s="3023">
        <f>AV95+1</f>
        <v>24</v>
      </c>
      <c r="AY95" s="3024"/>
      <c r="AZ95" s="3023">
        <f>AX95+1</f>
        <v>25</v>
      </c>
      <c r="BA95" s="3024"/>
      <c r="BB95" s="3023">
        <f>AZ95+1</f>
        <v>26</v>
      </c>
      <c r="BC95" s="3024"/>
      <c r="BD95" s="114"/>
      <c r="BE95" s="3023">
        <f>BB95+1</f>
        <v>27</v>
      </c>
      <c r="BF95" s="3024"/>
      <c r="BG95" s="3023">
        <f>BE95+1</f>
        <v>28</v>
      </c>
      <c r="BH95" s="3024"/>
      <c r="BI95" s="3023">
        <f>BG95+1</f>
        <v>29</v>
      </c>
      <c r="BJ95" s="3024"/>
      <c r="BK95" s="3023">
        <f>BI95+1</f>
        <v>30</v>
      </c>
      <c r="BL95" s="3024"/>
      <c r="BM95" s="3023">
        <f>BK95+1</f>
        <v>31</v>
      </c>
      <c r="BN95" s="3024"/>
      <c r="BO95" s="3023">
        <f>BM95+1</f>
        <v>32</v>
      </c>
      <c r="BP95" s="3024"/>
      <c r="BQ95" s="3023">
        <f>BO95+1</f>
        <v>33</v>
      </c>
      <c r="BR95" s="3024"/>
      <c r="BS95" s="3023">
        <f>BQ95+1</f>
        <v>34</v>
      </c>
      <c r="BT95" s="3024"/>
      <c r="BU95" s="3023">
        <f>BS95+1</f>
        <v>35</v>
      </c>
      <c r="BV95" s="3024"/>
      <c r="BW95" s="3023">
        <f>BU95+1</f>
        <v>36</v>
      </c>
      <c r="BX95" s="3024"/>
      <c r="BY95" s="3023">
        <f>BW95+1</f>
        <v>37</v>
      </c>
      <c r="BZ95" s="3024"/>
      <c r="CA95" s="3023">
        <f>BY95+1</f>
        <v>38</v>
      </c>
      <c r="CB95" s="3024"/>
      <c r="CC95" s="3023">
        <f>CA95+1</f>
        <v>39</v>
      </c>
      <c r="CD95" s="3024"/>
      <c r="CE95" s="115"/>
      <c r="CF95" s="3023">
        <f>CC95+1</f>
        <v>40</v>
      </c>
      <c r="CG95" s="3024"/>
      <c r="CH95" s="3023">
        <f>CF95+1</f>
        <v>41</v>
      </c>
      <c r="CI95" s="3024"/>
      <c r="CJ95" s="3023">
        <f>CH95+1</f>
        <v>42</v>
      </c>
      <c r="CK95" s="3024"/>
      <c r="CL95" s="3023">
        <f>CJ95+1</f>
        <v>43</v>
      </c>
      <c r="CM95" s="3024"/>
      <c r="CN95" s="3023">
        <f>CL95+1</f>
        <v>44</v>
      </c>
      <c r="CO95" s="3024"/>
      <c r="CP95" s="3023">
        <f>CN95+1</f>
        <v>45</v>
      </c>
      <c r="CQ95" s="3024"/>
      <c r="CR95" s="3023">
        <f>CP95+1</f>
        <v>46</v>
      </c>
      <c r="CS95" s="3024"/>
      <c r="CT95" s="3023">
        <f>CR95+1</f>
        <v>47</v>
      </c>
      <c r="CU95" s="3024"/>
      <c r="CV95" s="3023">
        <f>CT95+1</f>
        <v>48</v>
      </c>
      <c r="CW95" s="3024"/>
      <c r="CX95" s="3023">
        <f>CV95+1</f>
        <v>49</v>
      </c>
      <c r="CY95" s="3024"/>
      <c r="CZ95" s="3023">
        <f>CX95+1</f>
        <v>50</v>
      </c>
      <c r="DA95" s="3024"/>
      <c r="DB95" s="3023">
        <f t="shared" ref="DB95" si="68">CZ95+1</f>
        <v>51</v>
      </c>
      <c r="DC95" s="3024"/>
      <c r="DD95" s="3023">
        <f>DB95+1</f>
        <v>52</v>
      </c>
      <c r="DE95" s="3024"/>
      <c r="DF95" s="100" t="s">
        <v>937</v>
      </c>
      <c r="DG95" s="101"/>
      <c r="DH95" s="96"/>
      <c r="DI95" s="200">
        <v>0</v>
      </c>
      <c r="DJ95" s="200">
        <v>0</v>
      </c>
      <c r="DK95" s="95"/>
      <c r="DL95" s="3255"/>
      <c r="DM95" s="3255"/>
      <c r="DN95" s="3255"/>
      <c r="DO95" s="3255"/>
      <c r="DP95" s="3255"/>
      <c r="DQ95" s="3255"/>
      <c r="DR95" s="3255"/>
      <c r="DS95" s="3255"/>
      <c r="DT95" s="200">
        <v>0</v>
      </c>
      <c r="DU95" s="200">
        <v>0</v>
      </c>
      <c r="DV95" s="200">
        <v>0</v>
      </c>
      <c r="DW95" s="200">
        <v>0</v>
      </c>
      <c r="DX95" s="200">
        <v>0</v>
      </c>
      <c r="DY95" s="397"/>
    </row>
    <row r="96" spans="2:129" s="2" customFormat="1" ht="15.95" customHeight="1">
      <c r="B96" s="948" t="s">
        <v>205</v>
      </c>
      <c r="C96" s="102" t="s">
        <v>66</v>
      </c>
      <c r="D96" s="103" t="s">
        <v>77</v>
      </c>
      <c r="E96" s="102" t="s">
        <v>66</v>
      </c>
      <c r="F96" s="103" t="s">
        <v>77</v>
      </c>
      <c r="G96" s="102" t="s">
        <v>66</v>
      </c>
      <c r="H96" s="103" t="s">
        <v>77</v>
      </c>
      <c r="I96" s="102" t="s">
        <v>66</v>
      </c>
      <c r="J96" s="103" t="s">
        <v>77</v>
      </c>
      <c r="K96" s="102" t="s">
        <v>66</v>
      </c>
      <c r="L96" s="103" t="s">
        <v>77</v>
      </c>
      <c r="M96" s="102" t="s">
        <v>66</v>
      </c>
      <c r="N96" s="103" t="s">
        <v>77</v>
      </c>
      <c r="O96" s="102" t="s">
        <v>66</v>
      </c>
      <c r="P96" s="103" t="s">
        <v>77</v>
      </c>
      <c r="Q96" s="102" t="s">
        <v>66</v>
      </c>
      <c r="R96" s="103" t="s">
        <v>77</v>
      </c>
      <c r="S96" s="102" t="s">
        <v>66</v>
      </c>
      <c r="T96" s="103" t="s">
        <v>77</v>
      </c>
      <c r="U96" s="102" t="s">
        <v>66</v>
      </c>
      <c r="V96" s="103" t="s">
        <v>77</v>
      </c>
      <c r="W96" s="102" t="s">
        <v>66</v>
      </c>
      <c r="X96" s="103" t="s">
        <v>77</v>
      </c>
      <c r="Y96" s="102" t="s">
        <v>66</v>
      </c>
      <c r="Z96" s="103" t="s">
        <v>77</v>
      </c>
      <c r="AA96" s="102" t="s">
        <v>66</v>
      </c>
      <c r="AB96" s="104" t="s">
        <v>77</v>
      </c>
      <c r="AC96" s="97"/>
      <c r="AD96" s="105" t="s">
        <v>66</v>
      </c>
      <c r="AE96" s="103" t="s">
        <v>77</v>
      </c>
      <c r="AF96" s="106" t="s">
        <v>66</v>
      </c>
      <c r="AG96" s="103" t="s">
        <v>77</v>
      </c>
      <c r="AH96" s="106" t="s">
        <v>66</v>
      </c>
      <c r="AI96" s="103" t="s">
        <v>77</v>
      </c>
      <c r="AJ96" s="106" t="s">
        <v>66</v>
      </c>
      <c r="AK96" s="103" t="s">
        <v>77</v>
      </c>
      <c r="AL96" s="106" t="s">
        <v>66</v>
      </c>
      <c r="AM96" s="103" t="s">
        <v>77</v>
      </c>
      <c r="AN96" s="106" t="s">
        <v>66</v>
      </c>
      <c r="AO96" s="103" t="s">
        <v>77</v>
      </c>
      <c r="AP96" s="106" t="s">
        <v>66</v>
      </c>
      <c r="AQ96" s="103" t="s">
        <v>77</v>
      </c>
      <c r="AR96" s="106" t="s">
        <v>66</v>
      </c>
      <c r="AS96" s="103" t="s">
        <v>77</v>
      </c>
      <c r="AT96" s="106" t="s">
        <v>66</v>
      </c>
      <c r="AU96" s="103" t="s">
        <v>77</v>
      </c>
      <c r="AV96" s="106" t="s">
        <v>66</v>
      </c>
      <c r="AW96" s="103" t="s">
        <v>77</v>
      </c>
      <c r="AX96" s="106" t="s">
        <v>66</v>
      </c>
      <c r="AY96" s="103" t="s">
        <v>77</v>
      </c>
      <c r="AZ96" s="106" t="s">
        <v>66</v>
      </c>
      <c r="BA96" s="103" t="s">
        <v>77</v>
      </c>
      <c r="BB96" s="106" t="s">
        <v>66</v>
      </c>
      <c r="BC96" s="104" t="s">
        <v>77</v>
      </c>
      <c r="BD96" s="98"/>
      <c r="BE96" s="107" t="s">
        <v>66</v>
      </c>
      <c r="BF96" s="103" t="s">
        <v>77</v>
      </c>
      <c r="BG96" s="108" t="s">
        <v>66</v>
      </c>
      <c r="BH96" s="103" t="s">
        <v>77</v>
      </c>
      <c r="BI96" s="108" t="s">
        <v>66</v>
      </c>
      <c r="BJ96" s="103" t="s">
        <v>77</v>
      </c>
      <c r="BK96" s="108" t="s">
        <v>66</v>
      </c>
      <c r="BL96" s="103" t="s">
        <v>77</v>
      </c>
      <c r="BM96" s="108" t="s">
        <v>66</v>
      </c>
      <c r="BN96" s="103" t="s">
        <v>77</v>
      </c>
      <c r="BO96" s="108" t="s">
        <v>66</v>
      </c>
      <c r="BP96" s="103" t="s">
        <v>77</v>
      </c>
      <c r="BQ96" s="108" t="s">
        <v>66</v>
      </c>
      <c r="BR96" s="103" t="s">
        <v>77</v>
      </c>
      <c r="BS96" s="108" t="s">
        <v>66</v>
      </c>
      <c r="BT96" s="103" t="s">
        <v>77</v>
      </c>
      <c r="BU96" s="108" t="s">
        <v>66</v>
      </c>
      <c r="BV96" s="103" t="s">
        <v>77</v>
      </c>
      <c r="BW96" s="108" t="s">
        <v>66</v>
      </c>
      <c r="BX96" s="103" t="s">
        <v>77</v>
      </c>
      <c r="BY96" s="108" t="s">
        <v>66</v>
      </c>
      <c r="BZ96" s="103" t="s">
        <v>77</v>
      </c>
      <c r="CA96" s="108" t="s">
        <v>66</v>
      </c>
      <c r="CB96" s="103" t="s">
        <v>77</v>
      </c>
      <c r="CC96" s="108" t="s">
        <v>66</v>
      </c>
      <c r="CD96" s="104" t="s">
        <v>77</v>
      </c>
      <c r="CE96" s="99"/>
      <c r="CF96" s="109" t="s">
        <v>66</v>
      </c>
      <c r="CG96" s="103" t="s">
        <v>77</v>
      </c>
      <c r="CH96" s="110" t="s">
        <v>66</v>
      </c>
      <c r="CI96" s="103" t="s">
        <v>77</v>
      </c>
      <c r="CJ96" s="110" t="s">
        <v>66</v>
      </c>
      <c r="CK96" s="103" t="s">
        <v>77</v>
      </c>
      <c r="CL96" s="110" t="s">
        <v>66</v>
      </c>
      <c r="CM96" s="103" t="s">
        <v>77</v>
      </c>
      <c r="CN96" s="110" t="s">
        <v>66</v>
      </c>
      <c r="CO96" s="103" t="s">
        <v>77</v>
      </c>
      <c r="CP96" s="110" t="s">
        <v>66</v>
      </c>
      <c r="CQ96" s="103" t="s">
        <v>77</v>
      </c>
      <c r="CR96" s="110" t="s">
        <v>66</v>
      </c>
      <c r="CS96" s="103" t="s">
        <v>77</v>
      </c>
      <c r="CT96" s="110" t="s">
        <v>66</v>
      </c>
      <c r="CU96" s="103" t="s">
        <v>77</v>
      </c>
      <c r="CV96" s="110" t="s">
        <v>66</v>
      </c>
      <c r="CW96" s="103" t="s">
        <v>77</v>
      </c>
      <c r="CX96" s="110" t="s">
        <v>66</v>
      </c>
      <c r="CY96" s="103" t="s">
        <v>77</v>
      </c>
      <c r="CZ96" s="110" t="s">
        <v>66</v>
      </c>
      <c r="DA96" s="103" t="s">
        <v>77</v>
      </c>
      <c r="DB96" s="110" t="s">
        <v>66</v>
      </c>
      <c r="DC96" s="103" t="s">
        <v>77</v>
      </c>
      <c r="DD96" s="110" t="s">
        <v>66</v>
      </c>
      <c r="DE96" s="104" t="s">
        <v>77</v>
      </c>
      <c r="DF96" s="111" t="s">
        <v>922</v>
      </c>
      <c r="DG96" s="112"/>
      <c r="DH96" s="96"/>
      <c r="DI96" s="200">
        <v>0</v>
      </c>
      <c r="DJ96" s="200">
        <v>0</v>
      </c>
      <c r="DK96" s="95"/>
      <c r="DL96" s="395"/>
      <c r="DM96" s="395"/>
      <c r="DN96" s="395"/>
      <c r="DO96" s="395"/>
      <c r="DP96" s="395"/>
      <c r="DQ96" s="395"/>
      <c r="DR96" s="395"/>
      <c r="DS96" s="395"/>
      <c r="DT96" s="200">
        <v>0</v>
      </c>
      <c r="DU96" s="200">
        <v>0</v>
      </c>
      <c r="DV96" s="200">
        <v>0</v>
      </c>
      <c r="DW96" s="200">
        <v>0</v>
      </c>
      <c r="DX96" s="200">
        <v>0</v>
      </c>
      <c r="DY96" s="397"/>
    </row>
    <row r="97" spans="2:129" ht="15.95" customHeight="1">
      <c r="B97" s="491" t="s">
        <v>611</v>
      </c>
      <c r="C97" s="492"/>
      <c r="D97" s="493"/>
      <c r="E97" s="492"/>
      <c r="F97" s="493"/>
      <c r="G97" s="492"/>
      <c r="H97" s="493"/>
      <c r="I97" s="492"/>
      <c r="J97" s="493"/>
      <c r="K97" s="492"/>
      <c r="L97" s="493"/>
      <c r="M97" s="492"/>
      <c r="N97" s="493"/>
      <c r="O97" s="492"/>
      <c r="P97" s="493"/>
      <c r="Q97" s="492"/>
      <c r="R97" s="493"/>
      <c r="S97" s="492"/>
      <c r="T97" s="493"/>
      <c r="U97" s="492"/>
      <c r="V97" s="493"/>
      <c r="W97" s="492"/>
      <c r="X97" s="493"/>
      <c r="Y97" s="492"/>
      <c r="Z97" s="493"/>
      <c r="AA97" s="492"/>
      <c r="AB97" s="494"/>
      <c r="AC97" s="432"/>
      <c r="AD97" s="492"/>
      <c r="AE97" s="493"/>
      <c r="AF97" s="492"/>
      <c r="AG97" s="493"/>
      <c r="AH97" s="492"/>
      <c r="AI97" s="493"/>
      <c r="AJ97" s="492"/>
      <c r="AK97" s="493"/>
      <c r="AL97" s="492"/>
      <c r="AM97" s="493"/>
      <c r="AN97" s="492"/>
      <c r="AO97" s="493"/>
      <c r="AP97" s="492"/>
      <c r="AQ97" s="493"/>
      <c r="AR97" s="492"/>
      <c r="AS97" s="493"/>
      <c r="AT97" s="492"/>
      <c r="AU97" s="493"/>
      <c r="AV97" s="492"/>
      <c r="AW97" s="493"/>
      <c r="AX97" s="492"/>
      <c r="AY97" s="493"/>
      <c r="AZ97" s="492"/>
      <c r="BA97" s="493"/>
      <c r="BB97" s="492"/>
      <c r="BC97" s="494"/>
      <c r="BD97" s="433"/>
      <c r="BE97" s="492"/>
      <c r="BF97" s="493"/>
      <c r="BG97" s="492"/>
      <c r="BH97" s="493"/>
      <c r="BI97" s="492"/>
      <c r="BJ97" s="493"/>
      <c r="BK97" s="492"/>
      <c r="BL97" s="493"/>
      <c r="BM97" s="492"/>
      <c r="BN97" s="493"/>
      <c r="BO97" s="492"/>
      <c r="BP97" s="493"/>
      <c r="BQ97" s="492"/>
      <c r="BR97" s="493"/>
      <c r="BS97" s="492"/>
      <c r="BT97" s="493"/>
      <c r="BU97" s="492"/>
      <c r="BV97" s="493"/>
      <c r="BW97" s="492"/>
      <c r="BX97" s="493"/>
      <c r="BY97" s="492"/>
      <c r="BZ97" s="493"/>
      <c r="CA97" s="492"/>
      <c r="CB97" s="493"/>
      <c r="CC97" s="492"/>
      <c r="CD97" s="494"/>
      <c r="CE97" s="434"/>
      <c r="CF97" s="492"/>
      <c r="CG97" s="493"/>
      <c r="CH97" s="492"/>
      <c r="CI97" s="493"/>
      <c r="CJ97" s="492"/>
      <c r="CK97" s="493"/>
      <c r="CL97" s="492"/>
      <c r="CM97" s="493"/>
      <c r="CN97" s="492"/>
      <c r="CO97" s="493"/>
      <c r="CP97" s="492"/>
      <c r="CQ97" s="493"/>
      <c r="CR97" s="492"/>
      <c r="CS97" s="493"/>
      <c r="CT97" s="492"/>
      <c r="CU97" s="493"/>
      <c r="CV97" s="492"/>
      <c r="CW97" s="493"/>
      <c r="CX97" s="492"/>
      <c r="CY97" s="493"/>
      <c r="CZ97" s="492"/>
      <c r="DA97" s="493"/>
      <c r="DB97" s="492"/>
      <c r="DC97" s="493"/>
      <c r="DD97" s="492"/>
      <c r="DE97" s="494"/>
      <c r="DF97" s="495">
        <f t="shared" ref="DF97:DF110" si="69">SUM(C97:DE97)</f>
        <v>0</v>
      </c>
      <c r="DG97" s="503" t="str">
        <f>IF(DF97=0,"",DF97/DB296)</f>
        <v/>
      </c>
      <c r="DH97" s="497">
        <f t="shared" ref="DH97:DH111" si="70">COUNTA(C97:DE97)</f>
        <v>0</v>
      </c>
      <c r="DI97" s="200"/>
      <c r="DJ97" s="200">
        <v>0</v>
      </c>
      <c r="DK97" s="95"/>
      <c r="DL97" s="3255" t="s">
        <v>295</v>
      </c>
      <c r="DM97" s="3255"/>
      <c r="DN97" s="3255"/>
      <c r="DO97" s="3255"/>
      <c r="DP97" s="3255"/>
      <c r="DQ97" s="3255"/>
      <c r="DR97" s="3255"/>
      <c r="DS97" s="3255"/>
      <c r="DT97" s="200">
        <v>0</v>
      </c>
      <c r="DU97" s="200">
        <v>0</v>
      </c>
      <c r="DV97" s="200">
        <v>0</v>
      </c>
      <c r="DW97" s="200">
        <v>0</v>
      </c>
      <c r="DX97" s="200">
        <v>0</v>
      </c>
      <c r="DY97" s="397"/>
    </row>
    <row r="98" spans="2:129" ht="15.95" customHeight="1">
      <c r="B98" s="491" t="s">
        <v>620</v>
      </c>
      <c r="C98" s="492"/>
      <c r="D98" s="493"/>
      <c r="E98" s="492"/>
      <c r="F98" s="493"/>
      <c r="G98" s="492"/>
      <c r="H98" s="493"/>
      <c r="I98" s="492"/>
      <c r="J98" s="493"/>
      <c r="K98" s="492"/>
      <c r="L98" s="493"/>
      <c r="M98" s="492"/>
      <c r="N98" s="493"/>
      <c r="O98" s="492"/>
      <c r="P98" s="493"/>
      <c r="Q98" s="492"/>
      <c r="R98" s="493"/>
      <c r="S98" s="492"/>
      <c r="T98" s="493"/>
      <c r="U98" s="492"/>
      <c r="V98" s="493"/>
      <c r="W98" s="492"/>
      <c r="X98" s="493"/>
      <c r="Y98" s="492"/>
      <c r="Z98" s="493"/>
      <c r="AA98" s="492"/>
      <c r="AB98" s="494"/>
      <c r="AC98" s="432"/>
      <c r="AD98" s="492"/>
      <c r="AE98" s="493"/>
      <c r="AF98" s="492"/>
      <c r="AG98" s="493"/>
      <c r="AH98" s="492"/>
      <c r="AI98" s="493"/>
      <c r="AJ98" s="492"/>
      <c r="AK98" s="493"/>
      <c r="AL98" s="492"/>
      <c r="AM98" s="493"/>
      <c r="AN98" s="492"/>
      <c r="AO98" s="493"/>
      <c r="AP98" s="492"/>
      <c r="AQ98" s="493"/>
      <c r="AR98" s="492"/>
      <c r="AS98" s="493"/>
      <c r="AT98" s="492"/>
      <c r="AU98" s="493"/>
      <c r="AV98" s="492"/>
      <c r="AW98" s="493"/>
      <c r="AX98" s="492"/>
      <c r="AY98" s="493"/>
      <c r="AZ98" s="492"/>
      <c r="BA98" s="493"/>
      <c r="BB98" s="492"/>
      <c r="BC98" s="494"/>
      <c r="BD98" s="433"/>
      <c r="BE98" s="492"/>
      <c r="BF98" s="493"/>
      <c r="BG98" s="492"/>
      <c r="BH98" s="493"/>
      <c r="BI98" s="492"/>
      <c r="BJ98" s="493"/>
      <c r="BK98" s="492"/>
      <c r="BL98" s="493"/>
      <c r="BM98" s="492"/>
      <c r="BN98" s="493"/>
      <c r="BO98" s="492"/>
      <c r="BP98" s="493"/>
      <c r="BQ98" s="492"/>
      <c r="BR98" s="493"/>
      <c r="BS98" s="492"/>
      <c r="BT98" s="493"/>
      <c r="BU98" s="492"/>
      <c r="BV98" s="493"/>
      <c r="BW98" s="492"/>
      <c r="BX98" s="493"/>
      <c r="BY98" s="492"/>
      <c r="BZ98" s="493"/>
      <c r="CA98" s="492"/>
      <c r="CB98" s="493"/>
      <c r="CC98" s="492"/>
      <c r="CD98" s="494"/>
      <c r="CE98" s="434"/>
      <c r="CF98" s="492"/>
      <c r="CG98" s="493"/>
      <c r="CH98" s="492"/>
      <c r="CI98" s="493"/>
      <c r="CJ98" s="492"/>
      <c r="CK98" s="493"/>
      <c r="CL98" s="492"/>
      <c r="CM98" s="493"/>
      <c r="CN98" s="492"/>
      <c r="CO98" s="493"/>
      <c r="CP98" s="492"/>
      <c r="CQ98" s="493"/>
      <c r="CR98" s="492"/>
      <c r="CS98" s="493"/>
      <c r="CT98" s="492"/>
      <c r="CU98" s="493"/>
      <c r="CV98" s="492"/>
      <c r="CW98" s="493"/>
      <c r="CX98" s="492"/>
      <c r="CY98" s="493"/>
      <c r="CZ98" s="492"/>
      <c r="DA98" s="493"/>
      <c r="DB98" s="492"/>
      <c r="DC98" s="493"/>
      <c r="DD98" s="492"/>
      <c r="DE98" s="494"/>
      <c r="DF98" s="495">
        <f t="shared" si="69"/>
        <v>0</v>
      </c>
      <c r="DG98" s="503" t="str">
        <f>IF(DF98=0,"",DF98/DB296)</f>
        <v/>
      </c>
      <c r="DH98" s="497">
        <f t="shared" si="70"/>
        <v>0</v>
      </c>
      <c r="DI98" s="200"/>
      <c r="DJ98" s="200">
        <v>0</v>
      </c>
      <c r="DK98" s="95"/>
      <c r="DL98" s="3255"/>
      <c r="DM98" s="3255"/>
      <c r="DN98" s="3255"/>
      <c r="DO98" s="3255"/>
      <c r="DP98" s="3255"/>
      <c r="DQ98" s="3255"/>
      <c r="DR98" s="3255"/>
      <c r="DS98" s="3255"/>
      <c r="DT98" s="200">
        <v>0</v>
      </c>
      <c r="DU98" s="200">
        <v>0</v>
      </c>
      <c r="DV98" s="200">
        <v>0</v>
      </c>
      <c r="DW98" s="200">
        <v>0</v>
      </c>
      <c r="DX98" s="200">
        <v>0</v>
      </c>
      <c r="DY98" s="397"/>
    </row>
    <row r="99" spans="2:129" ht="15.95" customHeight="1">
      <c r="B99" s="491" t="s">
        <v>636</v>
      </c>
      <c r="C99" s="492"/>
      <c r="D99" s="493"/>
      <c r="E99" s="492"/>
      <c r="F99" s="493"/>
      <c r="G99" s="492"/>
      <c r="H99" s="493"/>
      <c r="I99" s="492"/>
      <c r="J99" s="493"/>
      <c r="K99" s="492"/>
      <c r="L99" s="493"/>
      <c r="M99" s="492"/>
      <c r="N99" s="493"/>
      <c r="O99" s="492"/>
      <c r="P99" s="493"/>
      <c r="Q99" s="492"/>
      <c r="R99" s="493"/>
      <c r="S99" s="492"/>
      <c r="T99" s="493"/>
      <c r="U99" s="492"/>
      <c r="V99" s="493"/>
      <c r="W99" s="492"/>
      <c r="X99" s="493"/>
      <c r="Y99" s="492"/>
      <c r="Z99" s="493"/>
      <c r="AA99" s="492"/>
      <c r="AB99" s="494"/>
      <c r="AC99" s="432"/>
      <c r="AD99" s="492"/>
      <c r="AE99" s="493"/>
      <c r="AF99" s="492"/>
      <c r="AG99" s="493"/>
      <c r="AH99" s="492"/>
      <c r="AI99" s="493"/>
      <c r="AJ99" s="492"/>
      <c r="AK99" s="493"/>
      <c r="AL99" s="492"/>
      <c r="AM99" s="493"/>
      <c r="AN99" s="492"/>
      <c r="AO99" s="493"/>
      <c r="AP99" s="492"/>
      <c r="AQ99" s="493"/>
      <c r="AR99" s="492"/>
      <c r="AS99" s="493"/>
      <c r="AT99" s="492"/>
      <c r="AU99" s="493"/>
      <c r="AV99" s="492"/>
      <c r="AW99" s="493"/>
      <c r="AX99" s="492"/>
      <c r="AY99" s="493"/>
      <c r="AZ99" s="492"/>
      <c r="BA99" s="493"/>
      <c r="BB99" s="492"/>
      <c r="BC99" s="494"/>
      <c r="BD99" s="433"/>
      <c r="BE99" s="492"/>
      <c r="BF99" s="493"/>
      <c r="BG99" s="492"/>
      <c r="BH99" s="493"/>
      <c r="BI99" s="492"/>
      <c r="BJ99" s="493"/>
      <c r="BK99" s="492"/>
      <c r="BL99" s="493"/>
      <c r="BM99" s="492"/>
      <c r="BN99" s="493"/>
      <c r="BO99" s="492"/>
      <c r="BP99" s="493"/>
      <c r="BQ99" s="492"/>
      <c r="BR99" s="493"/>
      <c r="BS99" s="492"/>
      <c r="BT99" s="493"/>
      <c r="BU99" s="492"/>
      <c r="BV99" s="493"/>
      <c r="BW99" s="492"/>
      <c r="BX99" s="493"/>
      <c r="BY99" s="492"/>
      <c r="BZ99" s="493"/>
      <c r="CA99" s="492"/>
      <c r="CB99" s="493"/>
      <c r="CC99" s="492"/>
      <c r="CD99" s="494"/>
      <c r="CE99" s="434"/>
      <c r="CF99" s="492"/>
      <c r="CG99" s="493"/>
      <c r="CH99" s="492"/>
      <c r="CI99" s="493"/>
      <c r="CJ99" s="492"/>
      <c r="CK99" s="493"/>
      <c r="CL99" s="492"/>
      <c r="CM99" s="493"/>
      <c r="CN99" s="492"/>
      <c r="CO99" s="493"/>
      <c r="CP99" s="492"/>
      <c r="CQ99" s="493"/>
      <c r="CR99" s="492"/>
      <c r="CS99" s="493"/>
      <c r="CT99" s="492"/>
      <c r="CU99" s="493"/>
      <c r="CV99" s="492"/>
      <c r="CW99" s="493"/>
      <c r="CX99" s="492"/>
      <c r="CY99" s="493"/>
      <c r="CZ99" s="492"/>
      <c r="DA99" s="493"/>
      <c r="DB99" s="492"/>
      <c r="DC99" s="493"/>
      <c r="DD99" s="492"/>
      <c r="DE99" s="494"/>
      <c r="DF99" s="495">
        <f t="shared" si="69"/>
        <v>0</v>
      </c>
      <c r="DG99" s="503" t="str">
        <f>IF(DF99=0,"",DF99/DB296)</f>
        <v/>
      </c>
      <c r="DH99" s="497">
        <f t="shared" si="70"/>
        <v>0</v>
      </c>
      <c r="DI99" s="200"/>
      <c r="DJ99" s="200">
        <v>0</v>
      </c>
      <c r="DK99" s="95"/>
      <c r="DL99" s="395"/>
      <c r="DM99" s="395"/>
      <c r="DN99" s="395"/>
      <c r="DO99" s="395"/>
      <c r="DP99" s="395"/>
      <c r="DQ99" s="395"/>
      <c r="DR99" s="395"/>
      <c r="DS99" s="395"/>
      <c r="DT99" s="200">
        <v>0</v>
      </c>
      <c r="DU99" s="200">
        <v>0</v>
      </c>
      <c r="DV99" s="200">
        <v>0</v>
      </c>
      <c r="DW99" s="200">
        <v>0</v>
      </c>
      <c r="DX99" s="200">
        <v>0</v>
      </c>
      <c r="DY99" s="397"/>
    </row>
    <row r="100" spans="2:129" ht="15.95" customHeight="1">
      <c r="B100" s="491" t="s">
        <v>628</v>
      </c>
      <c r="C100" s="492"/>
      <c r="D100" s="493"/>
      <c r="E100" s="492"/>
      <c r="F100" s="493"/>
      <c r="G100" s="492"/>
      <c r="H100" s="493"/>
      <c r="I100" s="492"/>
      <c r="J100" s="493"/>
      <c r="K100" s="492"/>
      <c r="L100" s="493"/>
      <c r="M100" s="492"/>
      <c r="N100" s="493"/>
      <c r="O100" s="492"/>
      <c r="P100" s="493"/>
      <c r="Q100" s="492"/>
      <c r="R100" s="493"/>
      <c r="S100" s="492"/>
      <c r="T100" s="493"/>
      <c r="U100" s="492"/>
      <c r="V100" s="493"/>
      <c r="W100" s="492"/>
      <c r="X100" s="493"/>
      <c r="Y100" s="492"/>
      <c r="Z100" s="493"/>
      <c r="AA100" s="492"/>
      <c r="AB100" s="494"/>
      <c r="AC100" s="432"/>
      <c r="AD100" s="492"/>
      <c r="AE100" s="493"/>
      <c r="AF100" s="492"/>
      <c r="AG100" s="493"/>
      <c r="AH100" s="492"/>
      <c r="AI100" s="493"/>
      <c r="AJ100" s="492"/>
      <c r="AK100" s="493"/>
      <c r="AL100" s="492"/>
      <c r="AM100" s="493"/>
      <c r="AN100" s="492"/>
      <c r="AO100" s="493"/>
      <c r="AP100" s="492"/>
      <c r="AQ100" s="493"/>
      <c r="AR100" s="492"/>
      <c r="AS100" s="493"/>
      <c r="AT100" s="492"/>
      <c r="AU100" s="493"/>
      <c r="AV100" s="492"/>
      <c r="AW100" s="493"/>
      <c r="AX100" s="492"/>
      <c r="AY100" s="493"/>
      <c r="AZ100" s="492"/>
      <c r="BA100" s="493"/>
      <c r="BB100" s="492"/>
      <c r="BC100" s="494"/>
      <c r="BD100" s="433"/>
      <c r="BE100" s="492"/>
      <c r="BF100" s="493"/>
      <c r="BG100" s="492"/>
      <c r="BH100" s="493"/>
      <c r="BI100" s="492"/>
      <c r="BJ100" s="493"/>
      <c r="BK100" s="492"/>
      <c r="BL100" s="493"/>
      <c r="BM100" s="492"/>
      <c r="BN100" s="493"/>
      <c r="BO100" s="492"/>
      <c r="BP100" s="493"/>
      <c r="BQ100" s="492"/>
      <c r="BR100" s="493"/>
      <c r="BS100" s="492"/>
      <c r="BT100" s="493"/>
      <c r="BU100" s="492"/>
      <c r="BV100" s="493"/>
      <c r="BW100" s="492"/>
      <c r="BX100" s="493"/>
      <c r="BY100" s="492"/>
      <c r="BZ100" s="493"/>
      <c r="CA100" s="492"/>
      <c r="CB100" s="493"/>
      <c r="CC100" s="492"/>
      <c r="CD100" s="494"/>
      <c r="CE100" s="434"/>
      <c r="CF100" s="492"/>
      <c r="CG100" s="493"/>
      <c r="CH100" s="492"/>
      <c r="CI100" s="493"/>
      <c r="CJ100" s="492"/>
      <c r="CK100" s="493"/>
      <c r="CL100" s="492"/>
      <c r="CM100" s="493"/>
      <c r="CN100" s="492"/>
      <c r="CO100" s="493"/>
      <c r="CP100" s="492"/>
      <c r="CQ100" s="493"/>
      <c r="CR100" s="492"/>
      <c r="CS100" s="493"/>
      <c r="CT100" s="492"/>
      <c r="CU100" s="493"/>
      <c r="CV100" s="492"/>
      <c r="CW100" s="493"/>
      <c r="CX100" s="492"/>
      <c r="CY100" s="493"/>
      <c r="CZ100" s="492"/>
      <c r="DA100" s="493"/>
      <c r="DB100" s="492"/>
      <c r="DC100" s="493"/>
      <c r="DD100" s="492"/>
      <c r="DE100" s="494"/>
      <c r="DF100" s="495">
        <f t="shared" si="69"/>
        <v>0</v>
      </c>
      <c r="DG100" s="503" t="str">
        <f>IF(DF100=0,"",DF100/DB296)</f>
        <v/>
      </c>
      <c r="DH100" s="497">
        <f t="shared" si="70"/>
        <v>0</v>
      </c>
      <c r="DI100" s="200"/>
      <c r="DJ100" s="200">
        <v>0</v>
      </c>
      <c r="DK100" s="95"/>
      <c r="DL100" s="364" t="s">
        <v>296</v>
      </c>
      <c r="DM100" s="1013"/>
      <c r="DN100" s="1013"/>
      <c r="DO100" s="1013"/>
      <c r="DP100" s="1013"/>
      <c r="DQ100" s="1013"/>
      <c r="DR100" s="1013"/>
      <c r="DS100" s="1013"/>
      <c r="DT100" s="200">
        <v>0</v>
      </c>
      <c r="DU100" s="200">
        <v>0</v>
      </c>
      <c r="DV100" s="200">
        <v>0</v>
      </c>
      <c r="DW100" s="200">
        <v>0</v>
      </c>
      <c r="DX100" s="200">
        <v>0</v>
      </c>
      <c r="DY100" s="397"/>
    </row>
    <row r="101" spans="2:129" ht="15.95" customHeight="1">
      <c r="B101" s="504" t="s">
        <v>642</v>
      </c>
      <c r="C101" s="492"/>
      <c r="D101" s="493"/>
      <c r="E101" s="492"/>
      <c r="F101" s="493"/>
      <c r="G101" s="492"/>
      <c r="H101" s="493"/>
      <c r="I101" s="492"/>
      <c r="J101" s="493"/>
      <c r="K101" s="492"/>
      <c r="L101" s="493"/>
      <c r="M101" s="492"/>
      <c r="N101" s="493"/>
      <c r="O101" s="492"/>
      <c r="P101" s="493"/>
      <c r="Q101" s="492"/>
      <c r="R101" s="493"/>
      <c r="S101" s="492"/>
      <c r="T101" s="493"/>
      <c r="U101" s="492"/>
      <c r="V101" s="493"/>
      <c r="W101" s="492"/>
      <c r="X101" s="493"/>
      <c r="Y101" s="492"/>
      <c r="Z101" s="493"/>
      <c r="AA101" s="492"/>
      <c r="AB101" s="494"/>
      <c r="AC101" s="432"/>
      <c r="AD101" s="492"/>
      <c r="AE101" s="493"/>
      <c r="AF101" s="492"/>
      <c r="AG101" s="493"/>
      <c r="AH101" s="492"/>
      <c r="AI101" s="493"/>
      <c r="AJ101" s="492"/>
      <c r="AK101" s="493"/>
      <c r="AL101" s="492"/>
      <c r="AM101" s="493"/>
      <c r="AN101" s="492"/>
      <c r="AO101" s="493"/>
      <c r="AP101" s="492"/>
      <c r="AQ101" s="493"/>
      <c r="AR101" s="492"/>
      <c r="AS101" s="493"/>
      <c r="AT101" s="492"/>
      <c r="AU101" s="493"/>
      <c r="AV101" s="492"/>
      <c r="AW101" s="493"/>
      <c r="AX101" s="492"/>
      <c r="AY101" s="493"/>
      <c r="AZ101" s="492"/>
      <c r="BA101" s="493"/>
      <c r="BB101" s="492"/>
      <c r="BC101" s="494"/>
      <c r="BD101" s="433"/>
      <c r="BE101" s="492"/>
      <c r="BF101" s="493"/>
      <c r="BG101" s="492"/>
      <c r="BH101" s="493"/>
      <c r="BI101" s="492"/>
      <c r="BJ101" s="493"/>
      <c r="BK101" s="492"/>
      <c r="BL101" s="493"/>
      <c r="BM101" s="492"/>
      <c r="BN101" s="493"/>
      <c r="BO101" s="492"/>
      <c r="BP101" s="493"/>
      <c r="BQ101" s="492"/>
      <c r="BR101" s="493"/>
      <c r="BS101" s="492"/>
      <c r="BT101" s="493"/>
      <c r="BU101" s="492"/>
      <c r="BV101" s="493"/>
      <c r="BW101" s="492"/>
      <c r="BX101" s="493"/>
      <c r="BY101" s="492"/>
      <c r="BZ101" s="493"/>
      <c r="CA101" s="492"/>
      <c r="CB101" s="493"/>
      <c r="CC101" s="492"/>
      <c r="CD101" s="494"/>
      <c r="CE101" s="434"/>
      <c r="CF101" s="492"/>
      <c r="CG101" s="493"/>
      <c r="CH101" s="492"/>
      <c r="CI101" s="493"/>
      <c r="CJ101" s="492"/>
      <c r="CK101" s="493"/>
      <c r="CL101" s="492"/>
      <c r="CM101" s="493"/>
      <c r="CN101" s="492"/>
      <c r="CO101" s="493"/>
      <c r="CP101" s="492"/>
      <c r="CQ101" s="493"/>
      <c r="CR101" s="492"/>
      <c r="CS101" s="493"/>
      <c r="CT101" s="492"/>
      <c r="CU101" s="493"/>
      <c r="CV101" s="492"/>
      <c r="CW101" s="493"/>
      <c r="CX101" s="492"/>
      <c r="CY101" s="493"/>
      <c r="CZ101" s="492"/>
      <c r="DA101" s="493"/>
      <c r="DB101" s="492"/>
      <c r="DC101" s="493"/>
      <c r="DD101" s="492"/>
      <c r="DE101" s="494"/>
      <c r="DF101" s="495">
        <f t="shared" si="69"/>
        <v>0</v>
      </c>
      <c r="DG101" s="503" t="str">
        <f>IF(DF101=0,"",DF101/DB296)</f>
        <v/>
      </c>
      <c r="DH101" s="497">
        <f t="shared" si="70"/>
        <v>0</v>
      </c>
      <c r="DI101" s="200"/>
      <c r="DJ101" s="200">
        <v>0</v>
      </c>
      <c r="DK101" s="95"/>
      <c r="DL101" s="395"/>
      <c r="DM101" s="395"/>
      <c r="DN101" s="395"/>
      <c r="DO101" s="395"/>
      <c r="DP101" s="395"/>
      <c r="DQ101" s="395"/>
      <c r="DR101" s="395"/>
      <c r="DS101" s="395"/>
      <c r="DT101" s="200">
        <v>0</v>
      </c>
      <c r="DU101" s="200">
        <v>0</v>
      </c>
      <c r="DV101" s="200">
        <v>0</v>
      </c>
      <c r="DW101" s="200">
        <v>0</v>
      </c>
      <c r="DX101" s="200">
        <v>0</v>
      </c>
      <c r="DY101" s="397"/>
    </row>
    <row r="102" spans="2:129" ht="15.95" customHeight="1">
      <c r="B102" s="491" t="s">
        <v>648</v>
      </c>
      <c r="C102" s="492"/>
      <c r="D102" s="493"/>
      <c r="E102" s="492"/>
      <c r="F102" s="493"/>
      <c r="G102" s="492"/>
      <c r="H102" s="493"/>
      <c r="I102" s="492"/>
      <c r="J102" s="493"/>
      <c r="K102" s="492"/>
      <c r="L102" s="493"/>
      <c r="M102" s="492"/>
      <c r="N102" s="493"/>
      <c r="O102" s="492"/>
      <c r="P102" s="493"/>
      <c r="Q102" s="492"/>
      <c r="R102" s="493"/>
      <c r="S102" s="492"/>
      <c r="T102" s="493"/>
      <c r="U102" s="492"/>
      <c r="V102" s="493"/>
      <c r="W102" s="492"/>
      <c r="X102" s="493"/>
      <c r="Y102" s="492"/>
      <c r="Z102" s="493"/>
      <c r="AA102" s="492"/>
      <c r="AB102" s="494"/>
      <c r="AC102" s="432"/>
      <c r="AD102" s="492"/>
      <c r="AE102" s="493"/>
      <c r="AF102" s="492"/>
      <c r="AG102" s="493"/>
      <c r="AH102" s="492"/>
      <c r="AI102" s="493"/>
      <c r="AJ102" s="492"/>
      <c r="AK102" s="493"/>
      <c r="AL102" s="492"/>
      <c r="AM102" s="493"/>
      <c r="AN102" s="492"/>
      <c r="AO102" s="493"/>
      <c r="AP102" s="492"/>
      <c r="AQ102" s="493"/>
      <c r="AR102" s="492"/>
      <c r="AS102" s="493"/>
      <c r="AT102" s="492"/>
      <c r="AU102" s="493"/>
      <c r="AV102" s="492"/>
      <c r="AW102" s="493"/>
      <c r="AX102" s="492"/>
      <c r="AY102" s="493"/>
      <c r="AZ102" s="492"/>
      <c r="BA102" s="493"/>
      <c r="BB102" s="492"/>
      <c r="BC102" s="494"/>
      <c r="BD102" s="433"/>
      <c r="BE102" s="492"/>
      <c r="BF102" s="493"/>
      <c r="BG102" s="492"/>
      <c r="BH102" s="493"/>
      <c r="BI102" s="492"/>
      <c r="BJ102" s="493"/>
      <c r="BK102" s="492"/>
      <c r="BL102" s="493"/>
      <c r="BM102" s="492"/>
      <c r="BN102" s="493"/>
      <c r="BO102" s="492"/>
      <c r="BP102" s="493"/>
      <c r="BQ102" s="492"/>
      <c r="BR102" s="493"/>
      <c r="BS102" s="492"/>
      <c r="BT102" s="493"/>
      <c r="BU102" s="492"/>
      <c r="BV102" s="493"/>
      <c r="BW102" s="492"/>
      <c r="BX102" s="493"/>
      <c r="BY102" s="492"/>
      <c r="BZ102" s="493"/>
      <c r="CA102" s="492"/>
      <c r="CB102" s="493"/>
      <c r="CC102" s="492"/>
      <c r="CD102" s="494"/>
      <c r="CE102" s="434"/>
      <c r="CF102" s="492"/>
      <c r="CG102" s="493"/>
      <c r="CH102" s="492"/>
      <c r="CI102" s="493"/>
      <c r="CJ102" s="492"/>
      <c r="CK102" s="493"/>
      <c r="CL102" s="492"/>
      <c r="CM102" s="493"/>
      <c r="CN102" s="492"/>
      <c r="CO102" s="493"/>
      <c r="CP102" s="492"/>
      <c r="CQ102" s="493"/>
      <c r="CR102" s="492"/>
      <c r="CS102" s="493"/>
      <c r="CT102" s="492"/>
      <c r="CU102" s="493"/>
      <c r="CV102" s="492"/>
      <c r="CW102" s="493"/>
      <c r="CX102" s="492"/>
      <c r="CY102" s="493"/>
      <c r="CZ102" s="492"/>
      <c r="DA102" s="493"/>
      <c r="DB102" s="492"/>
      <c r="DC102" s="493"/>
      <c r="DD102" s="492"/>
      <c r="DE102" s="494"/>
      <c r="DF102" s="495">
        <f t="shared" si="69"/>
        <v>0</v>
      </c>
      <c r="DG102" s="503" t="str">
        <f>IF(DF102=0,"",DF102/DB296)</f>
        <v/>
      </c>
      <c r="DH102" s="497">
        <f t="shared" si="70"/>
        <v>0</v>
      </c>
      <c r="DI102" s="200"/>
      <c r="DJ102" s="200">
        <v>0</v>
      </c>
      <c r="DK102" s="95"/>
      <c r="DL102" s="3255" t="s">
        <v>297</v>
      </c>
      <c r="DM102" s="3255"/>
      <c r="DN102" s="3255"/>
      <c r="DO102" s="3255"/>
      <c r="DP102" s="3255"/>
      <c r="DQ102" s="3255"/>
      <c r="DR102" s="3255"/>
      <c r="DS102" s="3255"/>
      <c r="DT102" s="200">
        <v>0</v>
      </c>
      <c r="DU102" s="200">
        <v>0</v>
      </c>
      <c r="DV102" s="200">
        <v>0</v>
      </c>
      <c r="DW102" s="200">
        <v>0</v>
      </c>
      <c r="DX102" s="200">
        <v>0</v>
      </c>
      <c r="DY102" s="397"/>
    </row>
    <row r="103" spans="2:129" ht="15.95" customHeight="1">
      <c r="B103" s="491" t="s">
        <v>656</v>
      </c>
      <c r="C103" s="492"/>
      <c r="D103" s="493"/>
      <c r="E103" s="492"/>
      <c r="F103" s="493"/>
      <c r="G103" s="492"/>
      <c r="H103" s="493"/>
      <c r="I103" s="492"/>
      <c r="J103" s="493"/>
      <c r="K103" s="492"/>
      <c r="L103" s="493"/>
      <c r="M103" s="492"/>
      <c r="N103" s="493"/>
      <c r="O103" s="492"/>
      <c r="P103" s="493"/>
      <c r="Q103" s="492"/>
      <c r="R103" s="493"/>
      <c r="S103" s="492"/>
      <c r="T103" s="493"/>
      <c r="U103" s="492"/>
      <c r="V103" s="493"/>
      <c r="W103" s="492"/>
      <c r="X103" s="493"/>
      <c r="Y103" s="492"/>
      <c r="Z103" s="493"/>
      <c r="AA103" s="492"/>
      <c r="AB103" s="494"/>
      <c r="AC103" s="432"/>
      <c r="AD103" s="492"/>
      <c r="AE103" s="493"/>
      <c r="AF103" s="492"/>
      <c r="AG103" s="493"/>
      <c r="AH103" s="492"/>
      <c r="AI103" s="493"/>
      <c r="AJ103" s="492"/>
      <c r="AK103" s="493"/>
      <c r="AL103" s="492"/>
      <c r="AM103" s="493"/>
      <c r="AN103" s="492"/>
      <c r="AO103" s="493"/>
      <c r="AP103" s="492"/>
      <c r="AQ103" s="493"/>
      <c r="AR103" s="492"/>
      <c r="AS103" s="493"/>
      <c r="AT103" s="492"/>
      <c r="AU103" s="493"/>
      <c r="AV103" s="492"/>
      <c r="AW103" s="493"/>
      <c r="AX103" s="492"/>
      <c r="AY103" s="493"/>
      <c r="AZ103" s="492"/>
      <c r="BA103" s="493"/>
      <c r="BB103" s="492"/>
      <c r="BC103" s="494"/>
      <c r="BD103" s="433"/>
      <c r="BE103" s="492"/>
      <c r="BF103" s="493"/>
      <c r="BG103" s="492"/>
      <c r="BH103" s="493"/>
      <c r="BI103" s="492"/>
      <c r="BJ103" s="493"/>
      <c r="BK103" s="492"/>
      <c r="BL103" s="493"/>
      <c r="BM103" s="492"/>
      <c r="BN103" s="493"/>
      <c r="BO103" s="492"/>
      <c r="BP103" s="493"/>
      <c r="BQ103" s="492"/>
      <c r="BR103" s="493"/>
      <c r="BS103" s="492"/>
      <c r="BT103" s="493"/>
      <c r="BU103" s="492"/>
      <c r="BV103" s="493"/>
      <c r="BW103" s="492"/>
      <c r="BX103" s="493"/>
      <c r="BY103" s="492"/>
      <c r="BZ103" s="493"/>
      <c r="CA103" s="492"/>
      <c r="CB103" s="493"/>
      <c r="CC103" s="492"/>
      <c r="CD103" s="494"/>
      <c r="CE103" s="434"/>
      <c r="CF103" s="492"/>
      <c r="CG103" s="493"/>
      <c r="CH103" s="492"/>
      <c r="CI103" s="493"/>
      <c r="CJ103" s="492"/>
      <c r="CK103" s="493"/>
      <c r="CL103" s="492"/>
      <c r="CM103" s="493"/>
      <c r="CN103" s="492"/>
      <c r="CO103" s="493"/>
      <c r="CP103" s="492"/>
      <c r="CQ103" s="493"/>
      <c r="CR103" s="492"/>
      <c r="CS103" s="493"/>
      <c r="CT103" s="492"/>
      <c r="CU103" s="493"/>
      <c r="CV103" s="492"/>
      <c r="CW103" s="493"/>
      <c r="CX103" s="492"/>
      <c r="CY103" s="493"/>
      <c r="CZ103" s="492"/>
      <c r="DA103" s="493"/>
      <c r="DB103" s="492"/>
      <c r="DC103" s="493"/>
      <c r="DD103" s="492"/>
      <c r="DE103" s="494"/>
      <c r="DF103" s="495">
        <f t="shared" si="69"/>
        <v>0</v>
      </c>
      <c r="DG103" s="503" t="str">
        <f>IF(DF103=0,"",DF103/DB296)</f>
        <v/>
      </c>
      <c r="DH103" s="497">
        <f t="shared" si="70"/>
        <v>0</v>
      </c>
      <c r="DI103" s="200"/>
      <c r="DJ103" s="200">
        <v>0</v>
      </c>
      <c r="DK103" s="95"/>
      <c r="DL103" s="3255">
        <v>0</v>
      </c>
      <c r="DM103" s="3255">
        <v>0</v>
      </c>
      <c r="DN103" s="3255">
        <v>0</v>
      </c>
      <c r="DO103" s="3255">
        <v>0</v>
      </c>
      <c r="DP103" s="3255">
        <v>0</v>
      </c>
      <c r="DQ103" s="3255">
        <v>0</v>
      </c>
      <c r="DR103" s="3255">
        <v>0</v>
      </c>
      <c r="DS103" s="3255">
        <v>0</v>
      </c>
      <c r="DT103" s="200">
        <v>0</v>
      </c>
      <c r="DU103" s="200">
        <v>0</v>
      </c>
      <c r="DV103" s="200">
        <v>0</v>
      </c>
      <c r="DW103" s="200">
        <v>0</v>
      </c>
      <c r="DX103" s="200">
        <v>0</v>
      </c>
      <c r="DY103" s="397"/>
    </row>
    <row r="104" spans="2:129" ht="15.95" customHeight="1">
      <c r="B104" s="491" t="s">
        <v>663</v>
      </c>
      <c r="C104" s="492"/>
      <c r="D104" s="493"/>
      <c r="E104" s="492"/>
      <c r="F104" s="493"/>
      <c r="G104" s="492"/>
      <c r="H104" s="493"/>
      <c r="I104" s="492"/>
      <c r="J104" s="493"/>
      <c r="K104" s="492"/>
      <c r="L104" s="493"/>
      <c r="M104" s="492"/>
      <c r="N104" s="493"/>
      <c r="O104" s="492"/>
      <c r="P104" s="493"/>
      <c r="Q104" s="492"/>
      <c r="R104" s="493"/>
      <c r="S104" s="492"/>
      <c r="T104" s="493"/>
      <c r="U104" s="492"/>
      <c r="V104" s="493"/>
      <c r="W104" s="492"/>
      <c r="X104" s="493"/>
      <c r="Y104" s="492"/>
      <c r="Z104" s="493"/>
      <c r="AA104" s="492"/>
      <c r="AB104" s="494"/>
      <c r="AC104" s="432"/>
      <c r="AD104" s="492"/>
      <c r="AE104" s="493"/>
      <c r="AF104" s="492"/>
      <c r="AG104" s="493"/>
      <c r="AH104" s="492"/>
      <c r="AI104" s="493"/>
      <c r="AJ104" s="492"/>
      <c r="AK104" s="493"/>
      <c r="AL104" s="492"/>
      <c r="AM104" s="493"/>
      <c r="AN104" s="492"/>
      <c r="AO104" s="493"/>
      <c r="AP104" s="492"/>
      <c r="AQ104" s="493"/>
      <c r="AR104" s="492"/>
      <c r="AS104" s="493"/>
      <c r="AT104" s="492"/>
      <c r="AU104" s="493"/>
      <c r="AV104" s="492"/>
      <c r="AW104" s="493"/>
      <c r="AX104" s="492"/>
      <c r="AY104" s="493"/>
      <c r="AZ104" s="492"/>
      <c r="BA104" s="493"/>
      <c r="BB104" s="492"/>
      <c r="BC104" s="494"/>
      <c r="BD104" s="433"/>
      <c r="BE104" s="492"/>
      <c r="BF104" s="493"/>
      <c r="BG104" s="492"/>
      <c r="BH104" s="493"/>
      <c r="BI104" s="492"/>
      <c r="BJ104" s="493"/>
      <c r="BK104" s="492"/>
      <c r="BL104" s="493"/>
      <c r="BM104" s="492"/>
      <c r="BN104" s="493"/>
      <c r="BO104" s="492"/>
      <c r="BP104" s="493"/>
      <c r="BQ104" s="492"/>
      <c r="BR104" s="493"/>
      <c r="BS104" s="492"/>
      <c r="BT104" s="493"/>
      <c r="BU104" s="492"/>
      <c r="BV104" s="493"/>
      <c r="BW104" s="492"/>
      <c r="BX104" s="493"/>
      <c r="BY104" s="492"/>
      <c r="BZ104" s="493"/>
      <c r="CA104" s="492"/>
      <c r="CB104" s="493"/>
      <c r="CC104" s="492"/>
      <c r="CD104" s="494"/>
      <c r="CE104" s="434"/>
      <c r="CF104" s="492"/>
      <c r="CG104" s="493"/>
      <c r="CH104" s="492"/>
      <c r="CI104" s="493"/>
      <c r="CJ104" s="492"/>
      <c r="CK104" s="493"/>
      <c r="CL104" s="492"/>
      <c r="CM104" s="493"/>
      <c r="CN104" s="492"/>
      <c r="CO104" s="493"/>
      <c r="CP104" s="492"/>
      <c r="CQ104" s="493"/>
      <c r="CR104" s="492"/>
      <c r="CS104" s="493"/>
      <c r="CT104" s="492"/>
      <c r="CU104" s="493"/>
      <c r="CV104" s="492"/>
      <c r="CW104" s="493"/>
      <c r="CX104" s="492"/>
      <c r="CY104" s="493"/>
      <c r="CZ104" s="492"/>
      <c r="DA104" s="493"/>
      <c r="DB104" s="492"/>
      <c r="DC104" s="493"/>
      <c r="DD104" s="492"/>
      <c r="DE104" s="494"/>
      <c r="DF104" s="495">
        <f t="shared" si="69"/>
        <v>0</v>
      </c>
      <c r="DG104" s="503" t="str">
        <f>IF(DF104=0,"",DF104/DB296)</f>
        <v/>
      </c>
      <c r="DH104" s="497">
        <f t="shared" si="70"/>
        <v>0</v>
      </c>
      <c r="DI104" s="200"/>
      <c r="DJ104" s="200">
        <v>0</v>
      </c>
      <c r="DK104" s="95"/>
      <c r="DL104" s="200">
        <v>0</v>
      </c>
      <c r="DM104" s="200">
        <v>0</v>
      </c>
      <c r="DN104" s="200">
        <v>0</v>
      </c>
      <c r="DO104" s="200">
        <v>0</v>
      </c>
      <c r="DP104" s="200">
        <v>0</v>
      </c>
      <c r="DQ104" s="200">
        <v>0</v>
      </c>
      <c r="DR104" s="200">
        <v>0</v>
      </c>
      <c r="DS104" s="200">
        <v>0</v>
      </c>
      <c r="DT104" s="200">
        <v>0</v>
      </c>
      <c r="DU104" s="200">
        <v>0</v>
      </c>
      <c r="DV104" s="200">
        <v>0</v>
      </c>
      <c r="DW104" s="200">
        <v>0</v>
      </c>
      <c r="DX104" s="200">
        <v>0</v>
      </c>
      <c r="DY104" s="397"/>
    </row>
    <row r="105" spans="2:129" ht="15.95" customHeight="1">
      <c r="B105" s="491" t="s">
        <v>670</v>
      </c>
      <c r="C105" s="492"/>
      <c r="D105" s="493"/>
      <c r="E105" s="492"/>
      <c r="F105" s="493"/>
      <c r="G105" s="492"/>
      <c r="H105" s="493"/>
      <c r="I105" s="492"/>
      <c r="J105" s="493"/>
      <c r="K105" s="492"/>
      <c r="L105" s="493"/>
      <c r="M105" s="492"/>
      <c r="N105" s="493"/>
      <c r="O105" s="492"/>
      <c r="P105" s="493"/>
      <c r="Q105" s="492"/>
      <c r="R105" s="493"/>
      <c r="S105" s="492"/>
      <c r="T105" s="493"/>
      <c r="U105" s="492"/>
      <c r="V105" s="493"/>
      <c r="W105" s="492"/>
      <c r="X105" s="493"/>
      <c r="Y105" s="492"/>
      <c r="Z105" s="493"/>
      <c r="AA105" s="492"/>
      <c r="AB105" s="494"/>
      <c r="AC105" s="432"/>
      <c r="AD105" s="492"/>
      <c r="AE105" s="493"/>
      <c r="AF105" s="492"/>
      <c r="AG105" s="493"/>
      <c r="AH105" s="492"/>
      <c r="AI105" s="493"/>
      <c r="AJ105" s="492"/>
      <c r="AK105" s="493"/>
      <c r="AL105" s="492"/>
      <c r="AM105" s="493"/>
      <c r="AN105" s="492"/>
      <c r="AO105" s="493"/>
      <c r="AP105" s="492"/>
      <c r="AQ105" s="493"/>
      <c r="AR105" s="492"/>
      <c r="AS105" s="493"/>
      <c r="AT105" s="492"/>
      <c r="AU105" s="493"/>
      <c r="AV105" s="492"/>
      <c r="AW105" s="493"/>
      <c r="AX105" s="492"/>
      <c r="AY105" s="493"/>
      <c r="AZ105" s="492"/>
      <c r="BA105" s="493"/>
      <c r="BB105" s="492"/>
      <c r="BC105" s="494"/>
      <c r="BD105" s="433"/>
      <c r="BE105" s="492"/>
      <c r="BF105" s="493"/>
      <c r="BG105" s="492"/>
      <c r="BH105" s="493"/>
      <c r="BI105" s="492"/>
      <c r="BJ105" s="493"/>
      <c r="BK105" s="492"/>
      <c r="BL105" s="493"/>
      <c r="BM105" s="492"/>
      <c r="BN105" s="493"/>
      <c r="BO105" s="492"/>
      <c r="BP105" s="493"/>
      <c r="BQ105" s="492"/>
      <c r="BR105" s="493"/>
      <c r="BS105" s="492"/>
      <c r="BT105" s="493"/>
      <c r="BU105" s="492"/>
      <c r="BV105" s="493"/>
      <c r="BW105" s="492"/>
      <c r="BX105" s="493"/>
      <c r="BY105" s="492"/>
      <c r="BZ105" s="493"/>
      <c r="CA105" s="492"/>
      <c r="CB105" s="493"/>
      <c r="CC105" s="492"/>
      <c r="CD105" s="494"/>
      <c r="CE105" s="434"/>
      <c r="CF105" s="492"/>
      <c r="CG105" s="493"/>
      <c r="CH105" s="492"/>
      <c r="CI105" s="493"/>
      <c r="CJ105" s="492"/>
      <c r="CK105" s="493"/>
      <c r="CL105" s="492"/>
      <c r="CM105" s="493"/>
      <c r="CN105" s="492"/>
      <c r="CO105" s="493"/>
      <c r="CP105" s="492"/>
      <c r="CQ105" s="493"/>
      <c r="CR105" s="492"/>
      <c r="CS105" s="493"/>
      <c r="CT105" s="492"/>
      <c r="CU105" s="493"/>
      <c r="CV105" s="492"/>
      <c r="CW105" s="493"/>
      <c r="CX105" s="492"/>
      <c r="CY105" s="493"/>
      <c r="CZ105" s="492"/>
      <c r="DA105" s="493"/>
      <c r="DB105" s="492"/>
      <c r="DC105" s="493"/>
      <c r="DD105" s="492"/>
      <c r="DE105" s="494"/>
      <c r="DF105" s="495">
        <f t="shared" si="69"/>
        <v>0</v>
      </c>
      <c r="DG105" s="503" t="str">
        <f>IF(DF105=0,"",DF105/DB296)</f>
        <v/>
      </c>
      <c r="DH105" s="497">
        <f t="shared" si="70"/>
        <v>0</v>
      </c>
      <c r="DI105" s="200"/>
      <c r="DJ105" s="200">
        <v>0</v>
      </c>
      <c r="DK105" s="95"/>
      <c r="DL105" s="3255" t="s">
        <v>1009</v>
      </c>
      <c r="DM105" s="3255"/>
      <c r="DN105" s="3255"/>
      <c r="DO105" s="3255"/>
      <c r="DP105" s="3255"/>
      <c r="DQ105" s="3255">
        <v>0</v>
      </c>
      <c r="DR105" s="3255">
        <v>0</v>
      </c>
      <c r="DS105" s="3255">
        <v>0</v>
      </c>
      <c r="DT105" s="200">
        <v>0</v>
      </c>
      <c r="DU105" s="200">
        <v>0</v>
      </c>
      <c r="DV105" s="200">
        <v>0</v>
      </c>
      <c r="DW105" s="200">
        <v>0</v>
      </c>
      <c r="DX105" s="200">
        <v>0</v>
      </c>
      <c r="DY105" s="397"/>
    </row>
    <row r="106" spans="2:129" ht="15.95" customHeight="1">
      <c r="B106" s="491" t="s">
        <v>645</v>
      </c>
      <c r="C106" s="492"/>
      <c r="D106" s="493"/>
      <c r="E106" s="492"/>
      <c r="F106" s="493"/>
      <c r="G106" s="492"/>
      <c r="H106" s="493"/>
      <c r="I106" s="492"/>
      <c r="J106" s="493"/>
      <c r="K106" s="492"/>
      <c r="L106" s="493"/>
      <c r="M106" s="492"/>
      <c r="N106" s="493"/>
      <c r="O106" s="492"/>
      <c r="P106" s="493"/>
      <c r="Q106" s="492"/>
      <c r="R106" s="493"/>
      <c r="S106" s="492"/>
      <c r="T106" s="493"/>
      <c r="U106" s="492"/>
      <c r="V106" s="493"/>
      <c r="W106" s="492"/>
      <c r="X106" s="493"/>
      <c r="Y106" s="492"/>
      <c r="Z106" s="493"/>
      <c r="AA106" s="492"/>
      <c r="AB106" s="494"/>
      <c r="AC106" s="432"/>
      <c r="AD106" s="492"/>
      <c r="AE106" s="493"/>
      <c r="AF106" s="492"/>
      <c r="AG106" s="493"/>
      <c r="AH106" s="492"/>
      <c r="AI106" s="493"/>
      <c r="AJ106" s="492"/>
      <c r="AK106" s="493"/>
      <c r="AL106" s="492"/>
      <c r="AM106" s="493"/>
      <c r="AN106" s="492"/>
      <c r="AO106" s="493"/>
      <c r="AP106" s="492"/>
      <c r="AQ106" s="493"/>
      <c r="AR106" s="492"/>
      <c r="AS106" s="493"/>
      <c r="AT106" s="492"/>
      <c r="AU106" s="493"/>
      <c r="AV106" s="492"/>
      <c r="AW106" s="493"/>
      <c r="AX106" s="492"/>
      <c r="AY106" s="493"/>
      <c r="AZ106" s="492"/>
      <c r="BA106" s="493"/>
      <c r="BB106" s="492"/>
      <c r="BC106" s="494"/>
      <c r="BD106" s="433"/>
      <c r="BE106" s="492"/>
      <c r="BF106" s="493"/>
      <c r="BG106" s="492"/>
      <c r="BH106" s="493"/>
      <c r="BI106" s="492"/>
      <c r="BJ106" s="493"/>
      <c r="BK106" s="492"/>
      <c r="BL106" s="493"/>
      <c r="BM106" s="492"/>
      <c r="BN106" s="493"/>
      <c r="BO106" s="492"/>
      <c r="BP106" s="493"/>
      <c r="BQ106" s="492"/>
      <c r="BR106" s="493"/>
      <c r="BS106" s="492"/>
      <c r="BT106" s="493"/>
      <c r="BU106" s="492"/>
      <c r="BV106" s="493"/>
      <c r="BW106" s="492"/>
      <c r="BX106" s="493"/>
      <c r="BY106" s="492"/>
      <c r="BZ106" s="493"/>
      <c r="CA106" s="492"/>
      <c r="CB106" s="493"/>
      <c r="CC106" s="492"/>
      <c r="CD106" s="494"/>
      <c r="CE106" s="434"/>
      <c r="CF106" s="492"/>
      <c r="CG106" s="493"/>
      <c r="CH106" s="492"/>
      <c r="CI106" s="493"/>
      <c r="CJ106" s="492"/>
      <c r="CK106" s="493"/>
      <c r="CL106" s="492"/>
      <c r="CM106" s="493"/>
      <c r="CN106" s="492"/>
      <c r="CO106" s="493"/>
      <c r="CP106" s="492"/>
      <c r="CQ106" s="493"/>
      <c r="CR106" s="492"/>
      <c r="CS106" s="493"/>
      <c r="CT106" s="492"/>
      <c r="CU106" s="493"/>
      <c r="CV106" s="492"/>
      <c r="CW106" s="493"/>
      <c r="CX106" s="492"/>
      <c r="CY106" s="493"/>
      <c r="CZ106" s="492"/>
      <c r="DA106" s="493"/>
      <c r="DB106" s="492"/>
      <c r="DC106" s="493"/>
      <c r="DD106" s="492"/>
      <c r="DE106" s="494"/>
      <c r="DF106" s="495">
        <f t="shared" si="69"/>
        <v>0</v>
      </c>
      <c r="DG106" s="503" t="str">
        <f>IF(DF106=0,"",DF106/DB296)</f>
        <v/>
      </c>
      <c r="DH106" s="497">
        <f t="shared" si="70"/>
        <v>0</v>
      </c>
      <c r="DI106" s="200"/>
      <c r="DJ106" s="200">
        <v>0</v>
      </c>
      <c r="DK106" s="95"/>
      <c r="DL106" s="3255"/>
      <c r="DM106" s="3255"/>
      <c r="DN106" s="3255"/>
      <c r="DO106" s="3255"/>
      <c r="DP106" s="3255"/>
      <c r="DQ106" s="3255">
        <v>0</v>
      </c>
      <c r="DR106" s="3255">
        <v>0</v>
      </c>
      <c r="DS106" s="3255">
        <v>0</v>
      </c>
      <c r="DT106" s="200">
        <v>0</v>
      </c>
      <c r="DU106" s="200">
        <v>0</v>
      </c>
      <c r="DV106" s="200">
        <v>0</v>
      </c>
      <c r="DW106" s="200">
        <v>0</v>
      </c>
      <c r="DX106" s="200">
        <v>0</v>
      </c>
      <c r="DY106" s="397"/>
    </row>
    <row r="107" spans="2:129" ht="15.95" customHeight="1">
      <c r="B107" s="491" t="s">
        <v>684</v>
      </c>
      <c r="C107" s="492"/>
      <c r="D107" s="493"/>
      <c r="E107" s="492"/>
      <c r="F107" s="493"/>
      <c r="G107" s="492"/>
      <c r="H107" s="493"/>
      <c r="I107" s="492"/>
      <c r="J107" s="493"/>
      <c r="K107" s="492"/>
      <c r="L107" s="493"/>
      <c r="M107" s="492"/>
      <c r="N107" s="493"/>
      <c r="O107" s="492"/>
      <c r="P107" s="493"/>
      <c r="Q107" s="492"/>
      <c r="R107" s="493"/>
      <c r="S107" s="492"/>
      <c r="T107" s="493"/>
      <c r="U107" s="492"/>
      <c r="V107" s="493"/>
      <c r="W107" s="492"/>
      <c r="X107" s="493"/>
      <c r="Y107" s="492"/>
      <c r="Z107" s="493"/>
      <c r="AA107" s="492"/>
      <c r="AB107" s="494"/>
      <c r="AC107" s="432"/>
      <c r="AD107" s="492"/>
      <c r="AE107" s="493"/>
      <c r="AF107" s="492"/>
      <c r="AG107" s="493"/>
      <c r="AH107" s="492"/>
      <c r="AI107" s="493"/>
      <c r="AJ107" s="492"/>
      <c r="AK107" s="493"/>
      <c r="AL107" s="492"/>
      <c r="AM107" s="493"/>
      <c r="AN107" s="492"/>
      <c r="AO107" s="493"/>
      <c r="AP107" s="492"/>
      <c r="AQ107" s="493"/>
      <c r="AR107" s="492"/>
      <c r="AS107" s="493"/>
      <c r="AT107" s="492"/>
      <c r="AU107" s="493"/>
      <c r="AV107" s="492"/>
      <c r="AW107" s="493"/>
      <c r="AX107" s="492"/>
      <c r="AY107" s="493"/>
      <c r="AZ107" s="492"/>
      <c r="BA107" s="493"/>
      <c r="BB107" s="492"/>
      <c r="BC107" s="494"/>
      <c r="BD107" s="433"/>
      <c r="BE107" s="492"/>
      <c r="BF107" s="493"/>
      <c r="BG107" s="492"/>
      <c r="BH107" s="493"/>
      <c r="BI107" s="492"/>
      <c r="BJ107" s="493"/>
      <c r="BK107" s="492"/>
      <c r="BL107" s="493"/>
      <c r="BM107" s="492"/>
      <c r="BN107" s="493"/>
      <c r="BO107" s="492"/>
      <c r="BP107" s="493"/>
      <c r="BQ107" s="492"/>
      <c r="BR107" s="493"/>
      <c r="BS107" s="492"/>
      <c r="BT107" s="493"/>
      <c r="BU107" s="492"/>
      <c r="BV107" s="493"/>
      <c r="BW107" s="492"/>
      <c r="BX107" s="493"/>
      <c r="BY107" s="492"/>
      <c r="BZ107" s="493"/>
      <c r="CA107" s="492"/>
      <c r="CB107" s="493"/>
      <c r="CC107" s="492"/>
      <c r="CD107" s="494"/>
      <c r="CE107" s="434"/>
      <c r="CF107" s="492"/>
      <c r="CG107" s="493"/>
      <c r="CH107" s="492"/>
      <c r="CI107" s="493"/>
      <c r="CJ107" s="492"/>
      <c r="CK107" s="493"/>
      <c r="CL107" s="492"/>
      <c r="CM107" s="493"/>
      <c r="CN107" s="492"/>
      <c r="CO107" s="493"/>
      <c r="CP107" s="492"/>
      <c r="CQ107" s="493"/>
      <c r="CR107" s="492"/>
      <c r="CS107" s="493"/>
      <c r="CT107" s="492"/>
      <c r="CU107" s="493"/>
      <c r="CV107" s="492"/>
      <c r="CW107" s="493"/>
      <c r="CX107" s="492"/>
      <c r="CY107" s="493"/>
      <c r="CZ107" s="492"/>
      <c r="DA107" s="493"/>
      <c r="DB107" s="492"/>
      <c r="DC107" s="493"/>
      <c r="DD107" s="492"/>
      <c r="DE107" s="494"/>
      <c r="DF107" s="495">
        <f t="shared" si="69"/>
        <v>0</v>
      </c>
      <c r="DG107" s="503" t="str">
        <f>IF(DF107=0,"",DF107/DB296)</f>
        <v/>
      </c>
      <c r="DH107" s="497">
        <f t="shared" si="70"/>
        <v>0</v>
      </c>
      <c r="DI107" s="200"/>
      <c r="DJ107" s="200">
        <v>0</v>
      </c>
      <c r="DK107" s="95"/>
      <c r="DL107" s="200">
        <v>0</v>
      </c>
      <c r="DM107" s="200">
        <v>0</v>
      </c>
      <c r="DN107" s="200">
        <v>0</v>
      </c>
      <c r="DO107" s="200">
        <v>0</v>
      </c>
      <c r="DP107" s="200">
        <v>0</v>
      </c>
      <c r="DQ107" s="200">
        <v>0</v>
      </c>
      <c r="DR107" s="200">
        <v>0</v>
      </c>
      <c r="DS107" s="200">
        <v>0</v>
      </c>
      <c r="DT107" s="200">
        <v>0</v>
      </c>
      <c r="DU107" s="200">
        <v>0</v>
      </c>
      <c r="DV107" s="200">
        <v>0</v>
      </c>
      <c r="DW107" s="200">
        <v>0</v>
      </c>
      <c r="DX107" s="200">
        <v>0</v>
      </c>
      <c r="DY107" s="397"/>
    </row>
    <row r="108" spans="2:129" ht="15.95" customHeight="1">
      <c r="B108" s="491" t="s">
        <v>688</v>
      </c>
      <c r="C108" s="492"/>
      <c r="D108" s="493"/>
      <c r="E108" s="492"/>
      <c r="F108" s="493"/>
      <c r="G108" s="492"/>
      <c r="H108" s="493"/>
      <c r="I108" s="492"/>
      <c r="J108" s="493"/>
      <c r="K108" s="492"/>
      <c r="L108" s="493"/>
      <c r="M108" s="492"/>
      <c r="N108" s="493"/>
      <c r="O108" s="492"/>
      <c r="P108" s="493"/>
      <c r="Q108" s="492"/>
      <c r="R108" s="493"/>
      <c r="S108" s="492"/>
      <c r="T108" s="493"/>
      <c r="U108" s="492"/>
      <c r="V108" s="493"/>
      <c r="W108" s="492"/>
      <c r="X108" s="493"/>
      <c r="Y108" s="492"/>
      <c r="Z108" s="493"/>
      <c r="AA108" s="492"/>
      <c r="AB108" s="494"/>
      <c r="AC108" s="432"/>
      <c r="AD108" s="492"/>
      <c r="AE108" s="493"/>
      <c r="AF108" s="492"/>
      <c r="AG108" s="493"/>
      <c r="AH108" s="492"/>
      <c r="AI108" s="493"/>
      <c r="AJ108" s="492"/>
      <c r="AK108" s="493"/>
      <c r="AL108" s="492"/>
      <c r="AM108" s="493"/>
      <c r="AN108" s="492"/>
      <c r="AO108" s="493"/>
      <c r="AP108" s="492"/>
      <c r="AQ108" s="493"/>
      <c r="AR108" s="492"/>
      <c r="AS108" s="493"/>
      <c r="AT108" s="492"/>
      <c r="AU108" s="493"/>
      <c r="AV108" s="492"/>
      <c r="AW108" s="493"/>
      <c r="AX108" s="492"/>
      <c r="AY108" s="493"/>
      <c r="AZ108" s="492"/>
      <c r="BA108" s="493"/>
      <c r="BB108" s="492"/>
      <c r="BC108" s="494"/>
      <c r="BD108" s="433"/>
      <c r="BE108" s="492"/>
      <c r="BF108" s="493"/>
      <c r="BG108" s="492"/>
      <c r="BH108" s="493"/>
      <c r="BI108" s="492"/>
      <c r="BJ108" s="493"/>
      <c r="BK108" s="492"/>
      <c r="BL108" s="493"/>
      <c r="BM108" s="492"/>
      <c r="BN108" s="493"/>
      <c r="BO108" s="492"/>
      <c r="BP108" s="493"/>
      <c r="BQ108" s="492"/>
      <c r="BR108" s="493"/>
      <c r="BS108" s="492"/>
      <c r="BT108" s="493"/>
      <c r="BU108" s="492"/>
      <c r="BV108" s="493"/>
      <c r="BW108" s="492"/>
      <c r="BX108" s="493"/>
      <c r="BY108" s="492"/>
      <c r="BZ108" s="493"/>
      <c r="CA108" s="492"/>
      <c r="CB108" s="493"/>
      <c r="CC108" s="492"/>
      <c r="CD108" s="494"/>
      <c r="CE108" s="434"/>
      <c r="CF108" s="492"/>
      <c r="CG108" s="493"/>
      <c r="CH108" s="492"/>
      <c r="CI108" s="493"/>
      <c r="CJ108" s="492"/>
      <c r="CK108" s="493"/>
      <c r="CL108" s="492"/>
      <c r="CM108" s="493"/>
      <c r="CN108" s="492"/>
      <c r="CO108" s="493"/>
      <c r="CP108" s="492"/>
      <c r="CQ108" s="493"/>
      <c r="CR108" s="492"/>
      <c r="CS108" s="493"/>
      <c r="CT108" s="492"/>
      <c r="CU108" s="493"/>
      <c r="CV108" s="492"/>
      <c r="CW108" s="493"/>
      <c r="CX108" s="492"/>
      <c r="CY108" s="493"/>
      <c r="CZ108" s="492"/>
      <c r="DA108" s="493"/>
      <c r="DB108" s="492"/>
      <c r="DC108" s="493"/>
      <c r="DD108" s="492"/>
      <c r="DE108" s="494"/>
      <c r="DF108" s="495">
        <f t="shared" si="69"/>
        <v>0</v>
      </c>
      <c r="DG108" s="503" t="str">
        <f>IF(DF108=0,"",DF108/DB296)</f>
        <v/>
      </c>
      <c r="DH108" s="497">
        <f t="shared" si="70"/>
        <v>0</v>
      </c>
      <c r="DI108" s="200"/>
      <c r="DJ108" s="200">
        <v>0</v>
      </c>
      <c r="DK108" s="95"/>
      <c r="DL108" s="200">
        <v>0</v>
      </c>
      <c r="DM108" s="200">
        <v>0</v>
      </c>
      <c r="DN108" s="200">
        <v>0</v>
      </c>
      <c r="DO108" s="200">
        <v>0</v>
      </c>
      <c r="DP108" s="200">
        <v>0</v>
      </c>
      <c r="DQ108" s="200">
        <v>0</v>
      </c>
      <c r="DR108" s="200">
        <v>0</v>
      </c>
      <c r="DS108" s="200">
        <v>0</v>
      </c>
      <c r="DT108" s="200">
        <v>0</v>
      </c>
      <c r="DU108" s="200">
        <v>0</v>
      </c>
      <c r="DV108" s="200">
        <v>0</v>
      </c>
      <c r="DW108" s="200">
        <v>0</v>
      </c>
      <c r="DX108" s="200">
        <v>0</v>
      </c>
      <c r="DY108" s="397"/>
    </row>
    <row r="109" spans="2:129" ht="15.95" customHeight="1">
      <c r="B109" s="491" t="s">
        <v>693</v>
      </c>
      <c r="C109" s="492"/>
      <c r="D109" s="493"/>
      <c r="E109" s="492"/>
      <c r="F109" s="493"/>
      <c r="G109" s="492"/>
      <c r="H109" s="493"/>
      <c r="I109" s="492"/>
      <c r="J109" s="493"/>
      <c r="K109" s="492"/>
      <c r="L109" s="493"/>
      <c r="M109" s="492"/>
      <c r="N109" s="493"/>
      <c r="O109" s="492"/>
      <c r="P109" s="493"/>
      <c r="Q109" s="492"/>
      <c r="R109" s="493"/>
      <c r="S109" s="492"/>
      <c r="T109" s="493"/>
      <c r="U109" s="492"/>
      <c r="V109" s="493"/>
      <c r="W109" s="492"/>
      <c r="X109" s="493"/>
      <c r="Y109" s="492"/>
      <c r="Z109" s="493"/>
      <c r="AA109" s="492"/>
      <c r="AB109" s="494"/>
      <c r="AC109" s="432"/>
      <c r="AD109" s="492"/>
      <c r="AE109" s="493"/>
      <c r="AF109" s="492"/>
      <c r="AG109" s="493"/>
      <c r="AH109" s="492"/>
      <c r="AI109" s="493"/>
      <c r="AJ109" s="492"/>
      <c r="AK109" s="493"/>
      <c r="AL109" s="492"/>
      <c r="AM109" s="493"/>
      <c r="AN109" s="492"/>
      <c r="AO109" s="493"/>
      <c r="AP109" s="492"/>
      <c r="AQ109" s="493"/>
      <c r="AR109" s="492"/>
      <c r="AS109" s="493"/>
      <c r="AT109" s="492"/>
      <c r="AU109" s="493"/>
      <c r="AV109" s="492"/>
      <c r="AW109" s="493"/>
      <c r="AX109" s="492"/>
      <c r="AY109" s="493"/>
      <c r="AZ109" s="492"/>
      <c r="BA109" s="493"/>
      <c r="BB109" s="492"/>
      <c r="BC109" s="494"/>
      <c r="BD109" s="433"/>
      <c r="BE109" s="492"/>
      <c r="BF109" s="493"/>
      <c r="BG109" s="492"/>
      <c r="BH109" s="493"/>
      <c r="BI109" s="492"/>
      <c r="BJ109" s="493"/>
      <c r="BK109" s="492"/>
      <c r="BL109" s="493"/>
      <c r="BM109" s="492"/>
      <c r="BN109" s="493"/>
      <c r="BO109" s="492"/>
      <c r="BP109" s="493"/>
      <c r="BQ109" s="492"/>
      <c r="BR109" s="493"/>
      <c r="BS109" s="492"/>
      <c r="BT109" s="493"/>
      <c r="BU109" s="492"/>
      <c r="BV109" s="493"/>
      <c r="BW109" s="492"/>
      <c r="BX109" s="493"/>
      <c r="BY109" s="492"/>
      <c r="BZ109" s="493"/>
      <c r="CA109" s="492"/>
      <c r="CB109" s="493"/>
      <c r="CC109" s="492"/>
      <c r="CD109" s="494"/>
      <c r="CE109" s="434"/>
      <c r="CF109" s="492"/>
      <c r="CG109" s="493"/>
      <c r="CH109" s="492"/>
      <c r="CI109" s="493"/>
      <c r="CJ109" s="492"/>
      <c r="CK109" s="493"/>
      <c r="CL109" s="492"/>
      <c r="CM109" s="493"/>
      <c r="CN109" s="492"/>
      <c r="CO109" s="493"/>
      <c r="CP109" s="492"/>
      <c r="CQ109" s="493"/>
      <c r="CR109" s="492"/>
      <c r="CS109" s="493"/>
      <c r="CT109" s="492"/>
      <c r="CU109" s="493"/>
      <c r="CV109" s="492"/>
      <c r="CW109" s="493"/>
      <c r="CX109" s="492"/>
      <c r="CY109" s="493"/>
      <c r="CZ109" s="492"/>
      <c r="DA109" s="493"/>
      <c r="DB109" s="492"/>
      <c r="DC109" s="493"/>
      <c r="DD109" s="492"/>
      <c r="DE109" s="494"/>
      <c r="DF109" s="495">
        <f t="shared" si="69"/>
        <v>0</v>
      </c>
      <c r="DG109" s="503" t="str">
        <f>IF(DF109=0,"",DF109/DB296)</f>
        <v/>
      </c>
      <c r="DH109" s="497">
        <f t="shared" si="70"/>
        <v>0</v>
      </c>
      <c r="DI109" s="200"/>
      <c r="DJ109" s="200">
        <v>0</v>
      </c>
      <c r="DK109" s="95"/>
      <c r="DL109" s="1014" t="s">
        <v>1136</v>
      </c>
      <c r="DM109" s="2"/>
      <c r="DN109" s="2"/>
      <c r="DO109" s="2"/>
      <c r="DP109" s="2"/>
      <c r="DQ109" s="200">
        <v>0</v>
      </c>
      <c r="DR109" s="200">
        <v>0</v>
      </c>
      <c r="DS109" s="200">
        <v>0</v>
      </c>
      <c r="DT109" s="200">
        <v>0</v>
      </c>
      <c r="DU109" s="200">
        <v>0</v>
      </c>
      <c r="DV109" s="200">
        <v>0</v>
      </c>
      <c r="DW109" s="200">
        <v>0</v>
      </c>
      <c r="DX109" s="200">
        <v>0</v>
      </c>
      <c r="DY109" s="397"/>
    </row>
    <row r="110" spans="2:129" ht="15.95" customHeight="1">
      <c r="B110" s="491"/>
      <c r="C110" s="492"/>
      <c r="D110" s="493"/>
      <c r="E110" s="492"/>
      <c r="F110" s="493"/>
      <c r="G110" s="492"/>
      <c r="H110" s="493"/>
      <c r="I110" s="492"/>
      <c r="J110" s="493"/>
      <c r="K110" s="492"/>
      <c r="L110" s="493"/>
      <c r="M110" s="492"/>
      <c r="N110" s="493"/>
      <c r="O110" s="492"/>
      <c r="P110" s="493"/>
      <c r="Q110" s="492"/>
      <c r="R110" s="493"/>
      <c r="S110" s="492"/>
      <c r="T110" s="493"/>
      <c r="U110" s="492"/>
      <c r="V110" s="493"/>
      <c r="W110" s="492"/>
      <c r="X110" s="493"/>
      <c r="Y110" s="492"/>
      <c r="Z110" s="493"/>
      <c r="AA110" s="492"/>
      <c r="AB110" s="494"/>
      <c r="AC110" s="432"/>
      <c r="AD110" s="492"/>
      <c r="AE110" s="493"/>
      <c r="AF110" s="492"/>
      <c r="AG110" s="493"/>
      <c r="AH110" s="492"/>
      <c r="AI110" s="493"/>
      <c r="AJ110" s="492"/>
      <c r="AK110" s="493"/>
      <c r="AL110" s="492"/>
      <c r="AM110" s="493"/>
      <c r="AN110" s="492"/>
      <c r="AO110" s="493"/>
      <c r="AP110" s="492"/>
      <c r="AQ110" s="493"/>
      <c r="AR110" s="492"/>
      <c r="AS110" s="493"/>
      <c r="AT110" s="492"/>
      <c r="AU110" s="493"/>
      <c r="AV110" s="492"/>
      <c r="AW110" s="493"/>
      <c r="AX110" s="492"/>
      <c r="AY110" s="493"/>
      <c r="AZ110" s="492"/>
      <c r="BA110" s="493"/>
      <c r="BB110" s="492"/>
      <c r="BC110" s="494"/>
      <c r="BD110" s="433"/>
      <c r="BE110" s="492"/>
      <c r="BF110" s="493"/>
      <c r="BG110" s="492"/>
      <c r="BH110" s="493"/>
      <c r="BI110" s="492"/>
      <c r="BJ110" s="493"/>
      <c r="BK110" s="492"/>
      <c r="BL110" s="493"/>
      <c r="BM110" s="492"/>
      <c r="BN110" s="493"/>
      <c r="BO110" s="492"/>
      <c r="BP110" s="493"/>
      <c r="BQ110" s="492"/>
      <c r="BR110" s="493"/>
      <c r="BS110" s="492"/>
      <c r="BT110" s="493"/>
      <c r="BU110" s="492"/>
      <c r="BV110" s="493"/>
      <c r="BW110" s="492"/>
      <c r="BX110" s="493"/>
      <c r="BY110" s="492"/>
      <c r="BZ110" s="493"/>
      <c r="CA110" s="492"/>
      <c r="CB110" s="493"/>
      <c r="CC110" s="492"/>
      <c r="CD110" s="494"/>
      <c r="CE110" s="434"/>
      <c r="CF110" s="492"/>
      <c r="CG110" s="493"/>
      <c r="CH110" s="492"/>
      <c r="CI110" s="493"/>
      <c r="CJ110" s="492"/>
      <c r="CK110" s="493"/>
      <c r="CL110" s="492"/>
      <c r="CM110" s="493"/>
      <c r="CN110" s="492"/>
      <c r="CO110" s="493"/>
      <c r="CP110" s="492"/>
      <c r="CQ110" s="493"/>
      <c r="CR110" s="492"/>
      <c r="CS110" s="493"/>
      <c r="CT110" s="492"/>
      <c r="CU110" s="493"/>
      <c r="CV110" s="492"/>
      <c r="CW110" s="493"/>
      <c r="CX110" s="492"/>
      <c r="CY110" s="493"/>
      <c r="CZ110" s="492"/>
      <c r="DA110" s="493"/>
      <c r="DB110" s="492"/>
      <c r="DC110" s="493"/>
      <c r="DD110" s="492"/>
      <c r="DE110" s="494"/>
      <c r="DF110" s="495">
        <f t="shared" si="69"/>
        <v>0</v>
      </c>
      <c r="DG110" s="503" t="str">
        <f>IF(DF110=0,"",DF110/DB296)</f>
        <v/>
      </c>
      <c r="DH110" s="497">
        <f t="shared" si="70"/>
        <v>0</v>
      </c>
      <c r="DI110" s="200"/>
      <c r="DJ110" s="200">
        <v>0</v>
      </c>
      <c r="DK110" s="95"/>
      <c r="DL110" s="1015" t="s">
        <v>199</v>
      </c>
      <c r="DM110" s="2"/>
      <c r="DN110" s="2"/>
      <c r="DO110" s="2"/>
      <c r="DP110" s="2"/>
      <c r="DQ110" s="200">
        <v>0</v>
      </c>
      <c r="DR110" s="200">
        <v>0</v>
      </c>
      <c r="DS110" s="200">
        <v>0</v>
      </c>
      <c r="DT110" s="200">
        <v>0</v>
      </c>
      <c r="DU110" s="200">
        <v>0</v>
      </c>
      <c r="DV110" s="200">
        <v>0</v>
      </c>
      <c r="DW110" s="200">
        <v>0</v>
      </c>
      <c r="DX110" s="200">
        <v>0</v>
      </c>
      <c r="DY110" s="397"/>
    </row>
    <row r="111" spans="2:129" ht="15.95" customHeight="1">
      <c r="B111" s="491"/>
      <c r="C111" s="492"/>
      <c r="D111" s="493"/>
      <c r="E111" s="492"/>
      <c r="F111" s="493"/>
      <c r="G111" s="492"/>
      <c r="H111" s="493"/>
      <c r="I111" s="492"/>
      <c r="J111" s="493"/>
      <c r="K111" s="492"/>
      <c r="L111" s="493"/>
      <c r="M111" s="492"/>
      <c r="N111" s="493"/>
      <c r="O111" s="492"/>
      <c r="P111" s="493"/>
      <c r="Q111" s="492"/>
      <c r="R111" s="493"/>
      <c r="S111" s="492"/>
      <c r="T111" s="493"/>
      <c r="U111" s="492"/>
      <c r="V111" s="493"/>
      <c r="W111" s="492"/>
      <c r="X111" s="493"/>
      <c r="Y111" s="492"/>
      <c r="Z111" s="493"/>
      <c r="AA111" s="492"/>
      <c r="AB111" s="494"/>
      <c r="AC111" s="432"/>
      <c r="AD111" s="492"/>
      <c r="AE111" s="493"/>
      <c r="AF111" s="492"/>
      <c r="AG111" s="493"/>
      <c r="AH111" s="492"/>
      <c r="AI111" s="493"/>
      <c r="AJ111" s="492"/>
      <c r="AK111" s="493"/>
      <c r="AL111" s="492"/>
      <c r="AM111" s="493"/>
      <c r="AN111" s="492"/>
      <c r="AO111" s="493"/>
      <c r="AP111" s="492"/>
      <c r="AQ111" s="493"/>
      <c r="AR111" s="492"/>
      <c r="AS111" s="493"/>
      <c r="AT111" s="492"/>
      <c r="AU111" s="493"/>
      <c r="AV111" s="492"/>
      <c r="AW111" s="493"/>
      <c r="AX111" s="492"/>
      <c r="AY111" s="493"/>
      <c r="AZ111" s="492"/>
      <c r="BA111" s="493"/>
      <c r="BB111" s="492"/>
      <c r="BC111" s="494"/>
      <c r="BD111" s="433"/>
      <c r="BE111" s="492"/>
      <c r="BF111" s="493"/>
      <c r="BG111" s="492"/>
      <c r="BH111" s="493"/>
      <c r="BI111" s="492"/>
      <c r="BJ111" s="493"/>
      <c r="BK111" s="492"/>
      <c r="BL111" s="493"/>
      <c r="BM111" s="492"/>
      <c r="BN111" s="493"/>
      <c r="BO111" s="492"/>
      <c r="BP111" s="493"/>
      <c r="BQ111" s="492"/>
      <c r="BR111" s="493"/>
      <c r="BS111" s="492"/>
      <c r="BT111" s="493"/>
      <c r="BU111" s="492"/>
      <c r="BV111" s="493"/>
      <c r="BW111" s="492"/>
      <c r="BX111" s="493"/>
      <c r="BY111" s="492"/>
      <c r="BZ111" s="493"/>
      <c r="CA111" s="492"/>
      <c r="CB111" s="493"/>
      <c r="CC111" s="492"/>
      <c r="CD111" s="494"/>
      <c r="CE111" s="434"/>
      <c r="CF111" s="492"/>
      <c r="CG111" s="493"/>
      <c r="CH111" s="492"/>
      <c r="CI111" s="493"/>
      <c r="CJ111" s="492"/>
      <c r="CK111" s="493"/>
      <c r="CL111" s="492"/>
      <c r="CM111" s="493"/>
      <c r="CN111" s="492"/>
      <c r="CO111" s="493"/>
      <c r="CP111" s="492"/>
      <c r="CQ111" s="493"/>
      <c r="CR111" s="492"/>
      <c r="CS111" s="493"/>
      <c r="CT111" s="492"/>
      <c r="CU111" s="493"/>
      <c r="CV111" s="492"/>
      <c r="CW111" s="493"/>
      <c r="CX111" s="492"/>
      <c r="CY111" s="493"/>
      <c r="CZ111" s="492"/>
      <c r="DA111" s="493"/>
      <c r="DB111" s="492"/>
      <c r="DC111" s="493"/>
      <c r="DD111" s="492"/>
      <c r="DE111" s="494"/>
      <c r="DF111" s="505">
        <f>SUM(C111:DE111)</f>
        <v>0</v>
      </c>
      <c r="DG111" s="503" t="str">
        <f>IF(DF111=0,"",DF111/DB296)</f>
        <v/>
      </c>
      <c r="DH111" s="506">
        <f t="shared" si="70"/>
        <v>0</v>
      </c>
      <c r="DI111" s="200"/>
      <c r="DJ111" s="200">
        <v>0</v>
      </c>
      <c r="DK111" s="95"/>
      <c r="DL111" s="564">
        <v>0</v>
      </c>
      <c r="DM111" s="564">
        <v>0</v>
      </c>
      <c r="DN111" s="564">
        <v>0</v>
      </c>
      <c r="DO111" s="564">
        <v>0</v>
      </c>
      <c r="DP111" s="564">
        <v>0</v>
      </c>
      <c r="DQ111" s="200">
        <v>0</v>
      </c>
      <c r="DR111" s="200">
        <v>0</v>
      </c>
      <c r="DS111" s="200">
        <v>0</v>
      </c>
      <c r="DT111" s="200">
        <v>0</v>
      </c>
      <c r="DU111" s="200">
        <v>0</v>
      </c>
      <c r="DV111" s="200">
        <v>0</v>
      </c>
      <c r="DW111" s="200">
        <v>0</v>
      </c>
      <c r="DX111" s="200">
        <v>0</v>
      </c>
      <c r="DY111" s="397"/>
    </row>
    <row r="112" spans="2:129" ht="15.95" customHeight="1">
      <c r="B112" s="959"/>
      <c r="C112" s="620"/>
      <c r="D112" s="621"/>
      <c r="E112" s="621"/>
      <c r="F112" s="621"/>
      <c r="G112" s="621"/>
      <c r="H112" s="621"/>
      <c r="I112" s="621"/>
      <c r="J112" s="621"/>
      <c r="K112" s="621"/>
      <c r="L112" s="621"/>
      <c r="M112" s="621"/>
      <c r="N112" s="621"/>
      <c r="O112" s="621"/>
      <c r="P112" s="621"/>
      <c r="Q112" s="621"/>
      <c r="R112" s="621"/>
      <c r="S112" s="621"/>
      <c r="T112" s="621"/>
      <c r="U112" s="621"/>
      <c r="V112" s="621"/>
      <c r="W112" s="621"/>
      <c r="X112" s="621"/>
      <c r="Y112" s="621"/>
      <c r="Z112" s="621"/>
      <c r="AA112" s="621"/>
      <c r="AB112" s="622"/>
      <c r="AC112" s="97"/>
      <c r="AD112" s="620"/>
      <c r="AE112" s="621"/>
      <c r="AF112" s="621"/>
      <c r="AG112" s="621"/>
      <c r="AH112" s="621"/>
      <c r="AI112" s="621"/>
      <c r="AJ112" s="621"/>
      <c r="AK112" s="621"/>
      <c r="AL112" s="621"/>
      <c r="AM112" s="621"/>
      <c r="AN112" s="621"/>
      <c r="AO112" s="621"/>
      <c r="AP112" s="621"/>
      <c r="AQ112" s="621"/>
      <c r="AR112" s="621"/>
      <c r="AS112" s="621"/>
      <c r="AT112" s="621"/>
      <c r="AU112" s="621"/>
      <c r="AV112" s="621"/>
      <c r="AW112" s="621"/>
      <c r="AX112" s="621"/>
      <c r="AY112" s="621"/>
      <c r="AZ112" s="621"/>
      <c r="BA112" s="621"/>
      <c r="BB112" s="621"/>
      <c r="BC112" s="622"/>
      <c r="BD112" s="98"/>
      <c r="BE112" s="620"/>
      <c r="BF112" s="621"/>
      <c r="BG112" s="621"/>
      <c r="BH112" s="621"/>
      <c r="BI112" s="621"/>
      <c r="BJ112" s="621"/>
      <c r="BK112" s="621"/>
      <c r="BL112" s="621"/>
      <c r="BM112" s="621"/>
      <c r="BN112" s="621"/>
      <c r="BO112" s="621"/>
      <c r="BP112" s="621"/>
      <c r="BQ112" s="621"/>
      <c r="BR112" s="621"/>
      <c r="BS112" s="621"/>
      <c r="BT112" s="621"/>
      <c r="BU112" s="621"/>
      <c r="BV112" s="621"/>
      <c r="BW112" s="621"/>
      <c r="BX112" s="621"/>
      <c r="BY112" s="621"/>
      <c r="BZ112" s="621"/>
      <c r="CA112" s="621"/>
      <c r="CB112" s="621"/>
      <c r="CC112" s="621"/>
      <c r="CD112" s="622"/>
      <c r="CE112" s="99"/>
      <c r="CF112" s="620"/>
      <c r="CG112" s="621"/>
      <c r="CH112" s="621"/>
      <c r="CI112" s="621"/>
      <c r="CJ112" s="621"/>
      <c r="CK112" s="621"/>
      <c r="CL112" s="621"/>
      <c r="CM112" s="621"/>
      <c r="CN112" s="621"/>
      <c r="CO112" s="621"/>
      <c r="CP112" s="621"/>
      <c r="CQ112" s="621"/>
      <c r="CR112" s="621"/>
      <c r="CS112" s="621"/>
      <c r="CT112" s="621"/>
      <c r="CU112" s="621"/>
      <c r="CV112" s="621"/>
      <c r="CW112" s="621"/>
      <c r="CX112" s="621"/>
      <c r="CY112" s="621"/>
      <c r="CZ112" s="621"/>
      <c r="DA112" s="621"/>
      <c r="DB112" s="621"/>
      <c r="DC112" s="621"/>
      <c r="DD112" s="621"/>
      <c r="DE112" s="621"/>
      <c r="DF112" s="621"/>
      <c r="DG112" s="621"/>
      <c r="DH112" s="544"/>
      <c r="DI112" s="200">
        <v>0</v>
      </c>
      <c r="DJ112" s="200">
        <v>0</v>
      </c>
      <c r="DK112" s="95"/>
      <c r="DL112" s="200">
        <v>0</v>
      </c>
      <c r="DM112" s="200">
        <v>0</v>
      </c>
      <c r="DN112" s="200">
        <v>0</v>
      </c>
      <c r="DO112" s="200">
        <v>0</v>
      </c>
      <c r="DP112" s="200">
        <v>0</v>
      </c>
      <c r="DQ112" s="200">
        <v>0</v>
      </c>
      <c r="DR112" s="200">
        <v>0</v>
      </c>
      <c r="DS112" s="200">
        <v>0</v>
      </c>
      <c r="DT112" s="200">
        <v>0</v>
      </c>
      <c r="DU112" s="200">
        <v>0</v>
      </c>
      <c r="DV112" s="200">
        <v>0</v>
      </c>
      <c r="DW112" s="200">
        <v>0</v>
      </c>
      <c r="DX112" s="200">
        <v>0</v>
      </c>
      <c r="DY112" s="397"/>
    </row>
    <row r="113" spans="2:129" ht="15.95" customHeight="1">
      <c r="B113" s="3751" t="s">
        <v>1227</v>
      </c>
      <c r="C113" s="3752"/>
      <c r="D113" s="3752"/>
      <c r="E113" s="3752"/>
      <c r="F113" s="3752"/>
      <c r="G113" s="3752"/>
      <c r="H113" s="3752"/>
      <c r="I113" s="3752"/>
      <c r="J113" s="3752"/>
      <c r="K113" s="3752"/>
      <c r="L113" s="3752"/>
      <c r="M113" s="3752"/>
      <c r="N113" s="3752"/>
      <c r="O113" s="3752"/>
      <c r="P113" s="3752"/>
      <c r="Q113" s="3752"/>
      <c r="R113" s="3752"/>
      <c r="S113" s="3752"/>
      <c r="T113" s="3752"/>
      <c r="U113" s="3752"/>
      <c r="V113" s="3752"/>
      <c r="W113" s="3752"/>
      <c r="X113" s="3752"/>
      <c r="Y113" s="3752"/>
      <c r="Z113" s="3752"/>
      <c r="AA113" s="3752"/>
      <c r="AB113" s="3752"/>
      <c r="AC113" s="3752"/>
      <c r="AD113" s="3752"/>
      <c r="AE113" s="3752"/>
      <c r="AF113" s="3752"/>
      <c r="AG113" s="3752"/>
      <c r="AH113" s="3752"/>
      <c r="AI113" s="3752"/>
      <c r="AJ113" s="3752"/>
      <c r="AK113" s="3752"/>
      <c r="AL113" s="3752"/>
      <c r="AM113" s="3752"/>
      <c r="AN113" s="3752"/>
      <c r="AO113" s="3752"/>
      <c r="AP113" s="3752"/>
      <c r="AQ113" s="3752"/>
      <c r="AR113" s="3752"/>
      <c r="AS113" s="3752"/>
      <c r="AT113" s="3752"/>
      <c r="AU113" s="3752"/>
      <c r="AV113" s="3752"/>
      <c r="AW113" s="3752"/>
      <c r="AX113" s="3752"/>
      <c r="AY113" s="3752"/>
      <c r="AZ113" s="3752"/>
      <c r="BA113" s="3752"/>
      <c r="BB113" s="3752"/>
      <c r="BC113" s="3752"/>
      <c r="BD113" s="3752"/>
      <c r="BE113" s="3752"/>
      <c r="BF113" s="3752"/>
      <c r="BG113" s="3752"/>
      <c r="BH113" s="3752"/>
      <c r="BI113" s="3752"/>
      <c r="BJ113" s="3752"/>
      <c r="BK113" s="3752"/>
      <c r="BL113" s="3752"/>
      <c r="BM113" s="3752"/>
      <c r="BN113" s="3752"/>
      <c r="BO113" s="3752"/>
      <c r="BP113" s="3752"/>
      <c r="BQ113" s="3752"/>
      <c r="BR113" s="3752"/>
      <c r="BS113" s="3752"/>
      <c r="BT113" s="3752"/>
      <c r="BU113" s="3752"/>
      <c r="BV113" s="3752"/>
      <c r="BW113" s="3752"/>
      <c r="BX113" s="3752"/>
      <c r="BY113" s="3752"/>
      <c r="BZ113" s="3752"/>
      <c r="CA113" s="3752"/>
      <c r="CB113" s="3752"/>
      <c r="CC113" s="3752"/>
      <c r="CD113" s="3752"/>
      <c r="CE113" s="3752"/>
      <c r="CF113" s="3753" t="str">
        <f>B113</f>
        <v>Fromages par portions entre 100 et 150 mg de calcium    30 (à 40) g Ados-Adultes</v>
      </c>
      <c r="CG113" s="3753"/>
      <c r="CH113" s="3753"/>
      <c r="CI113" s="3753"/>
      <c r="CJ113" s="3753"/>
      <c r="CK113" s="3753"/>
      <c r="CL113" s="3753"/>
      <c r="CM113" s="3753"/>
      <c r="CN113" s="3753"/>
      <c r="CO113" s="3753"/>
      <c r="CP113" s="3753"/>
      <c r="CQ113" s="3753"/>
      <c r="CR113" s="3753"/>
      <c r="CS113" s="3753"/>
      <c r="CT113" s="3753"/>
      <c r="CU113" s="3753"/>
      <c r="CV113" s="3753"/>
      <c r="CW113" s="3753"/>
      <c r="CX113" s="3753"/>
      <c r="CY113" s="3753"/>
      <c r="CZ113" s="3753"/>
      <c r="DA113" s="3753"/>
      <c r="DB113" s="3753"/>
      <c r="DC113" s="3753"/>
      <c r="DD113" s="3753"/>
      <c r="DE113" s="3753"/>
      <c r="DF113" s="3753"/>
      <c r="DG113" s="3754"/>
      <c r="DH113" s="544"/>
      <c r="DI113" s="200">
        <v>0</v>
      </c>
      <c r="DJ113" s="200">
        <v>0</v>
      </c>
      <c r="DK113" s="95"/>
      <c r="DL113" s="117" t="s">
        <v>50</v>
      </c>
      <c r="DM113" s="203"/>
      <c r="DN113" s="203"/>
      <c r="DO113" s="203"/>
      <c r="DP113" s="203"/>
      <c r="DQ113" s="194"/>
      <c r="DR113" s="200">
        <v>0</v>
      </c>
      <c r="DS113" s="200">
        <v>0</v>
      </c>
      <c r="DT113" s="200">
        <v>0</v>
      </c>
      <c r="DU113" s="200">
        <v>0</v>
      </c>
      <c r="DV113" s="200">
        <v>0</v>
      </c>
      <c r="DW113" s="200">
        <v>0</v>
      </c>
      <c r="DX113" s="200">
        <v>0</v>
      </c>
      <c r="DY113" s="397"/>
    </row>
    <row r="114" spans="2:129" ht="15.95" customHeight="1">
      <c r="B114" s="3751"/>
      <c r="C114" s="3752"/>
      <c r="D114" s="3752"/>
      <c r="E114" s="3752"/>
      <c r="F114" s="3752"/>
      <c r="G114" s="3752"/>
      <c r="H114" s="3752"/>
      <c r="I114" s="3752"/>
      <c r="J114" s="3752"/>
      <c r="K114" s="3752"/>
      <c r="L114" s="3752"/>
      <c r="M114" s="3752"/>
      <c r="N114" s="3752"/>
      <c r="O114" s="3752"/>
      <c r="P114" s="3752"/>
      <c r="Q114" s="3752"/>
      <c r="R114" s="3752"/>
      <c r="S114" s="3752"/>
      <c r="T114" s="3752"/>
      <c r="U114" s="3752"/>
      <c r="V114" s="3752"/>
      <c r="W114" s="3752"/>
      <c r="X114" s="3752"/>
      <c r="Y114" s="3752"/>
      <c r="Z114" s="3752"/>
      <c r="AA114" s="3752"/>
      <c r="AB114" s="3752"/>
      <c r="AC114" s="3752"/>
      <c r="AD114" s="3752"/>
      <c r="AE114" s="3752"/>
      <c r="AF114" s="3752"/>
      <c r="AG114" s="3752"/>
      <c r="AH114" s="3752"/>
      <c r="AI114" s="3752"/>
      <c r="AJ114" s="3752"/>
      <c r="AK114" s="3752"/>
      <c r="AL114" s="3752"/>
      <c r="AM114" s="3752"/>
      <c r="AN114" s="3752"/>
      <c r="AO114" s="3752"/>
      <c r="AP114" s="3752"/>
      <c r="AQ114" s="3752"/>
      <c r="AR114" s="3752"/>
      <c r="AS114" s="3752"/>
      <c r="AT114" s="3752"/>
      <c r="AU114" s="3752"/>
      <c r="AV114" s="3752"/>
      <c r="AW114" s="3752"/>
      <c r="AX114" s="3752"/>
      <c r="AY114" s="3752"/>
      <c r="AZ114" s="3752"/>
      <c r="BA114" s="3752"/>
      <c r="BB114" s="3752"/>
      <c r="BC114" s="3752"/>
      <c r="BD114" s="3752"/>
      <c r="BE114" s="3752"/>
      <c r="BF114" s="3752"/>
      <c r="BG114" s="3752"/>
      <c r="BH114" s="3752"/>
      <c r="BI114" s="3752"/>
      <c r="BJ114" s="3752"/>
      <c r="BK114" s="3752"/>
      <c r="BL114" s="3752"/>
      <c r="BM114" s="3752"/>
      <c r="BN114" s="3752"/>
      <c r="BO114" s="3752"/>
      <c r="BP114" s="3752"/>
      <c r="BQ114" s="3752"/>
      <c r="BR114" s="3752"/>
      <c r="BS114" s="3752"/>
      <c r="BT114" s="3752"/>
      <c r="BU114" s="3752"/>
      <c r="BV114" s="3752"/>
      <c r="BW114" s="3752"/>
      <c r="BX114" s="3752"/>
      <c r="BY114" s="3752"/>
      <c r="BZ114" s="3752"/>
      <c r="CA114" s="3752"/>
      <c r="CB114" s="3752"/>
      <c r="CC114" s="3752"/>
      <c r="CD114" s="3752"/>
      <c r="CE114" s="3752"/>
      <c r="CF114" s="3755"/>
      <c r="CG114" s="3755"/>
      <c r="CH114" s="3755"/>
      <c r="CI114" s="3755"/>
      <c r="CJ114" s="3755"/>
      <c r="CK114" s="3755"/>
      <c r="CL114" s="3755"/>
      <c r="CM114" s="3755"/>
      <c r="CN114" s="3755"/>
      <c r="CO114" s="3755"/>
      <c r="CP114" s="3755"/>
      <c r="CQ114" s="3755"/>
      <c r="CR114" s="3755"/>
      <c r="CS114" s="3755"/>
      <c r="CT114" s="3755"/>
      <c r="CU114" s="3755"/>
      <c r="CV114" s="3755"/>
      <c r="CW114" s="3755"/>
      <c r="CX114" s="3755"/>
      <c r="CY114" s="3755"/>
      <c r="CZ114" s="3755"/>
      <c r="DA114" s="3755"/>
      <c r="DB114" s="3755"/>
      <c r="DC114" s="3755"/>
      <c r="DD114" s="3755"/>
      <c r="DE114" s="3755"/>
      <c r="DF114" s="3755"/>
      <c r="DG114" s="3756"/>
      <c r="DH114" s="544"/>
      <c r="DI114" s="200">
        <v>0</v>
      </c>
      <c r="DJ114" s="200">
        <v>0</v>
      </c>
      <c r="DK114" s="95"/>
      <c r="DL114" s="204" t="s">
        <v>21</v>
      </c>
      <c r="DM114" s="118" t="s">
        <v>54</v>
      </c>
      <c r="DN114" s="118"/>
      <c r="DO114" s="118" t="s">
        <v>55</v>
      </c>
      <c r="DP114" s="118"/>
      <c r="DQ114" s="119"/>
      <c r="DR114" s="200">
        <v>0</v>
      </c>
      <c r="DS114" s="200">
        <v>0</v>
      </c>
      <c r="DT114" s="200">
        <v>0</v>
      </c>
      <c r="DU114" s="200">
        <v>0</v>
      </c>
      <c r="DV114" s="200">
        <v>0</v>
      </c>
      <c r="DW114" s="200">
        <v>0</v>
      </c>
      <c r="DX114" s="200">
        <v>0</v>
      </c>
      <c r="DY114" s="397"/>
    </row>
    <row r="115" spans="2:129" s="2" customFormat="1" ht="15.95" customHeight="1">
      <c r="B115" s="947" t="s">
        <v>847</v>
      </c>
      <c r="C115" s="3023">
        <v>1</v>
      </c>
      <c r="D115" s="3024"/>
      <c r="E115" s="3023">
        <f>C115+1</f>
        <v>2</v>
      </c>
      <c r="F115" s="3024"/>
      <c r="G115" s="3023">
        <f>E115+1</f>
        <v>3</v>
      </c>
      <c r="H115" s="3024"/>
      <c r="I115" s="3023">
        <f>G115+1</f>
        <v>4</v>
      </c>
      <c r="J115" s="3024"/>
      <c r="K115" s="3023">
        <f>I115+1</f>
        <v>5</v>
      </c>
      <c r="L115" s="3024"/>
      <c r="M115" s="3023">
        <f>K115+1</f>
        <v>6</v>
      </c>
      <c r="N115" s="3024"/>
      <c r="O115" s="3023">
        <f>M115+1</f>
        <v>7</v>
      </c>
      <c r="P115" s="3024"/>
      <c r="Q115" s="3023">
        <f>O115+1</f>
        <v>8</v>
      </c>
      <c r="R115" s="3024"/>
      <c r="S115" s="3023">
        <f>Q115+1</f>
        <v>9</v>
      </c>
      <c r="T115" s="3024"/>
      <c r="U115" s="3023">
        <f>S115+1</f>
        <v>10</v>
      </c>
      <c r="V115" s="3024"/>
      <c r="W115" s="3023">
        <f>U115+1</f>
        <v>11</v>
      </c>
      <c r="X115" s="3024"/>
      <c r="Y115" s="3023">
        <f>W115+1</f>
        <v>12</v>
      </c>
      <c r="Z115" s="3024"/>
      <c r="AA115" s="3023">
        <f>Y115+1</f>
        <v>13</v>
      </c>
      <c r="AB115" s="3024"/>
      <c r="AC115" s="113"/>
      <c r="AD115" s="3023">
        <f>AA115+1</f>
        <v>14</v>
      </c>
      <c r="AE115" s="3024"/>
      <c r="AF115" s="3023">
        <f>AD115+1</f>
        <v>15</v>
      </c>
      <c r="AG115" s="3024"/>
      <c r="AH115" s="3023">
        <f>AF115+1</f>
        <v>16</v>
      </c>
      <c r="AI115" s="3024"/>
      <c r="AJ115" s="3023">
        <f>AH115+1</f>
        <v>17</v>
      </c>
      <c r="AK115" s="3024"/>
      <c r="AL115" s="3023">
        <f>AJ115+1</f>
        <v>18</v>
      </c>
      <c r="AM115" s="3024"/>
      <c r="AN115" s="3023">
        <f>AL115+1</f>
        <v>19</v>
      </c>
      <c r="AO115" s="3024"/>
      <c r="AP115" s="3023">
        <f>AN115+1</f>
        <v>20</v>
      </c>
      <c r="AQ115" s="3024"/>
      <c r="AR115" s="3023">
        <f>AP115+1</f>
        <v>21</v>
      </c>
      <c r="AS115" s="3024"/>
      <c r="AT115" s="3023">
        <f>AR115+1</f>
        <v>22</v>
      </c>
      <c r="AU115" s="3024"/>
      <c r="AV115" s="3023">
        <f>AT115+1</f>
        <v>23</v>
      </c>
      <c r="AW115" s="3024"/>
      <c r="AX115" s="3023">
        <f>AV115+1</f>
        <v>24</v>
      </c>
      <c r="AY115" s="3024"/>
      <c r="AZ115" s="3023">
        <f>AX115+1</f>
        <v>25</v>
      </c>
      <c r="BA115" s="3024"/>
      <c r="BB115" s="3023">
        <f>AZ115+1</f>
        <v>26</v>
      </c>
      <c r="BC115" s="3024"/>
      <c r="BD115" s="114"/>
      <c r="BE115" s="3023">
        <f>BB115+1</f>
        <v>27</v>
      </c>
      <c r="BF115" s="3024"/>
      <c r="BG115" s="3023">
        <f>BE115+1</f>
        <v>28</v>
      </c>
      <c r="BH115" s="3024"/>
      <c r="BI115" s="3023">
        <f>BG115+1</f>
        <v>29</v>
      </c>
      <c r="BJ115" s="3024"/>
      <c r="BK115" s="3023">
        <f>BI115+1</f>
        <v>30</v>
      </c>
      <c r="BL115" s="3024"/>
      <c r="BM115" s="3023">
        <f>BK115+1</f>
        <v>31</v>
      </c>
      <c r="BN115" s="3024"/>
      <c r="BO115" s="3023">
        <f>BM115+1</f>
        <v>32</v>
      </c>
      <c r="BP115" s="3024"/>
      <c r="BQ115" s="3023">
        <f>BO115+1</f>
        <v>33</v>
      </c>
      <c r="BR115" s="3024"/>
      <c r="BS115" s="3023">
        <f>BQ115+1</f>
        <v>34</v>
      </c>
      <c r="BT115" s="3024"/>
      <c r="BU115" s="3023">
        <f>BS115+1</f>
        <v>35</v>
      </c>
      <c r="BV115" s="3024"/>
      <c r="BW115" s="3023">
        <f>BU115+1</f>
        <v>36</v>
      </c>
      <c r="BX115" s="3024"/>
      <c r="BY115" s="3023">
        <f>BW115+1</f>
        <v>37</v>
      </c>
      <c r="BZ115" s="3024"/>
      <c r="CA115" s="3023">
        <f>BY115+1</f>
        <v>38</v>
      </c>
      <c r="CB115" s="3024"/>
      <c r="CC115" s="3023">
        <f>CA115+1</f>
        <v>39</v>
      </c>
      <c r="CD115" s="3024"/>
      <c r="CE115" s="115"/>
      <c r="CF115" s="3023">
        <f>CC115+1</f>
        <v>40</v>
      </c>
      <c r="CG115" s="3024"/>
      <c r="CH115" s="3023">
        <f>CF115+1</f>
        <v>41</v>
      </c>
      <c r="CI115" s="3024"/>
      <c r="CJ115" s="3023">
        <f>CH115+1</f>
        <v>42</v>
      </c>
      <c r="CK115" s="3024"/>
      <c r="CL115" s="3023">
        <f>CJ115+1</f>
        <v>43</v>
      </c>
      <c r="CM115" s="3024"/>
      <c r="CN115" s="3023">
        <f>CL115+1</f>
        <v>44</v>
      </c>
      <c r="CO115" s="3024"/>
      <c r="CP115" s="3023">
        <f>CN115+1</f>
        <v>45</v>
      </c>
      <c r="CQ115" s="3024"/>
      <c r="CR115" s="3023">
        <f>CP115+1</f>
        <v>46</v>
      </c>
      <c r="CS115" s="3024"/>
      <c r="CT115" s="3023">
        <f>CR115+1</f>
        <v>47</v>
      </c>
      <c r="CU115" s="3024"/>
      <c r="CV115" s="3023">
        <f>CT115+1</f>
        <v>48</v>
      </c>
      <c r="CW115" s="3024"/>
      <c r="CX115" s="3023">
        <f>CV115+1</f>
        <v>49</v>
      </c>
      <c r="CY115" s="3024"/>
      <c r="CZ115" s="3023">
        <f>CX115+1</f>
        <v>50</v>
      </c>
      <c r="DA115" s="3024"/>
      <c r="DB115" s="3023">
        <f t="shared" ref="DB115" si="71">CZ115+1</f>
        <v>51</v>
      </c>
      <c r="DC115" s="3024"/>
      <c r="DD115" s="3023">
        <f>DB115+1</f>
        <v>52</v>
      </c>
      <c r="DE115" s="3024"/>
      <c r="DF115" s="100" t="s">
        <v>937</v>
      </c>
      <c r="DG115" s="101"/>
      <c r="DH115" s="96"/>
      <c r="DI115" s="200">
        <v>0</v>
      </c>
      <c r="DJ115" s="200">
        <v>0</v>
      </c>
      <c r="DK115" s="95"/>
      <c r="DL115" s="205" t="s">
        <v>22</v>
      </c>
      <c r="DM115" s="120" t="s">
        <v>57</v>
      </c>
      <c r="DN115" s="120"/>
      <c r="DO115" s="120" t="s">
        <v>58</v>
      </c>
      <c r="DP115" s="120"/>
      <c r="DQ115" s="121"/>
      <c r="DR115" s="200">
        <v>0</v>
      </c>
      <c r="DS115" s="200">
        <v>0</v>
      </c>
      <c r="DT115" s="200">
        <v>0</v>
      </c>
      <c r="DU115" s="200">
        <v>0</v>
      </c>
      <c r="DV115" s="200">
        <v>0</v>
      </c>
      <c r="DW115" s="200">
        <v>0</v>
      </c>
      <c r="DX115" s="200">
        <v>0</v>
      </c>
      <c r="DY115" s="397"/>
    </row>
    <row r="116" spans="2:129" s="2" customFormat="1" ht="15.95" customHeight="1">
      <c r="B116" s="948" t="s">
        <v>205</v>
      </c>
      <c r="C116" s="102" t="s">
        <v>66</v>
      </c>
      <c r="D116" s="103" t="s">
        <v>77</v>
      </c>
      <c r="E116" s="102" t="s">
        <v>66</v>
      </c>
      <c r="F116" s="103" t="s">
        <v>77</v>
      </c>
      <c r="G116" s="102" t="s">
        <v>66</v>
      </c>
      <c r="H116" s="103" t="s">
        <v>77</v>
      </c>
      <c r="I116" s="102" t="s">
        <v>66</v>
      </c>
      <c r="J116" s="103" t="s">
        <v>77</v>
      </c>
      <c r="K116" s="102" t="s">
        <v>66</v>
      </c>
      <c r="L116" s="103" t="s">
        <v>77</v>
      </c>
      <c r="M116" s="102" t="s">
        <v>66</v>
      </c>
      <c r="N116" s="103" t="s">
        <v>77</v>
      </c>
      <c r="O116" s="102" t="s">
        <v>66</v>
      </c>
      <c r="P116" s="103" t="s">
        <v>77</v>
      </c>
      <c r="Q116" s="102" t="s">
        <v>66</v>
      </c>
      <c r="R116" s="103" t="s">
        <v>77</v>
      </c>
      <c r="S116" s="102" t="s">
        <v>66</v>
      </c>
      <c r="T116" s="103" t="s">
        <v>77</v>
      </c>
      <c r="U116" s="102" t="s">
        <v>66</v>
      </c>
      <c r="V116" s="103" t="s">
        <v>77</v>
      </c>
      <c r="W116" s="102" t="s">
        <v>66</v>
      </c>
      <c r="X116" s="103" t="s">
        <v>77</v>
      </c>
      <c r="Y116" s="102" t="s">
        <v>66</v>
      </c>
      <c r="Z116" s="103" t="s">
        <v>77</v>
      </c>
      <c r="AA116" s="102" t="s">
        <v>66</v>
      </c>
      <c r="AB116" s="104" t="s">
        <v>77</v>
      </c>
      <c r="AC116" s="97"/>
      <c r="AD116" s="105" t="s">
        <v>66</v>
      </c>
      <c r="AE116" s="103" t="s">
        <v>77</v>
      </c>
      <c r="AF116" s="106" t="s">
        <v>66</v>
      </c>
      <c r="AG116" s="103" t="s">
        <v>77</v>
      </c>
      <c r="AH116" s="106" t="s">
        <v>66</v>
      </c>
      <c r="AI116" s="103" t="s">
        <v>77</v>
      </c>
      <c r="AJ116" s="106" t="s">
        <v>66</v>
      </c>
      <c r="AK116" s="103" t="s">
        <v>77</v>
      </c>
      <c r="AL116" s="106" t="s">
        <v>66</v>
      </c>
      <c r="AM116" s="103" t="s">
        <v>77</v>
      </c>
      <c r="AN116" s="106" t="s">
        <v>66</v>
      </c>
      <c r="AO116" s="103" t="s">
        <v>77</v>
      </c>
      <c r="AP116" s="106" t="s">
        <v>66</v>
      </c>
      <c r="AQ116" s="103" t="s">
        <v>77</v>
      </c>
      <c r="AR116" s="106" t="s">
        <v>66</v>
      </c>
      <c r="AS116" s="103" t="s">
        <v>77</v>
      </c>
      <c r="AT116" s="106" t="s">
        <v>66</v>
      </c>
      <c r="AU116" s="103" t="s">
        <v>77</v>
      </c>
      <c r="AV116" s="106" t="s">
        <v>66</v>
      </c>
      <c r="AW116" s="103" t="s">
        <v>77</v>
      </c>
      <c r="AX116" s="106" t="s">
        <v>66</v>
      </c>
      <c r="AY116" s="103" t="s">
        <v>77</v>
      </c>
      <c r="AZ116" s="106" t="s">
        <v>66</v>
      </c>
      <c r="BA116" s="103" t="s">
        <v>77</v>
      </c>
      <c r="BB116" s="106" t="s">
        <v>66</v>
      </c>
      <c r="BC116" s="104" t="s">
        <v>77</v>
      </c>
      <c r="BD116" s="98"/>
      <c r="BE116" s="107" t="s">
        <v>66</v>
      </c>
      <c r="BF116" s="103" t="s">
        <v>77</v>
      </c>
      <c r="BG116" s="108" t="s">
        <v>66</v>
      </c>
      <c r="BH116" s="103" t="s">
        <v>77</v>
      </c>
      <c r="BI116" s="108" t="s">
        <v>66</v>
      </c>
      <c r="BJ116" s="103" t="s">
        <v>77</v>
      </c>
      <c r="BK116" s="108" t="s">
        <v>66</v>
      </c>
      <c r="BL116" s="103" t="s">
        <v>77</v>
      </c>
      <c r="BM116" s="108" t="s">
        <v>66</v>
      </c>
      <c r="BN116" s="103" t="s">
        <v>77</v>
      </c>
      <c r="BO116" s="108" t="s">
        <v>66</v>
      </c>
      <c r="BP116" s="103" t="s">
        <v>77</v>
      </c>
      <c r="BQ116" s="108" t="s">
        <v>66</v>
      </c>
      <c r="BR116" s="103" t="s">
        <v>77</v>
      </c>
      <c r="BS116" s="108" t="s">
        <v>66</v>
      </c>
      <c r="BT116" s="103" t="s">
        <v>77</v>
      </c>
      <c r="BU116" s="108" t="s">
        <v>66</v>
      </c>
      <c r="BV116" s="103" t="s">
        <v>77</v>
      </c>
      <c r="BW116" s="108" t="s">
        <v>66</v>
      </c>
      <c r="BX116" s="103" t="s">
        <v>77</v>
      </c>
      <c r="BY116" s="108" t="s">
        <v>66</v>
      </c>
      <c r="BZ116" s="103" t="s">
        <v>77</v>
      </c>
      <c r="CA116" s="108" t="s">
        <v>66</v>
      </c>
      <c r="CB116" s="103" t="s">
        <v>77</v>
      </c>
      <c r="CC116" s="108" t="s">
        <v>66</v>
      </c>
      <c r="CD116" s="104" t="s">
        <v>77</v>
      </c>
      <c r="CE116" s="99"/>
      <c r="CF116" s="109" t="s">
        <v>66</v>
      </c>
      <c r="CG116" s="103" t="s">
        <v>77</v>
      </c>
      <c r="CH116" s="110" t="s">
        <v>66</v>
      </c>
      <c r="CI116" s="103" t="s">
        <v>77</v>
      </c>
      <c r="CJ116" s="110" t="s">
        <v>66</v>
      </c>
      <c r="CK116" s="103" t="s">
        <v>77</v>
      </c>
      <c r="CL116" s="110" t="s">
        <v>66</v>
      </c>
      <c r="CM116" s="103" t="s">
        <v>77</v>
      </c>
      <c r="CN116" s="110" t="s">
        <v>66</v>
      </c>
      <c r="CO116" s="103" t="s">
        <v>77</v>
      </c>
      <c r="CP116" s="110" t="s">
        <v>66</v>
      </c>
      <c r="CQ116" s="103" t="s">
        <v>77</v>
      </c>
      <c r="CR116" s="110" t="s">
        <v>66</v>
      </c>
      <c r="CS116" s="103" t="s">
        <v>77</v>
      </c>
      <c r="CT116" s="110" t="s">
        <v>66</v>
      </c>
      <c r="CU116" s="103" t="s">
        <v>77</v>
      </c>
      <c r="CV116" s="110" t="s">
        <v>66</v>
      </c>
      <c r="CW116" s="103" t="s">
        <v>77</v>
      </c>
      <c r="CX116" s="110" t="s">
        <v>66</v>
      </c>
      <c r="CY116" s="103" t="s">
        <v>77</v>
      </c>
      <c r="CZ116" s="110" t="s">
        <v>66</v>
      </c>
      <c r="DA116" s="103" t="s">
        <v>77</v>
      </c>
      <c r="DB116" s="110" t="s">
        <v>66</v>
      </c>
      <c r="DC116" s="103" t="s">
        <v>77</v>
      </c>
      <c r="DD116" s="110" t="s">
        <v>66</v>
      </c>
      <c r="DE116" s="104" t="s">
        <v>77</v>
      </c>
      <c r="DF116" s="111" t="s">
        <v>922</v>
      </c>
      <c r="DG116" s="112"/>
      <c r="DH116" s="96"/>
      <c r="DI116" s="200">
        <v>0</v>
      </c>
      <c r="DJ116" s="200">
        <v>0</v>
      </c>
      <c r="DK116" s="95"/>
      <c r="DL116" s="206" t="s">
        <v>23</v>
      </c>
      <c r="DM116" s="122" t="s">
        <v>60</v>
      </c>
      <c r="DN116" s="122"/>
      <c r="DO116" s="122" t="s">
        <v>61</v>
      </c>
      <c r="DP116" s="122"/>
      <c r="DQ116" s="123"/>
      <c r="DR116" s="200">
        <v>0</v>
      </c>
      <c r="DS116" s="200">
        <v>0</v>
      </c>
      <c r="DT116" s="200">
        <v>0</v>
      </c>
      <c r="DU116" s="200">
        <v>0</v>
      </c>
      <c r="DV116" s="200">
        <v>0</v>
      </c>
      <c r="DW116" s="200">
        <v>0</v>
      </c>
      <c r="DX116" s="200">
        <v>0</v>
      </c>
      <c r="DY116" s="397"/>
    </row>
    <row r="117" spans="2:129" ht="15.95" customHeight="1">
      <c r="B117" s="491" t="s">
        <v>612</v>
      </c>
      <c r="C117" s="492"/>
      <c r="D117" s="493"/>
      <c r="E117" s="492"/>
      <c r="F117" s="493"/>
      <c r="G117" s="492"/>
      <c r="H117" s="493"/>
      <c r="I117" s="492"/>
      <c r="J117" s="493"/>
      <c r="K117" s="492"/>
      <c r="L117" s="493"/>
      <c r="M117" s="492"/>
      <c r="N117" s="493"/>
      <c r="O117" s="492"/>
      <c r="P117" s="493"/>
      <c r="Q117" s="492"/>
      <c r="R117" s="493"/>
      <c r="S117" s="492"/>
      <c r="T117" s="493"/>
      <c r="U117" s="492"/>
      <c r="V117" s="493"/>
      <c r="W117" s="492"/>
      <c r="X117" s="493"/>
      <c r="Y117" s="492"/>
      <c r="Z117" s="493"/>
      <c r="AA117" s="492"/>
      <c r="AB117" s="494"/>
      <c r="AC117" s="432"/>
      <c r="AD117" s="492"/>
      <c r="AE117" s="493"/>
      <c r="AF117" s="492"/>
      <c r="AG117" s="493"/>
      <c r="AH117" s="492"/>
      <c r="AI117" s="493"/>
      <c r="AJ117" s="492"/>
      <c r="AK117" s="493"/>
      <c r="AL117" s="492"/>
      <c r="AM117" s="493"/>
      <c r="AN117" s="492"/>
      <c r="AO117" s="493"/>
      <c r="AP117" s="492"/>
      <c r="AQ117" s="493"/>
      <c r="AR117" s="492"/>
      <c r="AS117" s="493"/>
      <c r="AT117" s="492"/>
      <c r="AU117" s="493"/>
      <c r="AV117" s="492"/>
      <c r="AW117" s="493"/>
      <c r="AX117" s="492"/>
      <c r="AY117" s="493"/>
      <c r="AZ117" s="492"/>
      <c r="BA117" s="493"/>
      <c r="BB117" s="492"/>
      <c r="BC117" s="494"/>
      <c r="BD117" s="433"/>
      <c r="BE117" s="492"/>
      <c r="BF117" s="493"/>
      <c r="BG117" s="492"/>
      <c r="BH117" s="493"/>
      <c r="BI117" s="492"/>
      <c r="BJ117" s="493"/>
      <c r="BK117" s="492"/>
      <c r="BL117" s="493"/>
      <c r="BM117" s="492"/>
      <c r="BN117" s="493"/>
      <c r="BO117" s="492"/>
      <c r="BP117" s="493"/>
      <c r="BQ117" s="492"/>
      <c r="BR117" s="493"/>
      <c r="BS117" s="492"/>
      <c r="BT117" s="493"/>
      <c r="BU117" s="492"/>
      <c r="BV117" s="493"/>
      <c r="BW117" s="492"/>
      <c r="BX117" s="493"/>
      <c r="BY117" s="492"/>
      <c r="BZ117" s="493"/>
      <c r="CA117" s="492"/>
      <c r="CB117" s="493"/>
      <c r="CC117" s="492"/>
      <c r="CD117" s="494"/>
      <c r="CE117" s="434"/>
      <c r="CF117" s="492"/>
      <c r="CG117" s="493"/>
      <c r="CH117" s="492"/>
      <c r="CI117" s="493"/>
      <c r="CJ117" s="492"/>
      <c r="CK117" s="493"/>
      <c r="CL117" s="492"/>
      <c r="CM117" s="493"/>
      <c r="CN117" s="492"/>
      <c r="CO117" s="493"/>
      <c r="CP117" s="492"/>
      <c r="CQ117" s="493"/>
      <c r="CR117" s="492"/>
      <c r="CS117" s="493"/>
      <c r="CT117" s="492"/>
      <c r="CU117" s="493"/>
      <c r="CV117" s="492"/>
      <c r="CW117" s="493"/>
      <c r="CX117" s="492"/>
      <c r="CY117" s="493"/>
      <c r="CZ117" s="492"/>
      <c r="DA117" s="493"/>
      <c r="DB117" s="492"/>
      <c r="DC117" s="493"/>
      <c r="DD117" s="492"/>
      <c r="DE117" s="494"/>
      <c r="DF117" s="495">
        <f t="shared" ref="DF117:DF128" si="72">SUM(C117:DE117)</f>
        <v>0</v>
      </c>
      <c r="DG117" s="496" t="str">
        <f>IF(DF117=0,"",DF117/DB296)</f>
        <v/>
      </c>
      <c r="DH117" s="497">
        <f t="shared" ref="DH117:DH129" si="73">COUNTA(C117:DE117)</f>
        <v>0</v>
      </c>
      <c r="DI117" s="200"/>
      <c r="DJ117" s="200">
        <v>0</v>
      </c>
      <c r="DK117" s="95"/>
      <c r="DL117" s="124" t="s">
        <v>24</v>
      </c>
      <c r="DM117" s="125" t="s">
        <v>62</v>
      </c>
      <c r="DN117" s="125"/>
      <c r="DO117" s="125" t="s">
        <v>63</v>
      </c>
      <c r="DP117" s="125"/>
      <c r="DQ117" s="126"/>
      <c r="DR117" s="200">
        <v>0</v>
      </c>
      <c r="DS117" s="200">
        <v>0</v>
      </c>
      <c r="DT117" s="200">
        <v>0</v>
      </c>
      <c r="DU117" s="200">
        <v>0</v>
      </c>
      <c r="DV117" s="200">
        <v>0</v>
      </c>
      <c r="DW117" s="200">
        <v>0</v>
      </c>
      <c r="DX117" s="200">
        <v>0</v>
      </c>
      <c r="DY117" s="397"/>
    </row>
    <row r="118" spans="2:129" ht="15.95" customHeight="1">
      <c r="B118" s="491" t="s">
        <v>621</v>
      </c>
      <c r="C118" s="492"/>
      <c r="D118" s="493"/>
      <c r="E118" s="492"/>
      <c r="F118" s="493"/>
      <c r="G118" s="492"/>
      <c r="H118" s="493"/>
      <c r="I118" s="492"/>
      <c r="J118" s="493"/>
      <c r="K118" s="492"/>
      <c r="L118" s="493"/>
      <c r="M118" s="492"/>
      <c r="N118" s="493"/>
      <c r="O118" s="492"/>
      <c r="P118" s="493"/>
      <c r="Q118" s="492"/>
      <c r="R118" s="493"/>
      <c r="S118" s="492"/>
      <c r="T118" s="493"/>
      <c r="U118" s="492"/>
      <c r="V118" s="493"/>
      <c r="W118" s="492"/>
      <c r="X118" s="493"/>
      <c r="Y118" s="492"/>
      <c r="Z118" s="493"/>
      <c r="AA118" s="492"/>
      <c r="AB118" s="494"/>
      <c r="AC118" s="432"/>
      <c r="AD118" s="492"/>
      <c r="AE118" s="493"/>
      <c r="AF118" s="492"/>
      <c r="AG118" s="493"/>
      <c r="AH118" s="492"/>
      <c r="AI118" s="493"/>
      <c r="AJ118" s="492"/>
      <c r="AK118" s="493"/>
      <c r="AL118" s="492"/>
      <c r="AM118" s="493"/>
      <c r="AN118" s="492"/>
      <c r="AO118" s="493"/>
      <c r="AP118" s="492"/>
      <c r="AQ118" s="493"/>
      <c r="AR118" s="492"/>
      <c r="AS118" s="493"/>
      <c r="AT118" s="492"/>
      <c r="AU118" s="493"/>
      <c r="AV118" s="492"/>
      <c r="AW118" s="493"/>
      <c r="AX118" s="492"/>
      <c r="AY118" s="493"/>
      <c r="AZ118" s="492"/>
      <c r="BA118" s="493"/>
      <c r="BB118" s="492"/>
      <c r="BC118" s="494"/>
      <c r="BD118" s="433"/>
      <c r="BE118" s="492"/>
      <c r="BF118" s="493"/>
      <c r="BG118" s="492"/>
      <c r="BH118" s="493"/>
      <c r="BI118" s="492"/>
      <c r="BJ118" s="493"/>
      <c r="BK118" s="492"/>
      <c r="BL118" s="493"/>
      <c r="BM118" s="492"/>
      <c r="BN118" s="493"/>
      <c r="BO118" s="492"/>
      <c r="BP118" s="493"/>
      <c r="BQ118" s="492"/>
      <c r="BR118" s="493"/>
      <c r="BS118" s="492"/>
      <c r="BT118" s="493"/>
      <c r="BU118" s="492"/>
      <c r="BV118" s="493"/>
      <c r="BW118" s="492"/>
      <c r="BX118" s="493"/>
      <c r="BY118" s="492"/>
      <c r="BZ118" s="493"/>
      <c r="CA118" s="492"/>
      <c r="CB118" s="493"/>
      <c r="CC118" s="492"/>
      <c r="CD118" s="494"/>
      <c r="CE118" s="434"/>
      <c r="CF118" s="492"/>
      <c r="CG118" s="493"/>
      <c r="CH118" s="492"/>
      <c r="CI118" s="493"/>
      <c r="CJ118" s="492"/>
      <c r="CK118" s="493"/>
      <c r="CL118" s="492"/>
      <c r="CM118" s="493"/>
      <c r="CN118" s="492"/>
      <c r="CO118" s="493"/>
      <c r="CP118" s="492"/>
      <c r="CQ118" s="493"/>
      <c r="CR118" s="492"/>
      <c r="CS118" s="493"/>
      <c r="CT118" s="492"/>
      <c r="CU118" s="493"/>
      <c r="CV118" s="492"/>
      <c r="CW118" s="493"/>
      <c r="CX118" s="492"/>
      <c r="CY118" s="493"/>
      <c r="CZ118" s="492"/>
      <c r="DA118" s="493"/>
      <c r="DB118" s="492"/>
      <c r="DC118" s="493"/>
      <c r="DD118" s="492"/>
      <c r="DE118" s="494"/>
      <c r="DF118" s="495">
        <f t="shared" si="72"/>
        <v>0</v>
      </c>
      <c r="DG118" s="496" t="str">
        <f>IF(DF118=0,"",DF118/DB296)</f>
        <v/>
      </c>
      <c r="DH118" s="497">
        <f t="shared" si="73"/>
        <v>0</v>
      </c>
      <c r="DI118" s="200"/>
      <c r="DJ118" s="200">
        <v>0</v>
      </c>
      <c r="DK118" s="95"/>
      <c r="DL118" s="200">
        <v>0</v>
      </c>
      <c r="DM118" s="200">
        <v>0</v>
      </c>
      <c r="DN118" s="200">
        <v>0</v>
      </c>
      <c r="DO118" s="200">
        <v>0</v>
      </c>
      <c r="DP118" s="200">
        <v>0</v>
      </c>
      <c r="DQ118" s="200">
        <v>0</v>
      </c>
      <c r="DR118" s="200">
        <v>0</v>
      </c>
      <c r="DS118" s="200">
        <v>0</v>
      </c>
      <c r="DT118" s="200">
        <v>0</v>
      </c>
      <c r="DU118" s="200">
        <v>0</v>
      </c>
      <c r="DV118" s="200">
        <v>0</v>
      </c>
      <c r="DW118" s="200">
        <v>0</v>
      </c>
      <c r="DX118" s="200">
        <v>0</v>
      </c>
      <c r="DY118" s="397"/>
    </row>
    <row r="119" spans="2:129" ht="15.95" customHeight="1">
      <c r="B119" s="491" t="s">
        <v>942</v>
      </c>
      <c r="C119" s="492"/>
      <c r="D119" s="493"/>
      <c r="E119" s="492"/>
      <c r="F119" s="493"/>
      <c r="G119" s="492"/>
      <c r="H119" s="493"/>
      <c r="I119" s="492"/>
      <c r="J119" s="493"/>
      <c r="K119" s="492"/>
      <c r="L119" s="493"/>
      <c r="M119" s="492"/>
      <c r="N119" s="493"/>
      <c r="O119" s="492"/>
      <c r="P119" s="493"/>
      <c r="Q119" s="492"/>
      <c r="R119" s="493"/>
      <c r="S119" s="492"/>
      <c r="T119" s="493"/>
      <c r="U119" s="492"/>
      <c r="V119" s="493"/>
      <c r="W119" s="492"/>
      <c r="X119" s="493"/>
      <c r="Y119" s="492"/>
      <c r="Z119" s="493"/>
      <c r="AA119" s="492"/>
      <c r="AB119" s="494"/>
      <c r="AC119" s="432"/>
      <c r="AD119" s="492"/>
      <c r="AE119" s="493"/>
      <c r="AF119" s="492"/>
      <c r="AG119" s="493"/>
      <c r="AH119" s="492"/>
      <c r="AI119" s="493"/>
      <c r="AJ119" s="492"/>
      <c r="AK119" s="493"/>
      <c r="AL119" s="492"/>
      <c r="AM119" s="493"/>
      <c r="AN119" s="492"/>
      <c r="AO119" s="493"/>
      <c r="AP119" s="492"/>
      <c r="AQ119" s="493"/>
      <c r="AR119" s="492"/>
      <c r="AS119" s="493"/>
      <c r="AT119" s="492"/>
      <c r="AU119" s="493"/>
      <c r="AV119" s="492"/>
      <c r="AW119" s="493"/>
      <c r="AX119" s="492"/>
      <c r="AY119" s="493"/>
      <c r="AZ119" s="492"/>
      <c r="BA119" s="493"/>
      <c r="BB119" s="492"/>
      <c r="BC119" s="494"/>
      <c r="BD119" s="433"/>
      <c r="BE119" s="492"/>
      <c r="BF119" s="493"/>
      <c r="BG119" s="492"/>
      <c r="BH119" s="493"/>
      <c r="BI119" s="492"/>
      <c r="BJ119" s="493"/>
      <c r="BK119" s="492"/>
      <c r="BL119" s="493"/>
      <c r="BM119" s="492"/>
      <c r="BN119" s="493"/>
      <c r="BO119" s="492"/>
      <c r="BP119" s="493"/>
      <c r="BQ119" s="492"/>
      <c r="BR119" s="493"/>
      <c r="BS119" s="492"/>
      <c r="BT119" s="493"/>
      <c r="BU119" s="492"/>
      <c r="BV119" s="493"/>
      <c r="BW119" s="492"/>
      <c r="BX119" s="493"/>
      <c r="BY119" s="492"/>
      <c r="BZ119" s="493"/>
      <c r="CA119" s="492"/>
      <c r="CB119" s="493"/>
      <c r="CC119" s="492"/>
      <c r="CD119" s="494"/>
      <c r="CE119" s="434"/>
      <c r="CF119" s="492"/>
      <c r="CG119" s="493"/>
      <c r="CH119" s="492"/>
      <c r="CI119" s="493"/>
      <c r="CJ119" s="492"/>
      <c r="CK119" s="493"/>
      <c r="CL119" s="492"/>
      <c r="CM119" s="493"/>
      <c r="CN119" s="492"/>
      <c r="CO119" s="493"/>
      <c r="CP119" s="492"/>
      <c r="CQ119" s="493"/>
      <c r="CR119" s="492"/>
      <c r="CS119" s="493"/>
      <c r="CT119" s="492"/>
      <c r="CU119" s="493"/>
      <c r="CV119" s="492"/>
      <c r="CW119" s="493"/>
      <c r="CX119" s="492"/>
      <c r="CY119" s="493"/>
      <c r="CZ119" s="492"/>
      <c r="DA119" s="493"/>
      <c r="DB119" s="492"/>
      <c r="DC119" s="493"/>
      <c r="DD119" s="492"/>
      <c r="DE119" s="494"/>
      <c r="DF119" s="495">
        <f t="shared" si="72"/>
        <v>0</v>
      </c>
      <c r="DG119" s="496" t="str">
        <f>IF(DF119=0,"",DF119/DB296)</f>
        <v/>
      </c>
      <c r="DH119" s="497">
        <f t="shared" si="73"/>
        <v>0</v>
      </c>
      <c r="DI119" s="200"/>
      <c r="DJ119" s="200">
        <v>0</v>
      </c>
      <c r="DK119" s="95"/>
      <c r="DL119" s="1034" t="s">
        <v>1138</v>
      </c>
      <c r="DM119" s="200"/>
      <c r="DN119" s="200"/>
      <c r="DO119" s="200"/>
      <c r="DP119" s="200"/>
      <c r="DQ119" s="200"/>
      <c r="DR119" s="200"/>
      <c r="DS119" s="200">
        <v>0</v>
      </c>
      <c r="DT119" s="200">
        <v>0</v>
      </c>
      <c r="DU119" s="200">
        <v>0</v>
      </c>
      <c r="DV119" s="200">
        <v>0</v>
      </c>
      <c r="DW119" s="200">
        <v>0</v>
      </c>
      <c r="DX119" s="200">
        <v>0</v>
      </c>
      <c r="DY119" s="397"/>
    </row>
    <row r="120" spans="2:129" ht="15.95" customHeight="1">
      <c r="B120" s="491" t="s">
        <v>629</v>
      </c>
      <c r="C120" s="492"/>
      <c r="D120" s="493"/>
      <c r="E120" s="492"/>
      <c r="F120" s="493"/>
      <c r="G120" s="492"/>
      <c r="H120" s="493"/>
      <c r="I120" s="492"/>
      <c r="J120" s="493"/>
      <c r="K120" s="492"/>
      <c r="L120" s="493"/>
      <c r="M120" s="492"/>
      <c r="N120" s="493"/>
      <c r="O120" s="492"/>
      <c r="P120" s="493"/>
      <c r="Q120" s="492"/>
      <c r="R120" s="493"/>
      <c r="S120" s="492"/>
      <c r="T120" s="493"/>
      <c r="U120" s="492"/>
      <c r="V120" s="493"/>
      <c r="W120" s="492"/>
      <c r="X120" s="493"/>
      <c r="Y120" s="492"/>
      <c r="Z120" s="493"/>
      <c r="AA120" s="492"/>
      <c r="AB120" s="494"/>
      <c r="AC120" s="432"/>
      <c r="AD120" s="492"/>
      <c r="AE120" s="493"/>
      <c r="AF120" s="492"/>
      <c r="AG120" s="493"/>
      <c r="AH120" s="492"/>
      <c r="AI120" s="493"/>
      <c r="AJ120" s="492"/>
      <c r="AK120" s="493"/>
      <c r="AL120" s="492"/>
      <c r="AM120" s="493"/>
      <c r="AN120" s="492"/>
      <c r="AO120" s="493"/>
      <c r="AP120" s="492"/>
      <c r="AQ120" s="493"/>
      <c r="AR120" s="492"/>
      <c r="AS120" s="493"/>
      <c r="AT120" s="492"/>
      <c r="AU120" s="493"/>
      <c r="AV120" s="492"/>
      <c r="AW120" s="493"/>
      <c r="AX120" s="492"/>
      <c r="AY120" s="493"/>
      <c r="AZ120" s="492"/>
      <c r="BA120" s="493"/>
      <c r="BB120" s="492"/>
      <c r="BC120" s="494"/>
      <c r="BD120" s="433"/>
      <c r="BE120" s="492"/>
      <c r="BF120" s="493"/>
      <c r="BG120" s="492"/>
      <c r="BH120" s="493"/>
      <c r="BI120" s="492"/>
      <c r="BJ120" s="493"/>
      <c r="BK120" s="492"/>
      <c r="BL120" s="493"/>
      <c r="BM120" s="492"/>
      <c r="BN120" s="493"/>
      <c r="BO120" s="492"/>
      <c r="BP120" s="493"/>
      <c r="BQ120" s="492"/>
      <c r="BR120" s="493"/>
      <c r="BS120" s="492"/>
      <c r="BT120" s="493"/>
      <c r="BU120" s="492"/>
      <c r="BV120" s="493"/>
      <c r="BW120" s="492"/>
      <c r="BX120" s="493"/>
      <c r="BY120" s="492"/>
      <c r="BZ120" s="493"/>
      <c r="CA120" s="492"/>
      <c r="CB120" s="493"/>
      <c r="CC120" s="492"/>
      <c r="CD120" s="494"/>
      <c r="CE120" s="434"/>
      <c r="CF120" s="492"/>
      <c r="CG120" s="493"/>
      <c r="CH120" s="492"/>
      <c r="CI120" s="493"/>
      <c r="CJ120" s="492"/>
      <c r="CK120" s="493"/>
      <c r="CL120" s="492"/>
      <c r="CM120" s="493"/>
      <c r="CN120" s="492"/>
      <c r="CO120" s="493"/>
      <c r="CP120" s="492"/>
      <c r="CQ120" s="493"/>
      <c r="CR120" s="492"/>
      <c r="CS120" s="493"/>
      <c r="CT120" s="492"/>
      <c r="CU120" s="493"/>
      <c r="CV120" s="492"/>
      <c r="CW120" s="493"/>
      <c r="CX120" s="492"/>
      <c r="CY120" s="493"/>
      <c r="CZ120" s="492"/>
      <c r="DA120" s="493"/>
      <c r="DB120" s="492"/>
      <c r="DC120" s="493"/>
      <c r="DD120" s="492"/>
      <c r="DE120" s="494"/>
      <c r="DF120" s="495">
        <f t="shared" si="72"/>
        <v>0</v>
      </c>
      <c r="DG120" s="496" t="str">
        <f>IF(DF120=0,"",DF120/DB296)</f>
        <v/>
      </c>
      <c r="DH120" s="497">
        <f t="shared" si="73"/>
        <v>0</v>
      </c>
      <c r="DI120" s="200"/>
      <c r="DJ120" s="200">
        <v>0</v>
      </c>
      <c r="DK120" s="95"/>
      <c r="DL120" s="1034" t="s">
        <v>1139</v>
      </c>
      <c r="DM120" s="200"/>
      <c r="DN120" s="200"/>
      <c r="DO120" s="200"/>
      <c r="DP120" s="200"/>
      <c r="DQ120" s="200"/>
      <c r="DR120" s="200"/>
      <c r="DS120" s="200">
        <v>0</v>
      </c>
      <c r="DT120" s="200">
        <v>0</v>
      </c>
      <c r="DU120" s="200">
        <v>0</v>
      </c>
      <c r="DV120" s="200">
        <v>0</v>
      </c>
      <c r="DW120" s="200">
        <v>0</v>
      </c>
      <c r="DX120" s="200">
        <v>0</v>
      </c>
      <c r="DY120" s="397"/>
    </row>
    <row r="121" spans="2:129" ht="15.95" customHeight="1">
      <c r="B121" s="491" t="s">
        <v>643</v>
      </c>
      <c r="C121" s="492"/>
      <c r="D121" s="493"/>
      <c r="E121" s="492"/>
      <c r="F121" s="493"/>
      <c r="G121" s="492"/>
      <c r="H121" s="493"/>
      <c r="I121" s="492"/>
      <c r="J121" s="493"/>
      <c r="K121" s="492"/>
      <c r="L121" s="493"/>
      <c r="M121" s="492"/>
      <c r="N121" s="493"/>
      <c r="O121" s="492"/>
      <c r="P121" s="493"/>
      <c r="Q121" s="492"/>
      <c r="R121" s="493"/>
      <c r="S121" s="492"/>
      <c r="T121" s="493"/>
      <c r="U121" s="492"/>
      <c r="V121" s="493"/>
      <c r="W121" s="492"/>
      <c r="X121" s="493"/>
      <c r="Y121" s="492"/>
      <c r="Z121" s="493"/>
      <c r="AA121" s="492"/>
      <c r="AB121" s="494"/>
      <c r="AC121" s="432"/>
      <c r="AD121" s="492"/>
      <c r="AE121" s="493"/>
      <c r="AF121" s="492"/>
      <c r="AG121" s="493"/>
      <c r="AH121" s="492"/>
      <c r="AI121" s="493"/>
      <c r="AJ121" s="492"/>
      <c r="AK121" s="493"/>
      <c r="AL121" s="492"/>
      <c r="AM121" s="493"/>
      <c r="AN121" s="492"/>
      <c r="AO121" s="493"/>
      <c r="AP121" s="492"/>
      <c r="AQ121" s="493"/>
      <c r="AR121" s="492"/>
      <c r="AS121" s="493"/>
      <c r="AT121" s="492"/>
      <c r="AU121" s="493"/>
      <c r="AV121" s="492"/>
      <c r="AW121" s="493"/>
      <c r="AX121" s="492"/>
      <c r="AY121" s="493"/>
      <c r="AZ121" s="492"/>
      <c r="BA121" s="493"/>
      <c r="BB121" s="492"/>
      <c r="BC121" s="494"/>
      <c r="BD121" s="433"/>
      <c r="BE121" s="492"/>
      <c r="BF121" s="493"/>
      <c r="BG121" s="492"/>
      <c r="BH121" s="493"/>
      <c r="BI121" s="492"/>
      <c r="BJ121" s="493"/>
      <c r="BK121" s="492"/>
      <c r="BL121" s="493"/>
      <c r="BM121" s="492"/>
      <c r="BN121" s="493"/>
      <c r="BO121" s="492"/>
      <c r="BP121" s="493"/>
      <c r="BQ121" s="492"/>
      <c r="BR121" s="493"/>
      <c r="BS121" s="492"/>
      <c r="BT121" s="493"/>
      <c r="BU121" s="492"/>
      <c r="BV121" s="493"/>
      <c r="BW121" s="492"/>
      <c r="BX121" s="493"/>
      <c r="BY121" s="492"/>
      <c r="BZ121" s="493"/>
      <c r="CA121" s="492"/>
      <c r="CB121" s="493"/>
      <c r="CC121" s="492"/>
      <c r="CD121" s="494"/>
      <c r="CE121" s="434"/>
      <c r="CF121" s="492"/>
      <c r="CG121" s="493"/>
      <c r="CH121" s="492"/>
      <c r="CI121" s="493"/>
      <c r="CJ121" s="492"/>
      <c r="CK121" s="493"/>
      <c r="CL121" s="492"/>
      <c r="CM121" s="493"/>
      <c r="CN121" s="492"/>
      <c r="CO121" s="493"/>
      <c r="CP121" s="492"/>
      <c r="CQ121" s="493"/>
      <c r="CR121" s="492"/>
      <c r="CS121" s="493"/>
      <c r="CT121" s="492"/>
      <c r="CU121" s="493"/>
      <c r="CV121" s="492"/>
      <c r="CW121" s="493"/>
      <c r="CX121" s="492"/>
      <c r="CY121" s="493"/>
      <c r="CZ121" s="492"/>
      <c r="DA121" s="493"/>
      <c r="DB121" s="492"/>
      <c r="DC121" s="493"/>
      <c r="DD121" s="492"/>
      <c r="DE121" s="494"/>
      <c r="DF121" s="495">
        <f t="shared" si="72"/>
        <v>0</v>
      </c>
      <c r="DG121" s="496" t="str">
        <f>IF(DF121=0,"",DF121/DB296)</f>
        <v/>
      </c>
      <c r="DH121" s="497">
        <f t="shared" si="73"/>
        <v>0</v>
      </c>
      <c r="DI121" s="200"/>
      <c r="DJ121" s="200">
        <v>0</v>
      </c>
      <c r="DK121" s="200">
        <v>0</v>
      </c>
      <c r="DL121" s="1034" t="s">
        <v>1140</v>
      </c>
      <c r="DM121" s="200"/>
      <c r="DN121" s="200"/>
      <c r="DO121" s="200"/>
      <c r="DP121" s="200"/>
      <c r="DQ121" s="200"/>
      <c r="DR121" s="200"/>
      <c r="DS121" s="200"/>
      <c r="DT121" s="200">
        <v>0</v>
      </c>
      <c r="DU121" s="200">
        <v>0</v>
      </c>
      <c r="DV121" s="200">
        <v>0</v>
      </c>
      <c r="DW121" s="200">
        <v>0</v>
      </c>
      <c r="DX121" s="200">
        <v>0</v>
      </c>
      <c r="DY121" s="397"/>
    </row>
    <row r="122" spans="2:129" ht="15.95" customHeight="1">
      <c r="B122" s="504" t="s">
        <v>657</v>
      </c>
      <c r="C122" s="492"/>
      <c r="D122" s="493"/>
      <c r="E122" s="492"/>
      <c r="F122" s="493"/>
      <c r="G122" s="492"/>
      <c r="H122" s="493"/>
      <c r="I122" s="492"/>
      <c r="J122" s="493"/>
      <c r="K122" s="492"/>
      <c r="L122" s="493"/>
      <c r="M122" s="492"/>
      <c r="N122" s="493"/>
      <c r="O122" s="492"/>
      <c r="P122" s="493"/>
      <c r="Q122" s="492"/>
      <c r="R122" s="493"/>
      <c r="S122" s="492"/>
      <c r="T122" s="493"/>
      <c r="U122" s="492"/>
      <c r="V122" s="493"/>
      <c r="W122" s="492"/>
      <c r="X122" s="493"/>
      <c r="Y122" s="492"/>
      <c r="Z122" s="493"/>
      <c r="AA122" s="492"/>
      <c r="AB122" s="494"/>
      <c r="AC122" s="432"/>
      <c r="AD122" s="492"/>
      <c r="AE122" s="493"/>
      <c r="AF122" s="492"/>
      <c r="AG122" s="493"/>
      <c r="AH122" s="492"/>
      <c r="AI122" s="493"/>
      <c r="AJ122" s="492"/>
      <c r="AK122" s="493"/>
      <c r="AL122" s="492"/>
      <c r="AM122" s="493"/>
      <c r="AN122" s="492"/>
      <c r="AO122" s="493"/>
      <c r="AP122" s="492"/>
      <c r="AQ122" s="493"/>
      <c r="AR122" s="492"/>
      <c r="AS122" s="493"/>
      <c r="AT122" s="492"/>
      <c r="AU122" s="493"/>
      <c r="AV122" s="492"/>
      <c r="AW122" s="493"/>
      <c r="AX122" s="492"/>
      <c r="AY122" s="493"/>
      <c r="AZ122" s="492"/>
      <c r="BA122" s="493"/>
      <c r="BB122" s="492"/>
      <c r="BC122" s="494"/>
      <c r="BD122" s="433"/>
      <c r="BE122" s="492"/>
      <c r="BF122" s="493"/>
      <c r="BG122" s="492"/>
      <c r="BH122" s="493"/>
      <c r="BI122" s="492"/>
      <c r="BJ122" s="493"/>
      <c r="BK122" s="492"/>
      <c r="BL122" s="493"/>
      <c r="BM122" s="492"/>
      <c r="BN122" s="493"/>
      <c r="BO122" s="492"/>
      <c r="BP122" s="493"/>
      <c r="BQ122" s="492"/>
      <c r="BR122" s="493"/>
      <c r="BS122" s="492"/>
      <c r="BT122" s="493"/>
      <c r="BU122" s="492"/>
      <c r="BV122" s="493"/>
      <c r="BW122" s="492"/>
      <c r="BX122" s="493"/>
      <c r="BY122" s="492"/>
      <c r="BZ122" s="493"/>
      <c r="CA122" s="492"/>
      <c r="CB122" s="493"/>
      <c r="CC122" s="492"/>
      <c r="CD122" s="494"/>
      <c r="CE122" s="434"/>
      <c r="CF122" s="492"/>
      <c r="CG122" s="493"/>
      <c r="CH122" s="492"/>
      <c r="CI122" s="493"/>
      <c r="CJ122" s="492"/>
      <c r="CK122" s="493"/>
      <c r="CL122" s="492"/>
      <c r="CM122" s="493"/>
      <c r="CN122" s="492"/>
      <c r="CO122" s="493"/>
      <c r="CP122" s="492"/>
      <c r="CQ122" s="493"/>
      <c r="CR122" s="492"/>
      <c r="CS122" s="493"/>
      <c r="CT122" s="492"/>
      <c r="CU122" s="493"/>
      <c r="CV122" s="492"/>
      <c r="CW122" s="493"/>
      <c r="CX122" s="492"/>
      <c r="CY122" s="493"/>
      <c r="CZ122" s="492"/>
      <c r="DA122" s="493"/>
      <c r="DB122" s="492"/>
      <c r="DC122" s="493"/>
      <c r="DD122" s="492"/>
      <c r="DE122" s="494"/>
      <c r="DF122" s="495">
        <f t="shared" si="72"/>
        <v>0</v>
      </c>
      <c r="DG122" s="496" t="str">
        <f>IF(DF122=0,"",DF122/DB296)</f>
        <v/>
      </c>
      <c r="DH122" s="497">
        <f t="shared" si="73"/>
        <v>0</v>
      </c>
      <c r="DI122" s="200"/>
      <c r="DJ122" s="200">
        <v>0</v>
      </c>
      <c r="DK122" s="200">
        <v>0</v>
      </c>
      <c r="DL122" s="1034" t="s">
        <v>1141</v>
      </c>
      <c r="DM122" s="200"/>
      <c r="DN122" s="200"/>
      <c r="DO122" s="200"/>
      <c r="DP122" s="200"/>
      <c r="DQ122" s="200"/>
      <c r="DR122" s="200"/>
      <c r="DS122" s="200">
        <v>0</v>
      </c>
      <c r="DT122" s="200">
        <v>0</v>
      </c>
      <c r="DU122" s="200">
        <v>0</v>
      </c>
      <c r="DV122" s="200">
        <v>0</v>
      </c>
      <c r="DW122" s="200">
        <v>0</v>
      </c>
      <c r="DX122" s="200">
        <v>0</v>
      </c>
      <c r="DY122" s="397"/>
    </row>
    <row r="123" spans="2:129" ht="15.95" customHeight="1">
      <c r="B123" s="491" t="s">
        <v>649</v>
      </c>
      <c r="C123" s="492"/>
      <c r="D123" s="493"/>
      <c r="E123" s="492"/>
      <c r="F123" s="493"/>
      <c r="G123" s="492"/>
      <c r="H123" s="493"/>
      <c r="I123" s="492"/>
      <c r="J123" s="493"/>
      <c r="K123" s="492"/>
      <c r="L123" s="493"/>
      <c r="M123" s="492"/>
      <c r="N123" s="493"/>
      <c r="O123" s="492"/>
      <c r="P123" s="493"/>
      <c r="Q123" s="492"/>
      <c r="R123" s="493"/>
      <c r="S123" s="492"/>
      <c r="T123" s="493"/>
      <c r="U123" s="492"/>
      <c r="V123" s="493"/>
      <c r="W123" s="492"/>
      <c r="X123" s="493"/>
      <c r="Y123" s="492"/>
      <c r="Z123" s="493"/>
      <c r="AA123" s="492"/>
      <c r="AB123" s="494"/>
      <c r="AC123" s="432"/>
      <c r="AD123" s="492"/>
      <c r="AE123" s="493"/>
      <c r="AF123" s="492"/>
      <c r="AG123" s="493"/>
      <c r="AH123" s="492"/>
      <c r="AI123" s="493"/>
      <c r="AJ123" s="492"/>
      <c r="AK123" s="493"/>
      <c r="AL123" s="492"/>
      <c r="AM123" s="493"/>
      <c r="AN123" s="492"/>
      <c r="AO123" s="493"/>
      <c r="AP123" s="492"/>
      <c r="AQ123" s="493"/>
      <c r="AR123" s="492"/>
      <c r="AS123" s="493"/>
      <c r="AT123" s="492"/>
      <c r="AU123" s="493"/>
      <c r="AV123" s="492"/>
      <c r="AW123" s="493"/>
      <c r="AX123" s="492"/>
      <c r="AY123" s="493"/>
      <c r="AZ123" s="492"/>
      <c r="BA123" s="493"/>
      <c r="BB123" s="492"/>
      <c r="BC123" s="494"/>
      <c r="BD123" s="433"/>
      <c r="BE123" s="492"/>
      <c r="BF123" s="493"/>
      <c r="BG123" s="492"/>
      <c r="BH123" s="493"/>
      <c r="BI123" s="492"/>
      <c r="BJ123" s="493"/>
      <c r="BK123" s="492"/>
      <c r="BL123" s="493"/>
      <c r="BM123" s="492"/>
      <c r="BN123" s="493"/>
      <c r="BO123" s="492"/>
      <c r="BP123" s="493"/>
      <c r="BQ123" s="492"/>
      <c r="BR123" s="493"/>
      <c r="BS123" s="492"/>
      <c r="BT123" s="493"/>
      <c r="BU123" s="492"/>
      <c r="BV123" s="493"/>
      <c r="BW123" s="492"/>
      <c r="BX123" s="493"/>
      <c r="BY123" s="492"/>
      <c r="BZ123" s="493"/>
      <c r="CA123" s="492"/>
      <c r="CB123" s="493"/>
      <c r="CC123" s="492"/>
      <c r="CD123" s="494"/>
      <c r="CE123" s="434"/>
      <c r="CF123" s="492"/>
      <c r="CG123" s="493"/>
      <c r="CH123" s="492"/>
      <c r="CI123" s="493"/>
      <c r="CJ123" s="492"/>
      <c r="CK123" s="493"/>
      <c r="CL123" s="492"/>
      <c r="CM123" s="493"/>
      <c r="CN123" s="492"/>
      <c r="CO123" s="493"/>
      <c r="CP123" s="492"/>
      <c r="CQ123" s="493"/>
      <c r="CR123" s="492"/>
      <c r="CS123" s="493"/>
      <c r="CT123" s="492"/>
      <c r="CU123" s="493"/>
      <c r="CV123" s="492"/>
      <c r="CW123" s="493"/>
      <c r="CX123" s="492"/>
      <c r="CY123" s="493"/>
      <c r="CZ123" s="492"/>
      <c r="DA123" s="493"/>
      <c r="DB123" s="492"/>
      <c r="DC123" s="493"/>
      <c r="DD123" s="492"/>
      <c r="DE123" s="494"/>
      <c r="DF123" s="495">
        <f t="shared" si="72"/>
        <v>0</v>
      </c>
      <c r="DG123" s="496" t="str">
        <f>IF(DF123=0,"",DF123/DB296)</f>
        <v/>
      </c>
      <c r="DH123" s="497">
        <f t="shared" si="73"/>
        <v>0</v>
      </c>
      <c r="DI123" s="200"/>
      <c r="DJ123" s="200">
        <v>0</v>
      </c>
      <c r="DK123" s="200">
        <v>0</v>
      </c>
      <c r="DL123" s="1035" t="s">
        <v>1142</v>
      </c>
      <c r="DM123" s="200"/>
      <c r="DN123" s="200"/>
      <c r="DO123" s="200"/>
      <c r="DP123" s="200">
        <v>0</v>
      </c>
      <c r="DQ123" s="200">
        <v>0</v>
      </c>
      <c r="DR123" s="200">
        <v>0</v>
      </c>
      <c r="DS123" s="200">
        <v>0</v>
      </c>
      <c r="DT123" s="200">
        <v>0</v>
      </c>
      <c r="DU123" s="200">
        <v>0</v>
      </c>
      <c r="DV123" s="200">
        <v>0</v>
      </c>
      <c r="DW123" s="200">
        <v>0</v>
      </c>
      <c r="DX123" s="200">
        <v>0</v>
      </c>
      <c r="DY123" s="397"/>
    </row>
    <row r="124" spans="2:129" ht="15.95" customHeight="1">
      <c r="B124" s="491" t="s">
        <v>664</v>
      </c>
      <c r="C124" s="492"/>
      <c r="D124" s="493"/>
      <c r="E124" s="492"/>
      <c r="F124" s="493"/>
      <c r="G124" s="492"/>
      <c r="H124" s="493"/>
      <c r="I124" s="492"/>
      <c r="J124" s="493"/>
      <c r="K124" s="492"/>
      <c r="L124" s="493"/>
      <c r="M124" s="492"/>
      <c r="N124" s="493"/>
      <c r="O124" s="492"/>
      <c r="P124" s="493"/>
      <c r="Q124" s="492"/>
      <c r="R124" s="493"/>
      <c r="S124" s="492"/>
      <c r="T124" s="493"/>
      <c r="U124" s="492"/>
      <c r="V124" s="493"/>
      <c r="W124" s="492"/>
      <c r="X124" s="493"/>
      <c r="Y124" s="492"/>
      <c r="Z124" s="493"/>
      <c r="AA124" s="492"/>
      <c r="AB124" s="494"/>
      <c r="AC124" s="432"/>
      <c r="AD124" s="492"/>
      <c r="AE124" s="493"/>
      <c r="AF124" s="492"/>
      <c r="AG124" s="493"/>
      <c r="AH124" s="492"/>
      <c r="AI124" s="493"/>
      <c r="AJ124" s="492"/>
      <c r="AK124" s="493"/>
      <c r="AL124" s="492"/>
      <c r="AM124" s="493"/>
      <c r="AN124" s="492"/>
      <c r="AO124" s="493"/>
      <c r="AP124" s="492"/>
      <c r="AQ124" s="493"/>
      <c r="AR124" s="492"/>
      <c r="AS124" s="493"/>
      <c r="AT124" s="492"/>
      <c r="AU124" s="493"/>
      <c r="AV124" s="492"/>
      <c r="AW124" s="493"/>
      <c r="AX124" s="492"/>
      <c r="AY124" s="493"/>
      <c r="AZ124" s="492"/>
      <c r="BA124" s="493"/>
      <c r="BB124" s="492"/>
      <c r="BC124" s="494"/>
      <c r="BD124" s="433"/>
      <c r="BE124" s="492"/>
      <c r="BF124" s="493"/>
      <c r="BG124" s="492"/>
      <c r="BH124" s="493"/>
      <c r="BI124" s="492"/>
      <c r="BJ124" s="493"/>
      <c r="BK124" s="492"/>
      <c r="BL124" s="493"/>
      <c r="BM124" s="492"/>
      <c r="BN124" s="493"/>
      <c r="BO124" s="492"/>
      <c r="BP124" s="493"/>
      <c r="BQ124" s="492"/>
      <c r="BR124" s="493"/>
      <c r="BS124" s="492"/>
      <c r="BT124" s="493"/>
      <c r="BU124" s="492"/>
      <c r="BV124" s="493"/>
      <c r="BW124" s="492"/>
      <c r="BX124" s="493"/>
      <c r="BY124" s="492"/>
      <c r="BZ124" s="493"/>
      <c r="CA124" s="492"/>
      <c r="CB124" s="493"/>
      <c r="CC124" s="492"/>
      <c r="CD124" s="494"/>
      <c r="CE124" s="434"/>
      <c r="CF124" s="492"/>
      <c r="CG124" s="493"/>
      <c r="CH124" s="492"/>
      <c r="CI124" s="493"/>
      <c r="CJ124" s="492"/>
      <c r="CK124" s="493"/>
      <c r="CL124" s="492"/>
      <c r="CM124" s="493"/>
      <c r="CN124" s="492"/>
      <c r="CO124" s="493"/>
      <c r="CP124" s="492"/>
      <c r="CQ124" s="493"/>
      <c r="CR124" s="492"/>
      <c r="CS124" s="493"/>
      <c r="CT124" s="492"/>
      <c r="CU124" s="493"/>
      <c r="CV124" s="492"/>
      <c r="CW124" s="493"/>
      <c r="CX124" s="492"/>
      <c r="CY124" s="493"/>
      <c r="CZ124" s="492"/>
      <c r="DA124" s="493"/>
      <c r="DB124" s="492"/>
      <c r="DC124" s="493"/>
      <c r="DD124" s="492"/>
      <c r="DE124" s="494"/>
      <c r="DF124" s="495">
        <f t="shared" si="72"/>
        <v>0</v>
      </c>
      <c r="DG124" s="496" t="str">
        <f>IF(DF124=0,"",DF124/DB296)</f>
        <v/>
      </c>
      <c r="DH124" s="497">
        <f t="shared" si="73"/>
        <v>0</v>
      </c>
      <c r="DI124" s="200"/>
      <c r="DJ124" s="200">
        <v>0</v>
      </c>
      <c r="DK124" s="200">
        <v>0</v>
      </c>
      <c r="DL124" s="1036" t="s">
        <v>1143</v>
      </c>
      <c r="DM124" s="200"/>
      <c r="DN124" s="200"/>
      <c r="DO124" s="200"/>
      <c r="DP124" s="200"/>
      <c r="DQ124" s="200"/>
      <c r="DR124" s="200"/>
      <c r="DS124" s="200">
        <v>0</v>
      </c>
      <c r="DT124" s="200">
        <v>0</v>
      </c>
      <c r="DU124" s="200">
        <v>0</v>
      </c>
      <c r="DV124" s="200">
        <v>0</v>
      </c>
      <c r="DW124" s="200">
        <v>0</v>
      </c>
      <c r="DX124" s="200">
        <v>0</v>
      </c>
      <c r="DY124" s="397"/>
    </row>
    <row r="125" spans="2:129" ht="15.95" customHeight="1">
      <c r="B125" s="491" t="s">
        <v>671</v>
      </c>
      <c r="C125" s="492"/>
      <c r="D125" s="493"/>
      <c r="E125" s="492"/>
      <c r="F125" s="493"/>
      <c r="G125" s="492"/>
      <c r="H125" s="493"/>
      <c r="I125" s="492"/>
      <c r="J125" s="493"/>
      <c r="K125" s="492"/>
      <c r="L125" s="493"/>
      <c r="M125" s="492"/>
      <c r="N125" s="493"/>
      <c r="O125" s="492"/>
      <c r="P125" s="493"/>
      <c r="Q125" s="492"/>
      <c r="R125" s="493"/>
      <c r="S125" s="492"/>
      <c r="T125" s="493"/>
      <c r="U125" s="492"/>
      <c r="V125" s="493"/>
      <c r="W125" s="492"/>
      <c r="X125" s="493"/>
      <c r="Y125" s="492"/>
      <c r="Z125" s="493"/>
      <c r="AA125" s="492"/>
      <c r="AB125" s="494"/>
      <c r="AC125" s="432"/>
      <c r="AD125" s="492"/>
      <c r="AE125" s="493"/>
      <c r="AF125" s="492"/>
      <c r="AG125" s="493"/>
      <c r="AH125" s="492"/>
      <c r="AI125" s="493"/>
      <c r="AJ125" s="492"/>
      <c r="AK125" s="493"/>
      <c r="AL125" s="492"/>
      <c r="AM125" s="493"/>
      <c r="AN125" s="492"/>
      <c r="AO125" s="493"/>
      <c r="AP125" s="492"/>
      <c r="AQ125" s="493"/>
      <c r="AR125" s="492"/>
      <c r="AS125" s="493"/>
      <c r="AT125" s="492"/>
      <c r="AU125" s="493"/>
      <c r="AV125" s="492"/>
      <c r="AW125" s="493"/>
      <c r="AX125" s="492"/>
      <c r="AY125" s="493"/>
      <c r="AZ125" s="492"/>
      <c r="BA125" s="493"/>
      <c r="BB125" s="492"/>
      <c r="BC125" s="494"/>
      <c r="BD125" s="433"/>
      <c r="BE125" s="492"/>
      <c r="BF125" s="493"/>
      <c r="BG125" s="492"/>
      <c r="BH125" s="493"/>
      <c r="BI125" s="492"/>
      <c r="BJ125" s="493"/>
      <c r="BK125" s="492"/>
      <c r="BL125" s="493"/>
      <c r="BM125" s="492"/>
      <c r="BN125" s="493"/>
      <c r="BO125" s="492"/>
      <c r="BP125" s="493"/>
      <c r="BQ125" s="492"/>
      <c r="BR125" s="493"/>
      <c r="BS125" s="492"/>
      <c r="BT125" s="493"/>
      <c r="BU125" s="492"/>
      <c r="BV125" s="493"/>
      <c r="BW125" s="492"/>
      <c r="BX125" s="493"/>
      <c r="BY125" s="492"/>
      <c r="BZ125" s="493"/>
      <c r="CA125" s="492"/>
      <c r="CB125" s="493"/>
      <c r="CC125" s="492"/>
      <c r="CD125" s="494"/>
      <c r="CE125" s="434"/>
      <c r="CF125" s="492"/>
      <c r="CG125" s="493"/>
      <c r="CH125" s="492"/>
      <c r="CI125" s="493"/>
      <c r="CJ125" s="492"/>
      <c r="CK125" s="493"/>
      <c r="CL125" s="492"/>
      <c r="CM125" s="493"/>
      <c r="CN125" s="492"/>
      <c r="CO125" s="493"/>
      <c r="CP125" s="492"/>
      <c r="CQ125" s="493"/>
      <c r="CR125" s="492"/>
      <c r="CS125" s="493"/>
      <c r="CT125" s="492"/>
      <c r="CU125" s="493"/>
      <c r="CV125" s="492"/>
      <c r="CW125" s="493"/>
      <c r="CX125" s="492"/>
      <c r="CY125" s="493"/>
      <c r="CZ125" s="492"/>
      <c r="DA125" s="493"/>
      <c r="DB125" s="492"/>
      <c r="DC125" s="493"/>
      <c r="DD125" s="492"/>
      <c r="DE125" s="494"/>
      <c r="DF125" s="495">
        <f t="shared" si="72"/>
        <v>0</v>
      </c>
      <c r="DG125" s="496" t="str">
        <f>IF(DF125=0,"",DF125/DB296)</f>
        <v/>
      </c>
      <c r="DH125" s="497">
        <f t="shared" si="73"/>
        <v>0</v>
      </c>
      <c r="DI125" s="200"/>
      <c r="DJ125" s="200">
        <v>0</v>
      </c>
      <c r="DK125" s="200">
        <v>0</v>
      </c>
      <c r="DP125" s="200">
        <v>0</v>
      </c>
      <c r="DQ125" s="200">
        <v>0</v>
      </c>
      <c r="DR125" s="200">
        <v>0</v>
      </c>
      <c r="DS125" s="200">
        <v>0</v>
      </c>
      <c r="DT125" s="200">
        <v>0</v>
      </c>
      <c r="DU125" s="200">
        <v>0</v>
      </c>
      <c r="DV125" s="200">
        <v>0</v>
      </c>
      <c r="DW125" s="200">
        <v>0</v>
      </c>
      <c r="DX125" s="200">
        <v>0</v>
      </c>
      <c r="DY125" s="397"/>
    </row>
    <row r="126" spans="2:129" ht="15.95" customHeight="1">
      <c r="B126" s="491" t="s">
        <v>679</v>
      </c>
      <c r="C126" s="492"/>
      <c r="D126" s="493"/>
      <c r="E126" s="492"/>
      <c r="F126" s="493"/>
      <c r="G126" s="492"/>
      <c r="H126" s="493"/>
      <c r="I126" s="492"/>
      <c r="J126" s="493"/>
      <c r="K126" s="492"/>
      <c r="L126" s="493"/>
      <c r="M126" s="492"/>
      <c r="N126" s="493"/>
      <c r="O126" s="492"/>
      <c r="P126" s="493"/>
      <c r="Q126" s="492"/>
      <c r="R126" s="493"/>
      <c r="S126" s="492"/>
      <c r="T126" s="493"/>
      <c r="U126" s="492"/>
      <c r="V126" s="493"/>
      <c r="W126" s="492"/>
      <c r="X126" s="493"/>
      <c r="Y126" s="492"/>
      <c r="Z126" s="493"/>
      <c r="AA126" s="492"/>
      <c r="AB126" s="494"/>
      <c r="AC126" s="432"/>
      <c r="AD126" s="492"/>
      <c r="AE126" s="493"/>
      <c r="AF126" s="492"/>
      <c r="AG126" s="493"/>
      <c r="AH126" s="492"/>
      <c r="AI126" s="493"/>
      <c r="AJ126" s="492"/>
      <c r="AK126" s="493"/>
      <c r="AL126" s="492"/>
      <c r="AM126" s="493"/>
      <c r="AN126" s="492"/>
      <c r="AO126" s="493"/>
      <c r="AP126" s="492"/>
      <c r="AQ126" s="493"/>
      <c r="AR126" s="492"/>
      <c r="AS126" s="493"/>
      <c r="AT126" s="492"/>
      <c r="AU126" s="493"/>
      <c r="AV126" s="492"/>
      <c r="AW126" s="493"/>
      <c r="AX126" s="492"/>
      <c r="AY126" s="493"/>
      <c r="AZ126" s="492"/>
      <c r="BA126" s="493"/>
      <c r="BB126" s="492"/>
      <c r="BC126" s="494"/>
      <c r="BD126" s="433"/>
      <c r="BE126" s="492"/>
      <c r="BF126" s="493"/>
      <c r="BG126" s="492"/>
      <c r="BH126" s="493"/>
      <c r="BI126" s="492"/>
      <c r="BJ126" s="493"/>
      <c r="BK126" s="492"/>
      <c r="BL126" s="493"/>
      <c r="BM126" s="492"/>
      <c r="BN126" s="493"/>
      <c r="BO126" s="492"/>
      <c r="BP126" s="493"/>
      <c r="BQ126" s="492"/>
      <c r="BR126" s="493"/>
      <c r="BS126" s="492"/>
      <c r="BT126" s="493"/>
      <c r="BU126" s="492"/>
      <c r="BV126" s="493"/>
      <c r="BW126" s="492"/>
      <c r="BX126" s="493"/>
      <c r="BY126" s="492"/>
      <c r="BZ126" s="493"/>
      <c r="CA126" s="492"/>
      <c r="CB126" s="493"/>
      <c r="CC126" s="492"/>
      <c r="CD126" s="494"/>
      <c r="CE126" s="434"/>
      <c r="CF126" s="492"/>
      <c r="CG126" s="493"/>
      <c r="CH126" s="492"/>
      <c r="CI126" s="493"/>
      <c r="CJ126" s="492"/>
      <c r="CK126" s="493"/>
      <c r="CL126" s="492"/>
      <c r="CM126" s="493"/>
      <c r="CN126" s="492"/>
      <c r="CO126" s="493"/>
      <c r="CP126" s="492"/>
      <c r="CQ126" s="493"/>
      <c r="CR126" s="492"/>
      <c r="CS126" s="493"/>
      <c r="CT126" s="492"/>
      <c r="CU126" s="493"/>
      <c r="CV126" s="492"/>
      <c r="CW126" s="493"/>
      <c r="CX126" s="492"/>
      <c r="CY126" s="493"/>
      <c r="CZ126" s="492"/>
      <c r="DA126" s="493"/>
      <c r="DB126" s="492"/>
      <c r="DC126" s="493"/>
      <c r="DD126" s="492"/>
      <c r="DE126" s="494"/>
      <c r="DF126" s="495">
        <f t="shared" si="72"/>
        <v>0</v>
      </c>
      <c r="DG126" s="496" t="str">
        <f>IF(DF126=0,"",DF126/DB296)</f>
        <v/>
      </c>
      <c r="DH126" s="497">
        <f t="shared" si="73"/>
        <v>0</v>
      </c>
      <c r="DI126" s="200"/>
      <c r="DJ126" s="200">
        <v>0</v>
      </c>
      <c r="DK126" s="200">
        <v>0</v>
      </c>
      <c r="DL126" s="200">
        <v>0</v>
      </c>
      <c r="DM126" s="200">
        <v>0</v>
      </c>
      <c r="DN126" s="200">
        <v>0</v>
      </c>
      <c r="DO126" s="200">
        <v>0</v>
      </c>
      <c r="DP126" s="200">
        <v>0</v>
      </c>
      <c r="DQ126" s="200">
        <v>0</v>
      </c>
      <c r="DR126" s="200">
        <v>0</v>
      </c>
      <c r="DS126" s="200">
        <v>0</v>
      </c>
      <c r="DT126" s="200">
        <v>0</v>
      </c>
      <c r="DU126" s="200">
        <v>0</v>
      </c>
      <c r="DV126" s="200">
        <v>0</v>
      </c>
      <c r="DW126" s="200">
        <v>0</v>
      </c>
      <c r="DX126" s="200">
        <v>0</v>
      </c>
      <c r="DY126" s="397"/>
    </row>
    <row r="127" spans="2:129" ht="15.95" customHeight="1">
      <c r="B127" s="491" t="s">
        <v>685</v>
      </c>
      <c r="C127" s="492"/>
      <c r="D127" s="493"/>
      <c r="E127" s="492"/>
      <c r="F127" s="493"/>
      <c r="G127" s="492"/>
      <c r="H127" s="493"/>
      <c r="I127" s="492"/>
      <c r="J127" s="493"/>
      <c r="K127" s="492"/>
      <c r="L127" s="493"/>
      <c r="M127" s="492"/>
      <c r="N127" s="493"/>
      <c r="O127" s="492"/>
      <c r="P127" s="493"/>
      <c r="Q127" s="492"/>
      <c r="R127" s="493"/>
      <c r="S127" s="492"/>
      <c r="T127" s="493"/>
      <c r="U127" s="492"/>
      <c r="V127" s="493"/>
      <c r="W127" s="492"/>
      <c r="X127" s="493"/>
      <c r="Y127" s="492"/>
      <c r="Z127" s="493"/>
      <c r="AA127" s="492"/>
      <c r="AB127" s="494"/>
      <c r="AC127" s="432"/>
      <c r="AD127" s="492"/>
      <c r="AE127" s="493"/>
      <c r="AF127" s="492"/>
      <c r="AG127" s="493"/>
      <c r="AH127" s="492"/>
      <c r="AI127" s="493"/>
      <c r="AJ127" s="492"/>
      <c r="AK127" s="493"/>
      <c r="AL127" s="492"/>
      <c r="AM127" s="493"/>
      <c r="AN127" s="492"/>
      <c r="AO127" s="493"/>
      <c r="AP127" s="492"/>
      <c r="AQ127" s="493"/>
      <c r="AR127" s="492"/>
      <c r="AS127" s="493"/>
      <c r="AT127" s="492"/>
      <c r="AU127" s="493"/>
      <c r="AV127" s="492"/>
      <c r="AW127" s="493"/>
      <c r="AX127" s="492"/>
      <c r="AY127" s="493"/>
      <c r="AZ127" s="492"/>
      <c r="BA127" s="493"/>
      <c r="BB127" s="492"/>
      <c r="BC127" s="494"/>
      <c r="BD127" s="433"/>
      <c r="BE127" s="492"/>
      <c r="BF127" s="493"/>
      <c r="BG127" s="492"/>
      <c r="BH127" s="493"/>
      <c r="BI127" s="492"/>
      <c r="BJ127" s="493"/>
      <c r="BK127" s="492"/>
      <c r="BL127" s="493"/>
      <c r="BM127" s="492"/>
      <c r="BN127" s="493"/>
      <c r="BO127" s="492"/>
      <c r="BP127" s="493"/>
      <c r="BQ127" s="492"/>
      <c r="BR127" s="493"/>
      <c r="BS127" s="492"/>
      <c r="BT127" s="493"/>
      <c r="BU127" s="492"/>
      <c r="BV127" s="493"/>
      <c r="BW127" s="492"/>
      <c r="BX127" s="493"/>
      <c r="BY127" s="492"/>
      <c r="BZ127" s="493"/>
      <c r="CA127" s="492"/>
      <c r="CB127" s="493"/>
      <c r="CC127" s="492"/>
      <c r="CD127" s="494"/>
      <c r="CE127" s="434"/>
      <c r="CF127" s="492"/>
      <c r="CG127" s="493"/>
      <c r="CH127" s="492"/>
      <c r="CI127" s="493"/>
      <c r="CJ127" s="492"/>
      <c r="CK127" s="493"/>
      <c r="CL127" s="492"/>
      <c r="CM127" s="493"/>
      <c r="CN127" s="492"/>
      <c r="CO127" s="493"/>
      <c r="CP127" s="492"/>
      <c r="CQ127" s="493"/>
      <c r="CR127" s="492"/>
      <c r="CS127" s="493"/>
      <c r="CT127" s="492"/>
      <c r="CU127" s="493"/>
      <c r="CV127" s="492"/>
      <c r="CW127" s="493"/>
      <c r="CX127" s="492"/>
      <c r="CY127" s="493"/>
      <c r="CZ127" s="492"/>
      <c r="DA127" s="493"/>
      <c r="DB127" s="492"/>
      <c r="DC127" s="493"/>
      <c r="DD127" s="492"/>
      <c r="DE127" s="494"/>
      <c r="DF127" s="495">
        <f t="shared" si="72"/>
        <v>0</v>
      </c>
      <c r="DG127" s="496" t="str">
        <f>IF(DF127=0,"",DF127/DB296)</f>
        <v/>
      </c>
      <c r="DH127" s="497">
        <f t="shared" si="73"/>
        <v>0</v>
      </c>
      <c r="DI127" s="200"/>
      <c r="DJ127" s="200">
        <v>0</v>
      </c>
      <c r="DK127" s="200">
        <v>0</v>
      </c>
      <c r="DL127" s="200">
        <v>0</v>
      </c>
      <c r="DM127" s="200">
        <v>0</v>
      </c>
      <c r="DN127" s="200">
        <v>0</v>
      </c>
      <c r="DO127" s="200">
        <v>0</v>
      </c>
      <c r="DP127" s="200">
        <v>0</v>
      </c>
      <c r="DQ127" s="200">
        <v>0</v>
      </c>
      <c r="DR127" s="200">
        <v>0</v>
      </c>
      <c r="DS127" s="200">
        <v>0</v>
      </c>
      <c r="DT127" s="200">
        <v>0</v>
      </c>
      <c r="DU127" s="200">
        <v>0</v>
      </c>
      <c r="DV127" s="200">
        <v>0</v>
      </c>
      <c r="DW127" s="200">
        <v>0</v>
      </c>
      <c r="DX127" s="200">
        <v>0</v>
      </c>
      <c r="DY127" s="397"/>
    </row>
    <row r="128" spans="2:129" ht="15.95" customHeight="1">
      <c r="B128" s="491"/>
      <c r="C128" s="492"/>
      <c r="D128" s="493"/>
      <c r="E128" s="492"/>
      <c r="F128" s="493"/>
      <c r="G128" s="492"/>
      <c r="H128" s="493"/>
      <c r="I128" s="492"/>
      <c r="J128" s="493"/>
      <c r="K128" s="492"/>
      <c r="L128" s="493"/>
      <c r="M128" s="492"/>
      <c r="N128" s="493"/>
      <c r="O128" s="492"/>
      <c r="P128" s="493"/>
      <c r="Q128" s="492"/>
      <c r="R128" s="493"/>
      <c r="S128" s="492"/>
      <c r="T128" s="493"/>
      <c r="U128" s="492"/>
      <c r="V128" s="493"/>
      <c r="W128" s="492"/>
      <c r="X128" s="493"/>
      <c r="Y128" s="492"/>
      <c r="Z128" s="493"/>
      <c r="AA128" s="492"/>
      <c r="AB128" s="494"/>
      <c r="AC128" s="432"/>
      <c r="AD128" s="492"/>
      <c r="AE128" s="493"/>
      <c r="AF128" s="492"/>
      <c r="AG128" s="493"/>
      <c r="AH128" s="492"/>
      <c r="AI128" s="493"/>
      <c r="AJ128" s="492"/>
      <c r="AK128" s="493"/>
      <c r="AL128" s="492"/>
      <c r="AM128" s="493"/>
      <c r="AN128" s="492"/>
      <c r="AO128" s="493"/>
      <c r="AP128" s="492"/>
      <c r="AQ128" s="493"/>
      <c r="AR128" s="492"/>
      <c r="AS128" s="493"/>
      <c r="AT128" s="492"/>
      <c r="AU128" s="493"/>
      <c r="AV128" s="492"/>
      <c r="AW128" s="493"/>
      <c r="AX128" s="492"/>
      <c r="AY128" s="493"/>
      <c r="AZ128" s="492"/>
      <c r="BA128" s="493"/>
      <c r="BB128" s="492"/>
      <c r="BC128" s="494"/>
      <c r="BD128" s="433"/>
      <c r="BE128" s="492"/>
      <c r="BF128" s="493"/>
      <c r="BG128" s="492"/>
      <c r="BH128" s="493"/>
      <c r="BI128" s="492"/>
      <c r="BJ128" s="493"/>
      <c r="BK128" s="492"/>
      <c r="BL128" s="493"/>
      <c r="BM128" s="492"/>
      <c r="BN128" s="493"/>
      <c r="BO128" s="492"/>
      <c r="BP128" s="493"/>
      <c r="BQ128" s="492"/>
      <c r="BR128" s="493"/>
      <c r="BS128" s="492"/>
      <c r="BT128" s="493"/>
      <c r="BU128" s="492"/>
      <c r="BV128" s="493"/>
      <c r="BW128" s="492"/>
      <c r="BX128" s="493"/>
      <c r="BY128" s="492"/>
      <c r="BZ128" s="493"/>
      <c r="CA128" s="492"/>
      <c r="CB128" s="493"/>
      <c r="CC128" s="492"/>
      <c r="CD128" s="494"/>
      <c r="CE128" s="434"/>
      <c r="CF128" s="492"/>
      <c r="CG128" s="493"/>
      <c r="CH128" s="492"/>
      <c r="CI128" s="493"/>
      <c r="CJ128" s="492"/>
      <c r="CK128" s="493"/>
      <c r="CL128" s="492"/>
      <c r="CM128" s="493"/>
      <c r="CN128" s="492"/>
      <c r="CO128" s="493"/>
      <c r="CP128" s="492"/>
      <c r="CQ128" s="493"/>
      <c r="CR128" s="492"/>
      <c r="CS128" s="493"/>
      <c r="CT128" s="492"/>
      <c r="CU128" s="493"/>
      <c r="CV128" s="492"/>
      <c r="CW128" s="493"/>
      <c r="CX128" s="492"/>
      <c r="CY128" s="493"/>
      <c r="CZ128" s="492"/>
      <c r="DA128" s="493"/>
      <c r="DB128" s="492"/>
      <c r="DC128" s="493"/>
      <c r="DD128" s="492"/>
      <c r="DE128" s="494"/>
      <c r="DF128" s="495">
        <f t="shared" si="72"/>
        <v>0</v>
      </c>
      <c r="DG128" s="496" t="str">
        <f>IF(DF128=0,"",DF128/DB296)</f>
        <v/>
      </c>
      <c r="DH128" s="497">
        <f t="shared" si="73"/>
        <v>0</v>
      </c>
      <c r="DI128" s="200"/>
      <c r="DJ128" s="200">
        <v>0</v>
      </c>
      <c r="DK128" s="200">
        <v>0</v>
      </c>
      <c r="DL128" s="200">
        <v>0</v>
      </c>
      <c r="DM128" s="200">
        <v>0</v>
      </c>
      <c r="DN128" s="200">
        <v>0</v>
      </c>
      <c r="DO128" s="200">
        <v>0</v>
      </c>
      <c r="DP128" s="200">
        <v>0</v>
      </c>
      <c r="DQ128" s="3741" t="s">
        <v>1228</v>
      </c>
      <c r="DR128" s="3742"/>
      <c r="DS128" s="3743"/>
      <c r="DT128" s="200">
        <v>0</v>
      </c>
      <c r="DU128" s="3349" t="s">
        <v>1229</v>
      </c>
      <c r="DV128" s="3248"/>
      <c r="DW128" s="3747"/>
      <c r="DX128" s="200">
        <v>0</v>
      </c>
      <c r="DY128" s="397"/>
    </row>
    <row r="129" spans="2:129" ht="15.95" customHeight="1">
      <c r="B129" s="491"/>
      <c r="C129" s="492"/>
      <c r="D129" s="493"/>
      <c r="E129" s="492"/>
      <c r="F129" s="493"/>
      <c r="G129" s="492"/>
      <c r="H129" s="493"/>
      <c r="I129" s="492"/>
      <c r="J129" s="493"/>
      <c r="K129" s="492"/>
      <c r="L129" s="493"/>
      <c r="M129" s="492"/>
      <c r="N129" s="493"/>
      <c r="O129" s="492"/>
      <c r="P129" s="493"/>
      <c r="Q129" s="492"/>
      <c r="R129" s="493"/>
      <c r="S129" s="492"/>
      <c r="T129" s="493"/>
      <c r="U129" s="492"/>
      <c r="V129" s="493"/>
      <c r="W129" s="492"/>
      <c r="X129" s="493"/>
      <c r="Y129" s="492"/>
      <c r="Z129" s="493"/>
      <c r="AA129" s="492"/>
      <c r="AB129" s="494"/>
      <c r="AC129" s="432"/>
      <c r="AD129" s="492"/>
      <c r="AE129" s="493"/>
      <c r="AF129" s="492"/>
      <c r="AG129" s="493"/>
      <c r="AH129" s="492"/>
      <c r="AI129" s="493"/>
      <c r="AJ129" s="492"/>
      <c r="AK129" s="493"/>
      <c r="AL129" s="492"/>
      <c r="AM129" s="493"/>
      <c r="AN129" s="492"/>
      <c r="AO129" s="493"/>
      <c r="AP129" s="492"/>
      <c r="AQ129" s="493"/>
      <c r="AR129" s="492"/>
      <c r="AS129" s="493"/>
      <c r="AT129" s="492"/>
      <c r="AU129" s="493"/>
      <c r="AV129" s="492"/>
      <c r="AW129" s="493"/>
      <c r="AX129" s="492"/>
      <c r="AY129" s="493"/>
      <c r="AZ129" s="492"/>
      <c r="BA129" s="493"/>
      <c r="BB129" s="492"/>
      <c r="BC129" s="494"/>
      <c r="BD129" s="433"/>
      <c r="BE129" s="492"/>
      <c r="BF129" s="493"/>
      <c r="BG129" s="492"/>
      <c r="BH129" s="493"/>
      <c r="BI129" s="492"/>
      <c r="BJ129" s="493"/>
      <c r="BK129" s="492"/>
      <c r="BL129" s="493"/>
      <c r="BM129" s="492"/>
      <c r="BN129" s="493"/>
      <c r="BO129" s="492"/>
      <c r="BP129" s="493"/>
      <c r="BQ129" s="492"/>
      <c r="BR129" s="493"/>
      <c r="BS129" s="492"/>
      <c r="BT129" s="493"/>
      <c r="BU129" s="492"/>
      <c r="BV129" s="493"/>
      <c r="BW129" s="492"/>
      <c r="BX129" s="493"/>
      <c r="BY129" s="492"/>
      <c r="BZ129" s="493"/>
      <c r="CA129" s="492"/>
      <c r="CB129" s="493"/>
      <c r="CC129" s="492"/>
      <c r="CD129" s="494"/>
      <c r="CE129" s="434"/>
      <c r="CF129" s="492"/>
      <c r="CG129" s="493"/>
      <c r="CH129" s="492"/>
      <c r="CI129" s="493"/>
      <c r="CJ129" s="492"/>
      <c r="CK129" s="493"/>
      <c r="CL129" s="492"/>
      <c r="CM129" s="493"/>
      <c r="CN129" s="492"/>
      <c r="CO129" s="493"/>
      <c r="CP129" s="492"/>
      <c r="CQ129" s="493"/>
      <c r="CR129" s="492"/>
      <c r="CS129" s="493"/>
      <c r="CT129" s="492"/>
      <c r="CU129" s="493"/>
      <c r="CV129" s="492"/>
      <c r="CW129" s="493"/>
      <c r="CX129" s="492"/>
      <c r="CY129" s="493"/>
      <c r="CZ129" s="492"/>
      <c r="DA129" s="493"/>
      <c r="DB129" s="492"/>
      <c r="DC129" s="493"/>
      <c r="DD129" s="492"/>
      <c r="DE129" s="494"/>
      <c r="DF129" s="507">
        <f>SUM(C129:DE129)</f>
        <v>0</v>
      </c>
      <c r="DG129" s="496" t="str">
        <f>IF(DF129=0,"",DF129/DB296)</f>
        <v/>
      </c>
      <c r="DH129" s="508">
        <f t="shared" si="73"/>
        <v>0</v>
      </c>
      <c r="DI129" s="200"/>
      <c r="DJ129" s="200">
        <v>0</v>
      </c>
      <c r="DK129" s="200">
        <v>0</v>
      </c>
      <c r="DL129" s="200">
        <v>0</v>
      </c>
      <c r="DM129" s="200">
        <v>0</v>
      </c>
      <c r="DN129" s="200">
        <v>0</v>
      </c>
      <c r="DO129" s="200">
        <v>0</v>
      </c>
      <c r="DP129" s="200">
        <v>0</v>
      </c>
      <c r="DQ129" s="3744"/>
      <c r="DR129" s="3745"/>
      <c r="DS129" s="3746"/>
      <c r="DT129" s="200">
        <v>0</v>
      </c>
      <c r="DU129" s="3748"/>
      <c r="DV129" s="3749"/>
      <c r="DW129" s="3750"/>
      <c r="DX129" s="200">
        <v>0</v>
      </c>
      <c r="DY129" s="397"/>
    </row>
    <row r="130" spans="2:129" ht="15.95" customHeight="1">
      <c r="B130" s="959"/>
      <c r="C130" s="620"/>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2"/>
      <c r="AC130" s="97"/>
      <c r="AD130" s="620"/>
      <c r="AE130" s="621"/>
      <c r="AF130" s="621"/>
      <c r="AG130" s="621"/>
      <c r="AH130" s="621"/>
      <c r="AI130" s="621"/>
      <c r="AJ130" s="621"/>
      <c r="AK130" s="621"/>
      <c r="AL130" s="621"/>
      <c r="AM130" s="621"/>
      <c r="AN130" s="621"/>
      <c r="AO130" s="621"/>
      <c r="AP130" s="621"/>
      <c r="AQ130" s="621"/>
      <c r="AR130" s="621"/>
      <c r="AS130" s="621"/>
      <c r="AT130" s="621"/>
      <c r="AU130" s="621"/>
      <c r="AV130" s="621"/>
      <c r="AW130" s="621"/>
      <c r="AX130" s="621"/>
      <c r="AY130" s="621"/>
      <c r="AZ130" s="621"/>
      <c r="BA130" s="621"/>
      <c r="BB130" s="621"/>
      <c r="BC130" s="622"/>
      <c r="BD130" s="98"/>
      <c r="BE130" s="620"/>
      <c r="BF130" s="621"/>
      <c r="BG130" s="621"/>
      <c r="BH130" s="621"/>
      <c r="BI130" s="621"/>
      <c r="BJ130" s="621"/>
      <c r="BK130" s="621"/>
      <c r="BL130" s="621"/>
      <c r="BM130" s="621"/>
      <c r="BN130" s="621"/>
      <c r="BO130" s="621"/>
      <c r="BP130" s="621"/>
      <c r="BQ130" s="621"/>
      <c r="BR130" s="621"/>
      <c r="BS130" s="621"/>
      <c r="BT130" s="621"/>
      <c r="BU130" s="621"/>
      <c r="BV130" s="621"/>
      <c r="BW130" s="621"/>
      <c r="BX130" s="621"/>
      <c r="BY130" s="621"/>
      <c r="BZ130" s="621"/>
      <c r="CA130" s="621"/>
      <c r="CB130" s="621"/>
      <c r="CC130" s="621"/>
      <c r="CD130" s="622"/>
      <c r="CE130" s="99"/>
      <c r="CF130" s="620"/>
      <c r="CG130" s="621"/>
      <c r="CH130" s="621"/>
      <c r="CI130" s="621"/>
      <c r="CJ130" s="621"/>
      <c r="CK130" s="621"/>
      <c r="CL130" s="621"/>
      <c r="CM130" s="621"/>
      <c r="CN130" s="621"/>
      <c r="CO130" s="621"/>
      <c r="CP130" s="621"/>
      <c r="CQ130" s="621"/>
      <c r="CR130" s="621"/>
      <c r="CS130" s="621"/>
      <c r="CT130" s="621"/>
      <c r="CU130" s="621"/>
      <c r="CV130" s="621"/>
      <c r="CW130" s="621"/>
      <c r="CX130" s="621"/>
      <c r="CY130" s="621"/>
      <c r="CZ130" s="621"/>
      <c r="DA130" s="621"/>
      <c r="DB130" s="621"/>
      <c r="DC130" s="621"/>
      <c r="DD130" s="621"/>
      <c r="DE130" s="621"/>
      <c r="DF130" s="621"/>
      <c r="DG130" s="621"/>
      <c r="DH130" s="544"/>
      <c r="DI130" s="200">
        <v>0</v>
      </c>
      <c r="DJ130" s="200">
        <v>0</v>
      </c>
      <c r="DK130" s="200">
        <v>0</v>
      </c>
      <c r="DL130" s="200">
        <v>0</v>
      </c>
      <c r="DM130" s="200">
        <v>0</v>
      </c>
      <c r="DN130" s="200">
        <v>0</v>
      </c>
      <c r="DO130" s="200">
        <v>0</v>
      </c>
      <c r="DP130" s="200">
        <v>0</v>
      </c>
      <c r="DQ130" s="1357" t="s">
        <v>617</v>
      </c>
      <c r="DR130" s="1358"/>
      <c r="DS130" s="1291">
        <v>1</v>
      </c>
      <c r="DT130" s="200">
        <v>0</v>
      </c>
      <c r="DU130" s="1359" t="s">
        <v>665</v>
      </c>
      <c r="DV130" s="1360"/>
      <c r="DW130" s="1291">
        <v>1</v>
      </c>
      <c r="DX130" s="200">
        <v>0</v>
      </c>
      <c r="DY130" s="397"/>
    </row>
    <row r="131" spans="2:129" ht="15.95" customHeight="1">
      <c r="B131" s="3735" t="s">
        <v>1230</v>
      </c>
      <c r="C131" s="3736"/>
      <c r="D131" s="3736"/>
      <c r="E131" s="3736"/>
      <c r="F131" s="3736"/>
      <c r="G131" s="3736"/>
      <c r="H131" s="3736"/>
      <c r="I131" s="3736"/>
      <c r="J131" s="3736"/>
      <c r="K131" s="3736"/>
      <c r="L131" s="3736"/>
      <c r="M131" s="3736"/>
      <c r="N131" s="3736"/>
      <c r="O131" s="3736"/>
      <c r="P131" s="3736"/>
      <c r="Q131" s="3736"/>
      <c r="R131" s="3736"/>
      <c r="S131" s="3736"/>
      <c r="T131" s="3736"/>
      <c r="U131" s="3736"/>
      <c r="V131" s="3736"/>
      <c r="W131" s="3736"/>
      <c r="X131" s="3736"/>
      <c r="Y131" s="3736"/>
      <c r="Z131" s="3736"/>
      <c r="AA131" s="3736"/>
      <c r="AB131" s="3736"/>
      <c r="AC131" s="3736"/>
      <c r="AD131" s="3736"/>
      <c r="AE131" s="3736"/>
      <c r="AF131" s="3736"/>
      <c r="AG131" s="3736"/>
      <c r="AH131" s="3736"/>
      <c r="AI131" s="3736"/>
      <c r="AJ131" s="3736"/>
      <c r="AK131" s="3736"/>
      <c r="AL131" s="3736"/>
      <c r="AM131" s="3736"/>
      <c r="AN131" s="3736"/>
      <c r="AO131" s="3736"/>
      <c r="AP131" s="3736"/>
      <c r="AQ131" s="3736"/>
      <c r="AR131" s="3736"/>
      <c r="AS131" s="3736"/>
      <c r="AT131" s="3736"/>
      <c r="AU131" s="3736"/>
      <c r="AV131" s="3736"/>
      <c r="AW131" s="3736"/>
      <c r="AX131" s="3736"/>
      <c r="AY131" s="3736"/>
      <c r="AZ131" s="3736"/>
      <c r="BA131" s="3736"/>
      <c r="BB131" s="3736"/>
      <c r="BC131" s="3736"/>
      <c r="BD131" s="3736"/>
      <c r="BE131" s="3736"/>
      <c r="BF131" s="3736"/>
      <c r="BG131" s="3736"/>
      <c r="BH131" s="3736"/>
      <c r="BI131" s="3736"/>
      <c r="BJ131" s="3736"/>
      <c r="BK131" s="3736"/>
      <c r="BL131" s="3736"/>
      <c r="BM131" s="3736"/>
      <c r="BN131" s="3736"/>
      <c r="BO131" s="3736"/>
      <c r="BP131" s="3736"/>
      <c r="BQ131" s="3736"/>
      <c r="BR131" s="3736"/>
      <c r="BS131" s="3736"/>
      <c r="BT131" s="3736"/>
      <c r="BU131" s="3736"/>
      <c r="BV131" s="3736"/>
      <c r="BW131" s="3736"/>
      <c r="BX131" s="3736"/>
      <c r="BY131" s="3736"/>
      <c r="BZ131" s="3736"/>
      <c r="CA131" s="3736"/>
      <c r="CB131" s="3736"/>
      <c r="CC131" s="3736"/>
      <c r="CD131" s="3736"/>
      <c r="CE131" s="3736"/>
      <c r="CF131" s="3737" t="str">
        <f>B131</f>
        <v>Fromages par portions ≥ 150 mg de calcium     20 g Maternelles</v>
      </c>
      <c r="CG131" s="3737"/>
      <c r="CH131" s="3737"/>
      <c r="CI131" s="3737"/>
      <c r="CJ131" s="3737"/>
      <c r="CK131" s="3737"/>
      <c r="CL131" s="3737"/>
      <c r="CM131" s="3737"/>
      <c r="CN131" s="3737"/>
      <c r="CO131" s="3737"/>
      <c r="CP131" s="3737"/>
      <c r="CQ131" s="3737"/>
      <c r="CR131" s="3737"/>
      <c r="CS131" s="3737"/>
      <c r="CT131" s="3737"/>
      <c r="CU131" s="3737"/>
      <c r="CV131" s="3737"/>
      <c r="CW131" s="3737"/>
      <c r="CX131" s="3737"/>
      <c r="CY131" s="3737"/>
      <c r="CZ131" s="3737"/>
      <c r="DA131" s="3737"/>
      <c r="DB131" s="3737"/>
      <c r="DC131" s="3737"/>
      <c r="DD131" s="3737"/>
      <c r="DE131" s="3737"/>
      <c r="DF131" s="3737"/>
      <c r="DG131" s="3738"/>
      <c r="DH131" s="544"/>
      <c r="DI131" s="200">
        <v>0</v>
      </c>
      <c r="DJ131" s="200">
        <v>0</v>
      </c>
      <c r="DK131" s="200">
        <v>0</v>
      </c>
      <c r="DL131" s="200">
        <v>0</v>
      </c>
      <c r="DM131" s="200">
        <v>0</v>
      </c>
      <c r="DN131" s="200">
        <v>0</v>
      </c>
      <c r="DO131" s="200">
        <v>0</v>
      </c>
      <c r="DP131" s="200">
        <v>0</v>
      </c>
      <c r="DQ131" s="1361" t="s">
        <v>627</v>
      </c>
      <c r="DR131" s="1362"/>
      <c r="DS131" s="1291">
        <v>2</v>
      </c>
      <c r="DT131" s="200">
        <v>0</v>
      </c>
      <c r="DU131" s="1363" t="s">
        <v>610</v>
      </c>
      <c r="DV131" s="1364"/>
      <c r="DW131" s="1291">
        <v>2</v>
      </c>
      <c r="DX131" s="200">
        <v>0</v>
      </c>
      <c r="DY131" s="397"/>
    </row>
    <row r="132" spans="2:129" ht="15.95" customHeight="1">
      <c r="B132" s="3735"/>
      <c r="C132" s="3736"/>
      <c r="D132" s="3736"/>
      <c r="E132" s="3736"/>
      <c r="F132" s="3736"/>
      <c r="G132" s="3736"/>
      <c r="H132" s="3736"/>
      <c r="I132" s="3736"/>
      <c r="J132" s="3736"/>
      <c r="K132" s="3736"/>
      <c r="L132" s="3736"/>
      <c r="M132" s="3736"/>
      <c r="N132" s="3736"/>
      <c r="O132" s="3736"/>
      <c r="P132" s="3736"/>
      <c r="Q132" s="3736"/>
      <c r="R132" s="3736"/>
      <c r="S132" s="3736"/>
      <c r="T132" s="3736"/>
      <c r="U132" s="3736"/>
      <c r="V132" s="3736"/>
      <c r="W132" s="3736"/>
      <c r="X132" s="3736"/>
      <c r="Y132" s="3736"/>
      <c r="Z132" s="3736"/>
      <c r="AA132" s="3736"/>
      <c r="AB132" s="3736"/>
      <c r="AC132" s="3736"/>
      <c r="AD132" s="3736"/>
      <c r="AE132" s="3736"/>
      <c r="AF132" s="3736"/>
      <c r="AG132" s="3736"/>
      <c r="AH132" s="3736"/>
      <c r="AI132" s="3736"/>
      <c r="AJ132" s="3736"/>
      <c r="AK132" s="3736"/>
      <c r="AL132" s="3736"/>
      <c r="AM132" s="3736"/>
      <c r="AN132" s="3736"/>
      <c r="AO132" s="3736"/>
      <c r="AP132" s="3736"/>
      <c r="AQ132" s="3736"/>
      <c r="AR132" s="3736"/>
      <c r="AS132" s="3736"/>
      <c r="AT132" s="3736"/>
      <c r="AU132" s="3736"/>
      <c r="AV132" s="3736"/>
      <c r="AW132" s="3736"/>
      <c r="AX132" s="3736"/>
      <c r="AY132" s="3736"/>
      <c r="AZ132" s="3736"/>
      <c r="BA132" s="3736"/>
      <c r="BB132" s="3736"/>
      <c r="BC132" s="3736"/>
      <c r="BD132" s="3736"/>
      <c r="BE132" s="3736"/>
      <c r="BF132" s="3736"/>
      <c r="BG132" s="3736"/>
      <c r="BH132" s="3736"/>
      <c r="BI132" s="3736"/>
      <c r="BJ132" s="3736"/>
      <c r="BK132" s="3736"/>
      <c r="BL132" s="3736"/>
      <c r="BM132" s="3736"/>
      <c r="BN132" s="3736"/>
      <c r="BO132" s="3736"/>
      <c r="BP132" s="3736"/>
      <c r="BQ132" s="3736"/>
      <c r="BR132" s="3736"/>
      <c r="BS132" s="3736"/>
      <c r="BT132" s="3736"/>
      <c r="BU132" s="3736"/>
      <c r="BV132" s="3736"/>
      <c r="BW132" s="3736"/>
      <c r="BX132" s="3736"/>
      <c r="BY132" s="3736"/>
      <c r="BZ132" s="3736"/>
      <c r="CA132" s="3736"/>
      <c r="CB132" s="3736"/>
      <c r="CC132" s="3736"/>
      <c r="CD132" s="3736"/>
      <c r="CE132" s="3736"/>
      <c r="CF132" s="3739"/>
      <c r="CG132" s="3739"/>
      <c r="CH132" s="3739"/>
      <c r="CI132" s="3739"/>
      <c r="CJ132" s="3739"/>
      <c r="CK132" s="3739"/>
      <c r="CL132" s="3739"/>
      <c r="CM132" s="3739"/>
      <c r="CN132" s="3739"/>
      <c r="CO132" s="3739"/>
      <c r="CP132" s="3739"/>
      <c r="CQ132" s="3739"/>
      <c r="CR132" s="3739"/>
      <c r="CS132" s="3739"/>
      <c r="CT132" s="3739"/>
      <c r="CU132" s="3739"/>
      <c r="CV132" s="3739"/>
      <c r="CW132" s="3739"/>
      <c r="CX132" s="3739"/>
      <c r="CY132" s="3739"/>
      <c r="CZ132" s="3739"/>
      <c r="DA132" s="3739"/>
      <c r="DB132" s="3739"/>
      <c r="DC132" s="3739"/>
      <c r="DD132" s="3739"/>
      <c r="DE132" s="3739"/>
      <c r="DF132" s="3739"/>
      <c r="DG132" s="3740"/>
      <c r="DH132" s="544"/>
      <c r="DI132" s="200">
        <v>0</v>
      </c>
      <c r="DJ132" s="200">
        <v>0</v>
      </c>
      <c r="DK132" s="200">
        <v>0</v>
      </c>
      <c r="DL132" s="200">
        <v>0</v>
      </c>
      <c r="DM132" s="200">
        <v>0</v>
      </c>
      <c r="DN132" s="200">
        <v>0</v>
      </c>
      <c r="DO132" s="200">
        <v>0</v>
      </c>
      <c r="DP132" s="200">
        <v>0</v>
      </c>
      <c r="DQ132" s="1361" t="s">
        <v>609</v>
      </c>
      <c r="DR132" s="1362"/>
      <c r="DS132" s="1291">
        <v>3</v>
      </c>
      <c r="DT132" s="200">
        <v>0</v>
      </c>
      <c r="DU132" s="1361" t="s">
        <v>618</v>
      </c>
      <c r="DV132" s="1365"/>
      <c r="DW132" s="1291">
        <v>3</v>
      </c>
      <c r="DX132" s="200">
        <v>0</v>
      </c>
      <c r="DY132" s="397"/>
    </row>
    <row r="133" spans="2:129" s="2" customFormat="1" ht="15.95" customHeight="1">
      <c r="B133" s="947" t="s">
        <v>847</v>
      </c>
      <c r="C133" s="3023">
        <v>1</v>
      </c>
      <c r="D133" s="3024"/>
      <c r="E133" s="3023">
        <f>C133+1</f>
        <v>2</v>
      </c>
      <c r="F133" s="3024"/>
      <c r="G133" s="3023">
        <f>E133+1</f>
        <v>3</v>
      </c>
      <c r="H133" s="3024"/>
      <c r="I133" s="3023">
        <f>G133+1</f>
        <v>4</v>
      </c>
      <c r="J133" s="3024"/>
      <c r="K133" s="3023">
        <f>I133+1</f>
        <v>5</v>
      </c>
      <c r="L133" s="3024"/>
      <c r="M133" s="3023">
        <f>K133+1</f>
        <v>6</v>
      </c>
      <c r="N133" s="3024"/>
      <c r="O133" s="3023">
        <f>M133+1</f>
        <v>7</v>
      </c>
      <c r="P133" s="3024"/>
      <c r="Q133" s="3023">
        <f>O133+1</f>
        <v>8</v>
      </c>
      <c r="R133" s="3024"/>
      <c r="S133" s="3023">
        <f>Q133+1</f>
        <v>9</v>
      </c>
      <c r="T133" s="3024"/>
      <c r="U133" s="3023">
        <f>S133+1</f>
        <v>10</v>
      </c>
      <c r="V133" s="3024"/>
      <c r="W133" s="3023">
        <f>U133+1</f>
        <v>11</v>
      </c>
      <c r="X133" s="3024"/>
      <c r="Y133" s="3023">
        <f>W133+1</f>
        <v>12</v>
      </c>
      <c r="Z133" s="3024"/>
      <c r="AA133" s="3023">
        <f>Y133+1</f>
        <v>13</v>
      </c>
      <c r="AB133" s="3024"/>
      <c r="AC133" s="113"/>
      <c r="AD133" s="3023">
        <f>AA133+1</f>
        <v>14</v>
      </c>
      <c r="AE133" s="3024"/>
      <c r="AF133" s="3023">
        <f>AD133+1</f>
        <v>15</v>
      </c>
      <c r="AG133" s="3024"/>
      <c r="AH133" s="3023">
        <f>AF133+1</f>
        <v>16</v>
      </c>
      <c r="AI133" s="3024"/>
      <c r="AJ133" s="3023">
        <f>AH133+1</f>
        <v>17</v>
      </c>
      <c r="AK133" s="3024"/>
      <c r="AL133" s="3023">
        <f>AJ133+1</f>
        <v>18</v>
      </c>
      <c r="AM133" s="3024"/>
      <c r="AN133" s="3023">
        <f>AL133+1</f>
        <v>19</v>
      </c>
      <c r="AO133" s="3024"/>
      <c r="AP133" s="3023">
        <f>AN133+1</f>
        <v>20</v>
      </c>
      <c r="AQ133" s="3024"/>
      <c r="AR133" s="3023">
        <f>AP133+1</f>
        <v>21</v>
      </c>
      <c r="AS133" s="3024"/>
      <c r="AT133" s="3023">
        <f>AR133+1</f>
        <v>22</v>
      </c>
      <c r="AU133" s="3024"/>
      <c r="AV133" s="3023">
        <f>AT133+1</f>
        <v>23</v>
      </c>
      <c r="AW133" s="3024"/>
      <c r="AX133" s="3023">
        <f>AV133+1</f>
        <v>24</v>
      </c>
      <c r="AY133" s="3024"/>
      <c r="AZ133" s="3023">
        <f>AX133+1</f>
        <v>25</v>
      </c>
      <c r="BA133" s="3024"/>
      <c r="BB133" s="3023">
        <f>AZ133+1</f>
        <v>26</v>
      </c>
      <c r="BC133" s="3024"/>
      <c r="BD133" s="114"/>
      <c r="BE133" s="3023">
        <f>BB133+1</f>
        <v>27</v>
      </c>
      <c r="BF133" s="3024"/>
      <c r="BG133" s="3023">
        <f>BE133+1</f>
        <v>28</v>
      </c>
      <c r="BH133" s="3024"/>
      <c r="BI133" s="3023">
        <f>BG133+1</f>
        <v>29</v>
      </c>
      <c r="BJ133" s="3024"/>
      <c r="BK133" s="3023">
        <f>BI133+1</f>
        <v>30</v>
      </c>
      <c r="BL133" s="3024"/>
      <c r="BM133" s="3023">
        <f>BK133+1</f>
        <v>31</v>
      </c>
      <c r="BN133" s="3024"/>
      <c r="BO133" s="3023">
        <f>BM133+1</f>
        <v>32</v>
      </c>
      <c r="BP133" s="3024"/>
      <c r="BQ133" s="3023">
        <f>BO133+1</f>
        <v>33</v>
      </c>
      <c r="BR133" s="3024"/>
      <c r="BS133" s="3023">
        <f>BQ133+1</f>
        <v>34</v>
      </c>
      <c r="BT133" s="3024"/>
      <c r="BU133" s="3023">
        <f>BS133+1</f>
        <v>35</v>
      </c>
      <c r="BV133" s="3024"/>
      <c r="BW133" s="3023">
        <f>BU133+1</f>
        <v>36</v>
      </c>
      <c r="BX133" s="3024"/>
      <c r="BY133" s="3023">
        <f>BW133+1</f>
        <v>37</v>
      </c>
      <c r="BZ133" s="3024"/>
      <c r="CA133" s="3023">
        <f>BY133+1</f>
        <v>38</v>
      </c>
      <c r="CB133" s="3024"/>
      <c r="CC133" s="3023">
        <f>CA133+1</f>
        <v>39</v>
      </c>
      <c r="CD133" s="3024"/>
      <c r="CE133" s="115"/>
      <c r="CF133" s="3023">
        <f>CC133+1</f>
        <v>40</v>
      </c>
      <c r="CG133" s="3024"/>
      <c r="CH133" s="3023">
        <f>CF133+1</f>
        <v>41</v>
      </c>
      <c r="CI133" s="3024"/>
      <c r="CJ133" s="3023">
        <f>CH133+1</f>
        <v>42</v>
      </c>
      <c r="CK133" s="3024"/>
      <c r="CL133" s="3023">
        <f>CJ133+1</f>
        <v>43</v>
      </c>
      <c r="CM133" s="3024"/>
      <c r="CN133" s="3023">
        <f>CL133+1</f>
        <v>44</v>
      </c>
      <c r="CO133" s="3024"/>
      <c r="CP133" s="3023">
        <f>CN133+1</f>
        <v>45</v>
      </c>
      <c r="CQ133" s="3024"/>
      <c r="CR133" s="3023">
        <f>CP133+1</f>
        <v>46</v>
      </c>
      <c r="CS133" s="3024"/>
      <c r="CT133" s="3023">
        <f>CR133+1</f>
        <v>47</v>
      </c>
      <c r="CU133" s="3024"/>
      <c r="CV133" s="3023">
        <f>CT133+1</f>
        <v>48</v>
      </c>
      <c r="CW133" s="3024"/>
      <c r="CX133" s="3023">
        <f>CV133+1</f>
        <v>49</v>
      </c>
      <c r="CY133" s="3024"/>
      <c r="CZ133" s="3023">
        <f>CX133+1</f>
        <v>50</v>
      </c>
      <c r="DA133" s="3024"/>
      <c r="DB133" s="3023">
        <f t="shared" ref="DB133" si="74">CZ133+1</f>
        <v>51</v>
      </c>
      <c r="DC133" s="3024"/>
      <c r="DD133" s="3023">
        <f>DB133+1</f>
        <v>52</v>
      </c>
      <c r="DE133" s="3024"/>
      <c r="DF133" s="100" t="s">
        <v>937</v>
      </c>
      <c r="DG133" s="101"/>
      <c r="DH133" s="96"/>
      <c r="DI133" s="200">
        <v>0</v>
      </c>
      <c r="DJ133" s="200">
        <v>0</v>
      </c>
      <c r="DK133" s="200">
        <v>0</v>
      </c>
      <c r="DL133" s="200">
        <v>0</v>
      </c>
      <c r="DM133" s="200">
        <v>0</v>
      </c>
      <c r="DN133" s="200">
        <v>0</v>
      </c>
      <c r="DO133" s="200">
        <v>0</v>
      </c>
      <c r="DP133" s="200">
        <v>0</v>
      </c>
      <c r="DQ133" s="1361" t="s">
        <v>641</v>
      </c>
      <c r="DR133" s="1362"/>
      <c r="DS133" s="1291">
        <v>4</v>
      </c>
      <c r="DT133" s="200">
        <v>0</v>
      </c>
      <c r="DU133" s="1361" t="s">
        <v>627</v>
      </c>
      <c r="DV133" s="1365"/>
      <c r="DW133" s="1291">
        <v>4</v>
      </c>
      <c r="DX133" s="200">
        <v>0</v>
      </c>
      <c r="DY133" s="397"/>
    </row>
    <row r="134" spans="2:129" s="2" customFormat="1" ht="15.95" customHeight="1">
      <c r="B134" s="948" t="s">
        <v>205</v>
      </c>
      <c r="C134" s="102" t="s">
        <v>66</v>
      </c>
      <c r="D134" s="103" t="s">
        <v>77</v>
      </c>
      <c r="E134" s="102" t="s">
        <v>66</v>
      </c>
      <c r="F134" s="103" t="s">
        <v>77</v>
      </c>
      <c r="G134" s="102" t="s">
        <v>66</v>
      </c>
      <c r="H134" s="103" t="s">
        <v>77</v>
      </c>
      <c r="I134" s="102" t="s">
        <v>66</v>
      </c>
      <c r="J134" s="103" t="s">
        <v>77</v>
      </c>
      <c r="K134" s="102" t="s">
        <v>66</v>
      </c>
      <c r="L134" s="103" t="s">
        <v>77</v>
      </c>
      <c r="M134" s="102" t="s">
        <v>66</v>
      </c>
      <c r="N134" s="103" t="s">
        <v>77</v>
      </c>
      <c r="O134" s="102" t="s">
        <v>66</v>
      </c>
      <c r="P134" s="103" t="s">
        <v>77</v>
      </c>
      <c r="Q134" s="102" t="s">
        <v>66</v>
      </c>
      <c r="R134" s="103" t="s">
        <v>77</v>
      </c>
      <c r="S134" s="102" t="s">
        <v>66</v>
      </c>
      <c r="T134" s="103" t="s">
        <v>77</v>
      </c>
      <c r="U134" s="102" t="s">
        <v>66</v>
      </c>
      <c r="V134" s="103" t="s">
        <v>77</v>
      </c>
      <c r="W134" s="102" t="s">
        <v>66</v>
      </c>
      <c r="X134" s="103" t="s">
        <v>77</v>
      </c>
      <c r="Y134" s="102" t="s">
        <v>66</v>
      </c>
      <c r="Z134" s="103" t="s">
        <v>77</v>
      </c>
      <c r="AA134" s="102" t="s">
        <v>66</v>
      </c>
      <c r="AB134" s="104" t="s">
        <v>77</v>
      </c>
      <c r="AC134" s="97"/>
      <c r="AD134" s="105" t="s">
        <v>66</v>
      </c>
      <c r="AE134" s="103" t="s">
        <v>77</v>
      </c>
      <c r="AF134" s="106" t="s">
        <v>66</v>
      </c>
      <c r="AG134" s="103" t="s">
        <v>77</v>
      </c>
      <c r="AH134" s="106" t="s">
        <v>66</v>
      </c>
      <c r="AI134" s="103" t="s">
        <v>77</v>
      </c>
      <c r="AJ134" s="106" t="s">
        <v>66</v>
      </c>
      <c r="AK134" s="103" t="s">
        <v>77</v>
      </c>
      <c r="AL134" s="106" t="s">
        <v>66</v>
      </c>
      <c r="AM134" s="103" t="s">
        <v>77</v>
      </c>
      <c r="AN134" s="106" t="s">
        <v>66</v>
      </c>
      <c r="AO134" s="103" t="s">
        <v>77</v>
      </c>
      <c r="AP134" s="106" t="s">
        <v>66</v>
      </c>
      <c r="AQ134" s="103" t="s">
        <v>77</v>
      </c>
      <c r="AR134" s="106" t="s">
        <v>66</v>
      </c>
      <c r="AS134" s="103" t="s">
        <v>77</v>
      </c>
      <c r="AT134" s="106" t="s">
        <v>66</v>
      </c>
      <c r="AU134" s="103" t="s">
        <v>77</v>
      </c>
      <c r="AV134" s="106" t="s">
        <v>66</v>
      </c>
      <c r="AW134" s="103" t="s">
        <v>77</v>
      </c>
      <c r="AX134" s="106" t="s">
        <v>66</v>
      </c>
      <c r="AY134" s="103" t="s">
        <v>77</v>
      </c>
      <c r="AZ134" s="106" t="s">
        <v>66</v>
      </c>
      <c r="BA134" s="103" t="s">
        <v>77</v>
      </c>
      <c r="BB134" s="106" t="s">
        <v>66</v>
      </c>
      <c r="BC134" s="104" t="s">
        <v>77</v>
      </c>
      <c r="BD134" s="98"/>
      <c r="BE134" s="107" t="s">
        <v>66</v>
      </c>
      <c r="BF134" s="103" t="s">
        <v>77</v>
      </c>
      <c r="BG134" s="108" t="s">
        <v>66</v>
      </c>
      <c r="BH134" s="103" t="s">
        <v>77</v>
      </c>
      <c r="BI134" s="108" t="s">
        <v>66</v>
      </c>
      <c r="BJ134" s="103" t="s">
        <v>77</v>
      </c>
      <c r="BK134" s="108" t="s">
        <v>66</v>
      </c>
      <c r="BL134" s="103" t="s">
        <v>77</v>
      </c>
      <c r="BM134" s="108" t="s">
        <v>66</v>
      </c>
      <c r="BN134" s="103" t="s">
        <v>77</v>
      </c>
      <c r="BO134" s="108" t="s">
        <v>66</v>
      </c>
      <c r="BP134" s="103" t="s">
        <v>77</v>
      </c>
      <c r="BQ134" s="108" t="s">
        <v>66</v>
      </c>
      <c r="BR134" s="103" t="s">
        <v>77</v>
      </c>
      <c r="BS134" s="108" t="s">
        <v>66</v>
      </c>
      <c r="BT134" s="103" t="s">
        <v>77</v>
      </c>
      <c r="BU134" s="108" t="s">
        <v>66</v>
      </c>
      <c r="BV134" s="103" t="s">
        <v>77</v>
      </c>
      <c r="BW134" s="108" t="s">
        <v>66</v>
      </c>
      <c r="BX134" s="103" t="s">
        <v>77</v>
      </c>
      <c r="BY134" s="108" t="s">
        <v>66</v>
      </c>
      <c r="BZ134" s="103" t="s">
        <v>77</v>
      </c>
      <c r="CA134" s="108" t="s">
        <v>66</v>
      </c>
      <c r="CB134" s="103" t="s">
        <v>77</v>
      </c>
      <c r="CC134" s="108" t="s">
        <v>66</v>
      </c>
      <c r="CD134" s="104" t="s">
        <v>77</v>
      </c>
      <c r="CE134" s="99"/>
      <c r="CF134" s="109" t="s">
        <v>66</v>
      </c>
      <c r="CG134" s="103" t="s">
        <v>77</v>
      </c>
      <c r="CH134" s="110" t="s">
        <v>66</v>
      </c>
      <c r="CI134" s="103" t="s">
        <v>77</v>
      </c>
      <c r="CJ134" s="110" t="s">
        <v>66</v>
      </c>
      <c r="CK134" s="103" t="s">
        <v>77</v>
      </c>
      <c r="CL134" s="110" t="s">
        <v>66</v>
      </c>
      <c r="CM134" s="103" t="s">
        <v>77</v>
      </c>
      <c r="CN134" s="110" t="s">
        <v>66</v>
      </c>
      <c r="CO134" s="103" t="s">
        <v>77</v>
      </c>
      <c r="CP134" s="110" t="s">
        <v>66</v>
      </c>
      <c r="CQ134" s="103" t="s">
        <v>77</v>
      </c>
      <c r="CR134" s="110" t="s">
        <v>66</v>
      </c>
      <c r="CS134" s="103" t="s">
        <v>77</v>
      </c>
      <c r="CT134" s="110" t="s">
        <v>66</v>
      </c>
      <c r="CU134" s="103" t="s">
        <v>77</v>
      </c>
      <c r="CV134" s="110" t="s">
        <v>66</v>
      </c>
      <c r="CW134" s="103" t="s">
        <v>77</v>
      </c>
      <c r="CX134" s="110" t="s">
        <v>66</v>
      </c>
      <c r="CY134" s="103" t="s">
        <v>77</v>
      </c>
      <c r="CZ134" s="110" t="s">
        <v>66</v>
      </c>
      <c r="DA134" s="103" t="s">
        <v>77</v>
      </c>
      <c r="DB134" s="110" t="s">
        <v>66</v>
      </c>
      <c r="DC134" s="103" t="s">
        <v>77</v>
      </c>
      <c r="DD134" s="110" t="s">
        <v>66</v>
      </c>
      <c r="DE134" s="104" t="s">
        <v>77</v>
      </c>
      <c r="DF134" s="111" t="s">
        <v>922</v>
      </c>
      <c r="DG134" s="112"/>
      <c r="DH134" s="96"/>
      <c r="DI134" s="200">
        <v>0</v>
      </c>
      <c r="DJ134" s="200">
        <v>0</v>
      </c>
      <c r="DK134" s="200">
        <v>0</v>
      </c>
      <c r="DL134" s="200">
        <v>0</v>
      </c>
      <c r="DM134" s="200">
        <v>0</v>
      </c>
      <c r="DN134" s="200">
        <v>0</v>
      </c>
      <c r="DO134" s="200">
        <v>0</v>
      </c>
      <c r="DP134" s="200">
        <v>0</v>
      </c>
      <c r="DQ134" s="1361" t="s">
        <v>635</v>
      </c>
      <c r="DR134" s="1362"/>
      <c r="DS134" s="1291">
        <v>5</v>
      </c>
      <c r="DT134" s="200">
        <v>0</v>
      </c>
      <c r="DU134" s="1361" t="s">
        <v>609</v>
      </c>
      <c r="DV134" s="1365"/>
      <c r="DW134" s="1291">
        <v>5</v>
      </c>
      <c r="DX134" s="200">
        <v>0</v>
      </c>
      <c r="DY134" s="397"/>
    </row>
    <row r="135" spans="2:129" ht="15.95" customHeight="1">
      <c r="B135" s="509" t="s">
        <v>665</v>
      </c>
      <c r="C135" s="510"/>
      <c r="D135" s="511"/>
      <c r="E135" s="510"/>
      <c r="F135" s="511"/>
      <c r="G135" s="510"/>
      <c r="H135" s="511"/>
      <c r="I135" s="510"/>
      <c r="J135" s="511"/>
      <c r="K135" s="510"/>
      <c r="L135" s="511"/>
      <c r="M135" s="510"/>
      <c r="N135" s="511"/>
      <c r="O135" s="510"/>
      <c r="P135" s="511"/>
      <c r="Q135" s="510"/>
      <c r="R135" s="511"/>
      <c r="S135" s="510"/>
      <c r="T135" s="511"/>
      <c r="U135" s="510"/>
      <c r="V135" s="511"/>
      <c r="W135" s="510"/>
      <c r="X135" s="511"/>
      <c r="Y135" s="510"/>
      <c r="Z135" s="511"/>
      <c r="AA135" s="510"/>
      <c r="AB135" s="512"/>
      <c r="AC135" s="432"/>
      <c r="AD135" s="510"/>
      <c r="AE135" s="511"/>
      <c r="AF135" s="510"/>
      <c r="AG135" s="511"/>
      <c r="AH135" s="510"/>
      <c r="AI135" s="511"/>
      <c r="AJ135" s="510"/>
      <c r="AK135" s="511"/>
      <c r="AL135" s="510"/>
      <c r="AM135" s="511"/>
      <c r="AN135" s="510"/>
      <c r="AO135" s="511"/>
      <c r="AP135" s="510"/>
      <c r="AQ135" s="511"/>
      <c r="AR135" s="510"/>
      <c r="AS135" s="511"/>
      <c r="AT135" s="510"/>
      <c r="AU135" s="511"/>
      <c r="AV135" s="510"/>
      <c r="AW135" s="511"/>
      <c r="AX135" s="510"/>
      <c r="AY135" s="511"/>
      <c r="AZ135" s="510"/>
      <c r="BA135" s="511"/>
      <c r="BB135" s="510"/>
      <c r="BC135" s="512"/>
      <c r="BD135" s="433"/>
      <c r="BE135" s="510"/>
      <c r="BF135" s="511"/>
      <c r="BG135" s="510"/>
      <c r="BH135" s="511"/>
      <c r="BI135" s="510"/>
      <c r="BJ135" s="511"/>
      <c r="BK135" s="510"/>
      <c r="BL135" s="511"/>
      <c r="BM135" s="510"/>
      <c r="BN135" s="511"/>
      <c r="BO135" s="510"/>
      <c r="BP135" s="511"/>
      <c r="BQ135" s="510"/>
      <c r="BR135" s="511"/>
      <c r="BS135" s="510"/>
      <c r="BT135" s="511"/>
      <c r="BU135" s="510"/>
      <c r="BV135" s="511"/>
      <c r="BW135" s="510"/>
      <c r="BX135" s="511"/>
      <c r="BY135" s="510"/>
      <c r="BZ135" s="511"/>
      <c r="CA135" s="510"/>
      <c r="CB135" s="511"/>
      <c r="CC135" s="510"/>
      <c r="CD135" s="512"/>
      <c r="CE135" s="434"/>
      <c r="CF135" s="510"/>
      <c r="CG135" s="511"/>
      <c r="CH135" s="510"/>
      <c r="CI135" s="511"/>
      <c r="CJ135" s="510"/>
      <c r="CK135" s="511"/>
      <c r="CL135" s="510"/>
      <c r="CM135" s="511"/>
      <c r="CN135" s="510"/>
      <c r="CO135" s="511"/>
      <c r="CP135" s="510"/>
      <c r="CQ135" s="511"/>
      <c r="CR135" s="510"/>
      <c r="CS135" s="511"/>
      <c r="CT135" s="510"/>
      <c r="CU135" s="511"/>
      <c r="CV135" s="510"/>
      <c r="CW135" s="511"/>
      <c r="CX135" s="510"/>
      <c r="CY135" s="511"/>
      <c r="CZ135" s="510"/>
      <c r="DA135" s="511"/>
      <c r="DB135" s="510"/>
      <c r="DC135" s="511"/>
      <c r="DD135" s="510"/>
      <c r="DE135" s="512"/>
      <c r="DF135" s="513">
        <f t="shared" ref="DF135:DF157" si="75">SUM(C135:DE135)</f>
        <v>0</v>
      </c>
      <c r="DG135" s="514" t="str">
        <f>IF(DF135=0,"",DF135/DB296)</f>
        <v/>
      </c>
      <c r="DH135" s="515">
        <f t="shared" ref="DH135:DH158" si="76">COUNTA(C135:DE135)</f>
        <v>0</v>
      </c>
      <c r="DI135" s="200"/>
      <c r="DJ135" s="200">
        <v>0</v>
      </c>
      <c r="DK135" s="200">
        <v>0</v>
      </c>
      <c r="DL135" s="200">
        <v>0</v>
      </c>
      <c r="DM135" s="200">
        <v>0</v>
      </c>
      <c r="DN135" s="200">
        <v>0</v>
      </c>
      <c r="DO135" s="200">
        <v>0</v>
      </c>
      <c r="DP135" s="200">
        <v>0</v>
      </c>
      <c r="DQ135" s="1361" t="s">
        <v>643</v>
      </c>
      <c r="DR135" s="1362"/>
      <c r="DS135" s="1291">
        <v>6</v>
      </c>
      <c r="DT135" s="200">
        <v>0</v>
      </c>
      <c r="DU135" s="1363" t="s">
        <v>619</v>
      </c>
      <c r="DV135" s="1364"/>
      <c r="DW135" s="1291">
        <v>6</v>
      </c>
      <c r="DX135" s="200">
        <v>0</v>
      </c>
      <c r="DY135" s="397"/>
    </row>
    <row r="136" spans="2:129" ht="15.95" customHeight="1">
      <c r="B136" s="509" t="s">
        <v>658</v>
      </c>
      <c r="C136" s="510"/>
      <c r="D136" s="511"/>
      <c r="E136" s="510"/>
      <c r="F136" s="511"/>
      <c r="G136" s="510"/>
      <c r="H136" s="511"/>
      <c r="I136" s="510"/>
      <c r="J136" s="511"/>
      <c r="K136" s="510"/>
      <c r="L136" s="511"/>
      <c r="M136" s="510"/>
      <c r="N136" s="511"/>
      <c r="O136" s="510"/>
      <c r="P136" s="511"/>
      <c r="Q136" s="510"/>
      <c r="R136" s="511"/>
      <c r="S136" s="510"/>
      <c r="T136" s="511"/>
      <c r="U136" s="510"/>
      <c r="V136" s="511"/>
      <c r="W136" s="510"/>
      <c r="X136" s="511"/>
      <c r="Y136" s="510"/>
      <c r="Z136" s="511"/>
      <c r="AA136" s="510"/>
      <c r="AB136" s="512"/>
      <c r="AC136" s="432"/>
      <c r="AD136" s="510"/>
      <c r="AE136" s="511"/>
      <c r="AF136" s="510"/>
      <c r="AG136" s="511"/>
      <c r="AH136" s="510"/>
      <c r="AI136" s="511"/>
      <c r="AJ136" s="510"/>
      <c r="AK136" s="511"/>
      <c r="AL136" s="510"/>
      <c r="AM136" s="511"/>
      <c r="AN136" s="510"/>
      <c r="AO136" s="511"/>
      <c r="AP136" s="510"/>
      <c r="AQ136" s="511"/>
      <c r="AR136" s="510"/>
      <c r="AS136" s="511"/>
      <c r="AT136" s="510"/>
      <c r="AU136" s="511"/>
      <c r="AV136" s="510"/>
      <c r="AW136" s="511"/>
      <c r="AX136" s="510"/>
      <c r="AY136" s="511"/>
      <c r="AZ136" s="510"/>
      <c r="BA136" s="511"/>
      <c r="BB136" s="510"/>
      <c r="BC136" s="512"/>
      <c r="BD136" s="433"/>
      <c r="BE136" s="510"/>
      <c r="BF136" s="511"/>
      <c r="BG136" s="510"/>
      <c r="BH136" s="511"/>
      <c r="BI136" s="510"/>
      <c r="BJ136" s="511"/>
      <c r="BK136" s="510"/>
      <c r="BL136" s="511"/>
      <c r="BM136" s="510"/>
      <c r="BN136" s="511"/>
      <c r="BO136" s="510"/>
      <c r="BP136" s="511"/>
      <c r="BQ136" s="510"/>
      <c r="BR136" s="511"/>
      <c r="BS136" s="510"/>
      <c r="BT136" s="511"/>
      <c r="BU136" s="510"/>
      <c r="BV136" s="511"/>
      <c r="BW136" s="510"/>
      <c r="BX136" s="511"/>
      <c r="BY136" s="510"/>
      <c r="BZ136" s="511"/>
      <c r="CA136" s="510"/>
      <c r="CB136" s="511"/>
      <c r="CC136" s="510"/>
      <c r="CD136" s="512"/>
      <c r="CE136" s="434"/>
      <c r="CF136" s="510"/>
      <c r="CG136" s="511"/>
      <c r="CH136" s="510"/>
      <c r="CI136" s="511"/>
      <c r="CJ136" s="510"/>
      <c r="CK136" s="511"/>
      <c r="CL136" s="510"/>
      <c r="CM136" s="511"/>
      <c r="CN136" s="510"/>
      <c r="CO136" s="511"/>
      <c r="CP136" s="510"/>
      <c r="CQ136" s="511"/>
      <c r="CR136" s="510"/>
      <c r="CS136" s="511"/>
      <c r="CT136" s="510"/>
      <c r="CU136" s="511"/>
      <c r="CV136" s="510"/>
      <c r="CW136" s="511"/>
      <c r="CX136" s="510"/>
      <c r="CY136" s="511"/>
      <c r="CZ136" s="510"/>
      <c r="DA136" s="511"/>
      <c r="DB136" s="510"/>
      <c r="DC136" s="511"/>
      <c r="DD136" s="510"/>
      <c r="DE136" s="512"/>
      <c r="DF136" s="513">
        <f t="shared" si="75"/>
        <v>0</v>
      </c>
      <c r="DG136" s="514" t="str">
        <f>IF(DF136=0,"",DF136/DB296)</f>
        <v/>
      </c>
      <c r="DH136" s="515">
        <f t="shared" si="76"/>
        <v>0</v>
      </c>
      <c r="DI136" s="200"/>
      <c r="DJ136" s="200">
        <v>0</v>
      </c>
      <c r="DK136" s="200">
        <v>0</v>
      </c>
      <c r="DL136" s="200">
        <v>0</v>
      </c>
      <c r="DM136" s="200">
        <v>0</v>
      </c>
      <c r="DN136" s="200">
        <v>0</v>
      </c>
      <c r="DO136" s="200">
        <v>0</v>
      </c>
      <c r="DP136" s="200">
        <v>0</v>
      </c>
      <c r="DQ136" s="1361" t="s">
        <v>654</v>
      </c>
      <c r="DR136" s="1362"/>
      <c r="DS136" s="1291">
        <v>7</v>
      </c>
      <c r="DT136" s="200">
        <v>0</v>
      </c>
      <c r="DU136" s="1363" t="s">
        <v>942</v>
      </c>
      <c r="DV136" s="1364"/>
      <c r="DW136" s="1291">
        <v>7</v>
      </c>
      <c r="DX136" s="200">
        <v>0</v>
      </c>
      <c r="DY136" s="397"/>
    </row>
    <row r="137" spans="2:129" ht="15.95" customHeight="1">
      <c r="B137" s="509" t="s">
        <v>644</v>
      </c>
      <c r="C137" s="510"/>
      <c r="D137" s="511"/>
      <c r="E137" s="510"/>
      <c r="F137" s="511"/>
      <c r="G137" s="510"/>
      <c r="H137" s="511"/>
      <c r="I137" s="510"/>
      <c r="J137" s="511"/>
      <c r="K137" s="510"/>
      <c r="L137" s="511"/>
      <c r="M137" s="510"/>
      <c r="N137" s="511"/>
      <c r="O137" s="510"/>
      <c r="P137" s="511"/>
      <c r="Q137" s="510"/>
      <c r="R137" s="511"/>
      <c r="S137" s="510"/>
      <c r="T137" s="511"/>
      <c r="U137" s="510"/>
      <c r="V137" s="511"/>
      <c r="W137" s="510"/>
      <c r="X137" s="511"/>
      <c r="Y137" s="510"/>
      <c r="Z137" s="511"/>
      <c r="AA137" s="510"/>
      <c r="AB137" s="512"/>
      <c r="AC137" s="432"/>
      <c r="AD137" s="510"/>
      <c r="AE137" s="511"/>
      <c r="AF137" s="510"/>
      <c r="AG137" s="511"/>
      <c r="AH137" s="510"/>
      <c r="AI137" s="511"/>
      <c r="AJ137" s="510"/>
      <c r="AK137" s="511"/>
      <c r="AL137" s="510"/>
      <c r="AM137" s="511"/>
      <c r="AN137" s="510"/>
      <c r="AO137" s="511"/>
      <c r="AP137" s="510"/>
      <c r="AQ137" s="511"/>
      <c r="AR137" s="510"/>
      <c r="AS137" s="511"/>
      <c r="AT137" s="510"/>
      <c r="AU137" s="511"/>
      <c r="AV137" s="510"/>
      <c r="AW137" s="511"/>
      <c r="AX137" s="510"/>
      <c r="AY137" s="511"/>
      <c r="AZ137" s="510"/>
      <c r="BA137" s="511"/>
      <c r="BB137" s="510"/>
      <c r="BC137" s="512"/>
      <c r="BD137" s="433"/>
      <c r="BE137" s="510"/>
      <c r="BF137" s="511"/>
      <c r="BG137" s="510"/>
      <c r="BH137" s="511"/>
      <c r="BI137" s="510"/>
      <c r="BJ137" s="511"/>
      <c r="BK137" s="510"/>
      <c r="BL137" s="511"/>
      <c r="BM137" s="510"/>
      <c r="BN137" s="511"/>
      <c r="BO137" s="510"/>
      <c r="BP137" s="511"/>
      <c r="BQ137" s="510"/>
      <c r="BR137" s="511"/>
      <c r="BS137" s="510"/>
      <c r="BT137" s="511"/>
      <c r="BU137" s="510"/>
      <c r="BV137" s="511"/>
      <c r="BW137" s="510"/>
      <c r="BX137" s="511"/>
      <c r="BY137" s="510"/>
      <c r="BZ137" s="511"/>
      <c r="CA137" s="510"/>
      <c r="CB137" s="511"/>
      <c r="CC137" s="510"/>
      <c r="CD137" s="512"/>
      <c r="CE137" s="434"/>
      <c r="CF137" s="510"/>
      <c r="CG137" s="511"/>
      <c r="CH137" s="510"/>
      <c r="CI137" s="511"/>
      <c r="CJ137" s="510"/>
      <c r="CK137" s="511"/>
      <c r="CL137" s="510"/>
      <c r="CM137" s="511"/>
      <c r="CN137" s="510"/>
      <c r="CO137" s="511"/>
      <c r="CP137" s="510"/>
      <c r="CQ137" s="511"/>
      <c r="CR137" s="510"/>
      <c r="CS137" s="511"/>
      <c r="CT137" s="510"/>
      <c r="CU137" s="511"/>
      <c r="CV137" s="510"/>
      <c r="CW137" s="511"/>
      <c r="CX137" s="510"/>
      <c r="CY137" s="511"/>
      <c r="CZ137" s="510"/>
      <c r="DA137" s="511"/>
      <c r="DB137" s="510"/>
      <c r="DC137" s="511"/>
      <c r="DD137" s="510"/>
      <c r="DE137" s="512"/>
      <c r="DF137" s="513">
        <f t="shared" si="75"/>
        <v>0</v>
      </c>
      <c r="DG137" s="514" t="str">
        <f>IF(DF137=0,"",DF137/DB296)</f>
        <v/>
      </c>
      <c r="DH137" s="515">
        <f t="shared" si="76"/>
        <v>0</v>
      </c>
      <c r="DI137" s="200"/>
      <c r="DJ137" s="200">
        <v>0</v>
      </c>
      <c r="DK137" s="200">
        <v>0</v>
      </c>
      <c r="DL137" s="200">
        <v>0</v>
      </c>
      <c r="DM137" s="200">
        <v>0</v>
      </c>
      <c r="DN137" s="200">
        <v>0</v>
      </c>
      <c r="DO137" s="200">
        <v>0</v>
      </c>
      <c r="DP137" s="200">
        <v>0</v>
      </c>
      <c r="DQ137" s="1361" t="s">
        <v>647</v>
      </c>
      <c r="DR137" s="1362"/>
      <c r="DS137" s="1291">
        <v>8</v>
      </c>
      <c r="DT137" s="200">
        <v>0</v>
      </c>
      <c r="DU137" s="1366" t="s">
        <v>658</v>
      </c>
      <c r="DV137" s="570"/>
      <c r="DW137" s="1291">
        <v>8</v>
      </c>
      <c r="DX137" s="200">
        <v>0</v>
      </c>
      <c r="DY137" s="397"/>
    </row>
    <row r="138" spans="2:129" ht="15.95" customHeight="1">
      <c r="B138" s="509" t="s">
        <v>637</v>
      </c>
      <c r="C138" s="510"/>
      <c r="D138" s="511"/>
      <c r="E138" s="510"/>
      <c r="F138" s="511"/>
      <c r="G138" s="510"/>
      <c r="H138" s="511"/>
      <c r="I138" s="510"/>
      <c r="J138" s="511"/>
      <c r="K138" s="510"/>
      <c r="L138" s="511"/>
      <c r="M138" s="510"/>
      <c r="N138" s="511"/>
      <c r="O138" s="510"/>
      <c r="P138" s="511"/>
      <c r="Q138" s="510"/>
      <c r="R138" s="511"/>
      <c r="S138" s="510"/>
      <c r="T138" s="511"/>
      <c r="U138" s="510"/>
      <c r="V138" s="511"/>
      <c r="W138" s="510"/>
      <c r="X138" s="511"/>
      <c r="Y138" s="510"/>
      <c r="Z138" s="511"/>
      <c r="AA138" s="510"/>
      <c r="AB138" s="512"/>
      <c r="AC138" s="432"/>
      <c r="AD138" s="510"/>
      <c r="AE138" s="511"/>
      <c r="AF138" s="510"/>
      <c r="AG138" s="511"/>
      <c r="AH138" s="510"/>
      <c r="AI138" s="511"/>
      <c r="AJ138" s="510"/>
      <c r="AK138" s="511"/>
      <c r="AL138" s="510"/>
      <c r="AM138" s="511"/>
      <c r="AN138" s="510"/>
      <c r="AO138" s="511"/>
      <c r="AP138" s="510"/>
      <c r="AQ138" s="511"/>
      <c r="AR138" s="510"/>
      <c r="AS138" s="511"/>
      <c r="AT138" s="510"/>
      <c r="AU138" s="511"/>
      <c r="AV138" s="510"/>
      <c r="AW138" s="511"/>
      <c r="AX138" s="510"/>
      <c r="AY138" s="511"/>
      <c r="AZ138" s="510"/>
      <c r="BA138" s="511"/>
      <c r="BB138" s="510"/>
      <c r="BC138" s="512"/>
      <c r="BD138" s="433"/>
      <c r="BE138" s="510"/>
      <c r="BF138" s="511"/>
      <c r="BG138" s="510"/>
      <c r="BH138" s="511"/>
      <c r="BI138" s="510"/>
      <c r="BJ138" s="511"/>
      <c r="BK138" s="510"/>
      <c r="BL138" s="511"/>
      <c r="BM138" s="510"/>
      <c r="BN138" s="511"/>
      <c r="BO138" s="510"/>
      <c r="BP138" s="511"/>
      <c r="BQ138" s="510"/>
      <c r="BR138" s="511"/>
      <c r="BS138" s="510"/>
      <c r="BT138" s="511"/>
      <c r="BU138" s="510"/>
      <c r="BV138" s="511"/>
      <c r="BW138" s="510"/>
      <c r="BX138" s="511"/>
      <c r="BY138" s="510"/>
      <c r="BZ138" s="511"/>
      <c r="CA138" s="510"/>
      <c r="CB138" s="511"/>
      <c r="CC138" s="510"/>
      <c r="CD138" s="512"/>
      <c r="CE138" s="434"/>
      <c r="CF138" s="510"/>
      <c r="CG138" s="511"/>
      <c r="CH138" s="510"/>
      <c r="CI138" s="511"/>
      <c r="CJ138" s="510"/>
      <c r="CK138" s="511"/>
      <c r="CL138" s="510"/>
      <c r="CM138" s="511"/>
      <c r="CN138" s="510"/>
      <c r="CO138" s="511"/>
      <c r="CP138" s="510"/>
      <c r="CQ138" s="511"/>
      <c r="CR138" s="510"/>
      <c r="CS138" s="511"/>
      <c r="CT138" s="510"/>
      <c r="CU138" s="511"/>
      <c r="CV138" s="510"/>
      <c r="CW138" s="511"/>
      <c r="CX138" s="510"/>
      <c r="CY138" s="511"/>
      <c r="CZ138" s="510"/>
      <c r="DA138" s="511"/>
      <c r="DB138" s="510"/>
      <c r="DC138" s="511"/>
      <c r="DD138" s="510"/>
      <c r="DE138" s="512"/>
      <c r="DF138" s="513">
        <f t="shared" si="75"/>
        <v>0</v>
      </c>
      <c r="DG138" s="514" t="str">
        <f>IF(DF138=0,"",DF138/DB296)</f>
        <v/>
      </c>
      <c r="DH138" s="515">
        <f t="shared" si="76"/>
        <v>0</v>
      </c>
      <c r="DI138" s="200"/>
      <c r="DJ138" s="200">
        <v>0</v>
      </c>
      <c r="DK138" s="200">
        <v>0</v>
      </c>
      <c r="DL138" s="200">
        <v>0</v>
      </c>
      <c r="DM138" s="200">
        <v>0</v>
      </c>
      <c r="DN138" s="200">
        <v>0</v>
      </c>
      <c r="DO138" s="200">
        <v>0</v>
      </c>
      <c r="DP138" s="200">
        <v>0</v>
      </c>
      <c r="DQ138" s="1361" t="s">
        <v>655</v>
      </c>
      <c r="DR138" s="1362"/>
      <c r="DS138" s="1291">
        <v>9</v>
      </c>
      <c r="DT138" s="200">
        <v>0</v>
      </c>
      <c r="DU138" s="1361" t="s">
        <v>641</v>
      </c>
      <c r="DV138" s="1365"/>
      <c r="DW138" s="1291">
        <v>9</v>
      </c>
      <c r="DX138" s="200">
        <v>0</v>
      </c>
      <c r="DY138" s="397"/>
    </row>
    <row r="139" spans="2:129" ht="15.95" customHeight="1">
      <c r="B139" s="509" t="s">
        <v>680</v>
      </c>
      <c r="C139" s="510"/>
      <c r="D139" s="511"/>
      <c r="E139" s="510"/>
      <c r="F139" s="511"/>
      <c r="G139" s="510"/>
      <c r="H139" s="511"/>
      <c r="I139" s="510"/>
      <c r="J139" s="511"/>
      <c r="K139" s="510"/>
      <c r="L139" s="511"/>
      <c r="M139" s="510"/>
      <c r="N139" s="511"/>
      <c r="O139" s="510"/>
      <c r="P139" s="511"/>
      <c r="Q139" s="510"/>
      <c r="R139" s="511"/>
      <c r="S139" s="510"/>
      <c r="T139" s="511"/>
      <c r="U139" s="510"/>
      <c r="V139" s="511"/>
      <c r="W139" s="510"/>
      <c r="X139" s="511"/>
      <c r="Y139" s="510"/>
      <c r="Z139" s="511"/>
      <c r="AA139" s="510"/>
      <c r="AB139" s="512"/>
      <c r="AC139" s="432"/>
      <c r="AD139" s="510"/>
      <c r="AE139" s="511"/>
      <c r="AF139" s="510"/>
      <c r="AG139" s="511"/>
      <c r="AH139" s="510"/>
      <c r="AI139" s="511"/>
      <c r="AJ139" s="510"/>
      <c r="AK139" s="511"/>
      <c r="AL139" s="510"/>
      <c r="AM139" s="511"/>
      <c r="AN139" s="510"/>
      <c r="AO139" s="511"/>
      <c r="AP139" s="510"/>
      <c r="AQ139" s="511"/>
      <c r="AR139" s="510"/>
      <c r="AS139" s="511"/>
      <c r="AT139" s="510"/>
      <c r="AU139" s="511"/>
      <c r="AV139" s="510"/>
      <c r="AW139" s="511"/>
      <c r="AX139" s="510"/>
      <c r="AY139" s="511"/>
      <c r="AZ139" s="510"/>
      <c r="BA139" s="511"/>
      <c r="BB139" s="510"/>
      <c r="BC139" s="512"/>
      <c r="BD139" s="433"/>
      <c r="BE139" s="510"/>
      <c r="BF139" s="511"/>
      <c r="BG139" s="510"/>
      <c r="BH139" s="511"/>
      <c r="BI139" s="510"/>
      <c r="BJ139" s="511"/>
      <c r="BK139" s="510"/>
      <c r="BL139" s="511"/>
      <c r="BM139" s="510"/>
      <c r="BN139" s="511"/>
      <c r="BO139" s="510"/>
      <c r="BP139" s="511"/>
      <c r="BQ139" s="510"/>
      <c r="BR139" s="511"/>
      <c r="BS139" s="510"/>
      <c r="BT139" s="511"/>
      <c r="BU139" s="510"/>
      <c r="BV139" s="511"/>
      <c r="BW139" s="510"/>
      <c r="BX139" s="511"/>
      <c r="BY139" s="510"/>
      <c r="BZ139" s="511"/>
      <c r="CA139" s="510"/>
      <c r="CB139" s="511"/>
      <c r="CC139" s="510"/>
      <c r="CD139" s="512"/>
      <c r="CE139" s="434"/>
      <c r="CF139" s="510"/>
      <c r="CG139" s="511"/>
      <c r="CH139" s="510"/>
      <c r="CI139" s="511"/>
      <c r="CJ139" s="510"/>
      <c r="CK139" s="511"/>
      <c r="CL139" s="510"/>
      <c r="CM139" s="511"/>
      <c r="CN139" s="510"/>
      <c r="CO139" s="511"/>
      <c r="CP139" s="510"/>
      <c r="CQ139" s="511"/>
      <c r="CR139" s="510"/>
      <c r="CS139" s="511"/>
      <c r="CT139" s="510"/>
      <c r="CU139" s="511"/>
      <c r="CV139" s="510"/>
      <c r="CW139" s="511"/>
      <c r="CX139" s="510"/>
      <c r="CY139" s="511"/>
      <c r="CZ139" s="510"/>
      <c r="DA139" s="511"/>
      <c r="DB139" s="510"/>
      <c r="DC139" s="511"/>
      <c r="DD139" s="510"/>
      <c r="DE139" s="512"/>
      <c r="DF139" s="513">
        <f t="shared" si="75"/>
        <v>0</v>
      </c>
      <c r="DG139" s="514" t="str">
        <f>IF(DF139=0,"",DF139/DB296)</f>
        <v/>
      </c>
      <c r="DH139" s="515">
        <f t="shared" si="76"/>
        <v>0</v>
      </c>
      <c r="DI139" s="200"/>
      <c r="DJ139" s="200">
        <v>0</v>
      </c>
      <c r="DK139" s="200">
        <v>0</v>
      </c>
      <c r="DL139" s="200">
        <v>0</v>
      </c>
      <c r="DM139" s="200">
        <v>0</v>
      </c>
      <c r="DN139" s="200">
        <v>0</v>
      </c>
      <c r="DO139" s="200">
        <v>0</v>
      </c>
      <c r="DP139" s="200">
        <v>0</v>
      </c>
      <c r="DQ139" s="1361" t="s">
        <v>676</v>
      </c>
      <c r="DR139" s="1362"/>
      <c r="DS139" s="1291">
        <v>10</v>
      </c>
      <c r="DT139" s="200">
        <v>0</v>
      </c>
      <c r="DU139" s="1361" t="s">
        <v>635</v>
      </c>
      <c r="DV139" s="1365"/>
      <c r="DW139" s="1291">
        <v>10</v>
      </c>
      <c r="DX139" s="200">
        <v>0</v>
      </c>
      <c r="DY139" s="397"/>
    </row>
    <row r="140" spans="2:129" ht="15.95" customHeight="1">
      <c r="B140" s="509" t="s">
        <v>686</v>
      </c>
      <c r="C140" s="510"/>
      <c r="D140" s="511"/>
      <c r="E140" s="510"/>
      <c r="F140" s="511"/>
      <c r="G140" s="510"/>
      <c r="H140" s="511"/>
      <c r="I140" s="510"/>
      <c r="J140" s="511"/>
      <c r="K140" s="510"/>
      <c r="L140" s="511"/>
      <c r="M140" s="510"/>
      <c r="N140" s="511"/>
      <c r="O140" s="510"/>
      <c r="P140" s="511"/>
      <c r="Q140" s="510"/>
      <c r="R140" s="511"/>
      <c r="S140" s="510"/>
      <c r="T140" s="511"/>
      <c r="U140" s="510"/>
      <c r="V140" s="511"/>
      <c r="W140" s="510"/>
      <c r="X140" s="511"/>
      <c r="Y140" s="510"/>
      <c r="Z140" s="511"/>
      <c r="AA140" s="510"/>
      <c r="AB140" s="512"/>
      <c r="AC140" s="432"/>
      <c r="AD140" s="510"/>
      <c r="AE140" s="511"/>
      <c r="AF140" s="510"/>
      <c r="AG140" s="511"/>
      <c r="AH140" s="510"/>
      <c r="AI140" s="511"/>
      <c r="AJ140" s="510"/>
      <c r="AK140" s="511"/>
      <c r="AL140" s="510"/>
      <c r="AM140" s="511"/>
      <c r="AN140" s="510"/>
      <c r="AO140" s="511"/>
      <c r="AP140" s="510"/>
      <c r="AQ140" s="511"/>
      <c r="AR140" s="510"/>
      <c r="AS140" s="511"/>
      <c r="AT140" s="510"/>
      <c r="AU140" s="511"/>
      <c r="AV140" s="510"/>
      <c r="AW140" s="511"/>
      <c r="AX140" s="510"/>
      <c r="AY140" s="511"/>
      <c r="AZ140" s="510"/>
      <c r="BA140" s="511"/>
      <c r="BB140" s="510"/>
      <c r="BC140" s="512"/>
      <c r="BD140" s="433"/>
      <c r="BE140" s="510"/>
      <c r="BF140" s="511"/>
      <c r="BG140" s="510"/>
      <c r="BH140" s="511"/>
      <c r="BI140" s="510"/>
      <c r="BJ140" s="511"/>
      <c r="BK140" s="510"/>
      <c r="BL140" s="511"/>
      <c r="BM140" s="510"/>
      <c r="BN140" s="511"/>
      <c r="BO140" s="510"/>
      <c r="BP140" s="511"/>
      <c r="BQ140" s="510"/>
      <c r="BR140" s="511"/>
      <c r="BS140" s="510"/>
      <c r="BT140" s="511"/>
      <c r="BU140" s="510"/>
      <c r="BV140" s="511"/>
      <c r="BW140" s="510"/>
      <c r="BX140" s="511"/>
      <c r="BY140" s="510"/>
      <c r="BZ140" s="511"/>
      <c r="CA140" s="510"/>
      <c r="CB140" s="511"/>
      <c r="CC140" s="510"/>
      <c r="CD140" s="512"/>
      <c r="CE140" s="434"/>
      <c r="CF140" s="510"/>
      <c r="CG140" s="511"/>
      <c r="CH140" s="510"/>
      <c r="CI140" s="511"/>
      <c r="CJ140" s="510"/>
      <c r="CK140" s="511"/>
      <c r="CL140" s="510"/>
      <c r="CM140" s="511"/>
      <c r="CN140" s="510"/>
      <c r="CO140" s="511"/>
      <c r="CP140" s="510"/>
      <c r="CQ140" s="511"/>
      <c r="CR140" s="510"/>
      <c r="CS140" s="511"/>
      <c r="CT140" s="510"/>
      <c r="CU140" s="511"/>
      <c r="CV140" s="510"/>
      <c r="CW140" s="511"/>
      <c r="CX140" s="510"/>
      <c r="CY140" s="511"/>
      <c r="CZ140" s="510"/>
      <c r="DA140" s="511"/>
      <c r="DB140" s="510"/>
      <c r="DC140" s="511"/>
      <c r="DD140" s="510"/>
      <c r="DE140" s="512"/>
      <c r="DF140" s="513">
        <f t="shared" si="75"/>
        <v>0</v>
      </c>
      <c r="DG140" s="514" t="str">
        <f>IF(DF140=0,"",DF140/DB296)</f>
        <v/>
      </c>
      <c r="DH140" s="515">
        <f t="shared" si="76"/>
        <v>0</v>
      </c>
      <c r="DI140" s="200"/>
      <c r="DJ140" s="200">
        <v>0</v>
      </c>
      <c r="DK140" s="200">
        <v>0</v>
      </c>
      <c r="DL140" s="200">
        <v>0</v>
      </c>
      <c r="DM140" s="200">
        <v>0</v>
      </c>
      <c r="DN140" s="200">
        <v>0</v>
      </c>
      <c r="DO140" s="200">
        <v>0</v>
      </c>
      <c r="DP140" s="200">
        <v>0</v>
      </c>
      <c r="DQ140" s="1361" t="s">
        <v>661</v>
      </c>
      <c r="DR140" s="1362"/>
      <c r="DS140" s="1291">
        <v>11</v>
      </c>
      <c r="DT140" s="200">
        <v>0</v>
      </c>
      <c r="DU140" s="1363" t="s">
        <v>643</v>
      </c>
      <c r="DV140" s="1364"/>
      <c r="DW140" s="1291">
        <v>11</v>
      </c>
      <c r="DX140" s="200">
        <v>0</v>
      </c>
      <c r="DY140" s="397"/>
    </row>
    <row r="141" spans="2:129" ht="15.95" customHeight="1">
      <c r="B141" s="509" t="s">
        <v>672</v>
      </c>
      <c r="C141" s="510"/>
      <c r="D141" s="511"/>
      <c r="E141" s="510"/>
      <c r="F141" s="511"/>
      <c r="G141" s="510"/>
      <c r="H141" s="511"/>
      <c r="I141" s="510"/>
      <c r="J141" s="511"/>
      <c r="K141" s="510"/>
      <c r="L141" s="511"/>
      <c r="M141" s="510"/>
      <c r="N141" s="511"/>
      <c r="O141" s="510"/>
      <c r="P141" s="511"/>
      <c r="Q141" s="510"/>
      <c r="R141" s="511"/>
      <c r="S141" s="510"/>
      <c r="T141" s="511"/>
      <c r="U141" s="510"/>
      <c r="V141" s="511"/>
      <c r="W141" s="510"/>
      <c r="X141" s="511"/>
      <c r="Y141" s="510"/>
      <c r="Z141" s="511"/>
      <c r="AA141" s="510"/>
      <c r="AB141" s="512"/>
      <c r="AC141" s="432"/>
      <c r="AD141" s="510"/>
      <c r="AE141" s="511"/>
      <c r="AF141" s="510"/>
      <c r="AG141" s="511"/>
      <c r="AH141" s="510"/>
      <c r="AI141" s="511"/>
      <c r="AJ141" s="510"/>
      <c r="AK141" s="511"/>
      <c r="AL141" s="510"/>
      <c r="AM141" s="511"/>
      <c r="AN141" s="510"/>
      <c r="AO141" s="511"/>
      <c r="AP141" s="510"/>
      <c r="AQ141" s="511"/>
      <c r="AR141" s="510"/>
      <c r="AS141" s="511"/>
      <c r="AT141" s="510"/>
      <c r="AU141" s="511"/>
      <c r="AV141" s="510"/>
      <c r="AW141" s="511"/>
      <c r="AX141" s="510"/>
      <c r="AY141" s="511"/>
      <c r="AZ141" s="510"/>
      <c r="BA141" s="511"/>
      <c r="BB141" s="510"/>
      <c r="BC141" s="512"/>
      <c r="BD141" s="433"/>
      <c r="BE141" s="510"/>
      <c r="BF141" s="511"/>
      <c r="BG141" s="510"/>
      <c r="BH141" s="511"/>
      <c r="BI141" s="510"/>
      <c r="BJ141" s="511"/>
      <c r="BK141" s="510"/>
      <c r="BL141" s="511"/>
      <c r="BM141" s="510"/>
      <c r="BN141" s="511"/>
      <c r="BO141" s="510"/>
      <c r="BP141" s="511"/>
      <c r="BQ141" s="510"/>
      <c r="BR141" s="511"/>
      <c r="BS141" s="510"/>
      <c r="BT141" s="511"/>
      <c r="BU141" s="510"/>
      <c r="BV141" s="511"/>
      <c r="BW141" s="510"/>
      <c r="BX141" s="511"/>
      <c r="BY141" s="510"/>
      <c r="BZ141" s="511"/>
      <c r="CA141" s="510"/>
      <c r="CB141" s="511"/>
      <c r="CC141" s="510"/>
      <c r="CD141" s="512"/>
      <c r="CE141" s="434"/>
      <c r="CF141" s="510"/>
      <c r="CG141" s="511"/>
      <c r="CH141" s="510"/>
      <c r="CI141" s="511"/>
      <c r="CJ141" s="510"/>
      <c r="CK141" s="511"/>
      <c r="CL141" s="510"/>
      <c r="CM141" s="511"/>
      <c r="CN141" s="510"/>
      <c r="CO141" s="511"/>
      <c r="CP141" s="510"/>
      <c r="CQ141" s="511"/>
      <c r="CR141" s="510"/>
      <c r="CS141" s="511"/>
      <c r="CT141" s="510"/>
      <c r="CU141" s="511"/>
      <c r="CV141" s="510"/>
      <c r="CW141" s="511"/>
      <c r="CX141" s="510"/>
      <c r="CY141" s="511"/>
      <c r="CZ141" s="510"/>
      <c r="DA141" s="511"/>
      <c r="DB141" s="510"/>
      <c r="DC141" s="511"/>
      <c r="DD141" s="510"/>
      <c r="DE141" s="512"/>
      <c r="DF141" s="513">
        <f t="shared" si="75"/>
        <v>0</v>
      </c>
      <c r="DG141" s="514" t="str">
        <f>IF(DF141=0,"",DF141/DB296)</f>
        <v/>
      </c>
      <c r="DH141" s="515">
        <f t="shared" si="76"/>
        <v>0</v>
      </c>
      <c r="DI141" s="200"/>
      <c r="DJ141" s="200">
        <v>0</v>
      </c>
      <c r="DK141" s="200">
        <v>0</v>
      </c>
      <c r="DL141" s="200">
        <v>0</v>
      </c>
      <c r="DM141" s="200">
        <v>0</v>
      </c>
      <c r="DN141" s="200">
        <v>0</v>
      </c>
      <c r="DO141" s="200">
        <v>0</v>
      </c>
      <c r="DP141" s="200">
        <v>0</v>
      </c>
      <c r="DQ141" s="1361" t="s">
        <v>645</v>
      </c>
      <c r="DR141" s="1362"/>
      <c r="DS141" s="1291">
        <v>12</v>
      </c>
      <c r="DT141" s="200">
        <v>0</v>
      </c>
      <c r="DU141" s="1363" t="s">
        <v>944</v>
      </c>
      <c r="DV141" s="1364"/>
      <c r="DW141" s="1291">
        <v>12</v>
      </c>
      <c r="DX141" s="200">
        <v>0</v>
      </c>
      <c r="DY141" s="397"/>
    </row>
    <row r="142" spans="2:129" ht="15.95" customHeight="1">
      <c r="B142" s="509" t="s">
        <v>650</v>
      </c>
      <c r="C142" s="510"/>
      <c r="D142" s="511"/>
      <c r="E142" s="510"/>
      <c r="F142" s="511"/>
      <c r="G142" s="510"/>
      <c r="H142" s="511"/>
      <c r="I142" s="510"/>
      <c r="J142" s="511"/>
      <c r="K142" s="510"/>
      <c r="L142" s="511"/>
      <c r="M142" s="510"/>
      <c r="N142" s="511"/>
      <c r="O142" s="510"/>
      <c r="P142" s="511"/>
      <c r="Q142" s="510"/>
      <c r="R142" s="511"/>
      <c r="S142" s="510"/>
      <c r="T142" s="511"/>
      <c r="U142" s="510"/>
      <c r="V142" s="511"/>
      <c r="W142" s="510"/>
      <c r="X142" s="511"/>
      <c r="Y142" s="510"/>
      <c r="Z142" s="511"/>
      <c r="AA142" s="510"/>
      <c r="AB142" s="512"/>
      <c r="AC142" s="432"/>
      <c r="AD142" s="510"/>
      <c r="AE142" s="511"/>
      <c r="AF142" s="510"/>
      <c r="AG142" s="511"/>
      <c r="AH142" s="510"/>
      <c r="AI142" s="511"/>
      <c r="AJ142" s="510"/>
      <c r="AK142" s="511"/>
      <c r="AL142" s="510"/>
      <c r="AM142" s="511"/>
      <c r="AN142" s="510"/>
      <c r="AO142" s="511"/>
      <c r="AP142" s="510"/>
      <c r="AQ142" s="511"/>
      <c r="AR142" s="510"/>
      <c r="AS142" s="511"/>
      <c r="AT142" s="510"/>
      <c r="AU142" s="511"/>
      <c r="AV142" s="510"/>
      <c r="AW142" s="511"/>
      <c r="AX142" s="510"/>
      <c r="AY142" s="511"/>
      <c r="AZ142" s="510"/>
      <c r="BA142" s="511"/>
      <c r="BB142" s="510"/>
      <c r="BC142" s="512"/>
      <c r="BD142" s="433"/>
      <c r="BE142" s="510"/>
      <c r="BF142" s="511"/>
      <c r="BG142" s="510"/>
      <c r="BH142" s="511"/>
      <c r="BI142" s="510"/>
      <c r="BJ142" s="511"/>
      <c r="BK142" s="510"/>
      <c r="BL142" s="511"/>
      <c r="BM142" s="510"/>
      <c r="BN142" s="511"/>
      <c r="BO142" s="510"/>
      <c r="BP142" s="511"/>
      <c r="BQ142" s="510"/>
      <c r="BR142" s="511"/>
      <c r="BS142" s="510"/>
      <c r="BT142" s="511"/>
      <c r="BU142" s="510"/>
      <c r="BV142" s="511"/>
      <c r="BW142" s="510"/>
      <c r="BX142" s="511"/>
      <c r="BY142" s="510"/>
      <c r="BZ142" s="511"/>
      <c r="CA142" s="510"/>
      <c r="CB142" s="511"/>
      <c r="CC142" s="510"/>
      <c r="CD142" s="512"/>
      <c r="CE142" s="434"/>
      <c r="CF142" s="510"/>
      <c r="CG142" s="511"/>
      <c r="CH142" s="510"/>
      <c r="CI142" s="511"/>
      <c r="CJ142" s="510"/>
      <c r="CK142" s="511"/>
      <c r="CL142" s="510"/>
      <c r="CM142" s="511"/>
      <c r="CN142" s="510"/>
      <c r="CO142" s="511"/>
      <c r="CP142" s="510"/>
      <c r="CQ142" s="511"/>
      <c r="CR142" s="510"/>
      <c r="CS142" s="511"/>
      <c r="CT142" s="510"/>
      <c r="CU142" s="511"/>
      <c r="CV142" s="510"/>
      <c r="CW142" s="511"/>
      <c r="CX142" s="510"/>
      <c r="CY142" s="511"/>
      <c r="CZ142" s="510"/>
      <c r="DA142" s="511"/>
      <c r="DB142" s="510"/>
      <c r="DC142" s="511"/>
      <c r="DD142" s="510"/>
      <c r="DE142" s="512"/>
      <c r="DF142" s="513">
        <f t="shared" si="75"/>
        <v>0</v>
      </c>
      <c r="DG142" s="514" t="str">
        <f>IF(DF142=0,"",DF142/DB296)</f>
        <v/>
      </c>
      <c r="DH142" s="515">
        <f t="shared" si="76"/>
        <v>0</v>
      </c>
      <c r="DI142" s="200"/>
      <c r="DJ142" s="200">
        <v>0</v>
      </c>
      <c r="DK142" s="200">
        <v>0</v>
      </c>
      <c r="DL142" s="200">
        <v>0</v>
      </c>
      <c r="DM142" s="200">
        <v>0</v>
      </c>
      <c r="DN142" s="200">
        <v>0</v>
      </c>
      <c r="DO142" s="200">
        <v>0</v>
      </c>
      <c r="DP142" s="200">
        <v>0</v>
      </c>
      <c r="DQ142" s="1361" t="s">
        <v>691</v>
      </c>
      <c r="DR142" s="1362"/>
      <c r="DS142" s="1291">
        <v>13</v>
      </c>
      <c r="DT142" s="200">
        <v>0</v>
      </c>
      <c r="DU142" s="1363" t="s">
        <v>654</v>
      </c>
      <c r="DV142" s="1364"/>
      <c r="DW142" s="1291">
        <v>13</v>
      </c>
      <c r="DX142" s="200">
        <v>0</v>
      </c>
      <c r="DY142" s="397"/>
    </row>
    <row r="143" spans="2:129" ht="15.95" customHeight="1">
      <c r="B143" s="509" t="s">
        <v>689</v>
      </c>
      <c r="C143" s="510"/>
      <c r="D143" s="511"/>
      <c r="E143" s="510"/>
      <c r="F143" s="511"/>
      <c r="G143" s="510"/>
      <c r="H143" s="511"/>
      <c r="I143" s="510"/>
      <c r="J143" s="511"/>
      <c r="K143" s="510"/>
      <c r="L143" s="511"/>
      <c r="M143" s="510"/>
      <c r="N143" s="511"/>
      <c r="O143" s="510"/>
      <c r="P143" s="511"/>
      <c r="Q143" s="510"/>
      <c r="R143" s="511"/>
      <c r="S143" s="510"/>
      <c r="T143" s="511"/>
      <c r="U143" s="510"/>
      <c r="V143" s="511"/>
      <c r="W143" s="510"/>
      <c r="X143" s="511"/>
      <c r="Y143" s="510"/>
      <c r="Z143" s="511"/>
      <c r="AA143" s="510"/>
      <c r="AB143" s="512"/>
      <c r="AC143" s="432"/>
      <c r="AD143" s="510"/>
      <c r="AE143" s="511"/>
      <c r="AF143" s="510"/>
      <c r="AG143" s="511"/>
      <c r="AH143" s="510"/>
      <c r="AI143" s="511"/>
      <c r="AJ143" s="510"/>
      <c r="AK143" s="511"/>
      <c r="AL143" s="510"/>
      <c r="AM143" s="511"/>
      <c r="AN143" s="510"/>
      <c r="AO143" s="511"/>
      <c r="AP143" s="510"/>
      <c r="AQ143" s="511"/>
      <c r="AR143" s="510"/>
      <c r="AS143" s="511"/>
      <c r="AT143" s="510"/>
      <c r="AU143" s="511"/>
      <c r="AV143" s="510"/>
      <c r="AW143" s="511"/>
      <c r="AX143" s="510"/>
      <c r="AY143" s="511"/>
      <c r="AZ143" s="510"/>
      <c r="BA143" s="511"/>
      <c r="BB143" s="510"/>
      <c r="BC143" s="512"/>
      <c r="BD143" s="433"/>
      <c r="BE143" s="510"/>
      <c r="BF143" s="511"/>
      <c r="BG143" s="510"/>
      <c r="BH143" s="511"/>
      <c r="BI143" s="510"/>
      <c r="BJ143" s="511"/>
      <c r="BK143" s="510"/>
      <c r="BL143" s="511"/>
      <c r="BM143" s="510"/>
      <c r="BN143" s="511"/>
      <c r="BO143" s="510"/>
      <c r="BP143" s="511"/>
      <c r="BQ143" s="510"/>
      <c r="BR143" s="511"/>
      <c r="BS143" s="510"/>
      <c r="BT143" s="511"/>
      <c r="BU143" s="510"/>
      <c r="BV143" s="511"/>
      <c r="BW143" s="510"/>
      <c r="BX143" s="511"/>
      <c r="BY143" s="510"/>
      <c r="BZ143" s="511"/>
      <c r="CA143" s="510"/>
      <c r="CB143" s="511"/>
      <c r="CC143" s="510"/>
      <c r="CD143" s="512"/>
      <c r="CE143" s="434"/>
      <c r="CF143" s="510"/>
      <c r="CG143" s="511"/>
      <c r="CH143" s="510"/>
      <c r="CI143" s="511"/>
      <c r="CJ143" s="510"/>
      <c r="CK143" s="511"/>
      <c r="CL143" s="510"/>
      <c r="CM143" s="511"/>
      <c r="CN143" s="510"/>
      <c r="CO143" s="511"/>
      <c r="CP143" s="510"/>
      <c r="CQ143" s="511"/>
      <c r="CR143" s="510"/>
      <c r="CS143" s="511"/>
      <c r="CT143" s="510"/>
      <c r="CU143" s="511"/>
      <c r="CV143" s="510"/>
      <c r="CW143" s="511"/>
      <c r="CX143" s="510"/>
      <c r="CY143" s="511"/>
      <c r="CZ143" s="510"/>
      <c r="DA143" s="511"/>
      <c r="DB143" s="510"/>
      <c r="DC143" s="511"/>
      <c r="DD143" s="510"/>
      <c r="DE143" s="512"/>
      <c r="DF143" s="513">
        <f t="shared" si="75"/>
        <v>0</v>
      </c>
      <c r="DG143" s="514" t="str">
        <f>IF(DF143=0,"",DF143/DB296)</f>
        <v/>
      </c>
      <c r="DH143" s="515">
        <f t="shared" si="76"/>
        <v>0</v>
      </c>
      <c r="DI143" s="200"/>
      <c r="DJ143" s="200">
        <v>0</v>
      </c>
      <c r="DK143" s="200">
        <v>0</v>
      </c>
      <c r="DL143" s="200">
        <v>0</v>
      </c>
      <c r="DM143" s="200">
        <v>0</v>
      </c>
      <c r="DN143" s="200">
        <v>0</v>
      </c>
      <c r="DO143" s="200">
        <v>0</v>
      </c>
      <c r="DP143" s="200">
        <v>0</v>
      </c>
      <c r="DQ143" s="1361" t="s">
        <v>696</v>
      </c>
      <c r="DR143" s="1362"/>
      <c r="DS143" s="1291">
        <v>14</v>
      </c>
      <c r="DT143" s="200">
        <v>0</v>
      </c>
      <c r="DU143" s="1366" t="s">
        <v>637</v>
      </c>
      <c r="DV143" s="570"/>
      <c r="DW143" s="1291">
        <v>14</v>
      </c>
      <c r="DX143" s="200">
        <v>0</v>
      </c>
      <c r="DY143" s="397"/>
    </row>
    <row r="144" spans="2:129" ht="15.95" customHeight="1">
      <c r="B144" s="509" t="s">
        <v>708</v>
      </c>
      <c r="C144" s="510"/>
      <c r="D144" s="511"/>
      <c r="E144" s="510"/>
      <c r="F144" s="511"/>
      <c r="G144" s="510"/>
      <c r="H144" s="511"/>
      <c r="I144" s="510"/>
      <c r="J144" s="511"/>
      <c r="K144" s="510"/>
      <c r="L144" s="511"/>
      <c r="M144" s="510"/>
      <c r="N144" s="511"/>
      <c r="O144" s="510"/>
      <c r="P144" s="511"/>
      <c r="Q144" s="510"/>
      <c r="R144" s="511"/>
      <c r="S144" s="510"/>
      <c r="T144" s="511"/>
      <c r="U144" s="510"/>
      <c r="V144" s="511"/>
      <c r="W144" s="510"/>
      <c r="X144" s="511"/>
      <c r="Y144" s="510"/>
      <c r="Z144" s="511"/>
      <c r="AA144" s="510"/>
      <c r="AB144" s="512"/>
      <c r="AC144" s="432"/>
      <c r="AD144" s="510"/>
      <c r="AE144" s="511"/>
      <c r="AF144" s="510"/>
      <c r="AG144" s="511"/>
      <c r="AH144" s="510"/>
      <c r="AI144" s="511"/>
      <c r="AJ144" s="510"/>
      <c r="AK144" s="511"/>
      <c r="AL144" s="510"/>
      <c r="AM144" s="511"/>
      <c r="AN144" s="510"/>
      <c r="AO144" s="511"/>
      <c r="AP144" s="510"/>
      <c r="AQ144" s="511"/>
      <c r="AR144" s="510"/>
      <c r="AS144" s="511"/>
      <c r="AT144" s="510"/>
      <c r="AU144" s="511"/>
      <c r="AV144" s="510"/>
      <c r="AW144" s="511"/>
      <c r="AX144" s="510"/>
      <c r="AY144" s="511"/>
      <c r="AZ144" s="510"/>
      <c r="BA144" s="511"/>
      <c r="BB144" s="510"/>
      <c r="BC144" s="512"/>
      <c r="BD144" s="433"/>
      <c r="BE144" s="510"/>
      <c r="BF144" s="511"/>
      <c r="BG144" s="510"/>
      <c r="BH144" s="511"/>
      <c r="BI144" s="510"/>
      <c r="BJ144" s="511"/>
      <c r="BK144" s="510"/>
      <c r="BL144" s="511"/>
      <c r="BM144" s="510"/>
      <c r="BN144" s="511"/>
      <c r="BO144" s="510"/>
      <c r="BP144" s="511"/>
      <c r="BQ144" s="510"/>
      <c r="BR144" s="511"/>
      <c r="BS144" s="510"/>
      <c r="BT144" s="511"/>
      <c r="BU144" s="510"/>
      <c r="BV144" s="511"/>
      <c r="BW144" s="510"/>
      <c r="BX144" s="511"/>
      <c r="BY144" s="510"/>
      <c r="BZ144" s="511"/>
      <c r="CA144" s="510"/>
      <c r="CB144" s="511"/>
      <c r="CC144" s="510"/>
      <c r="CD144" s="512"/>
      <c r="CE144" s="434"/>
      <c r="CF144" s="510"/>
      <c r="CG144" s="511"/>
      <c r="CH144" s="510"/>
      <c r="CI144" s="511"/>
      <c r="CJ144" s="510"/>
      <c r="CK144" s="511"/>
      <c r="CL144" s="510"/>
      <c r="CM144" s="511"/>
      <c r="CN144" s="510"/>
      <c r="CO144" s="511"/>
      <c r="CP144" s="510"/>
      <c r="CQ144" s="511"/>
      <c r="CR144" s="510"/>
      <c r="CS144" s="511"/>
      <c r="CT144" s="510"/>
      <c r="CU144" s="511"/>
      <c r="CV144" s="510"/>
      <c r="CW144" s="511"/>
      <c r="CX144" s="510"/>
      <c r="CY144" s="511"/>
      <c r="CZ144" s="510"/>
      <c r="DA144" s="511"/>
      <c r="DB144" s="510"/>
      <c r="DC144" s="511"/>
      <c r="DD144" s="510"/>
      <c r="DE144" s="512"/>
      <c r="DF144" s="513">
        <f t="shared" si="75"/>
        <v>0</v>
      </c>
      <c r="DG144" s="514" t="str">
        <f>IF(DF144=0,"",DF144/DB296)</f>
        <v/>
      </c>
      <c r="DH144" s="515">
        <f t="shared" si="76"/>
        <v>0</v>
      </c>
      <c r="DI144" s="200"/>
      <c r="DJ144" s="200">
        <v>0</v>
      </c>
      <c r="DK144" s="200">
        <v>0</v>
      </c>
      <c r="DL144" s="200">
        <v>0</v>
      </c>
      <c r="DM144" s="200">
        <v>0</v>
      </c>
      <c r="DN144" s="200">
        <v>0</v>
      </c>
      <c r="DO144" s="200">
        <v>0</v>
      </c>
      <c r="DP144" s="200">
        <v>0</v>
      </c>
      <c r="DQ144" s="1361" t="s">
        <v>669</v>
      </c>
      <c r="DR144" s="1362"/>
      <c r="DS144" s="1291">
        <v>15</v>
      </c>
      <c r="DT144" s="200">
        <v>0</v>
      </c>
      <c r="DU144" s="1361" t="s">
        <v>647</v>
      </c>
      <c r="DV144" s="1365"/>
      <c r="DW144" s="1291">
        <v>15</v>
      </c>
      <c r="DX144" s="200">
        <v>0</v>
      </c>
      <c r="DY144" s="397"/>
    </row>
    <row r="145" spans="2:129" ht="15.95" customHeight="1">
      <c r="B145" s="509" t="s">
        <v>697</v>
      </c>
      <c r="C145" s="510"/>
      <c r="D145" s="511"/>
      <c r="E145" s="510"/>
      <c r="F145" s="511"/>
      <c r="G145" s="510"/>
      <c r="H145" s="511"/>
      <c r="I145" s="510"/>
      <c r="J145" s="511"/>
      <c r="K145" s="510"/>
      <c r="L145" s="511"/>
      <c r="M145" s="510"/>
      <c r="N145" s="511"/>
      <c r="O145" s="510"/>
      <c r="P145" s="511"/>
      <c r="Q145" s="510"/>
      <c r="R145" s="511"/>
      <c r="S145" s="510"/>
      <c r="T145" s="511"/>
      <c r="U145" s="510"/>
      <c r="V145" s="511"/>
      <c r="W145" s="510"/>
      <c r="X145" s="511"/>
      <c r="Y145" s="510"/>
      <c r="Z145" s="511"/>
      <c r="AA145" s="510"/>
      <c r="AB145" s="512"/>
      <c r="AC145" s="432"/>
      <c r="AD145" s="510"/>
      <c r="AE145" s="511"/>
      <c r="AF145" s="510"/>
      <c r="AG145" s="511"/>
      <c r="AH145" s="510"/>
      <c r="AI145" s="511"/>
      <c r="AJ145" s="510"/>
      <c r="AK145" s="511"/>
      <c r="AL145" s="510"/>
      <c r="AM145" s="511"/>
      <c r="AN145" s="510"/>
      <c r="AO145" s="511"/>
      <c r="AP145" s="510"/>
      <c r="AQ145" s="511"/>
      <c r="AR145" s="510"/>
      <c r="AS145" s="511"/>
      <c r="AT145" s="510"/>
      <c r="AU145" s="511"/>
      <c r="AV145" s="510"/>
      <c r="AW145" s="511"/>
      <c r="AX145" s="510"/>
      <c r="AY145" s="511"/>
      <c r="AZ145" s="510"/>
      <c r="BA145" s="511"/>
      <c r="BB145" s="510"/>
      <c r="BC145" s="512"/>
      <c r="BD145" s="433"/>
      <c r="BE145" s="510"/>
      <c r="BF145" s="511"/>
      <c r="BG145" s="510"/>
      <c r="BH145" s="511"/>
      <c r="BI145" s="510"/>
      <c r="BJ145" s="511"/>
      <c r="BK145" s="510"/>
      <c r="BL145" s="511"/>
      <c r="BM145" s="510"/>
      <c r="BN145" s="511"/>
      <c r="BO145" s="510"/>
      <c r="BP145" s="511"/>
      <c r="BQ145" s="510"/>
      <c r="BR145" s="511"/>
      <c r="BS145" s="510"/>
      <c r="BT145" s="511"/>
      <c r="BU145" s="510"/>
      <c r="BV145" s="511"/>
      <c r="BW145" s="510"/>
      <c r="BX145" s="511"/>
      <c r="BY145" s="510"/>
      <c r="BZ145" s="511"/>
      <c r="CA145" s="510"/>
      <c r="CB145" s="511"/>
      <c r="CC145" s="510"/>
      <c r="CD145" s="512"/>
      <c r="CE145" s="434"/>
      <c r="CF145" s="510"/>
      <c r="CG145" s="511"/>
      <c r="CH145" s="510"/>
      <c r="CI145" s="511"/>
      <c r="CJ145" s="510"/>
      <c r="CK145" s="511"/>
      <c r="CL145" s="510"/>
      <c r="CM145" s="511"/>
      <c r="CN145" s="510"/>
      <c r="CO145" s="511"/>
      <c r="CP145" s="510"/>
      <c r="CQ145" s="511"/>
      <c r="CR145" s="510"/>
      <c r="CS145" s="511"/>
      <c r="CT145" s="510"/>
      <c r="CU145" s="511"/>
      <c r="CV145" s="510"/>
      <c r="CW145" s="511"/>
      <c r="CX145" s="510"/>
      <c r="CY145" s="511"/>
      <c r="CZ145" s="510"/>
      <c r="DA145" s="511"/>
      <c r="DB145" s="510"/>
      <c r="DC145" s="511"/>
      <c r="DD145" s="510"/>
      <c r="DE145" s="512"/>
      <c r="DF145" s="513">
        <f t="shared" si="75"/>
        <v>0</v>
      </c>
      <c r="DG145" s="514" t="str">
        <f>IF(DF145=0,"",DF145/DB296)</f>
        <v/>
      </c>
      <c r="DH145" s="515">
        <f t="shared" si="76"/>
        <v>0</v>
      </c>
      <c r="DI145" s="200"/>
      <c r="DJ145" s="200">
        <v>0</v>
      </c>
      <c r="DK145" s="200">
        <v>0</v>
      </c>
      <c r="DL145" s="200">
        <v>0</v>
      </c>
      <c r="DM145" s="200">
        <v>0</v>
      </c>
      <c r="DN145" s="200">
        <v>0</v>
      </c>
      <c r="DO145" s="200">
        <v>0</v>
      </c>
      <c r="DP145" s="200">
        <v>0</v>
      </c>
      <c r="DQ145" s="1361" t="s">
        <v>677</v>
      </c>
      <c r="DR145" s="1362"/>
      <c r="DS145" s="1291">
        <v>16</v>
      </c>
      <c r="DT145" s="200">
        <v>0</v>
      </c>
      <c r="DU145" s="1366" t="s">
        <v>680</v>
      </c>
      <c r="DV145" s="570"/>
      <c r="DW145" s="1291">
        <v>16</v>
      </c>
      <c r="DX145" s="200">
        <v>0</v>
      </c>
      <c r="DY145" s="397"/>
    </row>
    <row r="146" spans="2:129" ht="15.95" customHeight="1">
      <c r="B146" s="509" t="s">
        <v>630</v>
      </c>
      <c r="C146" s="510"/>
      <c r="D146" s="511"/>
      <c r="E146" s="510"/>
      <c r="F146" s="511"/>
      <c r="G146" s="510"/>
      <c r="H146" s="511"/>
      <c r="I146" s="510"/>
      <c r="J146" s="511"/>
      <c r="K146" s="510"/>
      <c r="L146" s="511"/>
      <c r="M146" s="510"/>
      <c r="N146" s="511"/>
      <c r="O146" s="510"/>
      <c r="P146" s="511"/>
      <c r="Q146" s="510"/>
      <c r="R146" s="511"/>
      <c r="S146" s="510"/>
      <c r="T146" s="511"/>
      <c r="U146" s="510"/>
      <c r="V146" s="511"/>
      <c r="W146" s="510"/>
      <c r="X146" s="511"/>
      <c r="Y146" s="510"/>
      <c r="Z146" s="511"/>
      <c r="AA146" s="510"/>
      <c r="AB146" s="512"/>
      <c r="AC146" s="432"/>
      <c r="AD146" s="510"/>
      <c r="AE146" s="511"/>
      <c r="AF146" s="510"/>
      <c r="AG146" s="511"/>
      <c r="AH146" s="510"/>
      <c r="AI146" s="511"/>
      <c r="AJ146" s="510"/>
      <c r="AK146" s="511"/>
      <c r="AL146" s="510"/>
      <c r="AM146" s="511"/>
      <c r="AN146" s="510"/>
      <c r="AO146" s="511"/>
      <c r="AP146" s="510"/>
      <c r="AQ146" s="511"/>
      <c r="AR146" s="510"/>
      <c r="AS146" s="511"/>
      <c r="AT146" s="510"/>
      <c r="AU146" s="511"/>
      <c r="AV146" s="510"/>
      <c r="AW146" s="511"/>
      <c r="AX146" s="510"/>
      <c r="AY146" s="511"/>
      <c r="AZ146" s="510"/>
      <c r="BA146" s="511"/>
      <c r="BB146" s="510"/>
      <c r="BC146" s="512"/>
      <c r="BD146" s="433"/>
      <c r="BE146" s="510"/>
      <c r="BF146" s="511"/>
      <c r="BG146" s="510"/>
      <c r="BH146" s="511"/>
      <c r="BI146" s="510"/>
      <c r="BJ146" s="511"/>
      <c r="BK146" s="510"/>
      <c r="BL146" s="511"/>
      <c r="BM146" s="510"/>
      <c r="BN146" s="511"/>
      <c r="BO146" s="510"/>
      <c r="BP146" s="511"/>
      <c r="BQ146" s="510"/>
      <c r="BR146" s="511"/>
      <c r="BS146" s="510"/>
      <c r="BT146" s="511"/>
      <c r="BU146" s="510"/>
      <c r="BV146" s="511"/>
      <c r="BW146" s="510"/>
      <c r="BX146" s="511"/>
      <c r="BY146" s="510"/>
      <c r="BZ146" s="511"/>
      <c r="CA146" s="510"/>
      <c r="CB146" s="511"/>
      <c r="CC146" s="510"/>
      <c r="CD146" s="512"/>
      <c r="CE146" s="434"/>
      <c r="CF146" s="510"/>
      <c r="CG146" s="511"/>
      <c r="CH146" s="510"/>
      <c r="CI146" s="511"/>
      <c r="CJ146" s="510"/>
      <c r="CK146" s="511"/>
      <c r="CL146" s="510"/>
      <c r="CM146" s="511"/>
      <c r="CN146" s="510"/>
      <c r="CO146" s="511"/>
      <c r="CP146" s="510"/>
      <c r="CQ146" s="511"/>
      <c r="CR146" s="510"/>
      <c r="CS146" s="511"/>
      <c r="CT146" s="510"/>
      <c r="CU146" s="511"/>
      <c r="CV146" s="510"/>
      <c r="CW146" s="511"/>
      <c r="CX146" s="510"/>
      <c r="CY146" s="511"/>
      <c r="CZ146" s="510"/>
      <c r="DA146" s="511"/>
      <c r="DB146" s="510"/>
      <c r="DC146" s="511"/>
      <c r="DD146" s="510"/>
      <c r="DE146" s="512"/>
      <c r="DF146" s="513">
        <f t="shared" si="75"/>
        <v>0</v>
      </c>
      <c r="DG146" s="514" t="str">
        <f>IF(DF146=0,"",DF146/DB296)</f>
        <v/>
      </c>
      <c r="DH146" s="515">
        <f t="shared" si="76"/>
        <v>0</v>
      </c>
      <c r="DI146" s="200"/>
      <c r="DJ146" s="200">
        <v>0</v>
      </c>
      <c r="DK146" s="200">
        <v>0</v>
      </c>
      <c r="DL146" s="200">
        <v>0</v>
      </c>
      <c r="DM146" s="200">
        <v>0</v>
      </c>
      <c r="DN146" s="200">
        <v>0</v>
      </c>
      <c r="DO146" s="200">
        <v>0</v>
      </c>
      <c r="DP146" s="200">
        <v>0</v>
      </c>
      <c r="DQ146" s="1361" t="s">
        <v>683</v>
      </c>
      <c r="DR146" s="1362"/>
      <c r="DS146" s="1291">
        <v>17</v>
      </c>
      <c r="DT146" s="200">
        <v>0</v>
      </c>
      <c r="DU146" s="1361" t="s">
        <v>655</v>
      </c>
      <c r="DV146" s="1365"/>
      <c r="DW146" s="1291">
        <v>17</v>
      </c>
      <c r="DX146" s="200">
        <v>0</v>
      </c>
      <c r="DY146" s="397"/>
    </row>
    <row r="147" spans="2:129" ht="15.95" customHeight="1">
      <c r="B147" s="509" t="s">
        <v>694</v>
      </c>
      <c r="C147" s="510"/>
      <c r="D147" s="511"/>
      <c r="E147" s="510"/>
      <c r="F147" s="511"/>
      <c r="G147" s="510"/>
      <c r="H147" s="511"/>
      <c r="I147" s="510"/>
      <c r="J147" s="511"/>
      <c r="K147" s="510"/>
      <c r="L147" s="511"/>
      <c r="M147" s="510"/>
      <c r="N147" s="511"/>
      <c r="O147" s="510"/>
      <c r="P147" s="511"/>
      <c r="Q147" s="510"/>
      <c r="R147" s="511"/>
      <c r="S147" s="510"/>
      <c r="T147" s="511"/>
      <c r="U147" s="510"/>
      <c r="V147" s="511"/>
      <c r="W147" s="510"/>
      <c r="X147" s="511"/>
      <c r="Y147" s="510"/>
      <c r="Z147" s="511"/>
      <c r="AA147" s="510"/>
      <c r="AB147" s="512"/>
      <c r="AC147" s="432"/>
      <c r="AD147" s="510"/>
      <c r="AE147" s="511"/>
      <c r="AF147" s="510"/>
      <c r="AG147" s="511"/>
      <c r="AH147" s="510"/>
      <c r="AI147" s="511"/>
      <c r="AJ147" s="510"/>
      <c r="AK147" s="511"/>
      <c r="AL147" s="510"/>
      <c r="AM147" s="511"/>
      <c r="AN147" s="510"/>
      <c r="AO147" s="511"/>
      <c r="AP147" s="510"/>
      <c r="AQ147" s="511"/>
      <c r="AR147" s="510"/>
      <c r="AS147" s="511"/>
      <c r="AT147" s="510"/>
      <c r="AU147" s="511"/>
      <c r="AV147" s="510"/>
      <c r="AW147" s="511"/>
      <c r="AX147" s="510"/>
      <c r="AY147" s="511"/>
      <c r="AZ147" s="510"/>
      <c r="BA147" s="511"/>
      <c r="BB147" s="510"/>
      <c r="BC147" s="512"/>
      <c r="BD147" s="433"/>
      <c r="BE147" s="510"/>
      <c r="BF147" s="511"/>
      <c r="BG147" s="510"/>
      <c r="BH147" s="511"/>
      <c r="BI147" s="510"/>
      <c r="BJ147" s="511"/>
      <c r="BK147" s="510"/>
      <c r="BL147" s="511"/>
      <c r="BM147" s="510"/>
      <c r="BN147" s="511"/>
      <c r="BO147" s="510"/>
      <c r="BP147" s="511"/>
      <c r="BQ147" s="510"/>
      <c r="BR147" s="511"/>
      <c r="BS147" s="510"/>
      <c r="BT147" s="511"/>
      <c r="BU147" s="510"/>
      <c r="BV147" s="511"/>
      <c r="BW147" s="510"/>
      <c r="BX147" s="511"/>
      <c r="BY147" s="510"/>
      <c r="BZ147" s="511"/>
      <c r="CA147" s="510"/>
      <c r="CB147" s="511"/>
      <c r="CC147" s="510"/>
      <c r="CD147" s="512"/>
      <c r="CE147" s="434"/>
      <c r="CF147" s="510"/>
      <c r="CG147" s="511"/>
      <c r="CH147" s="510"/>
      <c r="CI147" s="511"/>
      <c r="CJ147" s="510"/>
      <c r="CK147" s="511"/>
      <c r="CL147" s="510"/>
      <c r="CM147" s="511"/>
      <c r="CN147" s="510"/>
      <c r="CO147" s="511"/>
      <c r="CP147" s="510"/>
      <c r="CQ147" s="511"/>
      <c r="CR147" s="510"/>
      <c r="CS147" s="511"/>
      <c r="CT147" s="510"/>
      <c r="CU147" s="511"/>
      <c r="CV147" s="510"/>
      <c r="CW147" s="511"/>
      <c r="CX147" s="510"/>
      <c r="CY147" s="511"/>
      <c r="CZ147" s="510"/>
      <c r="DA147" s="511"/>
      <c r="DB147" s="510"/>
      <c r="DC147" s="511"/>
      <c r="DD147" s="510"/>
      <c r="DE147" s="512"/>
      <c r="DF147" s="513">
        <f t="shared" si="75"/>
        <v>0</v>
      </c>
      <c r="DG147" s="514" t="str">
        <f>IF(DF147=0,"",DF147/DB296)</f>
        <v/>
      </c>
      <c r="DH147" s="515">
        <f t="shared" si="76"/>
        <v>0</v>
      </c>
      <c r="DI147" s="200"/>
      <c r="DJ147" s="200">
        <v>0</v>
      </c>
      <c r="DK147" s="200">
        <v>0</v>
      </c>
      <c r="DL147" s="200">
        <v>0</v>
      </c>
      <c r="DM147" s="200">
        <v>0</v>
      </c>
      <c r="DN147" s="200">
        <v>0</v>
      </c>
      <c r="DO147" s="200">
        <v>0</v>
      </c>
      <c r="DP147" s="200">
        <v>0</v>
      </c>
      <c r="DQ147" s="1361" t="s">
        <v>693</v>
      </c>
      <c r="DR147" s="1362"/>
      <c r="DS147" s="1291">
        <v>18</v>
      </c>
      <c r="DT147" s="200">
        <v>0</v>
      </c>
      <c r="DU147" s="1366" t="s">
        <v>686</v>
      </c>
      <c r="DV147" s="570"/>
      <c r="DW147" s="1291">
        <v>18</v>
      </c>
      <c r="DX147" s="200">
        <v>0</v>
      </c>
      <c r="DY147" s="397"/>
    </row>
    <row r="148" spans="2:129" ht="15.95" customHeight="1">
      <c r="B148" s="509" t="s">
        <v>622</v>
      </c>
      <c r="C148" s="510"/>
      <c r="D148" s="511"/>
      <c r="E148" s="510"/>
      <c r="F148" s="511"/>
      <c r="G148" s="510"/>
      <c r="H148" s="511"/>
      <c r="I148" s="510"/>
      <c r="J148" s="511"/>
      <c r="K148" s="510"/>
      <c r="L148" s="511"/>
      <c r="M148" s="510"/>
      <c r="N148" s="511"/>
      <c r="O148" s="510"/>
      <c r="P148" s="511"/>
      <c r="Q148" s="510"/>
      <c r="R148" s="511"/>
      <c r="S148" s="510"/>
      <c r="T148" s="511"/>
      <c r="U148" s="510"/>
      <c r="V148" s="511"/>
      <c r="W148" s="510"/>
      <c r="X148" s="511"/>
      <c r="Y148" s="510"/>
      <c r="Z148" s="511"/>
      <c r="AA148" s="510"/>
      <c r="AB148" s="512"/>
      <c r="AC148" s="432"/>
      <c r="AD148" s="510"/>
      <c r="AE148" s="511"/>
      <c r="AF148" s="510"/>
      <c r="AG148" s="511"/>
      <c r="AH148" s="510"/>
      <c r="AI148" s="511"/>
      <c r="AJ148" s="510"/>
      <c r="AK148" s="511"/>
      <c r="AL148" s="510"/>
      <c r="AM148" s="511"/>
      <c r="AN148" s="510"/>
      <c r="AO148" s="511"/>
      <c r="AP148" s="510"/>
      <c r="AQ148" s="511"/>
      <c r="AR148" s="510"/>
      <c r="AS148" s="511"/>
      <c r="AT148" s="510"/>
      <c r="AU148" s="511"/>
      <c r="AV148" s="510"/>
      <c r="AW148" s="511"/>
      <c r="AX148" s="510"/>
      <c r="AY148" s="511"/>
      <c r="AZ148" s="510"/>
      <c r="BA148" s="511"/>
      <c r="BB148" s="510"/>
      <c r="BC148" s="512"/>
      <c r="BD148" s="433"/>
      <c r="BE148" s="510"/>
      <c r="BF148" s="511"/>
      <c r="BG148" s="510"/>
      <c r="BH148" s="511"/>
      <c r="BI148" s="510"/>
      <c r="BJ148" s="511"/>
      <c r="BK148" s="510"/>
      <c r="BL148" s="511"/>
      <c r="BM148" s="510"/>
      <c r="BN148" s="511"/>
      <c r="BO148" s="510"/>
      <c r="BP148" s="511"/>
      <c r="BQ148" s="510"/>
      <c r="BR148" s="511"/>
      <c r="BS148" s="510"/>
      <c r="BT148" s="511"/>
      <c r="BU148" s="510"/>
      <c r="BV148" s="511"/>
      <c r="BW148" s="510"/>
      <c r="BX148" s="511"/>
      <c r="BY148" s="510"/>
      <c r="BZ148" s="511"/>
      <c r="CA148" s="510"/>
      <c r="CB148" s="511"/>
      <c r="CC148" s="510"/>
      <c r="CD148" s="512"/>
      <c r="CE148" s="434"/>
      <c r="CF148" s="510"/>
      <c r="CG148" s="511"/>
      <c r="CH148" s="510"/>
      <c r="CI148" s="511"/>
      <c r="CJ148" s="510"/>
      <c r="CK148" s="511"/>
      <c r="CL148" s="510"/>
      <c r="CM148" s="511"/>
      <c r="CN148" s="510"/>
      <c r="CO148" s="511"/>
      <c r="CP148" s="510"/>
      <c r="CQ148" s="511"/>
      <c r="CR148" s="510"/>
      <c r="CS148" s="511"/>
      <c r="CT148" s="510"/>
      <c r="CU148" s="511"/>
      <c r="CV148" s="510"/>
      <c r="CW148" s="511"/>
      <c r="CX148" s="510"/>
      <c r="CY148" s="511"/>
      <c r="CZ148" s="510"/>
      <c r="DA148" s="511"/>
      <c r="DB148" s="510"/>
      <c r="DC148" s="511"/>
      <c r="DD148" s="510"/>
      <c r="DE148" s="512"/>
      <c r="DF148" s="513">
        <f t="shared" si="75"/>
        <v>0</v>
      </c>
      <c r="DG148" s="514" t="str">
        <f>IF(DF148=0,"",DF148/DB296)</f>
        <v/>
      </c>
      <c r="DH148" s="515">
        <f t="shared" si="76"/>
        <v>0</v>
      </c>
      <c r="DI148" s="200"/>
      <c r="DJ148" s="200">
        <v>0</v>
      </c>
      <c r="DK148" s="200">
        <v>0</v>
      </c>
      <c r="DL148" s="200">
        <v>0</v>
      </c>
      <c r="DM148" s="200">
        <v>0</v>
      </c>
      <c r="DN148" s="200">
        <v>0</v>
      </c>
      <c r="DO148" s="200">
        <v>0</v>
      </c>
      <c r="DP148" s="200">
        <v>0</v>
      </c>
      <c r="DQ148" s="1361" t="s">
        <v>618</v>
      </c>
      <c r="DR148" s="1362"/>
      <c r="DS148" s="1291">
        <v>19</v>
      </c>
      <c r="DT148" s="200">
        <v>0</v>
      </c>
      <c r="DU148" s="1366" t="s">
        <v>672</v>
      </c>
      <c r="DV148" s="570"/>
      <c r="DW148" s="1291">
        <v>19</v>
      </c>
      <c r="DX148" s="200">
        <v>0</v>
      </c>
      <c r="DY148" s="397"/>
    </row>
    <row r="149" spans="2:129" ht="15.95" customHeight="1">
      <c r="B149" s="516" t="s">
        <v>703</v>
      </c>
      <c r="C149" s="510"/>
      <c r="D149" s="511"/>
      <c r="E149" s="510"/>
      <c r="F149" s="511"/>
      <c r="G149" s="510"/>
      <c r="H149" s="511"/>
      <c r="I149" s="510"/>
      <c r="J149" s="511"/>
      <c r="K149" s="510"/>
      <c r="L149" s="511"/>
      <c r="M149" s="510"/>
      <c r="N149" s="511"/>
      <c r="O149" s="510"/>
      <c r="P149" s="511"/>
      <c r="Q149" s="510"/>
      <c r="R149" s="511"/>
      <c r="S149" s="510"/>
      <c r="T149" s="511"/>
      <c r="U149" s="510"/>
      <c r="V149" s="511"/>
      <c r="W149" s="510"/>
      <c r="X149" s="511"/>
      <c r="Y149" s="510"/>
      <c r="Z149" s="511"/>
      <c r="AA149" s="510"/>
      <c r="AB149" s="512"/>
      <c r="AC149" s="432"/>
      <c r="AD149" s="510"/>
      <c r="AE149" s="511"/>
      <c r="AF149" s="510"/>
      <c r="AG149" s="511"/>
      <c r="AH149" s="510"/>
      <c r="AI149" s="511"/>
      <c r="AJ149" s="510"/>
      <c r="AK149" s="511"/>
      <c r="AL149" s="510"/>
      <c r="AM149" s="511"/>
      <c r="AN149" s="510"/>
      <c r="AO149" s="511"/>
      <c r="AP149" s="510"/>
      <c r="AQ149" s="511"/>
      <c r="AR149" s="510"/>
      <c r="AS149" s="511"/>
      <c r="AT149" s="510"/>
      <c r="AU149" s="511"/>
      <c r="AV149" s="510"/>
      <c r="AW149" s="511"/>
      <c r="AX149" s="510"/>
      <c r="AY149" s="511"/>
      <c r="AZ149" s="510"/>
      <c r="BA149" s="511"/>
      <c r="BB149" s="510"/>
      <c r="BC149" s="512"/>
      <c r="BD149" s="433"/>
      <c r="BE149" s="510"/>
      <c r="BF149" s="511"/>
      <c r="BG149" s="510"/>
      <c r="BH149" s="511"/>
      <c r="BI149" s="510"/>
      <c r="BJ149" s="511"/>
      <c r="BK149" s="510"/>
      <c r="BL149" s="511"/>
      <c r="BM149" s="510"/>
      <c r="BN149" s="511"/>
      <c r="BO149" s="510"/>
      <c r="BP149" s="511"/>
      <c r="BQ149" s="510"/>
      <c r="BR149" s="511"/>
      <c r="BS149" s="510"/>
      <c r="BT149" s="511"/>
      <c r="BU149" s="510"/>
      <c r="BV149" s="511"/>
      <c r="BW149" s="510"/>
      <c r="BX149" s="511"/>
      <c r="BY149" s="510"/>
      <c r="BZ149" s="511"/>
      <c r="CA149" s="510"/>
      <c r="CB149" s="511"/>
      <c r="CC149" s="510"/>
      <c r="CD149" s="512"/>
      <c r="CE149" s="434"/>
      <c r="CF149" s="510"/>
      <c r="CG149" s="511"/>
      <c r="CH149" s="510"/>
      <c r="CI149" s="511"/>
      <c r="CJ149" s="510"/>
      <c r="CK149" s="511"/>
      <c r="CL149" s="510"/>
      <c r="CM149" s="511"/>
      <c r="CN149" s="510"/>
      <c r="CO149" s="511"/>
      <c r="CP149" s="510"/>
      <c r="CQ149" s="511"/>
      <c r="CR149" s="510"/>
      <c r="CS149" s="511"/>
      <c r="CT149" s="510"/>
      <c r="CU149" s="511"/>
      <c r="CV149" s="510"/>
      <c r="CW149" s="511"/>
      <c r="CX149" s="510"/>
      <c r="CY149" s="511"/>
      <c r="CZ149" s="510"/>
      <c r="DA149" s="511"/>
      <c r="DB149" s="510"/>
      <c r="DC149" s="511"/>
      <c r="DD149" s="510"/>
      <c r="DE149" s="512"/>
      <c r="DF149" s="513">
        <f t="shared" si="75"/>
        <v>0</v>
      </c>
      <c r="DG149" s="514" t="str">
        <f>IF(DF149=0,"",DF149/DB296)</f>
        <v/>
      </c>
      <c r="DH149" s="515">
        <f t="shared" si="76"/>
        <v>0</v>
      </c>
      <c r="DI149" s="200"/>
      <c r="DJ149" s="200">
        <v>0</v>
      </c>
      <c r="DK149" s="200">
        <v>0</v>
      </c>
      <c r="DL149" s="200">
        <v>0</v>
      </c>
      <c r="DM149" s="200">
        <v>0</v>
      </c>
      <c r="DN149" s="200">
        <v>0</v>
      </c>
      <c r="DO149" s="200">
        <v>0</v>
      </c>
      <c r="DP149" s="200">
        <v>0</v>
      </c>
      <c r="DQ149" s="1361" t="s">
        <v>627</v>
      </c>
      <c r="DR149" s="1362"/>
      <c r="DS149" s="1291">
        <v>20</v>
      </c>
      <c r="DT149" s="200">
        <v>0</v>
      </c>
      <c r="DU149" s="1367" t="s">
        <v>616</v>
      </c>
      <c r="DV149" s="583"/>
      <c r="DW149" s="1291">
        <v>20</v>
      </c>
      <c r="DX149" s="200">
        <v>0</v>
      </c>
      <c r="DY149" s="397"/>
    </row>
    <row r="150" spans="2:129" ht="15.95" customHeight="1">
      <c r="B150" s="517" t="s">
        <v>700</v>
      </c>
      <c r="C150" s="510"/>
      <c r="D150" s="511"/>
      <c r="E150" s="510"/>
      <c r="F150" s="511"/>
      <c r="G150" s="510"/>
      <c r="H150" s="511"/>
      <c r="I150" s="510"/>
      <c r="J150" s="511"/>
      <c r="K150" s="510"/>
      <c r="L150" s="511"/>
      <c r="M150" s="510"/>
      <c r="N150" s="511"/>
      <c r="O150" s="510"/>
      <c r="P150" s="511"/>
      <c r="Q150" s="510"/>
      <c r="R150" s="511"/>
      <c r="S150" s="510"/>
      <c r="T150" s="511"/>
      <c r="U150" s="510"/>
      <c r="V150" s="511"/>
      <c r="W150" s="510"/>
      <c r="X150" s="511"/>
      <c r="Y150" s="510"/>
      <c r="Z150" s="511"/>
      <c r="AA150" s="510"/>
      <c r="AB150" s="512"/>
      <c r="AC150" s="432"/>
      <c r="AD150" s="510"/>
      <c r="AE150" s="511"/>
      <c r="AF150" s="510"/>
      <c r="AG150" s="511"/>
      <c r="AH150" s="510"/>
      <c r="AI150" s="511"/>
      <c r="AJ150" s="510"/>
      <c r="AK150" s="511"/>
      <c r="AL150" s="510"/>
      <c r="AM150" s="511"/>
      <c r="AN150" s="510"/>
      <c r="AO150" s="511"/>
      <c r="AP150" s="510"/>
      <c r="AQ150" s="511"/>
      <c r="AR150" s="510"/>
      <c r="AS150" s="511"/>
      <c r="AT150" s="510"/>
      <c r="AU150" s="511"/>
      <c r="AV150" s="510"/>
      <c r="AW150" s="511"/>
      <c r="AX150" s="510"/>
      <c r="AY150" s="511"/>
      <c r="AZ150" s="510"/>
      <c r="BA150" s="511"/>
      <c r="BB150" s="510"/>
      <c r="BC150" s="512"/>
      <c r="BD150" s="433"/>
      <c r="BE150" s="510"/>
      <c r="BF150" s="511"/>
      <c r="BG150" s="510"/>
      <c r="BH150" s="511"/>
      <c r="BI150" s="510"/>
      <c r="BJ150" s="511"/>
      <c r="BK150" s="510"/>
      <c r="BL150" s="511"/>
      <c r="BM150" s="510"/>
      <c r="BN150" s="511"/>
      <c r="BO150" s="510"/>
      <c r="BP150" s="511"/>
      <c r="BQ150" s="510"/>
      <c r="BR150" s="511"/>
      <c r="BS150" s="510"/>
      <c r="BT150" s="511"/>
      <c r="BU150" s="510"/>
      <c r="BV150" s="511"/>
      <c r="BW150" s="510"/>
      <c r="BX150" s="511"/>
      <c r="BY150" s="510"/>
      <c r="BZ150" s="511"/>
      <c r="CA150" s="510"/>
      <c r="CB150" s="511"/>
      <c r="CC150" s="510"/>
      <c r="CD150" s="512"/>
      <c r="CE150" s="434"/>
      <c r="CF150" s="510"/>
      <c r="CG150" s="511"/>
      <c r="CH150" s="510"/>
      <c r="CI150" s="511"/>
      <c r="CJ150" s="510"/>
      <c r="CK150" s="511"/>
      <c r="CL150" s="510"/>
      <c r="CM150" s="511"/>
      <c r="CN150" s="510"/>
      <c r="CO150" s="511"/>
      <c r="CP150" s="510"/>
      <c r="CQ150" s="511"/>
      <c r="CR150" s="510"/>
      <c r="CS150" s="511"/>
      <c r="CT150" s="510"/>
      <c r="CU150" s="511"/>
      <c r="CV150" s="510"/>
      <c r="CW150" s="511"/>
      <c r="CX150" s="510"/>
      <c r="CY150" s="511"/>
      <c r="CZ150" s="510"/>
      <c r="DA150" s="511"/>
      <c r="DB150" s="510"/>
      <c r="DC150" s="511"/>
      <c r="DD150" s="510"/>
      <c r="DE150" s="512"/>
      <c r="DF150" s="513">
        <f t="shared" si="75"/>
        <v>0</v>
      </c>
      <c r="DG150" s="514" t="str">
        <f>IF(DF150=0,"",DF150/DB296)</f>
        <v/>
      </c>
      <c r="DH150" s="515">
        <f t="shared" si="76"/>
        <v>0</v>
      </c>
      <c r="DI150" s="200"/>
      <c r="DJ150" s="200">
        <v>0</v>
      </c>
      <c r="DK150" s="200">
        <v>0</v>
      </c>
      <c r="DL150" s="200">
        <v>0</v>
      </c>
      <c r="DM150" s="200">
        <v>0</v>
      </c>
      <c r="DN150" s="200">
        <v>0</v>
      </c>
      <c r="DO150" s="200">
        <v>0</v>
      </c>
      <c r="DP150" s="200">
        <v>0</v>
      </c>
      <c r="DQ150" s="1361" t="s">
        <v>609</v>
      </c>
      <c r="DR150" s="1362"/>
      <c r="DS150" s="1291">
        <v>21</v>
      </c>
      <c r="DT150" s="200">
        <v>0</v>
      </c>
      <c r="DU150" s="1367" t="s">
        <v>626</v>
      </c>
      <c r="DV150" s="583"/>
      <c r="DW150" s="1291">
        <v>21</v>
      </c>
      <c r="DX150" s="200">
        <v>0</v>
      </c>
      <c r="DY150" s="397"/>
    </row>
    <row r="151" spans="2:129" ht="15.95" customHeight="1">
      <c r="B151" s="516" t="s">
        <v>625</v>
      </c>
      <c r="C151" s="510"/>
      <c r="D151" s="511"/>
      <c r="E151" s="510"/>
      <c r="F151" s="511"/>
      <c r="G151" s="510"/>
      <c r="H151" s="511"/>
      <c r="I151" s="510"/>
      <c r="J151" s="511"/>
      <c r="K151" s="510"/>
      <c r="L151" s="511"/>
      <c r="M151" s="510"/>
      <c r="N151" s="511"/>
      <c r="O151" s="510"/>
      <c r="P151" s="511"/>
      <c r="Q151" s="510"/>
      <c r="R151" s="511"/>
      <c r="S151" s="510"/>
      <c r="T151" s="511"/>
      <c r="U151" s="510"/>
      <c r="V151" s="511"/>
      <c r="W151" s="510"/>
      <c r="X151" s="511"/>
      <c r="Y151" s="510"/>
      <c r="Z151" s="511"/>
      <c r="AA151" s="510"/>
      <c r="AB151" s="512"/>
      <c r="AC151" s="432"/>
      <c r="AD151" s="510"/>
      <c r="AE151" s="511"/>
      <c r="AF151" s="510"/>
      <c r="AG151" s="511"/>
      <c r="AH151" s="510"/>
      <c r="AI151" s="511"/>
      <c r="AJ151" s="510"/>
      <c r="AK151" s="511"/>
      <c r="AL151" s="510"/>
      <c r="AM151" s="511"/>
      <c r="AN151" s="510"/>
      <c r="AO151" s="511"/>
      <c r="AP151" s="510"/>
      <c r="AQ151" s="511"/>
      <c r="AR151" s="510"/>
      <c r="AS151" s="511"/>
      <c r="AT151" s="510"/>
      <c r="AU151" s="511"/>
      <c r="AV151" s="510"/>
      <c r="AW151" s="511"/>
      <c r="AX151" s="510"/>
      <c r="AY151" s="511"/>
      <c r="AZ151" s="510"/>
      <c r="BA151" s="511"/>
      <c r="BB151" s="510"/>
      <c r="BC151" s="512"/>
      <c r="BD151" s="433"/>
      <c r="BE151" s="510"/>
      <c r="BF151" s="511"/>
      <c r="BG151" s="510"/>
      <c r="BH151" s="511"/>
      <c r="BI151" s="510"/>
      <c r="BJ151" s="511"/>
      <c r="BK151" s="510"/>
      <c r="BL151" s="511"/>
      <c r="BM151" s="510"/>
      <c r="BN151" s="511"/>
      <c r="BO151" s="510"/>
      <c r="BP151" s="511"/>
      <c r="BQ151" s="510"/>
      <c r="BR151" s="511"/>
      <c r="BS151" s="510"/>
      <c r="BT151" s="511"/>
      <c r="BU151" s="510"/>
      <c r="BV151" s="511"/>
      <c r="BW151" s="510"/>
      <c r="BX151" s="511"/>
      <c r="BY151" s="510"/>
      <c r="BZ151" s="511"/>
      <c r="CA151" s="510"/>
      <c r="CB151" s="511"/>
      <c r="CC151" s="510"/>
      <c r="CD151" s="512"/>
      <c r="CE151" s="434"/>
      <c r="CF151" s="510"/>
      <c r="CG151" s="511"/>
      <c r="CH151" s="510"/>
      <c r="CI151" s="511"/>
      <c r="CJ151" s="510"/>
      <c r="CK151" s="511"/>
      <c r="CL151" s="510"/>
      <c r="CM151" s="511"/>
      <c r="CN151" s="510"/>
      <c r="CO151" s="511"/>
      <c r="CP151" s="510"/>
      <c r="CQ151" s="511"/>
      <c r="CR151" s="510"/>
      <c r="CS151" s="511"/>
      <c r="CT151" s="510"/>
      <c r="CU151" s="511"/>
      <c r="CV151" s="510"/>
      <c r="CW151" s="511"/>
      <c r="CX151" s="510"/>
      <c r="CY151" s="511"/>
      <c r="CZ151" s="510"/>
      <c r="DA151" s="511"/>
      <c r="DB151" s="510"/>
      <c r="DC151" s="511"/>
      <c r="DD151" s="510"/>
      <c r="DE151" s="512"/>
      <c r="DF151" s="513">
        <f t="shared" si="75"/>
        <v>0</v>
      </c>
      <c r="DG151" s="514" t="str">
        <f>IF(DF151=0,"",DF151/DB296)</f>
        <v/>
      </c>
      <c r="DH151" s="515">
        <f t="shared" si="76"/>
        <v>0</v>
      </c>
      <c r="DI151" s="200"/>
      <c r="DJ151" s="200">
        <v>0</v>
      </c>
      <c r="DK151" s="200">
        <v>0</v>
      </c>
      <c r="DL151" s="200">
        <v>0</v>
      </c>
      <c r="DM151" s="200">
        <v>0</v>
      </c>
      <c r="DN151" s="200">
        <v>0</v>
      </c>
      <c r="DO151" s="200">
        <v>0</v>
      </c>
      <c r="DP151" s="200">
        <v>0</v>
      </c>
      <c r="DQ151" s="1361" t="s">
        <v>641</v>
      </c>
      <c r="DR151" s="1362"/>
      <c r="DS151" s="1291">
        <v>22</v>
      </c>
      <c r="DT151" s="200">
        <v>0</v>
      </c>
      <c r="DU151" s="1361" t="s">
        <v>676</v>
      </c>
      <c r="DV151" s="1365"/>
      <c r="DW151" s="1291">
        <v>22</v>
      </c>
      <c r="DX151" s="200">
        <v>0</v>
      </c>
      <c r="DY151" s="397"/>
    </row>
    <row r="152" spans="2:129" ht="15.95" customHeight="1">
      <c r="B152" s="509" t="s">
        <v>613</v>
      </c>
      <c r="C152" s="510"/>
      <c r="D152" s="511"/>
      <c r="E152" s="510"/>
      <c r="F152" s="511"/>
      <c r="G152" s="510"/>
      <c r="H152" s="511"/>
      <c r="I152" s="510"/>
      <c r="J152" s="511"/>
      <c r="K152" s="510"/>
      <c r="L152" s="511"/>
      <c r="M152" s="510"/>
      <c r="N152" s="511"/>
      <c r="O152" s="510"/>
      <c r="P152" s="511"/>
      <c r="Q152" s="510"/>
      <c r="R152" s="511"/>
      <c r="S152" s="510"/>
      <c r="T152" s="511"/>
      <c r="U152" s="510"/>
      <c r="V152" s="511"/>
      <c r="W152" s="510"/>
      <c r="X152" s="511"/>
      <c r="Y152" s="510"/>
      <c r="Z152" s="511"/>
      <c r="AA152" s="510"/>
      <c r="AB152" s="512"/>
      <c r="AC152" s="432"/>
      <c r="AD152" s="510"/>
      <c r="AE152" s="511"/>
      <c r="AF152" s="510"/>
      <c r="AG152" s="511"/>
      <c r="AH152" s="510"/>
      <c r="AI152" s="511"/>
      <c r="AJ152" s="510"/>
      <c r="AK152" s="511"/>
      <c r="AL152" s="510"/>
      <c r="AM152" s="511"/>
      <c r="AN152" s="510"/>
      <c r="AO152" s="511"/>
      <c r="AP152" s="510"/>
      <c r="AQ152" s="511"/>
      <c r="AR152" s="510"/>
      <c r="AS152" s="511"/>
      <c r="AT152" s="510"/>
      <c r="AU152" s="511"/>
      <c r="AV152" s="510"/>
      <c r="AW152" s="511"/>
      <c r="AX152" s="510"/>
      <c r="AY152" s="511"/>
      <c r="AZ152" s="510"/>
      <c r="BA152" s="511"/>
      <c r="BB152" s="510"/>
      <c r="BC152" s="512"/>
      <c r="BD152" s="433"/>
      <c r="BE152" s="510"/>
      <c r="BF152" s="511"/>
      <c r="BG152" s="510"/>
      <c r="BH152" s="511"/>
      <c r="BI152" s="510"/>
      <c r="BJ152" s="511"/>
      <c r="BK152" s="510"/>
      <c r="BL152" s="511"/>
      <c r="BM152" s="510"/>
      <c r="BN152" s="511"/>
      <c r="BO152" s="510"/>
      <c r="BP152" s="511"/>
      <c r="BQ152" s="510"/>
      <c r="BR152" s="511"/>
      <c r="BS152" s="510"/>
      <c r="BT152" s="511"/>
      <c r="BU152" s="510"/>
      <c r="BV152" s="511"/>
      <c r="BW152" s="510"/>
      <c r="BX152" s="511"/>
      <c r="BY152" s="510"/>
      <c r="BZ152" s="511"/>
      <c r="CA152" s="510"/>
      <c r="CB152" s="511"/>
      <c r="CC152" s="510"/>
      <c r="CD152" s="512"/>
      <c r="CE152" s="434"/>
      <c r="CF152" s="510"/>
      <c r="CG152" s="511"/>
      <c r="CH152" s="510"/>
      <c r="CI152" s="511"/>
      <c r="CJ152" s="510"/>
      <c r="CK152" s="511"/>
      <c r="CL152" s="510"/>
      <c r="CM152" s="511"/>
      <c r="CN152" s="510"/>
      <c r="CO152" s="511"/>
      <c r="CP152" s="510"/>
      <c r="CQ152" s="511"/>
      <c r="CR152" s="510"/>
      <c r="CS152" s="511"/>
      <c r="CT152" s="510"/>
      <c r="CU152" s="511"/>
      <c r="CV152" s="510"/>
      <c r="CW152" s="511"/>
      <c r="CX152" s="510"/>
      <c r="CY152" s="511"/>
      <c r="CZ152" s="510"/>
      <c r="DA152" s="511"/>
      <c r="DB152" s="510"/>
      <c r="DC152" s="511"/>
      <c r="DD152" s="510"/>
      <c r="DE152" s="512"/>
      <c r="DF152" s="513">
        <f t="shared" si="75"/>
        <v>0</v>
      </c>
      <c r="DG152" s="514" t="str">
        <f>IF(DF152=0,"",DF152/DB296)</f>
        <v/>
      </c>
      <c r="DH152" s="515">
        <f t="shared" si="76"/>
        <v>0</v>
      </c>
      <c r="DI152" s="200"/>
      <c r="DJ152" s="200">
        <v>0</v>
      </c>
      <c r="DK152" s="200">
        <v>0</v>
      </c>
      <c r="DL152" s="200">
        <v>0</v>
      </c>
      <c r="DM152" s="200">
        <v>0</v>
      </c>
      <c r="DN152" s="200">
        <v>0</v>
      </c>
      <c r="DO152" s="200">
        <v>0</v>
      </c>
      <c r="DP152" s="200">
        <v>0</v>
      </c>
      <c r="DQ152" s="1361" t="s">
        <v>635</v>
      </c>
      <c r="DR152" s="1362"/>
      <c r="DS152" s="1291">
        <v>23</v>
      </c>
      <c r="DT152" s="200">
        <v>0</v>
      </c>
      <c r="DU152" s="1363" t="s">
        <v>631</v>
      </c>
      <c r="DV152" s="1364"/>
      <c r="DW152" s="1291">
        <v>23</v>
      </c>
      <c r="DX152" s="200">
        <v>0</v>
      </c>
      <c r="DY152" s="397"/>
    </row>
    <row r="153" spans="2:129" ht="15.95" customHeight="1">
      <c r="B153" s="509" t="s">
        <v>624</v>
      </c>
      <c r="C153" s="510"/>
      <c r="D153" s="511"/>
      <c r="E153" s="510"/>
      <c r="F153" s="511"/>
      <c r="G153" s="510"/>
      <c r="H153" s="511"/>
      <c r="I153" s="510"/>
      <c r="J153" s="511"/>
      <c r="K153" s="510"/>
      <c r="L153" s="511"/>
      <c r="M153" s="510"/>
      <c r="N153" s="511"/>
      <c r="O153" s="510"/>
      <c r="P153" s="511"/>
      <c r="Q153" s="510"/>
      <c r="R153" s="511"/>
      <c r="S153" s="510"/>
      <c r="T153" s="511"/>
      <c r="U153" s="510"/>
      <c r="V153" s="511"/>
      <c r="W153" s="510"/>
      <c r="X153" s="511"/>
      <c r="Y153" s="510"/>
      <c r="Z153" s="511"/>
      <c r="AA153" s="510"/>
      <c r="AB153" s="512"/>
      <c r="AC153" s="432"/>
      <c r="AD153" s="510"/>
      <c r="AE153" s="511"/>
      <c r="AF153" s="510"/>
      <c r="AG153" s="511"/>
      <c r="AH153" s="510"/>
      <c r="AI153" s="511"/>
      <c r="AJ153" s="510"/>
      <c r="AK153" s="511"/>
      <c r="AL153" s="510"/>
      <c r="AM153" s="511"/>
      <c r="AN153" s="510"/>
      <c r="AO153" s="511"/>
      <c r="AP153" s="510"/>
      <c r="AQ153" s="511"/>
      <c r="AR153" s="510"/>
      <c r="AS153" s="511"/>
      <c r="AT153" s="510"/>
      <c r="AU153" s="511"/>
      <c r="AV153" s="510"/>
      <c r="AW153" s="511"/>
      <c r="AX153" s="510"/>
      <c r="AY153" s="511"/>
      <c r="AZ153" s="510"/>
      <c r="BA153" s="511"/>
      <c r="BB153" s="510"/>
      <c r="BC153" s="512"/>
      <c r="BD153" s="433"/>
      <c r="BE153" s="510"/>
      <c r="BF153" s="511"/>
      <c r="BG153" s="510"/>
      <c r="BH153" s="511"/>
      <c r="BI153" s="510"/>
      <c r="BJ153" s="511"/>
      <c r="BK153" s="510"/>
      <c r="BL153" s="511"/>
      <c r="BM153" s="510"/>
      <c r="BN153" s="511"/>
      <c r="BO153" s="510"/>
      <c r="BP153" s="511"/>
      <c r="BQ153" s="510"/>
      <c r="BR153" s="511"/>
      <c r="BS153" s="510"/>
      <c r="BT153" s="511"/>
      <c r="BU153" s="510"/>
      <c r="BV153" s="511"/>
      <c r="BW153" s="510"/>
      <c r="BX153" s="511"/>
      <c r="BY153" s="510"/>
      <c r="BZ153" s="511"/>
      <c r="CA153" s="510"/>
      <c r="CB153" s="511"/>
      <c r="CC153" s="510"/>
      <c r="CD153" s="512"/>
      <c r="CE153" s="434"/>
      <c r="CF153" s="510"/>
      <c r="CG153" s="511"/>
      <c r="CH153" s="510"/>
      <c r="CI153" s="511"/>
      <c r="CJ153" s="510"/>
      <c r="CK153" s="511"/>
      <c r="CL153" s="510"/>
      <c r="CM153" s="511"/>
      <c r="CN153" s="510"/>
      <c r="CO153" s="511"/>
      <c r="CP153" s="510"/>
      <c r="CQ153" s="511"/>
      <c r="CR153" s="510"/>
      <c r="CS153" s="511"/>
      <c r="CT153" s="510"/>
      <c r="CU153" s="511"/>
      <c r="CV153" s="510"/>
      <c r="CW153" s="511"/>
      <c r="CX153" s="510"/>
      <c r="CY153" s="511"/>
      <c r="CZ153" s="510"/>
      <c r="DA153" s="511"/>
      <c r="DB153" s="510"/>
      <c r="DC153" s="511"/>
      <c r="DD153" s="510"/>
      <c r="DE153" s="512"/>
      <c r="DF153" s="513">
        <f t="shared" si="75"/>
        <v>0</v>
      </c>
      <c r="DG153" s="514" t="str">
        <f>IF(DF153=0,"",DF153/DB296)</f>
        <v/>
      </c>
      <c r="DH153" s="515">
        <f t="shared" si="76"/>
        <v>0</v>
      </c>
      <c r="DI153" s="200"/>
      <c r="DJ153" s="200">
        <v>0</v>
      </c>
      <c r="DK153" s="200">
        <v>0</v>
      </c>
      <c r="DL153" s="200">
        <v>0</v>
      </c>
      <c r="DM153" s="200">
        <v>0</v>
      </c>
      <c r="DN153" s="200">
        <v>0</v>
      </c>
      <c r="DO153" s="200">
        <v>0</v>
      </c>
      <c r="DP153" s="200">
        <v>0</v>
      </c>
      <c r="DQ153" s="1361" t="s">
        <v>643</v>
      </c>
      <c r="DR153" s="1362"/>
      <c r="DS153" s="1291">
        <v>24</v>
      </c>
      <c r="DT153" s="200">
        <v>0</v>
      </c>
      <c r="DU153" s="1367" t="s">
        <v>634</v>
      </c>
      <c r="DV153" s="583"/>
      <c r="DW153" s="1291">
        <v>24</v>
      </c>
      <c r="DX153" s="200">
        <v>0</v>
      </c>
      <c r="DY153" s="397"/>
    </row>
    <row r="154" spans="2:129" ht="15.95" customHeight="1">
      <c r="B154" s="509" t="s">
        <v>713</v>
      </c>
      <c r="C154" s="510"/>
      <c r="D154" s="511"/>
      <c r="E154" s="510"/>
      <c r="F154" s="511"/>
      <c r="G154" s="510"/>
      <c r="H154" s="511"/>
      <c r="I154" s="510"/>
      <c r="J154" s="511"/>
      <c r="K154" s="510"/>
      <c r="L154" s="511"/>
      <c r="M154" s="510"/>
      <c r="N154" s="511"/>
      <c r="O154" s="510"/>
      <c r="P154" s="511"/>
      <c r="Q154" s="510"/>
      <c r="R154" s="511"/>
      <c r="S154" s="510"/>
      <c r="T154" s="511"/>
      <c r="U154" s="510"/>
      <c r="V154" s="511"/>
      <c r="W154" s="510"/>
      <c r="X154" s="511"/>
      <c r="Y154" s="510"/>
      <c r="Z154" s="511"/>
      <c r="AA154" s="510"/>
      <c r="AB154" s="512"/>
      <c r="AC154" s="432"/>
      <c r="AD154" s="510"/>
      <c r="AE154" s="511"/>
      <c r="AF154" s="510"/>
      <c r="AG154" s="511"/>
      <c r="AH154" s="510"/>
      <c r="AI154" s="511"/>
      <c r="AJ154" s="510"/>
      <c r="AK154" s="511"/>
      <c r="AL154" s="510"/>
      <c r="AM154" s="511"/>
      <c r="AN154" s="510"/>
      <c r="AO154" s="511"/>
      <c r="AP154" s="510"/>
      <c r="AQ154" s="511"/>
      <c r="AR154" s="510"/>
      <c r="AS154" s="511"/>
      <c r="AT154" s="510"/>
      <c r="AU154" s="511"/>
      <c r="AV154" s="510"/>
      <c r="AW154" s="511"/>
      <c r="AX154" s="510"/>
      <c r="AY154" s="511"/>
      <c r="AZ154" s="510"/>
      <c r="BA154" s="511"/>
      <c r="BB154" s="510"/>
      <c r="BC154" s="512"/>
      <c r="BD154" s="433"/>
      <c r="BE154" s="510"/>
      <c r="BF154" s="511"/>
      <c r="BG154" s="510"/>
      <c r="BH154" s="511"/>
      <c r="BI154" s="510"/>
      <c r="BJ154" s="511"/>
      <c r="BK154" s="510"/>
      <c r="BL154" s="511"/>
      <c r="BM154" s="510"/>
      <c r="BN154" s="511"/>
      <c r="BO154" s="510"/>
      <c r="BP154" s="511"/>
      <c r="BQ154" s="510"/>
      <c r="BR154" s="511"/>
      <c r="BS154" s="510"/>
      <c r="BT154" s="511"/>
      <c r="BU154" s="510"/>
      <c r="BV154" s="511"/>
      <c r="BW154" s="510"/>
      <c r="BX154" s="511"/>
      <c r="BY154" s="510"/>
      <c r="BZ154" s="511"/>
      <c r="CA154" s="510"/>
      <c r="CB154" s="511"/>
      <c r="CC154" s="510"/>
      <c r="CD154" s="512"/>
      <c r="CE154" s="434"/>
      <c r="CF154" s="510"/>
      <c r="CG154" s="511"/>
      <c r="CH154" s="510"/>
      <c r="CI154" s="511"/>
      <c r="CJ154" s="510"/>
      <c r="CK154" s="511"/>
      <c r="CL154" s="510"/>
      <c r="CM154" s="511"/>
      <c r="CN154" s="510"/>
      <c r="CO154" s="511"/>
      <c r="CP154" s="510"/>
      <c r="CQ154" s="511"/>
      <c r="CR154" s="510"/>
      <c r="CS154" s="511"/>
      <c r="CT154" s="510"/>
      <c r="CU154" s="511"/>
      <c r="CV154" s="510"/>
      <c r="CW154" s="511"/>
      <c r="CX154" s="510"/>
      <c r="CY154" s="511"/>
      <c r="CZ154" s="510"/>
      <c r="DA154" s="511"/>
      <c r="DB154" s="510"/>
      <c r="DC154" s="511"/>
      <c r="DD154" s="510"/>
      <c r="DE154" s="512"/>
      <c r="DF154" s="513">
        <f t="shared" si="75"/>
        <v>0</v>
      </c>
      <c r="DG154" s="514" t="str">
        <f>IF(DF154=0,"",DF154/DB296)</f>
        <v/>
      </c>
      <c r="DH154" s="515">
        <f t="shared" si="76"/>
        <v>0</v>
      </c>
      <c r="DI154" s="200"/>
      <c r="DJ154" s="200">
        <v>0</v>
      </c>
      <c r="DK154" s="200">
        <v>0</v>
      </c>
      <c r="DL154" s="200">
        <v>0</v>
      </c>
      <c r="DM154" s="200">
        <v>0</v>
      </c>
      <c r="DN154" s="200">
        <v>0</v>
      </c>
      <c r="DO154" s="200">
        <v>0</v>
      </c>
      <c r="DP154" s="200">
        <v>0</v>
      </c>
      <c r="DQ154" s="1361" t="s">
        <v>647</v>
      </c>
      <c r="DR154" s="1362"/>
      <c r="DS154" s="1291">
        <v>25</v>
      </c>
      <c r="DT154" s="200">
        <v>0</v>
      </c>
      <c r="DU154" s="1366" t="s">
        <v>650</v>
      </c>
      <c r="DV154" s="570"/>
      <c r="DW154" s="1291">
        <v>25</v>
      </c>
      <c r="DX154" s="200">
        <v>0</v>
      </c>
      <c r="DY154" s="397"/>
    </row>
    <row r="155" spans="2:129" ht="15.95" customHeight="1">
      <c r="B155" s="509" t="s">
        <v>690</v>
      </c>
      <c r="C155" s="510"/>
      <c r="D155" s="511"/>
      <c r="E155" s="510"/>
      <c r="F155" s="511"/>
      <c r="G155" s="510"/>
      <c r="H155" s="511"/>
      <c r="I155" s="510"/>
      <c r="J155" s="511"/>
      <c r="K155" s="510"/>
      <c r="L155" s="511"/>
      <c r="M155" s="510"/>
      <c r="N155" s="511"/>
      <c r="O155" s="510"/>
      <c r="P155" s="511"/>
      <c r="Q155" s="510"/>
      <c r="R155" s="511"/>
      <c r="S155" s="510"/>
      <c r="T155" s="511"/>
      <c r="U155" s="510"/>
      <c r="V155" s="511"/>
      <c r="W155" s="510"/>
      <c r="X155" s="511"/>
      <c r="Y155" s="510"/>
      <c r="Z155" s="511"/>
      <c r="AA155" s="510"/>
      <c r="AB155" s="512"/>
      <c r="AC155" s="432"/>
      <c r="AD155" s="510"/>
      <c r="AE155" s="511"/>
      <c r="AF155" s="510"/>
      <c r="AG155" s="511"/>
      <c r="AH155" s="510"/>
      <c r="AI155" s="511"/>
      <c r="AJ155" s="510"/>
      <c r="AK155" s="511"/>
      <c r="AL155" s="510"/>
      <c r="AM155" s="511"/>
      <c r="AN155" s="510"/>
      <c r="AO155" s="511"/>
      <c r="AP155" s="510"/>
      <c r="AQ155" s="511"/>
      <c r="AR155" s="510"/>
      <c r="AS155" s="511"/>
      <c r="AT155" s="510"/>
      <c r="AU155" s="511"/>
      <c r="AV155" s="510"/>
      <c r="AW155" s="511"/>
      <c r="AX155" s="510"/>
      <c r="AY155" s="511"/>
      <c r="AZ155" s="510"/>
      <c r="BA155" s="511"/>
      <c r="BB155" s="510"/>
      <c r="BC155" s="512"/>
      <c r="BD155" s="433"/>
      <c r="BE155" s="510"/>
      <c r="BF155" s="511"/>
      <c r="BG155" s="510"/>
      <c r="BH155" s="511"/>
      <c r="BI155" s="510"/>
      <c r="BJ155" s="511"/>
      <c r="BK155" s="510"/>
      <c r="BL155" s="511"/>
      <c r="BM155" s="510"/>
      <c r="BN155" s="511"/>
      <c r="BO155" s="510"/>
      <c r="BP155" s="511"/>
      <c r="BQ155" s="510"/>
      <c r="BR155" s="511"/>
      <c r="BS155" s="510"/>
      <c r="BT155" s="511"/>
      <c r="BU155" s="510"/>
      <c r="BV155" s="511"/>
      <c r="BW155" s="510"/>
      <c r="BX155" s="511"/>
      <c r="BY155" s="510"/>
      <c r="BZ155" s="511"/>
      <c r="CA155" s="510"/>
      <c r="CB155" s="511"/>
      <c r="CC155" s="510"/>
      <c r="CD155" s="512"/>
      <c r="CE155" s="434"/>
      <c r="CF155" s="510"/>
      <c r="CG155" s="511"/>
      <c r="CH155" s="510"/>
      <c r="CI155" s="511"/>
      <c r="CJ155" s="510"/>
      <c r="CK155" s="511"/>
      <c r="CL155" s="510"/>
      <c r="CM155" s="511"/>
      <c r="CN155" s="510"/>
      <c r="CO155" s="511"/>
      <c r="CP155" s="510"/>
      <c r="CQ155" s="511"/>
      <c r="CR155" s="510"/>
      <c r="CS155" s="511"/>
      <c r="CT155" s="510"/>
      <c r="CU155" s="511"/>
      <c r="CV155" s="510"/>
      <c r="CW155" s="511"/>
      <c r="CX155" s="510"/>
      <c r="CY155" s="511"/>
      <c r="CZ155" s="510"/>
      <c r="DA155" s="511"/>
      <c r="DB155" s="510"/>
      <c r="DC155" s="511"/>
      <c r="DD155" s="510"/>
      <c r="DE155" s="512"/>
      <c r="DF155" s="513">
        <f t="shared" si="75"/>
        <v>0</v>
      </c>
      <c r="DG155" s="514" t="str">
        <f>IF(DF155=0,"",DF155/DB296)</f>
        <v/>
      </c>
      <c r="DH155" s="515">
        <f t="shared" si="76"/>
        <v>0</v>
      </c>
      <c r="DI155" s="200"/>
      <c r="DJ155" s="200">
        <v>0</v>
      </c>
      <c r="DK155" s="200">
        <v>0</v>
      </c>
      <c r="DL155" s="200">
        <v>0</v>
      </c>
      <c r="DM155" s="200">
        <v>0</v>
      </c>
      <c r="DN155" s="200">
        <v>0</v>
      </c>
      <c r="DO155" s="200">
        <v>0</v>
      </c>
      <c r="DP155" s="200">
        <v>0</v>
      </c>
      <c r="DQ155" s="1361" t="s">
        <v>655</v>
      </c>
      <c r="DR155" s="1362"/>
      <c r="DS155" s="1291">
        <v>26</v>
      </c>
      <c r="DT155" s="200">
        <v>0</v>
      </c>
      <c r="DU155" s="1366" t="s">
        <v>689</v>
      </c>
      <c r="DV155" s="570"/>
      <c r="DW155" s="1291">
        <v>26</v>
      </c>
      <c r="DX155" s="200">
        <v>0</v>
      </c>
      <c r="DY155" s="397"/>
    </row>
    <row r="156" spans="2:129" ht="15.95" customHeight="1">
      <c r="B156" s="509" t="s">
        <v>673</v>
      </c>
      <c r="C156" s="510"/>
      <c r="D156" s="511"/>
      <c r="E156" s="510"/>
      <c r="F156" s="511"/>
      <c r="G156" s="510"/>
      <c r="H156" s="511"/>
      <c r="I156" s="510"/>
      <c r="J156" s="511"/>
      <c r="K156" s="510"/>
      <c r="L156" s="511"/>
      <c r="M156" s="510"/>
      <c r="N156" s="511"/>
      <c r="O156" s="510"/>
      <c r="P156" s="511"/>
      <c r="Q156" s="510"/>
      <c r="R156" s="511"/>
      <c r="S156" s="510"/>
      <c r="T156" s="511"/>
      <c r="U156" s="510"/>
      <c r="V156" s="511"/>
      <c r="W156" s="510"/>
      <c r="X156" s="511"/>
      <c r="Y156" s="510"/>
      <c r="Z156" s="511"/>
      <c r="AA156" s="510"/>
      <c r="AB156" s="512"/>
      <c r="AC156" s="432"/>
      <c r="AD156" s="510"/>
      <c r="AE156" s="511"/>
      <c r="AF156" s="510"/>
      <c r="AG156" s="511"/>
      <c r="AH156" s="510"/>
      <c r="AI156" s="511"/>
      <c r="AJ156" s="510"/>
      <c r="AK156" s="511"/>
      <c r="AL156" s="510"/>
      <c r="AM156" s="511"/>
      <c r="AN156" s="510"/>
      <c r="AO156" s="511"/>
      <c r="AP156" s="510"/>
      <c r="AQ156" s="511"/>
      <c r="AR156" s="510"/>
      <c r="AS156" s="511"/>
      <c r="AT156" s="510"/>
      <c r="AU156" s="511"/>
      <c r="AV156" s="510"/>
      <c r="AW156" s="511"/>
      <c r="AX156" s="510"/>
      <c r="AY156" s="511"/>
      <c r="AZ156" s="510"/>
      <c r="BA156" s="511"/>
      <c r="BB156" s="510"/>
      <c r="BC156" s="512"/>
      <c r="BD156" s="433"/>
      <c r="BE156" s="510"/>
      <c r="BF156" s="511"/>
      <c r="BG156" s="510"/>
      <c r="BH156" s="511"/>
      <c r="BI156" s="510"/>
      <c r="BJ156" s="511"/>
      <c r="BK156" s="510"/>
      <c r="BL156" s="511"/>
      <c r="BM156" s="510"/>
      <c r="BN156" s="511"/>
      <c r="BO156" s="510"/>
      <c r="BP156" s="511"/>
      <c r="BQ156" s="510"/>
      <c r="BR156" s="511"/>
      <c r="BS156" s="510"/>
      <c r="BT156" s="511"/>
      <c r="BU156" s="510"/>
      <c r="BV156" s="511"/>
      <c r="BW156" s="510"/>
      <c r="BX156" s="511"/>
      <c r="BY156" s="510"/>
      <c r="BZ156" s="511"/>
      <c r="CA156" s="510"/>
      <c r="CB156" s="511"/>
      <c r="CC156" s="510"/>
      <c r="CD156" s="512"/>
      <c r="CE156" s="434"/>
      <c r="CF156" s="510"/>
      <c r="CG156" s="511"/>
      <c r="CH156" s="510"/>
      <c r="CI156" s="511"/>
      <c r="CJ156" s="510"/>
      <c r="CK156" s="511"/>
      <c r="CL156" s="510"/>
      <c r="CM156" s="511"/>
      <c r="CN156" s="510"/>
      <c r="CO156" s="511"/>
      <c r="CP156" s="510"/>
      <c r="CQ156" s="511"/>
      <c r="CR156" s="510"/>
      <c r="CS156" s="511"/>
      <c r="CT156" s="510"/>
      <c r="CU156" s="511"/>
      <c r="CV156" s="510"/>
      <c r="CW156" s="511"/>
      <c r="CX156" s="510"/>
      <c r="CY156" s="511"/>
      <c r="CZ156" s="510"/>
      <c r="DA156" s="511"/>
      <c r="DB156" s="510"/>
      <c r="DC156" s="511"/>
      <c r="DD156" s="510"/>
      <c r="DE156" s="512"/>
      <c r="DF156" s="513">
        <f t="shared" si="75"/>
        <v>0</v>
      </c>
      <c r="DG156" s="514" t="str">
        <f>IF(DF156=0,"",DF156/DB296)</f>
        <v/>
      </c>
      <c r="DH156" s="515">
        <f t="shared" si="76"/>
        <v>0</v>
      </c>
      <c r="DI156" s="200"/>
      <c r="DJ156" s="200">
        <v>0</v>
      </c>
      <c r="DK156" s="200">
        <v>0</v>
      </c>
      <c r="DL156" s="200">
        <v>0</v>
      </c>
      <c r="DM156" s="200">
        <v>0</v>
      </c>
      <c r="DN156" s="200">
        <v>0</v>
      </c>
      <c r="DO156" s="200">
        <v>0</v>
      </c>
      <c r="DP156" s="200">
        <v>0</v>
      </c>
      <c r="DQ156" s="1361" t="s">
        <v>661</v>
      </c>
      <c r="DR156" s="1362"/>
      <c r="DS156" s="1291">
        <v>27</v>
      </c>
      <c r="DT156" s="200">
        <v>0</v>
      </c>
      <c r="DU156" s="1366" t="s">
        <v>708</v>
      </c>
      <c r="DV156" s="570"/>
      <c r="DW156" s="1291">
        <v>27</v>
      </c>
      <c r="DX156" s="200">
        <v>0</v>
      </c>
      <c r="DY156" s="397"/>
    </row>
    <row r="157" spans="2:129" ht="15.95" customHeight="1">
      <c r="B157" s="509"/>
      <c r="C157" s="510"/>
      <c r="D157" s="511"/>
      <c r="E157" s="510"/>
      <c r="F157" s="511"/>
      <c r="G157" s="510"/>
      <c r="H157" s="511"/>
      <c r="I157" s="510"/>
      <c r="J157" s="511"/>
      <c r="K157" s="510"/>
      <c r="L157" s="511"/>
      <c r="M157" s="510"/>
      <c r="N157" s="511"/>
      <c r="O157" s="510"/>
      <c r="P157" s="511"/>
      <c r="Q157" s="510"/>
      <c r="R157" s="511"/>
      <c r="S157" s="510"/>
      <c r="T157" s="511"/>
      <c r="U157" s="510"/>
      <c r="V157" s="511"/>
      <c r="W157" s="510"/>
      <c r="X157" s="511"/>
      <c r="Y157" s="510"/>
      <c r="Z157" s="511"/>
      <c r="AA157" s="510"/>
      <c r="AB157" s="512"/>
      <c r="AC157" s="432"/>
      <c r="AD157" s="510"/>
      <c r="AE157" s="511"/>
      <c r="AF157" s="510"/>
      <c r="AG157" s="511"/>
      <c r="AH157" s="510"/>
      <c r="AI157" s="511"/>
      <c r="AJ157" s="510"/>
      <c r="AK157" s="511"/>
      <c r="AL157" s="510"/>
      <c r="AM157" s="511"/>
      <c r="AN157" s="510"/>
      <c r="AO157" s="511"/>
      <c r="AP157" s="510"/>
      <c r="AQ157" s="511"/>
      <c r="AR157" s="510"/>
      <c r="AS157" s="511"/>
      <c r="AT157" s="510"/>
      <c r="AU157" s="511"/>
      <c r="AV157" s="510"/>
      <c r="AW157" s="511"/>
      <c r="AX157" s="510"/>
      <c r="AY157" s="511"/>
      <c r="AZ157" s="510"/>
      <c r="BA157" s="511"/>
      <c r="BB157" s="510"/>
      <c r="BC157" s="512"/>
      <c r="BD157" s="433"/>
      <c r="BE157" s="510"/>
      <c r="BF157" s="511"/>
      <c r="BG157" s="510"/>
      <c r="BH157" s="511"/>
      <c r="BI157" s="510"/>
      <c r="BJ157" s="511"/>
      <c r="BK157" s="510"/>
      <c r="BL157" s="511"/>
      <c r="BM157" s="510"/>
      <c r="BN157" s="511"/>
      <c r="BO157" s="510"/>
      <c r="BP157" s="511"/>
      <c r="BQ157" s="510"/>
      <c r="BR157" s="511"/>
      <c r="BS157" s="510"/>
      <c r="BT157" s="511"/>
      <c r="BU157" s="510"/>
      <c r="BV157" s="511"/>
      <c r="BW157" s="510"/>
      <c r="BX157" s="511"/>
      <c r="BY157" s="510"/>
      <c r="BZ157" s="511"/>
      <c r="CA157" s="510"/>
      <c r="CB157" s="511"/>
      <c r="CC157" s="510"/>
      <c r="CD157" s="512"/>
      <c r="CE157" s="434"/>
      <c r="CF157" s="510"/>
      <c r="CG157" s="511"/>
      <c r="CH157" s="510"/>
      <c r="CI157" s="511"/>
      <c r="CJ157" s="510"/>
      <c r="CK157" s="511"/>
      <c r="CL157" s="510"/>
      <c r="CM157" s="511"/>
      <c r="CN157" s="510"/>
      <c r="CO157" s="511"/>
      <c r="CP157" s="510"/>
      <c r="CQ157" s="511"/>
      <c r="CR157" s="510"/>
      <c r="CS157" s="511"/>
      <c r="CT157" s="510"/>
      <c r="CU157" s="511"/>
      <c r="CV157" s="510"/>
      <c r="CW157" s="511"/>
      <c r="CX157" s="510"/>
      <c r="CY157" s="511"/>
      <c r="CZ157" s="510"/>
      <c r="DA157" s="511"/>
      <c r="DB157" s="510"/>
      <c r="DC157" s="511"/>
      <c r="DD157" s="510"/>
      <c r="DE157" s="512"/>
      <c r="DF157" s="513">
        <f t="shared" si="75"/>
        <v>0</v>
      </c>
      <c r="DG157" s="514" t="str">
        <f>IF(DF157=0,"",DF157/DB296)</f>
        <v/>
      </c>
      <c r="DH157" s="515">
        <f t="shared" si="76"/>
        <v>0</v>
      </c>
      <c r="DI157" s="200"/>
      <c r="DJ157" s="200">
        <v>0</v>
      </c>
      <c r="DK157" s="200">
        <v>0</v>
      </c>
      <c r="DL157" s="200">
        <v>0</v>
      </c>
      <c r="DM157" s="200">
        <v>0</v>
      </c>
      <c r="DN157" s="200">
        <v>0</v>
      </c>
      <c r="DO157" s="200">
        <v>0</v>
      </c>
      <c r="DP157" s="200">
        <v>0</v>
      </c>
      <c r="DQ157" s="1361" t="s">
        <v>669</v>
      </c>
      <c r="DR157" s="1362"/>
      <c r="DS157" s="1291">
        <v>28</v>
      </c>
      <c r="DT157" s="200">
        <v>0</v>
      </c>
      <c r="DU157" s="1361" t="s">
        <v>661</v>
      </c>
      <c r="DV157" s="1365"/>
      <c r="DW157" s="1291">
        <v>28</v>
      </c>
      <c r="DX157" s="200">
        <v>0</v>
      </c>
      <c r="DY157" s="397"/>
    </row>
    <row r="158" spans="2:129" ht="15.95" customHeight="1">
      <c r="B158" s="509"/>
      <c r="C158" s="510"/>
      <c r="D158" s="511"/>
      <c r="E158" s="510"/>
      <c r="F158" s="511"/>
      <c r="G158" s="510"/>
      <c r="H158" s="511"/>
      <c r="I158" s="510"/>
      <c r="J158" s="511"/>
      <c r="K158" s="510"/>
      <c r="L158" s="511"/>
      <c r="M158" s="510"/>
      <c r="N158" s="511"/>
      <c r="O158" s="510"/>
      <c r="P158" s="511"/>
      <c r="Q158" s="510"/>
      <c r="R158" s="511"/>
      <c r="S158" s="510"/>
      <c r="T158" s="511"/>
      <c r="U158" s="510"/>
      <c r="V158" s="511"/>
      <c r="W158" s="510"/>
      <c r="X158" s="511"/>
      <c r="Y158" s="510"/>
      <c r="Z158" s="511"/>
      <c r="AA158" s="510"/>
      <c r="AB158" s="512"/>
      <c r="AC158" s="432"/>
      <c r="AD158" s="510"/>
      <c r="AE158" s="511"/>
      <c r="AF158" s="510"/>
      <c r="AG158" s="511"/>
      <c r="AH158" s="510"/>
      <c r="AI158" s="511"/>
      <c r="AJ158" s="510"/>
      <c r="AK158" s="511"/>
      <c r="AL158" s="510"/>
      <c r="AM158" s="511"/>
      <c r="AN158" s="510"/>
      <c r="AO158" s="511"/>
      <c r="AP158" s="510"/>
      <c r="AQ158" s="511"/>
      <c r="AR158" s="510"/>
      <c r="AS158" s="511"/>
      <c r="AT158" s="510"/>
      <c r="AU158" s="511"/>
      <c r="AV158" s="510"/>
      <c r="AW158" s="511"/>
      <c r="AX158" s="510"/>
      <c r="AY158" s="511"/>
      <c r="AZ158" s="510"/>
      <c r="BA158" s="511"/>
      <c r="BB158" s="510"/>
      <c r="BC158" s="512"/>
      <c r="BD158" s="433"/>
      <c r="BE158" s="510"/>
      <c r="BF158" s="511"/>
      <c r="BG158" s="510"/>
      <c r="BH158" s="511"/>
      <c r="BI158" s="510"/>
      <c r="BJ158" s="511"/>
      <c r="BK158" s="510"/>
      <c r="BL158" s="511"/>
      <c r="BM158" s="510"/>
      <c r="BN158" s="511"/>
      <c r="BO158" s="510"/>
      <c r="BP158" s="511"/>
      <c r="BQ158" s="510"/>
      <c r="BR158" s="511"/>
      <c r="BS158" s="510"/>
      <c r="BT158" s="511"/>
      <c r="BU158" s="510"/>
      <c r="BV158" s="511"/>
      <c r="BW158" s="510"/>
      <c r="BX158" s="511"/>
      <c r="BY158" s="510"/>
      <c r="BZ158" s="511"/>
      <c r="CA158" s="510"/>
      <c r="CB158" s="511"/>
      <c r="CC158" s="510"/>
      <c r="CD158" s="512"/>
      <c r="CE158" s="434"/>
      <c r="CF158" s="510"/>
      <c r="CG158" s="511"/>
      <c r="CH158" s="510"/>
      <c r="CI158" s="511"/>
      <c r="CJ158" s="510"/>
      <c r="CK158" s="511"/>
      <c r="CL158" s="510"/>
      <c r="CM158" s="511"/>
      <c r="CN158" s="510"/>
      <c r="CO158" s="511"/>
      <c r="CP158" s="510"/>
      <c r="CQ158" s="511"/>
      <c r="CR158" s="510"/>
      <c r="CS158" s="511"/>
      <c r="CT158" s="510"/>
      <c r="CU158" s="511"/>
      <c r="CV158" s="510"/>
      <c r="CW158" s="511"/>
      <c r="CX158" s="510"/>
      <c r="CY158" s="511"/>
      <c r="CZ158" s="510"/>
      <c r="DA158" s="511"/>
      <c r="DB158" s="510"/>
      <c r="DC158" s="511"/>
      <c r="DD158" s="510"/>
      <c r="DE158" s="512"/>
      <c r="DF158" s="513">
        <f>SUM(C158:DE158)</f>
        <v>0</v>
      </c>
      <c r="DG158" s="514" t="str">
        <f>IF(DF158=0,"",DF158/DB296)</f>
        <v/>
      </c>
      <c r="DH158" s="515">
        <f t="shared" si="76"/>
        <v>0</v>
      </c>
      <c r="DI158" s="200"/>
      <c r="DJ158" s="200">
        <v>0</v>
      </c>
      <c r="DK158" s="200">
        <v>0</v>
      </c>
      <c r="DL158" s="200">
        <v>0</v>
      </c>
      <c r="DM158" s="200">
        <v>0</v>
      </c>
      <c r="DN158" s="200">
        <v>0</v>
      </c>
      <c r="DO158" s="200">
        <v>0</v>
      </c>
      <c r="DP158" s="200">
        <v>0</v>
      </c>
      <c r="DQ158" s="1361" t="s">
        <v>677</v>
      </c>
      <c r="DR158" s="1362"/>
      <c r="DS158" s="1291">
        <v>29</v>
      </c>
      <c r="DT158" s="200">
        <v>0</v>
      </c>
      <c r="DU158" s="1366" t="s">
        <v>705</v>
      </c>
      <c r="DV158" s="570"/>
      <c r="DW158" s="1291">
        <v>29</v>
      </c>
      <c r="DX158" s="200">
        <v>0</v>
      </c>
      <c r="DY158" s="397"/>
    </row>
    <row r="159" spans="2:129" ht="15.95" customHeight="1">
      <c r="B159" s="959"/>
      <c r="C159" s="620"/>
      <c r="D159" s="621"/>
      <c r="E159" s="621"/>
      <c r="F159" s="621"/>
      <c r="G159" s="621"/>
      <c r="H159" s="621"/>
      <c r="I159" s="621"/>
      <c r="J159" s="621"/>
      <c r="K159" s="621"/>
      <c r="L159" s="621"/>
      <c r="M159" s="621"/>
      <c r="N159" s="621"/>
      <c r="O159" s="621"/>
      <c r="P159" s="621"/>
      <c r="Q159" s="621"/>
      <c r="R159" s="621"/>
      <c r="S159" s="621"/>
      <c r="T159" s="621"/>
      <c r="U159" s="621"/>
      <c r="V159" s="621"/>
      <c r="W159" s="621"/>
      <c r="X159" s="621"/>
      <c r="Y159" s="621"/>
      <c r="Z159" s="621"/>
      <c r="AA159" s="621"/>
      <c r="AB159" s="622"/>
      <c r="AC159" s="97"/>
      <c r="AD159" s="620"/>
      <c r="AE159" s="621"/>
      <c r="AF159" s="621"/>
      <c r="AG159" s="621"/>
      <c r="AH159" s="621"/>
      <c r="AI159" s="621"/>
      <c r="AJ159" s="621"/>
      <c r="AK159" s="621"/>
      <c r="AL159" s="621"/>
      <c r="AM159" s="621"/>
      <c r="AN159" s="621"/>
      <c r="AO159" s="621"/>
      <c r="AP159" s="621"/>
      <c r="AQ159" s="621"/>
      <c r="AR159" s="621"/>
      <c r="AS159" s="621"/>
      <c r="AT159" s="621"/>
      <c r="AU159" s="621"/>
      <c r="AV159" s="621"/>
      <c r="AW159" s="621"/>
      <c r="AX159" s="621"/>
      <c r="AY159" s="621"/>
      <c r="AZ159" s="621"/>
      <c r="BA159" s="621"/>
      <c r="BB159" s="621"/>
      <c r="BC159" s="622"/>
      <c r="BD159" s="98"/>
      <c r="BE159" s="620"/>
      <c r="BF159" s="621"/>
      <c r="BG159" s="621"/>
      <c r="BH159" s="621"/>
      <c r="BI159" s="621"/>
      <c r="BJ159" s="621"/>
      <c r="BK159" s="621"/>
      <c r="BL159" s="621"/>
      <c r="BM159" s="621"/>
      <c r="BN159" s="621"/>
      <c r="BO159" s="621"/>
      <c r="BP159" s="621"/>
      <c r="BQ159" s="621"/>
      <c r="BR159" s="621"/>
      <c r="BS159" s="621"/>
      <c r="BT159" s="621"/>
      <c r="BU159" s="621"/>
      <c r="BV159" s="621"/>
      <c r="BW159" s="621"/>
      <c r="BX159" s="621"/>
      <c r="BY159" s="621"/>
      <c r="BZ159" s="621"/>
      <c r="CA159" s="621"/>
      <c r="CB159" s="621"/>
      <c r="CC159" s="621"/>
      <c r="CD159" s="622"/>
      <c r="CE159" s="99"/>
      <c r="CF159" s="620"/>
      <c r="CG159" s="621"/>
      <c r="CH159" s="621"/>
      <c r="CI159" s="621"/>
      <c r="CJ159" s="621"/>
      <c r="CK159" s="621"/>
      <c r="CL159" s="621"/>
      <c r="CM159" s="621"/>
      <c r="CN159" s="621"/>
      <c r="CO159" s="621"/>
      <c r="CP159" s="621"/>
      <c r="CQ159" s="621"/>
      <c r="CR159" s="621"/>
      <c r="CS159" s="621"/>
      <c r="CT159" s="621"/>
      <c r="CU159" s="621"/>
      <c r="CV159" s="621"/>
      <c r="CW159" s="621"/>
      <c r="CX159" s="621"/>
      <c r="CY159" s="621"/>
      <c r="CZ159" s="621"/>
      <c r="DA159" s="621"/>
      <c r="DB159" s="621"/>
      <c r="DC159" s="621"/>
      <c r="DD159" s="621"/>
      <c r="DE159" s="621"/>
      <c r="DF159" s="621"/>
      <c r="DG159" s="621"/>
      <c r="DH159" s="544"/>
      <c r="DI159" s="200">
        <v>0</v>
      </c>
      <c r="DJ159" s="200">
        <v>0</v>
      </c>
      <c r="DK159" s="200">
        <v>0</v>
      </c>
      <c r="DL159" s="200">
        <v>0</v>
      </c>
      <c r="DM159" s="200">
        <v>0</v>
      </c>
      <c r="DN159" s="200">
        <v>0</v>
      </c>
      <c r="DO159" s="200">
        <v>0</v>
      </c>
      <c r="DP159" s="200">
        <v>0</v>
      </c>
      <c r="DQ159" s="1361" t="s">
        <v>683</v>
      </c>
      <c r="DR159" s="1362"/>
      <c r="DS159" s="1291">
        <v>30</v>
      </c>
      <c r="DT159" s="200">
        <v>0</v>
      </c>
      <c r="DU159" s="1367" t="s">
        <v>646</v>
      </c>
      <c r="DV159" s="583"/>
      <c r="DW159" s="1291">
        <v>30</v>
      </c>
      <c r="DX159" s="200">
        <v>0</v>
      </c>
      <c r="DY159" s="397"/>
    </row>
    <row r="160" spans="2:129" ht="15.95" customHeight="1">
      <c r="B160" s="3735" t="s">
        <v>1231</v>
      </c>
      <c r="C160" s="3736"/>
      <c r="D160" s="3736"/>
      <c r="E160" s="3736"/>
      <c r="F160" s="3736"/>
      <c r="G160" s="3736"/>
      <c r="H160" s="3736"/>
      <c r="I160" s="3736"/>
      <c r="J160" s="3736"/>
      <c r="K160" s="3736"/>
      <c r="L160" s="3736"/>
      <c r="M160" s="3736"/>
      <c r="N160" s="3736"/>
      <c r="O160" s="3736"/>
      <c r="P160" s="3736"/>
      <c r="Q160" s="3736"/>
      <c r="R160" s="3736"/>
      <c r="S160" s="3736"/>
      <c r="T160" s="3736"/>
      <c r="U160" s="3736"/>
      <c r="V160" s="3736"/>
      <c r="W160" s="3736"/>
      <c r="X160" s="3736"/>
      <c r="Y160" s="3736"/>
      <c r="Z160" s="3736"/>
      <c r="AA160" s="3736"/>
      <c r="AB160" s="3736"/>
      <c r="AC160" s="3736"/>
      <c r="AD160" s="3736"/>
      <c r="AE160" s="3736"/>
      <c r="AF160" s="3736"/>
      <c r="AG160" s="3736"/>
      <c r="AH160" s="3736"/>
      <c r="AI160" s="3736"/>
      <c r="AJ160" s="3736"/>
      <c r="AK160" s="3736"/>
      <c r="AL160" s="3736"/>
      <c r="AM160" s="3736"/>
      <c r="AN160" s="3736"/>
      <c r="AO160" s="3736"/>
      <c r="AP160" s="3736"/>
      <c r="AQ160" s="3736"/>
      <c r="AR160" s="3736"/>
      <c r="AS160" s="3736"/>
      <c r="AT160" s="3736"/>
      <c r="AU160" s="3736"/>
      <c r="AV160" s="3736"/>
      <c r="AW160" s="3736"/>
      <c r="AX160" s="3736"/>
      <c r="AY160" s="3736"/>
      <c r="AZ160" s="3736"/>
      <c r="BA160" s="3736"/>
      <c r="BB160" s="3736"/>
      <c r="BC160" s="3736"/>
      <c r="BD160" s="3736"/>
      <c r="BE160" s="3736"/>
      <c r="BF160" s="3736"/>
      <c r="BG160" s="3736"/>
      <c r="BH160" s="3736"/>
      <c r="BI160" s="3736"/>
      <c r="BJ160" s="3736"/>
      <c r="BK160" s="3736"/>
      <c r="BL160" s="3736"/>
      <c r="BM160" s="3736"/>
      <c r="BN160" s="3736"/>
      <c r="BO160" s="3736"/>
      <c r="BP160" s="3736"/>
      <c r="BQ160" s="3736"/>
      <c r="BR160" s="3736"/>
      <c r="BS160" s="3736"/>
      <c r="BT160" s="3736"/>
      <c r="BU160" s="3736"/>
      <c r="BV160" s="3736"/>
      <c r="BW160" s="3736"/>
      <c r="BX160" s="3736"/>
      <c r="BY160" s="3736"/>
      <c r="BZ160" s="3736"/>
      <c r="CA160" s="3736"/>
      <c r="CB160" s="3736"/>
      <c r="CC160" s="3736"/>
      <c r="CD160" s="3736"/>
      <c r="CE160" s="3736"/>
      <c r="CF160" s="3737" t="str">
        <f>B160</f>
        <v>Fromages par portions ≥ 150 mg de calcium     30 g Primaires</v>
      </c>
      <c r="CG160" s="3737"/>
      <c r="CH160" s="3737"/>
      <c r="CI160" s="3737"/>
      <c r="CJ160" s="3737"/>
      <c r="CK160" s="3737"/>
      <c r="CL160" s="3737"/>
      <c r="CM160" s="3737"/>
      <c r="CN160" s="3737"/>
      <c r="CO160" s="3737"/>
      <c r="CP160" s="3737"/>
      <c r="CQ160" s="3737"/>
      <c r="CR160" s="3737"/>
      <c r="CS160" s="3737"/>
      <c r="CT160" s="3737"/>
      <c r="CU160" s="3737"/>
      <c r="CV160" s="3737"/>
      <c r="CW160" s="3737"/>
      <c r="CX160" s="3737"/>
      <c r="CY160" s="3737"/>
      <c r="CZ160" s="3737"/>
      <c r="DA160" s="3737"/>
      <c r="DB160" s="3737"/>
      <c r="DC160" s="3737"/>
      <c r="DD160" s="3737"/>
      <c r="DE160" s="3737"/>
      <c r="DF160" s="3737"/>
      <c r="DG160" s="3738"/>
      <c r="DH160" s="544"/>
      <c r="DI160" s="200">
        <v>0</v>
      </c>
      <c r="DJ160" s="200">
        <v>0</v>
      </c>
      <c r="DK160" s="200">
        <v>0</v>
      </c>
      <c r="DL160" s="200">
        <v>0</v>
      </c>
      <c r="DM160" s="200">
        <v>0</v>
      </c>
      <c r="DN160" s="200">
        <v>0</v>
      </c>
      <c r="DO160" s="200">
        <v>0</v>
      </c>
      <c r="DP160" s="200">
        <v>0</v>
      </c>
      <c r="DQ160" s="1361" t="s">
        <v>618</v>
      </c>
      <c r="DR160" s="1362"/>
      <c r="DS160" s="1291">
        <v>31</v>
      </c>
      <c r="DT160" s="200">
        <v>0</v>
      </c>
      <c r="DU160" s="1366" t="s">
        <v>630</v>
      </c>
      <c r="DV160" s="570"/>
      <c r="DW160" s="1291">
        <v>31</v>
      </c>
      <c r="DX160" s="200">
        <v>0</v>
      </c>
      <c r="DY160" s="397"/>
    </row>
    <row r="161" spans="2:129" ht="15.95" customHeight="1">
      <c r="B161" s="3735"/>
      <c r="C161" s="3736"/>
      <c r="D161" s="3736"/>
      <c r="E161" s="3736"/>
      <c r="F161" s="3736"/>
      <c r="G161" s="3736"/>
      <c r="H161" s="3736"/>
      <c r="I161" s="3736"/>
      <c r="J161" s="3736"/>
      <c r="K161" s="3736"/>
      <c r="L161" s="3736"/>
      <c r="M161" s="3736"/>
      <c r="N161" s="3736"/>
      <c r="O161" s="3736"/>
      <c r="P161" s="3736"/>
      <c r="Q161" s="3736"/>
      <c r="R161" s="3736"/>
      <c r="S161" s="3736"/>
      <c r="T161" s="3736"/>
      <c r="U161" s="3736"/>
      <c r="V161" s="3736"/>
      <c r="W161" s="3736"/>
      <c r="X161" s="3736"/>
      <c r="Y161" s="3736"/>
      <c r="Z161" s="3736"/>
      <c r="AA161" s="3736"/>
      <c r="AB161" s="3736"/>
      <c r="AC161" s="3736"/>
      <c r="AD161" s="3736"/>
      <c r="AE161" s="3736"/>
      <c r="AF161" s="3736"/>
      <c r="AG161" s="3736"/>
      <c r="AH161" s="3736"/>
      <c r="AI161" s="3736"/>
      <c r="AJ161" s="3736"/>
      <c r="AK161" s="3736"/>
      <c r="AL161" s="3736"/>
      <c r="AM161" s="3736"/>
      <c r="AN161" s="3736"/>
      <c r="AO161" s="3736"/>
      <c r="AP161" s="3736"/>
      <c r="AQ161" s="3736"/>
      <c r="AR161" s="3736"/>
      <c r="AS161" s="3736"/>
      <c r="AT161" s="3736"/>
      <c r="AU161" s="3736"/>
      <c r="AV161" s="3736"/>
      <c r="AW161" s="3736"/>
      <c r="AX161" s="3736"/>
      <c r="AY161" s="3736"/>
      <c r="AZ161" s="3736"/>
      <c r="BA161" s="3736"/>
      <c r="BB161" s="3736"/>
      <c r="BC161" s="3736"/>
      <c r="BD161" s="3736"/>
      <c r="BE161" s="3736"/>
      <c r="BF161" s="3736"/>
      <c r="BG161" s="3736"/>
      <c r="BH161" s="3736"/>
      <c r="BI161" s="3736"/>
      <c r="BJ161" s="3736"/>
      <c r="BK161" s="3736"/>
      <c r="BL161" s="3736"/>
      <c r="BM161" s="3736"/>
      <c r="BN161" s="3736"/>
      <c r="BO161" s="3736"/>
      <c r="BP161" s="3736"/>
      <c r="BQ161" s="3736"/>
      <c r="BR161" s="3736"/>
      <c r="BS161" s="3736"/>
      <c r="BT161" s="3736"/>
      <c r="BU161" s="3736"/>
      <c r="BV161" s="3736"/>
      <c r="BW161" s="3736"/>
      <c r="BX161" s="3736"/>
      <c r="BY161" s="3736"/>
      <c r="BZ161" s="3736"/>
      <c r="CA161" s="3736"/>
      <c r="CB161" s="3736"/>
      <c r="CC161" s="3736"/>
      <c r="CD161" s="3736"/>
      <c r="CE161" s="3736"/>
      <c r="CF161" s="3739"/>
      <c r="CG161" s="3739"/>
      <c r="CH161" s="3739"/>
      <c r="CI161" s="3739"/>
      <c r="CJ161" s="3739"/>
      <c r="CK161" s="3739"/>
      <c r="CL161" s="3739"/>
      <c r="CM161" s="3739"/>
      <c r="CN161" s="3739"/>
      <c r="CO161" s="3739"/>
      <c r="CP161" s="3739"/>
      <c r="CQ161" s="3739"/>
      <c r="CR161" s="3739"/>
      <c r="CS161" s="3739"/>
      <c r="CT161" s="3739"/>
      <c r="CU161" s="3739"/>
      <c r="CV161" s="3739"/>
      <c r="CW161" s="3739"/>
      <c r="CX161" s="3739"/>
      <c r="CY161" s="3739"/>
      <c r="CZ161" s="3739"/>
      <c r="DA161" s="3739"/>
      <c r="DB161" s="3739"/>
      <c r="DC161" s="3739"/>
      <c r="DD161" s="3739"/>
      <c r="DE161" s="3739"/>
      <c r="DF161" s="3739"/>
      <c r="DG161" s="3740"/>
      <c r="DH161" s="544"/>
      <c r="DI161" s="200">
        <v>0</v>
      </c>
      <c r="DJ161" s="200">
        <v>0</v>
      </c>
      <c r="DK161" s="200">
        <v>0</v>
      </c>
      <c r="DL161" s="200">
        <v>0</v>
      </c>
      <c r="DM161" s="200">
        <v>0</v>
      </c>
      <c r="DN161" s="200">
        <v>0</v>
      </c>
      <c r="DO161" s="200">
        <v>0</v>
      </c>
      <c r="DP161" s="200">
        <v>0</v>
      </c>
      <c r="DQ161" s="1361" t="s">
        <v>627</v>
      </c>
      <c r="DR161" s="1362"/>
      <c r="DS161" s="1291">
        <v>32</v>
      </c>
      <c r="DT161" s="200">
        <v>0</v>
      </c>
      <c r="DU161" s="1363" t="s">
        <v>663</v>
      </c>
      <c r="DV161" s="1364"/>
      <c r="DW161" s="1291">
        <v>32</v>
      </c>
      <c r="DX161" s="200">
        <v>0</v>
      </c>
      <c r="DY161" s="397"/>
    </row>
    <row r="162" spans="2:129" s="2" customFormat="1" ht="15.95" customHeight="1">
      <c r="B162" s="947" t="s">
        <v>847</v>
      </c>
      <c r="C162" s="3023">
        <v>1</v>
      </c>
      <c r="D162" s="3024"/>
      <c r="E162" s="3023">
        <f>C162+1</f>
        <v>2</v>
      </c>
      <c r="F162" s="3024"/>
      <c r="G162" s="3023">
        <f>E162+1</f>
        <v>3</v>
      </c>
      <c r="H162" s="3024"/>
      <c r="I162" s="3023">
        <f>G162+1</f>
        <v>4</v>
      </c>
      <c r="J162" s="3024"/>
      <c r="K162" s="3023">
        <f>I162+1</f>
        <v>5</v>
      </c>
      <c r="L162" s="3024"/>
      <c r="M162" s="3023">
        <f>K162+1</f>
        <v>6</v>
      </c>
      <c r="N162" s="3024"/>
      <c r="O162" s="3023">
        <f>M162+1</f>
        <v>7</v>
      </c>
      <c r="P162" s="3024"/>
      <c r="Q162" s="3023">
        <f>O162+1</f>
        <v>8</v>
      </c>
      <c r="R162" s="3024"/>
      <c r="S162" s="3023">
        <f>Q162+1</f>
        <v>9</v>
      </c>
      <c r="T162" s="3024"/>
      <c r="U162" s="3023">
        <f>S162+1</f>
        <v>10</v>
      </c>
      <c r="V162" s="3024"/>
      <c r="W162" s="3023">
        <f>U162+1</f>
        <v>11</v>
      </c>
      <c r="X162" s="3024"/>
      <c r="Y162" s="3023">
        <f>W162+1</f>
        <v>12</v>
      </c>
      <c r="Z162" s="3024"/>
      <c r="AA162" s="3023">
        <f>Y162+1</f>
        <v>13</v>
      </c>
      <c r="AB162" s="3024"/>
      <c r="AC162" s="113"/>
      <c r="AD162" s="3023">
        <f>AA162+1</f>
        <v>14</v>
      </c>
      <c r="AE162" s="3024"/>
      <c r="AF162" s="3023">
        <f>AD162+1</f>
        <v>15</v>
      </c>
      <c r="AG162" s="3024"/>
      <c r="AH162" s="3023">
        <f>AF162+1</f>
        <v>16</v>
      </c>
      <c r="AI162" s="3024"/>
      <c r="AJ162" s="3023">
        <f>AH162+1</f>
        <v>17</v>
      </c>
      <c r="AK162" s="3024"/>
      <c r="AL162" s="3023">
        <f>AJ162+1</f>
        <v>18</v>
      </c>
      <c r="AM162" s="3024"/>
      <c r="AN162" s="3023">
        <f>AL162+1</f>
        <v>19</v>
      </c>
      <c r="AO162" s="3024"/>
      <c r="AP162" s="3023">
        <f>AN162+1</f>
        <v>20</v>
      </c>
      <c r="AQ162" s="3024"/>
      <c r="AR162" s="3023">
        <f>AP162+1</f>
        <v>21</v>
      </c>
      <c r="AS162" s="3024"/>
      <c r="AT162" s="3023">
        <f>AR162+1</f>
        <v>22</v>
      </c>
      <c r="AU162" s="3024"/>
      <c r="AV162" s="3023">
        <f>AT162+1</f>
        <v>23</v>
      </c>
      <c r="AW162" s="3024"/>
      <c r="AX162" s="3023">
        <f>AV162+1</f>
        <v>24</v>
      </c>
      <c r="AY162" s="3024"/>
      <c r="AZ162" s="3023">
        <f>AX162+1</f>
        <v>25</v>
      </c>
      <c r="BA162" s="3024"/>
      <c r="BB162" s="3023">
        <f>AZ162+1</f>
        <v>26</v>
      </c>
      <c r="BC162" s="3024"/>
      <c r="BD162" s="114"/>
      <c r="BE162" s="3023">
        <f>BB162+1</f>
        <v>27</v>
      </c>
      <c r="BF162" s="3024"/>
      <c r="BG162" s="3023">
        <f>BE162+1</f>
        <v>28</v>
      </c>
      <c r="BH162" s="3024"/>
      <c r="BI162" s="3023">
        <f>BG162+1</f>
        <v>29</v>
      </c>
      <c r="BJ162" s="3024"/>
      <c r="BK162" s="3023">
        <f>BI162+1</f>
        <v>30</v>
      </c>
      <c r="BL162" s="3024"/>
      <c r="BM162" s="3023">
        <f>BK162+1</f>
        <v>31</v>
      </c>
      <c r="BN162" s="3024"/>
      <c r="BO162" s="3023">
        <f>BM162+1</f>
        <v>32</v>
      </c>
      <c r="BP162" s="3024"/>
      <c r="BQ162" s="3023">
        <f>BO162+1</f>
        <v>33</v>
      </c>
      <c r="BR162" s="3024"/>
      <c r="BS162" s="3023">
        <f>BQ162+1</f>
        <v>34</v>
      </c>
      <c r="BT162" s="3024"/>
      <c r="BU162" s="3023">
        <f>BS162+1</f>
        <v>35</v>
      </c>
      <c r="BV162" s="3024"/>
      <c r="BW162" s="3023">
        <f>BU162+1</f>
        <v>36</v>
      </c>
      <c r="BX162" s="3024"/>
      <c r="BY162" s="3023">
        <f>BW162+1</f>
        <v>37</v>
      </c>
      <c r="BZ162" s="3024"/>
      <c r="CA162" s="3023">
        <f>BY162+1</f>
        <v>38</v>
      </c>
      <c r="CB162" s="3024"/>
      <c r="CC162" s="3023">
        <f>CA162+1</f>
        <v>39</v>
      </c>
      <c r="CD162" s="3024"/>
      <c r="CE162" s="115"/>
      <c r="CF162" s="3023">
        <f>CC162+1</f>
        <v>40</v>
      </c>
      <c r="CG162" s="3024"/>
      <c r="CH162" s="3023">
        <f>CF162+1</f>
        <v>41</v>
      </c>
      <c r="CI162" s="3024"/>
      <c r="CJ162" s="3023">
        <f>CH162+1</f>
        <v>42</v>
      </c>
      <c r="CK162" s="3024"/>
      <c r="CL162" s="3023">
        <f>CJ162+1</f>
        <v>43</v>
      </c>
      <c r="CM162" s="3024"/>
      <c r="CN162" s="3023">
        <f>CL162+1</f>
        <v>44</v>
      </c>
      <c r="CO162" s="3024"/>
      <c r="CP162" s="3023">
        <f>CN162+1</f>
        <v>45</v>
      </c>
      <c r="CQ162" s="3024"/>
      <c r="CR162" s="3023">
        <f>CP162+1</f>
        <v>46</v>
      </c>
      <c r="CS162" s="3024"/>
      <c r="CT162" s="3023">
        <f>CR162+1</f>
        <v>47</v>
      </c>
      <c r="CU162" s="3024"/>
      <c r="CV162" s="3023">
        <f>CT162+1</f>
        <v>48</v>
      </c>
      <c r="CW162" s="3024"/>
      <c r="CX162" s="3023">
        <f>CV162+1</f>
        <v>49</v>
      </c>
      <c r="CY162" s="3024"/>
      <c r="CZ162" s="3023">
        <f>CX162+1</f>
        <v>50</v>
      </c>
      <c r="DA162" s="3024"/>
      <c r="DB162" s="3023">
        <f t="shared" ref="DB162" si="77">CZ162+1</f>
        <v>51</v>
      </c>
      <c r="DC162" s="3024"/>
      <c r="DD162" s="3023">
        <f>DB162+1</f>
        <v>52</v>
      </c>
      <c r="DE162" s="3024"/>
      <c r="DF162" s="100" t="s">
        <v>937</v>
      </c>
      <c r="DG162" s="101"/>
      <c r="DH162" s="96"/>
      <c r="DI162" s="200">
        <v>0</v>
      </c>
      <c r="DJ162" s="200">
        <v>0</v>
      </c>
      <c r="DK162" s="200">
        <v>0</v>
      </c>
      <c r="DL162" s="200">
        <v>0</v>
      </c>
      <c r="DM162" s="200">
        <v>0</v>
      </c>
      <c r="DN162" s="200">
        <v>0</v>
      </c>
      <c r="DO162" s="200">
        <v>0</v>
      </c>
      <c r="DP162" s="200">
        <v>0</v>
      </c>
      <c r="DQ162" s="1361" t="s">
        <v>609</v>
      </c>
      <c r="DR162" s="1362"/>
      <c r="DS162" s="1291">
        <v>33</v>
      </c>
      <c r="DT162" s="200">
        <v>0</v>
      </c>
      <c r="DU162" s="1366" t="s">
        <v>694</v>
      </c>
      <c r="DV162" s="570"/>
      <c r="DW162" s="1291">
        <v>33</v>
      </c>
      <c r="DX162" s="200">
        <v>0</v>
      </c>
      <c r="DY162" s="397"/>
    </row>
    <row r="163" spans="2:129" s="2" customFormat="1" ht="15.95" customHeight="1">
      <c r="B163" s="948" t="s">
        <v>205</v>
      </c>
      <c r="C163" s="102" t="s">
        <v>66</v>
      </c>
      <c r="D163" s="103" t="s">
        <v>77</v>
      </c>
      <c r="E163" s="102" t="s">
        <v>66</v>
      </c>
      <c r="F163" s="103" t="s">
        <v>77</v>
      </c>
      <c r="G163" s="102" t="s">
        <v>66</v>
      </c>
      <c r="H163" s="103" t="s">
        <v>77</v>
      </c>
      <c r="I163" s="102" t="s">
        <v>66</v>
      </c>
      <c r="J163" s="103" t="s">
        <v>77</v>
      </c>
      <c r="K163" s="102" t="s">
        <v>66</v>
      </c>
      <c r="L163" s="103" t="s">
        <v>77</v>
      </c>
      <c r="M163" s="102" t="s">
        <v>66</v>
      </c>
      <c r="N163" s="103" t="s">
        <v>77</v>
      </c>
      <c r="O163" s="102" t="s">
        <v>66</v>
      </c>
      <c r="P163" s="103" t="s">
        <v>77</v>
      </c>
      <c r="Q163" s="102" t="s">
        <v>66</v>
      </c>
      <c r="R163" s="103" t="s">
        <v>77</v>
      </c>
      <c r="S163" s="102" t="s">
        <v>66</v>
      </c>
      <c r="T163" s="103" t="s">
        <v>77</v>
      </c>
      <c r="U163" s="102" t="s">
        <v>66</v>
      </c>
      <c r="V163" s="103" t="s">
        <v>77</v>
      </c>
      <c r="W163" s="102" t="s">
        <v>66</v>
      </c>
      <c r="X163" s="103" t="s">
        <v>77</v>
      </c>
      <c r="Y163" s="102" t="s">
        <v>66</v>
      </c>
      <c r="Z163" s="103" t="s">
        <v>77</v>
      </c>
      <c r="AA163" s="102" t="s">
        <v>66</v>
      </c>
      <c r="AB163" s="104" t="s">
        <v>77</v>
      </c>
      <c r="AC163" s="97"/>
      <c r="AD163" s="105" t="s">
        <v>66</v>
      </c>
      <c r="AE163" s="103" t="s">
        <v>77</v>
      </c>
      <c r="AF163" s="106" t="s">
        <v>66</v>
      </c>
      <c r="AG163" s="103" t="s">
        <v>77</v>
      </c>
      <c r="AH163" s="106" t="s">
        <v>66</v>
      </c>
      <c r="AI163" s="103" t="s">
        <v>77</v>
      </c>
      <c r="AJ163" s="106" t="s">
        <v>66</v>
      </c>
      <c r="AK163" s="103" t="s">
        <v>77</v>
      </c>
      <c r="AL163" s="106" t="s">
        <v>66</v>
      </c>
      <c r="AM163" s="103" t="s">
        <v>77</v>
      </c>
      <c r="AN163" s="106" t="s">
        <v>66</v>
      </c>
      <c r="AO163" s="103" t="s">
        <v>77</v>
      </c>
      <c r="AP163" s="106" t="s">
        <v>66</v>
      </c>
      <c r="AQ163" s="103" t="s">
        <v>77</v>
      </c>
      <c r="AR163" s="106" t="s">
        <v>66</v>
      </c>
      <c r="AS163" s="103" t="s">
        <v>77</v>
      </c>
      <c r="AT163" s="106" t="s">
        <v>66</v>
      </c>
      <c r="AU163" s="103" t="s">
        <v>77</v>
      </c>
      <c r="AV163" s="106" t="s">
        <v>66</v>
      </c>
      <c r="AW163" s="103" t="s">
        <v>77</v>
      </c>
      <c r="AX163" s="106" t="s">
        <v>66</v>
      </c>
      <c r="AY163" s="103" t="s">
        <v>77</v>
      </c>
      <c r="AZ163" s="106" t="s">
        <v>66</v>
      </c>
      <c r="BA163" s="103" t="s">
        <v>77</v>
      </c>
      <c r="BB163" s="106" t="s">
        <v>66</v>
      </c>
      <c r="BC163" s="104" t="s">
        <v>77</v>
      </c>
      <c r="BD163" s="98"/>
      <c r="BE163" s="107" t="s">
        <v>66</v>
      </c>
      <c r="BF163" s="103" t="s">
        <v>77</v>
      </c>
      <c r="BG163" s="108" t="s">
        <v>66</v>
      </c>
      <c r="BH163" s="103" t="s">
        <v>77</v>
      </c>
      <c r="BI163" s="108" t="s">
        <v>66</v>
      </c>
      <c r="BJ163" s="103" t="s">
        <v>77</v>
      </c>
      <c r="BK163" s="108" t="s">
        <v>66</v>
      </c>
      <c r="BL163" s="103" t="s">
        <v>77</v>
      </c>
      <c r="BM163" s="108" t="s">
        <v>66</v>
      </c>
      <c r="BN163" s="103" t="s">
        <v>77</v>
      </c>
      <c r="BO163" s="108" t="s">
        <v>66</v>
      </c>
      <c r="BP163" s="103" t="s">
        <v>77</v>
      </c>
      <c r="BQ163" s="108" t="s">
        <v>66</v>
      </c>
      <c r="BR163" s="103" t="s">
        <v>77</v>
      </c>
      <c r="BS163" s="108" t="s">
        <v>66</v>
      </c>
      <c r="BT163" s="103" t="s">
        <v>77</v>
      </c>
      <c r="BU163" s="108" t="s">
        <v>66</v>
      </c>
      <c r="BV163" s="103" t="s">
        <v>77</v>
      </c>
      <c r="BW163" s="108" t="s">
        <v>66</v>
      </c>
      <c r="BX163" s="103" t="s">
        <v>77</v>
      </c>
      <c r="BY163" s="108" t="s">
        <v>66</v>
      </c>
      <c r="BZ163" s="103" t="s">
        <v>77</v>
      </c>
      <c r="CA163" s="108" t="s">
        <v>66</v>
      </c>
      <c r="CB163" s="103" t="s">
        <v>77</v>
      </c>
      <c r="CC163" s="108" t="s">
        <v>66</v>
      </c>
      <c r="CD163" s="104" t="s">
        <v>77</v>
      </c>
      <c r="CE163" s="99"/>
      <c r="CF163" s="109" t="s">
        <v>66</v>
      </c>
      <c r="CG163" s="103" t="s">
        <v>77</v>
      </c>
      <c r="CH163" s="110" t="s">
        <v>66</v>
      </c>
      <c r="CI163" s="103" t="s">
        <v>77</v>
      </c>
      <c r="CJ163" s="110" t="s">
        <v>66</v>
      </c>
      <c r="CK163" s="103" t="s">
        <v>77</v>
      </c>
      <c r="CL163" s="110" t="s">
        <v>66</v>
      </c>
      <c r="CM163" s="103" t="s">
        <v>77</v>
      </c>
      <c r="CN163" s="110" t="s">
        <v>66</v>
      </c>
      <c r="CO163" s="103" t="s">
        <v>77</v>
      </c>
      <c r="CP163" s="110" t="s">
        <v>66</v>
      </c>
      <c r="CQ163" s="103" t="s">
        <v>77</v>
      </c>
      <c r="CR163" s="110" t="s">
        <v>66</v>
      </c>
      <c r="CS163" s="103" t="s">
        <v>77</v>
      </c>
      <c r="CT163" s="110" t="s">
        <v>66</v>
      </c>
      <c r="CU163" s="103" t="s">
        <v>77</v>
      </c>
      <c r="CV163" s="110" t="s">
        <v>66</v>
      </c>
      <c r="CW163" s="103" t="s">
        <v>77</v>
      </c>
      <c r="CX163" s="110" t="s">
        <v>66</v>
      </c>
      <c r="CY163" s="103" t="s">
        <v>77</v>
      </c>
      <c r="CZ163" s="110" t="s">
        <v>66</v>
      </c>
      <c r="DA163" s="103" t="s">
        <v>77</v>
      </c>
      <c r="DB163" s="110" t="s">
        <v>66</v>
      </c>
      <c r="DC163" s="103" t="s">
        <v>77</v>
      </c>
      <c r="DD163" s="110" t="s">
        <v>66</v>
      </c>
      <c r="DE163" s="104" t="s">
        <v>77</v>
      </c>
      <c r="DF163" s="111" t="s">
        <v>922</v>
      </c>
      <c r="DG163" s="112"/>
      <c r="DH163" s="96"/>
      <c r="DI163" s="200">
        <v>0</v>
      </c>
      <c r="DJ163" s="200">
        <v>0</v>
      </c>
      <c r="DK163" s="200">
        <v>0</v>
      </c>
      <c r="DL163" s="200">
        <v>0</v>
      </c>
      <c r="DM163" s="200">
        <v>0</v>
      </c>
      <c r="DN163" s="200">
        <v>0</v>
      </c>
      <c r="DO163" s="200">
        <v>0</v>
      </c>
      <c r="DP163" s="200">
        <v>0</v>
      </c>
      <c r="DQ163" s="1361" t="s">
        <v>641</v>
      </c>
      <c r="DR163" s="1362"/>
      <c r="DS163" s="1291">
        <v>34</v>
      </c>
      <c r="DT163" s="200">
        <v>0</v>
      </c>
      <c r="DU163" s="1366" t="s">
        <v>622</v>
      </c>
      <c r="DV163" s="570"/>
      <c r="DW163" s="1291">
        <v>34</v>
      </c>
      <c r="DX163" s="200">
        <v>0</v>
      </c>
      <c r="DY163" s="397"/>
    </row>
    <row r="164" spans="2:129" ht="15.95" customHeight="1">
      <c r="B164" s="509" t="s">
        <v>665</v>
      </c>
      <c r="C164" s="510"/>
      <c r="D164" s="511"/>
      <c r="E164" s="510"/>
      <c r="F164" s="511"/>
      <c r="G164" s="510"/>
      <c r="H164" s="511"/>
      <c r="I164" s="510"/>
      <c r="J164" s="511"/>
      <c r="K164" s="510"/>
      <c r="L164" s="511"/>
      <c r="M164" s="510"/>
      <c r="N164" s="511"/>
      <c r="O164" s="510"/>
      <c r="P164" s="511"/>
      <c r="Q164" s="510"/>
      <c r="R164" s="511"/>
      <c r="S164" s="510"/>
      <c r="T164" s="511"/>
      <c r="U164" s="510"/>
      <c r="V164" s="511"/>
      <c r="W164" s="510"/>
      <c r="X164" s="511"/>
      <c r="Y164" s="510"/>
      <c r="Z164" s="511"/>
      <c r="AA164" s="510"/>
      <c r="AB164" s="512"/>
      <c r="AC164" s="432"/>
      <c r="AD164" s="510"/>
      <c r="AE164" s="511"/>
      <c r="AF164" s="510"/>
      <c r="AG164" s="511"/>
      <c r="AH164" s="510"/>
      <c r="AI164" s="511"/>
      <c r="AJ164" s="510"/>
      <c r="AK164" s="511"/>
      <c r="AL164" s="510"/>
      <c r="AM164" s="511"/>
      <c r="AN164" s="510"/>
      <c r="AO164" s="511"/>
      <c r="AP164" s="510"/>
      <c r="AQ164" s="511"/>
      <c r="AR164" s="510"/>
      <c r="AS164" s="511"/>
      <c r="AT164" s="510"/>
      <c r="AU164" s="511"/>
      <c r="AV164" s="510"/>
      <c r="AW164" s="511"/>
      <c r="AX164" s="510"/>
      <c r="AY164" s="511"/>
      <c r="AZ164" s="510"/>
      <c r="BA164" s="511"/>
      <c r="BB164" s="510"/>
      <c r="BC164" s="512"/>
      <c r="BD164" s="433"/>
      <c r="BE164" s="510"/>
      <c r="BF164" s="511"/>
      <c r="BG164" s="510"/>
      <c r="BH164" s="511"/>
      <c r="BI164" s="510"/>
      <c r="BJ164" s="511"/>
      <c r="BK164" s="510"/>
      <c r="BL164" s="511"/>
      <c r="BM164" s="510"/>
      <c r="BN164" s="511"/>
      <c r="BO164" s="510"/>
      <c r="BP164" s="511"/>
      <c r="BQ164" s="510"/>
      <c r="BR164" s="511"/>
      <c r="BS164" s="510"/>
      <c r="BT164" s="511"/>
      <c r="BU164" s="510"/>
      <c r="BV164" s="511"/>
      <c r="BW164" s="510"/>
      <c r="BX164" s="511"/>
      <c r="BY164" s="510"/>
      <c r="BZ164" s="511"/>
      <c r="CA164" s="510"/>
      <c r="CB164" s="511"/>
      <c r="CC164" s="510"/>
      <c r="CD164" s="512"/>
      <c r="CE164" s="434"/>
      <c r="CF164" s="510"/>
      <c r="CG164" s="511"/>
      <c r="CH164" s="510"/>
      <c r="CI164" s="511"/>
      <c r="CJ164" s="510"/>
      <c r="CK164" s="511"/>
      <c r="CL164" s="510"/>
      <c r="CM164" s="511"/>
      <c r="CN164" s="510"/>
      <c r="CO164" s="511"/>
      <c r="CP164" s="510"/>
      <c r="CQ164" s="511"/>
      <c r="CR164" s="510"/>
      <c r="CS164" s="511"/>
      <c r="CT164" s="510"/>
      <c r="CU164" s="511"/>
      <c r="CV164" s="510"/>
      <c r="CW164" s="511"/>
      <c r="CX164" s="510"/>
      <c r="CY164" s="511"/>
      <c r="CZ164" s="510"/>
      <c r="DA164" s="511"/>
      <c r="DB164" s="510"/>
      <c r="DC164" s="511"/>
      <c r="DD164" s="510"/>
      <c r="DE164" s="512"/>
      <c r="DF164" s="513">
        <f t="shared" ref="DF164:DF197" si="78">SUM(C164:DE164)</f>
        <v>0</v>
      </c>
      <c r="DG164" s="514" t="str">
        <f>IF(DF164=0,"",DF164/DB296)</f>
        <v/>
      </c>
      <c r="DH164" s="515">
        <f t="shared" ref="DH164:DH198" si="79">COUNTA(C164:DE164)</f>
        <v>0</v>
      </c>
      <c r="DI164" s="200"/>
      <c r="DJ164" s="200">
        <v>0</v>
      </c>
      <c r="DK164" s="200">
        <v>0</v>
      </c>
      <c r="DL164" s="200">
        <v>0</v>
      </c>
      <c r="DM164" s="200">
        <v>0</v>
      </c>
      <c r="DN164" s="200">
        <v>0</v>
      </c>
      <c r="DO164" s="200">
        <v>0</v>
      </c>
      <c r="DP164" s="200">
        <v>0</v>
      </c>
      <c r="DQ164" s="1361" t="s">
        <v>635</v>
      </c>
      <c r="DR164" s="1362"/>
      <c r="DS164" s="1291">
        <v>35</v>
      </c>
      <c r="DT164" s="200">
        <v>0</v>
      </c>
      <c r="DU164" s="1363" t="s">
        <v>670</v>
      </c>
      <c r="DV164" s="1364"/>
      <c r="DW164" s="1291">
        <v>35</v>
      </c>
      <c r="DX164" s="200">
        <v>0</v>
      </c>
      <c r="DY164" s="397"/>
    </row>
    <row r="165" spans="2:129" ht="15.95" customHeight="1">
      <c r="B165" s="509" t="s">
        <v>610</v>
      </c>
      <c r="C165" s="510"/>
      <c r="D165" s="511"/>
      <c r="E165" s="510"/>
      <c r="F165" s="511"/>
      <c r="G165" s="510"/>
      <c r="H165" s="511"/>
      <c r="I165" s="510"/>
      <c r="J165" s="511"/>
      <c r="K165" s="510"/>
      <c r="L165" s="511"/>
      <c r="M165" s="510"/>
      <c r="N165" s="511"/>
      <c r="O165" s="510"/>
      <c r="P165" s="511"/>
      <c r="Q165" s="510"/>
      <c r="R165" s="511"/>
      <c r="S165" s="510"/>
      <c r="T165" s="511"/>
      <c r="U165" s="510"/>
      <c r="V165" s="511"/>
      <c r="W165" s="510"/>
      <c r="X165" s="511"/>
      <c r="Y165" s="510"/>
      <c r="Z165" s="511"/>
      <c r="AA165" s="510"/>
      <c r="AB165" s="512"/>
      <c r="AC165" s="432"/>
      <c r="AD165" s="510"/>
      <c r="AE165" s="511"/>
      <c r="AF165" s="510"/>
      <c r="AG165" s="511"/>
      <c r="AH165" s="510"/>
      <c r="AI165" s="511"/>
      <c r="AJ165" s="510"/>
      <c r="AK165" s="511"/>
      <c r="AL165" s="510"/>
      <c r="AM165" s="511"/>
      <c r="AN165" s="510"/>
      <c r="AO165" s="511"/>
      <c r="AP165" s="510"/>
      <c r="AQ165" s="511"/>
      <c r="AR165" s="510"/>
      <c r="AS165" s="511"/>
      <c r="AT165" s="510"/>
      <c r="AU165" s="511"/>
      <c r="AV165" s="510"/>
      <c r="AW165" s="511"/>
      <c r="AX165" s="510"/>
      <c r="AY165" s="511"/>
      <c r="AZ165" s="510"/>
      <c r="BA165" s="511"/>
      <c r="BB165" s="510"/>
      <c r="BC165" s="512"/>
      <c r="BD165" s="433"/>
      <c r="BE165" s="510"/>
      <c r="BF165" s="511"/>
      <c r="BG165" s="510"/>
      <c r="BH165" s="511"/>
      <c r="BI165" s="510"/>
      <c r="BJ165" s="511"/>
      <c r="BK165" s="510"/>
      <c r="BL165" s="511"/>
      <c r="BM165" s="510"/>
      <c r="BN165" s="511"/>
      <c r="BO165" s="510"/>
      <c r="BP165" s="511"/>
      <c r="BQ165" s="510"/>
      <c r="BR165" s="511"/>
      <c r="BS165" s="510"/>
      <c r="BT165" s="511"/>
      <c r="BU165" s="510"/>
      <c r="BV165" s="511"/>
      <c r="BW165" s="510"/>
      <c r="BX165" s="511"/>
      <c r="BY165" s="510"/>
      <c r="BZ165" s="511"/>
      <c r="CA165" s="510"/>
      <c r="CB165" s="511"/>
      <c r="CC165" s="510"/>
      <c r="CD165" s="512"/>
      <c r="CE165" s="434"/>
      <c r="CF165" s="510"/>
      <c r="CG165" s="511"/>
      <c r="CH165" s="510"/>
      <c r="CI165" s="511"/>
      <c r="CJ165" s="510"/>
      <c r="CK165" s="511"/>
      <c r="CL165" s="510"/>
      <c r="CM165" s="511"/>
      <c r="CN165" s="510"/>
      <c r="CO165" s="511"/>
      <c r="CP165" s="510"/>
      <c r="CQ165" s="511"/>
      <c r="CR165" s="510"/>
      <c r="CS165" s="511"/>
      <c r="CT165" s="510"/>
      <c r="CU165" s="511"/>
      <c r="CV165" s="510"/>
      <c r="CW165" s="511"/>
      <c r="CX165" s="510"/>
      <c r="CY165" s="511"/>
      <c r="CZ165" s="510"/>
      <c r="DA165" s="511"/>
      <c r="DB165" s="510"/>
      <c r="DC165" s="511"/>
      <c r="DD165" s="510"/>
      <c r="DE165" s="512"/>
      <c r="DF165" s="513">
        <f t="shared" si="78"/>
        <v>0</v>
      </c>
      <c r="DG165" s="514" t="str">
        <f>IF(DF165=0,"",DF165/DB296)</f>
        <v/>
      </c>
      <c r="DH165" s="515">
        <f t="shared" si="79"/>
        <v>0</v>
      </c>
      <c r="DI165" s="200"/>
      <c r="DJ165" s="200">
        <v>0</v>
      </c>
      <c r="DK165" s="200">
        <v>0</v>
      </c>
      <c r="DL165" s="200">
        <v>0</v>
      </c>
      <c r="DM165" s="200">
        <v>0</v>
      </c>
      <c r="DN165" s="200">
        <v>0</v>
      </c>
      <c r="DO165" s="200">
        <v>0</v>
      </c>
      <c r="DP165" s="200">
        <v>0</v>
      </c>
      <c r="DQ165" s="1361" t="s">
        <v>647</v>
      </c>
      <c r="DR165" s="1362"/>
      <c r="DS165" s="1291">
        <v>36</v>
      </c>
      <c r="DT165" s="200">
        <v>0</v>
      </c>
      <c r="DU165" s="1366" t="s">
        <v>615</v>
      </c>
      <c r="DV165" s="570"/>
      <c r="DW165" s="1291">
        <v>36</v>
      </c>
      <c r="DX165" s="200">
        <v>0</v>
      </c>
      <c r="DY165" s="397"/>
    </row>
    <row r="166" spans="2:129" ht="15.95" customHeight="1">
      <c r="B166" s="509" t="s">
        <v>623</v>
      </c>
      <c r="C166" s="510"/>
      <c r="D166" s="511"/>
      <c r="E166" s="510"/>
      <c r="F166" s="511"/>
      <c r="G166" s="510"/>
      <c r="H166" s="511"/>
      <c r="I166" s="510"/>
      <c r="J166" s="511"/>
      <c r="K166" s="510"/>
      <c r="L166" s="511"/>
      <c r="M166" s="510"/>
      <c r="N166" s="511"/>
      <c r="O166" s="510"/>
      <c r="P166" s="511"/>
      <c r="Q166" s="510"/>
      <c r="R166" s="511"/>
      <c r="S166" s="510"/>
      <c r="T166" s="511"/>
      <c r="U166" s="510"/>
      <c r="V166" s="511"/>
      <c r="W166" s="510"/>
      <c r="X166" s="511"/>
      <c r="Y166" s="510"/>
      <c r="Z166" s="511"/>
      <c r="AA166" s="510"/>
      <c r="AB166" s="512"/>
      <c r="AC166" s="432"/>
      <c r="AD166" s="510"/>
      <c r="AE166" s="511"/>
      <c r="AF166" s="510"/>
      <c r="AG166" s="511"/>
      <c r="AH166" s="510"/>
      <c r="AI166" s="511"/>
      <c r="AJ166" s="510"/>
      <c r="AK166" s="511"/>
      <c r="AL166" s="510"/>
      <c r="AM166" s="511"/>
      <c r="AN166" s="510"/>
      <c r="AO166" s="511"/>
      <c r="AP166" s="510"/>
      <c r="AQ166" s="511"/>
      <c r="AR166" s="510"/>
      <c r="AS166" s="511"/>
      <c r="AT166" s="510"/>
      <c r="AU166" s="511"/>
      <c r="AV166" s="510"/>
      <c r="AW166" s="511"/>
      <c r="AX166" s="510"/>
      <c r="AY166" s="511"/>
      <c r="AZ166" s="510"/>
      <c r="BA166" s="511"/>
      <c r="BB166" s="510"/>
      <c r="BC166" s="512"/>
      <c r="BD166" s="433"/>
      <c r="BE166" s="510"/>
      <c r="BF166" s="511"/>
      <c r="BG166" s="510"/>
      <c r="BH166" s="511"/>
      <c r="BI166" s="510"/>
      <c r="BJ166" s="511"/>
      <c r="BK166" s="510"/>
      <c r="BL166" s="511"/>
      <c r="BM166" s="510"/>
      <c r="BN166" s="511"/>
      <c r="BO166" s="510"/>
      <c r="BP166" s="511"/>
      <c r="BQ166" s="510"/>
      <c r="BR166" s="511"/>
      <c r="BS166" s="510"/>
      <c r="BT166" s="511"/>
      <c r="BU166" s="510"/>
      <c r="BV166" s="511"/>
      <c r="BW166" s="510"/>
      <c r="BX166" s="511"/>
      <c r="BY166" s="510"/>
      <c r="BZ166" s="511"/>
      <c r="CA166" s="510"/>
      <c r="CB166" s="511"/>
      <c r="CC166" s="510"/>
      <c r="CD166" s="512"/>
      <c r="CE166" s="434"/>
      <c r="CF166" s="510"/>
      <c r="CG166" s="511"/>
      <c r="CH166" s="510"/>
      <c r="CI166" s="511"/>
      <c r="CJ166" s="510"/>
      <c r="CK166" s="511"/>
      <c r="CL166" s="510"/>
      <c r="CM166" s="511"/>
      <c r="CN166" s="510"/>
      <c r="CO166" s="511"/>
      <c r="CP166" s="510"/>
      <c r="CQ166" s="511"/>
      <c r="CR166" s="510"/>
      <c r="CS166" s="511"/>
      <c r="CT166" s="510"/>
      <c r="CU166" s="511"/>
      <c r="CV166" s="510"/>
      <c r="CW166" s="511"/>
      <c r="CX166" s="510"/>
      <c r="CY166" s="511"/>
      <c r="CZ166" s="510"/>
      <c r="DA166" s="511"/>
      <c r="DB166" s="510"/>
      <c r="DC166" s="511"/>
      <c r="DD166" s="510"/>
      <c r="DE166" s="512"/>
      <c r="DF166" s="513">
        <f t="shared" si="78"/>
        <v>0</v>
      </c>
      <c r="DG166" s="514" t="str">
        <f>IF(DF166=0,"",DF166/DB296)</f>
        <v/>
      </c>
      <c r="DH166" s="515">
        <f t="shared" si="79"/>
        <v>0</v>
      </c>
      <c r="DI166" s="200"/>
      <c r="DJ166" s="200">
        <v>0</v>
      </c>
      <c r="DK166" s="200">
        <v>0</v>
      </c>
      <c r="DL166" s="200">
        <v>0</v>
      </c>
      <c r="DM166" s="200">
        <v>0</v>
      </c>
      <c r="DN166" s="200">
        <v>0</v>
      </c>
      <c r="DO166" s="200">
        <v>0</v>
      </c>
      <c r="DP166" s="200">
        <v>0</v>
      </c>
      <c r="DQ166" s="1361" t="s">
        <v>655</v>
      </c>
      <c r="DR166" s="1362"/>
      <c r="DS166" s="1291">
        <v>37</v>
      </c>
      <c r="DT166" s="200">
        <v>0</v>
      </c>
      <c r="DU166" s="1368" t="s">
        <v>700</v>
      </c>
      <c r="DV166" s="1369"/>
      <c r="DW166" s="1291">
        <v>37</v>
      </c>
      <c r="DX166" s="200">
        <v>0</v>
      </c>
      <c r="DY166" s="397"/>
    </row>
    <row r="167" spans="2:129" ht="15.95" customHeight="1">
      <c r="B167" s="509" t="s">
        <v>658</v>
      </c>
      <c r="C167" s="510"/>
      <c r="D167" s="511"/>
      <c r="E167" s="510"/>
      <c r="F167" s="511"/>
      <c r="G167" s="510"/>
      <c r="H167" s="511"/>
      <c r="I167" s="510"/>
      <c r="J167" s="511"/>
      <c r="K167" s="510"/>
      <c r="L167" s="511"/>
      <c r="M167" s="510"/>
      <c r="N167" s="511"/>
      <c r="O167" s="510"/>
      <c r="P167" s="511"/>
      <c r="Q167" s="510"/>
      <c r="R167" s="511"/>
      <c r="S167" s="510"/>
      <c r="T167" s="511"/>
      <c r="U167" s="510"/>
      <c r="V167" s="511"/>
      <c r="W167" s="510"/>
      <c r="X167" s="511"/>
      <c r="Y167" s="510"/>
      <c r="Z167" s="511"/>
      <c r="AA167" s="510"/>
      <c r="AB167" s="512"/>
      <c r="AC167" s="432"/>
      <c r="AD167" s="510"/>
      <c r="AE167" s="511"/>
      <c r="AF167" s="510"/>
      <c r="AG167" s="511"/>
      <c r="AH167" s="510"/>
      <c r="AI167" s="511"/>
      <c r="AJ167" s="510"/>
      <c r="AK167" s="511"/>
      <c r="AL167" s="510"/>
      <c r="AM167" s="511"/>
      <c r="AN167" s="510"/>
      <c r="AO167" s="511"/>
      <c r="AP167" s="510"/>
      <c r="AQ167" s="511"/>
      <c r="AR167" s="510"/>
      <c r="AS167" s="511"/>
      <c r="AT167" s="510"/>
      <c r="AU167" s="511"/>
      <c r="AV167" s="510"/>
      <c r="AW167" s="511"/>
      <c r="AX167" s="510"/>
      <c r="AY167" s="511"/>
      <c r="AZ167" s="510"/>
      <c r="BA167" s="511"/>
      <c r="BB167" s="510"/>
      <c r="BC167" s="512"/>
      <c r="BD167" s="433"/>
      <c r="BE167" s="510"/>
      <c r="BF167" s="511"/>
      <c r="BG167" s="510"/>
      <c r="BH167" s="511"/>
      <c r="BI167" s="510"/>
      <c r="BJ167" s="511"/>
      <c r="BK167" s="510"/>
      <c r="BL167" s="511"/>
      <c r="BM167" s="510"/>
      <c r="BN167" s="511"/>
      <c r="BO167" s="510"/>
      <c r="BP167" s="511"/>
      <c r="BQ167" s="510"/>
      <c r="BR167" s="511"/>
      <c r="BS167" s="510"/>
      <c r="BT167" s="511"/>
      <c r="BU167" s="510"/>
      <c r="BV167" s="511"/>
      <c r="BW167" s="510"/>
      <c r="BX167" s="511"/>
      <c r="BY167" s="510"/>
      <c r="BZ167" s="511"/>
      <c r="CA167" s="510"/>
      <c r="CB167" s="511"/>
      <c r="CC167" s="510"/>
      <c r="CD167" s="512"/>
      <c r="CE167" s="434"/>
      <c r="CF167" s="510"/>
      <c r="CG167" s="511"/>
      <c r="CH167" s="510"/>
      <c r="CI167" s="511"/>
      <c r="CJ167" s="510"/>
      <c r="CK167" s="511"/>
      <c r="CL167" s="510"/>
      <c r="CM167" s="511"/>
      <c r="CN167" s="510"/>
      <c r="CO167" s="511"/>
      <c r="CP167" s="510"/>
      <c r="CQ167" s="511"/>
      <c r="CR167" s="510"/>
      <c r="CS167" s="511"/>
      <c r="CT167" s="510"/>
      <c r="CU167" s="511"/>
      <c r="CV167" s="510"/>
      <c r="CW167" s="511"/>
      <c r="CX167" s="510"/>
      <c r="CY167" s="511"/>
      <c r="CZ167" s="510"/>
      <c r="DA167" s="511"/>
      <c r="DB167" s="510"/>
      <c r="DC167" s="511"/>
      <c r="DD167" s="510"/>
      <c r="DE167" s="512"/>
      <c r="DF167" s="513">
        <f t="shared" si="78"/>
        <v>0</v>
      </c>
      <c r="DG167" s="514" t="str">
        <f>IF(DF167=0,"",DF167/DB296)</f>
        <v/>
      </c>
      <c r="DH167" s="515">
        <f t="shared" si="79"/>
        <v>0</v>
      </c>
      <c r="DI167" s="200"/>
      <c r="DJ167" s="200">
        <v>0</v>
      </c>
      <c r="DK167" s="200">
        <v>0</v>
      </c>
      <c r="DL167" s="200">
        <v>0</v>
      </c>
      <c r="DM167" s="200">
        <v>0</v>
      </c>
      <c r="DN167" s="200">
        <v>0</v>
      </c>
      <c r="DO167" s="200">
        <v>0</v>
      </c>
      <c r="DP167" s="200">
        <v>0</v>
      </c>
      <c r="DQ167" s="1361" t="s">
        <v>661</v>
      </c>
      <c r="DR167" s="1362"/>
      <c r="DS167" s="1291">
        <v>38</v>
      </c>
      <c r="DT167" s="200">
        <v>0</v>
      </c>
      <c r="DU167" s="1366" t="s">
        <v>711</v>
      </c>
      <c r="DV167" s="570"/>
      <c r="DW167" s="1291">
        <v>38</v>
      </c>
      <c r="DX167" s="200">
        <v>0</v>
      </c>
      <c r="DY167" s="397"/>
    </row>
    <row r="168" spans="2:129" ht="15.95" customHeight="1">
      <c r="B168" s="509" t="s">
        <v>644</v>
      </c>
      <c r="C168" s="510"/>
      <c r="D168" s="511"/>
      <c r="E168" s="510"/>
      <c r="F168" s="511"/>
      <c r="G168" s="510"/>
      <c r="H168" s="511"/>
      <c r="I168" s="510"/>
      <c r="J168" s="511"/>
      <c r="K168" s="510"/>
      <c r="L168" s="511"/>
      <c r="M168" s="510"/>
      <c r="N168" s="511"/>
      <c r="O168" s="510"/>
      <c r="P168" s="511"/>
      <c r="Q168" s="510"/>
      <c r="R168" s="511"/>
      <c r="S168" s="510"/>
      <c r="T168" s="511"/>
      <c r="U168" s="510"/>
      <c r="V168" s="511"/>
      <c r="W168" s="510"/>
      <c r="X168" s="511"/>
      <c r="Y168" s="510"/>
      <c r="Z168" s="511"/>
      <c r="AA168" s="510"/>
      <c r="AB168" s="512"/>
      <c r="AC168" s="432"/>
      <c r="AD168" s="510"/>
      <c r="AE168" s="511"/>
      <c r="AF168" s="510"/>
      <c r="AG168" s="511"/>
      <c r="AH168" s="510"/>
      <c r="AI168" s="511"/>
      <c r="AJ168" s="510"/>
      <c r="AK168" s="511"/>
      <c r="AL168" s="510"/>
      <c r="AM168" s="511"/>
      <c r="AN168" s="510"/>
      <c r="AO168" s="511"/>
      <c r="AP168" s="510"/>
      <c r="AQ168" s="511"/>
      <c r="AR168" s="510"/>
      <c r="AS168" s="511"/>
      <c r="AT168" s="510"/>
      <c r="AU168" s="511"/>
      <c r="AV168" s="510"/>
      <c r="AW168" s="511"/>
      <c r="AX168" s="510"/>
      <c r="AY168" s="511"/>
      <c r="AZ168" s="510"/>
      <c r="BA168" s="511"/>
      <c r="BB168" s="510"/>
      <c r="BC168" s="512"/>
      <c r="BD168" s="433"/>
      <c r="BE168" s="510"/>
      <c r="BF168" s="511"/>
      <c r="BG168" s="510"/>
      <c r="BH168" s="511"/>
      <c r="BI168" s="510"/>
      <c r="BJ168" s="511"/>
      <c r="BK168" s="510"/>
      <c r="BL168" s="511"/>
      <c r="BM168" s="510"/>
      <c r="BN168" s="511"/>
      <c r="BO168" s="510"/>
      <c r="BP168" s="511"/>
      <c r="BQ168" s="510"/>
      <c r="BR168" s="511"/>
      <c r="BS168" s="510"/>
      <c r="BT168" s="511"/>
      <c r="BU168" s="510"/>
      <c r="BV168" s="511"/>
      <c r="BW168" s="510"/>
      <c r="BX168" s="511"/>
      <c r="BY168" s="510"/>
      <c r="BZ168" s="511"/>
      <c r="CA168" s="510"/>
      <c r="CB168" s="511"/>
      <c r="CC168" s="510"/>
      <c r="CD168" s="512"/>
      <c r="CE168" s="434"/>
      <c r="CF168" s="510"/>
      <c r="CG168" s="511"/>
      <c r="CH168" s="510"/>
      <c r="CI168" s="511"/>
      <c r="CJ168" s="510"/>
      <c r="CK168" s="511"/>
      <c r="CL168" s="510"/>
      <c r="CM168" s="511"/>
      <c r="CN168" s="510"/>
      <c r="CO168" s="511"/>
      <c r="CP168" s="510"/>
      <c r="CQ168" s="511"/>
      <c r="CR168" s="510"/>
      <c r="CS168" s="511"/>
      <c r="CT168" s="510"/>
      <c r="CU168" s="511"/>
      <c r="CV168" s="510"/>
      <c r="CW168" s="511"/>
      <c r="CX168" s="510"/>
      <c r="CY168" s="511"/>
      <c r="CZ168" s="510"/>
      <c r="DA168" s="511"/>
      <c r="DB168" s="510"/>
      <c r="DC168" s="511"/>
      <c r="DD168" s="510"/>
      <c r="DE168" s="512"/>
      <c r="DF168" s="513">
        <f t="shared" si="78"/>
        <v>0</v>
      </c>
      <c r="DG168" s="514" t="str">
        <f>IF(DF168=0,"",DF168/DB296)</f>
        <v/>
      </c>
      <c r="DH168" s="515">
        <f t="shared" si="79"/>
        <v>0</v>
      </c>
      <c r="DI168" s="200"/>
      <c r="DJ168" s="200">
        <v>0</v>
      </c>
      <c r="DK168" s="200">
        <v>0</v>
      </c>
      <c r="DL168" s="200">
        <v>0</v>
      </c>
      <c r="DM168" s="200">
        <v>0</v>
      </c>
      <c r="DN168" s="200">
        <v>0</v>
      </c>
      <c r="DO168" s="200">
        <v>0</v>
      </c>
      <c r="DP168" s="200">
        <v>0</v>
      </c>
      <c r="DQ168" s="1361" t="s">
        <v>669</v>
      </c>
      <c r="DR168" s="1362"/>
      <c r="DS168" s="1291">
        <v>39</v>
      </c>
      <c r="DT168" s="200">
        <v>0</v>
      </c>
      <c r="DU168" s="1366" t="s">
        <v>613</v>
      </c>
      <c r="DV168" s="570"/>
      <c r="DW168" s="1291">
        <v>39</v>
      </c>
      <c r="DX168" s="200">
        <v>0</v>
      </c>
      <c r="DY168" s="397"/>
    </row>
    <row r="169" spans="2:129" ht="15.95" customHeight="1">
      <c r="B169" s="509" t="s">
        <v>637</v>
      </c>
      <c r="C169" s="510"/>
      <c r="D169" s="511"/>
      <c r="E169" s="510"/>
      <c r="F169" s="511"/>
      <c r="G169" s="510"/>
      <c r="H169" s="511"/>
      <c r="I169" s="510"/>
      <c r="J169" s="511"/>
      <c r="K169" s="510"/>
      <c r="L169" s="511"/>
      <c r="M169" s="510"/>
      <c r="N169" s="511"/>
      <c r="O169" s="510"/>
      <c r="P169" s="511"/>
      <c r="Q169" s="510"/>
      <c r="R169" s="511"/>
      <c r="S169" s="510"/>
      <c r="T169" s="511"/>
      <c r="U169" s="510"/>
      <c r="V169" s="511"/>
      <c r="W169" s="510"/>
      <c r="X169" s="511"/>
      <c r="Y169" s="510"/>
      <c r="Z169" s="511"/>
      <c r="AA169" s="510"/>
      <c r="AB169" s="512"/>
      <c r="AC169" s="432"/>
      <c r="AD169" s="510"/>
      <c r="AE169" s="511"/>
      <c r="AF169" s="510"/>
      <c r="AG169" s="511"/>
      <c r="AH169" s="510"/>
      <c r="AI169" s="511"/>
      <c r="AJ169" s="510"/>
      <c r="AK169" s="511"/>
      <c r="AL169" s="510"/>
      <c r="AM169" s="511"/>
      <c r="AN169" s="510"/>
      <c r="AO169" s="511"/>
      <c r="AP169" s="510"/>
      <c r="AQ169" s="511"/>
      <c r="AR169" s="510"/>
      <c r="AS169" s="511"/>
      <c r="AT169" s="510"/>
      <c r="AU169" s="511"/>
      <c r="AV169" s="510"/>
      <c r="AW169" s="511"/>
      <c r="AX169" s="510"/>
      <c r="AY169" s="511"/>
      <c r="AZ169" s="510"/>
      <c r="BA169" s="511"/>
      <c r="BB169" s="510"/>
      <c r="BC169" s="512"/>
      <c r="BD169" s="433"/>
      <c r="BE169" s="510"/>
      <c r="BF169" s="511"/>
      <c r="BG169" s="510"/>
      <c r="BH169" s="511"/>
      <c r="BI169" s="510"/>
      <c r="BJ169" s="511"/>
      <c r="BK169" s="510"/>
      <c r="BL169" s="511"/>
      <c r="BM169" s="510"/>
      <c r="BN169" s="511"/>
      <c r="BO169" s="510"/>
      <c r="BP169" s="511"/>
      <c r="BQ169" s="510"/>
      <c r="BR169" s="511"/>
      <c r="BS169" s="510"/>
      <c r="BT169" s="511"/>
      <c r="BU169" s="510"/>
      <c r="BV169" s="511"/>
      <c r="BW169" s="510"/>
      <c r="BX169" s="511"/>
      <c r="BY169" s="510"/>
      <c r="BZ169" s="511"/>
      <c r="CA169" s="510"/>
      <c r="CB169" s="511"/>
      <c r="CC169" s="510"/>
      <c r="CD169" s="512"/>
      <c r="CE169" s="434"/>
      <c r="CF169" s="510"/>
      <c r="CG169" s="511"/>
      <c r="CH169" s="510"/>
      <c r="CI169" s="511"/>
      <c r="CJ169" s="510"/>
      <c r="CK169" s="511"/>
      <c r="CL169" s="510"/>
      <c r="CM169" s="511"/>
      <c r="CN169" s="510"/>
      <c r="CO169" s="511"/>
      <c r="CP169" s="510"/>
      <c r="CQ169" s="511"/>
      <c r="CR169" s="510"/>
      <c r="CS169" s="511"/>
      <c r="CT169" s="510"/>
      <c r="CU169" s="511"/>
      <c r="CV169" s="510"/>
      <c r="CW169" s="511"/>
      <c r="CX169" s="510"/>
      <c r="CY169" s="511"/>
      <c r="CZ169" s="510"/>
      <c r="DA169" s="511"/>
      <c r="DB169" s="510"/>
      <c r="DC169" s="511"/>
      <c r="DD169" s="510"/>
      <c r="DE169" s="512"/>
      <c r="DF169" s="513">
        <f t="shared" si="78"/>
        <v>0</v>
      </c>
      <c r="DG169" s="514" t="str">
        <f>IF(DF169=0,"",DF169/DB296)</f>
        <v/>
      </c>
      <c r="DH169" s="515">
        <f t="shared" si="79"/>
        <v>0</v>
      </c>
      <c r="DI169" s="200"/>
      <c r="DJ169" s="200">
        <v>0</v>
      </c>
      <c r="DK169" s="200">
        <v>0</v>
      </c>
      <c r="DL169" s="200">
        <v>0</v>
      </c>
      <c r="DM169" s="200">
        <v>0</v>
      </c>
      <c r="DN169" s="200">
        <v>0</v>
      </c>
      <c r="DO169" s="200">
        <v>0</v>
      </c>
      <c r="DP169" s="200">
        <v>0</v>
      </c>
      <c r="DQ169" s="1361" t="s">
        <v>677</v>
      </c>
      <c r="DR169" s="1362"/>
      <c r="DS169" s="1291">
        <v>40</v>
      </c>
      <c r="DT169" s="200">
        <v>0</v>
      </c>
      <c r="DU169" s="1363" t="s">
        <v>640</v>
      </c>
      <c r="DV169" s="1364"/>
      <c r="DW169" s="1291">
        <v>40</v>
      </c>
      <c r="DX169" s="200">
        <v>0</v>
      </c>
      <c r="DY169" s="397"/>
    </row>
    <row r="170" spans="2:129" ht="15.95" customHeight="1">
      <c r="B170" s="509" t="s">
        <v>680</v>
      </c>
      <c r="C170" s="510"/>
      <c r="D170" s="511"/>
      <c r="E170" s="510"/>
      <c r="F170" s="511"/>
      <c r="G170" s="510"/>
      <c r="H170" s="511"/>
      <c r="I170" s="510"/>
      <c r="J170" s="511"/>
      <c r="K170" s="510"/>
      <c r="L170" s="511"/>
      <c r="M170" s="510"/>
      <c r="N170" s="511"/>
      <c r="O170" s="510"/>
      <c r="P170" s="511"/>
      <c r="Q170" s="510"/>
      <c r="R170" s="511"/>
      <c r="S170" s="510"/>
      <c r="T170" s="511"/>
      <c r="U170" s="510"/>
      <c r="V170" s="511"/>
      <c r="W170" s="510"/>
      <c r="X170" s="511"/>
      <c r="Y170" s="510"/>
      <c r="Z170" s="511"/>
      <c r="AA170" s="510"/>
      <c r="AB170" s="512"/>
      <c r="AC170" s="432"/>
      <c r="AD170" s="510"/>
      <c r="AE170" s="511"/>
      <c r="AF170" s="510"/>
      <c r="AG170" s="511"/>
      <c r="AH170" s="510"/>
      <c r="AI170" s="511"/>
      <c r="AJ170" s="510"/>
      <c r="AK170" s="511"/>
      <c r="AL170" s="510"/>
      <c r="AM170" s="511"/>
      <c r="AN170" s="510"/>
      <c r="AO170" s="511"/>
      <c r="AP170" s="510"/>
      <c r="AQ170" s="511"/>
      <c r="AR170" s="510"/>
      <c r="AS170" s="511"/>
      <c r="AT170" s="510"/>
      <c r="AU170" s="511"/>
      <c r="AV170" s="510"/>
      <c r="AW170" s="511"/>
      <c r="AX170" s="510"/>
      <c r="AY170" s="511"/>
      <c r="AZ170" s="510"/>
      <c r="BA170" s="511"/>
      <c r="BB170" s="510"/>
      <c r="BC170" s="512"/>
      <c r="BD170" s="433"/>
      <c r="BE170" s="510"/>
      <c r="BF170" s="511"/>
      <c r="BG170" s="510"/>
      <c r="BH170" s="511"/>
      <c r="BI170" s="510"/>
      <c r="BJ170" s="511"/>
      <c r="BK170" s="510"/>
      <c r="BL170" s="511"/>
      <c r="BM170" s="510"/>
      <c r="BN170" s="511"/>
      <c r="BO170" s="510"/>
      <c r="BP170" s="511"/>
      <c r="BQ170" s="510"/>
      <c r="BR170" s="511"/>
      <c r="BS170" s="510"/>
      <c r="BT170" s="511"/>
      <c r="BU170" s="510"/>
      <c r="BV170" s="511"/>
      <c r="BW170" s="510"/>
      <c r="BX170" s="511"/>
      <c r="BY170" s="510"/>
      <c r="BZ170" s="511"/>
      <c r="CA170" s="510"/>
      <c r="CB170" s="511"/>
      <c r="CC170" s="510"/>
      <c r="CD170" s="512"/>
      <c r="CE170" s="434"/>
      <c r="CF170" s="510"/>
      <c r="CG170" s="511"/>
      <c r="CH170" s="510"/>
      <c r="CI170" s="511"/>
      <c r="CJ170" s="510"/>
      <c r="CK170" s="511"/>
      <c r="CL170" s="510"/>
      <c r="CM170" s="511"/>
      <c r="CN170" s="510"/>
      <c r="CO170" s="511"/>
      <c r="CP170" s="510"/>
      <c r="CQ170" s="511"/>
      <c r="CR170" s="510"/>
      <c r="CS170" s="511"/>
      <c r="CT170" s="510"/>
      <c r="CU170" s="511"/>
      <c r="CV170" s="510"/>
      <c r="CW170" s="511"/>
      <c r="CX170" s="510"/>
      <c r="CY170" s="511"/>
      <c r="CZ170" s="510"/>
      <c r="DA170" s="511"/>
      <c r="DB170" s="510"/>
      <c r="DC170" s="511"/>
      <c r="DD170" s="510"/>
      <c r="DE170" s="512"/>
      <c r="DF170" s="513">
        <f t="shared" si="78"/>
        <v>0</v>
      </c>
      <c r="DG170" s="514" t="str">
        <f>IF(DF170=0,"",DF170/DB296)</f>
        <v/>
      </c>
      <c r="DH170" s="515">
        <f t="shared" si="79"/>
        <v>0</v>
      </c>
      <c r="DI170" s="200"/>
      <c r="DJ170" s="200">
        <v>0</v>
      </c>
      <c r="DK170" s="200">
        <v>0</v>
      </c>
      <c r="DL170" s="200">
        <v>0</v>
      </c>
      <c r="DM170" s="200">
        <v>0</v>
      </c>
      <c r="DN170" s="200">
        <v>0</v>
      </c>
      <c r="DO170" s="200">
        <v>0</v>
      </c>
      <c r="DP170" s="200">
        <v>0</v>
      </c>
      <c r="DQ170" s="1361" t="s">
        <v>683</v>
      </c>
      <c r="DR170" s="1362"/>
      <c r="DS170" s="1291">
        <v>41</v>
      </c>
      <c r="DT170" s="200">
        <v>0</v>
      </c>
      <c r="DU170" s="1363" t="s">
        <v>645</v>
      </c>
      <c r="DV170" s="1364"/>
      <c r="DW170" s="1291">
        <v>41</v>
      </c>
      <c r="DX170" s="200">
        <v>0</v>
      </c>
      <c r="DY170" s="397"/>
    </row>
    <row r="171" spans="2:129" ht="15.95" customHeight="1">
      <c r="B171" s="509" t="s">
        <v>686</v>
      </c>
      <c r="C171" s="510"/>
      <c r="D171" s="511"/>
      <c r="E171" s="510"/>
      <c r="F171" s="511"/>
      <c r="G171" s="510"/>
      <c r="H171" s="511"/>
      <c r="I171" s="510"/>
      <c r="J171" s="511"/>
      <c r="K171" s="510"/>
      <c r="L171" s="511"/>
      <c r="M171" s="510"/>
      <c r="N171" s="511"/>
      <c r="O171" s="510"/>
      <c r="P171" s="511"/>
      <c r="Q171" s="510"/>
      <c r="R171" s="511"/>
      <c r="S171" s="510"/>
      <c r="T171" s="511"/>
      <c r="U171" s="510"/>
      <c r="V171" s="511"/>
      <c r="W171" s="510"/>
      <c r="X171" s="511"/>
      <c r="Y171" s="510"/>
      <c r="Z171" s="511"/>
      <c r="AA171" s="510"/>
      <c r="AB171" s="512"/>
      <c r="AC171" s="432"/>
      <c r="AD171" s="510"/>
      <c r="AE171" s="511"/>
      <c r="AF171" s="510"/>
      <c r="AG171" s="511"/>
      <c r="AH171" s="510"/>
      <c r="AI171" s="511"/>
      <c r="AJ171" s="510"/>
      <c r="AK171" s="511"/>
      <c r="AL171" s="510"/>
      <c r="AM171" s="511"/>
      <c r="AN171" s="510"/>
      <c r="AO171" s="511"/>
      <c r="AP171" s="510"/>
      <c r="AQ171" s="511"/>
      <c r="AR171" s="510"/>
      <c r="AS171" s="511"/>
      <c r="AT171" s="510"/>
      <c r="AU171" s="511"/>
      <c r="AV171" s="510"/>
      <c r="AW171" s="511"/>
      <c r="AX171" s="510"/>
      <c r="AY171" s="511"/>
      <c r="AZ171" s="510"/>
      <c r="BA171" s="511"/>
      <c r="BB171" s="510"/>
      <c r="BC171" s="512"/>
      <c r="BD171" s="433"/>
      <c r="BE171" s="510"/>
      <c r="BF171" s="511"/>
      <c r="BG171" s="510"/>
      <c r="BH171" s="511"/>
      <c r="BI171" s="510"/>
      <c r="BJ171" s="511"/>
      <c r="BK171" s="510"/>
      <c r="BL171" s="511"/>
      <c r="BM171" s="510"/>
      <c r="BN171" s="511"/>
      <c r="BO171" s="510"/>
      <c r="BP171" s="511"/>
      <c r="BQ171" s="510"/>
      <c r="BR171" s="511"/>
      <c r="BS171" s="510"/>
      <c r="BT171" s="511"/>
      <c r="BU171" s="510"/>
      <c r="BV171" s="511"/>
      <c r="BW171" s="510"/>
      <c r="BX171" s="511"/>
      <c r="BY171" s="510"/>
      <c r="BZ171" s="511"/>
      <c r="CA171" s="510"/>
      <c r="CB171" s="511"/>
      <c r="CC171" s="510"/>
      <c r="CD171" s="512"/>
      <c r="CE171" s="434"/>
      <c r="CF171" s="510"/>
      <c r="CG171" s="511"/>
      <c r="CH171" s="510"/>
      <c r="CI171" s="511"/>
      <c r="CJ171" s="510"/>
      <c r="CK171" s="511"/>
      <c r="CL171" s="510"/>
      <c r="CM171" s="511"/>
      <c r="CN171" s="510"/>
      <c r="CO171" s="511"/>
      <c r="CP171" s="510"/>
      <c r="CQ171" s="511"/>
      <c r="CR171" s="510"/>
      <c r="CS171" s="511"/>
      <c r="CT171" s="510"/>
      <c r="CU171" s="511"/>
      <c r="CV171" s="510"/>
      <c r="CW171" s="511"/>
      <c r="CX171" s="510"/>
      <c r="CY171" s="511"/>
      <c r="CZ171" s="510"/>
      <c r="DA171" s="511"/>
      <c r="DB171" s="510"/>
      <c r="DC171" s="511"/>
      <c r="DD171" s="510"/>
      <c r="DE171" s="512"/>
      <c r="DF171" s="513">
        <f t="shared" si="78"/>
        <v>0</v>
      </c>
      <c r="DG171" s="514" t="str">
        <f>IF(DF171=0,"",DF171/DB296)</f>
        <v/>
      </c>
      <c r="DH171" s="515">
        <f t="shared" si="79"/>
        <v>0</v>
      </c>
      <c r="DI171" s="200"/>
      <c r="DJ171" s="200">
        <v>0</v>
      </c>
      <c r="DK171" s="200">
        <v>0</v>
      </c>
      <c r="DL171" s="200">
        <v>0</v>
      </c>
      <c r="DM171" s="200">
        <v>0</v>
      </c>
      <c r="DN171" s="200">
        <v>0</v>
      </c>
      <c r="DO171" s="200">
        <v>0</v>
      </c>
      <c r="DP171" s="200">
        <v>0</v>
      </c>
      <c r="DQ171" s="1363" t="s">
        <v>610</v>
      </c>
      <c r="DR171" s="1370"/>
      <c r="DS171" s="1291">
        <v>42</v>
      </c>
      <c r="DT171" s="200">
        <v>0</v>
      </c>
      <c r="DU171" s="1366" t="s">
        <v>614</v>
      </c>
      <c r="DV171" s="570"/>
      <c r="DW171" s="1291">
        <v>42</v>
      </c>
      <c r="DX171" s="200">
        <v>0</v>
      </c>
      <c r="DY171" s="397"/>
    </row>
    <row r="172" spans="2:129" ht="15.95" customHeight="1">
      <c r="B172" s="509" t="s">
        <v>672</v>
      </c>
      <c r="C172" s="510"/>
      <c r="D172" s="511"/>
      <c r="E172" s="510"/>
      <c r="F172" s="511"/>
      <c r="G172" s="510"/>
      <c r="H172" s="511"/>
      <c r="I172" s="510"/>
      <c r="J172" s="511"/>
      <c r="K172" s="510"/>
      <c r="L172" s="511"/>
      <c r="M172" s="510"/>
      <c r="N172" s="511"/>
      <c r="O172" s="510"/>
      <c r="P172" s="511"/>
      <c r="Q172" s="510"/>
      <c r="R172" s="511"/>
      <c r="S172" s="510"/>
      <c r="T172" s="511"/>
      <c r="U172" s="510"/>
      <c r="V172" s="511"/>
      <c r="W172" s="510"/>
      <c r="X172" s="511"/>
      <c r="Y172" s="510"/>
      <c r="Z172" s="511"/>
      <c r="AA172" s="510"/>
      <c r="AB172" s="512"/>
      <c r="AC172" s="432"/>
      <c r="AD172" s="510"/>
      <c r="AE172" s="511"/>
      <c r="AF172" s="510"/>
      <c r="AG172" s="511"/>
      <c r="AH172" s="510"/>
      <c r="AI172" s="511"/>
      <c r="AJ172" s="510"/>
      <c r="AK172" s="511"/>
      <c r="AL172" s="510"/>
      <c r="AM172" s="511"/>
      <c r="AN172" s="510"/>
      <c r="AO172" s="511"/>
      <c r="AP172" s="510"/>
      <c r="AQ172" s="511"/>
      <c r="AR172" s="510"/>
      <c r="AS172" s="511"/>
      <c r="AT172" s="510"/>
      <c r="AU172" s="511"/>
      <c r="AV172" s="510"/>
      <c r="AW172" s="511"/>
      <c r="AX172" s="510"/>
      <c r="AY172" s="511"/>
      <c r="AZ172" s="510"/>
      <c r="BA172" s="511"/>
      <c r="BB172" s="510"/>
      <c r="BC172" s="512"/>
      <c r="BD172" s="433"/>
      <c r="BE172" s="510"/>
      <c r="BF172" s="511"/>
      <c r="BG172" s="510"/>
      <c r="BH172" s="511"/>
      <c r="BI172" s="510"/>
      <c r="BJ172" s="511"/>
      <c r="BK172" s="510"/>
      <c r="BL172" s="511"/>
      <c r="BM172" s="510"/>
      <c r="BN172" s="511"/>
      <c r="BO172" s="510"/>
      <c r="BP172" s="511"/>
      <c r="BQ172" s="510"/>
      <c r="BR172" s="511"/>
      <c r="BS172" s="510"/>
      <c r="BT172" s="511"/>
      <c r="BU172" s="510"/>
      <c r="BV172" s="511"/>
      <c r="BW172" s="510"/>
      <c r="BX172" s="511"/>
      <c r="BY172" s="510"/>
      <c r="BZ172" s="511"/>
      <c r="CA172" s="510"/>
      <c r="CB172" s="511"/>
      <c r="CC172" s="510"/>
      <c r="CD172" s="512"/>
      <c r="CE172" s="434"/>
      <c r="CF172" s="510"/>
      <c r="CG172" s="511"/>
      <c r="CH172" s="510"/>
      <c r="CI172" s="511"/>
      <c r="CJ172" s="510"/>
      <c r="CK172" s="511"/>
      <c r="CL172" s="510"/>
      <c r="CM172" s="511"/>
      <c r="CN172" s="510"/>
      <c r="CO172" s="511"/>
      <c r="CP172" s="510"/>
      <c r="CQ172" s="511"/>
      <c r="CR172" s="510"/>
      <c r="CS172" s="511"/>
      <c r="CT172" s="510"/>
      <c r="CU172" s="511"/>
      <c r="CV172" s="510"/>
      <c r="CW172" s="511"/>
      <c r="CX172" s="510"/>
      <c r="CY172" s="511"/>
      <c r="CZ172" s="510"/>
      <c r="DA172" s="511"/>
      <c r="DB172" s="510"/>
      <c r="DC172" s="511"/>
      <c r="DD172" s="510"/>
      <c r="DE172" s="512"/>
      <c r="DF172" s="513">
        <f t="shared" si="78"/>
        <v>0</v>
      </c>
      <c r="DG172" s="514" t="str">
        <f>IF(DF172=0,"",DF172/DB296)</f>
        <v/>
      </c>
      <c r="DH172" s="515">
        <f t="shared" si="79"/>
        <v>0</v>
      </c>
      <c r="DI172" s="200"/>
      <c r="DJ172" s="200">
        <v>0</v>
      </c>
      <c r="DK172" s="200">
        <v>0</v>
      </c>
      <c r="DL172" s="200">
        <v>0</v>
      </c>
      <c r="DM172" s="200">
        <v>0</v>
      </c>
      <c r="DN172" s="200">
        <v>0</v>
      </c>
      <c r="DO172" s="200">
        <v>0</v>
      </c>
      <c r="DP172" s="200">
        <v>0</v>
      </c>
      <c r="DQ172" s="1363" t="s">
        <v>619</v>
      </c>
      <c r="DR172" s="1370"/>
      <c r="DS172" s="1291">
        <v>43</v>
      </c>
      <c r="DT172" s="200">
        <v>0</v>
      </c>
      <c r="DU172" s="1366" t="s">
        <v>624</v>
      </c>
      <c r="DV172" s="570"/>
      <c r="DW172" s="1291">
        <v>43</v>
      </c>
      <c r="DX172" s="200">
        <v>0</v>
      </c>
      <c r="DY172" s="397"/>
    </row>
    <row r="173" spans="2:129" ht="15.95" customHeight="1">
      <c r="B173" s="509" t="s">
        <v>631</v>
      </c>
      <c r="C173" s="510"/>
      <c r="D173" s="511"/>
      <c r="E173" s="510"/>
      <c r="F173" s="511"/>
      <c r="G173" s="510"/>
      <c r="H173" s="511"/>
      <c r="I173" s="510"/>
      <c r="J173" s="511"/>
      <c r="K173" s="510"/>
      <c r="L173" s="511"/>
      <c r="M173" s="510"/>
      <c r="N173" s="511"/>
      <c r="O173" s="510"/>
      <c r="P173" s="511"/>
      <c r="Q173" s="510"/>
      <c r="R173" s="511"/>
      <c r="S173" s="510"/>
      <c r="T173" s="511"/>
      <c r="U173" s="510"/>
      <c r="V173" s="511"/>
      <c r="W173" s="510"/>
      <c r="X173" s="511"/>
      <c r="Y173" s="510"/>
      <c r="Z173" s="511"/>
      <c r="AA173" s="510"/>
      <c r="AB173" s="512"/>
      <c r="AC173" s="432"/>
      <c r="AD173" s="510"/>
      <c r="AE173" s="511"/>
      <c r="AF173" s="510"/>
      <c r="AG173" s="511"/>
      <c r="AH173" s="510"/>
      <c r="AI173" s="511"/>
      <c r="AJ173" s="510"/>
      <c r="AK173" s="511"/>
      <c r="AL173" s="510"/>
      <c r="AM173" s="511"/>
      <c r="AN173" s="510"/>
      <c r="AO173" s="511"/>
      <c r="AP173" s="510"/>
      <c r="AQ173" s="511"/>
      <c r="AR173" s="510"/>
      <c r="AS173" s="511"/>
      <c r="AT173" s="510"/>
      <c r="AU173" s="511"/>
      <c r="AV173" s="510"/>
      <c r="AW173" s="511"/>
      <c r="AX173" s="510"/>
      <c r="AY173" s="511"/>
      <c r="AZ173" s="510"/>
      <c r="BA173" s="511"/>
      <c r="BB173" s="510"/>
      <c r="BC173" s="512"/>
      <c r="BD173" s="433"/>
      <c r="BE173" s="510"/>
      <c r="BF173" s="511"/>
      <c r="BG173" s="510"/>
      <c r="BH173" s="511"/>
      <c r="BI173" s="510"/>
      <c r="BJ173" s="511"/>
      <c r="BK173" s="510"/>
      <c r="BL173" s="511"/>
      <c r="BM173" s="510"/>
      <c r="BN173" s="511"/>
      <c r="BO173" s="510"/>
      <c r="BP173" s="511"/>
      <c r="BQ173" s="510"/>
      <c r="BR173" s="511"/>
      <c r="BS173" s="510"/>
      <c r="BT173" s="511"/>
      <c r="BU173" s="510"/>
      <c r="BV173" s="511"/>
      <c r="BW173" s="510"/>
      <c r="BX173" s="511"/>
      <c r="BY173" s="510"/>
      <c r="BZ173" s="511"/>
      <c r="CA173" s="510"/>
      <c r="CB173" s="511"/>
      <c r="CC173" s="510"/>
      <c r="CD173" s="512"/>
      <c r="CE173" s="434"/>
      <c r="CF173" s="510"/>
      <c r="CG173" s="511"/>
      <c r="CH173" s="510"/>
      <c r="CI173" s="511"/>
      <c r="CJ173" s="510"/>
      <c r="CK173" s="511"/>
      <c r="CL173" s="510"/>
      <c r="CM173" s="511"/>
      <c r="CN173" s="510"/>
      <c r="CO173" s="511"/>
      <c r="CP173" s="510"/>
      <c r="CQ173" s="511"/>
      <c r="CR173" s="510"/>
      <c r="CS173" s="511"/>
      <c r="CT173" s="510"/>
      <c r="CU173" s="511"/>
      <c r="CV173" s="510"/>
      <c r="CW173" s="511"/>
      <c r="CX173" s="510"/>
      <c r="CY173" s="511"/>
      <c r="CZ173" s="510"/>
      <c r="DA173" s="511"/>
      <c r="DB173" s="510"/>
      <c r="DC173" s="511"/>
      <c r="DD173" s="510"/>
      <c r="DE173" s="512"/>
      <c r="DF173" s="513">
        <f t="shared" si="78"/>
        <v>0</v>
      </c>
      <c r="DG173" s="514" t="str">
        <f>IF(DF173=0,"",DF173/DB296)</f>
        <v/>
      </c>
      <c r="DH173" s="515">
        <f t="shared" si="79"/>
        <v>0</v>
      </c>
      <c r="DI173" s="200"/>
      <c r="DJ173" s="200">
        <v>0</v>
      </c>
      <c r="DK173" s="200">
        <v>0</v>
      </c>
      <c r="DL173" s="200">
        <v>0</v>
      </c>
      <c r="DM173" s="200">
        <v>0</v>
      </c>
      <c r="DN173" s="200">
        <v>0</v>
      </c>
      <c r="DO173" s="200">
        <v>0</v>
      </c>
      <c r="DP173" s="200">
        <v>0</v>
      </c>
      <c r="DQ173" s="1363" t="s">
        <v>942</v>
      </c>
      <c r="DR173" s="1370"/>
      <c r="DS173" s="1291">
        <v>44</v>
      </c>
      <c r="DT173" s="200">
        <v>0</v>
      </c>
      <c r="DU173" s="1363" t="s">
        <v>1232</v>
      </c>
      <c r="DV173" s="1364"/>
      <c r="DW173" s="1291">
        <v>44</v>
      </c>
      <c r="DX173" s="200">
        <v>0</v>
      </c>
      <c r="DY173" s="397"/>
    </row>
    <row r="174" spans="2:129" ht="15.95" customHeight="1">
      <c r="B174" s="509" t="s">
        <v>650</v>
      </c>
      <c r="C174" s="510"/>
      <c r="D174" s="511"/>
      <c r="E174" s="510"/>
      <c r="F174" s="511"/>
      <c r="G174" s="510"/>
      <c r="H174" s="511"/>
      <c r="I174" s="510"/>
      <c r="J174" s="511"/>
      <c r="K174" s="510"/>
      <c r="L174" s="511"/>
      <c r="M174" s="510"/>
      <c r="N174" s="511"/>
      <c r="O174" s="510"/>
      <c r="P174" s="511"/>
      <c r="Q174" s="510"/>
      <c r="R174" s="511"/>
      <c r="S174" s="510"/>
      <c r="T174" s="511"/>
      <c r="U174" s="510"/>
      <c r="V174" s="511"/>
      <c r="W174" s="510"/>
      <c r="X174" s="511"/>
      <c r="Y174" s="510"/>
      <c r="Z174" s="511"/>
      <c r="AA174" s="510"/>
      <c r="AB174" s="512"/>
      <c r="AC174" s="432"/>
      <c r="AD174" s="510"/>
      <c r="AE174" s="511"/>
      <c r="AF174" s="510"/>
      <c r="AG174" s="511"/>
      <c r="AH174" s="510"/>
      <c r="AI174" s="511"/>
      <c r="AJ174" s="510"/>
      <c r="AK174" s="511"/>
      <c r="AL174" s="510"/>
      <c r="AM174" s="511"/>
      <c r="AN174" s="510"/>
      <c r="AO174" s="511"/>
      <c r="AP174" s="510"/>
      <c r="AQ174" s="511"/>
      <c r="AR174" s="510"/>
      <c r="AS174" s="511"/>
      <c r="AT174" s="510"/>
      <c r="AU174" s="511"/>
      <c r="AV174" s="510"/>
      <c r="AW174" s="511"/>
      <c r="AX174" s="510"/>
      <c r="AY174" s="511"/>
      <c r="AZ174" s="510"/>
      <c r="BA174" s="511"/>
      <c r="BB174" s="510"/>
      <c r="BC174" s="512"/>
      <c r="BD174" s="433"/>
      <c r="BE174" s="510"/>
      <c r="BF174" s="511"/>
      <c r="BG174" s="510"/>
      <c r="BH174" s="511"/>
      <c r="BI174" s="510"/>
      <c r="BJ174" s="511"/>
      <c r="BK174" s="510"/>
      <c r="BL174" s="511"/>
      <c r="BM174" s="510"/>
      <c r="BN174" s="511"/>
      <c r="BO174" s="510"/>
      <c r="BP174" s="511"/>
      <c r="BQ174" s="510"/>
      <c r="BR174" s="511"/>
      <c r="BS174" s="510"/>
      <c r="BT174" s="511"/>
      <c r="BU174" s="510"/>
      <c r="BV174" s="511"/>
      <c r="BW174" s="510"/>
      <c r="BX174" s="511"/>
      <c r="BY174" s="510"/>
      <c r="BZ174" s="511"/>
      <c r="CA174" s="510"/>
      <c r="CB174" s="511"/>
      <c r="CC174" s="510"/>
      <c r="CD174" s="512"/>
      <c r="CE174" s="434"/>
      <c r="CF174" s="510"/>
      <c r="CG174" s="511"/>
      <c r="CH174" s="510"/>
      <c r="CI174" s="511"/>
      <c r="CJ174" s="510"/>
      <c r="CK174" s="511"/>
      <c r="CL174" s="510"/>
      <c r="CM174" s="511"/>
      <c r="CN174" s="510"/>
      <c r="CO174" s="511"/>
      <c r="CP174" s="510"/>
      <c r="CQ174" s="511"/>
      <c r="CR174" s="510"/>
      <c r="CS174" s="511"/>
      <c r="CT174" s="510"/>
      <c r="CU174" s="511"/>
      <c r="CV174" s="510"/>
      <c r="CW174" s="511"/>
      <c r="CX174" s="510"/>
      <c r="CY174" s="511"/>
      <c r="CZ174" s="510"/>
      <c r="DA174" s="511"/>
      <c r="DB174" s="510"/>
      <c r="DC174" s="511"/>
      <c r="DD174" s="510"/>
      <c r="DE174" s="512"/>
      <c r="DF174" s="513">
        <f t="shared" si="78"/>
        <v>0</v>
      </c>
      <c r="DG174" s="514" t="str">
        <f>IF(DF174=0,"",DF174/DB296)</f>
        <v/>
      </c>
      <c r="DH174" s="515">
        <f t="shared" si="79"/>
        <v>0</v>
      </c>
      <c r="DI174" s="200"/>
      <c r="DJ174" s="200">
        <v>0</v>
      </c>
      <c r="DK174" s="200">
        <v>0</v>
      </c>
      <c r="DL174" s="200">
        <v>0</v>
      </c>
      <c r="DM174" s="200">
        <v>0</v>
      </c>
      <c r="DN174" s="200">
        <v>0</v>
      </c>
      <c r="DO174" s="200">
        <v>0</v>
      </c>
      <c r="DP174" s="200">
        <v>0</v>
      </c>
      <c r="DQ174" s="1363" t="s">
        <v>943</v>
      </c>
      <c r="DR174" s="1370"/>
      <c r="DS174" s="1291">
        <v>45</v>
      </c>
      <c r="DT174" s="200">
        <v>0</v>
      </c>
      <c r="DU174" s="1367" t="s">
        <v>653</v>
      </c>
      <c r="DV174" s="583"/>
      <c r="DW174" s="1291">
        <v>45</v>
      </c>
      <c r="DX174" s="200">
        <v>0</v>
      </c>
      <c r="DY174" s="397"/>
    </row>
    <row r="175" spans="2:129" ht="15.95" customHeight="1">
      <c r="B175" s="509" t="s">
        <v>689</v>
      </c>
      <c r="C175" s="510"/>
      <c r="D175" s="511"/>
      <c r="E175" s="510"/>
      <c r="F175" s="511"/>
      <c r="G175" s="510"/>
      <c r="H175" s="511"/>
      <c r="I175" s="510"/>
      <c r="J175" s="511"/>
      <c r="K175" s="510"/>
      <c r="L175" s="511"/>
      <c r="M175" s="510"/>
      <c r="N175" s="511"/>
      <c r="O175" s="510"/>
      <c r="P175" s="511"/>
      <c r="Q175" s="510"/>
      <c r="R175" s="511"/>
      <c r="S175" s="510"/>
      <c r="T175" s="511"/>
      <c r="U175" s="510"/>
      <c r="V175" s="511"/>
      <c r="W175" s="510"/>
      <c r="X175" s="511"/>
      <c r="Y175" s="510"/>
      <c r="Z175" s="511"/>
      <c r="AA175" s="510"/>
      <c r="AB175" s="512"/>
      <c r="AC175" s="432"/>
      <c r="AD175" s="510"/>
      <c r="AE175" s="511"/>
      <c r="AF175" s="510"/>
      <c r="AG175" s="511"/>
      <c r="AH175" s="510"/>
      <c r="AI175" s="511"/>
      <c r="AJ175" s="510"/>
      <c r="AK175" s="511"/>
      <c r="AL175" s="510"/>
      <c r="AM175" s="511"/>
      <c r="AN175" s="510"/>
      <c r="AO175" s="511"/>
      <c r="AP175" s="510"/>
      <c r="AQ175" s="511"/>
      <c r="AR175" s="510"/>
      <c r="AS175" s="511"/>
      <c r="AT175" s="510"/>
      <c r="AU175" s="511"/>
      <c r="AV175" s="510"/>
      <c r="AW175" s="511"/>
      <c r="AX175" s="510"/>
      <c r="AY175" s="511"/>
      <c r="AZ175" s="510"/>
      <c r="BA175" s="511"/>
      <c r="BB175" s="510"/>
      <c r="BC175" s="512"/>
      <c r="BD175" s="433"/>
      <c r="BE175" s="510"/>
      <c r="BF175" s="511"/>
      <c r="BG175" s="510"/>
      <c r="BH175" s="511"/>
      <c r="BI175" s="510"/>
      <c r="BJ175" s="511"/>
      <c r="BK175" s="510"/>
      <c r="BL175" s="511"/>
      <c r="BM175" s="510"/>
      <c r="BN175" s="511"/>
      <c r="BO175" s="510"/>
      <c r="BP175" s="511"/>
      <c r="BQ175" s="510"/>
      <c r="BR175" s="511"/>
      <c r="BS175" s="510"/>
      <c r="BT175" s="511"/>
      <c r="BU175" s="510"/>
      <c r="BV175" s="511"/>
      <c r="BW175" s="510"/>
      <c r="BX175" s="511"/>
      <c r="BY175" s="510"/>
      <c r="BZ175" s="511"/>
      <c r="CA175" s="510"/>
      <c r="CB175" s="511"/>
      <c r="CC175" s="510"/>
      <c r="CD175" s="512"/>
      <c r="CE175" s="434"/>
      <c r="CF175" s="510"/>
      <c r="CG175" s="511"/>
      <c r="CH175" s="510"/>
      <c r="CI175" s="511"/>
      <c r="CJ175" s="510"/>
      <c r="CK175" s="511"/>
      <c r="CL175" s="510"/>
      <c r="CM175" s="511"/>
      <c r="CN175" s="510"/>
      <c r="CO175" s="511"/>
      <c r="CP175" s="510"/>
      <c r="CQ175" s="511"/>
      <c r="CR175" s="510"/>
      <c r="CS175" s="511"/>
      <c r="CT175" s="510"/>
      <c r="CU175" s="511"/>
      <c r="CV175" s="510"/>
      <c r="CW175" s="511"/>
      <c r="CX175" s="510"/>
      <c r="CY175" s="511"/>
      <c r="CZ175" s="510"/>
      <c r="DA175" s="511"/>
      <c r="DB175" s="510"/>
      <c r="DC175" s="511"/>
      <c r="DD175" s="510"/>
      <c r="DE175" s="512"/>
      <c r="DF175" s="513">
        <f t="shared" si="78"/>
        <v>0</v>
      </c>
      <c r="DG175" s="514" t="str">
        <f>IF(DF175=0,"",DF175/DB296)</f>
        <v/>
      </c>
      <c r="DH175" s="515">
        <f t="shared" si="79"/>
        <v>0</v>
      </c>
      <c r="DI175" s="200"/>
      <c r="DJ175" s="200">
        <v>0</v>
      </c>
      <c r="DK175" s="200">
        <v>0</v>
      </c>
      <c r="DL175" s="200">
        <v>0</v>
      </c>
      <c r="DM175" s="200">
        <v>0</v>
      </c>
      <c r="DN175" s="200">
        <v>0</v>
      </c>
      <c r="DO175" s="200">
        <v>0</v>
      </c>
      <c r="DP175" s="200">
        <v>0</v>
      </c>
      <c r="DQ175" s="1363" t="s">
        <v>944</v>
      </c>
      <c r="DR175" s="1370"/>
      <c r="DS175" s="1291">
        <v>46</v>
      </c>
      <c r="DT175" s="200">
        <v>0</v>
      </c>
      <c r="DU175" s="1366" t="s">
        <v>674</v>
      </c>
      <c r="DV175" s="570"/>
      <c r="DW175" s="1291">
        <v>46</v>
      </c>
      <c r="DX175" s="200">
        <v>0</v>
      </c>
      <c r="DY175" s="397"/>
    </row>
    <row r="176" spans="2:129" ht="15.95" customHeight="1">
      <c r="B176" s="509" t="s">
        <v>695</v>
      </c>
      <c r="C176" s="510"/>
      <c r="D176" s="511"/>
      <c r="E176" s="510"/>
      <c r="F176" s="511"/>
      <c r="G176" s="510"/>
      <c r="H176" s="511"/>
      <c r="I176" s="510"/>
      <c r="J176" s="511"/>
      <c r="K176" s="510"/>
      <c r="L176" s="511"/>
      <c r="M176" s="510"/>
      <c r="N176" s="511"/>
      <c r="O176" s="510"/>
      <c r="P176" s="511"/>
      <c r="Q176" s="510"/>
      <c r="R176" s="511"/>
      <c r="S176" s="510"/>
      <c r="T176" s="511"/>
      <c r="U176" s="510"/>
      <c r="V176" s="511"/>
      <c r="W176" s="510"/>
      <c r="X176" s="511"/>
      <c r="Y176" s="510"/>
      <c r="Z176" s="511"/>
      <c r="AA176" s="510"/>
      <c r="AB176" s="512"/>
      <c r="AC176" s="432"/>
      <c r="AD176" s="510"/>
      <c r="AE176" s="511"/>
      <c r="AF176" s="510"/>
      <c r="AG176" s="511"/>
      <c r="AH176" s="510"/>
      <c r="AI176" s="511"/>
      <c r="AJ176" s="510"/>
      <c r="AK176" s="511"/>
      <c r="AL176" s="510"/>
      <c r="AM176" s="511"/>
      <c r="AN176" s="510"/>
      <c r="AO176" s="511"/>
      <c r="AP176" s="510"/>
      <c r="AQ176" s="511"/>
      <c r="AR176" s="510"/>
      <c r="AS176" s="511"/>
      <c r="AT176" s="510"/>
      <c r="AU176" s="511"/>
      <c r="AV176" s="510"/>
      <c r="AW176" s="511"/>
      <c r="AX176" s="510"/>
      <c r="AY176" s="511"/>
      <c r="AZ176" s="510"/>
      <c r="BA176" s="511"/>
      <c r="BB176" s="510"/>
      <c r="BC176" s="512"/>
      <c r="BD176" s="433"/>
      <c r="BE176" s="510"/>
      <c r="BF176" s="511"/>
      <c r="BG176" s="510"/>
      <c r="BH176" s="511"/>
      <c r="BI176" s="510"/>
      <c r="BJ176" s="511"/>
      <c r="BK176" s="510"/>
      <c r="BL176" s="511"/>
      <c r="BM176" s="510"/>
      <c r="BN176" s="511"/>
      <c r="BO176" s="510"/>
      <c r="BP176" s="511"/>
      <c r="BQ176" s="510"/>
      <c r="BR176" s="511"/>
      <c r="BS176" s="510"/>
      <c r="BT176" s="511"/>
      <c r="BU176" s="510"/>
      <c r="BV176" s="511"/>
      <c r="BW176" s="510"/>
      <c r="BX176" s="511"/>
      <c r="BY176" s="510"/>
      <c r="BZ176" s="511"/>
      <c r="CA176" s="510"/>
      <c r="CB176" s="511"/>
      <c r="CC176" s="510"/>
      <c r="CD176" s="512"/>
      <c r="CE176" s="434"/>
      <c r="CF176" s="510"/>
      <c r="CG176" s="511"/>
      <c r="CH176" s="510"/>
      <c r="CI176" s="511"/>
      <c r="CJ176" s="510"/>
      <c r="CK176" s="511"/>
      <c r="CL176" s="510"/>
      <c r="CM176" s="511"/>
      <c r="CN176" s="510"/>
      <c r="CO176" s="511"/>
      <c r="CP176" s="510"/>
      <c r="CQ176" s="511"/>
      <c r="CR176" s="510"/>
      <c r="CS176" s="511"/>
      <c r="CT176" s="510"/>
      <c r="CU176" s="511"/>
      <c r="CV176" s="510"/>
      <c r="CW176" s="511"/>
      <c r="CX176" s="510"/>
      <c r="CY176" s="511"/>
      <c r="CZ176" s="510"/>
      <c r="DA176" s="511"/>
      <c r="DB176" s="510"/>
      <c r="DC176" s="511"/>
      <c r="DD176" s="510"/>
      <c r="DE176" s="512"/>
      <c r="DF176" s="513">
        <f t="shared" si="78"/>
        <v>0</v>
      </c>
      <c r="DG176" s="514" t="str">
        <f>IF(DF176=0,"",DF176/DB296)</f>
        <v/>
      </c>
      <c r="DH176" s="515">
        <f t="shared" si="79"/>
        <v>0</v>
      </c>
      <c r="DI176" s="200"/>
      <c r="DJ176" s="200">
        <v>0</v>
      </c>
      <c r="DK176" s="200">
        <v>0</v>
      </c>
      <c r="DL176" s="200">
        <v>0</v>
      </c>
      <c r="DM176" s="200">
        <v>0</v>
      </c>
      <c r="DN176" s="200">
        <v>0</v>
      </c>
      <c r="DO176" s="200">
        <v>0</v>
      </c>
      <c r="DP176" s="200">
        <v>0</v>
      </c>
      <c r="DQ176" s="1363" t="s">
        <v>637</v>
      </c>
      <c r="DR176" s="1370"/>
      <c r="DS176" s="1291">
        <v>47</v>
      </c>
      <c r="DT176" s="200">
        <v>0</v>
      </c>
      <c r="DU176" s="1363" t="s">
        <v>692</v>
      </c>
      <c r="DV176" s="1364"/>
      <c r="DW176" s="1291">
        <v>47</v>
      </c>
      <c r="DX176" s="200">
        <v>0</v>
      </c>
      <c r="DY176" s="397"/>
    </row>
    <row r="177" spans="2:129" ht="15.95" customHeight="1">
      <c r="B177" s="509" t="s">
        <v>698</v>
      </c>
      <c r="C177" s="510"/>
      <c r="D177" s="511"/>
      <c r="E177" s="510"/>
      <c r="F177" s="511"/>
      <c r="G177" s="510"/>
      <c r="H177" s="511"/>
      <c r="I177" s="510"/>
      <c r="J177" s="511"/>
      <c r="K177" s="510"/>
      <c r="L177" s="511"/>
      <c r="M177" s="510"/>
      <c r="N177" s="511"/>
      <c r="O177" s="510"/>
      <c r="P177" s="511"/>
      <c r="Q177" s="510"/>
      <c r="R177" s="511"/>
      <c r="S177" s="510"/>
      <c r="T177" s="511"/>
      <c r="U177" s="510"/>
      <c r="V177" s="511"/>
      <c r="W177" s="510"/>
      <c r="X177" s="511"/>
      <c r="Y177" s="510"/>
      <c r="Z177" s="511"/>
      <c r="AA177" s="510"/>
      <c r="AB177" s="512"/>
      <c r="AC177" s="432"/>
      <c r="AD177" s="510"/>
      <c r="AE177" s="511"/>
      <c r="AF177" s="510"/>
      <c r="AG177" s="511"/>
      <c r="AH177" s="510"/>
      <c r="AI177" s="511"/>
      <c r="AJ177" s="510"/>
      <c r="AK177" s="511"/>
      <c r="AL177" s="510"/>
      <c r="AM177" s="511"/>
      <c r="AN177" s="510"/>
      <c r="AO177" s="511"/>
      <c r="AP177" s="510"/>
      <c r="AQ177" s="511"/>
      <c r="AR177" s="510"/>
      <c r="AS177" s="511"/>
      <c r="AT177" s="510"/>
      <c r="AU177" s="511"/>
      <c r="AV177" s="510"/>
      <c r="AW177" s="511"/>
      <c r="AX177" s="510"/>
      <c r="AY177" s="511"/>
      <c r="AZ177" s="510"/>
      <c r="BA177" s="511"/>
      <c r="BB177" s="510"/>
      <c r="BC177" s="512"/>
      <c r="BD177" s="433"/>
      <c r="BE177" s="510"/>
      <c r="BF177" s="511"/>
      <c r="BG177" s="510"/>
      <c r="BH177" s="511"/>
      <c r="BI177" s="510"/>
      <c r="BJ177" s="511"/>
      <c r="BK177" s="510"/>
      <c r="BL177" s="511"/>
      <c r="BM177" s="510"/>
      <c r="BN177" s="511"/>
      <c r="BO177" s="510"/>
      <c r="BP177" s="511"/>
      <c r="BQ177" s="510"/>
      <c r="BR177" s="511"/>
      <c r="BS177" s="510"/>
      <c r="BT177" s="511"/>
      <c r="BU177" s="510"/>
      <c r="BV177" s="511"/>
      <c r="BW177" s="510"/>
      <c r="BX177" s="511"/>
      <c r="BY177" s="510"/>
      <c r="BZ177" s="511"/>
      <c r="CA177" s="510"/>
      <c r="CB177" s="511"/>
      <c r="CC177" s="510"/>
      <c r="CD177" s="512"/>
      <c r="CE177" s="434"/>
      <c r="CF177" s="510"/>
      <c r="CG177" s="511"/>
      <c r="CH177" s="510"/>
      <c r="CI177" s="511"/>
      <c r="CJ177" s="510"/>
      <c r="CK177" s="511"/>
      <c r="CL177" s="510"/>
      <c r="CM177" s="511"/>
      <c r="CN177" s="510"/>
      <c r="CO177" s="511"/>
      <c r="CP177" s="510"/>
      <c r="CQ177" s="511"/>
      <c r="CR177" s="510"/>
      <c r="CS177" s="511"/>
      <c r="CT177" s="510"/>
      <c r="CU177" s="511"/>
      <c r="CV177" s="510"/>
      <c r="CW177" s="511"/>
      <c r="CX177" s="510"/>
      <c r="CY177" s="511"/>
      <c r="CZ177" s="510"/>
      <c r="DA177" s="511"/>
      <c r="DB177" s="510"/>
      <c r="DC177" s="511"/>
      <c r="DD177" s="510"/>
      <c r="DE177" s="512"/>
      <c r="DF177" s="513">
        <f t="shared" si="78"/>
        <v>0</v>
      </c>
      <c r="DG177" s="514" t="str">
        <f>IF(DF177=0,"",DF177/DB296)</f>
        <v/>
      </c>
      <c r="DH177" s="515">
        <f t="shared" si="79"/>
        <v>0</v>
      </c>
      <c r="DI177" s="200"/>
      <c r="DJ177" s="200">
        <v>0</v>
      </c>
      <c r="DK177" s="200">
        <v>0</v>
      </c>
      <c r="DL177" s="200">
        <v>0</v>
      </c>
      <c r="DM177" s="200">
        <v>0</v>
      </c>
      <c r="DN177" s="200">
        <v>0</v>
      </c>
      <c r="DO177" s="200">
        <v>0</v>
      </c>
      <c r="DP177" s="200">
        <v>0</v>
      </c>
      <c r="DQ177" s="1363" t="s">
        <v>631</v>
      </c>
      <c r="DR177" s="1370"/>
      <c r="DS177" s="1291">
        <v>48</v>
      </c>
      <c r="DT177" s="200">
        <v>0</v>
      </c>
      <c r="DU177" s="1363" t="s">
        <v>638</v>
      </c>
      <c r="DV177" s="1364"/>
      <c r="DW177" s="1291">
        <v>48</v>
      </c>
      <c r="DX177" s="200">
        <v>0</v>
      </c>
      <c r="DY177" s="397"/>
    </row>
    <row r="178" spans="2:129" ht="15.95" customHeight="1">
      <c r="B178" s="509" t="s">
        <v>630</v>
      </c>
      <c r="C178" s="510"/>
      <c r="D178" s="511"/>
      <c r="E178" s="510"/>
      <c r="F178" s="511"/>
      <c r="G178" s="510"/>
      <c r="H178" s="511"/>
      <c r="I178" s="510"/>
      <c r="J178" s="511"/>
      <c r="K178" s="510"/>
      <c r="L178" s="511"/>
      <c r="M178" s="510"/>
      <c r="N178" s="511"/>
      <c r="O178" s="510"/>
      <c r="P178" s="511"/>
      <c r="Q178" s="510"/>
      <c r="R178" s="511"/>
      <c r="S178" s="510"/>
      <c r="T178" s="511"/>
      <c r="U178" s="510"/>
      <c r="V178" s="511"/>
      <c r="W178" s="510"/>
      <c r="X178" s="511"/>
      <c r="Y178" s="510"/>
      <c r="Z178" s="511"/>
      <c r="AA178" s="510"/>
      <c r="AB178" s="512"/>
      <c r="AC178" s="432"/>
      <c r="AD178" s="510"/>
      <c r="AE178" s="511"/>
      <c r="AF178" s="510"/>
      <c r="AG178" s="511"/>
      <c r="AH178" s="510"/>
      <c r="AI178" s="511"/>
      <c r="AJ178" s="510"/>
      <c r="AK178" s="511"/>
      <c r="AL178" s="510"/>
      <c r="AM178" s="511"/>
      <c r="AN178" s="510"/>
      <c r="AO178" s="511"/>
      <c r="AP178" s="510"/>
      <c r="AQ178" s="511"/>
      <c r="AR178" s="510"/>
      <c r="AS178" s="511"/>
      <c r="AT178" s="510"/>
      <c r="AU178" s="511"/>
      <c r="AV178" s="510"/>
      <c r="AW178" s="511"/>
      <c r="AX178" s="510"/>
      <c r="AY178" s="511"/>
      <c r="AZ178" s="510"/>
      <c r="BA178" s="511"/>
      <c r="BB178" s="510"/>
      <c r="BC178" s="512"/>
      <c r="BD178" s="433"/>
      <c r="BE178" s="510"/>
      <c r="BF178" s="511"/>
      <c r="BG178" s="510"/>
      <c r="BH178" s="511"/>
      <c r="BI178" s="510"/>
      <c r="BJ178" s="511"/>
      <c r="BK178" s="510"/>
      <c r="BL178" s="511"/>
      <c r="BM178" s="510"/>
      <c r="BN178" s="511"/>
      <c r="BO178" s="510"/>
      <c r="BP178" s="511"/>
      <c r="BQ178" s="510"/>
      <c r="BR178" s="511"/>
      <c r="BS178" s="510"/>
      <c r="BT178" s="511"/>
      <c r="BU178" s="510"/>
      <c r="BV178" s="511"/>
      <c r="BW178" s="510"/>
      <c r="BX178" s="511"/>
      <c r="BY178" s="510"/>
      <c r="BZ178" s="511"/>
      <c r="CA178" s="510"/>
      <c r="CB178" s="511"/>
      <c r="CC178" s="510"/>
      <c r="CD178" s="512"/>
      <c r="CE178" s="434"/>
      <c r="CF178" s="510"/>
      <c r="CG178" s="511"/>
      <c r="CH178" s="510"/>
      <c r="CI178" s="511"/>
      <c r="CJ178" s="510"/>
      <c r="CK178" s="511"/>
      <c r="CL178" s="510"/>
      <c r="CM178" s="511"/>
      <c r="CN178" s="510"/>
      <c r="CO178" s="511"/>
      <c r="CP178" s="510"/>
      <c r="CQ178" s="511"/>
      <c r="CR178" s="510"/>
      <c r="CS178" s="511"/>
      <c r="CT178" s="510"/>
      <c r="CU178" s="511"/>
      <c r="CV178" s="510"/>
      <c r="CW178" s="511"/>
      <c r="CX178" s="510"/>
      <c r="CY178" s="511"/>
      <c r="CZ178" s="510"/>
      <c r="DA178" s="511"/>
      <c r="DB178" s="510"/>
      <c r="DC178" s="511"/>
      <c r="DD178" s="510"/>
      <c r="DE178" s="512"/>
      <c r="DF178" s="513">
        <f t="shared" si="78"/>
        <v>0</v>
      </c>
      <c r="DG178" s="514" t="str">
        <f>IF(DF178=0,"",DF178/DB296)</f>
        <v/>
      </c>
      <c r="DH178" s="515">
        <f t="shared" si="79"/>
        <v>0</v>
      </c>
      <c r="DI178" s="200"/>
      <c r="DJ178" s="200">
        <v>0</v>
      </c>
      <c r="DK178" s="200">
        <v>0</v>
      </c>
      <c r="DL178" s="200">
        <v>0</v>
      </c>
      <c r="DM178" s="200">
        <v>0</v>
      </c>
      <c r="DN178" s="200">
        <v>0</v>
      </c>
      <c r="DO178" s="200">
        <v>0</v>
      </c>
      <c r="DP178" s="200">
        <v>0</v>
      </c>
      <c r="DQ178" s="1363" t="s">
        <v>662</v>
      </c>
      <c r="DR178" s="1370"/>
      <c r="DS178" s="1291">
        <v>49</v>
      </c>
      <c r="DT178" s="200">
        <v>0</v>
      </c>
      <c r="DU178" s="1366" t="s">
        <v>16</v>
      </c>
      <c r="DV178" s="570"/>
      <c r="DW178" s="1291">
        <v>49</v>
      </c>
      <c r="DX178" s="200">
        <v>0</v>
      </c>
      <c r="DY178" s="397"/>
    </row>
    <row r="179" spans="2:129" ht="15.95" customHeight="1">
      <c r="B179" s="509" t="s">
        <v>694</v>
      </c>
      <c r="C179" s="510"/>
      <c r="D179" s="511"/>
      <c r="E179" s="510"/>
      <c r="F179" s="511"/>
      <c r="G179" s="510"/>
      <c r="H179" s="511"/>
      <c r="I179" s="510"/>
      <c r="J179" s="511"/>
      <c r="K179" s="510"/>
      <c r="L179" s="511"/>
      <c r="M179" s="510"/>
      <c r="N179" s="511"/>
      <c r="O179" s="510"/>
      <c r="P179" s="511"/>
      <c r="Q179" s="510"/>
      <c r="R179" s="511"/>
      <c r="S179" s="510"/>
      <c r="T179" s="511"/>
      <c r="U179" s="510"/>
      <c r="V179" s="511"/>
      <c r="W179" s="510"/>
      <c r="X179" s="511"/>
      <c r="Y179" s="510"/>
      <c r="Z179" s="511"/>
      <c r="AA179" s="510"/>
      <c r="AB179" s="512"/>
      <c r="AC179" s="432"/>
      <c r="AD179" s="510"/>
      <c r="AE179" s="511"/>
      <c r="AF179" s="510"/>
      <c r="AG179" s="511"/>
      <c r="AH179" s="510"/>
      <c r="AI179" s="511"/>
      <c r="AJ179" s="510"/>
      <c r="AK179" s="511"/>
      <c r="AL179" s="510"/>
      <c r="AM179" s="511"/>
      <c r="AN179" s="510"/>
      <c r="AO179" s="511"/>
      <c r="AP179" s="510"/>
      <c r="AQ179" s="511"/>
      <c r="AR179" s="510"/>
      <c r="AS179" s="511"/>
      <c r="AT179" s="510"/>
      <c r="AU179" s="511"/>
      <c r="AV179" s="510"/>
      <c r="AW179" s="511"/>
      <c r="AX179" s="510"/>
      <c r="AY179" s="511"/>
      <c r="AZ179" s="510"/>
      <c r="BA179" s="511"/>
      <c r="BB179" s="510"/>
      <c r="BC179" s="512"/>
      <c r="BD179" s="433"/>
      <c r="BE179" s="510"/>
      <c r="BF179" s="511"/>
      <c r="BG179" s="510"/>
      <c r="BH179" s="511"/>
      <c r="BI179" s="510"/>
      <c r="BJ179" s="511"/>
      <c r="BK179" s="510"/>
      <c r="BL179" s="511"/>
      <c r="BM179" s="510"/>
      <c r="BN179" s="511"/>
      <c r="BO179" s="510"/>
      <c r="BP179" s="511"/>
      <c r="BQ179" s="510"/>
      <c r="BR179" s="511"/>
      <c r="BS179" s="510"/>
      <c r="BT179" s="511"/>
      <c r="BU179" s="510"/>
      <c r="BV179" s="511"/>
      <c r="BW179" s="510"/>
      <c r="BX179" s="511"/>
      <c r="BY179" s="510"/>
      <c r="BZ179" s="511"/>
      <c r="CA179" s="510"/>
      <c r="CB179" s="511"/>
      <c r="CC179" s="510"/>
      <c r="CD179" s="512"/>
      <c r="CE179" s="434"/>
      <c r="CF179" s="510"/>
      <c r="CG179" s="511"/>
      <c r="CH179" s="510"/>
      <c r="CI179" s="511"/>
      <c r="CJ179" s="510"/>
      <c r="CK179" s="511"/>
      <c r="CL179" s="510"/>
      <c r="CM179" s="511"/>
      <c r="CN179" s="510"/>
      <c r="CO179" s="511"/>
      <c r="CP179" s="510"/>
      <c r="CQ179" s="511"/>
      <c r="CR179" s="510"/>
      <c r="CS179" s="511"/>
      <c r="CT179" s="510"/>
      <c r="CU179" s="511"/>
      <c r="CV179" s="510"/>
      <c r="CW179" s="511"/>
      <c r="CX179" s="510"/>
      <c r="CY179" s="511"/>
      <c r="CZ179" s="510"/>
      <c r="DA179" s="511"/>
      <c r="DB179" s="510"/>
      <c r="DC179" s="511"/>
      <c r="DD179" s="510"/>
      <c r="DE179" s="512"/>
      <c r="DF179" s="513">
        <f t="shared" si="78"/>
        <v>0</v>
      </c>
      <c r="DG179" s="514" t="str">
        <f>IF(DF179=0,"",DF179/DB296)</f>
        <v/>
      </c>
      <c r="DH179" s="515">
        <f t="shared" si="79"/>
        <v>0</v>
      </c>
      <c r="DI179" s="200"/>
      <c r="DJ179" s="200">
        <v>0</v>
      </c>
      <c r="DK179" s="200">
        <v>0</v>
      </c>
      <c r="DL179" s="200">
        <v>0</v>
      </c>
      <c r="DM179" s="200">
        <v>0</v>
      </c>
      <c r="DN179" s="200">
        <v>0</v>
      </c>
      <c r="DO179" s="200">
        <v>0</v>
      </c>
      <c r="DP179" s="200">
        <v>0</v>
      </c>
      <c r="DQ179" s="1363" t="s">
        <v>663</v>
      </c>
      <c r="DR179" s="1370"/>
      <c r="DS179" s="1291">
        <v>50</v>
      </c>
      <c r="DT179" s="200">
        <v>0</v>
      </c>
      <c r="DU179" s="1366" t="s">
        <v>651</v>
      </c>
      <c r="DV179" s="570"/>
      <c r="DW179" s="1291">
        <v>50</v>
      </c>
      <c r="DX179" s="200">
        <v>0</v>
      </c>
      <c r="DY179" s="397"/>
    </row>
    <row r="180" spans="2:129" ht="15.95" customHeight="1">
      <c r="B180" s="509" t="s">
        <v>622</v>
      </c>
      <c r="C180" s="510"/>
      <c r="D180" s="511"/>
      <c r="E180" s="510"/>
      <c r="F180" s="511"/>
      <c r="G180" s="510"/>
      <c r="H180" s="511"/>
      <c r="I180" s="510"/>
      <c r="J180" s="511"/>
      <c r="K180" s="510"/>
      <c r="L180" s="511"/>
      <c r="M180" s="510"/>
      <c r="N180" s="511"/>
      <c r="O180" s="510"/>
      <c r="P180" s="511"/>
      <c r="Q180" s="510"/>
      <c r="R180" s="511"/>
      <c r="S180" s="510"/>
      <c r="T180" s="511"/>
      <c r="U180" s="510"/>
      <c r="V180" s="511"/>
      <c r="W180" s="510"/>
      <c r="X180" s="511"/>
      <c r="Y180" s="510"/>
      <c r="Z180" s="511"/>
      <c r="AA180" s="510"/>
      <c r="AB180" s="512"/>
      <c r="AC180" s="432"/>
      <c r="AD180" s="510"/>
      <c r="AE180" s="511"/>
      <c r="AF180" s="510"/>
      <c r="AG180" s="511"/>
      <c r="AH180" s="510"/>
      <c r="AI180" s="511"/>
      <c r="AJ180" s="510"/>
      <c r="AK180" s="511"/>
      <c r="AL180" s="510"/>
      <c r="AM180" s="511"/>
      <c r="AN180" s="510"/>
      <c r="AO180" s="511"/>
      <c r="AP180" s="510"/>
      <c r="AQ180" s="511"/>
      <c r="AR180" s="510"/>
      <c r="AS180" s="511"/>
      <c r="AT180" s="510"/>
      <c r="AU180" s="511"/>
      <c r="AV180" s="510"/>
      <c r="AW180" s="511"/>
      <c r="AX180" s="510"/>
      <c r="AY180" s="511"/>
      <c r="AZ180" s="510"/>
      <c r="BA180" s="511"/>
      <c r="BB180" s="510"/>
      <c r="BC180" s="512"/>
      <c r="BD180" s="433"/>
      <c r="BE180" s="510"/>
      <c r="BF180" s="511"/>
      <c r="BG180" s="510"/>
      <c r="BH180" s="511"/>
      <c r="BI180" s="510"/>
      <c r="BJ180" s="511"/>
      <c r="BK180" s="510"/>
      <c r="BL180" s="511"/>
      <c r="BM180" s="510"/>
      <c r="BN180" s="511"/>
      <c r="BO180" s="510"/>
      <c r="BP180" s="511"/>
      <c r="BQ180" s="510"/>
      <c r="BR180" s="511"/>
      <c r="BS180" s="510"/>
      <c r="BT180" s="511"/>
      <c r="BU180" s="510"/>
      <c r="BV180" s="511"/>
      <c r="BW180" s="510"/>
      <c r="BX180" s="511"/>
      <c r="BY180" s="510"/>
      <c r="BZ180" s="511"/>
      <c r="CA180" s="510"/>
      <c r="CB180" s="511"/>
      <c r="CC180" s="510"/>
      <c r="CD180" s="512"/>
      <c r="CE180" s="434"/>
      <c r="CF180" s="510"/>
      <c r="CG180" s="511"/>
      <c r="CH180" s="510"/>
      <c r="CI180" s="511"/>
      <c r="CJ180" s="510"/>
      <c r="CK180" s="511"/>
      <c r="CL180" s="510"/>
      <c r="CM180" s="511"/>
      <c r="CN180" s="510"/>
      <c r="CO180" s="511"/>
      <c r="CP180" s="510"/>
      <c r="CQ180" s="511"/>
      <c r="CR180" s="510"/>
      <c r="CS180" s="511"/>
      <c r="CT180" s="510"/>
      <c r="CU180" s="511"/>
      <c r="CV180" s="510"/>
      <c r="CW180" s="511"/>
      <c r="CX180" s="510"/>
      <c r="CY180" s="511"/>
      <c r="CZ180" s="510"/>
      <c r="DA180" s="511"/>
      <c r="DB180" s="510"/>
      <c r="DC180" s="511"/>
      <c r="DD180" s="510"/>
      <c r="DE180" s="512"/>
      <c r="DF180" s="513">
        <f t="shared" si="78"/>
        <v>0</v>
      </c>
      <c r="DG180" s="514" t="str">
        <f>IF(DF180=0,"",DF180/DB296)</f>
        <v/>
      </c>
      <c r="DH180" s="515">
        <f t="shared" si="79"/>
        <v>0</v>
      </c>
      <c r="DI180" s="200"/>
      <c r="DJ180" s="200">
        <v>0</v>
      </c>
      <c r="DK180" s="200">
        <v>0</v>
      </c>
      <c r="DL180" s="200">
        <v>0</v>
      </c>
      <c r="DM180" s="200">
        <v>0</v>
      </c>
      <c r="DN180" s="200">
        <v>0</v>
      </c>
      <c r="DO180" s="200">
        <v>0</v>
      </c>
      <c r="DP180" s="200">
        <v>0</v>
      </c>
      <c r="DQ180" s="1363" t="s">
        <v>678</v>
      </c>
      <c r="DR180" s="1370"/>
      <c r="DS180" s="1291">
        <v>51</v>
      </c>
      <c r="DT180" s="200">
        <v>0</v>
      </c>
      <c r="DU180" s="1366" t="s">
        <v>659</v>
      </c>
      <c r="DV180" s="570"/>
      <c r="DW180" s="1291">
        <v>51</v>
      </c>
      <c r="DX180" s="200">
        <v>0</v>
      </c>
      <c r="DY180" s="397"/>
    </row>
    <row r="181" spans="2:129" ht="15.95" customHeight="1">
      <c r="B181" s="517" t="s">
        <v>700</v>
      </c>
      <c r="C181" s="510"/>
      <c r="D181" s="511"/>
      <c r="E181" s="510"/>
      <c r="F181" s="511"/>
      <c r="G181" s="510"/>
      <c r="H181" s="511"/>
      <c r="I181" s="510"/>
      <c r="J181" s="511"/>
      <c r="K181" s="510"/>
      <c r="L181" s="511"/>
      <c r="M181" s="510"/>
      <c r="N181" s="511"/>
      <c r="O181" s="510"/>
      <c r="P181" s="511"/>
      <c r="Q181" s="510"/>
      <c r="R181" s="511"/>
      <c r="S181" s="510"/>
      <c r="T181" s="511"/>
      <c r="U181" s="510"/>
      <c r="V181" s="511"/>
      <c r="W181" s="510"/>
      <c r="X181" s="511"/>
      <c r="Y181" s="510"/>
      <c r="Z181" s="511"/>
      <c r="AA181" s="510"/>
      <c r="AB181" s="512"/>
      <c r="AC181" s="432"/>
      <c r="AD181" s="510"/>
      <c r="AE181" s="511"/>
      <c r="AF181" s="510"/>
      <c r="AG181" s="511"/>
      <c r="AH181" s="510"/>
      <c r="AI181" s="511"/>
      <c r="AJ181" s="510"/>
      <c r="AK181" s="511"/>
      <c r="AL181" s="510"/>
      <c r="AM181" s="511"/>
      <c r="AN181" s="510"/>
      <c r="AO181" s="511"/>
      <c r="AP181" s="510"/>
      <c r="AQ181" s="511"/>
      <c r="AR181" s="510"/>
      <c r="AS181" s="511"/>
      <c r="AT181" s="510"/>
      <c r="AU181" s="511"/>
      <c r="AV181" s="510"/>
      <c r="AW181" s="511"/>
      <c r="AX181" s="510"/>
      <c r="AY181" s="511"/>
      <c r="AZ181" s="510"/>
      <c r="BA181" s="511"/>
      <c r="BB181" s="510"/>
      <c r="BC181" s="512"/>
      <c r="BD181" s="433"/>
      <c r="BE181" s="510"/>
      <c r="BF181" s="511"/>
      <c r="BG181" s="510"/>
      <c r="BH181" s="511"/>
      <c r="BI181" s="510"/>
      <c r="BJ181" s="511"/>
      <c r="BK181" s="510"/>
      <c r="BL181" s="511"/>
      <c r="BM181" s="510"/>
      <c r="BN181" s="511"/>
      <c r="BO181" s="510"/>
      <c r="BP181" s="511"/>
      <c r="BQ181" s="510"/>
      <c r="BR181" s="511"/>
      <c r="BS181" s="510"/>
      <c r="BT181" s="511"/>
      <c r="BU181" s="510"/>
      <c r="BV181" s="511"/>
      <c r="BW181" s="510"/>
      <c r="BX181" s="511"/>
      <c r="BY181" s="510"/>
      <c r="BZ181" s="511"/>
      <c r="CA181" s="510"/>
      <c r="CB181" s="511"/>
      <c r="CC181" s="510"/>
      <c r="CD181" s="512"/>
      <c r="CE181" s="434"/>
      <c r="CF181" s="510"/>
      <c r="CG181" s="511"/>
      <c r="CH181" s="510"/>
      <c r="CI181" s="511"/>
      <c r="CJ181" s="510"/>
      <c r="CK181" s="511"/>
      <c r="CL181" s="510"/>
      <c r="CM181" s="511"/>
      <c r="CN181" s="510"/>
      <c r="CO181" s="511"/>
      <c r="CP181" s="510"/>
      <c r="CQ181" s="511"/>
      <c r="CR181" s="510"/>
      <c r="CS181" s="511"/>
      <c r="CT181" s="510"/>
      <c r="CU181" s="511"/>
      <c r="CV181" s="510"/>
      <c r="CW181" s="511"/>
      <c r="CX181" s="510"/>
      <c r="CY181" s="511"/>
      <c r="CZ181" s="510"/>
      <c r="DA181" s="511"/>
      <c r="DB181" s="510"/>
      <c r="DC181" s="511"/>
      <c r="DD181" s="510"/>
      <c r="DE181" s="512"/>
      <c r="DF181" s="513">
        <f t="shared" si="78"/>
        <v>0</v>
      </c>
      <c r="DG181" s="514" t="str">
        <f>IF(DF181=0,"",DF181/DB296)</f>
        <v/>
      </c>
      <c r="DH181" s="515">
        <f t="shared" si="79"/>
        <v>0</v>
      </c>
      <c r="DI181" s="200"/>
      <c r="DJ181" s="200">
        <v>0</v>
      </c>
      <c r="DK181" s="200">
        <v>0</v>
      </c>
      <c r="DL181" s="200">
        <v>0</v>
      </c>
      <c r="DM181" s="200">
        <v>0</v>
      </c>
      <c r="DN181" s="200">
        <v>0</v>
      </c>
      <c r="DO181" s="200">
        <v>0</v>
      </c>
      <c r="DP181" s="200">
        <v>0</v>
      </c>
      <c r="DQ181" s="1363" t="s">
        <v>640</v>
      </c>
      <c r="DR181" s="1370"/>
      <c r="DS181" s="1291">
        <v>52</v>
      </c>
      <c r="DT181" s="200">
        <v>0</v>
      </c>
      <c r="DU181" s="1363" t="s">
        <v>707</v>
      </c>
      <c r="DV181" s="1364"/>
      <c r="DW181" s="1291">
        <v>52</v>
      </c>
      <c r="DX181" s="200">
        <v>0</v>
      </c>
      <c r="DY181" s="397"/>
    </row>
    <row r="182" spans="2:129" ht="15.95" customHeight="1">
      <c r="B182" s="509" t="s">
        <v>711</v>
      </c>
      <c r="C182" s="510"/>
      <c r="D182" s="511"/>
      <c r="E182" s="510"/>
      <c r="F182" s="511"/>
      <c r="G182" s="510"/>
      <c r="H182" s="511"/>
      <c r="I182" s="510"/>
      <c r="J182" s="511"/>
      <c r="K182" s="510"/>
      <c r="L182" s="511"/>
      <c r="M182" s="510"/>
      <c r="N182" s="511"/>
      <c r="O182" s="510"/>
      <c r="P182" s="511"/>
      <c r="Q182" s="510"/>
      <c r="R182" s="511"/>
      <c r="S182" s="510"/>
      <c r="T182" s="511"/>
      <c r="U182" s="510"/>
      <c r="V182" s="511"/>
      <c r="W182" s="510"/>
      <c r="X182" s="511"/>
      <c r="Y182" s="510"/>
      <c r="Z182" s="511"/>
      <c r="AA182" s="510"/>
      <c r="AB182" s="512"/>
      <c r="AC182" s="432"/>
      <c r="AD182" s="510"/>
      <c r="AE182" s="511"/>
      <c r="AF182" s="510"/>
      <c r="AG182" s="511"/>
      <c r="AH182" s="510"/>
      <c r="AI182" s="511"/>
      <c r="AJ182" s="510"/>
      <c r="AK182" s="511"/>
      <c r="AL182" s="510"/>
      <c r="AM182" s="511"/>
      <c r="AN182" s="510"/>
      <c r="AO182" s="511"/>
      <c r="AP182" s="510"/>
      <c r="AQ182" s="511"/>
      <c r="AR182" s="510"/>
      <c r="AS182" s="511"/>
      <c r="AT182" s="510"/>
      <c r="AU182" s="511"/>
      <c r="AV182" s="510"/>
      <c r="AW182" s="511"/>
      <c r="AX182" s="510"/>
      <c r="AY182" s="511"/>
      <c r="AZ182" s="510"/>
      <c r="BA182" s="511"/>
      <c r="BB182" s="510"/>
      <c r="BC182" s="512"/>
      <c r="BD182" s="433"/>
      <c r="BE182" s="510"/>
      <c r="BF182" s="511"/>
      <c r="BG182" s="510"/>
      <c r="BH182" s="511"/>
      <c r="BI182" s="510"/>
      <c r="BJ182" s="511"/>
      <c r="BK182" s="510"/>
      <c r="BL182" s="511"/>
      <c r="BM182" s="510"/>
      <c r="BN182" s="511"/>
      <c r="BO182" s="510"/>
      <c r="BP182" s="511"/>
      <c r="BQ182" s="510"/>
      <c r="BR182" s="511"/>
      <c r="BS182" s="510"/>
      <c r="BT182" s="511"/>
      <c r="BU182" s="510"/>
      <c r="BV182" s="511"/>
      <c r="BW182" s="510"/>
      <c r="BX182" s="511"/>
      <c r="BY182" s="510"/>
      <c r="BZ182" s="511"/>
      <c r="CA182" s="510"/>
      <c r="CB182" s="511"/>
      <c r="CC182" s="510"/>
      <c r="CD182" s="512"/>
      <c r="CE182" s="434"/>
      <c r="CF182" s="510"/>
      <c r="CG182" s="511"/>
      <c r="CH182" s="510"/>
      <c r="CI182" s="511"/>
      <c r="CJ182" s="510"/>
      <c r="CK182" s="511"/>
      <c r="CL182" s="510"/>
      <c r="CM182" s="511"/>
      <c r="CN182" s="510"/>
      <c r="CO182" s="511"/>
      <c r="CP182" s="510"/>
      <c r="CQ182" s="511"/>
      <c r="CR182" s="510"/>
      <c r="CS182" s="511"/>
      <c r="CT182" s="510"/>
      <c r="CU182" s="511"/>
      <c r="CV182" s="510"/>
      <c r="CW182" s="511"/>
      <c r="CX182" s="510"/>
      <c r="CY182" s="511"/>
      <c r="CZ182" s="510"/>
      <c r="DA182" s="511"/>
      <c r="DB182" s="510"/>
      <c r="DC182" s="511"/>
      <c r="DD182" s="510"/>
      <c r="DE182" s="512"/>
      <c r="DF182" s="513">
        <f t="shared" si="78"/>
        <v>0</v>
      </c>
      <c r="DG182" s="514" t="str">
        <f>IF(DF182=0,"",DF182/DB296)</f>
        <v/>
      </c>
      <c r="DH182" s="515">
        <f t="shared" si="79"/>
        <v>0</v>
      </c>
      <c r="DI182" s="200"/>
      <c r="DJ182" s="200">
        <v>0</v>
      </c>
      <c r="DK182" s="200">
        <v>0</v>
      </c>
      <c r="DL182" s="200">
        <v>0</v>
      </c>
      <c r="DM182" s="200">
        <v>0</v>
      </c>
      <c r="DN182" s="200">
        <v>0</v>
      </c>
      <c r="DO182" s="200">
        <v>0</v>
      </c>
      <c r="DP182" s="200">
        <v>0</v>
      </c>
      <c r="DQ182" s="1363" t="s">
        <v>614</v>
      </c>
      <c r="DR182" s="1370"/>
      <c r="DS182" s="1291">
        <v>53</v>
      </c>
      <c r="DT182" s="200">
        <v>0</v>
      </c>
      <c r="DU182" s="1361" t="s">
        <v>669</v>
      </c>
      <c r="DV182" s="1365"/>
      <c r="DW182" s="1291">
        <v>53</v>
      </c>
      <c r="DX182" s="200">
        <v>0</v>
      </c>
      <c r="DY182" s="397"/>
    </row>
    <row r="183" spans="2:129" ht="15.95" customHeight="1">
      <c r="B183" s="509" t="s">
        <v>710</v>
      </c>
      <c r="C183" s="510"/>
      <c r="D183" s="511"/>
      <c r="E183" s="510"/>
      <c r="F183" s="511"/>
      <c r="G183" s="510"/>
      <c r="H183" s="511"/>
      <c r="I183" s="510"/>
      <c r="J183" s="511"/>
      <c r="K183" s="510"/>
      <c r="L183" s="511"/>
      <c r="M183" s="510"/>
      <c r="N183" s="511"/>
      <c r="O183" s="510"/>
      <c r="P183" s="511"/>
      <c r="Q183" s="510"/>
      <c r="R183" s="511"/>
      <c r="S183" s="510"/>
      <c r="T183" s="511"/>
      <c r="U183" s="510"/>
      <c r="V183" s="511"/>
      <c r="W183" s="510"/>
      <c r="X183" s="511"/>
      <c r="Y183" s="510"/>
      <c r="Z183" s="511"/>
      <c r="AA183" s="510"/>
      <c r="AB183" s="512"/>
      <c r="AC183" s="432"/>
      <c r="AD183" s="510"/>
      <c r="AE183" s="511"/>
      <c r="AF183" s="510"/>
      <c r="AG183" s="511"/>
      <c r="AH183" s="510"/>
      <c r="AI183" s="511"/>
      <c r="AJ183" s="510"/>
      <c r="AK183" s="511"/>
      <c r="AL183" s="510"/>
      <c r="AM183" s="511"/>
      <c r="AN183" s="510"/>
      <c r="AO183" s="511"/>
      <c r="AP183" s="510"/>
      <c r="AQ183" s="511"/>
      <c r="AR183" s="510"/>
      <c r="AS183" s="511"/>
      <c r="AT183" s="510"/>
      <c r="AU183" s="511"/>
      <c r="AV183" s="510"/>
      <c r="AW183" s="511"/>
      <c r="AX183" s="510"/>
      <c r="AY183" s="511"/>
      <c r="AZ183" s="510"/>
      <c r="BA183" s="511"/>
      <c r="BB183" s="510"/>
      <c r="BC183" s="512"/>
      <c r="BD183" s="433"/>
      <c r="BE183" s="510"/>
      <c r="BF183" s="511"/>
      <c r="BG183" s="510"/>
      <c r="BH183" s="511"/>
      <c r="BI183" s="510"/>
      <c r="BJ183" s="511"/>
      <c r="BK183" s="510"/>
      <c r="BL183" s="511"/>
      <c r="BM183" s="510"/>
      <c r="BN183" s="511"/>
      <c r="BO183" s="510"/>
      <c r="BP183" s="511"/>
      <c r="BQ183" s="510"/>
      <c r="BR183" s="511"/>
      <c r="BS183" s="510"/>
      <c r="BT183" s="511"/>
      <c r="BU183" s="510"/>
      <c r="BV183" s="511"/>
      <c r="BW183" s="510"/>
      <c r="BX183" s="511"/>
      <c r="BY183" s="510"/>
      <c r="BZ183" s="511"/>
      <c r="CA183" s="510"/>
      <c r="CB183" s="511"/>
      <c r="CC183" s="510"/>
      <c r="CD183" s="512"/>
      <c r="CE183" s="434"/>
      <c r="CF183" s="510"/>
      <c r="CG183" s="511"/>
      <c r="CH183" s="510"/>
      <c r="CI183" s="511"/>
      <c r="CJ183" s="510"/>
      <c r="CK183" s="511"/>
      <c r="CL183" s="510"/>
      <c r="CM183" s="511"/>
      <c r="CN183" s="510"/>
      <c r="CO183" s="511"/>
      <c r="CP183" s="510"/>
      <c r="CQ183" s="511"/>
      <c r="CR183" s="510"/>
      <c r="CS183" s="511"/>
      <c r="CT183" s="510"/>
      <c r="CU183" s="511"/>
      <c r="CV183" s="510"/>
      <c r="CW183" s="511"/>
      <c r="CX183" s="510"/>
      <c r="CY183" s="511"/>
      <c r="CZ183" s="510"/>
      <c r="DA183" s="511"/>
      <c r="DB183" s="510"/>
      <c r="DC183" s="511"/>
      <c r="DD183" s="510"/>
      <c r="DE183" s="512"/>
      <c r="DF183" s="513">
        <f t="shared" si="78"/>
        <v>0</v>
      </c>
      <c r="DG183" s="514" t="str">
        <f>IF(DF183=0,"",DF183/DB296)</f>
        <v/>
      </c>
      <c r="DH183" s="515">
        <f t="shared" si="79"/>
        <v>0</v>
      </c>
      <c r="DI183" s="200"/>
      <c r="DJ183" s="200">
        <v>0</v>
      </c>
      <c r="DK183" s="200">
        <v>0</v>
      </c>
      <c r="DL183" s="200">
        <v>0</v>
      </c>
      <c r="DM183" s="200">
        <v>0</v>
      </c>
      <c r="DN183" s="200">
        <v>0</v>
      </c>
      <c r="DO183" s="200">
        <v>0</v>
      </c>
      <c r="DP183" s="200">
        <v>0</v>
      </c>
      <c r="DQ183" s="1363" t="s">
        <v>692</v>
      </c>
      <c r="DR183" s="1370"/>
      <c r="DS183" s="1291">
        <v>54</v>
      </c>
      <c r="DT183" s="200">
        <v>0</v>
      </c>
      <c r="DU183" s="1361" t="s">
        <v>683</v>
      </c>
      <c r="DV183" s="1365"/>
      <c r="DW183" s="1291">
        <v>54</v>
      </c>
      <c r="DX183" s="200">
        <v>0</v>
      </c>
      <c r="DY183" s="397"/>
    </row>
    <row r="184" spans="2:129" ht="15.95" customHeight="1">
      <c r="B184" s="509" t="s">
        <v>613</v>
      </c>
      <c r="C184" s="510"/>
      <c r="D184" s="511"/>
      <c r="E184" s="510"/>
      <c r="F184" s="511"/>
      <c r="G184" s="510"/>
      <c r="H184" s="511"/>
      <c r="I184" s="510"/>
      <c r="J184" s="511"/>
      <c r="K184" s="510"/>
      <c r="L184" s="511"/>
      <c r="M184" s="510"/>
      <c r="N184" s="511"/>
      <c r="O184" s="510"/>
      <c r="P184" s="511"/>
      <c r="Q184" s="510"/>
      <c r="R184" s="511"/>
      <c r="S184" s="510"/>
      <c r="T184" s="511"/>
      <c r="U184" s="510"/>
      <c r="V184" s="511"/>
      <c r="W184" s="510"/>
      <c r="X184" s="511"/>
      <c r="Y184" s="510"/>
      <c r="Z184" s="511"/>
      <c r="AA184" s="510"/>
      <c r="AB184" s="512"/>
      <c r="AC184" s="432"/>
      <c r="AD184" s="510"/>
      <c r="AE184" s="511"/>
      <c r="AF184" s="510"/>
      <c r="AG184" s="511"/>
      <c r="AH184" s="510"/>
      <c r="AI184" s="511"/>
      <c r="AJ184" s="510"/>
      <c r="AK184" s="511"/>
      <c r="AL184" s="510"/>
      <c r="AM184" s="511"/>
      <c r="AN184" s="510"/>
      <c r="AO184" s="511"/>
      <c r="AP184" s="510"/>
      <c r="AQ184" s="511"/>
      <c r="AR184" s="510"/>
      <c r="AS184" s="511"/>
      <c r="AT184" s="510"/>
      <c r="AU184" s="511"/>
      <c r="AV184" s="510"/>
      <c r="AW184" s="511"/>
      <c r="AX184" s="510"/>
      <c r="AY184" s="511"/>
      <c r="AZ184" s="510"/>
      <c r="BA184" s="511"/>
      <c r="BB184" s="510"/>
      <c r="BC184" s="512"/>
      <c r="BD184" s="433"/>
      <c r="BE184" s="510"/>
      <c r="BF184" s="511"/>
      <c r="BG184" s="510"/>
      <c r="BH184" s="511"/>
      <c r="BI184" s="510"/>
      <c r="BJ184" s="511"/>
      <c r="BK184" s="510"/>
      <c r="BL184" s="511"/>
      <c r="BM184" s="510"/>
      <c r="BN184" s="511"/>
      <c r="BO184" s="510"/>
      <c r="BP184" s="511"/>
      <c r="BQ184" s="510"/>
      <c r="BR184" s="511"/>
      <c r="BS184" s="510"/>
      <c r="BT184" s="511"/>
      <c r="BU184" s="510"/>
      <c r="BV184" s="511"/>
      <c r="BW184" s="510"/>
      <c r="BX184" s="511"/>
      <c r="BY184" s="510"/>
      <c r="BZ184" s="511"/>
      <c r="CA184" s="510"/>
      <c r="CB184" s="511"/>
      <c r="CC184" s="510"/>
      <c r="CD184" s="512"/>
      <c r="CE184" s="434"/>
      <c r="CF184" s="510"/>
      <c r="CG184" s="511"/>
      <c r="CH184" s="510"/>
      <c r="CI184" s="511"/>
      <c r="CJ184" s="510"/>
      <c r="CK184" s="511"/>
      <c r="CL184" s="510"/>
      <c r="CM184" s="511"/>
      <c r="CN184" s="510"/>
      <c r="CO184" s="511"/>
      <c r="CP184" s="510"/>
      <c r="CQ184" s="511"/>
      <c r="CR184" s="510"/>
      <c r="CS184" s="511"/>
      <c r="CT184" s="510"/>
      <c r="CU184" s="511"/>
      <c r="CV184" s="510"/>
      <c r="CW184" s="511"/>
      <c r="CX184" s="510"/>
      <c r="CY184" s="511"/>
      <c r="CZ184" s="510"/>
      <c r="DA184" s="511"/>
      <c r="DB184" s="510"/>
      <c r="DC184" s="511"/>
      <c r="DD184" s="510"/>
      <c r="DE184" s="512"/>
      <c r="DF184" s="513">
        <f t="shared" si="78"/>
        <v>0</v>
      </c>
      <c r="DG184" s="514" t="str">
        <f>IF(DF184=0,"",DF184/DB296)</f>
        <v/>
      </c>
      <c r="DH184" s="515">
        <f t="shared" si="79"/>
        <v>0</v>
      </c>
      <c r="DI184" s="200"/>
      <c r="DJ184" s="200">
        <v>0</v>
      </c>
      <c r="DK184" s="200">
        <v>0</v>
      </c>
      <c r="DL184" s="200">
        <v>0</v>
      </c>
      <c r="DM184" s="200">
        <v>0</v>
      </c>
      <c r="DN184" s="200">
        <v>0</v>
      </c>
      <c r="DO184" s="200">
        <v>0</v>
      </c>
      <c r="DP184" s="200">
        <v>0</v>
      </c>
      <c r="DQ184" s="1363" t="s">
        <v>638</v>
      </c>
      <c r="DR184" s="1370"/>
      <c r="DS184" s="1291">
        <v>55</v>
      </c>
      <c r="DT184" s="200">
        <v>0</v>
      </c>
      <c r="DU184" s="1366" t="s">
        <v>706</v>
      </c>
      <c r="DV184" s="570"/>
      <c r="DW184" s="1291">
        <v>55</v>
      </c>
      <c r="DX184" s="200">
        <v>0</v>
      </c>
      <c r="DY184" s="397"/>
    </row>
    <row r="185" spans="2:129" ht="15.95" customHeight="1">
      <c r="B185" s="509" t="s">
        <v>640</v>
      </c>
      <c r="C185" s="510"/>
      <c r="D185" s="511"/>
      <c r="E185" s="510"/>
      <c r="F185" s="511"/>
      <c r="G185" s="510"/>
      <c r="H185" s="511"/>
      <c r="I185" s="510"/>
      <c r="J185" s="511"/>
      <c r="K185" s="510"/>
      <c r="L185" s="511"/>
      <c r="M185" s="510"/>
      <c r="N185" s="511"/>
      <c r="O185" s="510"/>
      <c r="P185" s="511"/>
      <c r="Q185" s="510"/>
      <c r="R185" s="511"/>
      <c r="S185" s="510"/>
      <c r="T185" s="511"/>
      <c r="U185" s="510"/>
      <c r="V185" s="511"/>
      <c r="W185" s="510"/>
      <c r="X185" s="511"/>
      <c r="Y185" s="510"/>
      <c r="Z185" s="511"/>
      <c r="AA185" s="510"/>
      <c r="AB185" s="512"/>
      <c r="AC185" s="432"/>
      <c r="AD185" s="510"/>
      <c r="AE185" s="511"/>
      <c r="AF185" s="510"/>
      <c r="AG185" s="511"/>
      <c r="AH185" s="510"/>
      <c r="AI185" s="511"/>
      <c r="AJ185" s="510"/>
      <c r="AK185" s="511"/>
      <c r="AL185" s="510"/>
      <c r="AM185" s="511"/>
      <c r="AN185" s="510"/>
      <c r="AO185" s="511"/>
      <c r="AP185" s="510"/>
      <c r="AQ185" s="511"/>
      <c r="AR185" s="510"/>
      <c r="AS185" s="511"/>
      <c r="AT185" s="510"/>
      <c r="AU185" s="511"/>
      <c r="AV185" s="510"/>
      <c r="AW185" s="511"/>
      <c r="AX185" s="510"/>
      <c r="AY185" s="511"/>
      <c r="AZ185" s="510"/>
      <c r="BA185" s="511"/>
      <c r="BB185" s="510"/>
      <c r="BC185" s="512"/>
      <c r="BD185" s="433"/>
      <c r="BE185" s="510"/>
      <c r="BF185" s="511"/>
      <c r="BG185" s="510"/>
      <c r="BH185" s="511"/>
      <c r="BI185" s="510"/>
      <c r="BJ185" s="511"/>
      <c r="BK185" s="510"/>
      <c r="BL185" s="511"/>
      <c r="BM185" s="510"/>
      <c r="BN185" s="511"/>
      <c r="BO185" s="510"/>
      <c r="BP185" s="511"/>
      <c r="BQ185" s="510"/>
      <c r="BR185" s="511"/>
      <c r="BS185" s="510"/>
      <c r="BT185" s="511"/>
      <c r="BU185" s="510"/>
      <c r="BV185" s="511"/>
      <c r="BW185" s="510"/>
      <c r="BX185" s="511"/>
      <c r="BY185" s="510"/>
      <c r="BZ185" s="511"/>
      <c r="CA185" s="510"/>
      <c r="CB185" s="511"/>
      <c r="CC185" s="510"/>
      <c r="CD185" s="512"/>
      <c r="CE185" s="434"/>
      <c r="CF185" s="510"/>
      <c r="CG185" s="511"/>
      <c r="CH185" s="510"/>
      <c r="CI185" s="511"/>
      <c r="CJ185" s="510"/>
      <c r="CK185" s="511"/>
      <c r="CL185" s="510"/>
      <c r="CM185" s="511"/>
      <c r="CN185" s="510"/>
      <c r="CO185" s="511"/>
      <c r="CP185" s="510"/>
      <c r="CQ185" s="511"/>
      <c r="CR185" s="510"/>
      <c r="CS185" s="511"/>
      <c r="CT185" s="510"/>
      <c r="CU185" s="511"/>
      <c r="CV185" s="510"/>
      <c r="CW185" s="511"/>
      <c r="CX185" s="510"/>
      <c r="CY185" s="511"/>
      <c r="CZ185" s="510"/>
      <c r="DA185" s="511"/>
      <c r="DB185" s="510"/>
      <c r="DC185" s="511"/>
      <c r="DD185" s="510"/>
      <c r="DE185" s="512"/>
      <c r="DF185" s="513">
        <f t="shared" si="78"/>
        <v>0</v>
      </c>
      <c r="DG185" s="514" t="str">
        <f>IF(DF185=0,"",DF185/DB296)</f>
        <v/>
      </c>
      <c r="DH185" s="515">
        <f t="shared" si="79"/>
        <v>0</v>
      </c>
      <c r="DI185" s="200"/>
      <c r="DJ185" s="200">
        <v>0</v>
      </c>
      <c r="DK185" s="200">
        <v>0</v>
      </c>
      <c r="DL185" s="200">
        <v>0</v>
      </c>
      <c r="DM185" s="200">
        <v>0</v>
      </c>
      <c r="DN185" s="200">
        <v>0</v>
      </c>
      <c r="DO185" s="200">
        <v>0</v>
      </c>
      <c r="DP185" s="200">
        <v>0</v>
      </c>
      <c r="DQ185" s="1363" t="s">
        <v>16</v>
      </c>
      <c r="DR185" s="1370"/>
      <c r="DS185" s="1291">
        <v>56</v>
      </c>
      <c r="DT185" s="200">
        <v>0</v>
      </c>
      <c r="DU185" s="1366" t="s">
        <v>687</v>
      </c>
      <c r="DV185" s="570"/>
      <c r="DW185" s="1291">
        <v>56</v>
      </c>
      <c r="DX185" s="200">
        <v>0</v>
      </c>
      <c r="DY185" s="397"/>
    </row>
    <row r="186" spans="2:129" ht="15.95" customHeight="1">
      <c r="B186" s="509" t="s">
        <v>614</v>
      </c>
      <c r="C186" s="510"/>
      <c r="D186" s="511"/>
      <c r="E186" s="510"/>
      <c r="F186" s="511"/>
      <c r="G186" s="510"/>
      <c r="H186" s="511"/>
      <c r="I186" s="510"/>
      <c r="J186" s="511"/>
      <c r="K186" s="510"/>
      <c r="L186" s="511"/>
      <c r="M186" s="510"/>
      <c r="N186" s="511"/>
      <c r="O186" s="510"/>
      <c r="P186" s="511"/>
      <c r="Q186" s="510"/>
      <c r="R186" s="511"/>
      <c r="S186" s="510"/>
      <c r="T186" s="511"/>
      <c r="U186" s="510"/>
      <c r="V186" s="511"/>
      <c r="W186" s="510"/>
      <c r="X186" s="511"/>
      <c r="Y186" s="510"/>
      <c r="Z186" s="511"/>
      <c r="AA186" s="510"/>
      <c r="AB186" s="512"/>
      <c r="AC186" s="432"/>
      <c r="AD186" s="510"/>
      <c r="AE186" s="511"/>
      <c r="AF186" s="510"/>
      <c r="AG186" s="511"/>
      <c r="AH186" s="510"/>
      <c r="AI186" s="511"/>
      <c r="AJ186" s="510"/>
      <c r="AK186" s="511"/>
      <c r="AL186" s="510"/>
      <c r="AM186" s="511"/>
      <c r="AN186" s="510"/>
      <c r="AO186" s="511"/>
      <c r="AP186" s="510"/>
      <c r="AQ186" s="511"/>
      <c r="AR186" s="510"/>
      <c r="AS186" s="511"/>
      <c r="AT186" s="510"/>
      <c r="AU186" s="511"/>
      <c r="AV186" s="510"/>
      <c r="AW186" s="511"/>
      <c r="AX186" s="510"/>
      <c r="AY186" s="511"/>
      <c r="AZ186" s="510"/>
      <c r="BA186" s="511"/>
      <c r="BB186" s="510"/>
      <c r="BC186" s="512"/>
      <c r="BD186" s="433"/>
      <c r="BE186" s="510"/>
      <c r="BF186" s="511"/>
      <c r="BG186" s="510"/>
      <c r="BH186" s="511"/>
      <c r="BI186" s="510"/>
      <c r="BJ186" s="511"/>
      <c r="BK186" s="510"/>
      <c r="BL186" s="511"/>
      <c r="BM186" s="510"/>
      <c r="BN186" s="511"/>
      <c r="BO186" s="510"/>
      <c r="BP186" s="511"/>
      <c r="BQ186" s="510"/>
      <c r="BR186" s="511"/>
      <c r="BS186" s="510"/>
      <c r="BT186" s="511"/>
      <c r="BU186" s="510"/>
      <c r="BV186" s="511"/>
      <c r="BW186" s="510"/>
      <c r="BX186" s="511"/>
      <c r="BY186" s="510"/>
      <c r="BZ186" s="511"/>
      <c r="CA186" s="510"/>
      <c r="CB186" s="511"/>
      <c r="CC186" s="510"/>
      <c r="CD186" s="512"/>
      <c r="CE186" s="434"/>
      <c r="CF186" s="510"/>
      <c r="CG186" s="511"/>
      <c r="CH186" s="510"/>
      <c r="CI186" s="511"/>
      <c r="CJ186" s="510"/>
      <c r="CK186" s="511"/>
      <c r="CL186" s="510"/>
      <c r="CM186" s="511"/>
      <c r="CN186" s="510"/>
      <c r="CO186" s="511"/>
      <c r="CP186" s="510"/>
      <c r="CQ186" s="511"/>
      <c r="CR186" s="510"/>
      <c r="CS186" s="511"/>
      <c r="CT186" s="510"/>
      <c r="CU186" s="511"/>
      <c r="CV186" s="510"/>
      <c r="CW186" s="511"/>
      <c r="CX186" s="510"/>
      <c r="CY186" s="511"/>
      <c r="CZ186" s="510"/>
      <c r="DA186" s="511"/>
      <c r="DB186" s="510"/>
      <c r="DC186" s="511"/>
      <c r="DD186" s="510"/>
      <c r="DE186" s="512"/>
      <c r="DF186" s="513">
        <f t="shared" si="78"/>
        <v>0</v>
      </c>
      <c r="DG186" s="514" t="str">
        <f>IF(DF186=0,"",DF186/DB296)</f>
        <v/>
      </c>
      <c r="DH186" s="515">
        <f t="shared" si="79"/>
        <v>0</v>
      </c>
      <c r="DI186" s="200"/>
      <c r="DJ186" s="200">
        <v>0</v>
      </c>
      <c r="DK186" s="200">
        <v>0</v>
      </c>
      <c r="DL186" s="200">
        <v>0</v>
      </c>
      <c r="DM186" s="200">
        <v>0</v>
      </c>
      <c r="DN186" s="200">
        <v>0</v>
      </c>
      <c r="DO186" s="200">
        <v>0</v>
      </c>
      <c r="DP186" s="200">
        <v>0</v>
      </c>
      <c r="DQ186" s="1363" t="s">
        <v>651</v>
      </c>
      <c r="DR186" s="1370"/>
      <c r="DS186" s="1291">
        <v>57</v>
      </c>
      <c r="DT186" s="200">
        <v>0</v>
      </c>
      <c r="DU186" s="1366" t="s">
        <v>690</v>
      </c>
      <c r="DV186" s="570"/>
      <c r="DW186" s="1291">
        <v>57</v>
      </c>
      <c r="DX186" s="200">
        <v>0</v>
      </c>
      <c r="DY186" s="397"/>
    </row>
    <row r="187" spans="2:129" ht="15.95" customHeight="1">
      <c r="B187" s="509" t="s">
        <v>624</v>
      </c>
      <c r="C187" s="510"/>
      <c r="D187" s="511"/>
      <c r="E187" s="510"/>
      <c r="F187" s="511"/>
      <c r="G187" s="510"/>
      <c r="H187" s="511"/>
      <c r="I187" s="510"/>
      <c r="J187" s="511"/>
      <c r="K187" s="510"/>
      <c r="L187" s="511"/>
      <c r="M187" s="510"/>
      <c r="N187" s="511"/>
      <c r="O187" s="510"/>
      <c r="P187" s="511"/>
      <c r="Q187" s="510"/>
      <c r="R187" s="511"/>
      <c r="S187" s="510"/>
      <c r="T187" s="511"/>
      <c r="U187" s="510"/>
      <c r="V187" s="511"/>
      <c r="W187" s="510"/>
      <c r="X187" s="511"/>
      <c r="Y187" s="510"/>
      <c r="Z187" s="511"/>
      <c r="AA187" s="510"/>
      <c r="AB187" s="512"/>
      <c r="AC187" s="432"/>
      <c r="AD187" s="510"/>
      <c r="AE187" s="511"/>
      <c r="AF187" s="510"/>
      <c r="AG187" s="511"/>
      <c r="AH187" s="510"/>
      <c r="AI187" s="511"/>
      <c r="AJ187" s="510"/>
      <c r="AK187" s="511"/>
      <c r="AL187" s="510"/>
      <c r="AM187" s="511"/>
      <c r="AN187" s="510"/>
      <c r="AO187" s="511"/>
      <c r="AP187" s="510"/>
      <c r="AQ187" s="511"/>
      <c r="AR187" s="510"/>
      <c r="AS187" s="511"/>
      <c r="AT187" s="510"/>
      <c r="AU187" s="511"/>
      <c r="AV187" s="510"/>
      <c r="AW187" s="511"/>
      <c r="AX187" s="510"/>
      <c r="AY187" s="511"/>
      <c r="AZ187" s="510"/>
      <c r="BA187" s="511"/>
      <c r="BB187" s="510"/>
      <c r="BC187" s="512"/>
      <c r="BD187" s="433"/>
      <c r="BE187" s="510"/>
      <c r="BF187" s="511"/>
      <c r="BG187" s="510"/>
      <c r="BH187" s="511"/>
      <c r="BI187" s="510"/>
      <c r="BJ187" s="511"/>
      <c r="BK187" s="510"/>
      <c r="BL187" s="511"/>
      <c r="BM187" s="510"/>
      <c r="BN187" s="511"/>
      <c r="BO187" s="510"/>
      <c r="BP187" s="511"/>
      <c r="BQ187" s="510"/>
      <c r="BR187" s="511"/>
      <c r="BS187" s="510"/>
      <c r="BT187" s="511"/>
      <c r="BU187" s="510"/>
      <c r="BV187" s="511"/>
      <c r="BW187" s="510"/>
      <c r="BX187" s="511"/>
      <c r="BY187" s="510"/>
      <c r="BZ187" s="511"/>
      <c r="CA187" s="510"/>
      <c r="CB187" s="511"/>
      <c r="CC187" s="510"/>
      <c r="CD187" s="512"/>
      <c r="CE187" s="434"/>
      <c r="CF187" s="510"/>
      <c r="CG187" s="511"/>
      <c r="CH187" s="510"/>
      <c r="CI187" s="511"/>
      <c r="CJ187" s="510"/>
      <c r="CK187" s="511"/>
      <c r="CL187" s="510"/>
      <c r="CM187" s="511"/>
      <c r="CN187" s="510"/>
      <c r="CO187" s="511"/>
      <c r="CP187" s="510"/>
      <c r="CQ187" s="511"/>
      <c r="CR187" s="510"/>
      <c r="CS187" s="511"/>
      <c r="CT187" s="510"/>
      <c r="CU187" s="511"/>
      <c r="CV187" s="510"/>
      <c r="CW187" s="511"/>
      <c r="CX187" s="510"/>
      <c r="CY187" s="511"/>
      <c r="CZ187" s="510"/>
      <c r="DA187" s="511"/>
      <c r="DB187" s="510"/>
      <c r="DC187" s="511"/>
      <c r="DD187" s="510"/>
      <c r="DE187" s="512"/>
      <c r="DF187" s="513">
        <f t="shared" si="78"/>
        <v>0</v>
      </c>
      <c r="DG187" s="514" t="str">
        <f>IF(DF187=0,"",DF187/DB296)</f>
        <v/>
      </c>
      <c r="DH187" s="515">
        <f t="shared" si="79"/>
        <v>0</v>
      </c>
      <c r="DI187" s="200"/>
      <c r="DJ187" s="200">
        <v>0</v>
      </c>
      <c r="DK187" s="200">
        <v>0</v>
      </c>
      <c r="DL187" s="200">
        <v>0</v>
      </c>
      <c r="DM187" s="200">
        <v>0</v>
      </c>
      <c r="DN187" s="200">
        <v>0</v>
      </c>
      <c r="DO187" s="200">
        <v>0</v>
      </c>
      <c r="DP187" s="200">
        <v>0</v>
      </c>
      <c r="DQ187" s="1363" t="s">
        <v>659</v>
      </c>
      <c r="DR187" s="1370"/>
      <c r="DS187" s="1291">
        <v>58</v>
      </c>
      <c r="DT187" s="200">
        <v>0</v>
      </c>
      <c r="DU187" s="1366" t="s">
        <v>673</v>
      </c>
      <c r="DV187" s="570"/>
      <c r="DW187" s="1291">
        <v>58</v>
      </c>
      <c r="DX187" s="200">
        <v>0</v>
      </c>
      <c r="DY187" s="397"/>
    </row>
    <row r="188" spans="2:129" ht="15.95" customHeight="1">
      <c r="B188" s="509" t="s">
        <v>632</v>
      </c>
      <c r="C188" s="510"/>
      <c r="D188" s="511"/>
      <c r="E188" s="510"/>
      <c r="F188" s="511"/>
      <c r="G188" s="510"/>
      <c r="H188" s="511"/>
      <c r="I188" s="510"/>
      <c r="J188" s="511"/>
      <c r="K188" s="510"/>
      <c r="L188" s="511"/>
      <c r="M188" s="510"/>
      <c r="N188" s="511"/>
      <c r="O188" s="510"/>
      <c r="P188" s="511"/>
      <c r="Q188" s="510"/>
      <c r="R188" s="511"/>
      <c r="S188" s="510"/>
      <c r="T188" s="511"/>
      <c r="U188" s="510"/>
      <c r="V188" s="511"/>
      <c r="W188" s="510"/>
      <c r="X188" s="511"/>
      <c r="Y188" s="510"/>
      <c r="Z188" s="511"/>
      <c r="AA188" s="510"/>
      <c r="AB188" s="512"/>
      <c r="AC188" s="432"/>
      <c r="AD188" s="510"/>
      <c r="AE188" s="511"/>
      <c r="AF188" s="510"/>
      <c r="AG188" s="511"/>
      <c r="AH188" s="510"/>
      <c r="AI188" s="511"/>
      <c r="AJ188" s="510"/>
      <c r="AK188" s="511"/>
      <c r="AL188" s="510"/>
      <c r="AM188" s="511"/>
      <c r="AN188" s="510"/>
      <c r="AO188" s="511"/>
      <c r="AP188" s="510"/>
      <c r="AQ188" s="511"/>
      <c r="AR188" s="510"/>
      <c r="AS188" s="511"/>
      <c r="AT188" s="510"/>
      <c r="AU188" s="511"/>
      <c r="AV188" s="510"/>
      <c r="AW188" s="511"/>
      <c r="AX188" s="510"/>
      <c r="AY188" s="511"/>
      <c r="AZ188" s="510"/>
      <c r="BA188" s="511"/>
      <c r="BB188" s="510"/>
      <c r="BC188" s="512"/>
      <c r="BD188" s="433"/>
      <c r="BE188" s="510"/>
      <c r="BF188" s="511"/>
      <c r="BG188" s="510"/>
      <c r="BH188" s="511"/>
      <c r="BI188" s="510"/>
      <c r="BJ188" s="511"/>
      <c r="BK188" s="510"/>
      <c r="BL188" s="511"/>
      <c r="BM188" s="510"/>
      <c r="BN188" s="511"/>
      <c r="BO188" s="510"/>
      <c r="BP188" s="511"/>
      <c r="BQ188" s="510"/>
      <c r="BR188" s="511"/>
      <c r="BS188" s="510"/>
      <c r="BT188" s="511"/>
      <c r="BU188" s="510"/>
      <c r="BV188" s="511"/>
      <c r="BW188" s="510"/>
      <c r="BX188" s="511"/>
      <c r="BY188" s="510"/>
      <c r="BZ188" s="511"/>
      <c r="CA188" s="510"/>
      <c r="CB188" s="511"/>
      <c r="CC188" s="510"/>
      <c r="CD188" s="512"/>
      <c r="CE188" s="434"/>
      <c r="CF188" s="510"/>
      <c r="CG188" s="511"/>
      <c r="CH188" s="510"/>
      <c r="CI188" s="511"/>
      <c r="CJ188" s="510"/>
      <c r="CK188" s="511"/>
      <c r="CL188" s="510"/>
      <c r="CM188" s="511"/>
      <c r="CN188" s="510"/>
      <c r="CO188" s="511"/>
      <c r="CP188" s="510"/>
      <c r="CQ188" s="511"/>
      <c r="CR188" s="510"/>
      <c r="CS188" s="511"/>
      <c r="CT188" s="510"/>
      <c r="CU188" s="511"/>
      <c r="CV188" s="510"/>
      <c r="CW188" s="511"/>
      <c r="CX188" s="510"/>
      <c r="CY188" s="511"/>
      <c r="CZ188" s="510"/>
      <c r="DA188" s="511"/>
      <c r="DB188" s="510"/>
      <c r="DC188" s="511"/>
      <c r="DD188" s="510"/>
      <c r="DE188" s="512"/>
      <c r="DF188" s="513">
        <f t="shared" si="78"/>
        <v>0</v>
      </c>
      <c r="DG188" s="514" t="str">
        <f>IF(DF188=0,"",DF188/DB296)</f>
        <v/>
      </c>
      <c r="DH188" s="515">
        <f t="shared" si="79"/>
        <v>0</v>
      </c>
      <c r="DI188" s="200"/>
      <c r="DJ188" s="200">
        <v>0</v>
      </c>
      <c r="DK188" s="200">
        <v>0</v>
      </c>
      <c r="DL188" s="200">
        <v>0</v>
      </c>
      <c r="DM188" s="200">
        <v>0</v>
      </c>
      <c r="DN188" s="200">
        <v>0</v>
      </c>
      <c r="DO188" s="200">
        <v>0</v>
      </c>
      <c r="DP188" s="200">
        <v>0</v>
      </c>
      <c r="DQ188" s="1363" t="s">
        <v>707</v>
      </c>
      <c r="DR188" s="1370"/>
      <c r="DS188" s="1291">
        <v>59</v>
      </c>
      <c r="DT188" s="200">
        <v>0</v>
      </c>
      <c r="DU188" s="1361" t="s">
        <v>693</v>
      </c>
      <c r="DV188" s="1365"/>
      <c r="DW188" s="1291">
        <v>59</v>
      </c>
      <c r="DX188" s="200">
        <v>0</v>
      </c>
      <c r="DY188" s="397"/>
    </row>
    <row r="189" spans="2:129" ht="15.95" customHeight="1">
      <c r="B189" s="509" t="s">
        <v>638</v>
      </c>
      <c r="C189" s="510"/>
      <c r="D189" s="511"/>
      <c r="E189" s="510"/>
      <c r="F189" s="511"/>
      <c r="G189" s="510"/>
      <c r="H189" s="511"/>
      <c r="I189" s="510"/>
      <c r="J189" s="511"/>
      <c r="K189" s="510"/>
      <c r="L189" s="511"/>
      <c r="M189" s="510"/>
      <c r="N189" s="511"/>
      <c r="O189" s="510"/>
      <c r="P189" s="511"/>
      <c r="Q189" s="510"/>
      <c r="R189" s="511"/>
      <c r="S189" s="510"/>
      <c r="T189" s="511"/>
      <c r="U189" s="510"/>
      <c r="V189" s="511"/>
      <c r="W189" s="510"/>
      <c r="X189" s="511"/>
      <c r="Y189" s="510"/>
      <c r="Z189" s="511"/>
      <c r="AA189" s="510"/>
      <c r="AB189" s="512"/>
      <c r="AC189" s="432"/>
      <c r="AD189" s="510"/>
      <c r="AE189" s="511"/>
      <c r="AF189" s="510"/>
      <c r="AG189" s="511"/>
      <c r="AH189" s="510"/>
      <c r="AI189" s="511"/>
      <c r="AJ189" s="510"/>
      <c r="AK189" s="511"/>
      <c r="AL189" s="510"/>
      <c r="AM189" s="511"/>
      <c r="AN189" s="510"/>
      <c r="AO189" s="511"/>
      <c r="AP189" s="510"/>
      <c r="AQ189" s="511"/>
      <c r="AR189" s="510"/>
      <c r="AS189" s="511"/>
      <c r="AT189" s="510"/>
      <c r="AU189" s="511"/>
      <c r="AV189" s="510"/>
      <c r="AW189" s="511"/>
      <c r="AX189" s="510"/>
      <c r="AY189" s="511"/>
      <c r="AZ189" s="510"/>
      <c r="BA189" s="511"/>
      <c r="BB189" s="510"/>
      <c r="BC189" s="512"/>
      <c r="BD189" s="433"/>
      <c r="BE189" s="510"/>
      <c r="BF189" s="511"/>
      <c r="BG189" s="510"/>
      <c r="BH189" s="511"/>
      <c r="BI189" s="510"/>
      <c r="BJ189" s="511"/>
      <c r="BK189" s="510"/>
      <c r="BL189" s="511"/>
      <c r="BM189" s="510"/>
      <c r="BN189" s="511"/>
      <c r="BO189" s="510"/>
      <c r="BP189" s="511"/>
      <c r="BQ189" s="510"/>
      <c r="BR189" s="511"/>
      <c r="BS189" s="510"/>
      <c r="BT189" s="511"/>
      <c r="BU189" s="510"/>
      <c r="BV189" s="511"/>
      <c r="BW189" s="510"/>
      <c r="BX189" s="511"/>
      <c r="BY189" s="510"/>
      <c r="BZ189" s="511"/>
      <c r="CA189" s="510"/>
      <c r="CB189" s="511"/>
      <c r="CC189" s="510"/>
      <c r="CD189" s="512"/>
      <c r="CE189" s="434"/>
      <c r="CF189" s="510"/>
      <c r="CG189" s="511"/>
      <c r="CH189" s="510"/>
      <c r="CI189" s="511"/>
      <c r="CJ189" s="510"/>
      <c r="CK189" s="511"/>
      <c r="CL189" s="510"/>
      <c r="CM189" s="511"/>
      <c r="CN189" s="510"/>
      <c r="CO189" s="511"/>
      <c r="CP189" s="510"/>
      <c r="CQ189" s="511"/>
      <c r="CR189" s="510"/>
      <c r="CS189" s="511"/>
      <c r="CT189" s="510"/>
      <c r="CU189" s="511"/>
      <c r="CV189" s="510"/>
      <c r="CW189" s="511"/>
      <c r="CX189" s="510"/>
      <c r="CY189" s="511"/>
      <c r="CZ189" s="510"/>
      <c r="DA189" s="511"/>
      <c r="DB189" s="510"/>
      <c r="DC189" s="511"/>
      <c r="DD189" s="510"/>
      <c r="DE189" s="512"/>
      <c r="DF189" s="513">
        <f t="shared" si="78"/>
        <v>0</v>
      </c>
      <c r="DG189" s="514" t="str">
        <f>IF(DF189=0,"",DF189/DB296)</f>
        <v/>
      </c>
      <c r="DH189" s="515">
        <f t="shared" si="79"/>
        <v>0</v>
      </c>
      <c r="DI189" s="200"/>
      <c r="DJ189" s="200">
        <v>0</v>
      </c>
      <c r="DK189" s="200">
        <v>0</v>
      </c>
      <c r="DL189" s="200">
        <v>0</v>
      </c>
      <c r="DM189" s="200">
        <v>0</v>
      </c>
      <c r="DN189" s="200">
        <v>0</v>
      </c>
      <c r="DO189" s="200">
        <v>0</v>
      </c>
      <c r="DP189" s="200">
        <v>0</v>
      </c>
      <c r="DQ189" s="1363" t="s">
        <v>709</v>
      </c>
      <c r="DR189" s="1370"/>
      <c r="DS189" s="1291">
        <v>60</v>
      </c>
      <c r="DT189" s="200">
        <v>0</v>
      </c>
      <c r="DU189" s="1367" t="s">
        <v>668</v>
      </c>
      <c r="DV189" s="583"/>
      <c r="DW189" s="1291">
        <v>60</v>
      </c>
      <c r="DX189" s="200">
        <v>0</v>
      </c>
      <c r="DY189" s="397"/>
    </row>
    <row r="190" spans="2:129" ht="15.95" customHeight="1">
      <c r="B190" s="509" t="s">
        <v>16</v>
      </c>
      <c r="C190" s="510"/>
      <c r="D190" s="511"/>
      <c r="E190" s="510"/>
      <c r="F190" s="511"/>
      <c r="G190" s="510"/>
      <c r="H190" s="511"/>
      <c r="I190" s="510"/>
      <c r="J190" s="511"/>
      <c r="K190" s="510"/>
      <c r="L190" s="511"/>
      <c r="M190" s="510"/>
      <c r="N190" s="511"/>
      <c r="O190" s="510"/>
      <c r="P190" s="511"/>
      <c r="Q190" s="510"/>
      <c r="R190" s="511"/>
      <c r="S190" s="510"/>
      <c r="T190" s="511"/>
      <c r="U190" s="510"/>
      <c r="V190" s="511"/>
      <c r="W190" s="510"/>
      <c r="X190" s="511"/>
      <c r="Y190" s="510"/>
      <c r="Z190" s="511"/>
      <c r="AA190" s="510"/>
      <c r="AB190" s="512"/>
      <c r="AC190" s="432"/>
      <c r="AD190" s="510"/>
      <c r="AE190" s="511"/>
      <c r="AF190" s="510"/>
      <c r="AG190" s="511"/>
      <c r="AH190" s="510"/>
      <c r="AI190" s="511"/>
      <c r="AJ190" s="510"/>
      <c r="AK190" s="511"/>
      <c r="AL190" s="510"/>
      <c r="AM190" s="511"/>
      <c r="AN190" s="510"/>
      <c r="AO190" s="511"/>
      <c r="AP190" s="510"/>
      <c r="AQ190" s="511"/>
      <c r="AR190" s="510"/>
      <c r="AS190" s="511"/>
      <c r="AT190" s="510"/>
      <c r="AU190" s="511"/>
      <c r="AV190" s="510"/>
      <c r="AW190" s="511"/>
      <c r="AX190" s="510"/>
      <c r="AY190" s="511"/>
      <c r="AZ190" s="510"/>
      <c r="BA190" s="511"/>
      <c r="BB190" s="510"/>
      <c r="BC190" s="512"/>
      <c r="BD190" s="433"/>
      <c r="BE190" s="510"/>
      <c r="BF190" s="511"/>
      <c r="BG190" s="510"/>
      <c r="BH190" s="511"/>
      <c r="BI190" s="510"/>
      <c r="BJ190" s="511"/>
      <c r="BK190" s="510"/>
      <c r="BL190" s="511"/>
      <c r="BM190" s="510"/>
      <c r="BN190" s="511"/>
      <c r="BO190" s="510"/>
      <c r="BP190" s="511"/>
      <c r="BQ190" s="510"/>
      <c r="BR190" s="511"/>
      <c r="BS190" s="510"/>
      <c r="BT190" s="511"/>
      <c r="BU190" s="510"/>
      <c r="BV190" s="511"/>
      <c r="BW190" s="510"/>
      <c r="BX190" s="511"/>
      <c r="BY190" s="510"/>
      <c r="BZ190" s="511"/>
      <c r="CA190" s="510"/>
      <c r="CB190" s="511"/>
      <c r="CC190" s="510"/>
      <c r="CD190" s="512"/>
      <c r="CE190" s="434"/>
      <c r="CF190" s="510"/>
      <c r="CG190" s="511"/>
      <c r="CH190" s="510"/>
      <c r="CI190" s="511"/>
      <c r="CJ190" s="510"/>
      <c r="CK190" s="511"/>
      <c r="CL190" s="510"/>
      <c r="CM190" s="511"/>
      <c r="CN190" s="510"/>
      <c r="CO190" s="511"/>
      <c r="CP190" s="510"/>
      <c r="CQ190" s="511"/>
      <c r="CR190" s="510"/>
      <c r="CS190" s="511"/>
      <c r="CT190" s="510"/>
      <c r="CU190" s="511"/>
      <c r="CV190" s="510"/>
      <c r="CW190" s="511"/>
      <c r="CX190" s="510"/>
      <c r="CY190" s="511"/>
      <c r="CZ190" s="510"/>
      <c r="DA190" s="511"/>
      <c r="DB190" s="510"/>
      <c r="DC190" s="511"/>
      <c r="DD190" s="510"/>
      <c r="DE190" s="512"/>
      <c r="DF190" s="513">
        <f t="shared" si="78"/>
        <v>0</v>
      </c>
      <c r="DG190" s="514" t="str">
        <f>IF(DF190=0,"",DF190/DB296)</f>
        <v/>
      </c>
      <c r="DH190" s="515">
        <f t="shared" si="79"/>
        <v>0</v>
      </c>
      <c r="DI190" s="200"/>
      <c r="DJ190" s="200">
        <v>0</v>
      </c>
      <c r="DK190" s="200">
        <v>0</v>
      </c>
      <c r="DL190" s="200">
        <v>0</v>
      </c>
      <c r="DM190" s="200">
        <v>0</v>
      </c>
      <c r="DN190" s="200">
        <v>0</v>
      </c>
      <c r="DO190" s="200">
        <v>0</v>
      </c>
      <c r="DP190" s="200">
        <v>0</v>
      </c>
      <c r="DQ190" s="1363" t="s">
        <v>611</v>
      </c>
      <c r="DR190" s="1370"/>
      <c r="DS190" s="1291">
        <v>61</v>
      </c>
      <c r="DT190" s="200">
        <v>0</v>
      </c>
      <c r="DU190" s="1367" t="s">
        <v>660</v>
      </c>
      <c r="DV190" s="583"/>
      <c r="DW190" s="1291">
        <v>61</v>
      </c>
      <c r="DX190" s="200">
        <v>0</v>
      </c>
      <c r="DY190" s="397"/>
    </row>
    <row r="191" spans="2:129" ht="15.95" customHeight="1">
      <c r="B191" s="509" t="s">
        <v>651</v>
      </c>
      <c r="C191" s="510"/>
      <c r="D191" s="511"/>
      <c r="E191" s="510"/>
      <c r="F191" s="511"/>
      <c r="G191" s="510"/>
      <c r="H191" s="511"/>
      <c r="I191" s="510"/>
      <c r="J191" s="511"/>
      <c r="K191" s="510"/>
      <c r="L191" s="511"/>
      <c r="M191" s="510"/>
      <c r="N191" s="511"/>
      <c r="O191" s="510"/>
      <c r="P191" s="511"/>
      <c r="Q191" s="510"/>
      <c r="R191" s="511"/>
      <c r="S191" s="510"/>
      <c r="T191" s="511"/>
      <c r="U191" s="510"/>
      <c r="V191" s="511"/>
      <c r="W191" s="510"/>
      <c r="X191" s="511"/>
      <c r="Y191" s="510"/>
      <c r="Z191" s="511"/>
      <c r="AA191" s="510"/>
      <c r="AB191" s="512"/>
      <c r="AC191" s="432"/>
      <c r="AD191" s="510"/>
      <c r="AE191" s="511"/>
      <c r="AF191" s="510"/>
      <c r="AG191" s="511"/>
      <c r="AH191" s="510"/>
      <c r="AI191" s="511"/>
      <c r="AJ191" s="510"/>
      <c r="AK191" s="511"/>
      <c r="AL191" s="510"/>
      <c r="AM191" s="511"/>
      <c r="AN191" s="510"/>
      <c r="AO191" s="511"/>
      <c r="AP191" s="510"/>
      <c r="AQ191" s="511"/>
      <c r="AR191" s="510"/>
      <c r="AS191" s="511"/>
      <c r="AT191" s="510"/>
      <c r="AU191" s="511"/>
      <c r="AV191" s="510"/>
      <c r="AW191" s="511"/>
      <c r="AX191" s="510"/>
      <c r="AY191" s="511"/>
      <c r="AZ191" s="510"/>
      <c r="BA191" s="511"/>
      <c r="BB191" s="510"/>
      <c r="BC191" s="512"/>
      <c r="BD191" s="433"/>
      <c r="BE191" s="510"/>
      <c r="BF191" s="511"/>
      <c r="BG191" s="510"/>
      <c r="BH191" s="511"/>
      <c r="BI191" s="510"/>
      <c r="BJ191" s="511"/>
      <c r="BK191" s="510"/>
      <c r="BL191" s="511"/>
      <c r="BM191" s="510"/>
      <c r="BN191" s="511"/>
      <c r="BO191" s="510"/>
      <c r="BP191" s="511"/>
      <c r="BQ191" s="510"/>
      <c r="BR191" s="511"/>
      <c r="BS191" s="510"/>
      <c r="BT191" s="511"/>
      <c r="BU191" s="510"/>
      <c r="BV191" s="511"/>
      <c r="BW191" s="510"/>
      <c r="BX191" s="511"/>
      <c r="BY191" s="510"/>
      <c r="BZ191" s="511"/>
      <c r="CA191" s="510"/>
      <c r="CB191" s="511"/>
      <c r="CC191" s="510"/>
      <c r="CD191" s="512"/>
      <c r="CE191" s="434"/>
      <c r="CF191" s="510"/>
      <c r="CG191" s="511"/>
      <c r="CH191" s="510"/>
      <c r="CI191" s="511"/>
      <c r="CJ191" s="510"/>
      <c r="CK191" s="511"/>
      <c r="CL191" s="510"/>
      <c r="CM191" s="511"/>
      <c r="CN191" s="510"/>
      <c r="CO191" s="511"/>
      <c r="CP191" s="510"/>
      <c r="CQ191" s="511"/>
      <c r="CR191" s="510"/>
      <c r="CS191" s="511"/>
      <c r="CT191" s="510"/>
      <c r="CU191" s="511"/>
      <c r="CV191" s="510"/>
      <c r="CW191" s="511"/>
      <c r="CX191" s="510"/>
      <c r="CY191" s="511"/>
      <c r="CZ191" s="510"/>
      <c r="DA191" s="511"/>
      <c r="DB191" s="510"/>
      <c r="DC191" s="511"/>
      <c r="DD191" s="510"/>
      <c r="DE191" s="512"/>
      <c r="DF191" s="513">
        <f t="shared" si="78"/>
        <v>0</v>
      </c>
      <c r="DG191" s="514" t="str">
        <f>IF(DF191=0,"",DF191/DB296)</f>
        <v/>
      </c>
      <c r="DH191" s="515">
        <f t="shared" si="79"/>
        <v>0</v>
      </c>
      <c r="DI191" s="200"/>
      <c r="DJ191" s="200">
        <v>0</v>
      </c>
      <c r="DK191" s="200">
        <v>0</v>
      </c>
      <c r="DL191" s="200">
        <v>0</v>
      </c>
      <c r="DM191" s="200">
        <v>0</v>
      </c>
      <c r="DN191" s="200">
        <v>0</v>
      </c>
      <c r="DO191" s="200">
        <v>0</v>
      </c>
      <c r="DP191" s="200">
        <v>0</v>
      </c>
      <c r="DQ191" s="1363" t="s">
        <v>620</v>
      </c>
      <c r="DR191" s="1370"/>
      <c r="DS191" s="1291">
        <v>62</v>
      </c>
      <c r="DT191" s="200">
        <v>0</v>
      </c>
      <c r="DU191" s="1367" t="s">
        <v>682</v>
      </c>
      <c r="DV191" s="583"/>
      <c r="DW191" s="1291">
        <v>62</v>
      </c>
      <c r="DX191" s="200">
        <v>0</v>
      </c>
      <c r="DY191" s="397"/>
    </row>
    <row r="192" spans="2:129" ht="15.95" customHeight="1" thickBot="1">
      <c r="B192" s="509" t="s">
        <v>659</v>
      </c>
      <c r="C192" s="510"/>
      <c r="D192" s="511"/>
      <c r="E192" s="510"/>
      <c r="F192" s="511"/>
      <c r="G192" s="510"/>
      <c r="H192" s="511"/>
      <c r="I192" s="510"/>
      <c r="J192" s="511"/>
      <c r="K192" s="510"/>
      <c r="L192" s="511"/>
      <c r="M192" s="510"/>
      <c r="N192" s="511"/>
      <c r="O192" s="510"/>
      <c r="P192" s="511"/>
      <c r="Q192" s="510"/>
      <c r="R192" s="511"/>
      <c r="S192" s="510"/>
      <c r="T192" s="511"/>
      <c r="U192" s="510"/>
      <c r="V192" s="511"/>
      <c r="W192" s="510"/>
      <c r="X192" s="511"/>
      <c r="Y192" s="510"/>
      <c r="Z192" s="511"/>
      <c r="AA192" s="510"/>
      <c r="AB192" s="512"/>
      <c r="AC192" s="432"/>
      <c r="AD192" s="510"/>
      <c r="AE192" s="511"/>
      <c r="AF192" s="510"/>
      <c r="AG192" s="511"/>
      <c r="AH192" s="510"/>
      <c r="AI192" s="511"/>
      <c r="AJ192" s="510"/>
      <c r="AK192" s="511"/>
      <c r="AL192" s="510"/>
      <c r="AM192" s="511"/>
      <c r="AN192" s="510"/>
      <c r="AO192" s="511"/>
      <c r="AP192" s="510"/>
      <c r="AQ192" s="511"/>
      <c r="AR192" s="510"/>
      <c r="AS192" s="511"/>
      <c r="AT192" s="510"/>
      <c r="AU192" s="511"/>
      <c r="AV192" s="510"/>
      <c r="AW192" s="511"/>
      <c r="AX192" s="510"/>
      <c r="AY192" s="511"/>
      <c r="AZ192" s="510"/>
      <c r="BA192" s="511"/>
      <c r="BB192" s="510"/>
      <c r="BC192" s="512"/>
      <c r="BD192" s="433"/>
      <c r="BE192" s="510"/>
      <c r="BF192" s="511"/>
      <c r="BG192" s="510"/>
      <c r="BH192" s="511"/>
      <c r="BI192" s="510"/>
      <c r="BJ192" s="511"/>
      <c r="BK192" s="510"/>
      <c r="BL192" s="511"/>
      <c r="BM192" s="510"/>
      <c r="BN192" s="511"/>
      <c r="BO192" s="510"/>
      <c r="BP192" s="511"/>
      <c r="BQ192" s="510"/>
      <c r="BR192" s="511"/>
      <c r="BS192" s="510"/>
      <c r="BT192" s="511"/>
      <c r="BU192" s="510"/>
      <c r="BV192" s="511"/>
      <c r="BW192" s="510"/>
      <c r="BX192" s="511"/>
      <c r="BY192" s="510"/>
      <c r="BZ192" s="511"/>
      <c r="CA192" s="510"/>
      <c r="CB192" s="511"/>
      <c r="CC192" s="510"/>
      <c r="CD192" s="512"/>
      <c r="CE192" s="434"/>
      <c r="CF192" s="510"/>
      <c r="CG192" s="511"/>
      <c r="CH192" s="510"/>
      <c r="CI192" s="511"/>
      <c r="CJ192" s="510"/>
      <c r="CK192" s="511"/>
      <c r="CL192" s="510"/>
      <c r="CM192" s="511"/>
      <c r="CN192" s="510"/>
      <c r="CO192" s="511"/>
      <c r="CP192" s="510"/>
      <c r="CQ192" s="511"/>
      <c r="CR192" s="510"/>
      <c r="CS192" s="511"/>
      <c r="CT192" s="510"/>
      <c r="CU192" s="511"/>
      <c r="CV192" s="510"/>
      <c r="CW192" s="511"/>
      <c r="CX192" s="510"/>
      <c r="CY192" s="511"/>
      <c r="CZ192" s="510"/>
      <c r="DA192" s="511"/>
      <c r="DB192" s="510"/>
      <c r="DC192" s="511"/>
      <c r="DD192" s="510"/>
      <c r="DE192" s="512"/>
      <c r="DF192" s="513">
        <f t="shared" si="78"/>
        <v>0</v>
      </c>
      <c r="DG192" s="514" t="str">
        <f>IF(DF192=0,"",DF192/DB296)</f>
        <v/>
      </c>
      <c r="DH192" s="515">
        <f t="shared" si="79"/>
        <v>0</v>
      </c>
      <c r="DI192" s="200"/>
      <c r="DJ192" s="200">
        <v>0</v>
      </c>
      <c r="DK192" s="200">
        <v>0</v>
      </c>
      <c r="DL192" s="200">
        <v>0</v>
      </c>
      <c r="DM192" s="200">
        <v>0</v>
      </c>
      <c r="DN192" s="200">
        <v>0</v>
      </c>
      <c r="DO192" s="200">
        <v>0</v>
      </c>
      <c r="DP192" s="200">
        <v>0</v>
      </c>
      <c r="DQ192" s="1363" t="s">
        <v>636</v>
      </c>
      <c r="DR192" s="1370"/>
      <c r="DS192" s="1291">
        <v>63</v>
      </c>
      <c r="DT192" s="200">
        <v>0</v>
      </c>
      <c r="DU192" s="1371" t="s">
        <v>675</v>
      </c>
      <c r="DV192" s="1372"/>
      <c r="DW192" s="1291">
        <v>63</v>
      </c>
      <c r="DX192" s="200">
        <v>0</v>
      </c>
      <c r="DY192" s="397"/>
    </row>
    <row r="193" spans="2:129" ht="15.95" customHeight="1" thickBot="1">
      <c r="B193" s="509" t="s">
        <v>666</v>
      </c>
      <c r="C193" s="510"/>
      <c r="D193" s="511"/>
      <c r="E193" s="510"/>
      <c r="F193" s="511"/>
      <c r="G193" s="510"/>
      <c r="H193" s="511"/>
      <c r="I193" s="510"/>
      <c r="J193" s="511"/>
      <c r="K193" s="510"/>
      <c r="L193" s="511"/>
      <c r="M193" s="510"/>
      <c r="N193" s="511"/>
      <c r="O193" s="510"/>
      <c r="P193" s="511"/>
      <c r="Q193" s="510"/>
      <c r="R193" s="511"/>
      <c r="S193" s="510"/>
      <c r="T193" s="511"/>
      <c r="U193" s="510"/>
      <c r="V193" s="511"/>
      <c r="W193" s="510"/>
      <c r="X193" s="511"/>
      <c r="Y193" s="510"/>
      <c r="Z193" s="511"/>
      <c r="AA193" s="510"/>
      <c r="AB193" s="512"/>
      <c r="AC193" s="432"/>
      <c r="AD193" s="510"/>
      <c r="AE193" s="511"/>
      <c r="AF193" s="510"/>
      <c r="AG193" s="511"/>
      <c r="AH193" s="510"/>
      <c r="AI193" s="511"/>
      <c r="AJ193" s="510"/>
      <c r="AK193" s="511"/>
      <c r="AL193" s="510"/>
      <c r="AM193" s="511"/>
      <c r="AN193" s="510"/>
      <c r="AO193" s="511"/>
      <c r="AP193" s="510"/>
      <c r="AQ193" s="511"/>
      <c r="AR193" s="510"/>
      <c r="AS193" s="511"/>
      <c r="AT193" s="510"/>
      <c r="AU193" s="511"/>
      <c r="AV193" s="510"/>
      <c r="AW193" s="511"/>
      <c r="AX193" s="510"/>
      <c r="AY193" s="511"/>
      <c r="AZ193" s="510"/>
      <c r="BA193" s="511"/>
      <c r="BB193" s="510"/>
      <c r="BC193" s="512"/>
      <c r="BD193" s="433"/>
      <c r="BE193" s="510"/>
      <c r="BF193" s="511"/>
      <c r="BG193" s="510"/>
      <c r="BH193" s="511"/>
      <c r="BI193" s="510"/>
      <c r="BJ193" s="511"/>
      <c r="BK193" s="510"/>
      <c r="BL193" s="511"/>
      <c r="BM193" s="510"/>
      <c r="BN193" s="511"/>
      <c r="BO193" s="510"/>
      <c r="BP193" s="511"/>
      <c r="BQ193" s="510"/>
      <c r="BR193" s="511"/>
      <c r="BS193" s="510"/>
      <c r="BT193" s="511"/>
      <c r="BU193" s="510"/>
      <c r="BV193" s="511"/>
      <c r="BW193" s="510"/>
      <c r="BX193" s="511"/>
      <c r="BY193" s="510"/>
      <c r="BZ193" s="511"/>
      <c r="CA193" s="510"/>
      <c r="CB193" s="511"/>
      <c r="CC193" s="510"/>
      <c r="CD193" s="512"/>
      <c r="CE193" s="434"/>
      <c r="CF193" s="510"/>
      <c r="CG193" s="511"/>
      <c r="CH193" s="510"/>
      <c r="CI193" s="511"/>
      <c r="CJ193" s="510"/>
      <c r="CK193" s="511"/>
      <c r="CL193" s="510"/>
      <c r="CM193" s="511"/>
      <c r="CN193" s="510"/>
      <c r="CO193" s="511"/>
      <c r="CP193" s="510"/>
      <c r="CQ193" s="511"/>
      <c r="CR193" s="510"/>
      <c r="CS193" s="511"/>
      <c r="CT193" s="510"/>
      <c r="CU193" s="511"/>
      <c r="CV193" s="510"/>
      <c r="CW193" s="511"/>
      <c r="CX193" s="510"/>
      <c r="CY193" s="511"/>
      <c r="CZ193" s="510"/>
      <c r="DA193" s="511"/>
      <c r="DB193" s="510"/>
      <c r="DC193" s="511"/>
      <c r="DD193" s="510"/>
      <c r="DE193" s="512"/>
      <c r="DF193" s="513">
        <f t="shared" si="78"/>
        <v>0</v>
      </c>
      <c r="DG193" s="514" t="str">
        <f>IF(DF193=0,"",DF193/DB296)</f>
        <v/>
      </c>
      <c r="DH193" s="515">
        <f t="shared" si="79"/>
        <v>0</v>
      </c>
      <c r="DI193" s="200"/>
      <c r="DJ193" s="200">
        <v>0</v>
      </c>
      <c r="DK193" s="200">
        <v>0</v>
      </c>
      <c r="DL193" s="200">
        <v>0</v>
      </c>
      <c r="DM193" s="200">
        <v>0</v>
      </c>
      <c r="DN193" s="200">
        <v>0</v>
      </c>
      <c r="DO193" s="200">
        <v>0</v>
      </c>
      <c r="DP193" s="200">
        <v>0</v>
      </c>
      <c r="DQ193" s="1363" t="s">
        <v>628</v>
      </c>
      <c r="DR193" s="1370"/>
      <c r="DS193" s="1291">
        <v>64</v>
      </c>
      <c r="DT193" s="200">
        <v>0</v>
      </c>
      <c r="DU193" s="3733">
        <v>63</v>
      </c>
      <c r="DV193" s="3734"/>
      <c r="DW193" s="200">
        <v>0</v>
      </c>
      <c r="DX193" s="200">
        <v>0</v>
      </c>
      <c r="DY193" s="397"/>
    </row>
    <row r="194" spans="2:129" ht="15.95" customHeight="1">
      <c r="B194" s="509" t="s">
        <v>681</v>
      </c>
      <c r="C194" s="510"/>
      <c r="D194" s="511"/>
      <c r="E194" s="510"/>
      <c r="F194" s="511"/>
      <c r="G194" s="510"/>
      <c r="H194" s="511"/>
      <c r="I194" s="510"/>
      <c r="J194" s="511"/>
      <c r="K194" s="510"/>
      <c r="L194" s="511"/>
      <c r="M194" s="510"/>
      <c r="N194" s="511"/>
      <c r="O194" s="510"/>
      <c r="P194" s="511"/>
      <c r="Q194" s="510"/>
      <c r="R194" s="511"/>
      <c r="S194" s="510"/>
      <c r="T194" s="511"/>
      <c r="U194" s="510"/>
      <c r="V194" s="511"/>
      <c r="W194" s="510"/>
      <c r="X194" s="511"/>
      <c r="Y194" s="510"/>
      <c r="Z194" s="511"/>
      <c r="AA194" s="510"/>
      <c r="AB194" s="512"/>
      <c r="AC194" s="432"/>
      <c r="AD194" s="510"/>
      <c r="AE194" s="511"/>
      <c r="AF194" s="510"/>
      <c r="AG194" s="511"/>
      <c r="AH194" s="510"/>
      <c r="AI194" s="511"/>
      <c r="AJ194" s="510"/>
      <c r="AK194" s="511"/>
      <c r="AL194" s="510"/>
      <c r="AM194" s="511"/>
      <c r="AN194" s="510"/>
      <c r="AO194" s="511"/>
      <c r="AP194" s="510"/>
      <c r="AQ194" s="511"/>
      <c r="AR194" s="510"/>
      <c r="AS194" s="511"/>
      <c r="AT194" s="510"/>
      <c r="AU194" s="511"/>
      <c r="AV194" s="510"/>
      <c r="AW194" s="511"/>
      <c r="AX194" s="510"/>
      <c r="AY194" s="511"/>
      <c r="AZ194" s="510"/>
      <c r="BA194" s="511"/>
      <c r="BB194" s="510"/>
      <c r="BC194" s="512"/>
      <c r="BD194" s="433"/>
      <c r="BE194" s="510"/>
      <c r="BF194" s="511"/>
      <c r="BG194" s="510"/>
      <c r="BH194" s="511"/>
      <c r="BI194" s="510"/>
      <c r="BJ194" s="511"/>
      <c r="BK194" s="510"/>
      <c r="BL194" s="511"/>
      <c r="BM194" s="510"/>
      <c r="BN194" s="511"/>
      <c r="BO194" s="510"/>
      <c r="BP194" s="511"/>
      <c r="BQ194" s="510"/>
      <c r="BR194" s="511"/>
      <c r="BS194" s="510"/>
      <c r="BT194" s="511"/>
      <c r="BU194" s="510"/>
      <c r="BV194" s="511"/>
      <c r="BW194" s="510"/>
      <c r="BX194" s="511"/>
      <c r="BY194" s="510"/>
      <c r="BZ194" s="511"/>
      <c r="CA194" s="510"/>
      <c r="CB194" s="511"/>
      <c r="CC194" s="510"/>
      <c r="CD194" s="512"/>
      <c r="CE194" s="434"/>
      <c r="CF194" s="510"/>
      <c r="CG194" s="511"/>
      <c r="CH194" s="510"/>
      <c r="CI194" s="511"/>
      <c r="CJ194" s="510"/>
      <c r="CK194" s="511"/>
      <c r="CL194" s="510"/>
      <c r="CM194" s="511"/>
      <c r="CN194" s="510"/>
      <c r="CO194" s="511"/>
      <c r="CP194" s="510"/>
      <c r="CQ194" s="511"/>
      <c r="CR194" s="510"/>
      <c r="CS194" s="511"/>
      <c r="CT194" s="510"/>
      <c r="CU194" s="511"/>
      <c r="CV194" s="510"/>
      <c r="CW194" s="511"/>
      <c r="CX194" s="510"/>
      <c r="CY194" s="511"/>
      <c r="CZ194" s="510"/>
      <c r="DA194" s="511"/>
      <c r="DB194" s="510"/>
      <c r="DC194" s="511"/>
      <c r="DD194" s="510"/>
      <c r="DE194" s="512"/>
      <c r="DF194" s="513">
        <f t="shared" si="78"/>
        <v>0</v>
      </c>
      <c r="DG194" s="514" t="str">
        <f>IF(DF194=0,"",DF194/DB296)</f>
        <v/>
      </c>
      <c r="DH194" s="515">
        <f t="shared" si="79"/>
        <v>0</v>
      </c>
      <c r="DI194" s="200"/>
      <c r="DJ194" s="200">
        <v>0</v>
      </c>
      <c r="DK194" s="200">
        <v>0</v>
      </c>
      <c r="DL194" s="200">
        <v>0</v>
      </c>
      <c r="DM194" s="200">
        <v>0</v>
      </c>
      <c r="DN194" s="200">
        <v>0</v>
      </c>
      <c r="DO194" s="200">
        <v>0</v>
      </c>
      <c r="DP194" s="200">
        <v>0</v>
      </c>
      <c r="DQ194" s="1373" t="s">
        <v>642</v>
      </c>
      <c r="DR194" s="1374"/>
      <c r="DS194" s="1291">
        <v>65</v>
      </c>
      <c r="DT194" s="200">
        <v>0</v>
      </c>
      <c r="DU194" s="200">
        <v>0</v>
      </c>
      <c r="DV194" s="200">
        <v>0</v>
      </c>
      <c r="DW194" s="200">
        <v>0</v>
      </c>
      <c r="DX194" s="200">
        <v>0</v>
      </c>
      <c r="DY194" s="397"/>
    </row>
    <row r="195" spans="2:129" ht="15.95" customHeight="1">
      <c r="B195" s="509" t="s">
        <v>687</v>
      </c>
      <c r="C195" s="510"/>
      <c r="D195" s="511"/>
      <c r="E195" s="510"/>
      <c r="F195" s="511"/>
      <c r="G195" s="510"/>
      <c r="H195" s="511"/>
      <c r="I195" s="510"/>
      <c r="J195" s="511"/>
      <c r="K195" s="510"/>
      <c r="L195" s="511"/>
      <c r="M195" s="510"/>
      <c r="N195" s="511"/>
      <c r="O195" s="510"/>
      <c r="P195" s="511"/>
      <c r="Q195" s="510"/>
      <c r="R195" s="511"/>
      <c r="S195" s="510"/>
      <c r="T195" s="511"/>
      <c r="U195" s="510"/>
      <c r="V195" s="511"/>
      <c r="W195" s="510"/>
      <c r="X195" s="511"/>
      <c r="Y195" s="510"/>
      <c r="Z195" s="511"/>
      <c r="AA195" s="510"/>
      <c r="AB195" s="512"/>
      <c r="AC195" s="432"/>
      <c r="AD195" s="510"/>
      <c r="AE195" s="511"/>
      <c r="AF195" s="510"/>
      <c r="AG195" s="511"/>
      <c r="AH195" s="510"/>
      <c r="AI195" s="511"/>
      <c r="AJ195" s="510"/>
      <c r="AK195" s="511"/>
      <c r="AL195" s="510"/>
      <c r="AM195" s="511"/>
      <c r="AN195" s="510"/>
      <c r="AO195" s="511"/>
      <c r="AP195" s="510"/>
      <c r="AQ195" s="511"/>
      <c r="AR195" s="510"/>
      <c r="AS195" s="511"/>
      <c r="AT195" s="510"/>
      <c r="AU195" s="511"/>
      <c r="AV195" s="510"/>
      <c r="AW195" s="511"/>
      <c r="AX195" s="510"/>
      <c r="AY195" s="511"/>
      <c r="AZ195" s="510"/>
      <c r="BA195" s="511"/>
      <c r="BB195" s="510"/>
      <c r="BC195" s="512"/>
      <c r="BD195" s="433"/>
      <c r="BE195" s="510"/>
      <c r="BF195" s="511"/>
      <c r="BG195" s="510"/>
      <c r="BH195" s="511"/>
      <c r="BI195" s="510"/>
      <c r="BJ195" s="511"/>
      <c r="BK195" s="510"/>
      <c r="BL195" s="511"/>
      <c r="BM195" s="510"/>
      <c r="BN195" s="511"/>
      <c r="BO195" s="510"/>
      <c r="BP195" s="511"/>
      <c r="BQ195" s="510"/>
      <c r="BR195" s="511"/>
      <c r="BS195" s="510"/>
      <c r="BT195" s="511"/>
      <c r="BU195" s="510"/>
      <c r="BV195" s="511"/>
      <c r="BW195" s="510"/>
      <c r="BX195" s="511"/>
      <c r="BY195" s="510"/>
      <c r="BZ195" s="511"/>
      <c r="CA195" s="510"/>
      <c r="CB195" s="511"/>
      <c r="CC195" s="510"/>
      <c r="CD195" s="512"/>
      <c r="CE195" s="434"/>
      <c r="CF195" s="510"/>
      <c r="CG195" s="511"/>
      <c r="CH195" s="510"/>
      <c r="CI195" s="511"/>
      <c r="CJ195" s="510"/>
      <c r="CK195" s="511"/>
      <c r="CL195" s="510"/>
      <c r="CM195" s="511"/>
      <c r="CN195" s="510"/>
      <c r="CO195" s="511"/>
      <c r="CP195" s="510"/>
      <c r="CQ195" s="511"/>
      <c r="CR195" s="510"/>
      <c r="CS195" s="511"/>
      <c r="CT195" s="510"/>
      <c r="CU195" s="511"/>
      <c r="CV195" s="510"/>
      <c r="CW195" s="511"/>
      <c r="CX195" s="510"/>
      <c r="CY195" s="511"/>
      <c r="CZ195" s="510"/>
      <c r="DA195" s="511"/>
      <c r="DB195" s="510"/>
      <c r="DC195" s="511"/>
      <c r="DD195" s="510"/>
      <c r="DE195" s="512"/>
      <c r="DF195" s="513">
        <f t="shared" si="78"/>
        <v>0</v>
      </c>
      <c r="DG195" s="514" t="str">
        <f>IF(DF195=0,"",DF195/DB296)</f>
        <v/>
      </c>
      <c r="DH195" s="515">
        <f t="shared" si="79"/>
        <v>0</v>
      </c>
      <c r="DI195" s="200"/>
      <c r="DJ195" s="200">
        <v>0</v>
      </c>
      <c r="DK195" s="200">
        <v>0</v>
      </c>
      <c r="DL195" s="200">
        <v>0</v>
      </c>
      <c r="DM195" s="200">
        <v>0</v>
      </c>
      <c r="DN195" s="200">
        <v>0</v>
      </c>
      <c r="DO195" s="200">
        <v>0</v>
      </c>
      <c r="DP195" s="200">
        <v>0</v>
      </c>
      <c r="DQ195" s="1363" t="s">
        <v>648</v>
      </c>
      <c r="DR195" s="1370"/>
      <c r="DS195" s="1291">
        <v>66</v>
      </c>
      <c r="DT195" s="200">
        <v>0</v>
      </c>
      <c r="DU195" s="200">
        <v>0</v>
      </c>
      <c r="DV195" s="200">
        <v>0</v>
      </c>
      <c r="DW195" s="200">
        <v>0</v>
      </c>
      <c r="DX195" s="200">
        <v>0</v>
      </c>
      <c r="DY195" s="397"/>
    </row>
    <row r="196" spans="2:129" ht="15.95" customHeight="1">
      <c r="B196" s="509" t="s">
        <v>690</v>
      </c>
      <c r="C196" s="510"/>
      <c r="D196" s="511"/>
      <c r="E196" s="510"/>
      <c r="F196" s="511"/>
      <c r="G196" s="510"/>
      <c r="H196" s="511"/>
      <c r="I196" s="510"/>
      <c r="J196" s="511"/>
      <c r="K196" s="510"/>
      <c r="L196" s="511"/>
      <c r="M196" s="510"/>
      <c r="N196" s="511"/>
      <c r="O196" s="510"/>
      <c r="P196" s="511"/>
      <c r="Q196" s="510"/>
      <c r="R196" s="511"/>
      <c r="S196" s="510"/>
      <c r="T196" s="511"/>
      <c r="U196" s="510"/>
      <c r="V196" s="511"/>
      <c r="W196" s="510"/>
      <c r="X196" s="511"/>
      <c r="Y196" s="510"/>
      <c r="Z196" s="511"/>
      <c r="AA196" s="510"/>
      <c r="AB196" s="512"/>
      <c r="AC196" s="432"/>
      <c r="AD196" s="510"/>
      <c r="AE196" s="511"/>
      <c r="AF196" s="510"/>
      <c r="AG196" s="511"/>
      <c r="AH196" s="510"/>
      <c r="AI196" s="511"/>
      <c r="AJ196" s="510"/>
      <c r="AK196" s="511"/>
      <c r="AL196" s="510"/>
      <c r="AM196" s="511"/>
      <c r="AN196" s="510"/>
      <c r="AO196" s="511"/>
      <c r="AP196" s="510"/>
      <c r="AQ196" s="511"/>
      <c r="AR196" s="510"/>
      <c r="AS196" s="511"/>
      <c r="AT196" s="510"/>
      <c r="AU196" s="511"/>
      <c r="AV196" s="510"/>
      <c r="AW196" s="511"/>
      <c r="AX196" s="510"/>
      <c r="AY196" s="511"/>
      <c r="AZ196" s="510"/>
      <c r="BA196" s="511"/>
      <c r="BB196" s="510"/>
      <c r="BC196" s="512"/>
      <c r="BD196" s="433"/>
      <c r="BE196" s="510"/>
      <c r="BF196" s="511"/>
      <c r="BG196" s="510"/>
      <c r="BH196" s="511"/>
      <c r="BI196" s="510"/>
      <c r="BJ196" s="511"/>
      <c r="BK196" s="510"/>
      <c r="BL196" s="511"/>
      <c r="BM196" s="510"/>
      <c r="BN196" s="511"/>
      <c r="BO196" s="510"/>
      <c r="BP196" s="511"/>
      <c r="BQ196" s="510"/>
      <c r="BR196" s="511"/>
      <c r="BS196" s="510"/>
      <c r="BT196" s="511"/>
      <c r="BU196" s="510"/>
      <c r="BV196" s="511"/>
      <c r="BW196" s="510"/>
      <c r="BX196" s="511"/>
      <c r="BY196" s="510"/>
      <c r="BZ196" s="511"/>
      <c r="CA196" s="510"/>
      <c r="CB196" s="511"/>
      <c r="CC196" s="510"/>
      <c r="CD196" s="512"/>
      <c r="CE196" s="434"/>
      <c r="CF196" s="510"/>
      <c r="CG196" s="511"/>
      <c r="CH196" s="510"/>
      <c r="CI196" s="511"/>
      <c r="CJ196" s="510"/>
      <c r="CK196" s="511"/>
      <c r="CL196" s="510"/>
      <c r="CM196" s="511"/>
      <c r="CN196" s="510"/>
      <c r="CO196" s="511"/>
      <c r="CP196" s="510"/>
      <c r="CQ196" s="511"/>
      <c r="CR196" s="510"/>
      <c r="CS196" s="511"/>
      <c r="CT196" s="510"/>
      <c r="CU196" s="511"/>
      <c r="CV196" s="510"/>
      <c r="CW196" s="511"/>
      <c r="CX196" s="510"/>
      <c r="CY196" s="511"/>
      <c r="CZ196" s="510"/>
      <c r="DA196" s="511"/>
      <c r="DB196" s="510"/>
      <c r="DC196" s="511"/>
      <c r="DD196" s="510"/>
      <c r="DE196" s="512"/>
      <c r="DF196" s="513">
        <f t="shared" si="78"/>
        <v>0</v>
      </c>
      <c r="DG196" s="514" t="str">
        <f>IF(DF196=0,"",DF196/DB296)</f>
        <v/>
      </c>
      <c r="DH196" s="515">
        <f t="shared" si="79"/>
        <v>0</v>
      </c>
      <c r="DI196" s="200"/>
      <c r="DJ196" s="200">
        <v>0</v>
      </c>
      <c r="DK196" s="200">
        <v>0</v>
      </c>
      <c r="DL196" s="200">
        <v>0</v>
      </c>
      <c r="DM196" s="200">
        <v>0</v>
      </c>
      <c r="DN196" s="200">
        <v>0</v>
      </c>
      <c r="DO196" s="200">
        <v>0</v>
      </c>
      <c r="DP196" s="200">
        <v>0</v>
      </c>
      <c r="DQ196" s="1363" t="s">
        <v>656</v>
      </c>
      <c r="DR196" s="1370"/>
      <c r="DS196" s="1291">
        <v>67</v>
      </c>
      <c r="DT196" s="200">
        <v>0</v>
      </c>
      <c r="DU196" s="200">
        <v>0</v>
      </c>
      <c r="DV196" s="200">
        <v>0</v>
      </c>
      <c r="DW196" s="200">
        <v>0</v>
      </c>
      <c r="DX196" s="200">
        <v>0</v>
      </c>
      <c r="DY196" s="397"/>
    </row>
    <row r="197" spans="2:129" ht="15.95" customHeight="1">
      <c r="B197" s="509" t="s">
        <v>673</v>
      </c>
      <c r="C197" s="510"/>
      <c r="D197" s="511"/>
      <c r="E197" s="510"/>
      <c r="F197" s="511"/>
      <c r="G197" s="510"/>
      <c r="H197" s="511"/>
      <c r="I197" s="510"/>
      <c r="J197" s="511"/>
      <c r="K197" s="510"/>
      <c r="L197" s="511"/>
      <c r="M197" s="510"/>
      <c r="N197" s="511"/>
      <c r="O197" s="510"/>
      <c r="P197" s="511"/>
      <c r="Q197" s="510"/>
      <c r="R197" s="511"/>
      <c r="S197" s="510"/>
      <c r="T197" s="511"/>
      <c r="U197" s="510"/>
      <c r="V197" s="511"/>
      <c r="W197" s="510"/>
      <c r="X197" s="511"/>
      <c r="Y197" s="510"/>
      <c r="Z197" s="511"/>
      <c r="AA197" s="510"/>
      <c r="AB197" s="512"/>
      <c r="AC197" s="432"/>
      <c r="AD197" s="510"/>
      <c r="AE197" s="511"/>
      <c r="AF197" s="510"/>
      <c r="AG197" s="511"/>
      <c r="AH197" s="510"/>
      <c r="AI197" s="511"/>
      <c r="AJ197" s="510"/>
      <c r="AK197" s="511"/>
      <c r="AL197" s="510"/>
      <c r="AM197" s="511"/>
      <c r="AN197" s="510"/>
      <c r="AO197" s="511"/>
      <c r="AP197" s="510"/>
      <c r="AQ197" s="511"/>
      <c r="AR197" s="510"/>
      <c r="AS197" s="511"/>
      <c r="AT197" s="510"/>
      <c r="AU197" s="511"/>
      <c r="AV197" s="510"/>
      <c r="AW197" s="511"/>
      <c r="AX197" s="510"/>
      <c r="AY197" s="511"/>
      <c r="AZ197" s="510"/>
      <c r="BA197" s="511"/>
      <c r="BB197" s="510"/>
      <c r="BC197" s="512"/>
      <c r="BD197" s="433"/>
      <c r="BE197" s="510"/>
      <c r="BF197" s="511"/>
      <c r="BG197" s="510"/>
      <c r="BH197" s="511"/>
      <c r="BI197" s="510"/>
      <c r="BJ197" s="511"/>
      <c r="BK197" s="510"/>
      <c r="BL197" s="511"/>
      <c r="BM197" s="510"/>
      <c r="BN197" s="511"/>
      <c r="BO197" s="510"/>
      <c r="BP197" s="511"/>
      <c r="BQ197" s="510"/>
      <c r="BR197" s="511"/>
      <c r="BS197" s="510"/>
      <c r="BT197" s="511"/>
      <c r="BU197" s="510"/>
      <c r="BV197" s="511"/>
      <c r="BW197" s="510"/>
      <c r="BX197" s="511"/>
      <c r="BY197" s="510"/>
      <c r="BZ197" s="511"/>
      <c r="CA197" s="510"/>
      <c r="CB197" s="511"/>
      <c r="CC197" s="510"/>
      <c r="CD197" s="512"/>
      <c r="CE197" s="434"/>
      <c r="CF197" s="510"/>
      <c r="CG197" s="511"/>
      <c r="CH197" s="510"/>
      <c r="CI197" s="511"/>
      <c r="CJ197" s="510"/>
      <c r="CK197" s="511"/>
      <c r="CL197" s="510"/>
      <c r="CM197" s="511"/>
      <c r="CN197" s="510"/>
      <c r="CO197" s="511"/>
      <c r="CP197" s="510"/>
      <c r="CQ197" s="511"/>
      <c r="CR197" s="510"/>
      <c r="CS197" s="511"/>
      <c r="CT197" s="510"/>
      <c r="CU197" s="511"/>
      <c r="CV197" s="510"/>
      <c r="CW197" s="511"/>
      <c r="CX197" s="510"/>
      <c r="CY197" s="511"/>
      <c r="CZ197" s="510"/>
      <c r="DA197" s="511"/>
      <c r="DB197" s="510"/>
      <c r="DC197" s="511"/>
      <c r="DD197" s="510"/>
      <c r="DE197" s="512"/>
      <c r="DF197" s="513">
        <f t="shared" si="78"/>
        <v>0</v>
      </c>
      <c r="DG197" s="514" t="str">
        <f>IF(DF197=0,"",DF197/DB296)</f>
        <v/>
      </c>
      <c r="DH197" s="515">
        <f t="shared" si="79"/>
        <v>0</v>
      </c>
      <c r="DI197" s="200"/>
      <c r="DJ197" s="200">
        <v>0</v>
      </c>
      <c r="DK197" s="200">
        <v>0</v>
      </c>
      <c r="DL197" s="200">
        <v>0</v>
      </c>
      <c r="DM197" s="200">
        <v>0</v>
      </c>
      <c r="DN197" s="200">
        <v>0</v>
      </c>
      <c r="DO197" s="200">
        <v>0</v>
      </c>
      <c r="DP197" s="200">
        <v>0</v>
      </c>
      <c r="DQ197" s="1363" t="s">
        <v>663</v>
      </c>
      <c r="DR197" s="1370"/>
      <c r="DS197" s="1291">
        <v>68</v>
      </c>
      <c r="DT197" s="200">
        <v>0</v>
      </c>
      <c r="DU197" s="200">
        <v>0</v>
      </c>
      <c r="DV197" s="200">
        <v>0</v>
      </c>
      <c r="DW197" s="200">
        <v>0</v>
      </c>
      <c r="DX197" s="200">
        <v>0</v>
      </c>
      <c r="DY197" s="397"/>
    </row>
    <row r="198" spans="2:129" ht="15.95" customHeight="1">
      <c r="B198" s="509"/>
      <c r="C198" s="510"/>
      <c r="D198" s="511"/>
      <c r="E198" s="510"/>
      <c r="F198" s="511"/>
      <c r="G198" s="510"/>
      <c r="H198" s="511"/>
      <c r="I198" s="510"/>
      <c r="J198" s="511"/>
      <c r="K198" s="510"/>
      <c r="L198" s="511"/>
      <c r="M198" s="510"/>
      <c r="N198" s="511"/>
      <c r="O198" s="510"/>
      <c r="P198" s="511"/>
      <c r="Q198" s="510"/>
      <c r="R198" s="511"/>
      <c r="S198" s="510"/>
      <c r="T198" s="511"/>
      <c r="U198" s="510"/>
      <c r="V198" s="511"/>
      <c r="W198" s="510"/>
      <c r="X198" s="511"/>
      <c r="Y198" s="510"/>
      <c r="Z198" s="511"/>
      <c r="AA198" s="510"/>
      <c r="AB198" s="512"/>
      <c r="AC198" s="432"/>
      <c r="AD198" s="510"/>
      <c r="AE198" s="511"/>
      <c r="AF198" s="510"/>
      <c r="AG198" s="511"/>
      <c r="AH198" s="510"/>
      <c r="AI198" s="511"/>
      <c r="AJ198" s="510"/>
      <c r="AK198" s="511"/>
      <c r="AL198" s="510"/>
      <c r="AM198" s="511"/>
      <c r="AN198" s="510"/>
      <c r="AO198" s="511"/>
      <c r="AP198" s="510"/>
      <c r="AQ198" s="511"/>
      <c r="AR198" s="510"/>
      <c r="AS198" s="511"/>
      <c r="AT198" s="510"/>
      <c r="AU198" s="511"/>
      <c r="AV198" s="510"/>
      <c r="AW198" s="511"/>
      <c r="AX198" s="510"/>
      <c r="AY198" s="511"/>
      <c r="AZ198" s="510"/>
      <c r="BA198" s="511"/>
      <c r="BB198" s="510"/>
      <c r="BC198" s="512"/>
      <c r="BD198" s="433"/>
      <c r="BE198" s="510"/>
      <c r="BF198" s="511"/>
      <c r="BG198" s="510"/>
      <c r="BH198" s="511"/>
      <c r="BI198" s="510"/>
      <c r="BJ198" s="511"/>
      <c r="BK198" s="510"/>
      <c r="BL198" s="511"/>
      <c r="BM198" s="510"/>
      <c r="BN198" s="511"/>
      <c r="BO198" s="510"/>
      <c r="BP198" s="511"/>
      <c r="BQ198" s="510"/>
      <c r="BR198" s="511"/>
      <c r="BS198" s="510"/>
      <c r="BT198" s="511"/>
      <c r="BU198" s="510"/>
      <c r="BV198" s="511"/>
      <c r="BW198" s="510"/>
      <c r="BX198" s="511"/>
      <c r="BY198" s="510"/>
      <c r="BZ198" s="511"/>
      <c r="CA198" s="510"/>
      <c r="CB198" s="511"/>
      <c r="CC198" s="510"/>
      <c r="CD198" s="512"/>
      <c r="CE198" s="434"/>
      <c r="CF198" s="510"/>
      <c r="CG198" s="511"/>
      <c r="CH198" s="510"/>
      <c r="CI198" s="511"/>
      <c r="CJ198" s="510"/>
      <c r="CK198" s="511"/>
      <c r="CL198" s="510"/>
      <c r="CM198" s="511"/>
      <c r="CN198" s="510"/>
      <c r="CO198" s="511"/>
      <c r="CP198" s="510"/>
      <c r="CQ198" s="511"/>
      <c r="CR198" s="510"/>
      <c r="CS198" s="511"/>
      <c r="CT198" s="510"/>
      <c r="CU198" s="511"/>
      <c r="CV198" s="510"/>
      <c r="CW198" s="511"/>
      <c r="CX198" s="510"/>
      <c r="CY198" s="511"/>
      <c r="CZ198" s="510"/>
      <c r="DA198" s="511"/>
      <c r="DB198" s="510"/>
      <c r="DC198" s="511"/>
      <c r="DD198" s="510"/>
      <c r="DE198" s="512"/>
      <c r="DF198" s="513">
        <f>SUM(C198:DE198)</f>
        <v>0</v>
      </c>
      <c r="DG198" s="514" t="str">
        <f>IF(DF198=0,"",DF198/DB296)</f>
        <v/>
      </c>
      <c r="DH198" s="515">
        <f t="shared" si="79"/>
        <v>0</v>
      </c>
      <c r="DI198" s="200"/>
      <c r="DJ198" s="200">
        <v>0</v>
      </c>
      <c r="DK198" s="200">
        <v>0</v>
      </c>
      <c r="DL198" s="200">
        <v>0</v>
      </c>
      <c r="DM198" s="200">
        <v>0</v>
      </c>
      <c r="DN198" s="200">
        <v>0</v>
      </c>
      <c r="DO198" s="200">
        <v>0</v>
      </c>
      <c r="DP198" s="200">
        <v>0</v>
      </c>
      <c r="DQ198" s="1363" t="s">
        <v>670</v>
      </c>
      <c r="DR198" s="1370"/>
      <c r="DS198" s="1291">
        <v>69</v>
      </c>
      <c r="DT198" s="200">
        <v>0</v>
      </c>
      <c r="DU198" s="200">
        <v>0</v>
      </c>
      <c r="DV198" s="200">
        <v>0</v>
      </c>
      <c r="DW198" s="200">
        <v>0</v>
      </c>
      <c r="DX198" s="200">
        <v>0</v>
      </c>
      <c r="DY198" s="397"/>
    </row>
    <row r="199" spans="2:129" ht="15.95" customHeight="1">
      <c r="B199" s="959"/>
      <c r="C199" s="620"/>
      <c r="D199" s="621"/>
      <c r="E199" s="621"/>
      <c r="F199" s="621"/>
      <c r="G199" s="621"/>
      <c r="H199" s="621"/>
      <c r="I199" s="621"/>
      <c r="J199" s="621"/>
      <c r="K199" s="621"/>
      <c r="L199" s="621"/>
      <c r="M199" s="621"/>
      <c r="N199" s="621"/>
      <c r="O199" s="621"/>
      <c r="P199" s="621"/>
      <c r="Q199" s="621"/>
      <c r="R199" s="621"/>
      <c r="S199" s="621"/>
      <c r="T199" s="621"/>
      <c r="U199" s="621"/>
      <c r="V199" s="621"/>
      <c r="W199" s="621"/>
      <c r="X199" s="621"/>
      <c r="Y199" s="621"/>
      <c r="Z199" s="621"/>
      <c r="AA199" s="621"/>
      <c r="AB199" s="622"/>
      <c r="AC199" s="97"/>
      <c r="AD199" s="620"/>
      <c r="AE199" s="621"/>
      <c r="AF199" s="621"/>
      <c r="AG199" s="621"/>
      <c r="AH199" s="621"/>
      <c r="AI199" s="621"/>
      <c r="AJ199" s="621"/>
      <c r="AK199" s="621"/>
      <c r="AL199" s="621"/>
      <c r="AM199" s="621"/>
      <c r="AN199" s="621"/>
      <c r="AO199" s="621"/>
      <c r="AP199" s="621"/>
      <c r="AQ199" s="621"/>
      <c r="AR199" s="621"/>
      <c r="AS199" s="621"/>
      <c r="AT199" s="621"/>
      <c r="AU199" s="621"/>
      <c r="AV199" s="621"/>
      <c r="AW199" s="621"/>
      <c r="AX199" s="621"/>
      <c r="AY199" s="621"/>
      <c r="AZ199" s="621"/>
      <c r="BA199" s="621"/>
      <c r="BB199" s="621"/>
      <c r="BC199" s="622"/>
      <c r="BD199" s="98"/>
      <c r="BE199" s="620"/>
      <c r="BF199" s="621"/>
      <c r="BG199" s="621"/>
      <c r="BH199" s="621"/>
      <c r="BI199" s="621"/>
      <c r="BJ199" s="621"/>
      <c r="BK199" s="621"/>
      <c r="BL199" s="621"/>
      <c r="BM199" s="621"/>
      <c r="BN199" s="621"/>
      <c r="BO199" s="621"/>
      <c r="BP199" s="621"/>
      <c r="BQ199" s="621"/>
      <c r="BR199" s="621"/>
      <c r="BS199" s="621"/>
      <c r="BT199" s="621"/>
      <c r="BU199" s="621"/>
      <c r="BV199" s="621"/>
      <c r="BW199" s="621"/>
      <c r="BX199" s="621"/>
      <c r="BY199" s="621"/>
      <c r="BZ199" s="621"/>
      <c r="CA199" s="621"/>
      <c r="CB199" s="621"/>
      <c r="CC199" s="621"/>
      <c r="CD199" s="622"/>
      <c r="CE199" s="99"/>
      <c r="CF199" s="620"/>
      <c r="CG199" s="621"/>
      <c r="CH199" s="621"/>
      <c r="CI199" s="621"/>
      <c r="CJ199" s="621"/>
      <c r="CK199" s="621"/>
      <c r="CL199" s="621"/>
      <c r="CM199" s="621"/>
      <c r="CN199" s="621"/>
      <c r="CO199" s="621"/>
      <c r="CP199" s="621"/>
      <c r="CQ199" s="621"/>
      <c r="CR199" s="621"/>
      <c r="CS199" s="621"/>
      <c r="CT199" s="621"/>
      <c r="CU199" s="621"/>
      <c r="CV199" s="621"/>
      <c r="CW199" s="621"/>
      <c r="CX199" s="621"/>
      <c r="CY199" s="621"/>
      <c r="CZ199" s="621"/>
      <c r="DA199" s="621"/>
      <c r="DB199" s="621"/>
      <c r="DC199" s="621"/>
      <c r="DD199" s="621"/>
      <c r="DE199" s="621"/>
      <c r="DF199" s="621"/>
      <c r="DG199" s="621"/>
      <c r="DH199" s="544"/>
      <c r="DI199" s="200">
        <v>0</v>
      </c>
      <c r="DJ199" s="200">
        <v>0</v>
      </c>
      <c r="DK199" s="200">
        <v>0</v>
      </c>
      <c r="DL199" s="200">
        <v>0</v>
      </c>
      <c r="DM199" s="200">
        <v>0</v>
      </c>
      <c r="DN199" s="200">
        <v>0</v>
      </c>
      <c r="DO199" s="200">
        <v>0</v>
      </c>
      <c r="DP199" s="200">
        <v>0</v>
      </c>
      <c r="DQ199" s="1363" t="s">
        <v>645</v>
      </c>
      <c r="DR199" s="1370"/>
      <c r="DS199" s="1291">
        <v>70</v>
      </c>
      <c r="DT199" s="200">
        <v>0</v>
      </c>
      <c r="DU199" s="200">
        <v>0</v>
      </c>
      <c r="DV199" s="200">
        <v>0</v>
      </c>
      <c r="DW199" s="200">
        <v>0</v>
      </c>
      <c r="DX199" s="200">
        <v>0</v>
      </c>
      <c r="DY199" s="397"/>
    </row>
    <row r="200" spans="2:129" ht="15.95" customHeight="1">
      <c r="B200" s="3735" t="s">
        <v>1233</v>
      </c>
      <c r="C200" s="3736"/>
      <c r="D200" s="3736"/>
      <c r="E200" s="3736"/>
      <c r="F200" s="3736"/>
      <c r="G200" s="3736"/>
      <c r="H200" s="3736"/>
      <c r="I200" s="3736"/>
      <c r="J200" s="3736"/>
      <c r="K200" s="3736"/>
      <c r="L200" s="3736"/>
      <c r="M200" s="3736"/>
      <c r="N200" s="3736"/>
      <c r="O200" s="3736"/>
      <c r="P200" s="3736"/>
      <c r="Q200" s="3736"/>
      <c r="R200" s="3736"/>
      <c r="S200" s="3736"/>
      <c r="T200" s="3736"/>
      <c r="U200" s="3736"/>
      <c r="V200" s="3736"/>
      <c r="W200" s="3736"/>
      <c r="X200" s="3736"/>
      <c r="Y200" s="3736"/>
      <c r="Z200" s="3736"/>
      <c r="AA200" s="3736"/>
      <c r="AB200" s="3736"/>
      <c r="AC200" s="3736"/>
      <c r="AD200" s="3736"/>
      <c r="AE200" s="3736"/>
      <c r="AF200" s="3736"/>
      <c r="AG200" s="3736"/>
      <c r="AH200" s="3736"/>
      <c r="AI200" s="3736"/>
      <c r="AJ200" s="3736"/>
      <c r="AK200" s="3736"/>
      <c r="AL200" s="3736"/>
      <c r="AM200" s="3736"/>
      <c r="AN200" s="3736"/>
      <c r="AO200" s="3736"/>
      <c r="AP200" s="3736"/>
      <c r="AQ200" s="3736"/>
      <c r="AR200" s="3736"/>
      <c r="AS200" s="3736"/>
      <c r="AT200" s="3736"/>
      <c r="AU200" s="3736"/>
      <c r="AV200" s="3736"/>
      <c r="AW200" s="3736"/>
      <c r="AX200" s="3736"/>
      <c r="AY200" s="3736"/>
      <c r="AZ200" s="3736"/>
      <c r="BA200" s="3736"/>
      <c r="BB200" s="3736"/>
      <c r="BC200" s="3736"/>
      <c r="BD200" s="3736"/>
      <c r="BE200" s="3736"/>
      <c r="BF200" s="3736"/>
      <c r="BG200" s="3736"/>
      <c r="BH200" s="3736"/>
      <c r="BI200" s="3736"/>
      <c r="BJ200" s="3736"/>
      <c r="BK200" s="3736"/>
      <c r="BL200" s="3736"/>
      <c r="BM200" s="3736"/>
      <c r="BN200" s="3736"/>
      <c r="BO200" s="3736"/>
      <c r="BP200" s="3736"/>
      <c r="BQ200" s="3736"/>
      <c r="BR200" s="3736"/>
      <c r="BS200" s="3736"/>
      <c r="BT200" s="3736"/>
      <c r="BU200" s="3736"/>
      <c r="BV200" s="3736"/>
      <c r="BW200" s="3736"/>
      <c r="BX200" s="3736"/>
      <c r="BY200" s="3736"/>
      <c r="BZ200" s="3736"/>
      <c r="CA200" s="3736"/>
      <c r="CB200" s="3736"/>
      <c r="CC200" s="3736"/>
      <c r="CD200" s="3736"/>
      <c r="CE200" s="3736"/>
      <c r="CF200" s="3737" t="str">
        <f>B200</f>
        <v>Fromages par portions ≥ 150 mg de calcium     35 (à 40) g Ados-Adultes</v>
      </c>
      <c r="CG200" s="3737"/>
      <c r="CH200" s="3737"/>
      <c r="CI200" s="3737"/>
      <c r="CJ200" s="3737"/>
      <c r="CK200" s="3737"/>
      <c r="CL200" s="3737"/>
      <c r="CM200" s="3737"/>
      <c r="CN200" s="3737"/>
      <c r="CO200" s="3737"/>
      <c r="CP200" s="3737"/>
      <c r="CQ200" s="3737"/>
      <c r="CR200" s="3737"/>
      <c r="CS200" s="3737"/>
      <c r="CT200" s="3737"/>
      <c r="CU200" s="3737"/>
      <c r="CV200" s="3737"/>
      <c r="CW200" s="3737"/>
      <c r="CX200" s="3737"/>
      <c r="CY200" s="3737"/>
      <c r="CZ200" s="3737"/>
      <c r="DA200" s="3737"/>
      <c r="DB200" s="3737"/>
      <c r="DC200" s="3737"/>
      <c r="DD200" s="3737"/>
      <c r="DE200" s="3737"/>
      <c r="DF200" s="3737"/>
      <c r="DG200" s="3738"/>
      <c r="DH200" s="544"/>
      <c r="DI200" s="200">
        <v>0</v>
      </c>
      <c r="DJ200" s="200">
        <v>0</v>
      </c>
      <c r="DK200" s="200">
        <v>0</v>
      </c>
      <c r="DL200" s="200">
        <v>0</v>
      </c>
      <c r="DM200" s="200">
        <v>0</v>
      </c>
      <c r="DN200" s="200">
        <v>0</v>
      </c>
      <c r="DO200" s="200">
        <v>0</v>
      </c>
      <c r="DP200" s="200">
        <v>0</v>
      </c>
      <c r="DQ200" s="1363" t="s">
        <v>684</v>
      </c>
      <c r="DR200" s="1370"/>
      <c r="DS200" s="1291">
        <v>71</v>
      </c>
      <c r="DT200" s="200">
        <v>0</v>
      </c>
      <c r="DU200" s="200">
        <v>0</v>
      </c>
      <c r="DV200" s="200">
        <v>0</v>
      </c>
      <c r="DW200" s="200">
        <v>0</v>
      </c>
      <c r="DX200" s="200">
        <v>0</v>
      </c>
      <c r="DY200" s="397"/>
    </row>
    <row r="201" spans="2:129" ht="15.95" customHeight="1">
      <c r="B201" s="3735"/>
      <c r="C201" s="3736"/>
      <c r="D201" s="3736"/>
      <c r="E201" s="3736"/>
      <c r="F201" s="3736"/>
      <c r="G201" s="3736"/>
      <c r="H201" s="3736"/>
      <c r="I201" s="3736"/>
      <c r="J201" s="3736"/>
      <c r="K201" s="3736"/>
      <c r="L201" s="3736"/>
      <c r="M201" s="3736"/>
      <c r="N201" s="3736"/>
      <c r="O201" s="3736"/>
      <c r="P201" s="3736"/>
      <c r="Q201" s="3736"/>
      <c r="R201" s="3736"/>
      <c r="S201" s="3736"/>
      <c r="T201" s="3736"/>
      <c r="U201" s="3736"/>
      <c r="V201" s="3736"/>
      <c r="W201" s="3736"/>
      <c r="X201" s="3736"/>
      <c r="Y201" s="3736"/>
      <c r="Z201" s="3736"/>
      <c r="AA201" s="3736"/>
      <c r="AB201" s="3736"/>
      <c r="AC201" s="3736"/>
      <c r="AD201" s="3736"/>
      <c r="AE201" s="3736"/>
      <c r="AF201" s="3736"/>
      <c r="AG201" s="3736"/>
      <c r="AH201" s="3736"/>
      <c r="AI201" s="3736"/>
      <c r="AJ201" s="3736"/>
      <c r="AK201" s="3736"/>
      <c r="AL201" s="3736"/>
      <c r="AM201" s="3736"/>
      <c r="AN201" s="3736"/>
      <c r="AO201" s="3736"/>
      <c r="AP201" s="3736"/>
      <c r="AQ201" s="3736"/>
      <c r="AR201" s="3736"/>
      <c r="AS201" s="3736"/>
      <c r="AT201" s="3736"/>
      <c r="AU201" s="3736"/>
      <c r="AV201" s="3736"/>
      <c r="AW201" s="3736"/>
      <c r="AX201" s="3736"/>
      <c r="AY201" s="3736"/>
      <c r="AZ201" s="3736"/>
      <c r="BA201" s="3736"/>
      <c r="BB201" s="3736"/>
      <c r="BC201" s="3736"/>
      <c r="BD201" s="3736"/>
      <c r="BE201" s="3736"/>
      <c r="BF201" s="3736"/>
      <c r="BG201" s="3736"/>
      <c r="BH201" s="3736"/>
      <c r="BI201" s="3736"/>
      <c r="BJ201" s="3736"/>
      <c r="BK201" s="3736"/>
      <c r="BL201" s="3736"/>
      <c r="BM201" s="3736"/>
      <c r="BN201" s="3736"/>
      <c r="BO201" s="3736"/>
      <c r="BP201" s="3736"/>
      <c r="BQ201" s="3736"/>
      <c r="BR201" s="3736"/>
      <c r="BS201" s="3736"/>
      <c r="BT201" s="3736"/>
      <c r="BU201" s="3736"/>
      <c r="BV201" s="3736"/>
      <c r="BW201" s="3736"/>
      <c r="BX201" s="3736"/>
      <c r="BY201" s="3736"/>
      <c r="BZ201" s="3736"/>
      <c r="CA201" s="3736"/>
      <c r="CB201" s="3736"/>
      <c r="CC201" s="3736"/>
      <c r="CD201" s="3736"/>
      <c r="CE201" s="3736"/>
      <c r="CF201" s="3739"/>
      <c r="CG201" s="3739"/>
      <c r="CH201" s="3739"/>
      <c r="CI201" s="3739"/>
      <c r="CJ201" s="3739"/>
      <c r="CK201" s="3739"/>
      <c r="CL201" s="3739"/>
      <c r="CM201" s="3739"/>
      <c r="CN201" s="3739"/>
      <c r="CO201" s="3739"/>
      <c r="CP201" s="3739"/>
      <c r="CQ201" s="3739"/>
      <c r="CR201" s="3739"/>
      <c r="CS201" s="3739"/>
      <c r="CT201" s="3739"/>
      <c r="CU201" s="3739"/>
      <c r="CV201" s="3739"/>
      <c r="CW201" s="3739"/>
      <c r="CX201" s="3739"/>
      <c r="CY201" s="3739"/>
      <c r="CZ201" s="3739"/>
      <c r="DA201" s="3739"/>
      <c r="DB201" s="3739"/>
      <c r="DC201" s="3739"/>
      <c r="DD201" s="3739"/>
      <c r="DE201" s="3739"/>
      <c r="DF201" s="3739"/>
      <c r="DG201" s="3740"/>
      <c r="DH201" s="544"/>
      <c r="DI201" s="200">
        <v>0</v>
      </c>
      <c r="DJ201" s="200">
        <v>0</v>
      </c>
      <c r="DK201" s="200">
        <v>0</v>
      </c>
      <c r="DL201" s="200">
        <v>0</v>
      </c>
      <c r="DM201" s="200">
        <v>0</v>
      </c>
      <c r="DN201" s="200">
        <v>0</v>
      </c>
      <c r="DO201" s="200">
        <v>0</v>
      </c>
      <c r="DP201" s="200">
        <v>0</v>
      </c>
      <c r="DQ201" s="1363" t="s">
        <v>688</v>
      </c>
      <c r="DR201" s="1370"/>
      <c r="DS201" s="1291">
        <v>72</v>
      </c>
      <c r="DT201" s="200">
        <v>0</v>
      </c>
      <c r="DU201" s="200">
        <v>0</v>
      </c>
      <c r="DV201" s="200">
        <v>0</v>
      </c>
      <c r="DW201" s="200">
        <v>0</v>
      </c>
      <c r="DX201" s="200">
        <v>0</v>
      </c>
      <c r="DY201" s="397"/>
    </row>
    <row r="202" spans="2:129" s="2" customFormat="1" ht="15.95" customHeight="1">
      <c r="B202" s="947" t="s">
        <v>847</v>
      </c>
      <c r="C202" s="3023">
        <v>1</v>
      </c>
      <c r="D202" s="3024"/>
      <c r="E202" s="3023">
        <f>C202+1</f>
        <v>2</v>
      </c>
      <c r="F202" s="3024"/>
      <c r="G202" s="3023">
        <f>E202+1</f>
        <v>3</v>
      </c>
      <c r="H202" s="3024"/>
      <c r="I202" s="3023">
        <f>G202+1</f>
        <v>4</v>
      </c>
      <c r="J202" s="3024"/>
      <c r="K202" s="3023">
        <f>I202+1</f>
        <v>5</v>
      </c>
      <c r="L202" s="3024"/>
      <c r="M202" s="3023">
        <f>K202+1</f>
        <v>6</v>
      </c>
      <c r="N202" s="3024"/>
      <c r="O202" s="3023">
        <f>M202+1</f>
        <v>7</v>
      </c>
      <c r="P202" s="3024"/>
      <c r="Q202" s="3023">
        <f>O202+1</f>
        <v>8</v>
      </c>
      <c r="R202" s="3024"/>
      <c r="S202" s="3023">
        <f>Q202+1</f>
        <v>9</v>
      </c>
      <c r="T202" s="3024"/>
      <c r="U202" s="3023">
        <f>S202+1</f>
        <v>10</v>
      </c>
      <c r="V202" s="3024"/>
      <c r="W202" s="3023">
        <f>U202+1</f>
        <v>11</v>
      </c>
      <c r="X202" s="3024"/>
      <c r="Y202" s="3023">
        <f>W202+1</f>
        <v>12</v>
      </c>
      <c r="Z202" s="3024"/>
      <c r="AA202" s="3023">
        <f>Y202+1</f>
        <v>13</v>
      </c>
      <c r="AB202" s="3024"/>
      <c r="AC202" s="113"/>
      <c r="AD202" s="3023">
        <f>AA202+1</f>
        <v>14</v>
      </c>
      <c r="AE202" s="3024"/>
      <c r="AF202" s="3023">
        <f>AD202+1</f>
        <v>15</v>
      </c>
      <c r="AG202" s="3024"/>
      <c r="AH202" s="3023">
        <f>AF202+1</f>
        <v>16</v>
      </c>
      <c r="AI202" s="3024"/>
      <c r="AJ202" s="3023">
        <f>AH202+1</f>
        <v>17</v>
      </c>
      <c r="AK202" s="3024"/>
      <c r="AL202" s="3023">
        <f>AJ202+1</f>
        <v>18</v>
      </c>
      <c r="AM202" s="3024"/>
      <c r="AN202" s="3023">
        <f>AL202+1</f>
        <v>19</v>
      </c>
      <c r="AO202" s="3024"/>
      <c r="AP202" s="3023">
        <f>AN202+1</f>
        <v>20</v>
      </c>
      <c r="AQ202" s="3024"/>
      <c r="AR202" s="3023">
        <f>AP202+1</f>
        <v>21</v>
      </c>
      <c r="AS202" s="3024"/>
      <c r="AT202" s="3023">
        <f>AR202+1</f>
        <v>22</v>
      </c>
      <c r="AU202" s="3024"/>
      <c r="AV202" s="3023">
        <f>AT202+1</f>
        <v>23</v>
      </c>
      <c r="AW202" s="3024"/>
      <c r="AX202" s="3023">
        <f>AV202+1</f>
        <v>24</v>
      </c>
      <c r="AY202" s="3024"/>
      <c r="AZ202" s="3023">
        <f>AX202+1</f>
        <v>25</v>
      </c>
      <c r="BA202" s="3024"/>
      <c r="BB202" s="3023">
        <f>AZ202+1</f>
        <v>26</v>
      </c>
      <c r="BC202" s="3024"/>
      <c r="BD202" s="114"/>
      <c r="BE202" s="3023">
        <f>BB202+1</f>
        <v>27</v>
      </c>
      <c r="BF202" s="3024"/>
      <c r="BG202" s="3023">
        <f>BE202+1</f>
        <v>28</v>
      </c>
      <c r="BH202" s="3024"/>
      <c r="BI202" s="3023">
        <f>BG202+1</f>
        <v>29</v>
      </c>
      <c r="BJ202" s="3024"/>
      <c r="BK202" s="3023">
        <f>BI202+1</f>
        <v>30</v>
      </c>
      <c r="BL202" s="3024"/>
      <c r="BM202" s="3023">
        <f>BK202+1</f>
        <v>31</v>
      </c>
      <c r="BN202" s="3024"/>
      <c r="BO202" s="3023">
        <f>BM202+1</f>
        <v>32</v>
      </c>
      <c r="BP202" s="3024"/>
      <c r="BQ202" s="3023">
        <f>BO202+1</f>
        <v>33</v>
      </c>
      <c r="BR202" s="3024"/>
      <c r="BS202" s="3023">
        <f>BQ202+1</f>
        <v>34</v>
      </c>
      <c r="BT202" s="3024"/>
      <c r="BU202" s="3023">
        <f>BS202+1</f>
        <v>35</v>
      </c>
      <c r="BV202" s="3024"/>
      <c r="BW202" s="3023">
        <f>BU202+1</f>
        <v>36</v>
      </c>
      <c r="BX202" s="3024"/>
      <c r="BY202" s="3023">
        <f>BW202+1</f>
        <v>37</v>
      </c>
      <c r="BZ202" s="3024"/>
      <c r="CA202" s="3023">
        <f>BY202+1</f>
        <v>38</v>
      </c>
      <c r="CB202" s="3024"/>
      <c r="CC202" s="3023">
        <f>CA202+1</f>
        <v>39</v>
      </c>
      <c r="CD202" s="3024"/>
      <c r="CE202" s="115"/>
      <c r="CF202" s="3023">
        <f>CC202+1</f>
        <v>40</v>
      </c>
      <c r="CG202" s="3024"/>
      <c r="CH202" s="3023">
        <f>CF202+1</f>
        <v>41</v>
      </c>
      <c r="CI202" s="3024"/>
      <c r="CJ202" s="3023">
        <f>CH202+1</f>
        <v>42</v>
      </c>
      <c r="CK202" s="3024"/>
      <c r="CL202" s="3023">
        <f>CJ202+1</f>
        <v>43</v>
      </c>
      <c r="CM202" s="3024"/>
      <c r="CN202" s="3023">
        <f>CL202+1</f>
        <v>44</v>
      </c>
      <c r="CO202" s="3024"/>
      <c r="CP202" s="3023">
        <f>CN202+1</f>
        <v>45</v>
      </c>
      <c r="CQ202" s="3024"/>
      <c r="CR202" s="3023">
        <f>CP202+1</f>
        <v>46</v>
      </c>
      <c r="CS202" s="3024"/>
      <c r="CT202" s="3023">
        <f>CR202+1</f>
        <v>47</v>
      </c>
      <c r="CU202" s="3024"/>
      <c r="CV202" s="3023">
        <f>CT202+1</f>
        <v>48</v>
      </c>
      <c r="CW202" s="3024"/>
      <c r="CX202" s="3023">
        <f>CV202+1</f>
        <v>49</v>
      </c>
      <c r="CY202" s="3024"/>
      <c r="CZ202" s="3023">
        <f>CX202+1</f>
        <v>50</v>
      </c>
      <c r="DA202" s="3024"/>
      <c r="DB202" s="3023">
        <f t="shared" ref="DB202" si="80">CZ202+1</f>
        <v>51</v>
      </c>
      <c r="DC202" s="3024"/>
      <c r="DD202" s="3023">
        <f>DB202+1</f>
        <v>52</v>
      </c>
      <c r="DE202" s="3024"/>
      <c r="DF202" s="100" t="s">
        <v>937</v>
      </c>
      <c r="DG202" s="101"/>
      <c r="DH202" s="96"/>
      <c r="DI202" s="200">
        <v>0</v>
      </c>
      <c r="DJ202" s="200">
        <v>0</v>
      </c>
      <c r="DK202" s="200">
        <v>0</v>
      </c>
      <c r="DL202" s="200">
        <v>0</v>
      </c>
      <c r="DM202" s="200">
        <v>0</v>
      </c>
      <c r="DN202" s="200">
        <v>0</v>
      </c>
      <c r="DO202" s="200">
        <v>0</v>
      </c>
      <c r="DP202" s="200">
        <v>0</v>
      </c>
      <c r="DQ202" s="1363" t="s">
        <v>693</v>
      </c>
      <c r="DR202" s="1370"/>
      <c r="DS202" s="1291">
        <v>73</v>
      </c>
      <c r="DT202" s="200">
        <v>0</v>
      </c>
      <c r="DU202" s="200">
        <v>0</v>
      </c>
      <c r="DV202" s="200">
        <v>0</v>
      </c>
      <c r="DW202" s="200">
        <v>0</v>
      </c>
      <c r="DX202" s="200">
        <v>0</v>
      </c>
      <c r="DY202" s="397"/>
    </row>
    <row r="203" spans="2:129" s="2" customFormat="1" ht="15.95" customHeight="1">
      <c r="B203" s="948" t="s">
        <v>205</v>
      </c>
      <c r="C203" s="102" t="s">
        <v>66</v>
      </c>
      <c r="D203" s="103" t="s">
        <v>77</v>
      </c>
      <c r="E203" s="102" t="s">
        <v>66</v>
      </c>
      <c r="F203" s="103" t="s">
        <v>77</v>
      </c>
      <c r="G203" s="102" t="s">
        <v>66</v>
      </c>
      <c r="H203" s="103" t="s">
        <v>77</v>
      </c>
      <c r="I203" s="102" t="s">
        <v>66</v>
      </c>
      <c r="J203" s="103" t="s">
        <v>77</v>
      </c>
      <c r="K203" s="102" t="s">
        <v>66</v>
      </c>
      <c r="L203" s="103" t="s">
        <v>77</v>
      </c>
      <c r="M203" s="102" t="s">
        <v>66</v>
      </c>
      <c r="N203" s="103" t="s">
        <v>77</v>
      </c>
      <c r="O203" s="102" t="s">
        <v>66</v>
      </c>
      <c r="P203" s="103" t="s">
        <v>77</v>
      </c>
      <c r="Q203" s="102" t="s">
        <v>66</v>
      </c>
      <c r="R203" s="103" t="s">
        <v>77</v>
      </c>
      <c r="S203" s="102" t="s">
        <v>66</v>
      </c>
      <c r="T203" s="103" t="s">
        <v>77</v>
      </c>
      <c r="U203" s="102" t="s">
        <v>66</v>
      </c>
      <c r="V203" s="103" t="s">
        <v>77</v>
      </c>
      <c r="W203" s="102" t="s">
        <v>66</v>
      </c>
      <c r="X203" s="103" t="s">
        <v>77</v>
      </c>
      <c r="Y203" s="102" t="s">
        <v>66</v>
      </c>
      <c r="Z203" s="103" t="s">
        <v>77</v>
      </c>
      <c r="AA203" s="102" t="s">
        <v>66</v>
      </c>
      <c r="AB203" s="104" t="s">
        <v>77</v>
      </c>
      <c r="AC203" s="97"/>
      <c r="AD203" s="105" t="s">
        <v>66</v>
      </c>
      <c r="AE203" s="103" t="s">
        <v>77</v>
      </c>
      <c r="AF203" s="106" t="s">
        <v>66</v>
      </c>
      <c r="AG203" s="103" t="s">
        <v>77</v>
      </c>
      <c r="AH203" s="106" t="s">
        <v>66</v>
      </c>
      <c r="AI203" s="103" t="s">
        <v>77</v>
      </c>
      <c r="AJ203" s="106" t="s">
        <v>66</v>
      </c>
      <c r="AK203" s="103" t="s">
        <v>77</v>
      </c>
      <c r="AL203" s="106" t="s">
        <v>66</v>
      </c>
      <c r="AM203" s="103" t="s">
        <v>77</v>
      </c>
      <c r="AN203" s="106" t="s">
        <v>66</v>
      </c>
      <c r="AO203" s="103" t="s">
        <v>77</v>
      </c>
      <c r="AP203" s="106" t="s">
        <v>66</v>
      </c>
      <c r="AQ203" s="103" t="s">
        <v>77</v>
      </c>
      <c r="AR203" s="106" t="s">
        <v>66</v>
      </c>
      <c r="AS203" s="103" t="s">
        <v>77</v>
      </c>
      <c r="AT203" s="106" t="s">
        <v>66</v>
      </c>
      <c r="AU203" s="103" t="s">
        <v>77</v>
      </c>
      <c r="AV203" s="106" t="s">
        <v>66</v>
      </c>
      <c r="AW203" s="103" t="s">
        <v>77</v>
      </c>
      <c r="AX203" s="106" t="s">
        <v>66</v>
      </c>
      <c r="AY203" s="103" t="s">
        <v>77</v>
      </c>
      <c r="AZ203" s="106" t="s">
        <v>66</v>
      </c>
      <c r="BA203" s="103" t="s">
        <v>77</v>
      </c>
      <c r="BB203" s="106" t="s">
        <v>66</v>
      </c>
      <c r="BC203" s="104" t="s">
        <v>77</v>
      </c>
      <c r="BD203" s="98"/>
      <c r="BE203" s="107" t="s">
        <v>66</v>
      </c>
      <c r="BF203" s="103" t="s">
        <v>77</v>
      </c>
      <c r="BG203" s="108" t="s">
        <v>66</v>
      </c>
      <c r="BH203" s="103" t="s">
        <v>77</v>
      </c>
      <c r="BI203" s="108" t="s">
        <v>66</v>
      </c>
      <c r="BJ203" s="103" t="s">
        <v>77</v>
      </c>
      <c r="BK203" s="108" t="s">
        <v>66</v>
      </c>
      <c r="BL203" s="103" t="s">
        <v>77</v>
      </c>
      <c r="BM203" s="108" t="s">
        <v>66</v>
      </c>
      <c r="BN203" s="103" t="s">
        <v>77</v>
      </c>
      <c r="BO203" s="108" t="s">
        <v>66</v>
      </c>
      <c r="BP203" s="103" t="s">
        <v>77</v>
      </c>
      <c r="BQ203" s="108" t="s">
        <v>66</v>
      </c>
      <c r="BR203" s="103" t="s">
        <v>77</v>
      </c>
      <c r="BS203" s="108" t="s">
        <v>66</v>
      </c>
      <c r="BT203" s="103" t="s">
        <v>77</v>
      </c>
      <c r="BU203" s="108" t="s">
        <v>66</v>
      </c>
      <c r="BV203" s="103" t="s">
        <v>77</v>
      </c>
      <c r="BW203" s="108" t="s">
        <v>66</v>
      </c>
      <c r="BX203" s="103" t="s">
        <v>77</v>
      </c>
      <c r="BY203" s="108" t="s">
        <v>66</v>
      </c>
      <c r="BZ203" s="103" t="s">
        <v>77</v>
      </c>
      <c r="CA203" s="108" t="s">
        <v>66</v>
      </c>
      <c r="CB203" s="103" t="s">
        <v>77</v>
      </c>
      <c r="CC203" s="108" t="s">
        <v>66</v>
      </c>
      <c r="CD203" s="104" t="s">
        <v>77</v>
      </c>
      <c r="CE203" s="99"/>
      <c r="CF203" s="109" t="s">
        <v>66</v>
      </c>
      <c r="CG203" s="103" t="s">
        <v>77</v>
      </c>
      <c r="CH203" s="110" t="s">
        <v>66</v>
      </c>
      <c r="CI203" s="103" t="s">
        <v>77</v>
      </c>
      <c r="CJ203" s="110" t="s">
        <v>66</v>
      </c>
      <c r="CK203" s="103" t="s">
        <v>77</v>
      </c>
      <c r="CL203" s="110" t="s">
        <v>66</v>
      </c>
      <c r="CM203" s="103" t="s">
        <v>77</v>
      </c>
      <c r="CN203" s="110" t="s">
        <v>66</v>
      </c>
      <c r="CO203" s="103" t="s">
        <v>77</v>
      </c>
      <c r="CP203" s="110" t="s">
        <v>66</v>
      </c>
      <c r="CQ203" s="103" t="s">
        <v>77</v>
      </c>
      <c r="CR203" s="110" t="s">
        <v>66</v>
      </c>
      <c r="CS203" s="103" t="s">
        <v>77</v>
      </c>
      <c r="CT203" s="110" t="s">
        <v>66</v>
      </c>
      <c r="CU203" s="103" t="s">
        <v>77</v>
      </c>
      <c r="CV203" s="110" t="s">
        <v>66</v>
      </c>
      <c r="CW203" s="103" t="s">
        <v>77</v>
      </c>
      <c r="CX203" s="110" t="s">
        <v>66</v>
      </c>
      <c r="CY203" s="103" t="s">
        <v>77</v>
      </c>
      <c r="CZ203" s="110" t="s">
        <v>66</v>
      </c>
      <c r="DA203" s="103" t="s">
        <v>77</v>
      </c>
      <c r="DB203" s="110" t="s">
        <v>66</v>
      </c>
      <c r="DC203" s="103" t="s">
        <v>77</v>
      </c>
      <c r="DD203" s="110" t="s">
        <v>66</v>
      </c>
      <c r="DE203" s="104" t="s">
        <v>77</v>
      </c>
      <c r="DF203" s="111" t="s">
        <v>922</v>
      </c>
      <c r="DG203" s="112"/>
      <c r="DH203" s="96"/>
      <c r="DI203" s="200">
        <v>0</v>
      </c>
      <c r="DJ203" s="200">
        <v>0</v>
      </c>
      <c r="DK203" s="200">
        <v>0</v>
      </c>
      <c r="DL203" s="200">
        <v>0</v>
      </c>
      <c r="DM203" s="200">
        <v>0</v>
      </c>
      <c r="DN203" s="200">
        <v>0</v>
      </c>
      <c r="DO203" s="200">
        <v>0</v>
      </c>
      <c r="DP203" s="200">
        <v>0</v>
      </c>
      <c r="DQ203" s="1363" t="s">
        <v>612</v>
      </c>
      <c r="DR203" s="1370"/>
      <c r="DS203" s="1291">
        <v>74</v>
      </c>
      <c r="DT203" s="200">
        <v>0</v>
      </c>
      <c r="DU203" s="200">
        <v>0</v>
      </c>
      <c r="DV203" s="200">
        <v>0</v>
      </c>
      <c r="DW203" s="200">
        <v>0</v>
      </c>
      <c r="DX203" s="200">
        <v>0</v>
      </c>
      <c r="DY203" s="397"/>
    </row>
    <row r="204" spans="2:129" ht="15.95" customHeight="1">
      <c r="B204" s="509" t="s">
        <v>665</v>
      </c>
      <c r="C204" s="510"/>
      <c r="D204" s="511"/>
      <c r="E204" s="510"/>
      <c r="F204" s="511"/>
      <c r="G204" s="510"/>
      <c r="H204" s="511"/>
      <c r="I204" s="510"/>
      <c r="J204" s="511"/>
      <c r="K204" s="510"/>
      <c r="L204" s="511"/>
      <c r="M204" s="510"/>
      <c r="N204" s="511"/>
      <c r="O204" s="510"/>
      <c r="P204" s="511"/>
      <c r="Q204" s="510"/>
      <c r="R204" s="511"/>
      <c r="S204" s="510"/>
      <c r="T204" s="511"/>
      <c r="U204" s="510"/>
      <c r="V204" s="511"/>
      <c r="W204" s="510"/>
      <c r="X204" s="511"/>
      <c r="Y204" s="510"/>
      <c r="Z204" s="511"/>
      <c r="AA204" s="510"/>
      <c r="AB204" s="512"/>
      <c r="AC204" s="432"/>
      <c r="AD204" s="510"/>
      <c r="AE204" s="511"/>
      <c r="AF204" s="510"/>
      <c r="AG204" s="511"/>
      <c r="AH204" s="510"/>
      <c r="AI204" s="511"/>
      <c r="AJ204" s="510"/>
      <c r="AK204" s="511"/>
      <c r="AL204" s="510"/>
      <c r="AM204" s="511"/>
      <c r="AN204" s="510"/>
      <c r="AO204" s="511"/>
      <c r="AP204" s="510"/>
      <c r="AQ204" s="511"/>
      <c r="AR204" s="510"/>
      <c r="AS204" s="511"/>
      <c r="AT204" s="510"/>
      <c r="AU204" s="511"/>
      <c r="AV204" s="510"/>
      <c r="AW204" s="511"/>
      <c r="AX204" s="510"/>
      <c r="AY204" s="511"/>
      <c r="AZ204" s="510"/>
      <c r="BA204" s="511"/>
      <c r="BB204" s="510"/>
      <c r="BC204" s="512"/>
      <c r="BD204" s="433"/>
      <c r="BE204" s="510"/>
      <c r="BF204" s="511"/>
      <c r="BG204" s="510"/>
      <c r="BH204" s="511"/>
      <c r="BI204" s="510"/>
      <c r="BJ204" s="511"/>
      <c r="BK204" s="510"/>
      <c r="BL204" s="511"/>
      <c r="BM204" s="510"/>
      <c r="BN204" s="511"/>
      <c r="BO204" s="510"/>
      <c r="BP204" s="511"/>
      <c r="BQ204" s="510"/>
      <c r="BR204" s="511"/>
      <c r="BS204" s="510"/>
      <c r="BT204" s="511"/>
      <c r="BU204" s="510"/>
      <c r="BV204" s="511"/>
      <c r="BW204" s="510"/>
      <c r="BX204" s="511"/>
      <c r="BY204" s="510"/>
      <c r="BZ204" s="511"/>
      <c r="CA204" s="510"/>
      <c r="CB204" s="511"/>
      <c r="CC204" s="510"/>
      <c r="CD204" s="512"/>
      <c r="CE204" s="434"/>
      <c r="CF204" s="510"/>
      <c r="CG204" s="511"/>
      <c r="CH204" s="510"/>
      <c r="CI204" s="511"/>
      <c r="CJ204" s="510"/>
      <c r="CK204" s="511"/>
      <c r="CL204" s="510"/>
      <c r="CM204" s="511"/>
      <c r="CN204" s="510"/>
      <c r="CO204" s="511"/>
      <c r="CP204" s="510"/>
      <c r="CQ204" s="511"/>
      <c r="CR204" s="510"/>
      <c r="CS204" s="511"/>
      <c r="CT204" s="510"/>
      <c r="CU204" s="511"/>
      <c r="CV204" s="510"/>
      <c r="CW204" s="511"/>
      <c r="CX204" s="510"/>
      <c r="CY204" s="511"/>
      <c r="CZ204" s="510"/>
      <c r="DA204" s="511"/>
      <c r="DB204" s="510"/>
      <c r="DC204" s="511"/>
      <c r="DD204" s="510"/>
      <c r="DE204" s="512"/>
      <c r="DF204" s="513">
        <f t="shared" ref="DF204:DF246" si="81">SUM(C204:DE204)</f>
        <v>0</v>
      </c>
      <c r="DG204" s="514" t="str">
        <f>IF(DF204=0,"",DF204/DB296)</f>
        <v/>
      </c>
      <c r="DH204" s="515">
        <f t="shared" ref="DH204:DH247" si="82">COUNTA(C204:DE204)</f>
        <v>0</v>
      </c>
      <c r="DI204" s="200"/>
      <c r="DJ204" s="200">
        <v>0</v>
      </c>
      <c r="DK204" s="200">
        <v>0</v>
      </c>
      <c r="DL204" s="200">
        <v>0</v>
      </c>
      <c r="DM204" s="200">
        <v>0</v>
      </c>
      <c r="DN204" s="200">
        <v>0</v>
      </c>
      <c r="DO204" s="200">
        <v>0</v>
      </c>
      <c r="DP204" s="200">
        <v>0</v>
      </c>
      <c r="DQ204" s="1363" t="s">
        <v>621</v>
      </c>
      <c r="DR204" s="1370"/>
      <c r="DS204" s="1291">
        <v>75</v>
      </c>
      <c r="DT204" s="200">
        <v>0</v>
      </c>
      <c r="DU204" s="200">
        <v>0</v>
      </c>
      <c r="DV204" s="200">
        <v>0</v>
      </c>
      <c r="DW204" s="200">
        <v>0</v>
      </c>
      <c r="DX204" s="200">
        <v>0</v>
      </c>
      <c r="DY204" s="397"/>
    </row>
    <row r="205" spans="2:129" ht="15.95" customHeight="1">
      <c r="B205" s="509" t="s">
        <v>610</v>
      </c>
      <c r="C205" s="510"/>
      <c r="D205" s="511"/>
      <c r="E205" s="510"/>
      <c r="F205" s="511"/>
      <c r="G205" s="510"/>
      <c r="H205" s="511"/>
      <c r="I205" s="510"/>
      <c r="J205" s="511"/>
      <c r="K205" s="510"/>
      <c r="L205" s="511"/>
      <c r="M205" s="510"/>
      <c r="N205" s="511"/>
      <c r="O205" s="510"/>
      <c r="P205" s="511"/>
      <c r="Q205" s="510"/>
      <c r="R205" s="511"/>
      <c r="S205" s="510"/>
      <c r="T205" s="511"/>
      <c r="U205" s="510"/>
      <c r="V205" s="511"/>
      <c r="W205" s="510"/>
      <c r="X205" s="511"/>
      <c r="Y205" s="510"/>
      <c r="Z205" s="511"/>
      <c r="AA205" s="510"/>
      <c r="AB205" s="512"/>
      <c r="AC205" s="432"/>
      <c r="AD205" s="510"/>
      <c r="AE205" s="511"/>
      <c r="AF205" s="510"/>
      <c r="AG205" s="511"/>
      <c r="AH205" s="510"/>
      <c r="AI205" s="511"/>
      <c r="AJ205" s="510"/>
      <c r="AK205" s="511"/>
      <c r="AL205" s="510"/>
      <c r="AM205" s="511"/>
      <c r="AN205" s="510"/>
      <c r="AO205" s="511"/>
      <c r="AP205" s="510"/>
      <c r="AQ205" s="511"/>
      <c r="AR205" s="510"/>
      <c r="AS205" s="511"/>
      <c r="AT205" s="510"/>
      <c r="AU205" s="511"/>
      <c r="AV205" s="510"/>
      <c r="AW205" s="511"/>
      <c r="AX205" s="510"/>
      <c r="AY205" s="511"/>
      <c r="AZ205" s="510"/>
      <c r="BA205" s="511"/>
      <c r="BB205" s="510"/>
      <c r="BC205" s="512"/>
      <c r="BD205" s="433"/>
      <c r="BE205" s="510"/>
      <c r="BF205" s="511"/>
      <c r="BG205" s="510"/>
      <c r="BH205" s="511"/>
      <c r="BI205" s="510"/>
      <c r="BJ205" s="511"/>
      <c r="BK205" s="510"/>
      <c r="BL205" s="511"/>
      <c r="BM205" s="510"/>
      <c r="BN205" s="511"/>
      <c r="BO205" s="510"/>
      <c r="BP205" s="511"/>
      <c r="BQ205" s="510"/>
      <c r="BR205" s="511"/>
      <c r="BS205" s="510"/>
      <c r="BT205" s="511"/>
      <c r="BU205" s="510"/>
      <c r="BV205" s="511"/>
      <c r="BW205" s="510"/>
      <c r="BX205" s="511"/>
      <c r="BY205" s="510"/>
      <c r="BZ205" s="511"/>
      <c r="CA205" s="510"/>
      <c r="CB205" s="511"/>
      <c r="CC205" s="510"/>
      <c r="CD205" s="512"/>
      <c r="CE205" s="434"/>
      <c r="CF205" s="510"/>
      <c r="CG205" s="511"/>
      <c r="CH205" s="510"/>
      <c r="CI205" s="511"/>
      <c r="CJ205" s="510"/>
      <c r="CK205" s="511"/>
      <c r="CL205" s="510"/>
      <c r="CM205" s="511"/>
      <c r="CN205" s="510"/>
      <c r="CO205" s="511"/>
      <c r="CP205" s="510"/>
      <c r="CQ205" s="511"/>
      <c r="CR205" s="510"/>
      <c r="CS205" s="511"/>
      <c r="CT205" s="510"/>
      <c r="CU205" s="511"/>
      <c r="CV205" s="510"/>
      <c r="CW205" s="511"/>
      <c r="CX205" s="510"/>
      <c r="CY205" s="511"/>
      <c r="CZ205" s="510"/>
      <c r="DA205" s="511"/>
      <c r="DB205" s="510"/>
      <c r="DC205" s="511"/>
      <c r="DD205" s="510"/>
      <c r="DE205" s="512"/>
      <c r="DF205" s="513">
        <f t="shared" si="81"/>
        <v>0</v>
      </c>
      <c r="DG205" s="514" t="str">
        <f>IF(DF205=0,"",DF205/DB296)</f>
        <v/>
      </c>
      <c r="DH205" s="515">
        <f t="shared" si="82"/>
        <v>0</v>
      </c>
      <c r="DI205" s="200"/>
      <c r="DJ205" s="200">
        <v>0</v>
      </c>
      <c r="DK205" s="200">
        <v>0</v>
      </c>
      <c r="DL205" s="200">
        <v>0</v>
      </c>
      <c r="DM205" s="200">
        <v>0</v>
      </c>
      <c r="DN205" s="200">
        <v>0</v>
      </c>
      <c r="DO205" s="200">
        <v>0</v>
      </c>
      <c r="DP205" s="200">
        <v>0</v>
      </c>
      <c r="DQ205" s="1363" t="s">
        <v>942</v>
      </c>
      <c r="DR205" s="1370"/>
      <c r="DS205" s="1291">
        <v>76</v>
      </c>
      <c r="DT205" s="200">
        <v>0</v>
      </c>
      <c r="DU205" s="200">
        <v>0</v>
      </c>
      <c r="DV205" s="200">
        <v>0</v>
      </c>
      <c r="DW205" s="200">
        <v>0</v>
      </c>
      <c r="DX205" s="200">
        <v>0</v>
      </c>
      <c r="DY205" s="397"/>
    </row>
    <row r="206" spans="2:129" ht="15.95" customHeight="1">
      <c r="B206" s="509" t="s">
        <v>623</v>
      </c>
      <c r="C206" s="510"/>
      <c r="D206" s="511"/>
      <c r="E206" s="510"/>
      <c r="F206" s="511"/>
      <c r="G206" s="510"/>
      <c r="H206" s="511"/>
      <c r="I206" s="510"/>
      <c r="J206" s="511"/>
      <c r="K206" s="510"/>
      <c r="L206" s="511"/>
      <c r="M206" s="510"/>
      <c r="N206" s="511"/>
      <c r="O206" s="510"/>
      <c r="P206" s="511"/>
      <c r="Q206" s="510"/>
      <c r="R206" s="511"/>
      <c r="S206" s="510"/>
      <c r="T206" s="511"/>
      <c r="U206" s="510"/>
      <c r="V206" s="511"/>
      <c r="W206" s="510"/>
      <c r="X206" s="511"/>
      <c r="Y206" s="510"/>
      <c r="Z206" s="511"/>
      <c r="AA206" s="510"/>
      <c r="AB206" s="512"/>
      <c r="AC206" s="432"/>
      <c r="AD206" s="510"/>
      <c r="AE206" s="511"/>
      <c r="AF206" s="510"/>
      <c r="AG206" s="511"/>
      <c r="AH206" s="510"/>
      <c r="AI206" s="511"/>
      <c r="AJ206" s="510"/>
      <c r="AK206" s="511"/>
      <c r="AL206" s="510"/>
      <c r="AM206" s="511"/>
      <c r="AN206" s="510"/>
      <c r="AO206" s="511"/>
      <c r="AP206" s="510"/>
      <c r="AQ206" s="511"/>
      <c r="AR206" s="510"/>
      <c r="AS206" s="511"/>
      <c r="AT206" s="510"/>
      <c r="AU206" s="511"/>
      <c r="AV206" s="510"/>
      <c r="AW206" s="511"/>
      <c r="AX206" s="510"/>
      <c r="AY206" s="511"/>
      <c r="AZ206" s="510"/>
      <c r="BA206" s="511"/>
      <c r="BB206" s="510"/>
      <c r="BC206" s="512"/>
      <c r="BD206" s="433"/>
      <c r="BE206" s="510"/>
      <c r="BF206" s="511"/>
      <c r="BG206" s="510"/>
      <c r="BH206" s="511"/>
      <c r="BI206" s="510"/>
      <c r="BJ206" s="511"/>
      <c r="BK206" s="510"/>
      <c r="BL206" s="511"/>
      <c r="BM206" s="510"/>
      <c r="BN206" s="511"/>
      <c r="BO206" s="510"/>
      <c r="BP206" s="511"/>
      <c r="BQ206" s="510"/>
      <c r="BR206" s="511"/>
      <c r="BS206" s="510"/>
      <c r="BT206" s="511"/>
      <c r="BU206" s="510"/>
      <c r="BV206" s="511"/>
      <c r="BW206" s="510"/>
      <c r="BX206" s="511"/>
      <c r="BY206" s="510"/>
      <c r="BZ206" s="511"/>
      <c r="CA206" s="510"/>
      <c r="CB206" s="511"/>
      <c r="CC206" s="510"/>
      <c r="CD206" s="512"/>
      <c r="CE206" s="434"/>
      <c r="CF206" s="510"/>
      <c r="CG206" s="511"/>
      <c r="CH206" s="510"/>
      <c r="CI206" s="511"/>
      <c r="CJ206" s="510"/>
      <c r="CK206" s="511"/>
      <c r="CL206" s="510"/>
      <c r="CM206" s="511"/>
      <c r="CN206" s="510"/>
      <c r="CO206" s="511"/>
      <c r="CP206" s="510"/>
      <c r="CQ206" s="511"/>
      <c r="CR206" s="510"/>
      <c r="CS206" s="511"/>
      <c r="CT206" s="510"/>
      <c r="CU206" s="511"/>
      <c r="CV206" s="510"/>
      <c r="CW206" s="511"/>
      <c r="CX206" s="510"/>
      <c r="CY206" s="511"/>
      <c r="CZ206" s="510"/>
      <c r="DA206" s="511"/>
      <c r="DB206" s="510"/>
      <c r="DC206" s="511"/>
      <c r="DD206" s="510"/>
      <c r="DE206" s="512"/>
      <c r="DF206" s="513">
        <f t="shared" si="81"/>
        <v>0</v>
      </c>
      <c r="DG206" s="514" t="str">
        <f>IF(DF206=0,"",DF206/DB296)</f>
        <v/>
      </c>
      <c r="DH206" s="515">
        <f t="shared" si="82"/>
        <v>0</v>
      </c>
      <c r="DI206" s="200"/>
      <c r="DJ206" s="200">
        <v>0</v>
      </c>
      <c r="DK206" s="200">
        <v>0</v>
      </c>
      <c r="DL206" s="200">
        <v>0</v>
      </c>
      <c r="DM206" s="200">
        <v>0</v>
      </c>
      <c r="DN206" s="200">
        <v>0</v>
      </c>
      <c r="DO206" s="200">
        <v>0</v>
      </c>
      <c r="DP206" s="200">
        <v>0</v>
      </c>
      <c r="DQ206" s="1363" t="s">
        <v>629</v>
      </c>
      <c r="DR206" s="1370"/>
      <c r="DS206" s="1291">
        <v>77</v>
      </c>
      <c r="DT206" s="200">
        <v>0</v>
      </c>
      <c r="DU206" s="200">
        <v>0</v>
      </c>
      <c r="DV206" s="200">
        <v>0</v>
      </c>
      <c r="DW206" s="200">
        <v>0</v>
      </c>
      <c r="DX206" s="200">
        <v>0</v>
      </c>
      <c r="DY206" s="397"/>
    </row>
    <row r="207" spans="2:129" ht="15.95" customHeight="1">
      <c r="B207" s="509" t="s">
        <v>633</v>
      </c>
      <c r="C207" s="510"/>
      <c r="D207" s="511"/>
      <c r="E207" s="510"/>
      <c r="F207" s="511"/>
      <c r="G207" s="510"/>
      <c r="H207" s="511"/>
      <c r="I207" s="510"/>
      <c r="J207" s="511"/>
      <c r="K207" s="510"/>
      <c r="L207" s="511"/>
      <c r="M207" s="510"/>
      <c r="N207" s="511"/>
      <c r="O207" s="510"/>
      <c r="P207" s="511"/>
      <c r="Q207" s="510"/>
      <c r="R207" s="511"/>
      <c r="S207" s="510"/>
      <c r="T207" s="511"/>
      <c r="U207" s="510"/>
      <c r="V207" s="511"/>
      <c r="W207" s="510"/>
      <c r="X207" s="511"/>
      <c r="Y207" s="510"/>
      <c r="Z207" s="511"/>
      <c r="AA207" s="510"/>
      <c r="AB207" s="512"/>
      <c r="AC207" s="432"/>
      <c r="AD207" s="510"/>
      <c r="AE207" s="511"/>
      <c r="AF207" s="510"/>
      <c r="AG207" s="511"/>
      <c r="AH207" s="510"/>
      <c r="AI207" s="511"/>
      <c r="AJ207" s="510"/>
      <c r="AK207" s="511"/>
      <c r="AL207" s="510"/>
      <c r="AM207" s="511"/>
      <c r="AN207" s="510"/>
      <c r="AO207" s="511"/>
      <c r="AP207" s="510"/>
      <c r="AQ207" s="511"/>
      <c r="AR207" s="510"/>
      <c r="AS207" s="511"/>
      <c r="AT207" s="510"/>
      <c r="AU207" s="511"/>
      <c r="AV207" s="510"/>
      <c r="AW207" s="511"/>
      <c r="AX207" s="510"/>
      <c r="AY207" s="511"/>
      <c r="AZ207" s="510"/>
      <c r="BA207" s="511"/>
      <c r="BB207" s="510"/>
      <c r="BC207" s="512"/>
      <c r="BD207" s="433"/>
      <c r="BE207" s="510"/>
      <c r="BF207" s="511"/>
      <c r="BG207" s="510"/>
      <c r="BH207" s="511"/>
      <c r="BI207" s="510"/>
      <c r="BJ207" s="511"/>
      <c r="BK207" s="510"/>
      <c r="BL207" s="511"/>
      <c r="BM207" s="510"/>
      <c r="BN207" s="511"/>
      <c r="BO207" s="510"/>
      <c r="BP207" s="511"/>
      <c r="BQ207" s="510"/>
      <c r="BR207" s="511"/>
      <c r="BS207" s="510"/>
      <c r="BT207" s="511"/>
      <c r="BU207" s="510"/>
      <c r="BV207" s="511"/>
      <c r="BW207" s="510"/>
      <c r="BX207" s="511"/>
      <c r="BY207" s="510"/>
      <c r="BZ207" s="511"/>
      <c r="CA207" s="510"/>
      <c r="CB207" s="511"/>
      <c r="CC207" s="510"/>
      <c r="CD207" s="512"/>
      <c r="CE207" s="434"/>
      <c r="CF207" s="510"/>
      <c r="CG207" s="511"/>
      <c r="CH207" s="510"/>
      <c r="CI207" s="511"/>
      <c r="CJ207" s="510"/>
      <c r="CK207" s="511"/>
      <c r="CL207" s="510"/>
      <c r="CM207" s="511"/>
      <c r="CN207" s="510"/>
      <c r="CO207" s="511"/>
      <c r="CP207" s="510"/>
      <c r="CQ207" s="511"/>
      <c r="CR207" s="510"/>
      <c r="CS207" s="511"/>
      <c r="CT207" s="510"/>
      <c r="CU207" s="511"/>
      <c r="CV207" s="510"/>
      <c r="CW207" s="511"/>
      <c r="CX207" s="510"/>
      <c r="CY207" s="511"/>
      <c r="CZ207" s="510"/>
      <c r="DA207" s="511"/>
      <c r="DB207" s="510"/>
      <c r="DC207" s="511"/>
      <c r="DD207" s="510"/>
      <c r="DE207" s="512"/>
      <c r="DF207" s="513">
        <f t="shared" si="81"/>
        <v>0</v>
      </c>
      <c r="DG207" s="514" t="str">
        <f>IF(DF207=0,"",DF207/DB296)</f>
        <v/>
      </c>
      <c r="DH207" s="515">
        <f t="shared" si="82"/>
        <v>0</v>
      </c>
      <c r="DI207" s="200"/>
      <c r="DJ207" s="200">
        <v>0</v>
      </c>
      <c r="DK207" s="200">
        <v>0</v>
      </c>
      <c r="DL207" s="200">
        <v>0</v>
      </c>
      <c r="DM207" s="200">
        <v>0</v>
      </c>
      <c r="DN207" s="200">
        <v>0</v>
      </c>
      <c r="DO207" s="200">
        <v>0</v>
      </c>
      <c r="DP207" s="200">
        <v>0</v>
      </c>
      <c r="DQ207" s="1363" t="s">
        <v>643</v>
      </c>
      <c r="DR207" s="1370"/>
      <c r="DS207" s="1291">
        <v>78</v>
      </c>
      <c r="DT207" s="200">
        <v>0</v>
      </c>
      <c r="DU207" s="200">
        <v>0</v>
      </c>
      <c r="DV207" s="200">
        <v>0</v>
      </c>
      <c r="DW207" s="200">
        <v>0</v>
      </c>
      <c r="DX207" s="200">
        <v>0</v>
      </c>
      <c r="DY207" s="397"/>
    </row>
    <row r="208" spans="2:129" ht="15.95" customHeight="1">
      <c r="B208" s="509" t="s">
        <v>639</v>
      </c>
      <c r="C208" s="510"/>
      <c r="D208" s="511"/>
      <c r="E208" s="510"/>
      <c r="F208" s="511"/>
      <c r="G208" s="510"/>
      <c r="H208" s="511"/>
      <c r="I208" s="510"/>
      <c r="J208" s="511"/>
      <c r="K208" s="510"/>
      <c r="L208" s="511"/>
      <c r="M208" s="510"/>
      <c r="N208" s="511"/>
      <c r="O208" s="510"/>
      <c r="P208" s="511"/>
      <c r="Q208" s="510"/>
      <c r="R208" s="511"/>
      <c r="S208" s="510"/>
      <c r="T208" s="511"/>
      <c r="U208" s="510"/>
      <c r="V208" s="511"/>
      <c r="W208" s="510"/>
      <c r="X208" s="511"/>
      <c r="Y208" s="510"/>
      <c r="Z208" s="511"/>
      <c r="AA208" s="510"/>
      <c r="AB208" s="512"/>
      <c r="AC208" s="432"/>
      <c r="AD208" s="510"/>
      <c r="AE208" s="511"/>
      <c r="AF208" s="510"/>
      <c r="AG208" s="511"/>
      <c r="AH208" s="510"/>
      <c r="AI208" s="511"/>
      <c r="AJ208" s="510"/>
      <c r="AK208" s="511"/>
      <c r="AL208" s="510"/>
      <c r="AM208" s="511"/>
      <c r="AN208" s="510"/>
      <c r="AO208" s="511"/>
      <c r="AP208" s="510"/>
      <c r="AQ208" s="511"/>
      <c r="AR208" s="510"/>
      <c r="AS208" s="511"/>
      <c r="AT208" s="510"/>
      <c r="AU208" s="511"/>
      <c r="AV208" s="510"/>
      <c r="AW208" s="511"/>
      <c r="AX208" s="510"/>
      <c r="AY208" s="511"/>
      <c r="AZ208" s="510"/>
      <c r="BA208" s="511"/>
      <c r="BB208" s="510"/>
      <c r="BC208" s="512"/>
      <c r="BD208" s="433"/>
      <c r="BE208" s="510"/>
      <c r="BF208" s="511"/>
      <c r="BG208" s="510"/>
      <c r="BH208" s="511"/>
      <c r="BI208" s="510"/>
      <c r="BJ208" s="511"/>
      <c r="BK208" s="510"/>
      <c r="BL208" s="511"/>
      <c r="BM208" s="510"/>
      <c r="BN208" s="511"/>
      <c r="BO208" s="510"/>
      <c r="BP208" s="511"/>
      <c r="BQ208" s="510"/>
      <c r="BR208" s="511"/>
      <c r="BS208" s="510"/>
      <c r="BT208" s="511"/>
      <c r="BU208" s="510"/>
      <c r="BV208" s="511"/>
      <c r="BW208" s="510"/>
      <c r="BX208" s="511"/>
      <c r="BY208" s="510"/>
      <c r="BZ208" s="511"/>
      <c r="CA208" s="510"/>
      <c r="CB208" s="511"/>
      <c r="CC208" s="510"/>
      <c r="CD208" s="512"/>
      <c r="CE208" s="434"/>
      <c r="CF208" s="510"/>
      <c r="CG208" s="511"/>
      <c r="CH208" s="510"/>
      <c r="CI208" s="511"/>
      <c r="CJ208" s="510"/>
      <c r="CK208" s="511"/>
      <c r="CL208" s="510"/>
      <c r="CM208" s="511"/>
      <c r="CN208" s="510"/>
      <c r="CO208" s="511"/>
      <c r="CP208" s="510"/>
      <c r="CQ208" s="511"/>
      <c r="CR208" s="510"/>
      <c r="CS208" s="511"/>
      <c r="CT208" s="510"/>
      <c r="CU208" s="511"/>
      <c r="CV208" s="510"/>
      <c r="CW208" s="511"/>
      <c r="CX208" s="510"/>
      <c r="CY208" s="511"/>
      <c r="CZ208" s="510"/>
      <c r="DA208" s="511"/>
      <c r="DB208" s="510"/>
      <c r="DC208" s="511"/>
      <c r="DD208" s="510"/>
      <c r="DE208" s="512"/>
      <c r="DF208" s="513">
        <f t="shared" si="81"/>
        <v>0</v>
      </c>
      <c r="DG208" s="514" t="str">
        <f>IF(DF208=0,"",DF208/DB296)</f>
        <v/>
      </c>
      <c r="DH208" s="515">
        <f t="shared" si="82"/>
        <v>0</v>
      </c>
      <c r="DI208" s="200"/>
      <c r="DJ208" s="200">
        <v>0</v>
      </c>
      <c r="DK208" s="200">
        <v>0</v>
      </c>
      <c r="DL208" s="200">
        <v>0</v>
      </c>
      <c r="DM208" s="200">
        <v>0</v>
      </c>
      <c r="DN208" s="200">
        <v>0</v>
      </c>
      <c r="DO208" s="200">
        <v>0</v>
      </c>
      <c r="DP208" s="200">
        <v>0</v>
      </c>
      <c r="DQ208" s="1373" t="s">
        <v>657</v>
      </c>
      <c r="DR208" s="1374"/>
      <c r="DS208" s="1291">
        <v>79</v>
      </c>
      <c r="DT208" s="200">
        <v>0</v>
      </c>
      <c r="DU208" s="200">
        <v>0</v>
      </c>
      <c r="DV208" s="200">
        <v>0</v>
      </c>
      <c r="DW208" s="200">
        <v>0</v>
      </c>
      <c r="DX208" s="200">
        <v>0</v>
      </c>
      <c r="DY208" s="397"/>
    </row>
    <row r="209" spans="2:129" ht="15.95" customHeight="1">
      <c r="B209" s="509" t="s">
        <v>658</v>
      </c>
      <c r="C209" s="510"/>
      <c r="D209" s="511"/>
      <c r="E209" s="510"/>
      <c r="F209" s="511"/>
      <c r="G209" s="510"/>
      <c r="H209" s="511"/>
      <c r="I209" s="510"/>
      <c r="J209" s="511"/>
      <c r="K209" s="510"/>
      <c r="L209" s="511"/>
      <c r="M209" s="510"/>
      <c r="N209" s="511"/>
      <c r="O209" s="510"/>
      <c r="P209" s="511"/>
      <c r="Q209" s="510"/>
      <c r="R209" s="511"/>
      <c r="S209" s="510"/>
      <c r="T209" s="511"/>
      <c r="U209" s="510"/>
      <c r="V209" s="511"/>
      <c r="W209" s="510"/>
      <c r="X209" s="511"/>
      <c r="Y209" s="510"/>
      <c r="Z209" s="511"/>
      <c r="AA209" s="510"/>
      <c r="AB209" s="512"/>
      <c r="AC209" s="432"/>
      <c r="AD209" s="510"/>
      <c r="AE209" s="511"/>
      <c r="AF209" s="510"/>
      <c r="AG209" s="511"/>
      <c r="AH209" s="510"/>
      <c r="AI209" s="511"/>
      <c r="AJ209" s="510"/>
      <c r="AK209" s="511"/>
      <c r="AL209" s="510"/>
      <c r="AM209" s="511"/>
      <c r="AN209" s="510"/>
      <c r="AO209" s="511"/>
      <c r="AP209" s="510"/>
      <c r="AQ209" s="511"/>
      <c r="AR209" s="510"/>
      <c r="AS209" s="511"/>
      <c r="AT209" s="510"/>
      <c r="AU209" s="511"/>
      <c r="AV209" s="510"/>
      <c r="AW209" s="511"/>
      <c r="AX209" s="510"/>
      <c r="AY209" s="511"/>
      <c r="AZ209" s="510"/>
      <c r="BA209" s="511"/>
      <c r="BB209" s="510"/>
      <c r="BC209" s="512"/>
      <c r="BD209" s="433"/>
      <c r="BE209" s="510"/>
      <c r="BF209" s="511"/>
      <c r="BG209" s="510"/>
      <c r="BH209" s="511"/>
      <c r="BI209" s="510"/>
      <c r="BJ209" s="511"/>
      <c r="BK209" s="510"/>
      <c r="BL209" s="511"/>
      <c r="BM209" s="510"/>
      <c r="BN209" s="511"/>
      <c r="BO209" s="510"/>
      <c r="BP209" s="511"/>
      <c r="BQ209" s="510"/>
      <c r="BR209" s="511"/>
      <c r="BS209" s="510"/>
      <c r="BT209" s="511"/>
      <c r="BU209" s="510"/>
      <c r="BV209" s="511"/>
      <c r="BW209" s="510"/>
      <c r="BX209" s="511"/>
      <c r="BY209" s="510"/>
      <c r="BZ209" s="511"/>
      <c r="CA209" s="510"/>
      <c r="CB209" s="511"/>
      <c r="CC209" s="510"/>
      <c r="CD209" s="512"/>
      <c r="CE209" s="434"/>
      <c r="CF209" s="510"/>
      <c r="CG209" s="511"/>
      <c r="CH209" s="510"/>
      <c r="CI209" s="511"/>
      <c r="CJ209" s="510"/>
      <c r="CK209" s="511"/>
      <c r="CL209" s="510"/>
      <c r="CM209" s="511"/>
      <c r="CN209" s="510"/>
      <c r="CO209" s="511"/>
      <c r="CP209" s="510"/>
      <c r="CQ209" s="511"/>
      <c r="CR209" s="510"/>
      <c r="CS209" s="511"/>
      <c r="CT209" s="510"/>
      <c r="CU209" s="511"/>
      <c r="CV209" s="510"/>
      <c r="CW209" s="511"/>
      <c r="CX209" s="510"/>
      <c r="CY209" s="511"/>
      <c r="CZ209" s="510"/>
      <c r="DA209" s="511"/>
      <c r="DB209" s="510"/>
      <c r="DC209" s="511"/>
      <c r="DD209" s="510"/>
      <c r="DE209" s="512"/>
      <c r="DF209" s="513">
        <f t="shared" si="81"/>
        <v>0</v>
      </c>
      <c r="DG209" s="514" t="str">
        <f>IF(DF209=0,"",DF209/DB296)</f>
        <v/>
      </c>
      <c r="DH209" s="515">
        <f t="shared" si="82"/>
        <v>0</v>
      </c>
      <c r="DI209" s="200"/>
      <c r="DJ209" s="200">
        <v>0</v>
      </c>
      <c r="DK209" s="200">
        <v>0</v>
      </c>
      <c r="DL209" s="200">
        <v>0</v>
      </c>
      <c r="DM209" s="200">
        <v>0</v>
      </c>
      <c r="DN209" s="200">
        <v>0</v>
      </c>
      <c r="DO209" s="200">
        <v>0</v>
      </c>
      <c r="DP209" s="200">
        <v>0</v>
      </c>
      <c r="DQ209" s="1363" t="s">
        <v>649</v>
      </c>
      <c r="DR209" s="1370"/>
      <c r="DS209" s="1291">
        <v>80</v>
      </c>
      <c r="DT209" s="200">
        <v>0</v>
      </c>
      <c r="DU209" s="200">
        <v>0</v>
      </c>
      <c r="DV209" s="200">
        <v>0</v>
      </c>
      <c r="DW209" s="200">
        <v>0</v>
      </c>
      <c r="DX209" s="200">
        <v>0</v>
      </c>
      <c r="DY209" s="397"/>
    </row>
    <row r="210" spans="2:129" ht="15.95" customHeight="1">
      <c r="B210" s="509" t="s">
        <v>644</v>
      </c>
      <c r="C210" s="510"/>
      <c r="D210" s="511"/>
      <c r="E210" s="510"/>
      <c r="F210" s="511"/>
      <c r="G210" s="510"/>
      <c r="H210" s="511"/>
      <c r="I210" s="510"/>
      <c r="J210" s="511"/>
      <c r="K210" s="510"/>
      <c r="L210" s="511"/>
      <c r="M210" s="510"/>
      <c r="N210" s="511"/>
      <c r="O210" s="510"/>
      <c r="P210" s="511"/>
      <c r="Q210" s="510"/>
      <c r="R210" s="511"/>
      <c r="S210" s="510"/>
      <c r="T210" s="511"/>
      <c r="U210" s="510"/>
      <c r="V210" s="511"/>
      <c r="W210" s="510"/>
      <c r="X210" s="511"/>
      <c r="Y210" s="510"/>
      <c r="Z210" s="511"/>
      <c r="AA210" s="510"/>
      <c r="AB210" s="512"/>
      <c r="AC210" s="432"/>
      <c r="AD210" s="510"/>
      <c r="AE210" s="511"/>
      <c r="AF210" s="510"/>
      <c r="AG210" s="511"/>
      <c r="AH210" s="510"/>
      <c r="AI210" s="511"/>
      <c r="AJ210" s="510"/>
      <c r="AK210" s="511"/>
      <c r="AL210" s="510"/>
      <c r="AM210" s="511"/>
      <c r="AN210" s="510"/>
      <c r="AO210" s="511"/>
      <c r="AP210" s="510"/>
      <c r="AQ210" s="511"/>
      <c r="AR210" s="510"/>
      <c r="AS210" s="511"/>
      <c r="AT210" s="510"/>
      <c r="AU210" s="511"/>
      <c r="AV210" s="510"/>
      <c r="AW210" s="511"/>
      <c r="AX210" s="510"/>
      <c r="AY210" s="511"/>
      <c r="AZ210" s="510"/>
      <c r="BA210" s="511"/>
      <c r="BB210" s="510"/>
      <c r="BC210" s="512"/>
      <c r="BD210" s="433"/>
      <c r="BE210" s="510"/>
      <c r="BF210" s="511"/>
      <c r="BG210" s="510"/>
      <c r="BH210" s="511"/>
      <c r="BI210" s="510"/>
      <c r="BJ210" s="511"/>
      <c r="BK210" s="510"/>
      <c r="BL210" s="511"/>
      <c r="BM210" s="510"/>
      <c r="BN210" s="511"/>
      <c r="BO210" s="510"/>
      <c r="BP210" s="511"/>
      <c r="BQ210" s="510"/>
      <c r="BR210" s="511"/>
      <c r="BS210" s="510"/>
      <c r="BT210" s="511"/>
      <c r="BU210" s="510"/>
      <c r="BV210" s="511"/>
      <c r="BW210" s="510"/>
      <c r="BX210" s="511"/>
      <c r="BY210" s="510"/>
      <c r="BZ210" s="511"/>
      <c r="CA210" s="510"/>
      <c r="CB210" s="511"/>
      <c r="CC210" s="510"/>
      <c r="CD210" s="512"/>
      <c r="CE210" s="434"/>
      <c r="CF210" s="510"/>
      <c r="CG210" s="511"/>
      <c r="CH210" s="510"/>
      <c r="CI210" s="511"/>
      <c r="CJ210" s="510"/>
      <c r="CK210" s="511"/>
      <c r="CL210" s="510"/>
      <c r="CM210" s="511"/>
      <c r="CN210" s="510"/>
      <c r="CO210" s="511"/>
      <c r="CP210" s="510"/>
      <c r="CQ210" s="511"/>
      <c r="CR210" s="510"/>
      <c r="CS210" s="511"/>
      <c r="CT210" s="510"/>
      <c r="CU210" s="511"/>
      <c r="CV210" s="510"/>
      <c r="CW210" s="511"/>
      <c r="CX210" s="510"/>
      <c r="CY210" s="511"/>
      <c r="CZ210" s="510"/>
      <c r="DA210" s="511"/>
      <c r="DB210" s="510"/>
      <c r="DC210" s="511"/>
      <c r="DD210" s="510"/>
      <c r="DE210" s="512"/>
      <c r="DF210" s="513">
        <f t="shared" si="81"/>
        <v>0</v>
      </c>
      <c r="DG210" s="514" t="str">
        <f>IF(DF210=0,"",DF210/DB296)</f>
        <v/>
      </c>
      <c r="DH210" s="515">
        <f t="shared" si="82"/>
        <v>0</v>
      </c>
      <c r="DI210" s="200"/>
      <c r="DJ210" s="200">
        <v>0</v>
      </c>
      <c r="DK210" s="200">
        <v>0</v>
      </c>
      <c r="DL210" s="200">
        <v>0</v>
      </c>
      <c r="DM210" s="200">
        <v>0</v>
      </c>
      <c r="DN210" s="200">
        <v>0</v>
      </c>
      <c r="DO210" s="200">
        <v>0</v>
      </c>
      <c r="DP210" s="200">
        <v>0</v>
      </c>
      <c r="DQ210" s="1363" t="s">
        <v>664</v>
      </c>
      <c r="DR210" s="1370"/>
      <c r="DS210" s="1291">
        <v>81</v>
      </c>
      <c r="DT210" s="200">
        <v>0</v>
      </c>
      <c r="DU210" s="200">
        <v>0</v>
      </c>
      <c r="DV210" s="200">
        <v>0</v>
      </c>
      <c r="DW210" s="200">
        <v>0</v>
      </c>
      <c r="DX210" s="200">
        <v>0</v>
      </c>
      <c r="DY210" s="397"/>
    </row>
    <row r="211" spans="2:129" ht="15.95" customHeight="1">
      <c r="B211" s="509" t="s">
        <v>701</v>
      </c>
      <c r="C211" s="510"/>
      <c r="D211" s="511"/>
      <c r="E211" s="510"/>
      <c r="F211" s="511"/>
      <c r="G211" s="510"/>
      <c r="H211" s="511"/>
      <c r="I211" s="510"/>
      <c r="J211" s="511"/>
      <c r="K211" s="510"/>
      <c r="L211" s="511"/>
      <c r="M211" s="510"/>
      <c r="N211" s="511"/>
      <c r="O211" s="510"/>
      <c r="P211" s="511"/>
      <c r="Q211" s="510"/>
      <c r="R211" s="511"/>
      <c r="S211" s="510"/>
      <c r="T211" s="511"/>
      <c r="U211" s="510"/>
      <c r="V211" s="511"/>
      <c r="W211" s="510"/>
      <c r="X211" s="511"/>
      <c r="Y211" s="510"/>
      <c r="Z211" s="511"/>
      <c r="AA211" s="510"/>
      <c r="AB211" s="512"/>
      <c r="AC211" s="432"/>
      <c r="AD211" s="510"/>
      <c r="AE211" s="511"/>
      <c r="AF211" s="510"/>
      <c r="AG211" s="511"/>
      <c r="AH211" s="510"/>
      <c r="AI211" s="511"/>
      <c r="AJ211" s="510"/>
      <c r="AK211" s="511"/>
      <c r="AL211" s="510"/>
      <c r="AM211" s="511"/>
      <c r="AN211" s="510"/>
      <c r="AO211" s="511"/>
      <c r="AP211" s="510"/>
      <c r="AQ211" s="511"/>
      <c r="AR211" s="510"/>
      <c r="AS211" s="511"/>
      <c r="AT211" s="510"/>
      <c r="AU211" s="511"/>
      <c r="AV211" s="510"/>
      <c r="AW211" s="511"/>
      <c r="AX211" s="510"/>
      <c r="AY211" s="511"/>
      <c r="AZ211" s="510"/>
      <c r="BA211" s="511"/>
      <c r="BB211" s="510"/>
      <c r="BC211" s="512"/>
      <c r="BD211" s="433"/>
      <c r="BE211" s="510"/>
      <c r="BF211" s="511"/>
      <c r="BG211" s="510"/>
      <c r="BH211" s="511"/>
      <c r="BI211" s="510"/>
      <c r="BJ211" s="511"/>
      <c r="BK211" s="510"/>
      <c r="BL211" s="511"/>
      <c r="BM211" s="510"/>
      <c r="BN211" s="511"/>
      <c r="BO211" s="510"/>
      <c r="BP211" s="511"/>
      <c r="BQ211" s="510"/>
      <c r="BR211" s="511"/>
      <c r="BS211" s="510"/>
      <c r="BT211" s="511"/>
      <c r="BU211" s="510"/>
      <c r="BV211" s="511"/>
      <c r="BW211" s="510"/>
      <c r="BX211" s="511"/>
      <c r="BY211" s="510"/>
      <c r="BZ211" s="511"/>
      <c r="CA211" s="510"/>
      <c r="CB211" s="511"/>
      <c r="CC211" s="510"/>
      <c r="CD211" s="512"/>
      <c r="CE211" s="434"/>
      <c r="CF211" s="510"/>
      <c r="CG211" s="511"/>
      <c r="CH211" s="510"/>
      <c r="CI211" s="511"/>
      <c r="CJ211" s="510"/>
      <c r="CK211" s="511"/>
      <c r="CL211" s="510"/>
      <c r="CM211" s="511"/>
      <c r="CN211" s="510"/>
      <c r="CO211" s="511"/>
      <c r="CP211" s="510"/>
      <c r="CQ211" s="511"/>
      <c r="CR211" s="510"/>
      <c r="CS211" s="511"/>
      <c r="CT211" s="510"/>
      <c r="CU211" s="511"/>
      <c r="CV211" s="510"/>
      <c r="CW211" s="511"/>
      <c r="CX211" s="510"/>
      <c r="CY211" s="511"/>
      <c r="CZ211" s="510"/>
      <c r="DA211" s="511"/>
      <c r="DB211" s="510"/>
      <c r="DC211" s="511"/>
      <c r="DD211" s="510"/>
      <c r="DE211" s="512"/>
      <c r="DF211" s="513">
        <f t="shared" si="81"/>
        <v>0</v>
      </c>
      <c r="DG211" s="514" t="str">
        <f>IF(DF211=0,"",DF211/DB296)</f>
        <v/>
      </c>
      <c r="DH211" s="515">
        <f t="shared" si="82"/>
        <v>0</v>
      </c>
      <c r="DI211" s="200"/>
      <c r="DJ211" s="200">
        <v>0</v>
      </c>
      <c r="DK211" s="200">
        <v>0</v>
      </c>
      <c r="DL211" s="200">
        <v>0</v>
      </c>
      <c r="DM211" s="200">
        <v>0</v>
      </c>
      <c r="DN211" s="200">
        <v>0</v>
      </c>
      <c r="DO211" s="200">
        <v>0</v>
      </c>
      <c r="DP211" s="200">
        <v>0</v>
      </c>
      <c r="DQ211" s="1363" t="s">
        <v>671</v>
      </c>
      <c r="DR211" s="1370"/>
      <c r="DS211" s="1291">
        <v>82</v>
      </c>
      <c r="DT211" s="200">
        <v>0</v>
      </c>
      <c r="DU211" s="200">
        <v>0</v>
      </c>
      <c r="DV211" s="200">
        <v>0</v>
      </c>
      <c r="DW211" s="200">
        <v>0</v>
      </c>
      <c r="DX211" s="200">
        <v>0</v>
      </c>
      <c r="DY211" s="397"/>
    </row>
    <row r="212" spans="2:129" ht="15.95" customHeight="1">
      <c r="B212" s="509" t="s">
        <v>680</v>
      </c>
      <c r="C212" s="510"/>
      <c r="D212" s="511"/>
      <c r="E212" s="510"/>
      <c r="F212" s="511"/>
      <c r="G212" s="510"/>
      <c r="H212" s="511"/>
      <c r="I212" s="510"/>
      <c r="J212" s="511"/>
      <c r="K212" s="510"/>
      <c r="L212" s="511"/>
      <c r="M212" s="510"/>
      <c r="N212" s="511"/>
      <c r="O212" s="510"/>
      <c r="P212" s="511"/>
      <c r="Q212" s="510"/>
      <c r="R212" s="511"/>
      <c r="S212" s="510"/>
      <c r="T212" s="511"/>
      <c r="U212" s="510"/>
      <c r="V212" s="511"/>
      <c r="W212" s="510"/>
      <c r="X212" s="511"/>
      <c r="Y212" s="510"/>
      <c r="Z212" s="511"/>
      <c r="AA212" s="510"/>
      <c r="AB212" s="512"/>
      <c r="AC212" s="432"/>
      <c r="AD212" s="510"/>
      <c r="AE212" s="511"/>
      <c r="AF212" s="510"/>
      <c r="AG212" s="511"/>
      <c r="AH212" s="510"/>
      <c r="AI212" s="511"/>
      <c r="AJ212" s="510"/>
      <c r="AK212" s="511"/>
      <c r="AL212" s="510"/>
      <c r="AM212" s="511"/>
      <c r="AN212" s="510"/>
      <c r="AO212" s="511"/>
      <c r="AP212" s="510"/>
      <c r="AQ212" s="511"/>
      <c r="AR212" s="510"/>
      <c r="AS212" s="511"/>
      <c r="AT212" s="510"/>
      <c r="AU212" s="511"/>
      <c r="AV212" s="510"/>
      <c r="AW212" s="511"/>
      <c r="AX212" s="510"/>
      <c r="AY212" s="511"/>
      <c r="AZ212" s="510"/>
      <c r="BA212" s="511"/>
      <c r="BB212" s="510"/>
      <c r="BC212" s="512"/>
      <c r="BD212" s="433"/>
      <c r="BE212" s="510"/>
      <c r="BF212" s="511"/>
      <c r="BG212" s="510"/>
      <c r="BH212" s="511"/>
      <c r="BI212" s="510"/>
      <c r="BJ212" s="511"/>
      <c r="BK212" s="510"/>
      <c r="BL212" s="511"/>
      <c r="BM212" s="510"/>
      <c r="BN212" s="511"/>
      <c r="BO212" s="510"/>
      <c r="BP212" s="511"/>
      <c r="BQ212" s="510"/>
      <c r="BR212" s="511"/>
      <c r="BS212" s="510"/>
      <c r="BT212" s="511"/>
      <c r="BU212" s="510"/>
      <c r="BV212" s="511"/>
      <c r="BW212" s="510"/>
      <c r="BX212" s="511"/>
      <c r="BY212" s="510"/>
      <c r="BZ212" s="511"/>
      <c r="CA212" s="510"/>
      <c r="CB212" s="511"/>
      <c r="CC212" s="510"/>
      <c r="CD212" s="512"/>
      <c r="CE212" s="434"/>
      <c r="CF212" s="510"/>
      <c r="CG212" s="511"/>
      <c r="CH212" s="510"/>
      <c r="CI212" s="511"/>
      <c r="CJ212" s="510"/>
      <c r="CK212" s="511"/>
      <c r="CL212" s="510"/>
      <c r="CM212" s="511"/>
      <c r="CN212" s="510"/>
      <c r="CO212" s="511"/>
      <c r="CP212" s="510"/>
      <c r="CQ212" s="511"/>
      <c r="CR212" s="510"/>
      <c r="CS212" s="511"/>
      <c r="CT212" s="510"/>
      <c r="CU212" s="511"/>
      <c r="CV212" s="510"/>
      <c r="CW212" s="511"/>
      <c r="CX212" s="510"/>
      <c r="CY212" s="511"/>
      <c r="CZ212" s="510"/>
      <c r="DA212" s="511"/>
      <c r="DB212" s="510"/>
      <c r="DC212" s="511"/>
      <c r="DD212" s="510"/>
      <c r="DE212" s="512"/>
      <c r="DF212" s="513">
        <f t="shared" si="81"/>
        <v>0</v>
      </c>
      <c r="DG212" s="514" t="str">
        <f>IF(DF212=0,"",DF212/DB296)</f>
        <v/>
      </c>
      <c r="DH212" s="515">
        <f t="shared" si="82"/>
        <v>0</v>
      </c>
      <c r="DI212" s="200"/>
      <c r="DJ212" s="200">
        <v>0</v>
      </c>
      <c r="DK212" s="200">
        <v>0</v>
      </c>
      <c r="DL212" s="200">
        <v>0</v>
      </c>
      <c r="DM212" s="200">
        <v>0</v>
      </c>
      <c r="DN212" s="200">
        <v>0</v>
      </c>
      <c r="DO212" s="200">
        <v>0</v>
      </c>
      <c r="DP212" s="200">
        <v>0</v>
      </c>
      <c r="DQ212" s="1363" t="s">
        <v>679</v>
      </c>
      <c r="DR212" s="1370"/>
      <c r="DS212" s="1291">
        <v>83</v>
      </c>
      <c r="DT212" s="200">
        <v>0</v>
      </c>
      <c r="DU212" s="200">
        <v>0</v>
      </c>
      <c r="DV212" s="200">
        <v>0</v>
      </c>
      <c r="DW212" s="200">
        <v>0</v>
      </c>
      <c r="DX212" s="200">
        <v>0</v>
      </c>
      <c r="DY212" s="397"/>
    </row>
    <row r="213" spans="2:129" ht="15.95" customHeight="1">
      <c r="B213" s="509" t="s">
        <v>686</v>
      </c>
      <c r="C213" s="510"/>
      <c r="D213" s="511"/>
      <c r="E213" s="510"/>
      <c r="F213" s="511"/>
      <c r="G213" s="510"/>
      <c r="H213" s="511"/>
      <c r="I213" s="510"/>
      <c r="J213" s="511"/>
      <c r="K213" s="510"/>
      <c r="L213" s="511"/>
      <c r="M213" s="510"/>
      <c r="N213" s="511"/>
      <c r="O213" s="510"/>
      <c r="P213" s="511"/>
      <c r="Q213" s="510"/>
      <c r="R213" s="511"/>
      <c r="S213" s="510"/>
      <c r="T213" s="511"/>
      <c r="U213" s="510"/>
      <c r="V213" s="511"/>
      <c r="W213" s="510"/>
      <c r="X213" s="511"/>
      <c r="Y213" s="510"/>
      <c r="Z213" s="511"/>
      <c r="AA213" s="510"/>
      <c r="AB213" s="512"/>
      <c r="AC213" s="432"/>
      <c r="AD213" s="510"/>
      <c r="AE213" s="511"/>
      <c r="AF213" s="510"/>
      <c r="AG213" s="511"/>
      <c r="AH213" s="510"/>
      <c r="AI213" s="511"/>
      <c r="AJ213" s="510"/>
      <c r="AK213" s="511"/>
      <c r="AL213" s="510"/>
      <c r="AM213" s="511"/>
      <c r="AN213" s="510"/>
      <c r="AO213" s="511"/>
      <c r="AP213" s="510"/>
      <c r="AQ213" s="511"/>
      <c r="AR213" s="510"/>
      <c r="AS213" s="511"/>
      <c r="AT213" s="510"/>
      <c r="AU213" s="511"/>
      <c r="AV213" s="510"/>
      <c r="AW213" s="511"/>
      <c r="AX213" s="510"/>
      <c r="AY213" s="511"/>
      <c r="AZ213" s="510"/>
      <c r="BA213" s="511"/>
      <c r="BB213" s="510"/>
      <c r="BC213" s="512"/>
      <c r="BD213" s="433"/>
      <c r="BE213" s="510"/>
      <c r="BF213" s="511"/>
      <c r="BG213" s="510"/>
      <c r="BH213" s="511"/>
      <c r="BI213" s="510"/>
      <c r="BJ213" s="511"/>
      <c r="BK213" s="510"/>
      <c r="BL213" s="511"/>
      <c r="BM213" s="510"/>
      <c r="BN213" s="511"/>
      <c r="BO213" s="510"/>
      <c r="BP213" s="511"/>
      <c r="BQ213" s="510"/>
      <c r="BR213" s="511"/>
      <c r="BS213" s="510"/>
      <c r="BT213" s="511"/>
      <c r="BU213" s="510"/>
      <c r="BV213" s="511"/>
      <c r="BW213" s="510"/>
      <c r="BX213" s="511"/>
      <c r="BY213" s="510"/>
      <c r="BZ213" s="511"/>
      <c r="CA213" s="510"/>
      <c r="CB213" s="511"/>
      <c r="CC213" s="510"/>
      <c r="CD213" s="512"/>
      <c r="CE213" s="434"/>
      <c r="CF213" s="510"/>
      <c r="CG213" s="511"/>
      <c r="CH213" s="510"/>
      <c r="CI213" s="511"/>
      <c r="CJ213" s="510"/>
      <c r="CK213" s="511"/>
      <c r="CL213" s="510"/>
      <c r="CM213" s="511"/>
      <c r="CN213" s="510"/>
      <c r="CO213" s="511"/>
      <c r="CP213" s="510"/>
      <c r="CQ213" s="511"/>
      <c r="CR213" s="510"/>
      <c r="CS213" s="511"/>
      <c r="CT213" s="510"/>
      <c r="CU213" s="511"/>
      <c r="CV213" s="510"/>
      <c r="CW213" s="511"/>
      <c r="CX213" s="510"/>
      <c r="CY213" s="511"/>
      <c r="CZ213" s="510"/>
      <c r="DA213" s="511"/>
      <c r="DB213" s="510"/>
      <c r="DC213" s="511"/>
      <c r="DD213" s="510"/>
      <c r="DE213" s="512"/>
      <c r="DF213" s="513">
        <f t="shared" si="81"/>
        <v>0</v>
      </c>
      <c r="DG213" s="514" t="str">
        <f>IF(DF213=0,"",DF213/DB296)</f>
        <v/>
      </c>
      <c r="DH213" s="515">
        <f t="shared" si="82"/>
        <v>0</v>
      </c>
      <c r="DI213" s="200"/>
      <c r="DJ213" s="200">
        <v>0</v>
      </c>
      <c r="DK213" s="200">
        <v>0</v>
      </c>
      <c r="DL213" s="200">
        <v>0</v>
      </c>
      <c r="DM213" s="200">
        <v>0</v>
      </c>
      <c r="DN213" s="200">
        <v>0</v>
      </c>
      <c r="DO213" s="200">
        <v>0</v>
      </c>
      <c r="DP213" s="200">
        <v>0</v>
      </c>
      <c r="DQ213" s="1363" t="s">
        <v>685</v>
      </c>
      <c r="DR213" s="1370"/>
      <c r="DS213" s="1291">
        <v>84</v>
      </c>
      <c r="DT213" s="200">
        <v>0</v>
      </c>
      <c r="DU213" s="200">
        <v>0</v>
      </c>
      <c r="DV213" s="200">
        <v>0</v>
      </c>
      <c r="DW213" s="200">
        <v>0</v>
      </c>
      <c r="DX213" s="200">
        <v>0</v>
      </c>
      <c r="DY213" s="397"/>
    </row>
    <row r="214" spans="2:129" ht="15.95" customHeight="1">
      <c r="B214" s="509" t="s">
        <v>672</v>
      </c>
      <c r="C214" s="510"/>
      <c r="D214" s="511"/>
      <c r="E214" s="510"/>
      <c r="F214" s="511"/>
      <c r="G214" s="510"/>
      <c r="H214" s="511"/>
      <c r="I214" s="510"/>
      <c r="J214" s="511"/>
      <c r="K214" s="510"/>
      <c r="L214" s="511"/>
      <c r="M214" s="510"/>
      <c r="N214" s="511"/>
      <c r="O214" s="510"/>
      <c r="P214" s="511"/>
      <c r="Q214" s="510"/>
      <c r="R214" s="511"/>
      <c r="S214" s="510"/>
      <c r="T214" s="511"/>
      <c r="U214" s="510"/>
      <c r="V214" s="511"/>
      <c r="W214" s="510"/>
      <c r="X214" s="511"/>
      <c r="Y214" s="510"/>
      <c r="Z214" s="511"/>
      <c r="AA214" s="510"/>
      <c r="AB214" s="512"/>
      <c r="AC214" s="432"/>
      <c r="AD214" s="510"/>
      <c r="AE214" s="511"/>
      <c r="AF214" s="510"/>
      <c r="AG214" s="511"/>
      <c r="AH214" s="510"/>
      <c r="AI214" s="511"/>
      <c r="AJ214" s="510"/>
      <c r="AK214" s="511"/>
      <c r="AL214" s="510"/>
      <c r="AM214" s="511"/>
      <c r="AN214" s="510"/>
      <c r="AO214" s="511"/>
      <c r="AP214" s="510"/>
      <c r="AQ214" s="511"/>
      <c r="AR214" s="510"/>
      <c r="AS214" s="511"/>
      <c r="AT214" s="510"/>
      <c r="AU214" s="511"/>
      <c r="AV214" s="510"/>
      <c r="AW214" s="511"/>
      <c r="AX214" s="510"/>
      <c r="AY214" s="511"/>
      <c r="AZ214" s="510"/>
      <c r="BA214" s="511"/>
      <c r="BB214" s="510"/>
      <c r="BC214" s="512"/>
      <c r="BD214" s="433"/>
      <c r="BE214" s="510"/>
      <c r="BF214" s="511"/>
      <c r="BG214" s="510"/>
      <c r="BH214" s="511"/>
      <c r="BI214" s="510"/>
      <c r="BJ214" s="511"/>
      <c r="BK214" s="510"/>
      <c r="BL214" s="511"/>
      <c r="BM214" s="510"/>
      <c r="BN214" s="511"/>
      <c r="BO214" s="510"/>
      <c r="BP214" s="511"/>
      <c r="BQ214" s="510"/>
      <c r="BR214" s="511"/>
      <c r="BS214" s="510"/>
      <c r="BT214" s="511"/>
      <c r="BU214" s="510"/>
      <c r="BV214" s="511"/>
      <c r="BW214" s="510"/>
      <c r="BX214" s="511"/>
      <c r="BY214" s="510"/>
      <c r="BZ214" s="511"/>
      <c r="CA214" s="510"/>
      <c r="CB214" s="511"/>
      <c r="CC214" s="510"/>
      <c r="CD214" s="512"/>
      <c r="CE214" s="434"/>
      <c r="CF214" s="510"/>
      <c r="CG214" s="511"/>
      <c r="CH214" s="510"/>
      <c r="CI214" s="511"/>
      <c r="CJ214" s="510"/>
      <c r="CK214" s="511"/>
      <c r="CL214" s="510"/>
      <c r="CM214" s="511"/>
      <c r="CN214" s="510"/>
      <c r="CO214" s="511"/>
      <c r="CP214" s="510"/>
      <c r="CQ214" s="511"/>
      <c r="CR214" s="510"/>
      <c r="CS214" s="511"/>
      <c r="CT214" s="510"/>
      <c r="CU214" s="511"/>
      <c r="CV214" s="510"/>
      <c r="CW214" s="511"/>
      <c r="CX214" s="510"/>
      <c r="CY214" s="511"/>
      <c r="CZ214" s="510"/>
      <c r="DA214" s="511"/>
      <c r="DB214" s="510"/>
      <c r="DC214" s="511"/>
      <c r="DD214" s="510"/>
      <c r="DE214" s="512"/>
      <c r="DF214" s="513">
        <f t="shared" si="81"/>
        <v>0</v>
      </c>
      <c r="DG214" s="514" t="str">
        <f>IF(DF214=0,"",DF214/DB296)</f>
        <v/>
      </c>
      <c r="DH214" s="515">
        <f t="shared" si="82"/>
        <v>0</v>
      </c>
      <c r="DI214" s="200"/>
      <c r="DJ214" s="200">
        <v>0</v>
      </c>
      <c r="DK214" s="200">
        <v>0</v>
      </c>
      <c r="DL214" s="200">
        <v>0</v>
      </c>
      <c r="DM214" s="200">
        <v>0</v>
      </c>
      <c r="DN214" s="200">
        <v>0</v>
      </c>
      <c r="DO214" s="200">
        <v>0</v>
      </c>
      <c r="DP214" s="200">
        <v>0</v>
      </c>
      <c r="DQ214" s="1366" t="s">
        <v>665</v>
      </c>
      <c r="DR214" s="1375"/>
      <c r="DS214" s="1291">
        <v>85</v>
      </c>
      <c r="DT214" s="200">
        <v>0</v>
      </c>
      <c r="DU214" s="200">
        <v>0</v>
      </c>
      <c r="DV214" s="200">
        <v>0</v>
      </c>
      <c r="DW214" s="200">
        <v>0</v>
      </c>
      <c r="DX214" s="200">
        <v>0</v>
      </c>
      <c r="DY214" s="397"/>
    </row>
    <row r="215" spans="2:129" ht="15.95" customHeight="1">
      <c r="B215" s="509" t="s">
        <v>699</v>
      </c>
      <c r="C215" s="510"/>
      <c r="D215" s="511"/>
      <c r="E215" s="510"/>
      <c r="F215" s="511"/>
      <c r="G215" s="510"/>
      <c r="H215" s="511"/>
      <c r="I215" s="510"/>
      <c r="J215" s="511"/>
      <c r="K215" s="510"/>
      <c r="L215" s="511"/>
      <c r="M215" s="510"/>
      <c r="N215" s="511"/>
      <c r="O215" s="510"/>
      <c r="P215" s="511"/>
      <c r="Q215" s="510"/>
      <c r="R215" s="511"/>
      <c r="S215" s="510"/>
      <c r="T215" s="511"/>
      <c r="U215" s="510"/>
      <c r="V215" s="511"/>
      <c r="W215" s="510"/>
      <c r="X215" s="511"/>
      <c r="Y215" s="510"/>
      <c r="Z215" s="511"/>
      <c r="AA215" s="510"/>
      <c r="AB215" s="512"/>
      <c r="AC215" s="432"/>
      <c r="AD215" s="510"/>
      <c r="AE215" s="511"/>
      <c r="AF215" s="510"/>
      <c r="AG215" s="511"/>
      <c r="AH215" s="510"/>
      <c r="AI215" s="511"/>
      <c r="AJ215" s="510"/>
      <c r="AK215" s="511"/>
      <c r="AL215" s="510"/>
      <c r="AM215" s="511"/>
      <c r="AN215" s="510"/>
      <c r="AO215" s="511"/>
      <c r="AP215" s="510"/>
      <c r="AQ215" s="511"/>
      <c r="AR215" s="510"/>
      <c r="AS215" s="511"/>
      <c r="AT215" s="510"/>
      <c r="AU215" s="511"/>
      <c r="AV215" s="510"/>
      <c r="AW215" s="511"/>
      <c r="AX215" s="510"/>
      <c r="AY215" s="511"/>
      <c r="AZ215" s="510"/>
      <c r="BA215" s="511"/>
      <c r="BB215" s="510"/>
      <c r="BC215" s="512"/>
      <c r="BD215" s="433"/>
      <c r="BE215" s="510"/>
      <c r="BF215" s="511"/>
      <c r="BG215" s="510"/>
      <c r="BH215" s="511"/>
      <c r="BI215" s="510"/>
      <c r="BJ215" s="511"/>
      <c r="BK215" s="510"/>
      <c r="BL215" s="511"/>
      <c r="BM215" s="510"/>
      <c r="BN215" s="511"/>
      <c r="BO215" s="510"/>
      <c r="BP215" s="511"/>
      <c r="BQ215" s="510"/>
      <c r="BR215" s="511"/>
      <c r="BS215" s="510"/>
      <c r="BT215" s="511"/>
      <c r="BU215" s="510"/>
      <c r="BV215" s="511"/>
      <c r="BW215" s="510"/>
      <c r="BX215" s="511"/>
      <c r="BY215" s="510"/>
      <c r="BZ215" s="511"/>
      <c r="CA215" s="510"/>
      <c r="CB215" s="511"/>
      <c r="CC215" s="510"/>
      <c r="CD215" s="512"/>
      <c r="CE215" s="434"/>
      <c r="CF215" s="510"/>
      <c r="CG215" s="511"/>
      <c r="CH215" s="510"/>
      <c r="CI215" s="511"/>
      <c r="CJ215" s="510"/>
      <c r="CK215" s="511"/>
      <c r="CL215" s="510"/>
      <c r="CM215" s="511"/>
      <c r="CN215" s="510"/>
      <c r="CO215" s="511"/>
      <c r="CP215" s="510"/>
      <c r="CQ215" s="511"/>
      <c r="CR215" s="510"/>
      <c r="CS215" s="511"/>
      <c r="CT215" s="510"/>
      <c r="CU215" s="511"/>
      <c r="CV215" s="510"/>
      <c r="CW215" s="511"/>
      <c r="CX215" s="510"/>
      <c r="CY215" s="511"/>
      <c r="CZ215" s="510"/>
      <c r="DA215" s="511"/>
      <c r="DB215" s="510"/>
      <c r="DC215" s="511"/>
      <c r="DD215" s="510"/>
      <c r="DE215" s="512"/>
      <c r="DF215" s="513">
        <f t="shared" si="81"/>
        <v>0</v>
      </c>
      <c r="DG215" s="514" t="str">
        <f>IF(DF215=0,"",DF215/DB296)</f>
        <v/>
      </c>
      <c r="DH215" s="515">
        <f t="shared" si="82"/>
        <v>0</v>
      </c>
      <c r="DI215" s="200"/>
      <c r="DJ215" s="200">
        <v>0</v>
      </c>
      <c r="DK215" s="200">
        <v>0</v>
      </c>
      <c r="DL215" s="200">
        <v>0</v>
      </c>
      <c r="DM215" s="200">
        <v>0</v>
      </c>
      <c r="DN215" s="200">
        <v>0</v>
      </c>
      <c r="DO215" s="200">
        <v>0</v>
      </c>
      <c r="DP215" s="200">
        <v>0</v>
      </c>
      <c r="DQ215" s="1366" t="s">
        <v>658</v>
      </c>
      <c r="DR215" s="1375"/>
      <c r="DS215" s="1291">
        <v>86</v>
      </c>
      <c r="DT215" s="200">
        <v>0</v>
      </c>
      <c r="DU215" s="200">
        <v>0</v>
      </c>
      <c r="DV215" s="200">
        <v>0</v>
      </c>
      <c r="DW215" s="200">
        <v>0</v>
      </c>
      <c r="DX215" s="200">
        <v>0</v>
      </c>
      <c r="DY215" s="397"/>
    </row>
    <row r="216" spans="2:129" ht="15.95" customHeight="1">
      <c r="B216" s="509" t="s">
        <v>631</v>
      </c>
      <c r="C216" s="510"/>
      <c r="D216" s="511"/>
      <c r="E216" s="510"/>
      <c r="F216" s="511"/>
      <c r="G216" s="510"/>
      <c r="H216" s="511"/>
      <c r="I216" s="510"/>
      <c r="J216" s="511"/>
      <c r="K216" s="510"/>
      <c r="L216" s="511"/>
      <c r="M216" s="510"/>
      <c r="N216" s="511"/>
      <c r="O216" s="510"/>
      <c r="P216" s="511"/>
      <c r="Q216" s="510"/>
      <c r="R216" s="511"/>
      <c r="S216" s="510"/>
      <c r="T216" s="511"/>
      <c r="U216" s="510"/>
      <c r="V216" s="511"/>
      <c r="W216" s="510"/>
      <c r="X216" s="511"/>
      <c r="Y216" s="510"/>
      <c r="Z216" s="511"/>
      <c r="AA216" s="510"/>
      <c r="AB216" s="512"/>
      <c r="AC216" s="432"/>
      <c r="AD216" s="510"/>
      <c r="AE216" s="511"/>
      <c r="AF216" s="510"/>
      <c r="AG216" s="511"/>
      <c r="AH216" s="510"/>
      <c r="AI216" s="511"/>
      <c r="AJ216" s="510"/>
      <c r="AK216" s="511"/>
      <c r="AL216" s="510"/>
      <c r="AM216" s="511"/>
      <c r="AN216" s="510"/>
      <c r="AO216" s="511"/>
      <c r="AP216" s="510"/>
      <c r="AQ216" s="511"/>
      <c r="AR216" s="510"/>
      <c r="AS216" s="511"/>
      <c r="AT216" s="510"/>
      <c r="AU216" s="511"/>
      <c r="AV216" s="510"/>
      <c r="AW216" s="511"/>
      <c r="AX216" s="510"/>
      <c r="AY216" s="511"/>
      <c r="AZ216" s="510"/>
      <c r="BA216" s="511"/>
      <c r="BB216" s="510"/>
      <c r="BC216" s="512"/>
      <c r="BD216" s="433"/>
      <c r="BE216" s="510"/>
      <c r="BF216" s="511"/>
      <c r="BG216" s="510"/>
      <c r="BH216" s="511"/>
      <c r="BI216" s="510"/>
      <c r="BJ216" s="511"/>
      <c r="BK216" s="510"/>
      <c r="BL216" s="511"/>
      <c r="BM216" s="510"/>
      <c r="BN216" s="511"/>
      <c r="BO216" s="510"/>
      <c r="BP216" s="511"/>
      <c r="BQ216" s="510"/>
      <c r="BR216" s="511"/>
      <c r="BS216" s="510"/>
      <c r="BT216" s="511"/>
      <c r="BU216" s="510"/>
      <c r="BV216" s="511"/>
      <c r="BW216" s="510"/>
      <c r="BX216" s="511"/>
      <c r="BY216" s="510"/>
      <c r="BZ216" s="511"/>
      <c r="CA216" s="510"/>
      <c r="CB216" s="511"/>
      <c r="CC216" s="510"/>
      <c r="CD216" s="512"/>
      <c r="CE216" s="434"/>
      <c r="CF216" s="510"/>
      <c r="CG216" s="511"/>
      <c r="CH216" s="510"/>
      <c r="CI216" s="511"/>
      <c r="CJ216" s="510"/>
      <c r="CK216" s="511"/>
      <c r="CL216" s="510"/>
      <c r="CM216" s="511"/>
      <c r="CN216" s="510"/>
      <c r="CO216" s="511"/>
      <c r="CP216" s="510"/>
      <c r="CQ216" s="511"/>
      <c r="CR216" s="510"/>
      <c r="CS216" s="511"/>
      <c r="CT216" s="510"/>
      <c r="CU216" s="511"/>
      <c r="CV216" s="510"/>
      <c r="CW216" s="511"/>
      <c r="CX216" s="510"/>
      <c r="CY216" s="511"/>
      <c r="CZ216" s="510"/>
      <c r="DA216" s="511"/>
      <c r="DB216" s="510"/>
      <c r="DC216" s="511"/>
      <c r="DD216" s="510"/>
      <c r="DE216" s="512"/>
      <c r="DF216" s="513">
        <f t="shared" si="81"/>
        <v>0</v>
      </c>
      <c r="DG216" s="514" t="str">
        <f>IF(DF216=0,"",DF216/DB296)</f>
        <v/>
      </c>
      <c r="DH216" s="515">
        <f t="shared" si="82"/>
        <v>0</v>
      </c>
      <c r="DI216" s="200"/>
      <c r="DJ216" s="200">
        <v>0</v>
      </c>
      <c r="DK216" s="200">
        <v>0</v>
      </c>
      <c r="DL216" s="200">
        <v>0</v>
      </c>
      <c r="DM216" s="200">
        <v>0</v>
      </c>
      <c r="DN216" s="200">
        <v>0</v>
      </c>
      <c r="DO216" s="200">
        <v>0</v>
      </c>
      <c r="DP216" s="200">
        <v>0</v>
      </c>
      <c r="DQ216" s="1366" t="s">
        <v>644</v>
      </c>
      <c r="DR216" s="1375"/>
      <c r="DS216" s="1291">
        <v>87</v>
      </c>
      <c r="DT216" s="200">
        <v>0</v>
      </c>
      <c r="DU216" s="200">
        <v>0</v>
      </c>
      <c r="DV216" s="200">
        <v>0</v>
      </c>
      <c r="DW216" s="200">
        <v>0</v>
      </c>
      <c r="DX216" s="200">
        <v>0</v>
      </c>
      <c r="DY216" s="397"/>
    </row>
    <row r="217" spans="2:129" ht="15.95" customHeight="1">
      <c r="B217" s="509" t="s">
        <v>650</v>
      </c>
      <c r="C217" s="510"/>
      <c r="D217" s="511"/>
      <c r="E217" s="510"/>
      <c r="F217" s="511"/>
      <c r="G217" s="510"/>
      <c r="H217" s="511"/>
      <c r="I217" s="510"/>
      <c r="J217" s="511"/>
      <c r="K217" s="510"/>
      <c r="L217" s="511"/>
      <c r="M217" s="510"/>
      <c r="N217" s="511"/>
      <c r="O217" s="510"/>
      <c r="P217" s="511"/>
      <c r="Q217" s="510"/>
      <c r="R217" s="511"/>
      <c r="S217" s="510"/>
      <c r="T217" s="511"/>
      <c r="U217" s="510"/>
      <c r="V217" s="511"/>
      <c r="W217" s="510"/>
      <c r="X217" s="511"/>
      <c r="Y217" s="510"/>
      <c r="Z217" s="511"/>
      <c r="AA217" s="510"/>
      <c r="AB217" s="512"/>
      <c r="AC217" s="432"/>
      <c r="AD217" s="510"/>
      <c r="AE217" s="511"/>
      <c r="AF217" s="510"/>
      <c r="AG217" s="511"/>
      <c r="AH217" s="510"/>
      <c r="AI217" s="511"/>
      <c r="AJ217" s="510"/>
      <c r="AK217" s="511"/>
      <c r="AL217" s="510"/>
      <c r="AM217" s="511"/>
      <c r="AN217" s="510"/>
      <c r="AO217" s="511"/>
      <c r="AP217" s="510"/>
      <c r="AQ217" s="511"/>
      <c r="AR217" s="510"/>
      <c r="AS217" s="511"/>
      <c r="AT217" s="510"/>
      <c r="AU217" s="511"/>
      <c r="AV217" s="510"/>
      <c r="AW217" s="511"/>
      <c r="AX217" s="510"/>
      <c r="AY217" s="511"/>
      <c r="AZ217" s="510"/>
      <c r="BA217" s="511"/>
      <c r="BB217" s="510"/>
      <c r="BC217" s="512"/>
      <c r="BD217" s="433"/>
      <c r="BE217" s="510"/>
      <c r="BF217" s="511"/>
      <c r="BG217" s="510"/>
      <c r="BH217" s="511"/>
      <c r="BI217" s="510"/>
      <c r="BJ217" s="511"/>
      <c r="BK217" s="510"/>
      <c r="BL217" s="511"/>
      <c r="BM217" s="510"/>
      <c r="BN217" s="511"/>
      <c r="BO217" s="510"/>
      <c r="BP217" s="511"/>
      <c r="BQ217" s="510"/>
      <c r="BR217" s="511"/>
      <c r="BS217" s="510"/>
      <c r="BT217" s="511"/>
      <c r="BU217" s="510"/>
      <c r="BV217" s="511"/>
      <c r="BW217" s="510"/>
      <c r="BX217" s="511"/>
      <c r="BY217" s="510"/>
      <c r="BZ217" s="511"/>
      <c r="CA217" s="510"/>
      <c r="CB217" s="511"/>
      <c r="CC217" s="510"/>
      <c r="CD217" s="512"/>
      <c r="CE217" s="434"/>
      <c r="CF217" s="510"/>
      <c r="CG217" s="511"/>
      <c r="CH217" s="510"/>
      <c r="CI217" s="511"/>
      <c r="CJ217" s="510"/>
      <c r="CK217" s="511"/>
      <c r="CL217" s="510"/>
      <c r="CM217" s="511"/>
      <c r="CN217" s="510"/>
      <c r="CO217" s="511"/>
      <c r="CP217" s="510"/>
      <c r="CQ217" s="511"/>
      <c r="CR217" s="510"/>
      <c r="CS217" s="511"/>
      <c r="CT217" s="510"/>
      <c r="CU217" s="511"/>
      <c r="CV217" s="510"/>
      <c r="CW217" s="511"/>
      <c r="CX217" s="510"/>
      <c r="CY217" s="511"/>
      <c r="CZ217" s="510"/>
      <c r="DA217" s="511"/>
      <c r="DB217" s="510"/>
      <c r="DC217" s="511"/>
      <c r="DD217" s="510"/>
      <c r="DE217" s="512"/>
      <c r="DF217" s="513">
        <f t="shared" si="81"/>
        <v>0</v>
      </c>
      <c r="DG217" s="514" t="str">
        <f>IF(DF217=0,"",DF217/DB296)</f>
        <v/>
      </c>
      <c r="DH217" s="515">
        <f t="shared" si="82"/>
        <v>0</v>
      </c>
      <c r="DI217" s="200"/>
      <c r="DJ217" s="200">
        <v>0</v>
      </c>
      <c r="DK217" s="200">
        <v>0</v>
      </c>
      <c r="DL217" s="200">
        <v>0</v>
      </c>
      <c r="DM217" s="200">
        <v>0</v>
      </c>
      <c r="DN217" s="200">
        <v>0</v>
      </c>
      <c r="DO217" s="200">
        <v>0</v>
      </c>
      <c r="DP217" s="200">
        <v>0</v>
      </c>
      <c r="DQ217" s="1366" t="s">
        <v>637</v>
      </c>
      <c r="DR217" s="1375"/>
      <c r="DS217" s="1291">
        <v>88</v>
      </c>
      <c r="DT217" s="200">
        <v>0</v>
      </c>
      <c r="DU217" s="200">
        <v>0</v>
      </c>
      <c r="DV217" s="200">
        <v>0</v>
      </c>
      <c r="DW217" s="200">
        <v>0</v>
      </c>
      <c r="DX217" s="200">
        <v>0</v>
      </c>
      <c r="DY217" s="397"/>
    </row>
    <row r="218" spans="2:129" ht="15.95" customHeight="1">
      <c r="B218" s="509" t="s">
        <v>689</v>
      </c>
      <c r="C218" s="510"/>
      <c r="D218" s="511"/>
      <c r="E218" s="510"/>
      <c r="F218" s="511"/>
      <c r="G218" s="510"/>
      <c r="H218" s="511"/>
      <c r="I218" s="510"/>
      <c r="J218" s="511"/>
      <c r="K218" s="510"/>
      <c r="L218" s="511"/>
      <c r="M218" s="510"/>
      <c r="N218" s="511"/>
      <c r="O218" s="510"/>
      <c r="P218" s="511"/>
      <c r="Q218" s="510"/>
      <c r="R218" s="511"/>
      <c r="S218" s="510"/>
      <c r="T218" s="511"/>
      <c r="U218" s="510"/>
      <c r="V218" s="511"/>
      <c r="W218" s="510"/>
      <c r="X218" s="511"/>
      <c r="Y218" s="510"/>
      <c r="Z218" s="511"/>
      <c r="AA218" s="510"/>
      <c r="AB218" s="512"/>
      <c r="AC218" s="432"/>
      <c r="AD218" s="510"/>
      <c r="AE218" s="511"/>
      <c r="AF218" s="510"/>
      <c r="AG218" s="511"/>
      <c r="AH218" s="510"/>
      <c r="AI218" s="511"/>
      <c r="AJ218" s="510"/>
      <c r="AK218" s="511"/>
      <c r="AL218" s="510"/>
      <c r="AM218" s="511"/>
      <c r="AN218" s="510"/>
      <c r="AO218" s="511"/>
      <c r="AP218" s="510"/>
      <c r="AQ218" s="511"/>
      <c r="AR218" s="510"/>
      <c r="AS218" s="511"/>
      <c r="AT218" s="510"/>
      <c r="AU218" s="511"/>
      <c r="AV218" s="510"/>
      <c r="AW218" s="511"/>
      <c r="AX218" s="510"/>
      <c r="AY218" s="511"/>
      <c r="AZ218" s="510"/>
      <c r="BA218" s="511"/>
      <c r="BB218" s="510"/>
      <c r="BC218" s="512"/>
      <c r="BD218" s="433"/>
      <c r="BE218" s="510"/>
      <c r="BF218" s="511"/>
      <c r="BG218" s="510"/>
      <c r="BH218" s="511"/>
      <c r="BI218" s="510"/>
      <c r="BJ218" s="511"/>
      <c r="BK218" s="510"/>
      <c r="BL218" s="511"/>
      <c r="BM218" s="510"/>
      <c r="BN218" s="511"/>
      <c r="BO218" s="510"/>
      <c r="BP218" s="511"/>
      <c r="BQ218" s="510"/>
      <c r="BR218" s="511"/>
      <c r="BS218" s="510"/>
      <c r="BT218" s="511"/>
      <c r="BU218" s="510"/>
      <c r="BV218" s="511"/>
      <c r="BW218" s="510"/>
      <c r="BX218" s="511"/>
      <c r="BY218" s="510"/>
      <c r="BZ218" s="511"/>
      <c r="CA218" s="510"/>
      <c r="CB218" s="511"/>
      <c r="CC218" s="510"/>
      <c r="CD218" s="512"/>
      <c r="CE218" s="434"/>
      <c r="CF218" s="510"/>
      <c r="CG218" s="511"/>
      <c r="CH218" s="510"/>
      <c r="CI218" s="511"/>
      <c r="CJ218" s="510"/>
      <c r="CK218" s="511"/>
      <c r="CL218" s="510"/>
      <c r="CM218" s="511"/>
      <c r="CN218" s="510"/>
      <c r="CO218" s="511"/>
      <c r="CP218" s="510"/>
      <c r="CQ218" s="511"/>
      <c r="CR218" s="510"/>
      <c r="CS218" s="511"/>
      <c r="CT218" s="510"/>
      <c r="CU218" s="511"/>
      <c r="CV218" s="510"/>
      <c r="CW218" s="511"/>
      <c r="CX218" s="510"/>
      <c r="CY218" s="511"/>
      <c r="CZ218" s="510"/>
      <c r="DA218" s="511"/>
      <c r="DB218" s="510"/>
      <c r="DC218" s="511"/>
      <c r="DD218" s="510"/>
      <c r="DE218" s="512"/>
      <c r="DF218" s="513">
        <f t="shared" si="81"/>
        <v>0</v>
      </c>
      <c r="DG218" s="514" t="str">
        <f>IF(DF218=0,"",DF218/DB296)</f>
        <v/>
      </c>
      <c r="DH218" s="515">
        <f t="shared" si="82"/>
        <v>0</v>
      </c>
      <c r="DI218" s="200"/>
      <c r="DJ218" s="200">
        <v>0</v>
      </c>
      <c r="DK218" s="200">
        <v>0</v>
      </c>
      <c r="DL218" s="200">
        <v>0</v>
      </c>
      <c r="DM218" s="200">
        <v>0</v>
      </c>
      <c r="DN218" s="200">
        <v>0</v>
      </c>
      <c r="DO218" s="200">
        <v>0</v>
      </c>
      <c r="DP218" s="200">
        <v>0</v>
      </c>
      <c r="DQ218" s="1366" t="s">
        <v>680</v>
      </c>
      <c r="DR218" s="1375"/>
      <c r="DS218" s="1291">
        <v>89</v>
      </c>
      <c r="DT218" s="200">
        <v>0</v>
      </c>
      <c r="DU218" s="200">
        <v>0</v>
      </c>
      <c r="DV218" s="200">
        <v>0</v>
      </c>
      <c r="DW218" s="200">
        <v>0</v>
      </c>
      <c r="DX218" s="200">
        <v>0</v>
      </c>
      <c r="DY218" s="397"/>
    </row>
    <row r="219" spans="2:129" ht="15.95" customHeight="1">
      <c r="B219" s="509" t="s">
        <v>704</v>
      </c>
      <c r="C219" s="510"/>
      <c r="D219" s="511"/>
      <c r="E219" s="510"/>
      <c r="F219" s="511"/>
      <c r="G219" s="510"/>
      <c r="H219" s="511"/>
      <c r="I219" s="510"/>
      <c r="J219" s="511"/>
      <c r="K219" s="510"/>
      <c r="L219" s="511"/>
      <c r="M219" s="510"/>
      <c r="N219" s="511"/>
      <c r="O219" s="510"/>
      <c r="P219" s="511"/>
      <c r="Q219" s="510"/>
      <c r="R219" s="511"/>
      <c r="S219" s="510"/>
      <c r="T219" s="511"/>
      <c r="U219" s="510"/>
      <c r="V219" s="511"/>
      <c r="W219" s="510"/>
      <c r="X219" s="511"/>
      <c r="Y219" s="510"/>
      <c r="Z219" s="511"/>
      <c r="AA219" s="510"/>
      <c r="AB219" s="512"/>
      <c r="AC219" s="432"/>
      <c r="AD219" s="510"/>
      <c r="AE219" s="511"/>
      <c r="AF219" s="510"/>
      <c r="AG219" s="511"/>
      <c r="AH219" s="510"/>
      <c r="AI219" s="511"/>
      <c r="AJ219" s="510"/>
      <c r="AK219" s="511"/>
      <c r="AL219" s="510"/>
      <c r="AM219" s="511"/>
      <c r="AN219" s="510"/>
      <c r="AO219" s="511"/>
      <c r="AP219" s="510"/>
      <c r="AQ219" s="511"/>
      <c r="AR219" s="510"/>
      <c r="AS219" s="511"/>
      <c r="AT219" s="510"/>
      <c r="AU219" s="511"/>
      <c r="AV219" s="510"/>
      <c r="AW219" s="511"/>
      <c r="AX219" s="510"/>
      <c r="AY219" s="511"/>
      <c r="AZ219" s="510"/>
      <c r="BA219" s="511"/>
      <c r="BB219" s="510"/>
      <c r="BC219" s="512"/>
      <c r="BD219" s="433"/>
      <c r="BE219" s="510"/>
      <c r="BF219" s="511"/>
      <c r="BG219" s="510"/>
      <c r="BH219" s="511"/>
      <c r="BI219" s="510"/>
      <c r="BJ219" s="511"/>
      <c r="BK219" s="510"/>
      <c r="BL219" s="511"/>
      <c r="BM219" s="510"/>
      <c r="BN219" s="511"/>
      <c r="BO219" s="510"/>
      <c r="BP219" s="511"/>
      <c r="BQ219" s="510"/>
      <c r="BR219" s="511"/>
      <c r="BS219" s="510"/>
      <c r="BT219" s="511"/>
      <c r="BU219" s="510"/>
      <c r="BV219" s="511"/>
      <c r="BW219" s="510"/>
      <c r="BX219" s="511"/>
      <c r="BY219" s="510"/>
      <c r="BZ219" s="511"/>
      <c r="CA219" s="510"/>
      <c r="CB219" s="511"/>
      <c r="CC219" s="510"/>
      <c r="CD219" s="512"/>
      <c r="CE219" s="434"/>
      <c r="CF219" s="510"/>
      <c r="CG219" s="511"/>
      <c r="CH219" s="510"/>
      <c r="CI219" s="511"/>
      <c r="CJ219" s="510"/>
      <c r="CK219" s="511"/>
      <c r="CL219" s="510"/>
      <c r="CM219" s="511"/>
      <c r="CN219" s="510"/>
      <c r="CO219" s="511"/>
      <c r="CP219" s="510"/>
      <c r="CQ219" s="511"/>
      <c r="CR219" s="510"/>
      <c r="CS219" s="511"/>
      <c r="CT219" s="510"/>
      <c r="CU219" s="511"/>
      <c r="CV219" s="510"/>
      <c r="CW219" s="511"/>
      <c r="CX219" s="510"/>
      <c r="CY219" s="511"/>
      <c r="CZ219" s="510"/>
      <c r="DA219" s="511"/>
      <c r="DB219" s="510"/>
      <c r="DC219" s="511"/>
      <c r="DD219" s="510"/>
      <c r="DE219" s="512"/>
      <c r="DF219" s="513">
        <f t="shared" si="81"/>
        <v>0</v>
      </c>
      <c r="DG219" s="514" t="str">
        <f>IF(DF219=0,"",DF219/DB296)</f>
        <v/>
      </c>
      <c r="DH219" s="515">
        <f t="shared" si="82"/>
        <v>0</v>
      </c>
      <c r="DI219" s="200"/>
      <c r="DJ219" s="200">
        <v>0</v>
      </c>
      <c r="DK219" s="200">
        <v>0</v>
      </c>
      <c r="DL219" s="200">
        <v>0</v>
      </c>
      <c r="DM219" s="200">
        <v>0</v>
      </c>
      <c r="DN219" s="200">
        <v>0</v>
      </c>
      <c r="DO219" s="200">
        <v>0</v>
      </c>
      <c r="DP219" s="200">
        <v>0</v>
      </c>
      <c r="DQ219" s="1366" t="s">
        <v>686</v>
      </c>
      <c r="DR219" s="1375"/>
      <c r="DS219" s="1291">
        <v>90</v>
      </c>
      <c r="DT219" s="200">
        <v>0</v>
      </c>
      <c r="DU219" s="200">
        <v>0</v>
      </c>
      <c r="DV219" s="200">
        <v>0</v>
      </c>
      <c r="DW219" s="200">
        <v>0</v>
      </c>
      <c r="DX219" s="200">
        <v>0</v>
      </c>
      <c r="DY219" s="397"/>
    </row>
    <row r="220" spans="2:129" ht="15.95" customHeight="1">
      <c r="B220" s="509" t="s">
        <v>705</v>
      </c>
      <c r="C220" s="510"/>
      <c r="D220" s="511"/>
      <c r="E220" s="510"/>
      <c r="F220" s="511"/>
      <c r="G220" s="510"/>
      <c r="H220" s="511"/>
      <c r="I220" s="510"/>
      <c r="J220" s="511"/>
      <c r="K220" s="510"/>
      <c r="L220" s="511"/>
      <c r="M220" s="510"/>
      <c r="N220" s="511"/>
      <c r="O220" s="510"/>
      <c r="P220" s="511"/>
      <c r="Q220" s="510"/>
      <c r="R220" s="511"/>
      <c r="S220" s="510"/>
      <c r="T220" s="511"/>
      <c r="U220" s="510"/>
      <c r="V220" s="511"/>
      <c r="W220" s="510"/>
      <c r="X220" s="511"/>
      <c r="Y220" s="510"/>
      <c r="Z220" s="511"/>
      <c r="AA220" s="510"/>
      <c r="AB220" s="512"/>
      <c r="AC220" s="432"/>
      <c r="AD220" s="510"/>
      <c r="AE220" s="511"/>
      <c r="AF220" s="510"/>
      <c r="AG220" s="511"/>
      <c r="AH220" s="510"/>
      <c r="AI220" s="511"/>
      <c r="AJ220" s="510"/>
      <c r="AK220" s="511"/>
      <c r="AL220" s="510"/>
      <c r="AM220" s="511"/>
      <c r="AN220" s="510"/>
      <c r="AO220" s="511"/>
      <c r="AP220" s="510"/>
      <c r="AQ220" s="511"/>
      <c r="AR220" s="510"/>
      <c r="AS220" s="511"/>
      <c r="AT220" s="510"/>
      <c r="AU220" s="511"/>
      <c r="AV220" s="510"/>
      <c r="AW220" s="511"/>
      <c r="AX220" s="510"/>
      <c r="AY220" s="511"/>
      <c r="AZ220" s="510"/>
      <c r="BA220" s="511"/>
      <c r="BB220" s="510"/>
      <c r="BC220" s="512"/>
      <c r="BD220" s="433"/>
      <c r="BE220" s="510"/>
      <c r="BF220" s="511"/>
      <c r="BG220" s="510"/>
      <c r="BH220" s="511"/>
      <c r="BI220" s="510"/>
      <c r="BJ220" s="511"/>
      <c r="BK220" s="510"/>
      <c r="BL220" s="511"/>
      <c r="BM220" s="510"/>
      <c r="BN220" s="511"/>
      <c r="BO220" s="510"/>
      <c r="BP220" s="511"/>
      <c r="BQ220" s="510"/>
      <c r="BR220" s="511"/>
      <c r="BS220" s="510"/>
      <c r="BT220" s="511"/>
      <c r="BU220" s="510"/>
      <c r="BV220" s="511"/>
      <c r="BW220" s="510"/>
      <c r="BX220" s="511"/>
      <c r="BY220" s="510"/>
      <c r="BZ220" s="511"/>
      <c r="CA220" s="510"/>
      <c r="CB220" s="511"/>
      <c r="CC220" s="510"/>
      <c r="CD220" s="512"/>
      <c r="CE220" s="434"/>
      <c r="CF220" s="510"/>
      <c r="CG220" s="511"/>
      <c r="CH220" s="510"/>
      <c r="CI220" s="511"/>
      <c r="CJ220" s="510"/>
      <c r="CK220" s="511"/>
      <c r="CL220" s="510"/>
      <c r="CM220" s="511"/>
      <c r="CN220" s="510"/>
      <c r="CO220" s="511"/>
      <c r="CP220" s="510"/>
      <c r="CQ220" s="511"/>
      <c r="CR220" s="510"/>
      <c r="CS220" s="511"/>
      <c r="CT220" s="510"/>
      <c r="CU220" s="511"/>
      <c r="CV220" s="510"/>
      <c r="CW220" s="511"/>
      <c r="CX220" s="510"/>
      <c r="CY220" s="511"/>
      <c r="CZ220" s="510"/>
      <c r="DA220" s="511"/>
      <c r="DB220" s="510"/>
      <c r="DC220" s="511"/>
      <c r="DD220" s="510"/>
      <c r="DE220" s="512"/>
      <c r="DF220" s="513">
        <f t="shared" si="81"/>
        <v>0</v>
      </c>
      <c r="DG220" s="514" t="str">
        <f>IF(DF220=0,"",DF220/DB296)</f>
        <v/>
      </c>
      <c r="DH220" s="515">
        <f t="shared" si="82"/>
        <v>0</v>
      </c>
      <c r="DI220" s="200"/>
      <c r="DJ220" s="200">
        <v>0</v>
      </c>
      <c r="DK220" s="200">
        <v>0</v>
      </c>
      <c r="DL220" s="200">
        <v>0</v>
      </c>
      <c r="DM220" s="200">
        <v>0</v>
      </c>
      <c r="DN220" s="200">
        <v>0</v>
      </c>
      <c r="DO220" s="200">
        <v>0</v>
      </c>
      <c r="DP220" s="200">
        <v>0</v>
      </c>
      <c r="DQ220" s="1366" t="s">
        <v>672</v>
      </c>
      <c r="DR220" s="1375"/>
      <c r="DS220" s="1291">
        <v>91</v>
      </c>
      <c r="DT220" s="200">
        <v>0</v>
      </c>
      <c r="DU220" s="200">
        <v>0</v>
      </c>
      <c r="DV220" s="200">
        <v>0</v>
      </c>
      <c r="DW220" s="200">
        <v>0</v>
      </c>
      <c r="DX220" s="200">
        <v>0</v>
      </c>
      <c r="DY220" s="397"/>
    </row>
    <row r="221" spans="2:129" ht="15.95" customHeight="1">
      <c r="B221" s="509" t="s">
        <v>630</v>
      </c>
      <c r="C221" s="510"/>
      <c r="D221" s="511"/>
      <c r="E221" s="510"/>
      <c r="F221" s="511"/>
      <c r="G221" s="510"/>
      <c r="H221" s="511"/>
      <c r="I221" s="510"/>
      <c r="J221" s="511"/>
      <c r="K221" s="510"/>
      <c r="L221" s="511"/>
      <c r="M221" s="510"/>
      <c r="N221" s="511"/>
      <c r="O221" s="510"/>
      <c r="P221" s="511"/>
      <c r="Q221" s="510"/>
      <c r="R221" s="511"/>
      <c r="S221" s="510"/>
      <c r="T221" s="511"/>
      <c r="U221" s="510"/>
      <c r="V221" s="511"/>
      <c r="W221" s="510"/>
      <c r="X221" s="511"/>
      <c r="Y221" s="510"/>
      <c r="Z221" s="511"/>
      <c r="AA221" s="510"/>
      <c r="AB221" s="512"/>
      <c r="AC221" s="432"/>
      <c r="AD221" s="510"/>
      <c r="AE221" s="511"/>
      <c r="AF221" s="510"/>
      <c r="AG221" s="511"/>
      <c r="AH221" s="510"/>
      <c r="AI221" s="511"/>
      <c r="AJ221" s="510"/>
      <c r="AK221" s="511"/>
      <c r="AL221" s="510"/>
      <c r="AM221" s="511"/>
      <c r="AN221" s="510"/>
      <c r="AO221" s="511"/>
      <c r="AP221" s="510"/>
      <c r="AQ221" s="511"/>
      <c r="AR221" s="510"/>
      <c r="AS221" s="511"/>
      <c r="AT221" s="510"/>
      <c r="AU221" s="511"/>
      <c r="AV221" s="510"/>
      <c r="AW221" s="511"/>
      <c r="AX221" s="510"/>
      <c r="AY221" s="511"/>
      <c r="AZ221" s="510"/>
      <c r="BA221" s="511"/>
      <c r="BB221" s="510"/>
      <c r="BC221" s="512"/>
      <c r="BD221" s="433"/>
      <c r="BE221" s="510"/>
      <c r="BF221" s="511"/>
      <c r="BG221" s="510"/>
      <c r="BH221" s="511"/>
      <c r="BI221" s="510"/>
      <c r="BJ221" s="511"/>
      <c r="BK221" s="510"/>
      <c r="BL221" s="511"/>
      <c r="BM221" s="510"/>
      <c r="BN221" s="511"/>
      <c r="BO221" s="510"/>
      <c r="BP221" s="511"/>
      <c r="BQ221" s="510"/>
      <c r="BR221" s="511"/>
      <c r="BS221" s="510"/>
      <c r="BT221" s="511"/>
      <c r="BU221" s="510"/>
      <c r="BV221" s="511"/>
      <c r="BW221" s="510"/>
      <c r="BX221" s="511"/>
      <c r="BY221" s="510"/>
      <c r="BZ221" s="511"/>
      <c r="CA221" s="510"/>
      <c r="CB221" s="511"/>
      <c r="CC221" s="510"/>
      <c r="CD221" s="512"/>
      <c r="CE221" s="434"/>
      <c r="CF221" s="510"/>
      <c r="CG221" s="511"/>
      <c r="CH221" s="510"/>
      <c r="CI221" s="511"/>
      <c r="CJ221" s="510"/>
      <c r="CK221" s="511"/>
      <c r="CL221" s="510"/>
      <c r="CM221" s="511"/>
      <c r="CN221" s="510"/>
      <c r="CO221" s="511"/>
      <c r="CP221" s="510"/>
      <c r="CQ221" s="511"/>
      <c r="CR221" s="510"/>
      <c r="CS221" s="511"/>
      <c r="CT221" s="510"/>
      <c r="CU221" s="511"/>
      <c r="CV221" s="510"/>
      <c r="CW221" s="511"/>
      <c r="CX221" s="510"/>
      <c r="CY221" s="511"/>
      <c r="CZ221" s="510"/>
      <c r="DA221" s="511"/>
      <c r="DB221" s="510"/>
      <c r="DC221" s="511"/>
      <c r="DD221" s="510"/>
      <c r="DE221" s="512"/>
      <c r="DF221" s="513">
        <f t="shared" si="81"/>
        <v>0</v>
      </c>
      <c r="DG221" s="514" t="str">
        <f>IF(DF221=0,"",DF221/DB296)</f>
        <v/>
      </c>
      <c r="DH221" s="515">
        <f t="shared" si="82"/>
        <v>0</v>
      </c>
      <c r="DI221" s="200"/>
      <c r="DJ221" s="200">
        <v>0</v>
      </c>
      <c r="DK221" s="200">
        <v>0</v>
      </c>
      <c r="DL221" s="200">
        <v>0</v>
      </c>
      <c r="DM221" s="200">
        <v>0</v>
      </c>
      <c r="DN221" s="200">
        <v>0</v>
      </c>
      <c r="DO221" s="200">
        <v>0</v>
      </c>
      <c r="DP221" s="200">
        <v>0</v>
      </c>
      <c r="DQ221" s="1366" t="s">
        <v>650</v>
      </c>
      <c r="DR221" s="1375"/>
      <c r="DS221" s="1291">
        <v>92</v>
      </c>
      <c r="DT221" s="200">
        <v>0</v>
      </c>
      <c r="DU221" s="200">
        <v>0</v>
      </c>
      <c r="DV221" s="200">
        <v>0</v>
      </c>
      <c r="DW221" s="200">
        <v>0</v>
      </c>
      <c r="DX221" s="200">
        <v>0</v>
      </c>
      <c r="DY221" s="397"/>
    </row>
    <row r="222" spans="2:129" ht="15.95" customHeight="1">
      <c r="B222" s="509" t="s">
        <v>663</v>
      </c>
      <c r="C222" s="510"/>
      <c r="D222" s="511"/>
      <c r="E222" s="510"/>
      <c r="F222" s="511"/>
      <c r="G222" s="510"/>
      <c r="H222" s="511"/>
      <c r="I222" s="510"/>
      <c r="J222" s="511"/>
      <c r="K222" s="510"/>
      <c r="L222" s="511"/>
      <c r="M222" s="510"/>
      <c r="N222" s="511"/>
      <c r="O222" s="510"/>
      <c r="P222" s="511"/>
      <c r="Q222" s="510"/>
      <c r="R222" s="511"/>
      <c r="S222" s="510"/>
      <c r="T222" s="511"/>
      <c r="U222" s="510"/>
      <c r="V222" s="511"/>
      <c r="W222" s="510"/>
      <c r="X222" s="511"/>
      <c r="Y222" s="510"/>
      <c r="Z222" s="511"/>
      <c r="AA222" s="510"/>
      <c r="AB222" s="512"/>
      <c r="AC222" s="432"/>
      <c r="AD222" s="510"/>
      <c r="AE222" s="511"/>
      <c r="AF222" s="510"/>
      <c r="AG222" s="511"/>
      <c r="AH222" s="510"/>
      <c r="AI222" s="511"/>
      <c r="AJ222" s="510"/>
      <c r="AK222" s="511"/>
      <c r="AL222" s="510"/>
      <c r="AM222" s="511"/>
      <c r="AN222" s="510"/>
      <c r="AO222" s="511"/>
      <c r="AP222" s="510"/>
      <c r="AQ222" s="511"/>
      <c r="AR222" s="510"/>
      <c r="AS222" s="511"/>
      <c r="AT222" s="510"/>
      <c r="AU222" s="511"/>
      <c r="AV222" s="510"/>
      <c r="AW222" s="511"/>
      <c r="AX222" s="510"/>
      <c r="AY222" s="511"/>
      <c r="AZ222" s="510"/>
      <c r="BA222" s="511"/>
      <c r="BB222" s="510"/>
      <c r="BC222" s="512"/>
      <c r="BD222" s="433"/>
      <c r="BE222" s="510"/>
      <c r="BF222" s="511"/>
      <c r="BG222" s="510"/>
      <c r="BH222" s="511"/>
      <c r="BI222" s="510"/>
      <c r="BJ222" s="511"/>
      <c r="BK222" s="510"/>
      <c r="BL222" s="511"/>
      <c r="BM222" s="510"/>
      <c r="BN222" s="511"/>
      <c r="BO222" s="510"/>
      <c r="BP222" s="511"/>
      <c r="BQ222" s="510"/>
      <c r="BR222" s="511"/>
      <c r="BS222" s="510"/>
      <c r="BT222" s="511"/>
      <c r="BU222" s="510"/>
      <c r="BV222" s="511"/>
      <c r="BW222" s="510"/>
      <c r="BX222" s="511"/>
      <c r="BY222" s="510"/>
      <c r="BZ222" s="511"/>
      <c r="CA222" s="510"/>
      <c r="CB222" s="511"/>
      <c r="CC222" s="510"/>
      <c r="CD222" s="512"/>
      <c r="CE222" s="434"/>
      <c r="CF222" s="510"/>
      <c r="CG222" s="511"/>
      <c r="CH222" s="510"/>
      <c r="CI222" s="511"/>
      <c r="CJ222" s="510"/>
      <c r="CK222" s="511"/>
      <c r="CL222" s="510"/>
      <c r="CM222" s="511"/>
      <c r="CN222" s="510"/>
      <c r="CO222" s="511"/>
      <c r="CP222" s="510"/>
      <c r="CQ222" s="511"/>
      <c r="CR222" s="510"/>
      <c r="CS222" s="511"/>
      <c r="CT222" s="510"/>
      <c r="CU222" s="511"/>
      <c r="CV222" s="510"/>
      <c r="CW222" s="511"/>
      <c r="CX222" s="510"/>
      <c r="CY222" s="511"/>
      <c r="CZ222" s="510"/>
      <c r="DA222" s="511"/>
      <c r="DB222" s="510"/>
      <c r="DC222" s="511"/>
      <c r="DD222" s="510"/>
      <c r="DE222" s="512"/>
      <c r="DF222" s="513">
        <f t="shared" si="81"/>
        <v>0</v>
      </c>
      <c r="DG222" s="514" t="str">
        <f>IF(DF222=0,"",DF222/DB296)</f>
        <v/>
      </c>
      <c r="DH222" s="515">
        <f t="shared" si="82"/>
        <v>0</v>
      </c>
      <c r="DI222" s="200"/>
      <c r="DJ222" s="200">
        <v>0</v>
      </c>
      <c r="DK222" s="200">
        <v>0</v>
      </c>
      <c r="DL222" s="200">
        <v>0</v>
      </c>
      <c r="DM222" s="200">
        <v>0</v>
      </c>
      <c r="DN222" s="200">
        <v>0</v>
      </c>
      <c r="DO222" s="200">
        <v>0</v>
      </c>
      <c r="DP222" s="200">
        <v>0</v>
      </c>
      <c r="DQ222" s="1366" t="s">
        <v>689</v>
      </c>
      <c r="DR222" s="1375"/>
      <c r="DS222" s="1291">
        <v>93</v>
      </c>
      <c r="DT222" s="200">
        <v>0</v>
      </c>
      <c r="DU222" s="200">
        <v>0</v>
      </c>
      <c r="DV222" s="200">
        <v>0</v>
      </c>
      <c r="DW222" s="200">
        <v>0</v>
      </c>
      <c r="DX222" s="200">
        <v>0</v>
      </c>
      <c r="DY222" s="397"/>
    </row>
    <row r="223" spans="2:129" ht="15.95" customHeight="1">
      <c r="B223" s="509" t="s">
        <v>694</v>
      </c>
      <c r="C223" s="510"/>
      <c r="D223" s="511"/>
      <c r="E223" s="510"/>
      <c r="F223" s="511"/>
      <c r="G223" s="510"/>
      <c r="H223" s="511"/>
      <c r="I223" s="510"/>
      <c r="J223" s="511"/>
      <c r="K223" s="510"/>
      <c r="L223" s="511"/>
      <c r="M223" s="510"/>
      <c r="N223" s="511"/>
      <c r="O223" s="510"/>
      <c r="P223" s="511"/>
      <c r="Q223" s="510"/>
      <c r="R223" s="511"/>
      <c r="S223" s="510"/>
      <c r="T223" s="511"/>
      <c r="U223" s="510"/>
      <c r="V223" s="511"/>
      <c r="W223" s="510"/>
      <c r="X223" s="511"/>
      <c r="Y223" s="510"/>
      <c r="Z223" s="511"/>
      <c r="AA223" s="510"/>
      <c r="AB223" s="512"/>
      <c r="AC223" s="432"/>
      <c r="AD223" s="510"/>
      <c r="AE223" s="511"/>
      <c r="AF223" s="510"/>
      <c r="AG223" s="511"/>
      <c r="AH223" s="510"/>
      <c r="AI223" s="511"/>
      <c r="AJ223" s="510"/>
      <c r="AK223" s="511"/>
      <c r="AL223" s="510"/>
      <c r="AM223" s="511"/>
      <c r="AN223" s="510"/>
      <c r="AO223" s="511"/>
      <c r="AP223" s="510"/>
      <c r="AQ223" s="511"/>
      <c r="AR223" s="510"/>
      <c r="AS223" s="511"/>
      <c r="AT223" s="510"/>
      <c r="AU223" s="511"/>
      <c r="AV223" s="510"/>
      <c r="AW223" s="511"/>
      <c r="AX223" s="510"/>
      <c r="AY223" s="511"/>
      <c r="AZ223" s="510"/>
      <c r="BA223" s="511"/>
      <c r="BB223" s="510"/>
      <c r="BC223" s="512"/>
      <c r="BD223" s="433"/>
      <c r="BE223" s="510"/>
      <c r="BF223" s="511"/>
      <c r="BG223" s="510"/>
      <c r="BH223" s="511"/>
      <c r="BI223" s="510"/>
      <c r="BJ223" s="511"/>
      <c r="BK223" s="510"/>
      <c r="BL223" s="511"/>
      <c r="BM223" s="510"/>
      <c r="BN223" s="511"/>
      <c r="BO223" s="510"/>
      <c r="BP223" s="511"/>
      <c r="BQ223" s="510"/>
      <c r="BR223" s="511"/>
      <c r="BS223" s="510"/>
      <c r="BT223" s="511"/>
      <c r="BU223" s="510"/>
      <c r="BV223" s="511"/>
      <c r="BW223" s="510"/>
      <c r="BX223" s="511"/>
      <c r="BY223" s="510"/>
      <c r="BZ223" s="511"/>
      <c r="CA223" s="510"/>
      <c r="CB223" s="511"/>
      <c r="CC223" s="510"/>
      <c r="CD223" s="512"/>
      <c r="CE223" s="434"/>
      <c r="CF223" s="510"/>
      <c r="CG223" s="511"/>
      <c r="CH223" s="510"/>
      <c r="CI223" s="511"/>
      <c r="CJ223" s="510"/>
      <c r="CK223" s="511"/>
      <c r="CL223" s="510"/>
      <c r="CM223" s="511"/>
      <c r="CN223" s="510"/>
      <c r="CO223" s="511"/>
      <c r="CP223" s="510"/>
      <c r="CQ223" s="511"/>
      <c r="CR223" s="510"/>
      <c r="CS223" s="511"/>
      <c r="CT223" s="510"/>
      <c r="CU223" s="511"/>
      <c r="CV223" s="510"/>
      <c r="CW223" s="511"/>
      <c r="CX223" s="510"/>
      <c r="CY223" s="511"/>
      <c r="CZ223" s="510"/>
      <c r="DA223" s="511"/>
      <c r="DB223" s="510"/>
      <c r="DC223" s="511"/>
      <c r="DD223" s="510"/>
      <c r="DE223" s="512"/>
      <c r="DF223" s="513">
        <f t="shared" si="81"/>
        <v>0</v>
      </c>
      <c r="DG223" s="514" t="str">
        <f>IF(DF223=0,"",DF223/DB296)</f>
        <v/>
      </c>
      <c r="DH223" s="515">
        <f t="shared" si="82"/>
        <v>0</v>
      </c>
      <c r="DI223" s="200"/>
      <c r="DJ223" s="200">
        <v>0</v>
      </c>
      <c r="DK223" s="200">
        <v>0</v>
      </c>
      <c r="DL223" s="200">
        <v>0</v>
      </c>
      <c r="DM223" s="200">
        <v>0</v>
      </c>
      <c r="DN223" s="200">
        <v>0</v>
      </c>
      <c r="DO223" s="200">
        <v>0</v>
      </c>
      <c r="DP223" s="200">
        <v>0</v>
      </c>
      <c r="DQ223" s="1366" t="s">
        <v>708</v>
      </c>
      <c r="DR223" s="1375"/>
      <c r="DS223" s="1291">
        <v>94</v>
      </c>
      <c r="DT223" s="200">
        <v>0</v>
      </c>
      <c r="DU223" s="200">
        <v>0</v>
      </c>
      <c r="DV223" s="200">
        <v>0</v>
      </c>
      <c r="DW223" s="200">
        <v>0</v>
      </c>
      <c r="DX223" s="200">
        <v>0</v>
      </c>
      <c r="DY223" s="397"/>
    </row>
    <row r="224" spans="2:129" ht="15.95" customHeight="1">
      <c r="B224" s="509" t="s">
        <v>622</v>
      </c>
      <c r="C224" s="510"/>
      <c r="D224" s="511"/>
      <c r="E224" s="510"/>
      <c r="F224" s="511"/>
      <c r="G224" s="510"/>
      <c r="H224" s="511"/>
      <c r="I224" s="510"/>
      <c r="J224" s="511"/>
      <c r="K224" s="510"/>
      <c r="L224" s="511"/>
      <c r="M224" s="510"/>
      <c r="N224" s="511"/>
      <c r="O224" s="510"/>
      <c r="P224" s="511"/>
      <c r="Q224" s="510"/>
      <c r="R224" s="511"/>
      <c r="S224" s="510"/>
      <c r="T224" s="511"/>
      <c r="U224" s="510"/>
      <c r="V224" s="511"/>
      <c r="W224" s="510"/>
      <c r="X224" s="511"/>
      <c r="Y224" s="510"/>
      <c r="Z224" s="511"/>
      <c r="AA224" s="510"/>
      <c r="AB224" s="512"/>
      <c r="AC224" s="432"/>
      <c r="AD224" s="510"/>
      <c r="AE224" s="511"/>
      <c r="AF224" s="510"/>
      <c r="AG224" s="511"/>
      <c r="AH224" s="510"/>
      <c r="AI224" s="511"/>
      <c r="AJ224" s="510"/>
      <c r="AK224" s="511"/>
      <c r="AL224" s="510"/>
      <c r="AM224" s="511"/>
      <c r="AN224" s="510"/>
      <c r="AO224" s="511"/>
      <c r="AP224" s="510"/>
      <c r="AQ224" s="511"/>
      <c r="AR224" s="510"/>
      <c r="AS224" s="511"/>
      <c r="AT224" s="510"/>
      <c r="AU224" s="511"/>
      <c r="AV224" s="510"/>
      <c r="AW224" s="511"/>
      <c r="AX224" s="510"/>
      <c r="AY224" s="511"/>
      <c r="AZ224" s="510"/>
      <c r="BA224" s="511"/>
      <c r="BB224" s="510"/>
      <c r="BC224" s="512"/>
      <c r="BD224" s="433"/>
      <c r="BE224" s="510"/>
      <c r="BF224" s="511"/>
      <c r="BG224" s="510"/>
      <c r="BH224" s="511"/>
      <c r="BI224" s="510"/>
      <c r="BJ224" s="511"/>
      <c r="BK224" s="510"/>
      <c r="BL224" s="511"/>
      <c r="BM224" s="510"/>
      <c r="BN224" s="511"/>
      <c r="BO224" s="510"/>
      <c r="BP224" s="511"/>
      <c r="BQ224" s="510"/>
      <c r="BR224" s="511"/>
      <c r="BS224" s="510"/>
      <c r="BT224" s="511"/>
      <c r="BU224" s="510"/>
      <c r="BV224" s="511"/>
      <c r="BW224" s="510"/>
      <c r="BX224" s="511"/>
      <c r="BY224" s="510"/>
      <c r="BZ224" s="511"/>
      <c r="CA224" s="510"/>
      <c r="CB224" s="511"/>
      <c r="CC224" s="510"/>
      <c r="CD224" s="512"/>
      <c r="CE224" s="434"/>
      <c r="CF224" s="510"/>
      <c r="CG224" s="511"/>
      <c r="CH224" s="510"/>
      <c r="CI224" s="511"/>
      <c r="CJ224" s="510"/>
      <c r="CK224" s="511"/>
      <c r="CL224" s="510"/>
      <c r="CM224" s="511"/>
      <c r="CN224" s="510"/>
      <c r="CO224" s="511"/>
      <c r="CP224" s="510"/>
      <c r="CQ224" s="511"/>
      <c r="CR224" s="510"/>
      <c r="CS224" s="511"/>
      <c r="CT224" s="510"/>
      <c r="CU224" s="511"/>
      <c r="CV224" s="510"/>
      <c r="CW224" s="511"/>
      <c r="CX224" s="510"/>
      <c r="CY224" s="511"/>
      <c r="CZ224" s="510"/>
      <c r="DA224" s="511"/>
      <c r="DB224" s="510"/>
      <c r="DC224" s="511"/>
      <c r="DD224" s="510"/>
      <c r="DE224" s="512"/>
      <c r="DF224" s="513">
        <f t="shared" si="81"/>
        <v>0</v>
      </c>
      <c r="DG224" s="514" t="str">
        <f>IF(DF224=0,"",DF224/DB296)</f>
        <v/>
      </c>
      <c r="DH224" s="515">
        <f t="shared" si="82"/>
        <v>0</v>
      </c>
      <c r="DI224" s="200"/>
      <c r="DJ224" s="200">
        <v>0</v>
      </c>
      <c r="DK224" s="200">
        <v>0</v>
      </c>
      <c r="DL224" s="200">
        <v>0</v>
      </c>
      <c r="DM224" s="200">
        <v>0</v>
      </c>
      <c r="DN224" s="200">
        <v>0</v>
      </c>
      <c r="DO224" s="200">
        <v>0</v>
      </c>
      <c r="DP224" s="200">
        <v>0</v>
      </c>
      <c r="DQ224" s="1366" t="s">
        <v>697</v>
      </c>
      <c r="DR224" s="1375"/>
      <c r="DS224" s="1291">
        <v>95</v>
      </c>
      <c r="DT224" s="200">
        <v>0</v>
      </c>
      <c r="DU224" s="200">
        <v>0</v>
      </c>
      <c r="DV224" s="200">
        <v>0</v>
      </c>
      <c r="DW224" s="200">
        <v>0</v>
      </c>
      <c r="DX224" s="200">
        <v>0</v>
      </c>
      <c r="DY224" s="397"/>
    </row>
    <row r="225" spans="2:129" ht="15.95" customHeight="1">
      <c r="B225" s="509" t="s">
        <v>615</v>
      </c>
      <c r="C225" s="510"/>
      <c r="D225" s="511"/>
      <c r="E225" s="510"/>
      <c r="F225" s="511"/>
      <c r="G225" s="510"/>
      <c r="H225" s="511"/>
      <c r="I225" s="510"/>
      <c r="J225" s="511"/>
      <c r="K225" s="510"/>
      <c r="L225" s="511"/>
      <c r="M225" s="510"/>
      <c r="N225" s="511"/>
      <c r="O225" s="510"/>
      <c r="P225" s="511"/>
      <c r="Q225" s="510"/>
      <c r="R225" s="511"/>
      <c r="S225" s="510"/>
      <c r="T225" s="511"/>
      <c r="U225" s="510"/>
      <c r="V225" s="511"/>
      <c r="W225" s="510"/>
      <c r="X225" s="511"/>
      <c r="Y225" s="510"/>
      <c r="Z225" s="511"/>
      <c r="AA225" s="510"/>
      <c r="AB225" s="512"/>
      <c r="AC225" s="432"/>
      <c r="AD225" s="510"/>
      <c r="AE225" s="511"/>
      <c r="AF225" s="510"/>
      <c r="AG225" s="511"/>
      <c r="AH225" s="510"/>
      <c r="AI225" s="511"/>
      <c r="AJ225" s="510"/>
      <c r="AK225" s="511"/>
      <c r="AL225" s="510"/>
      <c r="AM225" s="511"/>
      <c r="AN225" s="510"/>
      <c r="AO225" s="511"/>
      <c r="AP225" s="510"/>
      <c r="AQ225" s="511"/>
      <c r="AR225" s="510"/>
      <c r="AS225" s="511"/>
      <c r="AT225" s="510"/>
      <c r="AU225" s="511"/>
      <c r="AV225" s="510"/>
      <c r="AW225" s="511"/>
      <c r="AX225" s="510"/>
      <c r="AY225" s="511"/>
      <c r="AZ225" s="510"/>
      <c r="BA225" s="511"/>
      <c r="BB225" s="510"/>
      <c r="BC225" s="512"/>
      <c r="BD225" s="433"/>
      <c r="BE225" s="510"/>
      <c r="BF225" s="511"/>
      <c r="BG225" s="510"/>
      <c r="BH225" s="511"/>
      <c r="BI225" s="510"/>
      <c r="BJ225" s="511"/>
      <c r="BK225" s="510"/>
      <c r="BL225" s="511"/>
      <c r="BM225" s="510"/>
      <c r="BN225" s="511"/>
      <c r="BO225" s="510"/>
      <c r="BP225" s="511"/>
      <c r="BQ225" s="510"/>
      <c r="BR225" s="511"/>
      <c r="BS225" s="510"/>
      <c r="BT225" s="511"/>
      <c r="BU225" s="510"/>
      <c r="BV225" s="511"/>
      <c r="BW225" s="510"/>
      <c r="BX225" s="511"/>
      <c r="BY225" s="510"/>
      <c r="BZ225" s="511"/>
      <c r="CA225" s="510"/>
      <c r="CB225" s="511"/>
      <c r="CC225" s="510"/>
      <c r="CD225" s="512"/>
      <c r="CE225" s="434"/>
      <c r="CF225" s="510"/>
      <c r="CG225" s="511"/>
      <c r="CH225" s="510"/>
      <c r="CI225" s="511"/>
      <c r="CJ225" s="510"/>
      <c r="CK225" s="511"/>
      <c r="CL225" s="510"/>
      <c r="CM225" s="511"/>
      <c r="CN225" s="510"/>
      <c r="CO225" s="511"/>
      <c r="CP225" s="510"/>
      <c r="CQ225" s="511"/>
      <c r="CR225" s="510"/>
      <c r="CS225" s="511"/>
      <c r="CT225" s="510"/>
      <c r="CU225" s="511"/>
      <c r="CV225" s="510"/>
      <c r="CW225" s="511"/>
      <c r="CX225" s="510"/>
      <c r="CY225" s="511"/>
      <c r="CZ225" s="510"/>
      <c r="DA225" s="511"/>
      <c r="DB225" s="510"/>
      <c r="DC225" s="511"/>
      <c r="DD225" s="510"/>
      <c r="DE225" s="512"/>
      <c r="DF225" s="513">
        <f t="shared" si="81"/>
        <v>0</v>
      </c>
      <c r="DG225" s="514" t="str">
        <f>IF(DF225=0,"",DF225/DB296)</f>
        <v/>
      </c>
      <c r="DH225" s="515">
        <f t="shared" si="82"/>
        <v>0</v>
      </c>
      <c r="DI225" s="200"/>
      <c r="DJ225" s="200">
        <v>0</v>
      </c>
      <c r="DK225" s="200">
        <v>0</v>
      </c>
      <c r="DL225" s="200">
        <v>0</v>
      </c>
      <c r="DM225" s="200">
        <v>0</v>
      </c>
      <c r="DN225" s="200">
        <v>0</v>
      </c>
      <c r="DO225" s="200">
        <v>0</v>
      </c>
      <c r="DP225" s="200">
        <v>0</v>
      </c>
      <c r="DQ225" s="1366" t="s">
        <v>630</v>
      </c>
      <c r="DR225" s="1375"/>
      <c r="DS225" s="1291">
        <v>96</v>
      </c>
      <c r="DT225" s="200">
        <v>0</v>
      </c>
      <c r="DU225" s="200">
        <v>0</v>
      </c>
      <c r="DV225" s="200">
        <v>0</v>
      </c>
      <c r="DW225" s="200">
        <v>0</v>
      </c>
      <c r="DX225" s="200">
        <v>0</v>
      </c>
      <c r="DY225" s="397"/>
    </row>
    <row r="226" spans="2:129" ht="15.95" customHeight="1">
      <c r="B226" s="509" t="s">
        <v>625</v>
      </c>
      <c r="C226" s="510"/>
      <c r="D226" s="511"/>
      <c r="E226" s="510"/>
      <c r="F226" s="511"/>
      <c r="G226" s="510"/>
      <c r="H226" s="511"/>
      <c r="I226" s="510"/>
      <c r="J226" s="511"/>
      <c r="K226" s="510"/>
      <c r="L226" s="511"/>
      <c r="M226" s="510"/>
      <c r="N226" s="511"/>
      <c r="O226" s="510"/>
      <c r="P226" s="511"/>
      <c r="Q226" s="510"/>
      <c r="R226" s="511"/>
      <c r="S226" s="510"/>
      <c r="T226" s="511"/>
      <c r="U226" s="510"/>
      <c r="V226" s="511"/>
      <c r="W226" s="510"/>
      <c r="X226" s="511"/>
      <c r="Y226" s="510"/>
      <c r="Z226" s="511"/>
      <c r="AA226" s="510"/>
      <c r="AB226" s="512"/>
      <c r="AC226" s="432"/>
      <c r="AD226" s="510"/>
      <c r="AE226" s="511"/>
      <c r="AF226" s="510"/>
      <c r="AG226" s="511"/>
      <c r="AH226" s="510"/>
      <c r="AI226" s="511"/>
      <c r="AJ226" s="510"/>
      <c r="AK226" s="511"/>
      <c r="AL226" s="510"/>
      <c r="AM226" s="511"/>
      <c r="AN226" s="510"/>
      <c r="AO226" s="511"/>
      <c r="AP226" s="510"/>
      <c r="AQ226" s="511"/>
      <c r="AR226" s="510"/>
      <c r="AS226" s="511"/>
      <c r="AT226" s="510"/>
      <c r="AU226" s="511"/>
      <c r="AV226" s="510"/>
      <c r="AW226" s="511"/>
      <c r="AX226" s="510"/>
      <c r="AY226" s="511"/>
      <c r="AZ226" s="510"/>
      <c r="BA226" s="511"/>
      <c r="BB226" s="510"/>
      <c r="BC226" s="512"/>
      <c r="BD226" s="433"/>
      <c r="BE226" s="510"/>
      <c r="BF226" s="511"/>
      <c r="BG226" s="510"/>
      <c r="BH226" s="511"/>
      <c r="BI226" s="510"/>
      <c r="BJ226" s="511"/>
      <c r="BK226" s="510"/>
      <c r="BL226" s="511"/>
      <c r="BM226" s="510"/>
      <c r="BN226" s="511"/>
      <c r="BO226" s="510"/>
      <c r="BP226" s="511"/>
      <c r="BQ226" s="510"/>
      <c r="BR226" s="511"/>
      <c r="BS226" s="510"/>
      <c r="BT226" s="511"/>
      <c r="BU226" s="510"/>
      <c r="BV226" s="511"/>
      <c r="BW226" s="510"/>
      <c r="BX226" s="511"/>
      <c r="BY226" s="510"/>
      <c r="BZ226" s="511"/>
      <c r="CA226" s="510"/>
      <c r="CB226" s="511"/>
      <c r="CC226" s="510"/>
      <c r="CD226" s="512"/>
      <c r="CE226" s="434"/>
      <c r="CF226" s="510"/>
      <c r="CG226" s="511"/>
      <c r="CH226" s="510"/>
      <c r="CI226" s="511"/>
      <c r="CJ226" s="510"/>
      <c r="CK226" s="511"/>
      <c r="CL226" s="510"/>
      <c r="CM226" s="511"/>
      <c r="CN226" s="510"/>
      <c r="CO226" s="511"/>
      <c r="CP226" s="510"/>
      <c r="CQ226" s="511"/>
      <c r="CR226" s="510"/>
      <c r="CS226" s="511"/>
      <c r="CT226" s="510"/>
      <c r="CU226" s="511"/>
      <c r="CV226" s="510"/>
      <c r="CW226" s="511"/>
      <c r="CX226" s="510"/>
      <c r="CY226" s="511"/>
      <c r="CZ226" s="510"/>
      <c r="DA226" s="511"/>
      <c r="DB226" s="510"/>
      <c r="DC226" s="511"/>
      <c r="DD226" s="510"/>
      <c r="DE226" s="512"/>
      <c r="DF226" s="513">
        <f t="shared" si="81"/>
        <v>0</v>
      </c>
      <c r="DG226" s="514" t="str">
        <f>IF(DF226=0,"",DF226/DB296)</f>
        <v/>
      </c>
      <c r="DH226" s="515">
        <f t="shared" si="82"/>
        <v>0</v>
      </c>
      <c r="DI226" s="200"/>
      <c r="DJ226" s="200">
        <v>0</v>
      </c>
      <c r="DK226" s="200">
        <v>0</v>
      </c>
      <c r="DL226" s="200">
        <v>0</v>
      </c>
      <c r="DM226" s="200">
        <v>0</v>
      </c>
      <c r="DN226" s="200">
        <v>0</v>
      </c>
      <c r="DO226" s="200">
        <v>0</v>
      </c>
      <c r="DP226" s="200">
        <v>0</v>
      </c>
      <c r="DQ226" s="1366" t="s">
        <v>694</v>
      </c>
      <c r="DR226" s="1375"/>
      <c r="DS226" s="1291">
        <v>97</v>
      </c>
      <c r="DT226" s="200">
        <v>0</v>
      </c>
      <c r="DU226" s="200">
        <v>0</v>
      </c>
      <c r="DV226" s="200">
        <v>0</v>
      </c>
      <c r="DW226" s="200">
        <v>0</v>
      </c>
      <c r="DX226" s="200">
        <v>0</v>
      </c>
      <c r="DY226" s="397"/>
    </row>
    <row r="227" spans="2:129" ht="15.95" customHeight="1">
      <c r="B227" s="517" t="s">
        <v>714</v>
      </c>
      <c r="C227" s="510"/>
      <c r="D227" s="511"/>
      <c r="E227" s="510"/>
      <c r="F227" s="511"/>
      <c r="G227" s="510"/>
      <c r="H227" s="511"/>
      <c r="I227" s="510"/>
      <c r="J227" s="511"/>
      <c r="K227" s="510"/>
      <c r="L227" s="511"/>
      <c r="M227" s="510"/>
      <c r="N227" s="511"/>
      <c r="O227" s="510"/>
      <c r="P227" s="511"/>
      <c r="Q227" s="510"/>
      <c r="R227" s="511"/>
      <c r="S227" s="510"/>
      <c r="T227" s="511"/>
      <c r="U227" s="510"/>
      <c r="V227" s="511"/>
      <c r="W227" s="510"/>
      <c r="X227" s="511"/>
      <c r="Y227" s="510"/>
      <c r="Z227" s="511"/>
      <c r="AA227" s="510"/>
      <c r="AB227" s="512"/>
      <c r="AC227" s="432"/>
      <c r="AD227" s="510"/>
      <c r="AE227" s="511"/>
      <c r="AF227" s="510"/>
      <c r="AG227" s="511"/>
      <c r="AH227" s="510"/>
      <c r="AI227" s="511"/>
      <c r="AJ227" s="510"/>
      <c r="AK227" s="511"/>
      <c r="AL227" s="510"/>
      <c r="AM227" s="511"/>
      <c r="AN227" s="510"/>
      <c r="AO227" s="511"/>
      <c r="AP227" s="510"/>
      <c r="AQ227" s="511"/>
      <c r="AR227" s="510"/>
      <c r="AS227" s="511"/>
      <c r="AT227" s="510"/>
      <c r="AU227" s="511"/>
      <c r="AV227" s="510"/>
      <c r="AW227" s="511"/>
      <c r="AX227" s="510"/>
      <c r="AY227" s="511"/>
      <c r="AZ227" s="510"/>
      <c r="BA227" s="511"/>
      <c r="BB227" s="510"/>
      <c r="BC227" s="512"/>
      <c r="BD227" s="433"/>
      <c r="BE227" s="510"/>
      <c r="BF227" s="511"/>
      <c r="BG227" s="510"/>
      <c r="BH227" s="511"/>
      <c r="BI227" s="510"/>
      <c r="BJ227" s="511"/>
      <c r="BK227" s="510"/>
      <c r="BL227" s="511"/>
      <c r="BM227" s="510"/>
      <c r="BN227" s="511"/>
      <c r="BO227" s="510"/>
      <c r="BP227" s="511"/>
      <c r="BQ227" s="510"/>
      <c r="BR227" s="511"/>
      <c r="BS227" s="510"/>
      <c r="BT227" s="511"/>
      <c r="BU227" s="510"/>
      <c r="BV227" s="511"/>
      <c r="BW227" s="510"/>
      <c r="BX227" s="511"/>
      <c r="BY227" s="510"/>
      <c r="BZ227" s="511"/>
      <c r="CA227" s="510"/>
      <c r="CB227" s="511"/>
      <c r="CC227" s="510"/>
      <c r="CD227" s="512"/>
      <c r="CE227" s="434"/>
      <c r="CF227" s="510"/>
      <c r="CG227" s="511"/>
      <c r="CH227" s="510"/>
      <c r="CI227" s="511"/>
      <c r="CJ227" s="510"/>
      <c r="CK227" s="511"/>
      <c r="CL227" s="510"/>
      <c r="CM227" s="511"/>
      <c r="CN227" s="510"/>
      <c r="CO227" s="511"/>
      <c r="CP227" s="510"/>
      <c r="CQ227" s="511"/>
      <c r="CR227" s="510"/>
      <c r="CS227" s="511"/>
      <c r="CT227" s="510"/>
      <c r="CU227" s="511"/>
      <c r="CV227" s="510"/>
      <c r="CW227" s="511"/>
      <c r="CX227" s="510"/>
      <c r="CY227" s="511"/>
      <c r="CZ227" s="510"/>
      <c r="DA227" s="511"/>
      <c r="DB227" s="510"/>
      <c r="DC227" s="511"/>
      <c r="DD227" s="510"/>
      <c r="DE227" s="512"/>
      <c r="DF227" s="513">
        <f t="shared" si="81"/>
        <v>0</v>
      </c>
      <c r="DG227" s="514" t="str">
        <f>IF(DF227=0,"",DF227/DB296)</f>
        <v/>
      </c>
      <c r="DH227" s="515">
        <f t="shared" si="82"/>
        <v>0</v>
      </c>
      <c r="DI227" s="200"/>
      <c r="DJ227" s="200">
        <v>0</v>
      </c>
      <c r="DK227" s="200">
        <v>0</v>
      </c>
      <c r="DL227" s="200">
        <v>0</v>
      </c>
      <c r="DM227" s="200">
        <v>0</v>
      </c>
      <c r="DN227" s="200">
        <v>0</v>
      </c>
      <c r="DO227" s="200">
        <v>0</v>
      </c>
      <c r="DP227" s="200">
        <v>0</v>
      </c>
      <c r="DQ227" s="1366" t="s">
        <v>622</v>
      </c>
      <c r="DR227" s="1375"/>
      <c r="DS227" s="1291">
        <v>98</v>
      </c>
      <c r="DT227" s="200">
        <v>0</v>
      </c>
      <c r="DU227" s="200">
        <v>0</v>
      </c>
      <c r="DV227" s="200">
        <v>0</v>
      </c>
      <c r="DW227" s="200">
        <v>0</v>
      </c>
      <c r="DX227" s="200">
        <v>0</v>
      </c>
      <c r="DY227" s="397"/>
    </row>
    <row r="228" spans="2:129" ht="15.95" customHeight="1">
      <c r="B228" s="509" t="s">
        <v>613</v>
      </c>
      <c r="C228" s="510"/>
      <c r="D228" s="511"/>
      <c r="E228" s="510"/>
      <c r="F228" s="511"/>
      <c r="G228" s="510"/>
      <c r="H228" s="511"/>
      <c r="I228" s="510"/>
      <c r="J228" s="511"/>
      <c r="K228" s="510"/>
      <c r="L228" s="511"/>
      <c r="M228" s="510"/>
      <c r="N228" s="511"/>
      <c r="O228" s="510"/>
      <c r="P228" s="511"/>
      <c r="Q228" s="510"/>
      <c r="R228" s="511"/>
      <c r="S228" s="510"/>
      <c r="T228" s="511"/>
      <c r="U228" s="510"/>
      <c r="V228" s="511"/>
      <c r="W228" s="510"/>
      <c r="X228" s="511"/>
      <c r="Y228" s="510"/>
      <c r="Z228" s="511"/>
      <c r="AA228" s="510"/>
      <c r="AB228" s="512"/>
      <c r="AC228" s="432"/>
      <c r="AD228" s="510"/>
      <c r="AE228" s="511"/>
      <c r="AF228" s="510"/>
      <c r="AG228" s="511"/>
      <c r="AH228" s="510"/>
      <c r="AI228" s="511"/>
      <c r="AJ228" s="510"/>
      <c r="AK228" s="511"/>
      <c r="AL228" s="510"/>
      <c r="AM228" s="511"/>
      <c r="AN228" s="510"/>
      <c r="AO228" s="511"/>
      <c r="AP228" s="510"/>
      <c r="AQ228" s="511"/>
      <c r="AR228" s="510"/>
      <c r="AS228" s="511"/>
      <c r="AT228" s="510"/>
      <c r="AU228" s="511"/>
      <c r="AV228" s="510"/>
      <c r="AW228" s="511"/>
      <c r="AX228" s="510"/>
      <c r="AY228" s="511"/>
      <c r="AZ228" s="510"/>
      <c r="BA228" s="511"/>
      <c r="BB228" s="510"/>
      <c r="BC228" s="512"/>
      <c r="BD228" s="433"/>
      <c r="BE228" s="510"/>
      <c r="BF228" s="511"/>
      <c r="BG228" s="510"/>
      <c r="BH228" s="511"/>
      <c r="BI228" s="510"/>
      <c r="BJ228" s="511"/>
      <c r="BK228" s="510"/>
      <c r="BL228" s="511"/>
      <c r="BM228" s="510"/>
      <c r="BN228" s="511"/>
      <c r="BO228" s="510"/>
      <c r="BP228" s="511"/>
      <c r="BQ228" s="510"/>
      <c r="BR228" s="511"/>
      <c r="BS228" s="510"/>
      <c r="BT228" s="511"/>
      <c r="BU228" s="510"/>
      <c r="BV228" s="511"/>
      <c r="BW228" s="510"/>
      <c r="BX228" s="511"/>
      <c r="BY228" s="510"/>
      <c r="BZ228" s="511"/>
      <c r="CA228" s="510"/>
      <c r="CB228" s="511"/>
      <c r="CC228" s="510"/>
      <c r="CD228" s="512"/>
      <c r="CE228" s="434"/>
      <c r="CF228" s="510"/>
      <c r="CG228" s="511"/>
      <c r="CH228" s="510"/>
      <c r="CI228" s="511"/>
      <c r="CJ228" s="510"/>
      <c r="CK228" s="511"/>
      <c r="CL228" s="510"/>
      <c r="CM228" s="511"/>
      <c r="CN228" s="510"/>
      <c r="CO228" s="511"/>
      <c r="CP228" s="510"/>
      <c r="CQ228" s="511"/>
      <c r="CR228" s="510"/>
      <c r="CS228" s="511"/>
      <c r="CT228" s="510"/>
      <c r="CU228" s="511"/>
      <c r="CV228" s="510"/>
      <c r="CW228" s="511"/>
      <c r="CX228" s="510"/>
      <c r="CY228" s="511"/>
      <c r="CZ228" s="510"/>
      <c r="DA228" s="511"/>
      <c r="DB228" s="510"/>
      <c r="DC228" s="511"/>
      <c r="DD228" s="510"/>
      <c r="DE228" s="512"/>
      <c r="DF228" s="513">
        <f t="shared" si="81"/>
        <v>0</v>
      </c>
      <c r="DG228" s="514" t="str">
        <f>IF(DF228=0,"",DF228/DB296)</f>
        <v/>
      </c>
      <c r="DH228" s="515">
        <f t="shared" si="82"/>
        <v>0</v>
      </c>
      <c r="DI228" s="200"/>
      <c r="DJ228" s="200">
        <v>0</v>
      </c>
      <c r="DK228" s="200">
        <v>0</v>
      </c>
      <c r="DL228" s="200">
        <v>0</v>
      </c>
      <c r="DM228" s="200">
        <v>0</v>
      </c>
      <c r="DN228" s="200">
        <v>0</v>
      </c>
      <c r="DO228" s="200">
        <v>0</v>
      </c>
      <c r="DP228" s="200">
        <v>0</v>
      </c>
      <c r="DQ228" s="1376" t="s">
        <v>703</v>
      </c>
      <c r="DR228" s="1377"/>
      <c r="DS228" s="1291">
        <v>99</v>
      </c>
      <c r="DT228" s="200">
        <v>0</v>
      </c>
      <c r="DU228" s="200">
        <v>0</v>
      </c>
      <c r="DV228" s="200">
        <v>0</v>
      </c>
      <c r="DW228" s="200">
        <v>0</v>
      </c>
      <c r="DX228" s="200">
        <v>0</v>
      </c>
      <c r="DY228" s="397"/>
    </row>
    <row r="229" spans="2:129" ht="15.95" customHeight="1">
      <c r="B229" s="509" t="s">
        <v>640</v>
      </c>
      <c r="C229" s="510"/>
      <c r="D229" s="511"/>
      <c r="E229" s="510"/>
      <c r="F229" s="511"/>
      <c r="G229" s="510"/>
      <c r="H229" s="511"/>
      <c r="I229" s="510"/>
      <c r="J229" s="511"/>
      <c r="K229" s="510"/>
      <c r="L229" s="511"/>
      <c r="M229" s="510"/>
      <c r="N229" s="511"/>
      <c r="O229" s="510"/>
      <c r="P229" s="511"/>
      <c r="Q229" s="510"/>
      <c r="R229" s="511"/>
      <c r="S229" s="510"/>
      <c r="T229" s="511"/>
      <c r="U229" s="510"/>
      <c r="V229" s="511"/>
      <c r="W229" s="510"/>
      <c r="X229" s="511"/>
      <c r="Y229" s="510"/>
      <c r="Z229" s="511"/>
      <c r="AA229" s="510"/>
      <c r="AB229" s="512"/>
      <c r="AC229" s="432"/>
      <c r="AD229" s="510"/>
      <c r="AE229" s="511"/>
      <c r="AF229" s="510"/>
      <c r="AG229" s="511"/>
      <c r="AH229" s="510"/>
      <c r="AI229" s="511"/>
      <c r="AJ229" s="510"/>
      <c r="AK229" s="511"/>
      <c r="AL229" s="510"/>
      <c r="AM229" s="511"/>
      <c r="AN229" s="510"/>
      <c r="AO229" s="511"/>
      <c r="AP229" s="510"/>
      <c r="AQ229" s="511"/>
      <c r="AR229" s="510"/>
      <c r="AS229" s="511"/>
      <c r="AT229" s="510"/>
      <c r="AU229" s="511"/>
      <c r="AV229" s="510"/>
      <c r="AW229" s="511"/>
      <c r="AX229" s="510"/>
      <c r="AY229" s="511"/>
      <c r="AZ229" s="510"/>
      <c r="BA229" s="511"/>
      <c r="BB229" s="510"/>
      <c r="BC229" s="512"/>
      <c r="BD229" s="433"/>
      <c r="BE229" s="510"/>
      <c r="BF229" s="511"/>
      <c r="BG229" s="510"/>
      <c r="BH229" s="511"/>
      <c r="BI229" s="510"/>
      <c r="BJ229" s="511"/>
      <c r="BK229" s="510"/>
      <c r="BL229" s="511"/>
      <c r="BM229" s="510"/>
      <c r="BN229" s="511"/>
      <c r="BO229" s="510"/>
      <c r="BP229" s="511"/>
      <c r="BQ229" s="510"/>
      <c r="BR229" s="511"/>
      <c r="BS229" s="510"/>
      <c r="BT229" s="511"/>
      <c r="BU229" s="510"/>
      <c r="BV229" s="511"/>
      <c r="BW229" s="510"/>
      <c r="BX229" s="511"/>
      <c r="BY229" s="510"/>
      <c r="BZ229" s="511"/>
      <c r="CA229" s="510"/>
      <c r="CB229" s="511"/>
      <c r="CC229" s="510"/>
      <c r="CD229" s="512"/>
      <c r="CE229" s="434"/>
      <c r="CF229" s="510"/>
      <c r="CG229" s="511"/>
      <c r="CH229" s="510"/>
      <c r="CI229" s="511"/>
      <c r="CJ229" s="510"/>
      <c r="CK229" s="511"/>
      <c r="CL229" s="510"/>
      <c r="CM229" s="511"/>
      <c r="CN229" s="510"/>
      <c r="CO229" s="511"/>
      <c r="CP229" s="510"/>
      <c r="CQ229" s="511"/>
      <c r="CR229" s="510"/>
      <c r="CS229" s="511"/>
      <c r="CT229" s="510"/>
      <c r="CU229" s="511"/>
      <c r="CV229" s="510"/>
      <c r="CW229" s="511"/>
      <c r="CX229" s="510"/>
      <c r="CY229" s="511"/>
      <c r="CZ229" s="510"/>
      <c r="DA229" s="511"/>
      <c r="DB229" s="510"/>
      <c r="DC229" s="511"/>
      <c r="DD229" s="510"/>
      <c r="DE229" s="512"/>
      <c r="DF229" s="513">
        <f t="shared" si="81"/>
        <v>0</v>
      </c>
      <c r="DG229" s="514" t="str">
        <f>IF(DF229=0,"",DF229/DB296)</f>
        <v/>
      </c>
      <c r="DH229" s="515">
        <f t="shared" si="82"/>
        <v>0</v>
      </c>
      <c r="DI229" s="200"/>
      <c r="DJ229" s="200">
        <v>0</v>
      </c>
      <c r="DK229" s="200">
        <v>0</v>
      </c>
      <c r="DL229" s="200">
        <v>0</v>
      </c>
      <c r="DM229" s="200">
        <v>0</v>
      </c>
      <c r="DN229" s="200">
        <v>0</v>
      </c>
      <c r="DO229" s="200">
        <v>0</v>
      </c>
      <c r="DP229" s="200">
        <v>0</v>
      </c>
      <c r="DQ229" s="1368" t="s">
        <v>700</v>
      </c>
      <c r="DR229" s="1378"/>
      <c r="DS229" s="1291">
        <v>100</v>
      </c>
      <c r="DT229" s="200">
        <v>0</v>
      </c>
      <c r="DU229" s="200">
        <v>0</v>
      </c>
      <c r="DV229" s="200">
        <v>0</v>
      </c>
      <c r="DW229" s="200">
        <v>0</v>
      </c>
      <c r="DX229" s="200">
        <v>0</v>
      </c>
      <c r="DY229" s="397"/>
    </row>
    <row r="230" spans="2:129" ht="15.95" customHeight="1">
      <c r="B230" s="509" t="s">
        <v>645</v>
      </c>
      <c r="C230" s="510"/>
      <c r="D230" s="511"/>
      <c r="E230" s="510"/>
      <c r="F230" s="511"/>
      <c r="G230" s="510"/>
      <c r="H230" s="511"/>
      <c r="I230" s="510"/>
      <c r="J230" s="511"/>
      <c r="K230" s="510"/>
      <c r="L230" s="511"/>
      <c r="M230" s="510"/>
      <c r="N230" s="511"/>
      <c r="O230" s="510"/>
      <c r="P230" s="511"/>
      <c r="Q230" s="510"/>
      <c r="R230" s="511"/>
      <c r="S230" s="510"/>
      <c r="T230" s="511"/>
      <c r="U230" s="510"/>
      <c r="V230" s="511"/>
      <c r="W230" s="510"/>
      <c r="X230" s="511"/>
      <c r="Y230" s="510"/>
      <c r="Z230" s="511"/>
      <c r="AA230" s="510"/>
      <c r="AB230" s="512"/>
      <c r="AC230" s="432"/>
      <c r="AD230" s="510"/>
      <c r="AE230" s="511"/>
      <c r="AF230" s="510"/>
      <c r="AG230" s="511"/>
      <c r="AH230" s="510"/>
      <c r="AI230" s="511"/>
      <c r="AJ230" s="510"/>
      <c r="AK230" s="511"/>
      <c r="AL230" s="510"/>
      <c r="AM230" s="511"/>
      <c r="AN230" s="510"/>
      <c r="AO230" s="511"/>
      <c r="AP230" s="510"/>
      <c r="AQ230" s="511"/>
      <c r="AR230" s="510"/>
      <c r="AS230" s="511"/>
      <c r="AT230" s="510"/>
      <c r="AU230" s="511"/>
      <c r="AV230" s="510"/>
      <c r="AW230" s="511"/>
      <c r="AX230" s="510"/>
      <c r="AY230" s="511"/>
      <c r="AZ230" s="510"/>
      <c r="BA230" s="511"/>
      <c r="BB230" s="510"/>
      <c r="BC230" s="512"/>
      <c r="BD230" s="433"/>
      <c r="BE230" s="510"/>
      <c r="BF230" s="511"/>
      <c r="BG230" s="510"/>
      <c r="BH230" s="511"/>
      <c r="BI230" s="510"/>
      <c r="BJ230" s="511"/>
      <c r="BK230" s="510"/>
      <c r="BL230" s="511"/>
      <c r="BM230" s="510"/>
      <c r="BN230" s="511"/>
      <c r="BO230" s="510"/>
      <c r="BP230" s="511"/>
      <c r="BQ230" s="510"/>
      <c r="BR230" s="511"/>
      <c r="BS230" s="510"/>
      <c r="BT230" s="511"/>
      <c r="BU230" s="510"/>
      <c r="BV230" s="511"/>
      <c r="BW230" s="510"/>
      <c r="BX230" s="511"/>
      <c r="BY230" s="510"/>
      <c r="BZ230" s="511"/>
      <c r="CA230" s="510"/>
      <c r="CB230" s="511"/>
      <c r="CC230" s="510"/>
      <c r="CD230" s="512"/>
      <c r="CE230" s="434"/>
      <c r="CF230" s="510"/>
      <c r="CG230" s="511"/>
      <c r="CH230" s="510"/>
      <c r="CI230" s="511"/>
      <c r="CJ230" s="510"/>
      <c r="CK230" s="511"/>
      <c r="CL230" s="510"/>
      <c r="CM230" s="511"/>
      <c r="CN230" s="510"/>
      <c r="CO230" s="511"/>
      <c r="CP230" s="510"/>
      <c r="CQ230" s="511"/>
      <c r="CR230" s="510"/>
      <c r="CS230" s="511"/>
      <c r="CT230" s="510"/>
      <c r="CU230" s="511"/>
      <c r="CV230" s="510"/>
      <c r="CW230" s="511"/>
      <c r="CX230" s="510"/>
      <c r="CY230" s="511"/>
      <c r="CZ230" s="510"/>
      <c r="DA230" s="511"/>
      <c r="DB230" s="510"/>
      <c r="DC230" s="511"/>
      <c r="DD230" s="510"/>
      <c r="DE230" s="512"/>
      <c r="DF230" s="513">
        <f t="shared" si="81"/>
        <v>0</v>
      </c>
      <c r="DG230" s="514" t="str">
        <f>IF(DF230=0,"",DF230/DB296)</f>
        <v/>
      </c>
      <c r="DH230" s="515">
        <f t="shared" si="82"/>
        <v>0</v>
      </c>
      <c r="DI230" s="200"/>
      <c r="DJ230" s="200">
        <v>0</v>
      </c>
      <c r="DK230" s="200">
        <v>0</v>
      </c>
      <c r="DL230" s="200">
        <v>0</v>
      </c>
      <c r="DM230" s="200">
        <v>0</v>
      </c>
      <c r="DN230" s="200">
        <v>0</v>
      </c>
      <c r="DO230" s="200">
        <v>0</v>
      </c>
      <c r="DP230" s="200">
        <v>0</v>
      </c>
      <c r="DQ230" s="1376" t="s">
        <v>625</v>
      </c>
      <c r="DR230" s="1377"/>
      <c r="DS230" s="1291">
        <v>101</v>
      </c>
      <c r="DT230" s="200">
        <v>0</v>
      </c>
      <c r="DU230" s="200">
        <v>0</v>
      </c>
      <c r="DV230" s="200">
        <v>0</v>
      </c>
      <c r="DW230" s="200">
        <v>0</v>
      </c>
      <c r="DX230" s="200">
        <v>0</v>
      </c>
      <c r="DY230" s="397"/>
    </row>
    <row r="231" spans="2:129" ht="15.95" customHeight="1">
      <c r="B231" s="509" t="s">
        <v>652</v>
      </c>
      <c r="C231" s="510"/>
      <c r="D231" s="511"/>
      <c r="E231" s="510"/>
      <c r="F231" s="511"/>
      <c r="G231" s="510"/>
      <c r="H231" s="511"/>
      <c r="I231" s="510"/>
      <c r="J231" s="511"/>
      <c r="K231" s="510"/>
      <c r="L231" s="511"/>
      <c r="M231" s="510"/>
      <c r="N231" s="511"/>
      <c r="O231" s="510"/>
      <c r="P231" s="511"/>
      <c r="Q231" s="510"/>
      <c r="R231" s="511"/>
      <c r="S231" s="510"/>
      <c r="T231" s="511"/>
      <c r="U231" s="510"/>
      <c r="V231" s="511"/>
      <c r="W231" s="510"/>
      <c r="X231" s="511"/>
      <c r="Y231" s="510"/>
      <c r="Z231" s="511"/>
      <c r="AA231" s="510"/>
      <c r="AB231" s="512"/>
      <c r="AC231" s="432"/>
      <c r="AD231" s="510"/>
      <c r="AE231" s="511"/>
      <c r="AF231" s="510"/>
      <c r="AG231" s="511"/>
      <c r="AH231" s="510"/>
      <c r="AI231" s="511"/>
      <c r="AJ231" s="510"/>
      <c r="AK231" s="511"/>
      <c r="AL231" s="510"/>
      <c r="AM231" s="511"/>
      <c r="AN231" s="510"/>
      <c r="AO231" s="511"/>
      <c r="AP231" s="510"/>
      <c r="AQ231" s="511"/>
      <c r="AR231" s="510"/>
      <c r="AS231" s="511"/>
      <c r="AT231" s="510"/>
      <c r="AU231" s="511"/>
      <c r="AV231" s="510"/>
      <c r="AW231" s="511"/>
      <c r="AX231" s="510"/>
      <c r="AY231" s="511"/>
      <c r="AZ231" s="510"/>
      <c r="BA231" s="511"/>
      <c r="BB231" s="510"/>
      <c r="BC231" s="512"/>
      <c r="BD231" s="433"/>
      <c r="BE231" s="510"/>
      <c r="BF231" s="511"/>
      <c r="BG231" s="510"/>
      <c r="BH231" s="511"/>
      <c r="BI231" s="510"/>
      <c r="BJ231" s="511"/>
      <c r="BK231" s="510"/>
      <c r="BL231" s="511"/>
      <c r="BM231" s="510"/>
      <c r="BN231" s="511"/>
      <c r="BO231" s="510"/>
      <c r="BP231" s="511"/>
      <c r="BQ231" s="510"/>
      <c r="BR231" s="511"/>
      <c r="BS231" s="510"/>
      <c r="BT231" s="511"/>
      <c r="BU231" s="510"/>
      <c r="BV231" s="511"/>
      <c r="BW231" s="510"/>
      <c r="BX231" s="511"/>
      <c r="BY231" s="510"/>
      <c r="BZ231" s="511"/>
      <c r="CA231" s="510"/>
      <c r="CB231" s="511"/>
      <c r="CC231" s="510"/>
      <c r="CD231" s="512"/>
      <c r="CE231" s="434"/>
      <c r="CF231" s="510"/>
      <c r="CG231" s="511"/>
      <c r="CH231" s="510"/>
      <c r="CI231" s="511"/>
      <c r="CJ231" s="510"/>
      <c r="CK231" s="511"/>
      <c r="CL231" s="510"/>
      <c r="CM231" s="511"/>
      <c r="CN231" s="510"/>
      <c r="CO231" s="511"/>
      <c r="CP231" s="510"/>
      <c r="CQ231" s="511"/>
      <c r="CR231" s="510"/>
      <c r="CS231" s="511"/>
      <c r="CT231" s="510"/>
      <c r="CU231" s="511"/>
      <c r="CV231" s="510"/>
      <c r="CW231" s="511"/>
      <c r="CX231" s="510"/>
      <c r="CY231" s="511"/>
      <c r="CZ231" s="510"/>
      <c r="DA231" s="511"/>
      <c r="DB231" s="510"/>
      <c r="DC231" s="511"/>
      <c r="DD231" s="510"/>
      <c r="DE231" s="512"/>
      <c r="DF231" s="513">
        <f t="shared" si="81"/>
        <v>0</v>
      </c>
      <c r="DG231" s="514" t="str">
        <f>IF(DF231=0,"",DF231/DB296)</f>
        <v/>
      </c>
      <c r="DH231" s="515">
        <f t="shared" si="82"/>
        <v>0</v>
      </c>
      <c r="DI231" s="200"/>
      <c r="DJ231" s="200">
        <v>0</v>
      </c>
      <c r="DK231" s="200">
        <v>0</v>
      </c>
      <c r="DL231" s="200">
        <v>0</v>
      </c>
      <c r="DM231" s="200">
        <v>0</v>
      </c>
      <c r="DN231" s="200">
        <v>0</v>
      </c>
      <c r="DO231" s="200">
        <v>0</v>
      </c>
      <c r="DP231" s="200">
        <v>0</v>
      </c>
      <c r="DQ231" s="1366" t="s">
        <v>613</v>
      </c>
      <c r="DR231" s="1375"/>
      <c r="DS231" s="1291">
        <v>102</v>
      </c>
      <c r="DT231" s="200">
        <v>0</v>
      </c>
      <c r="DU231" s="200">
        <v>0</v>
      </c>
      <c r="DV231" s="200">
        <v>0</v>
      </c>
      <c r="DW231" s="200">
        <v>0</v>
      </c>
      <c r="DX231" s="200">
        <v>0</v>
      </c>
      <c r="DY231" s="397"/>
    </row>
    <row r="232" spans="2:129" ht="15.95" customHeight="1">
      <c r="B232" s="509" t="s">
        <v>624</v>
      </c>
      <c r="C232" s="510"/>
      <c r="D232" s="511"/>
      <c r="E232" s="510"/>
      <c r="F232" s="511"/>
      <c r="G232" s="510"/>
      <c r="H232" s="511"/>
      <c r="I232" s="510"/>
      <c r="J232" s="511"/>
      <c r="K232" s="510"/>
      <c r="L232" s="511"/>
      <c r="M232" s="510"/>
      <c r="N232" s="511"/>
      <c r="O232" s="510"/>
      <c r="P232" s="511"/>
      <c r="Q232" s="510"/>
      <c r="R232" s="511"/>
      <c r="S232" s="510"/>
      <c r="T232" s="511"/>
      <c r="U232" s="510"/>
      <c r="V232" s="511"/>
      <c r="W232" s="510"/>
      <c r="X232" s="511"/>
      <c r="Y232" s="510"/>
      <c r="Z232" s="511"/>
      <c r="AA232" s="510"/>
      <c r="AB232" s="512"/>
      <c r="AC232" s="432"/>
      <c r="AD232" s="510"/>
      <c r="AE232" s="511"/>
      <c r="AF232" s="510"/>
      <c r="AG232" s="511"/>
      <c r="AH232" s="510"/>
      <c r="AI232" s="511"/>
      <c r="AJ232" s="510"/>
      <c r="AK232" s="511"/>
      <c r="AL232" s="510"/>
      <c r="AM232" s="511"/>
      <c r="AN232" s="510"/>
      <c r="AO232" s="511"/>
      <c r="AP232" s="510"/>
      <c r="AQ232" s="511"/>
      <c r="AR232" s="510"/>
      <c r="AS232" s="511"/>
      <c r="AT232" s="510"/>
      <c r="AU232" s="511"/>
      <c r="AV232" s="510"/>
      <c r="AW232" s="511"/>
      <c r="AX232" s="510"/>
      <c r="AY232" s="511"/>
      <c r="AZ232" s="510"/>
      <c r="BA232" s="511"/>
      <c r="BB232" s="510"/>
      <c r="BC232" s="512"/>
      <c r="BD232" s="433"/>
      <c r="BE232" s="510"/>
      <c r="BF232" s="511"/>
      <c r="BG232" s="510"/>
      <c r="BH232" s="511"/>
      <c r="BI232" s="510"/>
      <c r="BJ232" s="511"/>
      <c r="BK232" s="510"/>
      <c r="BL232" s="511"/>
      <c r="BM232" s="510"/>
      <c r="BN232" s="511"/>
      <c r="BO232" s="510"/>
      <c r="BP232" s="511"/>
      <c r="BQ232" s="510"/>
      <c r="BR232" s="511"/>
      <c r="BS232" s="510"/>
      <c r="BT232" s="511"/>
      <c r="BU232" s="510"/>
      <c r="BV232" s="511"/>
      <c r="BW232" s="510"/>
      <c r="BX232" s="511"/>
      <c r="BY232" s="510"/>
      <c r="BZ232" s="511"/>
      <c r="CA232" s="510"/>
      <c r="CB232" s="511"/>
      <c r="CC232" s="510"/>
      <c r="CD232" s="512"/>
      <c r="CE232" s="434"/>
      <c r="CF232" s="510"/>
      <c r="CG232" s="511"/>
      <c r="CH232" s="510"/>
      <c r="CI232" s="511"/>
      <c r="CJ232" s="510"/>
      <c r="CK232" s="511"/>
      <c r="CL232" s="510"/>
      <c r="CM232" s="511"/>
      <c r="CN232" s="510"/>
      <c r="CO232" s="511"/>
      <c r="CP232" s="510"/>
      <c r="CQ232" s="511"/>
      <c r="CR232" s="510"/>
      <c r="CS232" s="511"/>
      <c r="CT232" s="510"/>
      <c r="CU232" s="511"/>
      <c r="CV232" s="510"/>
      <c r="CW232" s="511"/>
      <c r="CX232" s="510"/>
      <c r="CY232" s="511"/>
      <c r="CZ232" s="510"/>
      <c r="DA232" s="511"/>
      <c r="DB232" s="510"/>
      <c r="DC232" s="511"/>
      <c r="DD232" s="510"/>
      <c r="DE232" s="512"/>
      <c r="DF232" s="513">
        <f t="shared" si="81"/>
        <v>0</v>
      </c>
      <c r="DG232" s="514" t="str">
        <f>IF(DF232=0,"",DF232/DB296)</f>
        <v/>
      </c>
      <c r="DH232" s="515">
        <f t="shared" si="82"/>
        <v>0</v>
      </c>
      <c r="DI232" s="200"/>
      <c r="DJ232" s="200">
        <v>0</v>
      </c>
      <c r="DK232" s="200">
        <v>0</v>
      </c>
      <c r="DL232" s="200">
        <v>0</v>
      </c>
      <c r="DM232" s="200">
        <v>0</v>
      </c>
      <c r="DN232" s="200">
        <v>0</v>
      </c>
      <c r="DO232" s="200">
        <v>0</v>
      </c>
      <c r="DP232" s="200">
        <v>0</v>
      </c>
      <c r="DQ232" s="1366" t="s">
        <v>624</v>
      </c>
      <c r="DR232" s="1375"/>
      <c r="DS232" s="1291">
        <v>103</v>
      </c>
      <c r="DT232" s="200">
        <v>0</v>
      </c>
      <c r="DU232" s="200">
        <v>0</v>
      </c>
      <c r="DV232" s="200">
        <v>0</v>
      </c>
      <c r="DW232" s="200">
        <v>0</v>
      </c>
      <c r="DX232" s="200">
        <v>0</v>
      </c>
      <c r="DY232" s="397"/>
    </row>
    <row r="233" spans="2:129" ht="15.95" customHeight="1">
      <c r="B233" s="509" t="s">
        <v>667</v>
      </c>
      <c r="C233" s="510"/>
      <c r="D233" s="511"/>
      <c r="E233" s="510"/>
      <c r="F233" s="511"/>
      <c r="G233" s="510"/>
      <c r="H233" s="511"/>
      <c r="I233" s="510"/>
      <c r="J233" s="511"/>
      <c r="K233" s="510"/>
      <c r="L233" s="511"/>
      <c r="M233" s="510"/>
      <c r="N233" s="511"/>
      <c r="O233" s="510"/>
      <c r="P233" s="511"/>
      <c r="Q233" s="510"/>
      <c r="R233" s="511"/>
      <c r="S233" s="510"/>
      <c r="T233" s="511"/>
      <c r="U233" s="510"/>
      <c r="V233" s="511"/>
      <c r="W233" s="510"/>
      <c r="X233" s="511"/>
      <c r="Y233" s="510"/>
      <c r="Z233" s="511"/>
      <c r="AA233" s="510"/>
      <c r="AB233" s="512"/>
      <c r="AC233" s="432"/>
      <c r="AD233" s="510"/>
      <c r="AE233" s="511"/>
      <c r="AF233" s="510"/>
      <c r="AG233" s="511"/>
      <c r="AH233" s="510"/>
      <c r="AI233" s="511"/>
      <c r="AJ233" s="510"/>
      <c r="AK233" s="511"/>
      <c r="AL233" s="510"/>
      <c r="AM233" s="511"/>
      <c r="AN233" s="510"/>
      <c r="AO233" s="511"/>
      <c r="AP233" s="510"/>
      <c r="AQ233" s="511"/>
      <c r="AR233" s="510"/>
      <c r="AS233" s="511"/>
      <c r="AT233" s="510"/>
      <c r="AU233" s="511"/>
      <c r="AV233" s="510"/>
      <c r="AW233" s="511"/>
      <c r="AX233" s="510"/>
      <c r="AY233" s="511"/>
      <c r="AZ233" s="510"/>
      <c r="BA233" s="511"/>
      <c r="BB233" s="510"/>
      <c r="BC233" s="512"/>
      <c r="BD233" s="433"/>
      <c r="BE233" s="510"/>
      <c r="BF233" s="511"/>
      <c r="BG233" s="510"/>
      <c r="BH233" s="511"/>
      <c r="BI233" s="510"/>
      <c r="BJ233" s="511"/>
      <c r="BK233" s="510"/>
      <c r="BL233" s="511"/>
      <c r="BM233" s="510"/>
      <c r="BN233" s="511"/>
      <c r="BO233" s="510"/>
      <c r="BP233" s="511"/>
      <c r="BQ233" s="510"/>
      <c r="BR233" s="511"/>
      <c r="BS233" s="510"/>
      <c r="BT233" s="511"/>
      <c r="BU233" s="510"/>
      <c r="BV233" s="511"/>
      <c r="BW233" s="510"/>
      <c r="BX233" s="511"/>
      <c r="BY233" s="510"/>
      <c r="BZ233" s="511"/>
      <c r="CA233" s="510"/>
      <c r="CB233" s="511"/>
      <c r="CC233" s="510"/>
      <c r="CD233" s="512"/>
      <c r="CE233" s="434"/>
      <c r="CF233" s="510"/>
      <c r="CG233" s="511"/>
      <c r="CH233" s="510"/>
      <c r="CI233" s="511"/>
      <c r="CJ233" s="510"/>
      <c r="CK233" s="511"/>
      <c r="CL233" s="510"/>
      <c r="CM233" s="511"/>
      <c r="CN233" s="510"/>
      <c r="CO233" s="511"/>
      <c r="CP233" s="510"/>
      <c r="CQ233" s="511"/>
      <c r="CR233" s="510"/>
      <c r="CS233" s="511"/>
      <c r="CT233" s="510"/>
      <c r="CU233" s="511"/>
      <c r="CV233" s="510"/>
      <c r="CW233" s="511"/>
      <c r="CX233" s="510"/>
      <c r="CY233" s="511"/>
      <c r="CZ233" s="510"/>
      <c r="DA233" s="511"/>
      <c r="DB233" s="510"/>
      <c r="DC233" s="511"/>
      <c r="DD233" s="510"/>
      <c r="DE233" s="512"/>
      <c r="DF233" s="513">
        <f t="shared" si="81"/>
        <v>0</v>
      </c>
      <c r="DG233" s="514" t="str">
        <f>IF(DF233=0,"",DF233/DB296)</f>
        <v/>
      </c>
      <c r="DH233" s="515">
        <f t="shared" si="82"/>
        <v>0</v>
      </c>
      <c r="DI233" s="200"/>
      <c r="DJ233" s="200">
        <v>0</v>
      </c>
      <c r="DK233" s="200">
        <v>0</v>
      </c>
      <c r="DL233" s="200">
        <v>0</v>
      </c>
      <c r="DM233" s="200">
        <v>0</v>
      </c>
      <c r="DN233" s="200">
        <v>0</v>
      </c>
      <c r="DO233" s="200">
        <v>0</v>
      </c>
      <c r="DP233" s="200">
        <v>0</v>
      </c>
      <c r="DQ233" s="1366" t="s">
        <v>713</v>
      </c>
      <c r="DR233" s="1375"/>
      <c r="DS233" s="1291">
        <v>104</v>
      </c>
      <c r="DT233" s="200">
        <v>0</v>
      </c>
      <c r="DU233" s="200">
        <v>0</v>
      </c>
      <c r="DV233" s="200">
        <v>0</v>
      </c>
      <c r="DW233" s="200">
        <v>0</v>
      </c>
      <c r="DX233" s="200">
        <v>0</v>
      </c>
      <c r="DY233" s="397"/>
    </row>
    <row r="234" spans="2:129" ht="15.95" customHeight="1">
      <c r="B234" s="509" t="s">
        <v>674</v>
      </c>
      <c r="C234" s="510"/>
      <c r="D234" s="511"/>
      <c r="E234" s="510"/>
      <c r="F234" s="511"/>
      <c r="G234" s="510"/>
      <c r="H234" s="511"/>
      <c r="I234" s="510"/>
      <c r="J234" s="511"/>
      <c r="K234" s="510"/>
      <c r="L234" s="511"/>
      <c r="M234" s="510"/>
      <c r="N234" s="511"/>
      <c r="O234" s="510"/>
      <c r="P234" s="511"/>
      <c r="Q234" s="510"/>
      <c r="R234" s="511"/>
      <c r="S234" s="510"/>
      <c r="T234" s="511"/>
      <c r="U234" s="510"/>
      <c r="V234" s="511"/>
      <c r="W234" s="510"/>
      <c r="X234" s="511"/>
      <c r="Y234" s="510"/>
      <c r="Z234" s="511"/>
      <c r="AA234" s="510"/>
      <c r="AB234" s="512"/>
      <c r="AC234" s="432"/>
      <c r="AD234" s="510"/>
      <c r="AE234" s="511"/>
      <c r="AF234" s="510"/>
      <c r="AG234" s="511"/>
      <c r="AH234" s="510"/>
      <c r="AI234" s="511"/>
      <c r="AJ234" s="510"/>
      <c r="AK234" s="511"/>
      <c r="AL234" s="510"/>
      <c r="AM234" s="511"/>
      <c r="AN234" s="510"/>
      <c r="AO234" s="511"/>
      <c r="AP234" s="510"/>
      <c r="AQ234" s="511"/>
      <c r="AR234" s="510"/>
      <c r="AS234" s="511"/>
      <c r="AT234" s="510"/>
      <c r="AU234" s="511"/>
      <c r="AV234" s="510"/>
      <c r="AW234" s="511"/>
      <c r="AX234" s="510"/>
      <c r="AY234" s="511"/>
      <c r="AZ234" s="510"/>
      <c r="BA234" s="511"/>
      <c r="BB234" s="510"/>
      <c r="BC234" s="512"/>
      <c r="BD234" s="433"/>
      <c r="BE234" s="510"/>
      <c r="BF234" s="511"/>
      <c r="BG234" s="510"/>
      <c r="BH234" s="511"/>
      <c r="BI234" s="510"/>
      <c r="BJ234" s="511"/>
      <c r="BK234" s="510"/>
      <c r="BL234" s="511"/>
      <c r="BM234" s="510"/>
      <c r="BN234" s="511"/>
      <c r="BO234" s="510"/>
      <c r="BP234" s="511"/>
      <c r="BQ234" s="510"/>
      <c r="BR234" s="511"/>
      <c r="BS234" s="510"/>
      <c r="BT234" s="511"/>
      <c r="BU234" s="510"/>
      <c r="BV234" s="511"/>
      <c r="BW234" s="510"/>
      <c r="BX234" s="511"/>
      <c r="BY234" s="510"/>
      <c r="BZ234" s="511"/>
      <c r="CA234" s="510"/>
      <c r="CB234" s="511"/>
      <c r="CC234" s="510"/>
      <c r="CD234" s="512"/>
      <c r="CE234" s="434"/>
      <c r="CF234" s="510"/>
      <c r="CG234" s="511"/>
      <c r="CH234" s="510"/>
      <c r="CI234" s="511"/>
      <c r="CJ234" s="510"/>
      <c r="CK234" s="511"/>
      <c r="CL234" s="510"/>
      <c r="CM234" s="511"/>
      <c r="CN234" s="510"/>
      <c r="CO234" s="511"/>
      <c r="CP234" s="510"/>
      <c r="CQ234" s="511"/>
      <c r="CR234" s="510"/>
      <c r="CS234" s="511"/>
      <c r="CT234" s="510"/>
      <c r="CU234" s="511"/>
      <c r="CV234" s="510"/>
      <c r="CW234" s="511"/>
      <c r="CX234" s="510"/>
      <c r="CY234" s="511"/>
      <c r="CZ234" s="510"/>
      <c r="DA234" s="511"/>
      <c r="DB234" s="510"/>
      <c r="DC234" s="511"/>
      <c r="DD234" s="510"/>
      <c r="DE234" s="512"/>
      <c r="DF234" s="513">
        <f t="shared" si="81"/>
        <v>0</v>
      </c>
      <c r="DG234" s="514" t="str">
        <f>IF(DF234=0,"",DF234/DB296)</f>
        <v/>
      </c>
      <c r="DH234" s="515">
        <f t="shared" si="82"/>
        <v>0</v>
      </c>
      <c r="DI234" s="200"/>
      <c r="DJ234" s="200">
        <v>0</v>
      </c>
      <c r="DK234" s="200">
        <v>0</v>
      </c>
      <c r="DL234" s="200">
        <v>0</v>
      </c>
      <c r="DM234" s="200">
        <v>0</v>
      </c>
      <c r="DN234" s="200">
        <v>0</v>
      </c>
      <c r="DO234" s="200">
        <v>0</v>
      </c>
      <c r="DP234" s="200">
        <v>0</v>
      </c>
      <c r="DQ234" s="1366" t="s">
        <v>690</v>
      </c>
      <c r="DR234" s="1375"/>
      <c r="DS234" s="1291">
        <v>105</v>
      </c>
      <c r="DT234" s="200">
        <v>0</v>
      </c>
      <c r="DU234" s="200">
        <v>0</v>
      </c>
      <c r="DV234" s="200">
        <v>0</v>
      </c>
      <c r="DW234" s="200">
        <v>0</v>
      </c>
      <c r="DX234" s="200">
        <v>0</v>
      </c>
      <c r="DY234" s="397"/>
    </row>
    <row r="235" spans="2:129" ht="15.95" customHeight="1">
      <c r="B235" s="509" t="s">
        <v>632</v>
      </c>
      <c r="C235" s="510"/>
      <c r="D235" s="511"/>
      <c r="E235" s="510"/>
      <c r="F235" s="511"/>
      <c r="G235" s="510"/>
      <c r="H235" s="511"/>
      <c r="I235" s="510"/>
      <c r="J235" s="511"/>
      <c r="K235" s="510"/>
      <c r="L235" s="511"/>
      <c r="M235" s="510"/>
      <c r="N235" s="511"/>
      <c r="O235" s="510"/>
      <c r="P235" s="511"/>
      <c r="Q235" s="510"/>
      <c r="R235" s="511"/>
      <c r="S235" s="510"/>
      <c r="T235" s="511"/>
      <c r="U235" s="510"/>
      <c r="V235" s="511"/>
      <c r="W235" s="510"/>
      <c r="X235" s="511"/>
      <c r="Y235" s="510"/>
      <c r="Z235" s="511"/>
      <c r="AA235" s="510"/>
      <c r="AB235" s="512"/>
      <c r="AC235" s="432"/>
      <c r="AD235" s="510"/>
      <c r="AE235" s="511"/>
      <c r="AF235" s="510"/>
      <c r="AG235" s="511"/>
      <c r="AH235" s="510"/>
      <c r="AI235" s="511"/>
      <c r="AJ235" s="510"/>
      <c r="AK235" s="511"/>
      <c r="AL235" s="510"/>
      <c r="AM235" s="511"/>
      <c r="AN235" s="510"/>
      <c r="AO235" s="511"/>
      <c r="AP235" s="510"/>
      <c r="AQ235" s="511"/>
      <c r="AR235" s="510"/>
      <c r="AS235" s="511"/>
      <c r="AT235" s="510"/>
      <c r="AU235" s="511"/>
      <c r="AV235" s="510"/>
      <c r="AW235" s="511"/>
      <c r="AX235" s="510"/>
      <c r="AY235" s="511"/>
      <c r="AZ235" s="510"/>
      <c r="BA235" s="511"/>
      <c r="BB235" s="510"/>
      <c r="BC235" s="512"/>
      <c r="BD235" s="433"/>
      <c r="BE235" s="510"/>
      <c r="BF235" s="511"/>
      <c r="BG235" s="510"/>
      <c r="BH235" s="511"/>
      <c r="BI235" s="510"/>
      <c r="BJ235" s="511"/>
      <c r="BK235" s="510"/>
      <c r="BL235" s="511"/>
      <c r="BM235" s="510"/>
      <c r="BN235" s="511"/>
      <c r="BO235" s="510"/>
      <c r="BP235" s="511"/>
      <c r="BQ235" s="510"/>
      <c r="BR235" s="511"/>
      <c r="BS235" s="510"/>
      <c r="BT235" s="511"/>
      <c r="BU235" s="510"/>
      <c r="BV235" s="511"/>
      <c r="BW235" s="510"/>
      <c r="BX235" s="511"/>
      <c r="BY235" s="510"/>
      <c r="BZ235" s="511"/>
      <c r="CA235" s="510"/>
      <c r="CB235" s="511"/>
      <c r="CC235" s="510"/>
      <c r="CD235" s="512"/>
      <c r="CE235" s="434"/>
      <c r="CF235" s="510"/>
      <c r="CG235" s="511"/>
      <c r="CH235" s="510"/>
      <c r="CI235" s="511"/>
      <c r="CJ235" s="510"/>
      <c r="CK235" s="511"/>
      <c r="CL235" s="510"/>
      <c r="CM235" s="511"/>
      <c r="CN235" s="510"/>
      <c r="CO235" s="511"/>
      <c r="CP235" s="510"/>
      <c r="CQ235" s="511"/>
      <c r="CR235" s="510"/>
      <c r="CS235" s="511"/>
      <c r="CT235" s="510"/>
      <c r="CU235" s="511"/>
      <c r="CV235" s="510"/>
      <c r="CW235" s="511"/>
      <c r="CX235" s="510"/>
      <c r="CY235" s="511"/>
      <c r="CZ235" s="510"/>
      <c r="DA235" s="511"/>
      <c r="DB235" s="510"/>
      <c r="DC235" s="511"/>
      <c r="DD235" s="510"/>
      <c r="DE235" s="512"/>
      <c r="DF235" s="513">
        <f t="shared" si="81"/>
        <v>0</v>
      </c>
      <c r="DG235" s="514" t="str">
        <f>IF(DF235=0,"",DF235/DB296)</f>
        <v/>
      </c>
      <c r="DH235" s="515">
        <f t="shared" si="82"/>
        <v>0</v>
      </c>
      <c r="DI235" s="200"/>
      <c r="DJ235" s="200">
        <v>0</v>
      </c>
      <c r="DK235" s="200">
        <v>0</v>
      </c>
      <c r="DL235" s="200">
        <v>0</v>
      </c>
      <c r="DM235" s="200">
        <v>0</v>
      </c>
      <c r="DN235" s="200">
        <v>0</v>
      </c>
      <c r="DO235" s="200">
        <v>0</v>
      </c>
      <c r="DP235" s="200">
        <v>0</v>
      </c>
      <c r="DQ235" s="1366" t="s">
        <v>673</v>
      </c>
      <c r="DR235" s="1375"/>
      <c r="DS235" s="1291">
        <v>106</v>
      </c>
      <c r="DT235" s="200">
        <v>0</v>
      </c>
      <c r="DU235" s="200">
        <v>0</v>
      </c>
      <c r="DV235" s="200">
        <v>0</v>
      </c>
      <c r="DW235" s="200">
        <v>0</v>
      </c>
      <c r="DX235" s="200">
        <v>0</v>
      </c>
      <c r="DY235" s="397"/>
    </row>
    <row r="236" spans="2:129" ht="15.95" customHeight="1">
      <c r="B236" s="509" t="s">
        <v>638</v>
      </c>
      <c r="C236" s="510"/>
      <c r="D236" s="511"/>
      <c r="E236" s="510"/>
      <c r="F236" s="511"/>
      <c r="G236" s="510"/>
      <c r="H236" s="511"/>
      <c r="I236" s="510"/>
      <c r="J236" s="511"/>
      <c r="K236" s="510"/>
      <c r="L236" s="511"/>
      <c r="M236" s="510"/>
      <c r="N236" s="511"/>
      <c r="O236" s="510"/>
      <c r="P236" s="511"/>
      <c r="Q236" s="510"/>
      <c r="R236" s="511"/>
      <c r="S236" s="510"/>
      <c r="T236" s="511"/>
      <c r="U236" s="510"/>
      <c r="V236" s="511"/>
      <c r="W236" s="510"/>
      <c r="X236" s="511"/>
      <c r="Y236" s="510"/>
      <c r="Z236" s="511"/>
      <c r="AA236" s="510"/>
      <c r="AB236" s="512"/>
      <c r="AC236" s="432"/>
      <c r="AD236" s="510"/>
      <c r="AE236" s="511"/>
      <c r="AF236" s="510"/>
      <c r="AG236" s="511"/>
      <c r="AH236" s="510"/>
      <c r="AI236" s="511"/>
      <c r="AJ236" s="510"/>
      <c r="AK236" s="511"/>
      <c r="AL236" s="510"/>
      <c r="AM236" s="511"/>
      <c r="AN236" s="510"/>
      <c r="AO236" s="511"/>
      <c r="AP236" s="510"/>
      <c r="AQ236" s="511"/>
      <c r="AR236" s="510"/>
      <c r="AS236" s="511"/>
      <c r="AT236" s="510"/>
      <c r="AU236" s="511"/>
      <c r="AV236" s="510"/>
      <c r="AW236" s="511"/>
      <c r="AX236" s="510"/>
      <c r="AY236" s="511"/>
      <c r="AZ236" s="510"/>
      <c r="BA236" s="511"/>
      <c r="BB236" s="510"/>
      <c r="BC236" s="512"/>
      <c r="BD236" s="433"/>
      <c r="BE236" s="510"/>
      <c r="BF236" s="511"/>
      <c r="BG236" s="510"/>
      <c r="BH236" s="511"/>
      <c r="BI236" s="510"/>
      <c r="BJ236" s="511"/>
      <c r="BK236" s="510"/>
      <c r="BL236" s="511"/>
      <c r="BM236" s="510"/>
      <c r="BN236" s="511"/>
      <c r="BO236" s="510"/>
      <c r="BP236" s="511"/>
      <c r="BQ236" s="510"/>
      <c r="BR236" s="511"/>
      <c r="BS236" s="510"/>
      <c r="BT236" s="511"/>
      <c r="BU236" s="510"/>
      <c r="BV236" s="511"/>
      <c r="BW236" s="510"/>
      <c r="BX236" s="511"/>
      <c r="BY236" s="510"/>
      <c r="BZ236" s="511"/>
      <c r="CA236" s="510"/>
      <c r="CB236" s="511"/>
      <c r="CC236" s="510"/>
      <c r="CD236" s="512"/>
      <c r="CE236" s="434"/>
      <c r="CF236" s="510"/>
      <c r="CG236" s="511"/>
      <c r="CH236" s="510"/>
      <c r="CI236" s="511"/>
      <c r="CJ236" s="510"/>
      <c r="CK236" s="511"/>
      <c r="CL236" s="510"/>
      <c r="CM236" s="511"/>
      <c r="CN236" s="510"/>
      <c r="CO236" s="511"/>
      <c r="CP236" s="510"/>
      <c r="CQ236" s="511"/>
      <c r="CR236" s="510"/>
      <c r="CS236" s="511"/>
      <c r="CT236" s="510"/>
      <c r="CU236" s="511"/>
      <c r="CV236" s="510"/>
      <c r="CW236" s="511"/>
      <c r="CX236" s="510"/>
      <c r="CY236" s="511"/>
      <c r="CZ236" s="510"/>
      <c r="DA236" s="511"/>
      <c r="DB236" s="510"/>
      <c r="DC236" s="511"/>
      <c r="DD236" s="510"/>
      <c r="DE236" s="512"/>
      <c r="DF236" s="513">
        <f t="shared" si="81"/>
        <v>0</v>
      </c>
      <c r="DG236" s="514" t="str">
        <f>IF(DF236=0,"",DF236/DB296)</f>
        <v/>
      </c>
      <c r="DH236" s="515">
        <f t="shared" si="82"/>
        <v>0</v>
      </c>
      <c r="DI236" s="200"/>
      <c r="DJ236" s="200">
        <v>0</v>
      </c>
      <c r="DK236" s="200">
        <v>0</v>
      </c>
      <c r="DL236" s="200">
        <v>0</v>
      </c>
      <c r="DM236" s="200">
        <v>0</v>
      </c>
      <c r="DN236" s="200">
        <v>0</v>
      </c>
      <c r="DO236" s="200">
        <v>0</v>
      </c>
      <c r="DP236" s="200">
        <v>0</v>
      </c>
      <c r="DQ236" s="1366" t="s">
        <v>665</v>
      </c>
      <c r="DR236" s="1375"/>
      <c r="DS236" s="1291">
        <v>107</v>
      </c>
      <c r="DT236" s="200">
        <v>0</v>
      </c>
      <c r="DU236" s="200">
        <v>0</v>
      </c>
      <c r="DV236" s="200">
        <v>0</v>
      </c>
      <c r="DW236" s="200">
        <v>0</v>
      </c>
      <c r="DX236" s="200">
        <v>0</v>
      </c>
      <c r="DY236" s="397"/>
    </row>
    <row r="237" spans="2:129" ht="15.95" customHeight="1">
      <c r="B237" s="509" t="s">
        <v>16</v>
      </c>
      <c r="C237" s="510"/>
      <c r="D237" s="511"/>
      <c r="E237" s="510"/>
      <c r="F237" s="511"/>
      <c r="G237" s="510"/>
      <c r="H237" s="511"/>
      <c r="I237" s="510"/>
      <c r="J237" s="511"/>
      <c r="K237" s="510"/>
      <c r="L237" s="511"/>
      <c r="M237" s="510"/>
      <c r="N237" s="511"/>
      <c r="O237" s="510"/>
      <c r="P237" s="511"/>
      <c r="Q237" s="510"/>
      <c r="R237" s="511"/>
      <c r="S237" s="510"/>
      <c r="T237" s="511"/>
      <c r="U237" s="510"/>
      <c r="V237" s="511"/>
      <c r="W237" s="510"/>
      <c r="X237" s="511"/>
      <c r="Y237" s="510"/>
      <c r="Z237" s="511"/>
      <c r="AA237" s="510"/>
      <c r="AB237" s="512"/>
      <c r="AC237" s="432"/>
      <c r="AD237" s="510"/>
      <c r="AE237" s="511"/>
      <c r="AF237" s="510"/>
      <c r="AG237" s="511"/>
      <c r="AH237" s="510"/>
      <c r="AI237" s="511"/>
      <c r="AJ237" s="510"/>
      <c r="AK237" s="511"/>
      <c r="AL237" s="510"/>
      <c r="AM237" s="511"/>
      <c r="AN237" s="510"/>
      <c r="AO237" s="511"/>
      <c r="AP237" s="510"/>
      <c r="AQ237" s="511"/>
      <c r="AR237" s="510"/>
      <c r="AS237" s="511"/>
      <c r="AT237" s="510"/>
      <c r="AU237" s="511"/>
      <c r="AV237" s="510"/>
      <c r="AW237" s="511"/>
      <c r="AX237" s="510"/>
      <c r="AY237" s="511"/>
      <c r="AZ237" s="510"/>
      <c r="BA237" s="511"/>
      <c r="BB237" s="510"/>
      <c r="BC237" s="512"/>
      <c r="BD237" s="433"/>
      <c r="BE237" s="510"/>
      <c r="BF237" s="511"/>
      <c r="BG237" s="510"/>
      <c r="BH237" s="511"/>
      <c r="BI237" s="510"/>
      <c r="BJ237" s="511"/>
      <c r="BK237" s="510"/>
      <c r="BL237" s="511"/>
      <c r="BM237" s="510"/>
      <c r="BN237" s="511"/>
      <c r="BO237" s="510"/>
      <c r="BP237" s="511"/>
      <c r="BQ237" s="510"/>
      <c r="BR237" s="511"/>
      <c r="BS237" s="510"/>
      <c r="BT237" s="511"/>
      <c r="BU237" s="510"/>
      <c r="BV237" s="511"/>
      <c r="BW237" s="510"/>
      <c r="BX237" s="511"/>
      <c r="BY237" s="510"/>
      <c r="BZ237" s="511"/>
      <c r="CA237" s="510"/>
      <c r="CB237" s="511"/>
      <c r="CC237" s="510"/>
      <c r="CD237" s="512"/>
      <c r="CE237" s="434"/>
      <c r="CF237" s="510"/>
      <c r="CG237" s="511"/>
      <c r="CH237" s="510"/>
      <c r="CI237" s="511"/>
      <c r="CJ237" s="510"/>
      <c r="CK237" s="511"/>
      <c r="CL237" s="510"/>
      <c r="CM237" s="511"/>
      <c r="CN237" s="510"/>
      <c r="CO237" s="511"/>
      <c r="CP237" s="510"/>
      <c r="CQ237" s="511"/>
      <c r="CR237" s="510"/>
      <c r="CS237" s="511"/>
      <c r="CT237" s="510"/>
      <c r="CU237" s="511"/>
      <c r="CV237" s="510"/>
      <c r="CW237" s="511"/>
      <c r="CX237" s="510"/>
      <c r="CY237" s="511"/>
      <c r="CZ237" s="510"/>
      <c r="DA237" s="511"/>
      <c r="DB237" s="510"/>
      <c r="DC237" s="511"/>
      <c r="DD237" s="510"/>
      <c r="DE237" s="512"/>
      <c r="DF237" s="513">
        <f t="shared" si="81"/>
        <v>0</v>
      </c>
      <c r="DG237" s="514" t="str">
        <f>IF(DF237=0,"",DF237/DB296)</f>
        <v/>
      </c>
      <c r="DH237" s="515">
        <f t="shared" si="82"/>
        <v>0</v>
      </c>
      <c r="DI237" s="200"/>
      <c r="DJ237" s="200">
        <v>0</v>
      </c>
      <c r="DK237" s="200">
        <v>0</v>
      </c>
      <c r="DL237" s="200">
        <v>0</v>
      </c>
      <c r="DM237" s="200">
        <v>0</v>
      </c>
      <c r="DN237" s="200">
        <v>0</v>
      </c>
      <c r="DO237" s="200">
        <v>0</v>
      </c>
      <c r="DP237" s="200">
        <v>0</v>
      </c>
      <c r="DQ237" s="1366" t="s">
        <v>610</v>
      </c>
      <c r="DR237" s="1375"/>
      <c r="DS237" s="1291">
        <v>108</v>
      </c>
      <c r="DT237" s="200">
        <v>0</v>
      </c>
      <c r="DU237" s="200">
        <v>0</v>
      </c>
      <c r="DV237" s="200">
        <v>0</v>
      </c>
      <c r="DW237" s="200">
        <v>0</v>
      </c>
      <c r="DX237" s="200">
        <v>0</v>
      </c>
      <c r="DY237" s="397"/>
    </row>
    <row r="238" spans="2:129" ht="15.95" customHeight="1">
      <c r="B238" s="509" t="s">
        <v>651</v>
      </c>
      <c r="C238" s="510"/>
      <c r="D238" s="511"/>
      <c r="E238" s="510"/>
      <c r="F238" s="511"/>
      <c r="G238" s="510"/>
      <c r="H238" s="511"/>
      <c r="I238" s="510"/>
      <c r="J238" s="511"/>
      <c r="K238" s="510"/>
      <c r="L238" s="511"/>
      <c r="M238" s="510"/>
      <c r="N238" s="511"/>
      <c r="O238" s="510"/>
      <c r="P238" s="511"/>
      <c r="Q238" s="510"/>
      <c r="R238" s="511"/>
      <c r="S238" s="510"/>
      <c r="T238" s="511"/>
      <c r="U238" s="510"/>
      <c r="V238" s="511"/>
      <c r="W238" s="510"/>
      <c r="X238" s="511"/>
      <c r="Y238" s="510"/>
      <c r="Z238" s="511"/>
      <c r="AA238" s="510"/>
      <c r="AB238" s="512"/>
      <c r="AC238" s="432"/>
      <c r="AD238" s="510"/>
      <c r="AE238" s="511"/>
      <c r="AF238" s="510"/>
      <c r="AG238" s="511"/>
      <c r="AH238" s="510"/>
      <c r="AI238" s="511"/>
      <c r="AJ238" s="510"/>
      <c r="AK238" s="511"/>
      <c r="AL238" s="510"/>
      <c r="AM238" s="511"/>
      <c r="AN238" s="510"/>
      <c r="AO238" s="511"/>
      <c r="AP238" s="510"/>
      <c r="AQ238" s="511"/>
      <c r="AR238" s="510"/>
      <c r="AS238" s="511"/>
      <c r="AT238" s="510"/>
      <c r="AU238" s="511"/>
      <c r="AV238" s="510"/>
      <c r="AW238" s="511"/>
      <c r="AX238" s="510"/>
      <c r="AY238" s="511"/>
      <c r="AZ238" s="510"/>
      <c r="BA238" s="511"/>
      <c r="BB238" s="510"/>
      <c r="BC238" s="512"/>
      <c r="BD238" s="433"/>
      <c r="BE238" s="510"/>
      <c r="BF238" s="511"/>
      <c r="BG238" s="510"/>
      <c r="BH238" s="511"/>
      <c r="BI238" s="510"/>
      <c r="BJ238" s="511"/>
      <c r="BK238" s="510"/>
      <c r="BL238" s="511"/>
      <c r="BM238" s="510"/>
      <c r="BN238" s="511"/>
      <c r="BO238" s="510"/>
      <c r="BP238" s="511"/>
      <c r="BQ238" s="510"/>
      <c r="BR238" s="511"/>
      <c r="BS238" s="510"/>
      <c r="BT238" s="511"/>
      <c r="BU238" s="510"/>
      <c r="BV238" s="511"/>
      <c r="BW238" s="510"/>
      <c r="BX238" s="511"/>
      <c r="BY238" s="510"/>
      <c r="BZ238" s="511"/>
      <c r="CA238" s="510"/>
      <c r="CB238" s="511"/>
      <c r="CC238" s="510"/>
      <c r="CD238" s="512"/>
      <c r="CE238" s="434"/>
      <c r="CF238" s="510"/>
      <c r="CG238" s="511"/>
      <c r="CH238" s="510"/>
      <c r="CI238" s="511"/>
      <c r="CJ238" s="510"/>
      <c r="CK238" s="511"/>
      <c r="CL238" s="510"/>
      <c r="CM238" s="511"/>
      <c r="CN238" s="510"/>
      <c r="CO238" s="511"/>
      <c r="CP238" s="510"/>
      <c r="CQ238" s="511"/>
      <c r="CR238" s="510"/>
      <c r="CS238" s="511"/>
      <c r="CT238" s="510"/>
      <c r="CU238" s="511"/>
      <c r="CV238" s="510"/>
      <c r="CW238" s="511"/>
      <c r="CX238" s="510"/>
      <c r="CY238" s="511"/>
      <c r="CZ238" s="510"/>
      <c r="DA238" s="511"/>
      <c r="DB238" s="510"/>
      <c r="DC238" s="511">
        <v>7</v>
      </c>
      <c r="DD238" s="510"/>
      <c r="DE238" s="512"/>
      <c r="DF238" s="513">
        <f t="shared" si="81"/>
        <v>7</v>
      </c>
      <c r="DG238" s="514">
        <f>IF(DF238=0,"",DF238/DB296)</f>
        <v>0.33333333333333331</v>
      </c>
      <c r="DH238" s="515">
        <f t="shared" si="82"/>
        <v>1</v>
      </c>
      <c r="DI238" s="200"/>
      <c r="DJ238" s="200">
        <v>0</v>
      </c>
      <c r="DK238" s="200">
        <v>0</v>
      </c>
      <c r="DL238" s="200">
        <v>0</v>
      </c>
      <c r="DM238" s="200">
        <v>0</v>
      </c>
      <c r="DN238" s="200">
        <v>0</v>
      </c>
      <c r="DO238" s="200">
        <v>0</v>
      </c>
      <c r="DP238" s="200">
        <v>0</v>
      </c>
      <c r="DQ238" s="1366" t="s">
        <v>623</v>
      </c>
      <c r="DR238" s="1375"/>
      <c r="DS238" s="1291">
        <v>109</v>
      </c>
      <c r="DT238" s="200">
        <v>0</v>
      </c>
      <c r="DU238" s="200">
        <v>0</v>
      </c>
      <c r="DV238" s="200">
        <v>0</v>
      </c>
      <c r="DW238" s="200">
        <v>0</v>
      </c>
      <c r="DX238" s="200">
        <v>0</v>
      </c>
      <c r="DY238" s="397"/>
    </row>
    <row r="239" spans="2:129" ht="15.95" customHeight="1">
      <c r="B239" s="509" t="s">
        <v>659</v>
      </c>
      <c r="C239" s="510"/>
      <c r="D239" s="511"/>
      <c r="E239" s="510"/>
      <c r="F239" s="511"/>
      <c r="G239" s="510"/>
      <c r="H239" s="511"/>
      <c r="I239" s="510"/>
      <c r="J239" s="511"/>
      <c r="K239" s="510"/>
      <c r="L239" s="511"/>
      <c r="M239" s="510"/>
      <c r="N239" s="511"/>
      <c r="O239" s="510"/>
      <c r="P239" s="511"/>
      <c r="Q239" s="510"/>
      <c r="R239" s="511"/>
      <c r="S239" s="510"/>
      <c r="T239" s="511"/>
      <c r="U239" s="510"/>
      <c r="V239" s="511"/>
      <c r="W239" s="510"/>
      <c r="X239" s="511"/>
      <c r="Y239" s="510"/>
      <c r="Z239" s="511"/>
      <c r="AA239" s="510"/>
      <c r="AB239" s="512"/>
      <c r="AC239" s="432"/>
      <c r="AD239" s="510"/>
      <c r="AE239" s="511"/>
      <c r="AF239" s="510"/>
      <c r="AG239" s="511"/>
      <c r="AH239" s="510"/>
      <c r="AI239" s="511"/>
      <c r="AJ239" s="510"/>
      <c r="AK239" s="511"/>
      <c r="AL239" s="510"/>
      <c r="AM239" s="511"/>
      <c r="AN239" s="510"/>
      <c r="AO239" s="511"/>
      <c r="AP239" s="510"/>
      <c r="AQ239" s="511"/>
      <c r="AR239" s="510"/>
      <c r="AS239" s="511"/>
      <c r="AT239" s="510"/>
      <c r="AU239" s="511"/>
      <c r="AV239" s="510"/>
      <c r="AW239" s="511"/>
      <c r="AX239" s="510"/>
      <c r="AY239" s="511"/>
      <c r="AZ239" s="510"/>
      <c r="BA239" s="511"/>
      <c r="BB239" s="510"/>
      <c r="BC239" s="512"/>
      <c r="BD239" s="433"/>
      <c r="BE239" s="510"/>
      <c r="BF239" s="511"/>
      <c r="BG239" s="510"/>
      <c r="BH239" s="511"/>
      <c r="BI239" s="510"/>
      <c r="BJ239" s="511"/>
      <c r="BK239" s="510"/>
      <c r="BL239" s="511"/>
      <c r="BM239" s="510"/>
      <c r="BN239" s="511"/>
      <c r="BO239" s="510"/>
      <c r="BP239" s="511"/>
      <c r="BQ239" s="510"/>
      <c r="BR239" s="511"/>
      <c r="BS239" s="510"/>
      <c r="BT239" s="511"/>
      <c r="BU239" s="510"/>
      <c r="BV239" s="511"/>
      <c r="BW239" s="510"/>
      <c r="BX239" s="511"/>
      <c r="BY239" s="510"/>
      <c r="BZ239" s="511"/>
      <c r="CA239" s="510"/>
      <c r="CB239" s="511"/>
      <c r="CC239" s="510"/>
      <c r="CD239" s="512"/>
      <c r="CE239" s="434"/>
      <c r="CF239" s="510"/>
      <c r="CG239" s="511"/>
      <c r="CH239" s="510"/>
      <c r="CI239" s="511"/>
      <c r="CJ239" s="510"/>
      <c r="CK239" s="511"/>
      <c r="CL239" s="510"/>
      <c r="CM239" s="511"/>
      <c r="CN239" s="510"/>
      <c r="CO239" s="511"/>
      <c r="CP239" s="510"/>
      <c r="CQ239" s="511"/>
      <c r="CR239" s="510"/>
      <c r="CS239" s="511"/>
      <c r="CT239" s="510"/>
      <c r="CU239" s="511"/>
      <c r="CV239" s="510"/>
      <c r="CW239" s="511"/>
      <c r="CX239" s="510"/>
      <c r="CY239" s="511"/>
      <c r="CZ239" s="510"/>
      <c r="DA239" s="511"/>
      <c r="DB239" s="510"/>
      <c r="DC239" s="511"/>
      <c r="DD239" s="510"/>
      <c r="DE239" s="512"/>
      <c r="DF239" s="513">
        <f t="shared" si="81"/>
        <v>0</v>
      </c>
      <c r="DG239" s="514" t="str">
        <f>IF(DF239=0,"",DF239/DB296)</f>
        <v/>
      </c>
      <c r="DH239" s="515">
        <f t="shared" si="82"/>
        <v>0</v>
      </c>
      <c r="DI239" s="200"/>
      <c r="DJ239" s="200">
        <v>0</v>
      </c>
      <c r="DK239" s="200">
        <v>0</v>
      </c>
      <c r="DL239" s="200">
        <v>0</v>
      </c>
      <c r="DM239" s="200">
        <v>0</v>
      </c>
      <c r="DN239" s="200">
        <v>0</v>
      </c>
      <c r="DO239" s="200">
        <v>0</v>
      </c>
      <c r="DP239" s="200">
        <v>0</v>
      </c>
      <c r="DQ239" s="1366" t="s">
        <v>658</v>
      </c>
      <c r="DR239" s="1375"/>
      <c r="DS239" s="1291">
        <v>110</v>
      </c>
      <c r="DT239" s="200">
        <v>0</v>
      </c>
      <c r="DU239" s="200">
        <v>0</v>
      </c>
      <c r="DV239" s="200">
        <v>0</v>
      </c>
      <c r="DW239" s="200">
        <v>0</v>
      </c>
      <c r="DX239" s="200">
        <v>0</v>
      </c>
      <c r="DY239" s="397"/>
    </row>
    <row r="240" spans="2:129" ht="15.95" customHeight="1">
      <c r="B240" s="509" t="s">
        <v>702</v>
      </c>
      <c r="C240" s="510"/>
      <c r="D240" s="511"/>
      <c r="E240" s="510"/>
      <c r="F240" s="511"/>
      <c r="G240" s="510"/>
      <c r="H240" s="511"/>
      <c r="I240" s="510"/>
      <c r="J240" s="511"/>
      <c r="K240" s="510"/>
      <c r="L240" s="511"/>
      <c r="M240" s="510"/>
      <c r="N240" s="511"/>
      <c r="O240" s="510"/>
      <c r="P240" s="511"/>
      <c r="Q240" s="510"/>
      <c r="R240" s="511"/>
      <c r="S240" s="510"/>
      <c r="T240" s="511"/>
      <c r="U240" s="510"/>
      <c r="V240" s="511"/>
      <c r="W240" s="510"/>
      <c r="X240" s="511"/>
      <c r="Y240" s="510"/>
      <c r="Z240" s="511"/>
      <c r="AA240" s="510"/>
      <c r="AB240" s="512"/>
      <c r="AC240" s="432"/>
      <c r="AD240" s="510"/>
      <c r="AE240" s="511"/>
      <c r="AF240" s="510"/>
      <c r="AG240" s="511"/>
      <c r="AH240" s="510"/>
      <c r="AI240" s="511"/>
      <c r="AJ240" s="510"/>
      <c r="AK240" s="511"/>
      <c r="AL240" s="510"/>
      <c r="AM240" s="511"/>
      <c r="AN240" s="510"/>
      <c r="AO240" s="511"/>
      <c r="AP240" s="510"/>
      <c r="AQ240" s="511"/>
      <c r="AR240" s="510"/>
      <c r="AS240" s="511"/>
      <c r="AT240" s="510"/>
      <c r="AU240" s="511"/>
      <c r="AV240" s="510"/>
      <c r="AW240" s="511"/>
      <c r="AX240" s="510"/>
      <c r="AY240" s="511"/>
      <c r="AZ240" s="510"/>
      <c r="BA240" s="511"/>
      <c r="BB240" s="510"/>
      <c r="BC240" s="512"/>
      <c r="BD240" s="433"/>
      <c r="BE240" s="510"/>
      <c r="BF240" s="511"/>
      <c r="BG240" s="510"/>
      <c r="BH240" s="511"/>
      <c r="BI240" s="510"/>
      <c r="BJ240" s="511"/>
      <c r="BK240" s="510"/>
      <c r="BL240" s="511"/>
      <c r="BM240" s="510"/>
      <c r="BN240" s="511"/>
      <c r="BO240" s="510"/>
      <c r="BP240" s="511"/>
      <c r="BQ240" s="510"/>
      <c r="BR240" s="511"/>
      <c r="BS240" s="510"/>
      <c r="BT240" s="511"/>
      <c r="BU240" s="510"/>
      <c r="BV240" s="511"/>
      <c r="BW240" s="510"/>
      <c r="BX240" s="511"/>
      <c r="BY240" s="510"/>
      <c r="BZ240" s="511"/>
      <c r="CA240" s="510"/>
      <c r="CB240" s="511"/>
      <c r="CC240" s="510"/>
      <c r="CD240" s="512"/>
      <c r="CE240" s="434"/>
      <c r="CF240" s="510"/>
      <c r="CG240" s="511"/>
      <c r="CH240" s="510"/>
      <c r="CI240" s="511"/>
      <c r="CJ240" s="510"/>
      <c r="CK240" s="511"/>
      <c r="CL240" s="510"/>
      <c r="CM240" s="511"/>
      <c r="CN240" s="510"/>
      <c r="CO240" s="511"/>
      <c r="CP240" s="510"/>
      <c r="CQ240" s="511"/>
      <c r="CR240" s="510"/>
      <c r="CS240" s="511"/>
      <c r="CT240" s="510"/>
      <c r="CU240" s="511"/>
      <c r="CV240" s="510"/>
      <c r="CW240" s="511"/>
      <c r="CX240" s="510"/>
      <c r="CY240" s="511"/>
      <c r="CZ240" s="510"/>
      <c r="DA240" s="511"/>
      <c r="DB240" s="510"/>
      <c r="DC240" s="511"/>
      <c r="DD240" s="510"/>
      <c r="DE240" s="512"/>
      <c r="DF240" s="513">
        <f t="shared" si="81"/>
        <v>0</v>
      </c>
      <c r="DG240" s="514" t="str">
        <f>IF(DF240=0,"",DF240/DB296)</f>
        <v/>
      </c>
      <c r="DH240" s="515">
        <f t="shared" si="82"/>
        <v>0</v>
      </c>
      <c r="DI240" s="200"/>
      <c r="DJ240" s="200">
        <v>0</v>
      </c>
      <c r="DK240" s="200">
        <v>0</v>
      </c>
      <c r="DL240" s="200">
        <v>0</v>
      </c>
      <c r="DM240" s="200">
        <v>0</v>
      </c>
      <c r="DN240" s="200">
        <v>0</v>
      </c>
      <c r="DO240" s="200">
        <v>0</v>
      </c>
      <c r="DP240" s="200">
        <v>0</v>
      </c>
      <c r="DQ240" s="1366" t="s">
        <v>644</v>
      </c>
      <c r="DR240" s="1375"/>
      <c r="DS240" s="1291">
        <v>111</v>
      </c>
      <c r="DT240" s="200">
        <v>0</v>
      </c>
      <c r="DU240" s="200">
        <v>0</v>
      </c>
      <c r="DV240" s="200">
        <v>0</v>
      </c>
      <c r="DW240" s="200">
        <v>0</v>
      </c>
      <c r="DX240" s="200">
        <v>0</v>
      </c>
      <c r="DY240" s="397"/>
    </row>
    <row r="241" spans="2:129" ht="15.95" customHeight="1">
      <c r="B241" s="509" t="s">
        <v>706</v>
      </c>
      <c r="C241" s="510"/>
      <c r="D241" s="511"/>
      <c r="E241" s="510"/>
      <c r="F241" s="511"/>
      <c r="G241" s="510"/>
      <c r="H241" s="511"/>
      <c r="I241" s="510"/>
      <c r="J241" s="511"/>
      <c r="K241" s="510"/>
      <c r="L241" s="511"/>
      <c r="M241" s="510"/>
      <c r="N241" s="511"/>
      <c r="O241" s="510"/>
      <c r="P241" s="511"/>
      <c r="Q241" s="510"/>
      <c r="R241" s="511"/>
      <c r="S241" s="510"/>
      <c r="T241" s="511"/>
      <c r="U241" s="510"/>
      <c r="V241" s="511"/>
      <c r="W241" s="510"/>
      <c r="X241" s="511"/>
      <c r="Y241" s="510"/>
      <c r="Z241" s="511"/>
      <c r="AA241" s="510"/>
      <c r="AB241" s="512"/>
      <c r="AC241" s="432"/>
      <c r="AD241" s="510"/>
      <c r="AE241" s="511"/>
      <c r="AF241" s="510"/>
      <c r="AG241" s="511"/>
      <c r="AH241" s="510"/>
      <c r="AI241" s="511"/>
      <c r="AJ241" s="510"/>
      <c r="AK241" s="511"/>
      <c r="AL241" s="510"/>
      <c r="AM241" s="511"/>
      <c r="AN241" s="510"/>
      <c r="AO241" s="511"/>
      <c r="AP241" s="510"/>
      <c r="AQ241" s="511"/>
      <c r="AR241" s="510"/>
      <c r="AS241" s="511"/>
      <c r="AT241" s="510"/>
      <c r="AU241" s="511"/>
      <c r="AV241" s="510"/>
      <c r="AW241" s="511"/>
      <c r="AX241" s="510"/>
      <c r="AY241" s="511"/>
      <c r="AZ241" s="510"/>
      <c r="BA241" s="511"/>
      <c r="BB241" s="510"/>
      <c r="BC241" s="512"/>
      <c r="BD241" s="433"/>
      <c r="BE241" s="510"/>
      <c r="BF241" s="511"/>
      <c r="BG241" s="510"/>
      <c r="BH241" s="511"/>
      <c r="BI241" s="510"/>
      <c r="BJ241" s="511"/>
      <c r="BK241" s="510"/>
      <c r="BL241" s="511"/>
      <c r="BM241" s="510"/>
      <c r="BN241" s="511"/>
      <c r="BO241" s="510"/>
      <c r="BP241" s="511"/>
      <c r="BQ241" s="510"/>
      <c r="BR241" s="511"/>
      <c r="BS241" s="510"/>
      <c r="BT241" s="511"/>
      <c r="BU241" s="510"/>
      <c r="BV241" s="511"/>
      <c r="BW241" s="510"/>
      <c r="BX241" s="511"/>
      <c r="BY241" s="510"/>
      <c r="BZ241" s="511"/>
      <c r="CA241" s="510"/>
      <c r="CB241" s="511"/>
      <c r="CC241" s="510"/>
      <c r="CD241" s="512"/>
      <c r="CE241" s="434"/>
      <c r="CF241" s="510"/>
      <c r="CG241" s="511"/>
      <c r="CH241" s="510"/>
      <c r="CI241" s="511"/>
      <c r="CJ241" s="510"/>
      <c r="CK241" s="511"/>
      <c r="CL241" s="510"/>
      <c r="CM241" s="511"/>
      <c r="CN241" s="510"/>
      <c r="CO241" s="511"/>
      <c r="CP241" s="510"/>
      <c r="CQ241" s="511"/>
      <c r="CR241" s="510"/>
      <c r="CS241" s="511"/>
      <c r="CT241" s="510"/>
      <c r="CU241" s="511"/>
      <c r="CV241" s="510"/>
      <c r="CW241" s="511"/>
      <c r="CX241" s="510"/>
      <c r="CY241" s="511"/>
      <c r="CZ241" s="510"/>
      <c r="DA241" s="511"/>
      <c r="DB241" s="510"/>
      <c r="DC241" s="511"/>
      <c r="DD241" s="510"/>
      <c r="DE241" s="512"/>
      <c r="DF241" s="513">
        <f t="shared" si="81"/>
        <v>0</v>
      </c>
      <c r="DG241" s="514" t="str">
        <f>IF(DF241=0,"",DF241/DB296)</f>
        <v/>
      </c>
      <c r="DH241" s="515">
        <f t="shared" si="82"/>
        <v>0</v>
      </c>
      <c r="DI241" s="200"/>
      <c r="DJ241" s="200">
        <v>0</v>
      </c>
      <c r="DK241" s="200">
        <v>0</v>
      </c>
      <c r="DL241" s="200">
        <v>0</v>
      </c>
      <c r="DM241" s="200">
        <v>0</v>
      </c>
      <c r="DN241" s="200">
        <v>0</v>
      </c>
      <c r="DO241" s="200">
        <v>0</v>
      </c>
      <c r="DP241" s="200">
        <v>0</v>
      </c>
      <c r="DQ241" s="1366" t="s">
        <v>637</v>
      </c>
      <c r="DR241" s="1375"/>
      <c r="DS241" s="1291">
        <v>112</v>
      </c>
      <c r="DT241" s="200">
        <v>0</v>
      </c>
      <c r="DU241" s="200">
        <v>0</v>
      </c>
      <c r="DV241" s="200">
        <v>0</v>
      </c>
      <c r="DW241" s="200">
        <v>0</v>
      </c>
      <c r="DX241" s="200">
        <v>0</v>
      </c>
      <c r="DY241" s="397"/>
    </row>
    <row r="242" spans="2:129" ht="15.95" customHeight="1">
      <c r="B242" s="509" t="s">
        <v>687</v>
      </c>
      <c r="C242" s="510"/>
      <c r="D242" s="511"/>
      <c r="E242" s="510"/>
      <c r="F242" s="511"/>
      <c r="G242" s="510"/>
      <c r="H242" s="511"/>
      <c r="I242" s="510"/>
      <c r="J242" s="511"/>
      <c r="K242" s="510"/>
      <c r="L242" s="511"/>
      <c r="M242" s="510"/>
      <c r="N242" s="511"/>
      <c r="O242" s="510"/>
      <c r="P242" s="511"/>
      <c r="Q242" s="510"/>
      <c r="R242" s="511"/>
      <c r="S242" s="510"/>
      <c r="T242" s="511"/>
      <c r="U242" s="510"/>
      <c r="V242" s="511"/>
      <c r="W242" s="510"/>
      <c r="X242" s="511"/>
      <c r="Y242" s="510"/>
      <c r="Z242" s="511"/>
      <c r="AA242" s="510"/>
      <c r="AB242" s="512"/>
      <c r="AC242" s="432"/>
      <c r="AD242" s="510"/>
      <c r="AE242" s="511"/>
      <c r="AF242" s="510"/>
      <c r="AG242" s="511"/>
      <c r="AH242" s="510"/>
      <c r="AI242" s="511"/>
      <c r="AJ242" s="510"/>
      <c r="AK242" s="511"/>
      <c r="AL242" s="510"/>
      <c r="AM242" s="511"/>
      <c r="AN242" s="510"/>
      <c r="AO242" s="511"/>
      <c r="AP242" s="510"/>
      <c r="AQ242" s="511"/>
      <c r="AR242" s="510"/>
      <c r="AS242" s="511"/>
      <c r="AT242" s="510"/>
      <c r="AU242" s="511"/>
      <c r="AV242" s="510"/>
      <c r="AW242" s="511"/>
      <c r="AX242" s="510"/>
      <c r="AY242" s="511"/>
      <c r="AZ242" s="510"/>
      <c r="BA242" s="511"/>
      <c r="BB242" s="510"/>
      <c r="BC242" s="512"/>
      <c r="BD242" s="433"/>
      <c r="BE242" s="510"/>
      <c r="BF242" s="511"/>
      <c r="BG242" s="510"/>
      <c r="BH242" s="511"/>
      <c r="BI242" s="510"/>
      <c r="BJ242" s="511"/>
      <c r="BK242" s="510"/>
      <c r="BL242" s="511"/>
      <c r="BM242" s="510"/>
      <c r="BN242" s="511"/>
      <c r="BO242" s="510"/>
      <c r="BP242" s="511"/>
      <c r="BQ242" s="510"/>
      <c r="BR242" s="511"/>
      <c r="BS242" s="510"/>
      <c r="BT242" s="511"/>
      <c r="BU242" s="510"/>
      <c r="BV242" s="511"/>
      <c r="BW242" s="510"/>
      <c r="BX242" s="511"/>
      <c r="BY242" s="510"/>
      <c r="BZ242" s="511"/>
      <c r="CA242" s="510"/>
      <c r="CB242" s="511"/>
      <c r="CC242" s="510"/>
      <c r="CD242" s="512"/>
      <c r="CE242" s="434"/>
      <c r="CF242" s="510"/>
      <c r="CG242" s="511"/>
      <c r="CH242" s="510"/>
      <c r="CI242" s="511"/>
      <c r="CJ242" s="510"/>
      <c r="CK242" s="511"/>
      <c r="CL242" s="510"/>
      <c r="CM242" s="511"/>
      <c r="CN242" s="510"/>
      <c r="CO242" s="511"/>
      <c r="CP242" s="510"/>
      <c r="CQ242" s="511"/>
      <c r="CR242" s="510"/>
      <c r="CS242" s="511"/>
      <c r="CT242" s="510"/>
      <c r="CU242" s="511"/>
      <c r="CV242" s="510"/>
      <c r="CW242" s="511"/>
      <c r="CX242" s="510"/>
      <c r="CY242" s="511"/>
      <c r="CZ242" s="510"/>
      <c r="DA242" s="511"/>
      <c r="DB242" s="510"/>
      <c r="DC242" s="511"/>
      <c r="DD242" s="510"/>
      <c r="DE242" s="512"/>
      <c r="DF242" s="513">
        <f t="shared" si="81"/>
        <v>0</v>
      </c>
      <c r="DG242" s="514" t="str">
        <f>IF(DF242=0,"",DF242/DB296)</f>
        <v/>
      </c>
      <c r="DH242" s="515">
        <f t="shared" si="82"/>
        <v>0</v>
      </c>
      <c r="DI242" s="200"/>
      <c r="DJ242" s="200">
        <v>0</v>
      </c>
      <c r="DK242" s="200">
        <v>0</v>
      </c>
      <c r="DL242" s="200">
        <v>0</v>
      </c>
      <c r="DM242" s="200">
        <v>0</v>
      </c>
      <c r="DN242" s="200">
        <v>0</v>
      </c>
      <c r="DO242" s="200">
        <v>0</v>
      </c>
      <c r="DP242" s="200">
        <v>0</v>
      </c>
      <c r="DQ242" s="1366" t="s">
        <v>680</v>
      </c>
      <c r="DR242" s="1375"/>
      <c r="DS242" s="1291">
        <v>113</v>
      </c>
      <c r="DT242" s="200">
        <v>0</v>
      </c>
      <c r="DU242" s="200">
        <v>0</v>
      </c>
      <c r="DV242" s="200">
        <v>0</v>
      </c>
      <c r="DW242" s="200">
        <v>0</v>
      </c>
      <c r="DX242" s="200">
        <v>0</v>
      </c>
      <c r="DY242" s="397"/>
    </row>
    <row r="243" spans="2:129" ht="15.95" customHeight="1">
      <c r="B243" s="509" t="s">
        <v>690</v>
      </c>
      <c r="C243" s="510"/>
      <c r="D243" s="511"/>
      <c r="E243" s="510"/>
      <c r="F243" s="511"/>
      <c r="G243" s="510"/>
      <c r="H243" s="511"/>
      <c r="I243" s="510"/>
      <c r="J243" s="511"/>
      <c r="K243" s="510"/>
      <c r="L243" s="511"/>
      <c r="M243" s="510"/>
      <c r="N243" s="511"/>
      <c r="O243" s="510"/>
      <c r="P243" s="511"/>
      <c r="Q243" s="510"/>
      <c r="R243" s="511"/>
      <c r="S243" s="510"/>
      <c r="T243" s="511"/>
      <c r="U243" s="510"/>
      <c r="V243" s="511"/>
      <c r="W243" s="510"/>
      <c r="X243" s="511"/>
      <c r="Y243" s="510"/>
      <c r="Z243" s="511"/>
      <c r="AA243" s="510"/>
      <c r="AB243" s="512"/>
      <c r="AC243" s="432"/>
      <c r="AD243" s="510"/>
      <c r="AE243" s="511"/>
      <c r="AF243" s="510"/>
      <c r="AG243" s="511"/>
      <c r="AH243" s="510"/>
      <c r="AI243" s="511"/>
      <c r="AJ243" s="510"/>
      <c r="AK243" s="511"/>
      <c r="AL243" s="510"/>
      <c r="AM243" s="511"/>
      <c r="AN243" s="510"/>
      <c r="AO243" s="511"/>
      <c r="AP243" s="510"/>
      <c r="AQ243" s="511"/>
      <c r="AR243" s="510"/>
      <c r="AS243" s="511"/>
      <c r="AT243" s="510"/>
      <c r="AU243" s="511"/>
      <c r="AV243" s="510"/>
      <c r="AW243" s="511"/>
      <c r="AX243" s="510"/>
      <c r="AY243" s="511"/>
      <c r="AZ243" s="510"/>
      <c r="BA243" s="511"/>
      <c r="BB243" s="510"/>
      <c r="BC243" s="512"/>
      <c r="BD243" s="433"/>
      <c r="BE243" s="510"/>
      <c r="BF243" s="511"/>
      <c r="BG243" s="510"/>
      <c r="BH243" s="511"/>
      <c r="BI243" s="510"/>
      <c r="BJ243" s="511"/>
      <c r="BK243" s="510"/>
      <c r="BL243" s="511"/>
      <c r="BM243" s="510"/>
      <c r="BN243" s="511"/>
      <c r="BO243" s="510"/>
      <c r="BP243" s="511"/>
      <c r="BQ243" s="510"/>
      <c r="BR243" s="511"/>
      <c r="BS243" s="510"/>
      <c r="BT243" s="511"/>
      <c r="BU243" s="510"/>
      <c r="BV243" s="511"/>
      <c r="BW243" s="510"/>
      <c r="BX243" s="511"/>
      <c r="BY243" s="510"/>
      <c r="BZ243" s="511"/>
      <c r="CA243" s="510"/>
      <c r="CB243" s="511"/>
      <c r="CC243" s="510"/>
      <c r="CD243" s="512"/>
      <c r="CE243" s="434"/>
      <c r="CF243" s="510"/>
      <c r="CG243" s="511"/>
      <c r="CH243" s="510"/>
      <c r="CI243" s="511"/>
      <c r="CJ243" s="510"/>
      <c r="CK243" s="511"/>
      <c r="CL243" s="510"/>
      <c r="CM243" s="511"/>
      <c r="CN243" s="510"/>
      <c r="CO243" s="511"/>
      <c r="CP243" s="510"/>
      <c r="CQ243" s="511"/>
      <c r="CR243" s="510"/>
      <c r="CS243" s="511"/>
      <c r="CT243" s="510"/>
      <c r="CU243" s="511"/>
      <c r="CV243" s="510"/>
      <c r="CW243" s="511"/>
      <c r="CX243" s="510"/>
      <c r="CY243" s="511"/>
      <c r="CZ243" s="510"/>
      <c r="DA243" s="511"/>
      <c r="DB243" s="510"/>
      <c r="DC243" s="511"/>
      <c r="DD243" s="510"/>
      <c r="DE243" s="512"/>
      <c r="DF243" s="513">
        <f t="shared" si="81"/>
        <v>0</v>
      </c>
      <c r="DG243" s="514" t="str">
        <f>IF(DF243=0,"",DF243/DB296)</f>
        <v/>
      </c>
      <c r="DH243" s="515">
        <f t="shared" si="82"/>
        <v>0</v>
      </c>
      <c r="DI243" s="200"/>
      <c r="DJ243" s="200">
        <v>0</v>
      </c>
      <c r="DK243" s="200">
        <v>0</v>
      </c>
      <c r="DL243" s="200">
        <v>0</v>
      </c>
      <c r="DM243" s="200">
        <v>0</v>
      </c>
      <c r="DN243" s="200">
        <v>0</v>
      </c>
      <c r="DO243" s="200">
        <v>0</v>
      </c>
      <c r="DP243" s="200">
        <v>0</v>
      </c>
      <c r="DQ243" s="1366" t="s">
        <v>686</v>
      </c>
      <c r="DR243" s="1375"/>
      <c r="DS243" s="1291">
        <v>114</v>
      </c>
      <c r="DT243" s="200">
        <v>0</v>
      </c>
      <c r="DU243" s="200">
        <v>0</v>
      </c>
      <c r="DV243" s="200">
        <v>0</v>
      </c>
      <c r="DW243" s="200">
        <v>0</v>
      </c>
      <c r="DX243" s="200">
        <v>0</v>
      </c>
      <c r="DY243" s="397"/>
    </row>
    <row r="244" spans="2:129" ht="15.95" customHeight="1">
      <c r="B244" s="509" t="s">
        <v>673</v>
      </c>
      <c r="C244" s="510"/>
      <c r="D244" s="511"/>
      <c r="E244" s="510"/>
      <c r="F244" s="511"/>
      <c r="G244" s="510"/>
      <c r="H244" s="511"/>
      <c r="I244" s="510"/>
      <c r="J244" s="511"/>
      <c r="K244" s="510"/>
      <c r="L244" s="511"/>
      <c r="M244" s="510"/>
      <c r="N244" s="511"/>
      <c r="O244" s="510"/>
      <c r="P244" s="511"/>
      <c r="Q244" s="510"/>
      <c r="R244" s="511"/>
      <c r="S244" s="510"/>
      <c r="T244" s="511"/>
      <c r="U244" s="510"/>
      <c r="V244" s="511"/>
      <c r="W244" s="510"/>
      <c r="X244" s="511"/>
      <c r="Y244" s="510"/>
      <c r="Z244" s="511"/>
      <c r="AA244" s="510"/>
      <c r="AB244" s="512"/>
      <c r="AC244" s="432"/>
      <c r="AD244" s="510"/>
      <c r="AE244" s="511"/>
      <c r="AF244" s="510"/>
      <c r="AG244" s="511"/>
      <c r="AH244" s="510"/>
      <c r="AI244" s="511"/>
      <c r="AJ244" s="510"/>
      <c r="AK244" s="511"/>
      <c r="AL244" s="510"/>
      <c r="AM244" s="511"/>
      <c r="AN244" s="510"/>
      <c r="AO244" s="511"/>
      <c r="AP244" s="510"/>
      <c r="AQ244" s="511"/>
      <c r="AR244" s="510"/>
      <c r="AS244" s="511"/>
      <c r="AT244" s="510"/>
      <c r="AU244" s="511"/>
      <c r="AV244" s="510"/>
      <c r="AW244" s="511"/>
      <c r="AX244" s="510"/>
      <c r="AY244" s="511"/>
      <c r="AZ244" s="510"/>
      <c r="BA244" s="511"/>
      <c r="BB244" s="510"/>
      <c r="BC244" s="512"/>
      <c r="BD244" s="433"/>
      <c r="BE244" s="510"/>
      <c r="BF244" s="511"/>
      <c r="BG244" s="510"/>
      <c r="BH244" s="511"/>
      <c r="BI244" s="510"/>
      <c r="BJ244" s="511"/>
      <c r="BK244" s="510"/>
      <c r="BL244" s="511"/>
      <c r="BM244" s="510"/>
      <c r="BN244" s="511"/>
      <c r="BO244" s="510"/>
      <c r="BP244" s="511"/>
      <c r="BQ244" s="510"/>
      <c r="BR244" s="511"/>
      <c r="BS244" s="510"/>
      <c r="BT244" s="511"/>
      <c r="BU244" s="510"/>
      <c r="BV244" s="511"/>
      <c r="BW244" s="510"/>
      <c r="BX244" s="511"/>
      <c r="BY244" s="510"/>
      <c r="BZ244" s="511"/>
      <c r="CA244" s="510"/>
      <c r="CB244" s="511"/>
      <c r="CC244" s="510"/>
      <c r="CD244" s="512"/>
      <c r="CE244" s="434"/>
      <c r="CF244" s="510"/>
      <c r="CG244" s="511"/>
      <c r="CH244" s="510"/>
      <c r="CI244" s="511"/>
      <c r="CJ244" s="510"/>
      <c r="CK244" s="511"/>
      <c r="CL244" s="510"/>
      <c r="CM244" s="511"/>
      <c r="CN244" s="510"/>
      <c r="CO244" s="511"/>
      <c r="CP244" s="510"/>
      <c r="CQ244" s="511"/>
      <c r="CR244" s="510"/>
      <c r="CS244" s="511"/>
      <c r="CT244" s="510"/>
      <c r="CU244" s="511"/>
      <c r="CV244" s="510"/>
      <c r="CW244" s="511"/>
      <c r="CX244" s="510"/>
      <c r="CY244" s="511"/>
      <c r="CZ244" s="510"/>
      <c r="DA244" s="511"/>
      <c r="DB244" s="510"/>
      <c r="DC244" s="511"/>
      <c r="DD244" s="510"/>
      <c r="DE244" s="512"/>
      <c r="DF244" s="513">
        <f t="shared" si="81"/>
        <v>0</v>
      </c>
      <c r="DG244" s="514" t="str">
        <f>IF(DF244=0,"",DF244/DB296)</f>
        <v/>
      </c>
      <c r="DH244" s="515">
        <f t="shared" si="82"/>
        <v>0</v>
      </c>
      <c r="DI244" s="200"/>
      <c r="DJ244" s="200">
        <v>0</v>
      </c>
      <c r="DK244" s="200">
        <v>0</v>
      </c>
      <c r="DL244" s="200">
        <v>0</v>
      </c>
      <c r="DM244" s="200">
        <v>0</v>
      </c>
      <c r="DN244" s="200">
        <v>0</v>
      </c>
      <c r="DO244" s="200">
        <v>0</v>
      </c>
      <c r="DP244" s="200">
        <v>0</v>
      </c>
      <c r="DQ244" s="1366" t="s">
        <v>672</v>
      </c>
      <c r="DR244" s="1375"/>
      <c r="DS244" s="1291">
        <v>115</v>
      </c>
      <c r="DT244" s="200">
        <v>0</v>
      </c>
      <c r="DU244" s="200">
        <v>0</v>
      </c>
      <c r="DV244" s="200">
        <v>0</v>
      </c>
      <c r="DW244" s="200">
        <v>0</v>
      </c>
      <c r="DX244" s="200">
        <v>0</v>
      </c>
      <c r="DY244" s="397"/>
    </row>
    <row r="245" spans="2:129" ht="15.95" customHeight="1">
      <c r="B245" s="509" t="s">
        <v>712</v>
      </c>
      <c r="C245" s="510"/>
      <c r="D245" s="511"/>
      <c r="E245" s="510"/>
      <c r="F245" s="511"/>
      <c r="G245" s="510"/>
      <c r="H245" s="511"/>
      <c r="I245" s="510"/>
      <c r="J245" s="511"/>
      <c r="K245" s="510"/>
      <c r="L245" s="511"/>
      <c r="M245" s="510"/>
      <c r="N245" s="511"/>
      <c r="O245" s="510"/>
      <c r="P245" s="511"/>
      <c r="Q245" s="510"/>
      <c r="R245" s="511"/>
      <c r="S245" s="510"/>
      <c r="T245" s="511"/>
      <c r="U245" s="510"/>
      <c r="V245" s="511"/>
      <c r="W245" s="510"/>
      <c r="X245" s="511"/>
      <c r="Y245" s="510"/>
      <c r="Z245" s="511"/>
      <c r="AA245" s="510"/>
      <c r="AB245" s="512"/>
      <c r="AC245" s="432"/>
      <c r="AD245" s="510"/>
      <c r="AE245" s="511"/>
      <c r="AF245" s="510"/>
      <c r="AG245" s="511"/>
      <c r="AH245" s="510"/>
      <c r="AI245" s="511"/>
      <c r="AJ245" s="510"/>
      <c r="AK245" s="511"/>
      <c r="AL245" s="510"/>
      <c r="AM245" s="511"/>
      <c r="AN245" s="510"/>
      <c r="AO245" s="511"/>
      <c r="AP245" s="510"/>
      <c r="AQ245" s="511"/>
      <c r="AR245" s="510"/>
      <c r="AS245" s="511"/>
      <c r="AT245" s="510"/>
      <c r="AU245" s="511"/>
      <c r="AV245" s="510"/>
      <c r="AW245" s="511"/>
      <c r="AX245" s="510"/>
      <c r="AY245" s="511"/>
      <c r="AZ245" s="510"/>
      <c r="BA245" s="511"/>
      <c r="BB245" s="510"/>
      <c r="BC245" s="512"/>
      <c r="BD245" s="433"/>
      <c r="BE245" s="510"/>
      <c r="BF245" s="511"/>
      <c r="BG245" s="510"/>
      <c r="BH245" s="511"/>
      <c r="BI245" s="510"/>
      <c r="BJ245" s="511"/>
      <c r="BK245" s="510"/>
      <c r="BL245" s="511"/>
      <c r="BM245" s="510"/>
      <c r="BN245" s="511"/>
      <c r="BO245" s="510"/>
      <c r="BP245" s="511"/>
      <c r="BQ245" s="510"/>
      <c r="BR245" s="511"/>
      <c r="BS245" s="510"/>
      <c r="BT245" s="511"/>
      <c r="BU245" s="510"/>
      <c r="BV245" s="511"/>
      <c r="BW245" s="510"/>
      <c r="BX245" s="511"/>
      <c r="BY245" s="510"/>
      <c r="BZ245" s="511"/>
      <c r="CA245" s="510"/>
      <c r="CB245" s="511"/>
      <c r="CC245" s="510"/>
      <c r="CD245" s="512"/>
      <c r="CE245" s="434"/>
      <c r="CF245" s="510"/>
      <c r="CG245" s="511"/>
      <c r="CH245" s="510"/>
      <c r="CI245" s="511"/>
      <c r="CJ245" s="510"/>
      <c r="CK245" s="511"/>
      <c r="CL245" s="510"/>
      <c r="CM245" s="511"/>
      <c r="CN245" s="510"/>
      <c r="CO245" s="511"/>
      <c r="CP245" s="510"/>
      <c r="CQ245" s="511"/>
      <c r="CR245" s="510"/>
      <c r="CS245" s="511"/>
      <c r="CT245" s="510"/>
      <c r="CU245" s="511"/>
      <c r="CV245" s="510"/>
      <c r="CW245" s="511"/>
      <c r="CX245" s="510"/>
      <c r="CY245" s="511"/>
      <c r="CZ245" s="510"/>
      <c r="DA245" s="511"/>
      <c r="DB245" s="510"/>
      <c r="DC245" s="511"/>
      <c r="DD245" s="510"/>
      <c r="DE245" s="512"/>
      <c r="DF245" s="513">
        <f t="shared" si="81"/>
        <v>0</v>
      </c>
      <c r="DG245" s="514" t="str">
        <f>IF(DF245=0,"",DF245/DB296)</f>
        <v/>
      </c>
      <c r="DH245" s="515">
        <f t="shared" si="82"/>
        <v>0</v>
      </c>
      <c r="DI245" s="200"/>
      <c r="DJ245" s="200">
        <v>0</v>
      </c>
      <c r="DK245" s="200">
        <v>0</v>
      </c>
      <c r="DL245" s="200">
        <v>0</v>
      </c>
      <c r="DM245" s="200">
        <v>0</v>
      </c>
      <c r="DN245" s="200">
        <v>0</v>
      </c>
      <c r="DO245" s="200">
        <v>0</v>
      </c>
      <c r="DP245" s="200">
        <v>0</v>
      </c>
      <c r="DQ245" s="1366" t="s">
        <v>631</v>
      </c>
      <c r="DR245" s="1375"/>
      <c r="DS245" s="1291">
        <v>116</v>
      </c>
      <c r="DT245" s="200">
        <v>0</v>
      </c>
      <c r="DU245" s="200">
        <v>0</v>
      </c>
      <c r="DV245" s="200">
        <v>0</v>
      </c>
      <c r="DW245" s="200">
        <v>0</v>
      </c>
      <c r="DX245" s="200">
        <v>0</v>
      </c>
      <c r="DY245" s="397"/>
    </row>
    <row r="246" spans="2:129" ht="15.95" customHeight="1">
      <c r="B246" s="509"/>
      <c r="C246" s="510"/>
      <c r="D246" s="511"/>
      <c r="E246" s="510"/>
      <c r="F246" s="511"/>
      <c r="G246" s="510"/>
      <c r="H246" s="511"/>
      <c r="I246" s="510"/>
      <c r="J246" s="511"/>
      <c r="K246" s="510"/>
      <c r="L246" s="511"/>
      <c r="M246" s="510"/>
      <c r="N246" s="511"/>
      <c r="O246" s="510"/>
      <c r="P246" s="511"/>
      <c r="Q246" s="510"/>
      <c r="R246" s="511"/>
      <c r="S246" s="510"/>
      <c r="T246" s="511"/>
      <c r="U246" s="510"/>
      <c r="V246" s="511"/>
      <c r="W246" s="510"/>
      <c r="X246" s="511"/>
      <c r="Y246" s="510"/>
      <c r="Z246" s="511"/>
      <c r="AA246" s="510"/>
      <c r="AB246" s="512"/>
      <c r="AC246" s="432"/>
      <c r="AD246" s="510"/>
      <c r="AE246" s="511"/>
      <c r="AF246" s="510"/>
      <c r="AG246" s="511"/>
      <c r="AH246" s="510"/>
      <c r="AI246" s="511"/>
      <c r="AJ246" s="510"/>
      <c r="AK246" s="511"/>
      <c r="AL246" s="510"/>
      <c r="AM246" s="511"/>
      <c r="AN246" s="510"/>
      <c r="AO246" s="511"/>
      <c r="AP246" s="510"/>
      <c r="AQ246" s="511"/>
      <c r="AR246" s="510"/>
      <c r="AS246" s="511"/>
      <c r="AT246" s="510"/>
      <c r="AU246" s="511"/>
      <c r="AV246" s="510"/>
      <c r="AW246" s="511"/>
      <c r="AX246" s="510"/>
      <c r="AY246" s="511"/>
      <c r="AZ246" s="510"/>
      <c r="BA246" s="511"/>
      <c r="BB246" s="510"/>
      <c r="BC246" s="512"/>
      <c r="BD246" s="433"/>
      <c r="BE246" s="510"/>
      <c r="BF246" s="511"/>
      <c r="BG246" s="510"/>
      <c r="BH246" s="511"/>
      <c r="BI246" s="510"/>
      <c r="BJ246" s="511"/>
      <c r="BK246" s="510"/>
      <c r="BL246" s="511"/>
      <c r="BM246" s="510"/>
      <c r="BN246" s="511"/>
      <c r="BO246" s="510"/>
      <c r="BP246" s="511"/>
      <c r="BQ246" s="510"/>
      <c r="BR246" s="511"/>
      <c r="BS246" s="510"/>
      <c r="BT246" s="511"/>
      <c r="BU246" s="510"/>
      <c r="BV246" s="511"/>
      <c r="BW246" s="510"/>
      <c r="BX246" s="511"/>
      <c r="BY246" s="510"/>
      <c r="BZ246" s="511"/>
      <c r="CA246" s="510"/>
      <c r="CB246" s="511"/>
      <c r="CC246" s="510"/>
      <c r="CD246" s="512"/>
      <c r="CE246" s="434"/>
      <c r="CF246" s="510"/>
      <c r="CG246" s="511"/>
      <c r="CH246" s="510"/>
      <c r="CI246" s="511"/>
      <c r="CJ246" s="510"/>
      <c r="CK246" s="511"/>
      <c r="CL246" s="510"/>
      <c r="CM246" s="511"/>
      <c r="CN246" s="510"/>
      <c r="CO246" s="511"/>
      <c r="CP246" s="510"/>
      <c r="CQ246" s="511"/>
      <c r="CR246" s="510"/>
      <c r="CS246" s="511"/>
      <c r="CT246" s="510"/>
      <c r="CU246" s="511"/>
      <c r="CV246" s="510"/>
      <c r="CW246" s="511"/>
      <c r="CX246" s="510"/>
      <c r="CY246" s="511"/>
      <c r="CZ246" s="510"/>
      <c r="DA246" s="511"/>
      <c r="DB246" s="510"/>
      <c r="DC246" s="511"/>
      <c r="DD246" s="510"/>
      <c r="DE246" s="512"/>
      <c r="DF246" s="513">
        <f t="shared" si="81"/>
        <v>0</v>
      </c>
      <c r="DG246" s="514" t="str">
        <f>IF(DF246=0,"",DF246/DB296)</f>
        <v/>
      </c>
      <c r="DH246" s="515">
        <f t="shared" si="82"/>
        <v>0</v>
      </c>
      <c r="DI246" s="200"/>
      <c r="DJ246" s="200">
        <v>0</v>
      </c>
      <c r="DK246" s="200">
        <v>0</v>
      </c>
      <c r="DL246" s="200">
        <v>0</v>
      </c>
      <c r="DM246" s="200">
        <v>0</v>
      </c>
      <c r="DN246" s="200">
        <v>0</v>
      </c>
      <c r="DO246" s="200">
        <v>0</v>
      </c>
      <c r="DP246" s="200">
        <v>0</v>
      </c>
      <c r="DQ246" s="1366" t="s">
        <v>650</v>
      </c>
      <c r="DR246" s="1375"/>
      <c r="DS246" s="1291">
        <v>117</v>
      </c>
      <c r="DT246" s="200">
        <v>0</v>
      </c>
      <c r="DU246" s="200">
        <v>0</v>
      </c>
      <c r="DV246" s="200">
        <v>0</v>
      </c>
      <c r="DW246" s="200">
        <v>0</v>
      </c>
      <c r="DX246" s="200">
        <v>0</v>
      </c>
      <c r="DY246" s="397"/>
    </row>
    <row r="247" spans="2:129" ht="15.95" customHeight="1">
      <c r="B247" s="509"/>
      <c r="C247" s="510"/>
      <c r="D247" s="511"/>
      <c r="E247" s="510"/>
      <c r="F247" s="511"/>
      <c r="G247" s="510"/>
      <c r="H247" s="511"/>
      <c r="I247" s="510"/>
      <c r="J247" s="511"/>
      <c r="K247" s="510"/>
      <c r="L247" s="511"/>
      <c r="M247" s="510"/>
      <c r="N247" s="511"/>
      <c r="O247" s="510"/>
      <c r="P247" s="511"/>
      <c r="Q247" s="510"/>
      <c r="R247" s="511"/>
      <c r="S247" s="510"/>
      <c r="T247" s="511"/>
      <c r="U247" s="510"/>
      <c r="V247" s="511"/>
      <c r="W247" s="510"/>
      <c r="X247" s="511"/>
      <c r="Y247" s="510"/>
      <c r="Z247" s="511"/>
      <c r="AA247" s="510"/>
      <c r="AB247" s="512"/>
      <c r="AC247" s="432"/>
      <c r="AD247" s="510"/>
      <c r="AE247" s="511"/>
      <c r="AF247" s="510"/>
      <c r="AG247" s="511"/>
      <c r="AH247" s="510"/>
      <c r="AI247" s="511"/>
      <c r="AJ247" s="510"/>
      <c r="AK247" s="511"/>
      <c r="AL247" s="510"/>
      <c r="AM247" s="511"/>
      <c r="AN247" s="510"/>
      <c r="AO247" s="511"/>
      <c r="AP247" s="510"/>
      <c r="AQ247" s="511"/>
      <c r="AR247" s="510"/>
      <c r="AS247" s="511"/>
      <c r="AT247" s="510"/>
      <c r="AU247" s="511"/>
      <c r="AV247" s="510"/>
      <c r="AW247" s="511"/>
      <c r="AX247" s="510"/>
      <c r="AY247" s="511"/>
      <c r="AZ247" s="510"/>
      <c r="BA247" s="511"/>
      <c r="BB247" s="510"/>
      <c r="BC247" s="512"/>
      <c r="BD247" s="433"/>
      <c r="BE247" s="510"/>
      <c r="BF247" s="511"/>
      <c r="BG247" s="510"/>
      <c r="BH247" s="511"/>
      <c r="BI247" s="510"/>
      <c r="BJ247" s="511"/>
      <c r="BK247" s="510"/>
      <c r="BL247" s="511"/>
      <c r="BM247" s="510"/>
      <c r="BN247" s="511"/>
      <c r="BO247" s="510"/>
      <c r="BP247" s="511"/>
      <c r="BQ247" s="510"/>
      <c r="BR247" s="511"/>
      <c r="BS247" s="510"/>
      <c r="BT247" s="511"/>
      <c r="BU247" s="510"/>
      <c r="BV247" s="511"/>
      <c r="BW247" s="510"/>
      <c r="BX247" s="511"/>
      <c r="BY247" s="510"/>
      <c r="BZ247" s="511"/>
      <c r="CA247" s="510"/>
      <c r="CB247" s="511"/>
      <c r="CC247" s="510"/>
      <c r="CD247" s="512"/>
      <c r="CE247" s="434"/>
      <c r="CF247" s="510"/>
      <c r="CG247" s="511"/>
      <c r="CH247" s="510"/>
      <c r="CI247" s="511"/>
      <c r="CJ247" s="510"/>
      <c r="CK247" s="511"/>
      <c r="CL247" s="510"/>
      <c r="CM247" s="511"/>
      <c r="CN247" s="510"/>
      <c r="CO247" s="511"/>
      <c r="CP247" s="510"/>
      <c r="CQ247" s="511"/>
      <c r="CR247" s="510"/>
      <c r="CS247" s="511"/>
      <c r="CT247" s="510"/>
      <c r="CU247" s="511"/>
      <c r="CV247" s="510"/>
      <c r="CW247" s="511"/>
      <c r="CX247" s="510"/>
      <c r="CY247" s="511"/>
      <c r="CZ247" s="510"/>
      <c r="DA247" s="511"/>
      <c r="DB247" s="510"/>
      <c r="DC247" s="511"/>
      <c r="DD247" s="510"/>
      <c r="DE247" s="512"/>
      <c r="DF247" s="513">
        <f>SUM(C247:DE247)</f>
        <v>0</v>
      </c>
      <c r="DG247" s="514" t="str">
        <f>IF(DF247=0,"",DF247/DB296)</f>
        <v/>
      </c>
      <c r="DH247" s="515">
        <f t="shared" si="82"/>
        <v>0</v>
      </c>
      <c r="DI247" s="200"/>
      <c r="DJ247" s="200">
        <v>0</v>
      </c>
      <c r="DK247" s="200">
        <v>0</v>
      </c>
      <c r="DL247" s="200">
        <v>0</v>
      </c>
      <c r="DM247" s="200">
        <v>0</v>
      </c>
      <c r="DN247" s="200">
        <v>0</v>
      </c>
      <c r="DO247" s="200">
        <v>0</v>
      </c>
      <c r="DP247" s="200">
        <v>0</v>
      </c>
      <c r="DQ247" s="1366" t="s">
        <v>689</v>
      </c>
      <c r="DR247" s="1375"/>
      <c r="DS247" s="1291">
        <v>118</v>
      </c>
      <c r="DT247" s="200">
        <v>0</v>
      </c>
      <c r="DU247" s="200">
        <v>0</v>
      </c>
      <c r="DV247" s="200">
        <v>0</v>
      </c>
      <c r="DW247" s="200">
        <v>0</v>
      </c>
      <c r="DX247" s="200">
        <v>0</v>
      </c>
      <c r="DY247" s="397"/>
    </row>
    <row r="248" spans="2:129" ht="15.95" customHeight="1">
      <c r="B248" s="959"/>
      <c r="C248" s="620"/>
      <c r="D248" s="621"/>
      <c r="E248" s="621"/>
      <c r="F248" s="621"/>
      <c r="G248" s="621"/>
      <c r="H248" s="621"/>
      <c r="I248" s="621"/>
      <c r="J248" s="621"/>
      <c r="K248" s="621"/>
      <c r="L248" s="621"/>
      <c r="M248" s="621"/>
      <c r="N248" s="621"/>
      <c r="O248" s="621"/>
      <c r="P248" s="621"/>
      <c r="Q248" s="621"/>
      <c r="R248" s="621"/>
      <c r="S248" s="621"/>
      <c r="T248" s="621"/>
      <c r="U248" s="621"/>
      <c r="V248" s="621"/>
      <c r="W248" s="621"/>
      <c r="X248" s="621"/>
      <c r="Y248" s="621"/>
      <c r="Z248" s="621"/>
      <c r="AA248" s="621"/>
      <c r="AB248" s="622"/>
      <c r="AC248" s="97"/>
      <c r="AD248" s="620"/>
      <c r="AE248" s="621"/>
      <c r="AF248" s="621"/>
      <c r="AG248" s="621"/>
      <c r="AH248" s="621"/>
      <c r="AI248" s="621"/>
      <c r="AJ248" s="621"/>
      <c r="AK248" s="621"/>
      <c r="AL248" s="621"/>
      <c r="AM248" s="621"/>
      <c r="AN248" s="621"/>
      <c r="AO248" s="621"/>
      <c r="AP248" s="621"/>
      <c r="AQ248" s="621"/>
      <c r="AR248" s="621"/>
      <c r="AS248" s="621"/>
      <c r="AT248" s="621"/>
      <c r="AU248" s="621"/>
      <c r="AV248" s="621"/>
      <c r="AW248" s="621"/>
      <c r="AX248" s="621"/>
      <c r="AY248" s="621"/>
      <c r="AZ248" s="621"/>
      <c r="BA248" s="621"/>
      <c r="BB248" s="621"/>
      <c r="BC248" s="622"/>
      <c r="BD248" s="98"/>
      <c r="BE248" s="620"/>
      <c r="BF248" s="621"/>
      <c r="BG248" s="621"/>
      <c r="BH248" s="621"/>
      <c r="BI248" s="621"/>
      <c r="BJ248" s="621"/>
      <c r="BK248" s="621"/>
      <c r="BL248" s="621"/>
      <c r="BM248" s="621"/>
      <c r="BN248" s="621"/>
      <c r="BO248" s="621"/>
      <c r="BP248" s="621"/>
      <c r="BQ248" s="621"/>
      <c r="BR248" s="621"/>
      <c r="BS248" s="621"/>
      <c r="BT248" s="621"/>
      <c r="BU248" s="621"/>
      <c r="BV248" s="621"/>
      <c r="BW248" s="621"/>
      <c r="BX248" s="621"/>
      <c r="BY248" s="621"/>
      <c r="BZ248" s="621"/>
      <c r="CA248" s="621"/>
      <c r="CB248" s="621"/>
      <c r="CC248" s="621"/>
      <c r="CD248" s="622"/>
      <c r="CE248" s="99"/>
      <c r="CF248" s="620"/>
      <c r="CG248" s="621"/>
      <c r="CH248" s="621"/>
      <c r="CI248" s="621"/>
      <c r="CJ248" s="621"/>
      <c r="CK248" s="621"/>
      <c r="CL248" s="621"/>
      <c r="CM248" s="621"/>
      <c r="CN248" s="621"/>
      <c r="CO248" s="621"/>
      <c r="CP248" s="621"/>
      <c r="CQ248" s="621"/>
      <c r="CR248" s="621"/>
      <c r="CS248" s="621"/>
      <c r="CT248" s="621"/>
      <c r="CU248" s="621"/>
      <c r="CV248" s="621"/>
      <c r="CW248" s="621"/>
      <c r="CX248" s="621"/>
      <c r="CY248" s="621"/>
      <c r="CZ248" s="621"/>
      <c r="DA248" s="621"/>
      <c r="DB248" s="621"/>
      <c r="DC248" s="621"/>
      <c r="DD248" s="621"/>
      <c r="DE248" s="621"/>
      <c r="DF248" s="621"/>
      <c r="DG248" s="621"/>
      <c r="DH248" s="544"/>
      <c r="DI248" s="200">
        <v>0</v>
      </c>
      <c r="DJ248" s="200">
        <v>0</v>
      </c>
      <c r="DK248" s="200">
        <v>0</v>
      </c>
      <c r="DL248" s="200">
        <v>0</v>
      </c>
      <c r="DM248" s="200">
        <v>0</v>
      </c>
      <c r="DN248" s="200">
        <v>0</v>
      </c>
      <c r="DO248" s="200">
        <v>0</v>
      </c>
      <c r="DP248" s="200">
        <v>0</v>
      </c>
      <c r="DQ248" s="1366" t="s">
        <v>695</v>
      </c>
      <c r="DR248" s="1375"/>
      <c r="DS248" s="1291">
        <v>119</v>
      </c>
      <c r="DT248" s="200">
        <v>0</v>
      </c>
      <c r="DU248" s="200">
        <v>0</v>
      </c>
      <c r="DV248" s="200">
        <v>0</v>
      </c>
      <c r="DW248" s="200">
        <v>0</v>
      </c>
      <c r="DX248" s="200">
        <v>0</v>
      </c>
      <c r="DY248" s="397"/>
    </row>
    <row r="249" spans="2:129" ht="15.95" customHeight="1">
      <c r="B249" s="3727" t="s">
        <v>1234</v>
      </c>
      <c r="C249" s="3728"/>
      <c r="D249" s="3728"/>
      <c r="E249" s="3728"/>
      <c r="F249" s="3728"/>
      <c r="G249" s="3728"/>
      <c r="H249" s="3728"/>
      <c r="I249" s="3728"/>
      <c r="J249" s="3728"/>
      <c r="K249" s="3728"/>
      <c r="L249" s="3728"/>
      <c r="M249" s="3728"/>
      <c r="N249" s="3728"/>
      <c r="O249" s="3728"/>
      <c r="P249" s="3728"/>
      <c r="Q249" s="3728"/>
      <c r="R249" s="3728"/>
      <c r="S249" s="3728"/>
      <c r="T249" s="3728"/>
      <c r="U249" s="3728"/>
      <c r="V249" s="3728"/>
      <c r="W249" s="3728"/>
      <c r="X249" s="3728"/>
      <c r="Y249" s="3728"/>
      <c r="Z249" s="3728"/>
      <c r="AA249" s="3728"/>
      <c r="AB249" s="3728"/>
      <c r="AC249" s="3728"/>
      <c r="AD249" s="3728"/>
      <c r="AE249" s="3728"/>
      <c r="AF249" s="3728"/>
      <c r="AG249" s="3728"/>
      <c r="AH249" s="3728"/>
      <c r="AI249" s="3728"/>
      <c r="AJ249" s="3728"/>
      <c r="AK249" s="3728"/>
      <c r="AL249" s="3728"/>
      <c r="AM249" s="3728"/>
      <c r="AN249" s="3728"/>
      <c r="AO249" s="3728"/>
      <c r="AP249" s="3728"/>
      <c r="AQ249" s="3728"/>
      <c r="AR249" s="3728"/>
      <c r="AS249" s="3728"/>
      <c r="AT249" s="3728"/>
      <c r="AU249" s="3728"/>
      <c r="AV249" s="3728"/>
      <c r="AW249" s="3728"/>
      <c r="AX249" s="3728"/>
      <c r="AY249" s="3728"/>
      <c r="AZ249" s="3728"/>
      <c r="BA249" s="3728"/>
      <c r="BB249" s="3728"/>
      <c r="BC249" s="3728"/>
      <c r="BD249" s="3728"/>
      <c r="BE249" s="3728"/>
      <c r="BF249" s="3728"/>
      <c r="BG249" s="3728"/>
      <c r="BH249" s="3728"/>
      <c r="BI249" s="3728"/>
      <c r="BJ249" s="3728"/>
      <c r="BK249" s="3728"/>
      <c r="BL249" s="3728"/>
      <c r="BM249" s="3728"/>
      <c r="BN249" s="3728"/>
      <c r="BO249" s="3728"/>
      <c r="BP249" s="3728"/>
      <c r="BQ249" s="3728"/>
      <c r="BR249" s="3728"/>
      <c r="BS249" s="3728"/>
      <c r="BT249" s="3728"/>
      <c r="BU249" s="3728"/>
      <c r="BV249" s="3728"/>
      <c r="BW249" s="3728"/>
      <c r="BX249" s="3728"/>
      <c r="BY249" s="3728"/>
      <c r="BZ249" s="3728"/>
      <c r="CA249" s="3728"/>
      <c r="CB249" s="3728"/>
      <c r="CC249" s="3728"/>
      <c r="CD249" s="3728"/>
      <c r="CE249" s="3728"/>
      <c r="CF249" s="3729" t="str">
        <f>B249</f>
        <v>LAITAGE par portion    '+ de 100g de calcium et- de 5g de lipides</v>
      </c>
      <c r="CG249" s="3729"/>
      <c r="CH249" s="3729"/>
      <c r="CI249" s="3729"/>
      <c r="CJ249" s="3729"/>
      <c r="CK249" s="3729"/>
      <c r="CL249" s="3729"/>
      <c r="CM249" s="3729"/>
      <c r="CN249" s="3729"/>
      <c r="CO249" s="3729"/>
      <c r="CP249" s="3729"/>
      <c r="CQ249" s="3729"/>
      <c r="CR249" s="3729"/>
      <c r="CS249" s="3729"/>
      <c r="CT249" s="3729"/>
      <c r="CU249" s="3729"/>
      <c r="CV249" s="3729"/>
      <c r="CW249" s="3729"/>
      <c r="CX249" s="3729"/>
      <c r="CY249" s="3729"/>
      <c r="CZ249" s="3729"/>
      <c r="DA249" s="3729"/>
      <c r="DB249" s="3729"/>
      <c r="DC249" s="3729"/>
      <c r="DD249" s="3729"/>
      <c r="DE249" s="3729"/>
      <c r="DF249" s="3729"/>
      <c r="DG249" s="3730"/>
      <c r="DH249" s="544"/>
      <c r="DI249" s="200">
        <v>0</v>
      </c>
      <c r="DJ249" s="200">
        <v>0</v>
      </c>
      <c r="DK249" s="200">
        <v>0</v>
      </c>
      <c r="DL249" s="200">
        <v>0</v>
      </c>
      <c r="DM249" s="200">
        <v>0</v>
      </c>
      <c r="DN249" s="200">
        <v>0</v>
      </c>
      <c r="DO249" s="200">
        <v>0</v>
      </c>
      <c r="DP249" s="200">
        <v>0</v>
      </c>
      <c r="DQ249" s="1366" t="s">
        <v>698</v>
      </c>
      <c r="DR249" s="1375"/>
      <c r="DS249" s="1291">
        <v>120</v>
      </c>
      <c r="DT249" s="200">
        <v>0</v>
      </c>
      <c r="DU249" s="200">
        <v>0</v>
      </c>
      <c r="DV249" s="200">
        <v>0</v>
      </c>
      <c r="DW249" s="200">
        <v>0</v>
      </c>
      <c r="DX249" s="200">
        <v>0</v>
      </c>
      <c r="DY249" s="397"/>
    </row>
    <row r="250" spans="2:129" ht="15.95" customHeight="1">
      <c r="B250" s="3727"/>
      <c r="C250" s="3728"/>
      <c r="D250" s="3728"/>
      <c r="E250" s="3728"/>
      <c r="F250" s="3728"/>
      <c r="G250" s="3728"/>
      <c r="H250" s="3728"/>
      <c r="I250" s="3728"/>
      <c r="J250" s="3728"/>
      <c r="K250" s="3728"/>
      <c r="L250" s="3728"/>
      <c r="M250" s="3728"/>
      <c r="N250" s="3728"/>
      <c r="O250" s="3728"/>
      <c r="P250" s="3728"/>
      <c r="Q250" s="3728"/>
      <c r="R250" s="3728"/>
      <c r="S250" s="3728"/>
      <c r="T250" s="3728"/>
      <c r="U250" s="3728"/>
      <c r="V250" s="3728"/>
      <c r="W250" s="3728"/>
      <c r="X250" s="3728"/>
      <c r="Y250" s="3728"/>
      <c r="Z250" s="3728"/>
      <c r="AA250" s="3728"/>
      <c r="AB250" s="3728"/>
      <c r="AC250" s="3728"/>
      <c r="AD250" s="3728"/>
      <c r="AE250" s="3728"/>
      <c r="AF250" s="3728"/>
      <c r="AG250" s="3728"/>
      <c r="AH250" s="3728"/>
      <c r="AI250" s="3728"/>
      <c r="AJ250" s="3728"/>
      <c r="AK250" s="3728"/>
      <c r="AL250" s="3728"/>
      <c r="AM250" s="3728"/>
      <c r="AN250" s="3728"/>
      <c r="AO250" s="3728"/>
      <c r="AP250" s="3728"/>
      <c r="AQ250" s="3728"/>
      <c r="AR250" s="3728"/>
      <c r="AS250" s="3728"/>
      <c r="AT250" s="3728"/>
      <c r="AU250" s="3728"/>
      <c r="AV250" s="3728"/>
      <c r="AW250" s="3728"/>
      <c r="AX250" s="3728"/>
      <c r="AY250" s="3728"/>
      <c r="AZ250" s="3728"/>
      <c r="BA250" s="3728"/>
      <c r="BB250" s="3728"/>
      <c r="BC250" s="3728"/>
      <c r="BD250" s="3728"/>
      <c r="BE250" s="3728"/>
      <c r="BF250" s="3728"/>
      <c r="BG250" s="3728"/>
      <c r="BH250" s="3728"/>
      <c r="BI250" s="3728"/>
      <c r="BJ250" s="3728"/>
      <c r="BK250" s="3728"/>
      <c r="BL250" s="3728"/>
      <c r="BM250" s="3728"/>
      <c r="BN250" s="3728"/>
      <c r="BO250" s="3728"/>
      <c r="BP250" s="3728"/>
      <c r="BQ250" s="3728"/>
      <c r="BR250" s="3728"/>
      <c r="BS250" s="3728"/>
      <c r="BT250" s="3728"/>
      <c r="BU250" s="3728"/>
      <c r="BV250" s="3728"/>
      <c r="BW250" s="3728"/>
      <c r="BX250" s="3728"/>
      <c r="BY250" s="3728"/>
      <c r="BZ250" s="3728"/>
      <c r="CA250" s="3728"/>
      <c r="CB250" s="3728"/>
      <c r="CC250" s="3728"/>
      <c r="CD250" s="3728"/>
      <c r="CE250" s="3728"/>
      <c r="CF250" s="3731"/>
      <c r="CG250" s="3731"/>
      <c r="CH250" s="3731"/>
      <c r="CI250" s="3731"/>
      <c r="CJ250" s="3731"/>
      <c r="CK250" s="3731"/>
      <c r="CL250" s="3731"/>
      <c r="CM250" s="3731"/>
      <c r="CN250" s="3731"/>
      <c r="CO250" s="3731"/>
      <c r="CP250" s="3731"/>
      <c r="CQ250" s="3731"/>
      <c r="CR250" s="3731"/>
      <c r="CS250" s="3731"/>
      <c r="CT250" s="3731"/>
      <c r="CU250" s="3731"/>
      <c r="CV250" s="3731"/>
      <c r="CW250" s="3731"/>
      <c r="CX250" s="3731"/>
      <c r="CY250" s="3731"/>
      <c r="CZ250" s="3731"/>
      <c r="DA250" s="3731"/>
      <c r="DB250" s="3731"/>
      <c r="DC250" s="3731"/>
      <c r="DD250" s="3731"/>
      <c r="DE250" s="3731"/>
      <c r="DF250" s="3731"/>
      <c r="DG250" s="3732"/>
      <c r="DH250" s="544"/>
      <c r="DI250" s="200">
        <v>0</v>
      </c>
      <c r="DJ250" s="200">
        <v>0</v>
      </c>
      <c r="DK250" s="200">
        <v>0</v>
      </c>
      <c r="DL250" s="200">
        <v>0</v>
      </c>
      <c r="DM250" s="200">
        <v>0</v>
      </c>
      <c r="DN250" s="200">
        <v>0</v>
      </c>
      <c r="DO250" s="200">
        <v>0</v>
      </c>
      <c r="DP250" s="200">
        <v>0</v>
      </c>
      <c r="DQ250" s="1366" t="s">
        <v>630</v>
      </c>
      <c r="DR250" s="1375"/>
      <c r="DS250" s="1291">
        <v>121</v>
      </c>
      <c r="DT250" s="200">
        <v>0</v>
      </c>
      <c r="DU250" s="200">
        <v>0</v>
      </c>
      <c r="DV250" s="200">
        <v>0</v>
      </c>
      <c r="DW250" s="200">
        <v>0</v>
      </c>
      <c r="DX250" s="200">
        <v>0</v>
      </c>
      <c r="DY250" s="397"/>
    </row>
    <row r="251" spans="2:129" s="2" customFormat="1" ht="15.95" customHeight="1">
      <c r="B251" s="947" t="s">
        <v>847</v>
      </c>
      <c r="C251" s="3023">
        <v>1</v>
      </c>
      <c r="D251" s="3024"/>
      <c r="E251" s="3023">
        <f>C251+1</f>
        <v>2</v>
      </c>
      <c r="F251" s="3024"/>
      <c r="G251" s="3023">
        <f>E251+1</f>
        <v>3</v>
      </c>
      <c r="H251" s="3024"/>
      <c r="I251" s="3023">
        <f>G251+1</f>
        <v>4</v>
      </c>
      <c r="J251" s="3024"/>
      <c r="K251" s="3023">
        <f>I251+1</f>
        <v>5</v>
      </c>
      <c r="L251" s="3024"/>
      <c r="M251" s="3023">
        <f>K251+1</f>
        <v>6</v>
      </c>
      <c r="N251" s="3024"/>
      <c r="O251" s="3023">
        <f>M251+1</f>
        <v>7</v>
      </c>
      <c r="P251" s="3024"/>
      <c r="Q251" s="3023">
        <f>O251+1</f>
        <v>8</v>
      </c>
      <c r="R251" s="3024"/>
      <c r="S251" s="3023">
        <f>Q251+1</f>
        <v>9</v>
      </c>
      <c r="T251" s="3024"/>
      <c r="U251" s="3023">
        <f>S251+1</f>
        <v>10</v>
      </c>
      <c r="V251" s="3024"/>
      <c r="W251" s="3023">
        <f>U251+1</f>
        <v>11</v>
      </c>
      <c r="X251" s="3024"/>
      <c r="Y251" s="3023">
        <f>W251+1</f>
        <v>12</v>
      </c>
      <c r="Z251" s="3024"/>
      <c r="AA251" s="3023">
        <f>Y251+1</f>
        <v>13</v>
      </c>
      <c r="AB251" s="3024"/>
      <c r="AC251" s="113"/>
      <c r="AD251" s="3023">
        <f>AA251+1</f>
        <v>14</v>
      </c>
      <c r="AE251" s="3024"/>
      <c r="AF251" s="3023">
        <f>AD251+1</f>
        <v>15</v>
      </c>
      <c r="AG251" s="3024"/>
      <c r="AH251" s="3023">
        <f>AF251+1</f>
        <v>16</v>
      </c>
      <c r="AI251" s="3024"/>
      <c r="AJ251" s="3023">
        <f>AH251+1</f>
        <v>17</v>
      </c>
      <c r="AK251" s="3024"/>
      <c r="AL251" s="3023">
        <f>AJ251+1</f>
        <v>18</v>
      </c>
      <c r="AM251" s="3024"/>
      <c r="AN251" s="3023">
        <f>AL251+1</f>
        <v>19</v>
      </c>
      <c r="AO251" s="3024"/>
      <c r="AP251" s="3023">
        <f>AN251+1</f>
        <v>20</v>
      </c>
      <c r="AQ251" s="3024"/>
      <c r="AR251" s="3023">
        <f>AP251+1</f>
        <v>21</v>
      </c>
      <c r="AS251" s="3024"/>
      <c r="AT251" s="3023">
        <f>AR251+1</f>
        <v>22</v>
      </c>
      <c r="AU251" s="3024"/>
      <c r="AV251" s="3023">
        <f>AT251+1</f>
        <v>23</v>
      </c>
      <c r="AW251" s="3024"/>
      <c r="AX251" s="3023">
        <f>AV251+1</f>
        <v>24</v>
      </c>
      <c r="AY251" s="3024"/>
      <c r="AZ251" s="3023">
        <f>AX251+1</f>
        <v>25</v>
      </c>
      <c r="BA251" s="3024"/>
      <c r="BB251" s="3023">
        <f>AZ251+1</f>
        <v>26</v>
      </c>
      <c r="BC251" s="3024"/>
      <c r="BD251" s="114"/>
      <c r="BE251" s="3023">
        <f>BB251+1</f>
        <v>27</v>
      </c>
      <c r="BF251" s="3024"/>
      <c r="BG251" s="3023">
        <f>BE251+1</f>
        <v>28</v>
      </c>
      <c r="BH251" s="3024"/>
      <c r="BI251" s="3023">
        <f>BG251+1</f>
        <v>29</v>
      </c>
      <c r="BJ251" s="3024"/>
      <c r="BK251" s="3023">
        <f>BI251+1</f>
        <v>30</v>
      </c>
      <c r="BL251" s="3024"/>
      <c r="BM251" s="3023">
        <f>BK251+1</f>
        <v>31</v>
      </c>
      <c r="BN251" s="3024"/>
      <c r="BO251" s="3023">
        <f>BM251+1</f>
        <v>32</v>
      </c>
      <c r="BP251" s="3024"/>
      <c r="BQ251" s="3023">
        <f>BO251+1</f>
        <v>33</v>
      </c>
      <c r="BR251" s="3024"/>
      <c r="BS251" s="3023">
        <f>BQ251+1</f>
        <v>34</v>
      </c>
      <c r="BT251" s="3024"/>
      <c r="BU251" s="3023">
        <f>BS251+1</f>
        <v>35</v>
      </c>
      <c r="BV251" s="3024"/>
      <c r="BW251" s="3023">
        <f>BU251+1</f>
        <v>36</v>
      </c>
      <c r="BX251" s="3024"/>
      <c r="BY251" s="3023">
        <f>BW251+1</f>
        <v>37</v>
      </c>
      <c r="BZ251" s="3024"/>
      <c r="CA251" s="3023">
        <f>BY251+1</f>
        <v>38</v>
      </c>
      <c r="CB251" s="3024"/>
      <c r="CC251" s="3023">
        <f>CA251+1</f>
        <v>39</v>
      </c>
      <c r="CD251" s="3024"/>
      <c r="CE251" s="115"/>
      <c r="CF251" s="3023">
        <f>CC251+1</f>
        <v>40</v>
      </c>
      <c r="CG251" s="3024"/>
      <c r="CH251" s="3023">
        <f>CF251+1</f>
        <v>41</v>
      </c>
      <c r="CI251" s="3024"/>
      <c r="CJ251" s="3023">
        <f>CH251+1</f>
        <v>42</v>
      </c>
      <c r="CK251" s="3024"/>
      <c r="CL251" s="3023">
        <f>CJ251+1</f>
        <v>43</v>
      </c>
      <c r="CM251" s="3024"/>
      <c r="CN251" s="3023">
        <f>CL251+1</f>
        <v>44</v>
      </c>
      <c r="CO251" s="3024"/>
      <c r="CP251" s="3023">
        <f>CN251+1</f>
        <v>45</v>
      </c>
      <c r="CQ251" s="3024"/>
      <c r="CR251" s="3023">
        <f>CP251+1</f>
        <v>46</v>
      </c>
      <c r="CS251" s="3024"/>
      <c r="CT251" s="3023">
        <f>CR251+1</f>
        <v>47</v>
      </c>
      <c r="CU251" s="3024"/>
      <c r="CV251" s="3023">
        <f>CT251+1</f>
        <v>48</v>
      </c>
      <c r="CW251" s="3024"/>
      <c r="CX251" s="3023">
        <f>CV251+1</f>
        <v>49</v>
      </c>
      <c r="CY251" s="3024"/>
      <c r="CZ251" s="3023">
        <f>CX251+1</f>
        <v>50</v>
      </c>
      <c r="DA251" s="3024"/>
      <c r="DB251" s="3023">
        <f t="shared" ref="DB251" si="83">CZ251+1</f>
        <v>51</v>
      </c>
      <c r="DC251" s="3024"/>
      <c r="DD251" s="3023">
        <f>DB251+1</f>
        <v>52</v>
      </c>
      <c r="DE251" s="3024"/>
      <c r="DF251" s="100" t="s">
        <v>937</v>
      </c>
      <c r="DG251" s="101"/>
      <c r="DH251" s="96"/>
      <c r="DI251" s="200">
        <v>0</v>
      </c>
      <c r="DJ251" s="200">
        <v>0</v>
      </c>
      <c r="DK251" s="200">
        <v>0</v>
      </c>
      <c r="DL251" s="200">
        <v>0</v>
      </c>
      <c r="DM251" s="200">
        <v>0</v>
      </c>
      <c r="DN251" s="200">
        <v>0</v>
      </c>
      <c r="DO251" s="200">
        <v>0</v>
      </c>
      <c r="DP251" s="200">
        <v>0</v>
      </c>
      <c r="DQ251" s="1366" t="s">
        <v>694</v>
      </c>
      <c r="DR251" s="1375"/>
      <c r="DS251" s="1291">
        <v>122</v>
      </c>
      <c r="DT251" s="200">
        <v>0</v>
      </c>
      <c r="DU251" s="200">
        <v>0</v>
      </c>
      <c r="DV251" s="200">
        <v>0</v>
      </c>
      <c r="DW251" s="200">
        <v>0</v>
      </c>
      <c r="DX251" s="200">
        <v>0</v>
      </c>
      <c r="DY251" s="397"/>
    </row>
    <row r="252" spans="2:129" s="2" customFormat="1" ht="15.95" customHeight="1">
      <c r="B252" s="948" t="s">
        <v>205</v>
      </c>
      <c r="C252" s="102" t="s">
        <v>66</v>
      </c>
      <c r="D252" s="103" t="s">
        <v>77</v>
      </c>
      <c r="E252" s="102" t="s">
        <v>66</v>
      </c>
      <c r="F252" s="103" t="s">
        <v>77</v>
      </c>
      <c r="G252" s="102" t="s">
        <v>66</v>
      </c>
      <c r="H252" s="103" t="s">
        <v>77</v>
      </c>
      <c r="I252" s="102" t="s">
        <v>66</v>
      </c>
      <c r="J252" s="103" t="s">
        <v>77</v>
      </c>
      <c r="K252" s="102" t="s">
        <v>66</v>
      </c>
      <c r="L252" s="103" t="s">
        <v>77</v>
      </c>
      <c r="M252" s="102" t="s">
        <v>66</v>
      </c>
      <c r="N252" s="103" t="s">
        <v>77</v>
      </c>
      <c r="O252" s="102" t="s">
        <v>66</v>
      </c>
      <c r="P252" s="103" t="s">
        <v>77</v>
      </c>
      <c r="Q252" s="102" t="s">
        <v>66</v>
      </c>
      <c r="R252" s="103" t="s">
        <v>77</v>
      </c>
      <c r="S252" s="102" t="s">
        <v>66</v>
      </c>
      <c r="T252" s="103" t="s">
        <v>77</v>
      </c>
      <c r="U252" s="102" t="s">
        <v>66</v>
      </c>
      <c r="V252" s="103" t="s">
        <v>77</v>
      </c>
      <c r="W252" s="102" t="s">
        <v>66</v>
      </c>
      <c r="X252" s="103" t="s">
        <v>77</v>
      </c>
      <c r="Y252" s="102" t="s">
        <v>66</v>
      </c>
      <c r="Z252" s="103" t="s">
        <v>77</v>
      </c>
      <c r="AA252" s="102" t="s">
        <v>66</v>
      </c>
      <c r="AB252" s="104" t="s">
        <v>77</v>
      </c>
      <c r="AC252" s="97"/>
      <c r="AD252" s="105" t="s">
        <v>66</v>
      </c>
      <c r="AE252" s="103" t="s">
        <v>77</v>
      </c>
      <c r="AF252" s="106" t="s">
        <v>66</v>
      </c>
      <c r="AG252" s="103" t="s">
        <v>77</v>
      </c>
      <c r="AH252" s="106" t="s">
        <v>66</v>
      </c>
      <c r="AI252" s="103" t="s">
        <v>77</v>
      </c>
      <c r="AJ252" s="106" t="s">
        <v>66</v>
      </c>
      <c r="AK252" s="103" t="s">
        <v>77</v>
      </c>
      <c r="AL252" s="106" t="s">
        <v>66</v>
      </c>
      <c r="AM252" s="103" t="s">
        <v>77</v>
      </c>
      <c r="AN252" s="106" t="s">
        <v>66</v>
      </c>
      <c r="AO252" s="103" t="s">
        <v>77</v>
      </c>
      <c r="AP252" s="106" t="s">
        <v>66</v>
      </c>
      <c r="AQ252" s="103" t="s">
        <v>77</v>
      </c>
      <c r="AR252" s="106" t="s">
        <v>66</v>
      </c>
      <c r="AS252" s="103" t="s">
        <v>77</v>
      </c>
      <c r="AT252" s="106" t="s">
        <v>66</v>
      </c>
      <c r="AU252" s="103" t="s">
        <v>77</v>
      </c>
      <c r="AV252" s="106" t="s">
        <v>66</v>
      </c>
      <c r="AW252" s="103" t="s">
        <v>77</v>
      </c>
      <c r="AX252" s="106" t="s">
        <v>66</v>
      </c>
      <c r="AY252" s="103" t="s">
        <v>77</v>
      </c>
      <c r="AZ252" s="106" t="s">
        <v>66</v>
      </c>
      <c r="BA252" s="103" t="s">
        <v>77</v>
      </c>
      <c r="BB252" s="106" t="s">
        <v>66</v>
      </c>
      <c r="BC252" s="104" t="s">
        <v>77</v>
      </c>
      <c r="BD252" s="98"/>
      <c r="BE252" s="107" t="s">
        <v>66</v>
      </c>
      <c r="BF252" s="103" t="s">
        <v>77</v>
      </c>
      <c r="BG252" s="108" t="s">
        <v>66</v>
      </c>
      <c r="BH252" s="103" t="s">
        <v>77</v>
      </c>
      <c r="BI252" s="108" t="s">
        <v>66</v>
      </c>
      <c r="BJ252" s="103" t="s">
        <v>77</v>
      </c>
      <c r="BK252" s="108" t="s">
        <v>66</v>
      </c>
      <c r="BL252" s="103" t="s">
        <v>77</v>
      </c>
      <c r="BM252" s="108" t="s">
        <v>66</v>
      </c>
      <c r="BN252" s="103" t="s">
        <v>77</v>
      </c>
      <c r="BO252" s="108" t="s">
        <v>66</v>
      </c>
      <c r="BP252" s="103" t="s">
        <v>77</v>
      </c>
      <c r="BQ252" s="108" t="s">
        <v>66</v>
      </c>
      <c r="BR252" s="103" t="s">
        <v>77</v>
      </c>
      <c r="BS252" s="108" t="s">
        <v>66</v>
      </c>
      <c r="BT252" s="103" t="s">
        <v>77</v>
      </c>
      <c r="BU252" s="108" t="s">
        <v>66</v>
      </c>
      <c r="BV252" s="103" t="s">
        <v>77</v>
      </c>
      <c r="BW252" s="108" t="s">
        <v>66</v>
      </c>
      <c r="BX252" s="103" t="s">
        <v>77</v>
      </c>
      <c r="BY252" s="108" t="s">
        <v>66</v>
      </c>
      <c r="BZ252" s="103" t="s">
        <v>77</v>
      </c>
      <c r="CA252" s="108" t="s">
        <v>66</v>
      </c>
      <c r="CB252" s="103" t="s">
        <v>77</v>
      </c>
      <c r="CC252" s="108" t="s">
        <v>66</v>
      </c>
      <c r="CD252" s="104" t="s">
        <v>77</v>
      </c>
      <c r="CE252" s="99"/>
      <c r="CF252" s="109" t="s">
        <v>66</v>
      </c>
      <c r="CG252" s="103" t="s">
        <v>77</v>
      </c>
      <c r="CH252" s="110" t="s">
        <v>66</v>
      </c>
      <c r="CI252" s="103" t="s">
        <v>77</v>
      </c>
      <c r="CJ252" s="110" t="s">
        <v>66</v>
      </c>
      <c r="CK252" s="103" t="s">
        <v>77</v>
      </c>
      <c r="CL252" s="110" t="s">
        <v>66</v>
      </c>
      <c r="CM252" s="103" t="s">
        <v>77</v>
      </c>
      <c r="CN252" s="110" t="s">
        <v>66</v>
      </c>
      <c r="CO252" s="103" t="s">
        <v>77</v>
      </c>
      <c r="CP252" s="110" t="s">
        <v>66</v>
      </c>
      <c r="CQ252" s="103" t="s">
        <v>77</v>
      </c>
      <c r="CR252" s="110" t="s">
        <v>66</v>
      </c>
      <c r="CS252" s="103" t="s">
        <v>77</v>
      </c>
      <c r="CT252" s="110" t="s">
        <v>66</v>
      </c>
      <c r="CU252" s="103" t="s">
        <v>77</v>
      </c>
      <c r="CV252" s="110" t="s">
        <v>66</v>
      </c>
      <c r="CW252" s="103" t="s">
        <v>77</v>
      </c>
      <c r="CX252" s="110" t="s">
        <v>66</v>
      </c>
      <c r="CY252" s="103" t="s">
        <v>77</v>
      </c>
      <c r="CZ252" s="110" t="s">
        <v>66</v>
      </c>
      <c r="DA252" s="103" t="s">
        <v>77</v>
      </c>
      <c r="DB252" s="110" t="s">
        <v>66</v>
      </c>
      <c r="DC252" s="103" t="s">
        <v>77</v>
      </c>
      <c r="DD252" s="110" t="s">
        <v>66</v>
      </c>
      <c r="DE252" s="104" t="s">
        <v>77</v>
      </c>
      <c r="DF252" s="111" t="s">
        <v>922</v>
      </c>
      <c r="DG252" s="112"/>
      <c r="DH252" s="96"/>
      <c r="DI252" s="200">
        <v>0</v>
      </c>
      <c r="DJ252" s="200">
        <v>0</v>
      </c>
      <c r="DK252" s="200">
        <v>0</v>
      </c>
      <c r="DL252" s="200">
        <v>0</v>
      </c>
      <c r="DM252" s="200">
        <v>0</v>
      </c>
      <c r="DN252" s="200">
        <v>0</v>
      </c>
      <c r="DO252" s="200">
        <v>0</v>
      </c>
      <c r="DP252" s="200">
        <v>0</v>
      </c>
      <c r="DQ252" s="1366" t="s">
        <v>622</v>
      </c>
      <c r="DR252" s="1375"/>
      <c r="DS252" s="1291">
        <v>123</v>
      </c>
      <c r="DT252" s="200">
        <v>0</v>
      </c>
      <c r="DU252" s="200">
        <v>0</v>
      </c>
      <c r="DV252" s="200">
        <v>0</v>
      </c>
      <c r="DW252" s="200">
        <v>0</v>
      </c>
      <c r="DX252" s="200">
        <v>0</v>
      </c>
      <c r="DY252" s="397"/>
    </row>
    <row r="253" spans="2:129" ht="15.95" customHeight="1">
      <c r="B253" s="3726" t="s">
        <v>616</v>
      </c>
      <c r="C253" s="521"/>
      <c r="D253" s="522"/>
      <c r="E253" s="521"/>
      <c r="F253" s="522"/>
      <c r="G253" s="521"/>
      <c r="H253" s="522"/>
      <c r="I253" s="521"/>
      <c r="J253" s="522"/>
      <c r="K253" s="521"/>
      <c r="L253" s="522"/>
      <c r="M253" s="521"/>
      <c r="N253" s="522"/>
      <c r="O253" s="521"/>
      <c r="P253" s="522"/>
      <c r="Q253" s="521"/>
      <c r="R253" s="522"/>
      <c r="S253" s="521"/>
      <c r="T253" s="522"/>
      <c r="U253" s="521"/>
      <c r="V253" s="522"/>
      <c r="W253" s="521"/>
      <c r="X253" s="522"/>
      <c r="Y253" s="521"/>
      <c r="Z253" s="522"/>
      <c r="AA253" s="521"/>
      <c r="AB253" s="523"/>
      <c r="AC253" s="432"/>
      <c r="AD253" s="521"/>
      <c r="AE253" s="522"/>
      <c r="AF253" s="521"/>
      <c r="AG253" s="522"/>
      <c r="AH253" s="521"/>
      <c r="AI253" s="522"/>
      <c r="AJ253" s="521"/>
      <c r="AK253" s="522"/>
      <c r="AL253" s="521"/>
      <c r="AM253" s="522"/>
      <c r="AN253" s="521"/>
      <c r="AO253" s="522"/>
      <c r="AP253" s="521"/>
      <c r="AQ253" s="522"/>
      <c r="AR253" s="521"/>
      <c r="AS253" s="522"/>
      <c r="AT253" s="521"/>
      <c r="AU253" s="522"/>
      <c r="AV253" s="521"/>
      <c r="AW253" s="522"/>
      <c r="AX253" s="521"/>
      <c r="AY253" s="522"/>
      <c r="AZ253" s="521"/>
      <c r="BA253" s="522"/>
      <c r="BB253" s="521"/>
      <c r="BC253" s="523"/>
      <c r="BD253" s="433"/>
      <c r="BE253" s="521"/>
      <c r="BF253" s="522"/>
      <c r="BG253" s="521"/>
      <c r="BH253" s="522"/>
      <c r="BI253" s="521"/>
      <c r="BJ253" s="522"/>
      <c r="BK253" s="521"/>
      <c r="BL253" s="522"/>
      <c r="BM253" s="521"/>
      <c r="BN253" s="522"/>
      <c r="BO253" s="521"/>
      <c r="BP253" s="522"/>
      <c r="BQ253" s="521"/>
      <c r="BR253" s="522"/>
      <c r="BS253" s="521"/>
      <c r="BT253" s="522"/>
      <c r="BU253" s="521"/>
      <c r="BV253" s="522"/>
      <c r="BW253" s="521"/>
      <c r="BX253" s="522"/>
      <c r="BY253" s="521"/>
      <c r="BZ253" s="522"/>
      <c r="CA253" s="521"/>
      <c r="CB253" s="522"/>
      <c r="CC253" s="521"/>
      <c r="CD253" s="523"/>
      <c r="CE253" s="434"/>
      <c r="CF253" s="521"/>
      <c r="CG253" s="522"/>
      <c r="CH253" s="521"/>
      <c r="CI253" s="522"/>
      <c r="CJ253" s="521"/>
      <c r="CK253" s="522"/>
      <c r="CL253" s="521"/>
      <c r="CM253" s="522"/>
      <c r="CN253" s="521"/>
      <c r="CO253" s="522"/>
      <c r="CP253" s="521"/>
      <c r="CQ253" s="522"/>
      <c r="CR253" s="521"/>
      <c r="CS253" s="522"/>
      <c r="CT253" s="521"/>
      <c r="CU253" s="522"/>
      <c r="CV253" s="521"/>
      <c r="CW253" s="522"/>
      <c r="CX253" s="521"/>
      <c r="CY253" s="522"/>
      <c r="CZ253" s="521"/>
      <c r="DA253" s="522"/>
      <c r="DB253" s="521"/>
      <c r="DC253" s="522"/>
      <c r="DD253" s="521"/>
      <c r="DE253" s="523"/>
      <c r="DF253" s="524">
        <f t="shared" ref="DF253:DF287" si="84">SUM(C253:DE253)</f>
        <v>0</v>
      </c>
      <c r="DG253" s="525" t="str">
        <f>IF(DF253=0,"",DF253/DB296)</f>
        <v/>
      </c>
      <c r="DH253" s="526">
        <f t="shared" ref="DH253:DH287" si="85">COUNTA(C253:DE253)</f>
        <v>0</v>
      </c>
      <c r="DI253" s="200"/>
      <c r="DJ253" s="200">
        <v>0</v>
      </c>
      <c r="DK253" s="200">
        <v>0</v>
      </c>
      <c r="DL253" s="200">
        <v>0</v>
      </c>
      <c r="DM253" s="200">
        <v>0</v>
      </c>
      <c r="DN253" s="200">
        <v>0</v>
      </c>
      <c r="DO253" s="200">
        <v>0</v>
      </c>
      <c r="DP253" s="200">
        <v>0</v>
      </c>
      <c r="DQ253" s="1368" t="s">
        <v>700</v>
      </c>
      <c r="DR253" s="1378"/>
      <c r="DS253" s="1291">
        <v>124</v>
      </c>
      <c r="DT253" s="200">
        <v>0</v>
      </c>
      <c r="DU253" s="200">
        <v>0</v>
      </c>
      <c r="DV253" s="200">
        <v>0</v>
      </c>
      <c r="DW253" s="200">
        <v>0</v>
      </c>
      <c r="DX253" s="200">
        <v>0</v>
      </c>
      <c r="DY253" s="397"/>
    </row>
    <row r="254" spans="2:129" ht="15.95" customHeight="1">
      <c r="B254" s="3726"/>
      <c r="C254" s="527"/>
      <c r="D254" s="528"/>
      <c r="E254" s="527"/>
      <c r="F254" s="528"/>
      <c r="G254" s="527"/>
      <c r="H254" s="528"/>
      <c r="I254" s="527"/>
      <c r="J254" s="528"/>
      <c r="K254" s="527"/>
      <c r="L254" s="528"/>
      <c r="M254" s="527"/>
      <c r="N254" s="528"/>
      <c r="O254" s="527"/>
      <c r="P254" s="528"/>
      <c r="Q254" s="527"/>
      <c r="R254" s="528"/>
      <c r="S254" s="527"/>
      <c r="T254" s="528"/>
      <c r="U254" s="527"/>
      <c r="V254" s="528"/>
      <c r="W254" s="527"/>
      <c r="X254" s="528"/>
      <c r="Y254" s="527"/>
      <c r="Z254" s="528"/>
      <c r="AA254" s="527"/>
      <c r="AB254" s="528"/>
      <c r="AC254" s="432"/>
      <c r="AD254" s="527"/>
      <c r="AE254" s="528"/>
      <c r="AF254" s="527"/>
      <c r="AG254" s="528"/>
      <c r="AH254" s="527"/>
      <c r="AI254" s="528"/>
      <c r="AJ254" s="527"/>
      <c r="AK254" s="528"/>
      <c r="AL254" s="527"/>
      <c r="AM254" s="528"/>
      <c r="AN254" s="527"/>
      <c r="AO254" s="528"/>
      <c r="AP254" s="527"/>
      <c r="AQ254" s="528"/>
      <c r="AR254" s="527"/>
      <c r="AS254" s="528"/>
      <c r="AT254" s="527"/>
      <c r="AU254" s="528"/>
      <c r="AV254" s="527"/>
      <c r="AW254" s="528"/>
      <c r="AX254" s="527"/>
      <c r="AY254" s="528"/>
      <c r="AZ254" s="527"/>
      <c r="BA254" s="528"/>
      <c r="BB254" s="527"/>
      <c r="BC254" s="528"/>
      <c r="BD254" s="433"/>
      <c r="BE254" s="527"/>
      <c r="BF254" s="528"/>
      <c r="BG254" s="527"/>
      <c r="BH254" s="528"/>
      <c r="BI254" s="527"/>
      <c r="BJ254" s="528"/>
      <c r="BK254" s="527"/>
      <c r="BL254" s="528"/>
      <c r="BM254" s="527"/>
      <c r="BN254" s="528"/>
      <c r="BO254" s="527"/>
      <c r="BP254" s="528"/>
      <c r="BQ254" s="527"/>
      <c r="BR254" s="528"/>
      <c r="BS254" s="527"/>
      <c r="BT254" s="528"/>
      <c r="BU254" s="527"/>
      <c r="BV254" s="528"/>
      <c r="BW254" s="527"/>
      <c r="BX254" s="528"/>
      <c r="BY254" s="527"/>
      <c r="BZ254" s="528"/>
      <c r="CA254" s="527"/>
      <c r="CB254" s="528"/>
      <c r="CC254" s="527"/>
      <c r="CD254" s="528"/>
      <c r="CE254" s="434"/>
      <c r="CF254" s="527"/>
      <c r="CG254" s="528"/>
      <c r="CH254" s="527"/>
      <c r="CI254" s="528"/>
      <c r="CJ254" s="527"/>
      <c r="CK254" s="528"/>
      <c r="CL254" s="527"/>
      <c r="CM254" s="528"/>
      <c r="CN254" s="527"/>
      <c r="CO254" s="528"/>
      <c r="CP254" s="527"/>
      <c r="CQ254" s="528"/>
      <c r="CR254" s="527"/>
      <c r="CS254" s="528"/>
      <c r="CT254" s="527"/>
      <c r="CU254" s="528"/>
      <c r="CV254" s="527"/>
      <c r="CW254" s="528"/>
      <c r="CX254" s="527"/>
      <c r="CY254" s="528"/>
      <c r="CZ254" s="527"/>
      <c r="DA254" s="528"/>
      <c r="DB254" s="527"/>
      <c r="DC254" s="528"/>
      <c r="DD254" s="527"/>
      <c r="DE254" s="528"/>
      <c r="DF254" s="529">
        <f t="shared" si="84"/>
        <v>0</v>
      </c>
      <c r="DG254" s="530" t="str">
        <f>IF(DF254=0,"",DF254/DB296)</f>
        <v/>
      </c>
      <c r="DH254" s="531">
        <f t="shared" si="85"/>
        <v>0</v>
      </c>
      <c r="DI254" s="200"/>
      <c r="DJ254" s="200">
        <v>0</v>
      </c>
      <c r="DK254" s="200">
        <v>0</v>
      </c>
      <c r="DL254" s="200">
        <v>0</v>
      </c>
      <c r="DM254" s="200">
        <v>0</v>
      </c>
      <c r="DN254" s="200">
        <v>0</v>
      </c>
      <c r="DO254" s="200">
        <v>0</v>
      </c>
      <c r="DP254" s="200">
        <v>0</v>
      </c>
      <c r="DQ254" s="1366" t="s">
        <v>711</v>
      </c>
      <c r="DR254" s="1375"/>
      <c r="DS254" s="1291">
        <v>125</v>
      </c>
      <c r="DT254" s="200">
        <v>0</v>
      </c>
      <c r="DU254" s="200">
        <v>0</v>
      </c>
      <c r="DV254" s="200">
        <v>0</v>
      </c>
      <c r="DW254" s="200">
        <v>0</v>
      </c>
      <c r="DX254" s="200">
        <v>0</v>
      </c>
      <c r="DY254" s="397"/>
    </row>
    <row r="255" spans="2:129" ht="15.95" customHeight="1">
      <c r="B255" s="532"/>
      <c r="C255" s="533"/>
      <c r="D255" s="534"/>
      <c r="E255" s="533"/>
      <c r="F255" s="534"/>
      <c r="G255" s="533"/>
      <c r="H255" s="534"/>
      <c r="I255" s="533"/>
      <c r="J255" s="534"/>
      <c r="K255" s="533"/>
      <c r="L255" s="534"/>
      <c r="M255" s="533"/>
      <c r="N255" s="534"/>
      <c r="O255" s="533"/>
      <c r="P255" s="534"/>
      <c r="Q255" s="533"/>
      <c r="R255" s="534"/>
      <c r="S255" s="533"/>
      <c r="T255" s="534"/>
      <c r="U255" s="533"/>
      <c r="V255" s="534"/>
      <c r="W255" s="533"/>
      <c r="X255" s="534"/>
      <c r="Y255" s="533"/>
      <c r="Z255" s="534"/>
      <c r="AA255" s="533"/>
      <c r="AB255" s="534"/>
      <c r="AC255" s="432"/>
      <c r="AD255" s="533"/>
      <c r="AE255" s="534"/>
      <c r="AF255" s="533"/>
      <c r="AG255" s="534"/>
      <c r="AH255" s="533"/>
      <c r="AI255" s="534"/>
      <c r="AJ255" s="533"/>
      <c r="AK255" s="534"/>
      <c r="AL255" s="533"/>
      <c r="AM255" s="534"/>
      <c r="AN255" s="533"/>
      <c r="AO255" s="534"/>
      <c r="AP255" s="533"/>
      <c r="AQ255" s="534"/>
      <c r="AR255" s="533"/>
      <c r="AS255" s="534"/>
      <c r="AT255" s="533"/>
      <c r="AU255" s="534"/>
      <c r="AV255" s="533"/>
      <c r="AW255" s="534"/>
      <c r="AX255" s="533"/>
      <c r="AY255" s="534"/>
      <c r="AZ255" s="533"/>
      <c r="BA255" s="534"/>
      <c r="BB255" s="533"/>
      <c r="BC255" s="534"/>
      <c r="BD255" s="433"/>
      <c r="BE255" s="533"/>
      <c r="BF255" s="534"/>
      <c r="BG255" s="533"/>
      <c r="BH255" s="534"/>
      <c r="BI255" s="533"/>
      <c r="BJ255" s="534"/>
      <c r="BK255" s="533"/>
      <c r="BL255" s="534"/>
      <c r="BM255" s="533"/>
      <c r="BN255" s="534"/>
      <c r="BO255" s="533"/>
      <c r="BP255" s="534"/>
      <c r="BQ255" s="533"/>
      <c r="BR255" s="534"/>
      <c r="BS255" s="533"/>
      <c r="BT255" s="534"/>
      <c r="BU255" s="533"/>
      <c r="BV255" s="534"/>
      <c r="BW255" s="533"/>
      <c r="BX255" s="534"/>
      <c r="BY255" s="533"/>
      <c r="BZ255" s="534"/>
      <c r="CA255" s="533"/>
      <c r="CB255" s="534"/>
      <c r="CC255" s="533"/>
      <c r="CD255" s="534"/>
      <c r="CE255" s="434"/>
      <c r="CF255" s="533"/>
      <c r="CG255" s="534"/>
      <c r="CH255" s="533"/>
      <c r="CI255" s="534"/>
      <c r="CJ255" s="533"/>
      <c r="CK255" s="534"/>
      <c r="CL255" s="533"/>
      <c r="CM255" s="534"/>
      <c r="CN255" s="533"/>
      <c r="CO255" s="534"/>
      <c r="CP255" s="533"/>
      <c r="CQ255" s="534"/>
      <c r="CR255" s="533"/>
      <c r="CS255" s="534"/>
      <c r="CT255" s="533"/>
      <c r="CU255" s="534"/>
      <c r="CV255" s="533"/>
      <c r="CW255" s="534"/>
      <c r="CX255" s="533"/>
      <c r="CY255" s="534"/>
      <c r="CZ255" s="533"/>
      <c r="DA255" s="534"/>
      <c r="DB255" s="533"/>
      <c r="DC255" s="534"/>
      <c r="DD255" s="533"/>
      <c r="DE255" s="534"/>
      <c r="DF255" s="529">
        <f t="shared" si="84"/>
        <v>0</v>
      </c>
      <c r="DG255" s="530" t="str">
        <f>IF(DF255=0,"",DF255/DB296)</f>
        <v/>
      </c>
      <c r="DH255" s="531">
        <f t="shared" si="85"/>
        <v>0</v>
      </c>
      <c r="DI255" s="200"/>
      <c r="DJ255" s="200">
        <v>0</v>
      </c>
      <c r="DK255" s="200">
        <v>0</v>
      </c>
      <c r="DL255" s="200">
        <v>0</v>
      </c>
      <c r="DM255" s="200">
        <v>0</v>
      </c>
      <c r="DN255" s="200">
        <v>0</v>
      </c>
      <c r="DO255" s="200">
        <v>0</v>
      </c>
      <c r="DP255" s="200">
        <v>0</v>
      </c>
      <c r="DQ255" s="1366" t="s">
        <v>710</v>
      </c>
      <c r="DR255" s="1375"/>
      <c r="DS255" s="1291">
        <v>126</v>
      </c>
      <c r="DT255" s="200">
        <v>0</v>
      </c>
      <c r="DU255" s="200">
        <v>0</v>
      </c>
      <c r="DV255" s="200">
        <v>0</v>
      </c>
      <c r="DW255" s="200">
        <v>0</v>
      </c>
      <c r="DX255" s="200">
        <v>0</v>
      </c>
      <c r="DY255" s="397"/>
    </row>
    <row r="256" spans="2:129" ht="15.95" customHeight="1">
      <c r="B256" s="3726" t="s">
        <v>634</v>
      </c>
      <c r="C256" s="521"/>
      <c r="D256" s="522"/>
      <c r="E256" s="521"/>
      <c r="F256" s="522"/>
      <c r="G256" s="521"/>
      <c r="H256" s="522"/>
      <c r="I256" s="521"/>
      <c r="J256" s="522"/>
      <c r="K256" s="521"/>
      <c r="L256" s="522"/>
      <c r="M256" s="521"/>
      <c r="N256" s="522"/>
      <c r="O256" s="521"/>
      <c r="P256" s="522"/>
      <c r="Q256" s="521"/>
      <c r="R256" s="522"/>
      <c r="S256" s="521"/>
      <c r="T256" s="522"/>
      <c r="U256" s="521"/>
      <c r="V256" s="522"/>
      <c r="W256" s="521"/>
      <c r="X256" s="522"/>
      <c r="Y256" s="521"/>
      <c r="Z256" s="522"/>
      <c r="AA256" s="521"/>
      <c r="AB256" s="523"/>
      <c r="AC256" s="432"/>
      <c r="AD256" s="521"/>
      <c r="AE256" s="522"/>
      <c r="AF256" s="521"/>
      <c r="AG256" s="522"/>
      <c r="AH256" s="521"/>
      <c r="AI256" s="522"/>
      <c r="AJ256" s="521"/>
      <c r="AK256" s="522"/>
      <c r="AL256" s="521"/>
      <c r="AM256" s="522"/>
      <c r="AN256" s="521"/>
      <c r="AO256" s="522"/>
      <c r="AP256" s="521"/>
      <c r="AQ256" s="522"/>
      <c r="AR256" s="521"/>
      <c r="AS256" s="522"/>
      <c r="AT256" s="521"/>
      <c r="AU256" s="522"/>
      <c r="AV256" s="521"/>
      <c r="AW256" s="522"/>
      <c r="AX256" s="521"/>
      <c r="AY256" s="522"/>
      <c r="AZ256" s="521"/>
      <c r="BA256" s="522"/>
      <c r="BB256" s="521"/>
      <c r="BC256" s="523"/>
      <c r="BD256" s="433"/>
      <c r="BE256" s="521"/>
      <c r="BF256" s="522"/>
      <c r="BG256" s="521"/>
      <c r="BH256" s="522"/>
      <c r="BI256" s="521"/>
      <c r="BJ256" s="522"/>
      <c r="BK256" s="521"/>
      <c r="BL256" s="522"/>
      <c r="BM256" s="521"/>
      <c r="BN256" s="522"/>
      <c r="BO256" s="521"/>
      <c r="BP256" s="522"/>
      <c r="BQ256" s="521"/>
      <c r="BR256" s="522"/>
      <c r="BS256" s="521"/>
      <c r="BT256" s="522"/>
      <c r="BU256" s="521"/>
      <c r="BV256" s="522"/>
      <c r="BW256" s="521"/>
      <c r="BX256" s="522"/>
      <c r="BY256" s="521"/>
      <c r="BZ256" s="522"/>
      <c r="CA256" s="521"/>
      <c r="CB256" s="522"/>
      <c r="CC256" s="521"/>
      <c r="CD256" s="523"/>
      <c r="CE256" s="434"/>
      <c r="CF256" s="521"/>
      <c r="CG256" s="522"/>
      <c r="CH256" s="521"/>
      <c r="CI256" s="522"/>
      <c r="CJ256" s="521"/>
      <c r="CK256" s="522"/>
      <c r="CL256" s="521"/>
      <c r="CM256" s="522"/>
      <c r="CN256" s="521"/>
      <c r="CO256" s="522"/>
      <c r="CP256" s="521"/>
      <c r="CQ256" s="522"/>
      <c r="CR256" s="521"/>
      <c r="CS256" s="522"/>
      <c r="CT256" s="521"/>
      <c r="CU256" s="522"/>
      <c r="CV256" s="521"/>
      <c r="CW256" s="522"/>
      <c r="CX256" s="521"/>
      <c r="CY256" s="522"/>
      <c r="CZ256" s="521"/>
      <c r="DA256" s="522"/>
      <c r="DB256" s="521"/>
      <c r="DC256" s="522"/>
      <c r="DD256" s="521"/>
      <c r="DE256" s="523"/>
      <c r="DF256" s="524">
        <f t="shared" si="84"/>
        <v>0</v>
      </c>
      <c r="DG256" s="525" t="str">
        <f>IF(DF256=0,"",DF256/DB296)</f>
        <v/>
      </c>
      <c r="DH256" s="526">
        <f t="shared" si="85"/>
        <v>0</v>
      </c>
      <c r="DI256" s="200"/>
      <c r="DJ256" s="200">
        <v>0</v>
      </c>
      <c r="DK256" s="200">
        <v>0</v>
      </c>
      <c r="DL256" s="200">
        <v>0</v>
      </c>
      <c r="DM256" s="200">
        <v>0</v>
      </c>
      <c r="DN256" s="200">
        <v>0</v>
      </c>
      <c r="DO256" s="200">
        <v>0</v>
      </c>
      <c r="DP256" s="200">
        <v>0</v>
      </c>
      <c r="DQ256" s="1366" t="s">
        <v>613</v>
      </c>
      <c r="DR256" s="1375"/>
      <c r="DS256" s="1291">
        <v>127</v>
      </c>
      <c r="DT256" s="200">
        <v>0</v>
      </c>
      <c r="DU256" s="200">
        <v>0</v>
      </c>
      <c r="DV256" s="200">
        <v>0</v>
      </c>
      <c r="DW256" s="200">
        <v>0</v>
      </c>
      <c r="DX256" s="200">
        <v>0</v>
      </c>
      <c r="DY256" s="397"/>
    </row>
    <row r="257" spans="2:129" ht="15.95" customHeight="1">
      <c r="B257" s="3726"/>
      <c r="C257" s="527"/>
      <c r="D257" s="528"/>
      <c r="E257" s="527"/>
      <c r="F257" s="528"/>
      <c r="G257" s="527"/>
      <c r="H257" s="528"/>
      <c r="I257" s="527"/>
      <c r="J257" s="528"/>
      <c r="K257" s="527"/>
      <c r="L257" s="528"/>
      <c r="M257" s="527"/>
      <c r="N257" s="528"/>
      <c r="O257" s="527"/>
      <c r="P257" s="528"/>
      <c r="Q257" s="527"/>
      <c r="R257" s="528"/>
      <c r="S257" s="527"/>
      <c r="T257" s="528"/>
      <c r="U257" s="527"/>
      <c r="V257" s="528"/>
      <c r="W257" s="527"/>
      <c r="X257" s="528"/>
      <c r="Y257" s="527"/>
      <c r="Z257" s="528"/>
      <c r="AA257" s="527"/>
      <c r="AB257" s="528"/>
      <c r="AC257" s="432"/>
      <c r="AD257" s="527"/>
      <c r="AE257" s="528"/>
      <c r="AF257" s="527"/>
      <c r="AG257" s="528"/>
      <c r="AH257" s="527"/>
      <c r="AI257" s="528"/>
      <c r="AJ257" s="527"/>
      <c r="AK257" s="528"/>
      <c r="AL257" s="527"/>
      <c r="AM257" s="528"/>
      <c r="AN257" s="527"/>
      <c r="AO257" s="528"/>
      <c r="AP257" s="527"/>
      <c r="AQ257" s="528"/>
      <c r="AR257" s="527"/>
      <c r="AS257" s="528"/>
      <c r="AT257" s="527"/>
      <c r="AU257" s="528"/>
      <c r="AV257" s="527"/>
      <c r="AW257" s="528"/>
      <c r="AX257" s="527"/>
      <c r="AY257" s="528"/>
      <c r="AZ257" s="527"/>
      <c r="BA257" s="528"/>
      <c r="BB257" s="527"/>
      <c r="BC257" s="528"/>
      <c r="BD257" s="433"/>
      <c r="BE257" s="527"/>
      <c r="BF257" s="528"/>
      <c r="BG257" s="527"/>
      <c r="BH257" s="528"/>
      <c r="BI257" s="527"/>
      <c r="BJ257" s="528"/>
      <c r="BK257" s="527"/>
      <c r="BL257" s="528"/>
      <c r="BM257" s="527"/>
      <c r="BN257" s="528"/>
      <c r="BO257" s="527"/>
      <c r="BP257" s="528"/>
      <c r="BQ257" s="527"/>
      <c r="BR257" s="528"/>
      <c r="BS257" s="527"/>
      <c r="BT257" s="528"/>
      <c r="BU257" s="527"/>
      <c r="BV257" s="528"/>
      <c r="BW257" s="527"/>
      <c r="BX257" s="528"/>
      <c r="BY257" s="527"/>
      <c r="BZ257" s="528"/>
      <c r="CA257" s="527"/>
      <c r="CB257" s="528"/>
      <c r="CC257" s="527"/>
      <c r="CD257" s="528"/>
      <c r="CE257" s="434"/>
      <c r="CF257" s="527"/>
      <c r="CG257" s="528"/>
      <c r="CH257" s="527"/>
      <c r="CI257" s="528"/>
      <c r="CJ257" s="527"/>
      <c r="CK257" s="528"/>
      <c r="CL257" s="527"/>
      <c r="CM257" s="528"/>
      <c r="CN257" s="527"/>
      <c r="CO257" s="528"/>
      <c r="CP257" s="527"/>
      <c r="CQ257" s="528"/>
      <c r="CR257" s="527"/>
      <c r="CS257" s="528"/>
      <c r="CT257" s="527"/>
      <c r="CU257" s="528"/>
      <c r="CV257" s="527"/>
      <c r="CW257" s="528"/>
      <c r="CX257" s="527"/>
      <c r="CY257" s="528"/>
      <c r="CZ257" s="527"/>
      <c r="DA257" s="528"/>
      <c r="DB257" s="527"/>
      <c r="DC257" s="528"/>
      <c r="DD257" s="527"/>
      <c r="DE257" s="528"/>
      <c r="DF257" s="529">
        <f t="shared" si="84"/>
        <v>0</v>
      </c>
      <c r="DG257" s="530" t="str">
        <f>IF(DF257=0,"",DF257/DB296)</f>
        <v/>
      </c>
      <c r="DH257" s="531">
        <f t="shared" si="85"/>
        <v>0</v>
      </c>
      <c r="DI257" s="200"/>
      <c r="DJ257" s="200">
        <v>0</v>
      </c>
      <c r="DK257" s="200">
        <v>0</v>
      </c>
      <c r="DL257" s="200">
        <v>0</v>
      </c>
      <c r="DM257" s="200">
        <v>0</v>
      </c>
      <c r="DN257" s="200">
        <v>0</v>
      </c>
      <c r="DO257" s="200">
        <v>0</v>
      </c>
      <c r="DP257" s="200">
        <v>0</v>
      </c>
      <c r="DQ257" s="1366" t="s">
        <v>640</v>
      </c>
      <c r="DR257" s="1375"/>
      <c r="DS257" s="1291">
        <v>128</v>
      </c>
      <c r="DT257" s="200">
        <v>0</v>
      </c>
      <c r="DU257" s="200">
        <v>0</v>
      </c>
      <c r="DV257" s="200">
        <v>0</v>
      </c>
      <c r="DW257" s="200">
        <v>0</v>
      </c>
      <c r="DX257" s="200">
        <v>0</v>
      </c>
      <c r="DY257" s="397"/>
    </row>
    <row r="258" spans="2:129" ht="15.95" customHeight="1">
      <c r="B258" s="532"/>
      <c r="C258" s="533"/>
      <c r="D258" s="534"/>
      <c r="E258" s="533"/>
      <c r="F258" s="534"/>
      <c r="G258" s="533"/>
      <c r="H258" s="534"/>
      <c r="I258" s="533"/>
      <c r="J258" s="534"/>
      <c r="K258" s="533"/>
      <c r="L258" s="534"/>
      <c r="M258" s="533"/>
      <c r="N258" s="534"/>
      <c r="O258" s="533"/>
      <c r="P258" s="534"/>
      <c r="Q258" s="533"/>
      <c r="R258" s="534"/>
      <c r="S258" s="533"/>
      <c r="T258" s="534"/>
      <c r="U258" s="533"/>
      <c r="V258" s="534"/>
      <c r="W258" s="533"/>
      <c r="X258" s="534"/>
      <c r="Y258" s="533"/>
      <c r="Z258" s="534"/>
      <c r="AA258" s="533"/>
      <c r="AB258" s="534"/>
      <c r="AC258" s="432"/>
      <c r="AD258" s="533"/>
      <c r="AE258" s="534"/>
      <c r="AF258" s="533"/>
      <c r="AG258" s="534"/>
      <c r="AH258" s="533"/>
      <c r="AI258" s="534"/>
      <c r="AJ258" s="533"/>
      <c r="AK258" s="534"/>
      <c r="AL258" s="533"/>
      <c r="AM258" s="534"/>
      <c r="AN258" s="533"/>
      <c r="AO258" s="534"/>
      <c r="AP258" s="533"/>
      <c r="AQ258" s="534"/>
      <c r="AR258" s="533"/>
      <c r="AS258" s="534"/>
      <c r="AT258" s="533"/>
      <c r="AU258" s="534"/>
      <c r="AV258" s="533"/>
      <c r="AW258" s="534"/>
      <c r="AX258" s="533"/>
      <c r="AY258" s="534"/>
      <c r="AZ258" s="533"/>
      <c r="BA258" s="534"/>
      <c r="BB258" s="533"/>
      <c r="BC258" s="534"/>
      <c r="BD258" s="433"/>
      <c r="BE258" s="533"/>
      <c r="BF258" s="534"/>
      <c r="BG258" s="533"/>
      <c r="BH258" s="534"/>
      <c r="BI258" s="533"/>
      <c r="BJ258" s="534"/>
      <c r="BK258" s="533"/>
      <c r="BL258" s="534"/>
      <c r="BM258" s="533"/>
      <c r="BN258" s="534"/>
      <c r="BO258" s="533"/>
      <c r="BP258" s="534"/>
      <c r="BQ258" s="533"/>
      <c r="BR258" s="534"/>
      <c r="BS258" s="533"/>
      <c r="BT258" s="534"/>
      <c r="BU258" s="533"/>
      <c r="BV258" s="534"/>
      <c r="BW258" s="533"/>
      <c r="BX258" s="534"/>
      <c r="BY258" s="533"/>
      <c r="BZ258" s="534"/>
      <c r="CA258" s="533"/>
      <c r="CB258" s="534"/>
      <c r="CC258" s="533"/>
      <c r="CD258" s="534"/>
      <c r="CE258" s="434"/>
      <c r="CF258" s="533"/>
      <c r="CG258" s="534"/>
      <c r="CH258" s="533"/>
      <c r="CI258" s="534"/>
      <c r="CJ258" s="533"/>
      <c r="CK258" s="534"/>
      <c r="CL258" s="533"/>
      <c r="CM258" s="534"/>
      <c r="CN258" s="533"/>
      <c r="CO258" s="534"/>
      <c r="CP258" s="533"/>
      <c r="CQ258" s="534"/>
      <c r="CR258" s="533"/>
      <c r="CS258" s="534"/>
      <c r="CT258" s="533"/>
      <c r="CU258" s="534"/>
      <c r="CV258" s="533"/>
      <c r="CW258" s="534"/>
      <c r="CX258" s="533"/>
      <c r="CY258" s="534"/>
      <c r="CZ258" s="533"/>
      <c r="DA258" s="534"/>
      <c r="DB258" s="533"/>
      <c r="DC258" s="534"/>
      <c r="DD258" s="533"/>
      <c r="DE258" s="534"/>
      <c r="DF258" s="529">
        <f t="shared" si="84"/>
        <v>0</v>
      </c>
      <c r="DG258" s="530" t="str">
        <f>IF(DF258=0,"",DF258/DB296)</f>
        <v/>
      </c>
      <c r="DH258" s="531">
        <f t="shared" si="85"/>
        <v>0</v>
      </c>
      <c r="DI258" s="200"/>
      <c r="DJ258" s="200">
        <v>0</v>
      </c>
      <c r="DK258" s="200">
        <v>0</v>
      </c>
      <c r="DL258" s="200">
        <v>0</v>
      </c>
      <c r="DM258" s="200">
        <v>0</v>
      </c>
      <c r="DN258" s="200">
        <v>0</v>
      </c>
      <c r="DO258" s="200">
        <v>0</v>
      </c>
      <c r="DP258" s="200">
        <v>0</v>
      </c>
      <c r="DQ258" s="1366" t="s">
        <v>614</v>
      </c>
      <c r="DR258" s="1375"/>
      <c r="DS258" s="1291">
        <v>129</v>
      </c>
      <c r="DT258" s="200">
        <v>0</v>
      </c>
      <c r="DU258" s="200">
        <v>0</v>
      </c>
      <c r="DV258" s="200">
        <v>0</v>
      </c>
      <c r="DW258" s="200">
        <v>0</v>
      </c>
      <c r="DX258" s="200">
        <v>0</v>
      </c>
      <c r="DY258" s="397"/>
    </row>
    <row r="259" spans="2:129" ht="15.95" customHeight="1">
      <c r="B259" s="535" t="s">
        <v>626</v>
      </c>
      <c r="C259" s="521"/>
      <c r="D259" s="522"/>
      <c r="E259" s="521"/>
      <c r="F259" s="522"/>
      <c r="G259" s="521"/>
      <c r="H259" s="522"/>
      <c r="I259" s="521"/>
      <c r="J259" s="522"/>
      <c r="K259" s="521"/>
      <c r="L259" s="522"/>
      <c r="M259" s="521"/>
      <c r="N259" s="522"/>
      <c r="O259" s="521"/>
      <c r="P259" s="522"/>
      <c r="Q259" s="521"/>
      <c r="R259" s="522"/>
      <c r="S259" s="521"/>
      <c r="T259" s="522"/>
      <c r="U259" s="521"/>
      <c r="V259" s="522"/>
      <c r="W259" s="521"/>
      <c r="X259" s="522"/>
      <c r="Y259" s="521"/>
      <c r="Z259" s="522"/>
      <c r="AA259" s="521"/>
      <c r="AB259" s="523"/>
      <c r="AC259" s="432"/>
      <c r="AD259" s="521"/>
      <c r="AE259" s="522"/>
      <c r="AF259" s="521"/>
      <c r="AG259" s="522"/>
      <c r="AH259" s="521"/>
      <c r="AI259" s="522"/>
      <c r="AJ259" s="521"/>
      <c r="AK259" s="522"/>
      <c r="AL259" s="521"/>
      <c r="AM259" s="522"/>
      <c r="AN259" s="521"/>
      <c r="AO259" s="522"/>
      <c r="AP259" s="521"/>
      <c r="AQ259" s="522"/>
      <c r="AR259" s="521"/>
      <c r="AS259" s="522"/>
      <c r="AT259" s="521"/>
      <c r="AU259" s="522"/>
      <c r="AV259" s="521"/>
      <c r="AW259" s="522"/>
      <c r="AX259" s="521"/>
      <c r="AY259" s="522"/>
      <c r="AZ259" s="521"/>
      <c r="BA259" s="522"/>
      <c r="BB259" s="521"/>
      <c r="BC259" s="523"/>
      <c r="BD259" s="433"/>
      <c r="BE259" s="521"/>
      <c r="BF259" s="522"/>
      <c r="BG259" s="521"/>
      <c r="BH259" s="522"/>
      <c r="BI259" s="521"/>
      <c r="BJ259" s="522"/>
      <c r="BK259" s="521"/>
      <c r="BL259" s="522"/>
      <c r="BM259" s="521"/>
      <c r="BN259" s="522"/>
      <c r="BO259" s="521"/>
      <c r="BP259" s="522"/>
      <c r="BQ259" s="521"/>
      <c r="BR259" s="522"/>
      <c r="BS259" s="521"/>
      <c r="BT259" s="522"/>
      <c r="BU259" s="521"/>
      <c r="BV259" s="522"/>
      <c r="BW259" s="521"/>
      <c r="BX259" s="522"/>
      <c r="BY259" s="521"/>
      <c r="BZ259" s="522"/>
      <c r="CA259" s="521"/>
      <c r="CB259" s="522"/>
      <c r="CC259" s="521"/>
      <c r="CD259" s="523"/>
      <c r="CE259" s="434"/>
      <c r="CF259" s="521"/>
      <c r="CG259" s="522"/>
      <c r="CH259" s="521"/>
      <c r="CI259" s="522"/>
      <c r="CJ259" s="521"/>
      <c r="CK259" s="522"/>
      <c r="CL259" s="521"/>
      <c r="CM259" s="522"/>
      <c r="CN259" s="521"/>
      <c r="CO259" s="522"/>
      <c r="CP259" s="521"/>
      <c r="CQ259" s="522"/>
      <c r="CR259" s="521"/>
      <c r="CS259" s="522"/>
      <c r="CT259" s="521"/>
      <c r="CU259" s="522"/>
      <c r="CV259" s="521"/>
      <c r="CW259" s="522"/>
      <c r="CX259" s="521"/>
      <c r="CY259" s="522"/>
      <c r="CZ259" s="521"/>
      <c r="DA259" s="522"/>
      <c r="DB259" s="521"/>
      <c r="DC259" s="522"/>
      <c r="DD259" s="521"/>
      <c r="DE259" s="523"/>
      <c r="DF259" s="524">
        <f t="shared" si="84"/>
        <v>0</v>
      </c>
      <c r="DG259" s="525" t="str">
        <f>IF(DF259=0,"",DF259/DB296)</f>
        <v/>
      </c>
      <c r="DH259" s="526">
        <f t="shared" si="85"/>
        <v>0</v>
      </c>
      <c r="DI259" s="200"/>
      <c r="DJ259" s="200">
        <v>0</v>
      </c>
      <c r="DK259" s="200">
        <v>0</v>
      </c>
      <c r="DL259" s="200">
        <v>0</v>
      </c>
      <c r="DM259" s="200">
        <v>0</v>
      </c>
      <c r="DN259" s="200">
        <v>0</v>
      </c>
      <c r="DO259" s="200">
        <v>0</v>
      </c>
      <c r="DP259" s="200">
        <v>0</v>
      </c>
      <c r="DQ259" s="1366" t="s">
        <v>624</v>
      </c>
      <c r="DR259" s="1375"/>
      <c r="DS259" s="1291">
        <v>130</v>
      </c>
      <c r="DT259" s="200">
        <v>0</v>
      </c>
      <c r="DU259" s="200">
        <v>0</v>
      </c>
      <c r="DV259" s="200">
        <v>0</v>
      </c>
      <c r="DW259" s="200">
        <v>0</v>
      </c>
      <c r="DX259" s="200">
        <v>0</v>
      </c>
      <c r="DY259" s="397"/>
    </row>
    <row r="260" spans="2:129" ht="15.95" customHeight="1">
      <c r="B260" s="532"/>
      <c r="C260" s="527"/>
      <c r="D260" s="528"/>
      <c r="E260" s="527"/>
      <c r="F260" s="528"/>
      <c r="G260" s="527"/>
      <c r="H260" s="528"/>
      <c r="I260" s="527"/>
      <c r="J260" s="528"/>
      <c r="K260" s="527"/>
      <c r="L260" s="528"/>
      <c r="M260" s="527"/>
      <c r="N260" s="528"/>
      <c r="O260" s="527"/>
      <c r="P260" s="528"/>
      <c r="Q260" s="527"/>
      <c r="R260" s="528"/>
      <c r="S260" s="527"/>
      <c r="T260" s="528"/>
      <c r="U260" s="527"/>
      <c r="V260" s="528"/>
      <c r="W260" s="527"/>
      <c r="X260" s="528"/>
      <c r="Y260" s="527"/>
      <c r="Z260" s="528"/>
      <c r="AA260" s="527"/>
      <c r="AB260" s="536"/>
      <c r="AC260" s="432"/>
      <c r="AD260" s="527"/>
      <c r="AE260" s="528"/>
      <c r="AF260" s="527"/>
      <c r="AG260" s="528"/>
      <c r="AH260" s="527"/>
      <c r="AI260" s="528"/>
      <c r="AJ260" s="527"/>
      <c r="AK260" s="528"/>
      <c r="AL260" s="527"/>
      <c r="AM260" s="528"/>
      <c r="AN260" s="527"/>
      <c r="AO260" s="528"/>
      <c r="AP260" s="527"/>
      <c r="AQ260" s="528"/>
      <c r="AR260" s="527"/>
      <c r="AS260" s="528"/>
      <c r="AT260" s="527"/>
      <c r="AU260" s="528"/>
      <c r="AV260" s="527"/>
      <c r="AW260" s="528"/>
      <c r="AX260" s="527"/>
      <c r="AY260" s="528"/>
      <c r="AZ260" s="527"/>
      <c r="BA260" s="528"/>
      <c r="BB260" s="527"/>
      <c r="BC260" s="536"/>
      <c r="BD260" s="433"/>
      <c r="BE260" s="527"/>
      <c r="BF260" s="528"/>
      <c r="BG260" s="527"/>
      <c r="BH260" s="528"/>
      <c r="BI260" s="527"/>
      <c r="BJ260" s="528"/>
      <c r="BK260" s="527"/>
      <c r="BL260" s="528"/>
      <c r="BM260" s="527"/>
      <c r="BN260" s="528"/>
      <c r="BO260" s="527"/>
      <c r="BP260" s="528"/>
      <c r="BQ260" s="527"/>
      <c r="BR260" s="528"/>
      <c r="BS260" s="527"/>
      <c r="BT260" s="528"/>
      <c r="BU260" s="527"/>
      <c r="BV260" s="528"/>
      <c r="BW260" s="527"/>
      <c r="BX260" s="528"/>
      <c r="BY260" s="527"/>
      <c r="BZ260" s="528"/>
      <c r="CA260" s="527"/>
      <c r="CB260" s="528"/>
      <c r="CC260" s="527"/>
      <c r="CD260" s="536"/>
      <c r="CE260" s="434"/>
      <c r="CF260" s="527"/>
      <c r="CG260" s="528"/>
      <c r="CH260" s="527"/>
      <c r="CI260" s="528"/>
      <c r="CJ260" s="527"/>
      <c r="CK260" s="528"/>
      <c r="CL260" s="527"/>
      <c r="CM260" s="528"/>
      <c r="CN260" s="527"/>
      <c r="CO260" s="528"/>
      <c r="CP260" s="527"/>
      <c r="CQ260" s="528"/>
      <c r="CR260" s="527"/>
      <c r="CS260" s="528"/>
      <c r="CT260" s="527"/>
      <c r="CU260" s="528"/>
      <c r="CV260" s="527"/>
      <c r="CW260" s="528"/>
      <c r="CX260" s="527"/>
      <c r="CY260" s="528"/>
      <c r="CZ260" s="527"/>
      <c r="DA260" s="528"/>
      <c r="DB260" s="527"/>
      <c r="DC260" s="528"/>
      <c r="DD260" s="527"/>
      <c r="DE260" s="536"/>
      <c r="DF260" s="529">
        <f t="shared" si="84"/>
        <v>0</v>
      </c>
      <c r="DG260" s="530" t="str">
        <f>IF(DF260=0,"",DF260/DB296)</f>
        <v/>
      </c>
      <c r="DH260" s="531">
        <f t="shared" si="85"/>
        <v>0</v>
      </c>
      <c r="DI260" s="200"/>
      <c r="DJ260" s="200">
        <v>0</v>
      </c>
      <c r="DK260" s="200">
        <v>0</v>
      </c>
      <c r="DL260" s="200">
        <v>0</v>
      </c>
      <c r="DM260" s="200">
        <v>0</v>
      </c>
      <c r="DN260" s="200">
        <v>0</v>
      </c>
      <c r="DO260" s="200">
        <v>0</v>
      </c>
      <c r="DP260" s="200">
        <v>0</v>
      </c>
      <c r="DQ260" s="1366" t="s">
        <v>632</v>
      </c>
      <c r="DR260" s="1375"/>
      <c r="DS260" s="1291">
        <v>131</v>
      </c>
      <c r="DT260" s="200">
        <v>0</v>
      </c>
      <c r="DU260" s="200">
        <v>0</v>
      </c>
      <c r="DV260" s="200">
        <v>0</v>
      </c>
      <c r="DW260" s="200">
        <v>0</v>
      </c>
      <c r="DX260" s="200">
        <v>0</v>
      </c>
      <c r="DY260" s="397"/>
    </row>
    <row r="261" spans="2:129" ht="15.95" customHeight="1">
      <c r="B261" s="3726" t="s">
        <v>634</v>
      </c>
      <c r="C261" s="521"/>
      <c r="D261" s="522"/>
      <c r="E261" s="521"/>
      <c r="F261" s="522"/>
      <c r="G261" s="521"/>
      <c r="H261" s="522"/>
      <c r="I261" s="521"/>
      <c r="J261" s="522"/>
      <c r="K261" s="521"/>
      <c r="L261" s="522"/>
      <c r="M261" s="521"/>
      <c r="N261" s="522"/>
      <c r="O261" s="521"/>
      <c r="P261" s="522"/>
      <c r="Q261" s="521"/>
      <c r="R261" s="522"/>
      <c r="S261" s="521"/>
      <c r="T261" s="522"/>
      <c r="U261" s="521"/>
      <c r="V261" s="522"/>
      <c r="W261" s="521"/>
      <c r="X261" s="522"/>
      <c r="Y261" s="521"/>
      <c r="Z261" s="522"/>
      <c r="AA261" s="521"/>
      <c r="AB261" s="523"/>
      <c r="AC261" s="432"/>
      <c r="AD261" s="521"/>
      <c r="AE261" s="522"/>
      <c r="AF261" s="521"/>
      <c r="AG261" s="522"/>
      <c r="AH261" s="521"/>
      <c r="AI261" s="522"/>
      <c r="AJ261" s="521"/>
      <c r="AK261" s="522"/>
      <c r="AL261" s="521"/>
      <c r="AM261" s="522"/>
      <c r="AN261" s="521"/>
      <c r="AO261" s="522"/>
      <c r="AP261" s="521"/>
      <c r="AQ261" s="522"/>
      <c r="AR261" s="521"/>
      <c r="AS261" s="522"/>
      <c r="AT261" s="521"/>
      <c r="AU261" s="522"/>
      <c r="AV261" s="521"/>
      <c r="AW261" s="522"/>
      <c r="AX261" s="521"/>
      <c r="AY261" s="522"/>
      <c r="AZ261" s="521"/>
      <c r="BA261" s="522"/>
      <c r="BB261" s="521"/>
      <c r="BC261" s="523"/>
      <c r="BD261" s="433"/>
      <c r="BE261" s="521"/>
      <c r="BF261" s="522"/>
      <c r="BG261" s="521"/>
      <c r="BH261" s="522"/>
      <c r="BI261" s="521"/>
      <c r="BJ261" s="522"/>
      <c r="BK261" s="521"/>
      <c r="BL261" s="522"/>
      <c r="BM261" s="521"/>
      <c r="BN261" s="522"/>
      <c r="BO261" s="521"/>
      <c r="BP261" s="522"/>
      <c r="BQ261" s="521"/>
      <c r="BR261" s="522"/>
      <c r="BS261" s="521"/>
      <c r="BT261" s="522"/>
      <c r="BU261" s="521"/>
      <c r="BV261" s="522"/>
      <c r="BW261" s="521"/>
      <c r="BX261" s="522"/>
      <c r="BY261" s="521"/>
      <c r="BZ261" s="522"/>
      <c r="CA261" s="521"/>
      <c r="CB261" s="522"/>
      <c r="CC261" s="521"/>
      <c r="CD261" s="523"/>
      <c r="CE261" s="434"/>
      <c r="CF261" s="521"/>
      <c r="CG261" s="522"/>
      <c r="CH261" s="521"/>
      <c r="CI261" s="522"/>
      <c r="CJ261" s="521"/>
      <c r="CK261" s="522"/>
      <c r="CL261" s="521"/>
      <c r="CM261" s="522"/>
      <c r="CN261" s="521"/>
      <c r="CO261" s="522"/>
      <c r="CP261" s="521"/>
      <c r="CQ261" s="522"/>
      <c r="CR261" s="521"/>
      <c r="CS261" s="522"/>
      <c r="CT261" s="521"/>
      <c r="CU261" s="522"/>
      <c r="CV261" s="521"/>
      <c r="CW261" s="522"/>
      <c r="CX261" s="521"/>
      <c r="CY261" s="522"/>
      <c r="CZ261" s="521"/>
      <c r="DA261" s="522"/>
      <c r="DB261" s="521"/>
      <c r="DC261" s="522"/>
      <c r="DD261" s="521"/>
      <c r="DE261" s="523"/>
      <c r="DF261" s="524">
        <f t="shared" si="84"/>
        <v>0</v>
      </c>
      <c r="DG261" s="525" t="str">
        <f>IF(DF261=0,"",DF261/DB296)</f>
        <v/>
      </c>
      <c r="DH261" s="526">
        <f t="shared" si="85"/>
        <v>0</v>
      </c>
      <c r="DI261" s="200"/>
      <c r="DJ261" s="200"/>
      <c r="DK261" s="200">
        <v>0</v>
      </c>
      <c r="DL261" s="200">
        <v>0</v>
      </c>
      <c r="DM261" s="200">
        <v>0</v>
      </c>
      <c r="DN261" s="200">
        <v>0</v>
      </c>
      <c r="DO261" s="200">
        <v>0</v>
      </c>
      <c r="DP261" s="200">
        <v>0</v>
      </c>
      <c r="DQ261" s="1366" t="s">
        <v>638</v>
      </c>
      <c r="DR261" s="1375"/>
      <c r="DS261" s="1291">
        <v>132</v>
      </c>
      <c r="DT261" s="200">
        <v>0</v>
      </c>
      <c r="DU261" s="200">
        <v>0</v>
      </c>
      <c r="DV261" s="200">
        <v>0</v>
      </c>
      <c r="DW261" s="200">
        <v>0</v>
      </c>
      <c r="DX261" s="200">
        <v>0</v>
      </c>
      <c r="DY261" s="397"/>
    </row>
    <row r="262" spans="2:129" ht="15.95" customHeight="1">
      <c r="B262" s="3726"/>
      <c r="C262" s="527"/>
      <c r="D262" s="528"/>
      <c r="E262" s="527"/>
      <c r="F262" s="528"/>
      <c r="G262" s="527"/>
      <c r="H262" s="528"/>
      <c r="I262" s="527"/>
      <c r="J262" s="528"/>
      <c r="K262" s="527"/>
      <c r="L262" s="528"/>
      <c r="M262" s="527"/>
      <c r="N262" s="528"/>
      <c r="O262" s="527"/>
      <c r="P262" s="528"/>
      <c r="Q262" s="527"/>
      <c r="R262" s="528"/>
      <c r="S262" s="527"/>
      <c r="T262" s="528"/>
      <c r="U262" s="527"/>
      <c r="V262" s="528"/>
      <c r="W262" s="527"/>
      <c r="X262" s="528"/>
      <c r="Y262" s="527"/>
      <c r="Z262" s="528"/>
      <c r="AA262" s="527"/>
      <c r="AB262" s="528"/>
      <c r="AC262" s="432"/>
      <c r="AD262" s="527"/>
      <c r="AE262" s="528"/>
      <c r="AF262" s="527"/>
      <c r="AG262" s="528"/>
      <c r="AH262" s="527"/>
      <c r="AI262" s="528"/>
      <c r="AJ262" s="527"/>
      <c r="AK262" s="528"/>
      <c r="AL262" s="527"/>
      <c r="AM262" s="528"/>
      <c r="AN262" s="527"/>
      <c r="AO262" s="528"/>
      <c r="AP262" s="527"/>
      <c r="AQ262" s="528"/>
      <c r="AR262" s="527"/>
      <c r="AS262" s="528"/>
      <c r="AT262" s="527"/>
      <c r="AU262" s="528"/>
      <c r="AV262" s="527"/>
      <c r="AW262" s="528"/>
      <c r="AX262" s="527"/>
      <c r="AY262" s="528"/>
      <c r="AZ262" s="527"/>
      <c r="BA262" s="528"/>
      <c r="BB262" s="527"/>
      <c r="BC262" s="528"/>
      <c r="BD262" s="433"/>
      <c r="BE262" s="527"/>
      <c r="BF262" s="528"/>
      <c r="BG262" s="527"/>
      <c r="BH262" s="528"/>
      <c r="BI262" s="527"/>
      <c r="BJ262" s="528"/>
      <c r="BK262" s="527"/>
      <c r="BL262" s="528"/>
      <c r="BM262" s="527"/>
      <c r="BN262" s="528"/>
      <c r="BO262" s="527"/>
      <c r="BP262" s="528"/>
      <c r="BQ262" s="527"/>
      <c r="BR262" s="528"/>
      <c r="BS262" s="527"/>
      <c r="BT262" s="528"/>
      <c r="BU262" s="527"/>
      <c r="BV262" s="528"/>
      <c r="BW262" s="527"/>
      <c r="BX262" s="528"/>
      <c r="BY262" s="527"/>
      <c r="BZ262" s="528"/>
      <c r="CA262" s="527"/>
      <c r="CB262" s="528"/>
      <c r="CC262" s="527"/>
      <c r="CD262" s="528"/>
      <c r="CE262" s="434"/>
      <c r="CF262" s="527"/>
      <c r="CG262" s="528"/>
      <c r="CH262" s="527"/>
      <c r="CI262" s="528"/>
      <c r="CJ262" s="527"/>
      <c r="CK262" s="528"/>
      <c r="CL262" s="527"/>
      <c r="CM262" s="528"/>
      <c r="CN262" s="527"/>
      <c r="CO262" s="528"/>
      <c r="CP262" s="527"/>
      <c r="CQ262" s="528"/>
      <c r="CR262" s="527"/>
      <c r="CS262" s="528"/>
      <c r="CT262" s="527"/>
      <c r="CU262" s="528"/>
      <c r="CV262" s="527"/>
      <c r="CW262" s="528"/>
      <c r="CX262" s="527"/>
      <c r="CY262" s="528"/>
      <c r="CZ262" s="527"/>
      <c r="DA262" s="528"/>
      <c r="DB262" s="527"/>
      <c r="DC262" s="528"/>
      <c r="DD262" s="527"/>
      <c r="DE262" s="528"/>
      <c r="DF262" s="529">
        <f t="shared" si="84"/>
        <v>0</v>
      </c>
      <c r="DG262" s="530" t="str">
        <f>IF(DF262=0,"",DF262/DB296)</f>
        <v/>
      </c>
      <c r="DH262" s="531">
        <f t="shared" si="85"/>
        <v>0</v>
      </c>
      <c r="DI262" s="200"/>
      <c r="DJ262" s="200"/>
      <c r="DK262" s="200">
        <v>0</v>
      </c>
      <c r="DL262" s="200">
        <v>0</v>
      </c>
      <c r="DM262" s="200">
        <v>0</v>
      </c>
      <c r="DN262" s="200">
        <v>0</v>
      </c>
      <c r="DO262" s="200">
        <v>0</v>
      </c>
      <c r="DP262" s="200">
        <v>0</v>
      </c>
      <c r="DQ262" s="1366" t="s">
        <v>16</v>
      </c>
      <c r="DR262" s="1375"/>
      <c r="DS262" s="1291">
        <v>133</v>
      </c>
      <c r="DT262" s="200">
        <v>0</v>
      </c>
      <c r="DU262" s="200">
        <v>0</v>
      </c>
      <c r="DV262" s="200">
        <v>0</v>
      </c>
      <c r="DW262" s="200">
        <v>0</v>
      </c>
      <c r="DX262" s="200">
        <v>0</v>
      </c>
      <c r="DY262" s="397"/>
    </row>
    <row r="263" spans="2:129" ht="15.95" customHeight="1">
      <c r="B263" s="532"/>
      <c r="C263" s="533"/>
      <c r="D263" s="534"/>
      <c r="E263" s="533"/>
      <c r="F263" s="534"/>
      <c r="G263" s="533"/>
      <c r="H263" s="534"/>
      <c r="I263" s="533"/>
      <c r="J263" s="534"/>
      <c r="K263" s="533"/>
      <c r="L263" s="534"/>
      <c r="M263" s="533"/>
      <c r="N263" s="534"/>
      <c r="O263" s="533"/>
      <c r="P263" s="534"/>
      <c r="Q263" s="533"/>
      <c r="R263" s="534"/>
      <c r="S263" s="533"/>
      <c r="T263" s="534"/>
      <c r="U263" s="533"/>
      <c r="V263" s="534"/>
      <c r="W263" s="533"/>
      <c r="X263" s="534"/>
      <c r="Y263" s="533"/>
      <c r="Z263" s="534"/>
      <c r="AA263" s="533"/>
      <c r="AB263" s="534"/>
      <c r="AC263" s="432"/>
      <c r="AD263" s="533"/>
      <c r="AE263" s="534"/>
      <c r="AF263" s="533"/>
      <c r="AG263" s="534"/>
      <c r="AH263" s="533"/>
      <c r="AI263" s="534"/>
      <c r="AJ263" s="533"/>
      <c r="AK263" s="534"/>
      <c r="AL263" s="533"/>
      <c r="AM263" s="534"/>
      <c r="AN263" s="533"/>
      <c r="AO263" s="534"/>
      <c r="AP263" s="533"/>
      <c r="AQ263" s="534"/>
      <c r="AR263" s="533"/>
      <c r="AS263" s="534"/>
      <c r="AT263" s="533"/>
      <c r="AU263" s="534"/>
      <c r="AV263" s="533"/>
      <c r="AW263" s="534"/>
      <c r="AX263" s="533"/>
      <c r="AY263" s="534"/>
      <c r="AZ263" s="533"/>
      <c r="BA263" s="534"/>
      <c r="BB263" s="533"/>
      <c r="BC263" s="534"/>
      <c r="BD263" s="433"/>
      <c r="BE263" s="533"/>
      <c r="BF263" s="534"/>
      <c r="BG263" s="533"/>
      <c r="BH263" s="534"/>
      <c r="BI263" s="533"/>
      <c r="BJ263" s="534"/>
      <c r="BK263" s="533"/>
      <c r="BL263" s="534"/>
      <c r="BM263" s="533"/>
      <c r="BN263" s="534"/>
      <c r="BO263" s="533"/>
      <c r="BP263" s="534"/>
      <c r="BQ263" s="533"/>
      <c r="BR263" s="534"/>
      <c r="BS263" s="533"/>
      <c r="BT263" s="534"/>
      <c r="BU263" s="533"/>
      <c r="BV263" s="534"/>
      <c r="BW263" s="533"/>
      <c r="BX263" s="534"/>
      <c r="BY263" s="533"/>
      <c r="BZ263" s="534"/>
      <c r="CA263" s="533"/>
      <c r="CB263" s="534"/>
      <c r="CC263" s="533"/>
      <c r="CD263" s="534"/>
      <c r="CE263" s="434"/>
      <c r="CF263" s="533"/>
      <c r="CG263" s="534"/>
      <c r="CH263" s="533"/>
      <c r="CI263" s="534"/>
      <c r="CJ263" s="533"/>
      <c r="CK263" s="534"/>
      <c r="CL263" s="533"/>
      <c r="CM263" s="534"/>
      <c r="CN263" s="533"/>
      <c r="CO263" s="534"/>
      <c r="CP263" s="533"/>
      <c r="CQ263" s="534"/>
      <c r="CR263" s="533"/>
      <c r="CS263" s="534"/>
      <c r="CT263" s="533"/>
      <c r="CU263" s="534"/>
      <c r="CV263" s="533"/>
      <c r="CW263" s="534"/>
      <c r="CX263" s="533"/>
      <c r="CY263" s="534"/>
      <c r="CZ263" s="533"/>
      <c r="DA263" s="534"/>
      <c r="DB263" s="533"/>
      <c r="DC263" s="534"/>
      <c r="DD263" s="533"/>
      <c r="DE263" s="534"/>
      <c r="DF263" s="529">
        <f t="shared" si="84"/>
        <v>0</v>
      </c>
      <c r="DG263" s="530" t="str">
        <f>IF(DF263=0,"",DF263/DB296)</f>
        <v/>
      </c>
      <c r="DH263" s="531">
        <f t="shared" si="85"/>
        <v>0</v>
      </c>
      <c r="DI263" s="200"/>
      <c r="DJ263" s="200"/>
      <c r="DK263" s="200">
        <v>0</v>
      </c>
      <c r="DL263" s="200">
        <v>0</v>
      </c>
      <c r="DM263" s="200">
        <v>0</v>
      </c>
      <c r="DN263" s="200">
        <v>0</v>
      </c>
      <c r="DO263" s="200">
        <v>0</v>
      </c>
      <c r="DP263" s="200">
        <v>0</v>
      </c>
      <c r="DQ263" s="1366" t="s">
        <v>651</v>
      </c>
      <c r="DR263" s="1375"/>
      <c r="DS263" s="1291">
        <v>134</v>
      </c>
      <c r="DT263" s="200">
        <v>0</v>
      </c>
      <c r="DU263" s="200">
        <v>0</v>
      </c>
      <c r="DV263" s="200">
        <v>0</v>
      </c>
      <c r="DW263" s="200">
        <v>0</v>
      </c>
      <c r="DX263" s="200">
        <v>0</v>
      </c>
      <c r="DY263" s="397"/>
    </row>
    <row r="264" spans="2:129" ht="15.95" customHeight="1">
      <c r="B264" s="3726" t="s">
        <v>646</v>
      </c>
      <c r="C264" s="521"/>
      <c r="D264" s="522"/>
      <c r="E264" s="521"/>
      <c r="F264" s="522"/>
      <c r="G264" s="521"/>
      <c r="H264" s="522"/>
      <c r="I264" s="521"/>
      <c r="J264" s="522"/>
      <c r="K264" s="521"/>
      <c r="L264" s="522"/>
      <c r="M264" s="521"/>
      <c r="N264" s="522"/>
      <c r="O264" s="521"/>
      <c r="P264" s="522"/>
      <c r="Q264" s="521"/>
      <c r="R264" s="522"/>
      <c r="S264" s="521"/>
      <c r="T264" s="522"/>
      <c r="U264" s="521"/>
      <c r="V264" s="522"/>
      <c r="W264" s="521"/>
      <c r="X264" s="522"/>
      <c r="Y264" s="521"/>
      <c r="Z264" s="522"/>
      <c r="AA264" s="521"/>
      <c r="AB264" s="523"/>
      <c r="AC264" s="432"/>
      <c r="AD264" s="521"/>
      <c r="AE264" s="522"/>
      <c r="AF264" s="521"/>
      <c r="AG264" s="522"/>
      <c r="AH264" s="521"/>
      <c r="AI264" s="522"/>
      <c r="AJ264" s="521"/>
      <c r="AK264" s="522"/>
      <c r="AL264" s="521"/>
      <c r="AM264" s="522"/>
      <c r="AN264" s="521"/>
      <c r="AO264" s="522"/>
      <c r="AP264" s="521"/>
      <c r="AQ264" s="522"/>
      <c r="AR264" s="521"/>
      <c r="AS264" s="522"/>
      <c r="AT264" s="521"/>
      <c r="AU264" s="522"/>
      <c r="AV264" s="521"/>
      <c r="AW264" s="522"/>
      <c r="AX264" s="521"/>
      <c r="AY264" s="522"/>
      <c r="AZ264" s="521"/>
      <c r="BA264" s="522"/>
      <c r="BB264" s="521"/>
      <c r="BC264" s="523"/>
      <c r="BD264" s="433"/>
      <c r="BE264" s="521"/>
      <c r="BF264" s="522"/>
      <c r="BG264" s="521"/>
      <c r="BH264" s="522"/>
      <c r="BI264" s="521"/>
      <c r="BJ264" s="522"/>
      <c r="BK264" s="521"/>
      <c r="BL264" s="522"/>
      <c r="BM264" s="521"/>
      <c r="BN264" s="522"/>
      <c r="BO264" s="521"/>
      <c r="BP264" s="522"/>
      <c r="BQ264" s="521"/>
      <c r="BR264" s="522"/>
      <c r="BS264" s="521"/>
      <c r="BT264" s="522"/>
      <c r="BU264" s="521"/>
      <c r="BV264" s="522"/>
      <c r="BW264" s="521"/>
      <c r="BX264" s="522"/>
      <c r="BY264" s="521"/>
      <c r="BZ264" s="522"/>
      <c r="CA264" s="521"/>
      <c r="CB264" s="522"/>
      <c r="CC264" s="521"/>
      <c r="CD264" s="523"/>
      <c r="CE264" s="434"/>
      <c r="CF264" s="521"/>
      <c r="CG264" s="522"/>
      <c r="CH264" s="521"/>
      <c r="CI264" s="522"/>
      <c r="CJ264" s="521"/>
      <c r="CK264" s="522"/>
      <c r="CL264" s="521"/>
      <c r="CM264" s="522"/>
      <c r="CN264" s="521"/>
      <c r="CO264" s="522"/>
      <c r="CP264" s="521"/>
      <c r="CQ264" s="522"/>
      <c r="CR264" s="521"/>
      <c r="CS264" s="522"/>
      <c r="CT264" s="521"/>
      <c r="CU264" s="522"/>
      <c r="CV264" s="521"/>
      <c r="CW264" s="522"/>
      <c r="CX264" s="521"/>
      <c r="CY264" s="522"/>
      <c r="CZ264" s="521"/>
      <c r="DA264" s="522"/>
      <c r="DB264" s="521"/>
      <c r="DC264" s="522"/>
      <c r="DD264" s="521"/>
      <c r="DE264" s="523"/>
      <c r="DF264" s="524">
        <f t="shared" si="84"/>
        <v>0</v>
      </c>
      <c r="DG264" s="525" t="str">
        <f>IF(DF264=0,"",DF264/DB296)</f>
        <v/>
      </c>
      <c r="DH264" s="526">
        <f t="shared" si="85"/>
        <v>0</v>
      </c>
      <c r="DI264" s="200"/>
      <c r="DJ264" s="200"/>
      <c r="DK264" s="200">
        <v>0</v>
      </c>
      <c r="DL264" s="200">
        <v>0</v>
      </c>
      <c r="DM264" s="200">
        <v>0</v>
      </c>
      <c r="DN264" s="200">
        <v>0</v>
      </c>
      <c r="DO264" s="200">
        <v>0</v>
      </c>
      <c r="DP264" s="200">
        <v>0</v>
      </c>
      <c r="DQ264" s="1366" t="s">
        <v>659</v>
      </c>
      <c r="DR264" s="1375"/>
      <c r="DS264" s="1291">
        <v>135</v>
      </c>
      <c r="DT264" s="200">
        <v>0</v>
      </c>
      <c r="DU264" s="200">
        <v>0</v>
      </c>
      <c r="DV264" s="200">
        <v>0</v>
      </c>
      <c r="DW264" s="200">
        <v>0</v>
      </c>
      <c r="DX264" s="200">
        <v>0</v>
      </c>
      <c r="DY264" s="397"/>
    </row>
    <row r="265" spans="2:129" ht="15.95" customHeight="1">
      <c r="B265" s="3726"/>
      <c r="C265" s="527"/>
      <c r="D265" s="528"/>
      <c r="E265" s="527"/>
      <c r="F265" s="528"/>
      <c r="G265" s="527"/>
      <c r="H265" s="528"/>
      <c r="I265" s="527"/>
      <c r="J265" s="528"/>
      <c r="K265" s="527"/>
      <c r="L265" s="528"/>
      <c r="M265" s="527"/>
      <c r="N265" s="528"/>
      <c r="O265" s="527"/>
      <c r="P265" s="528"/>
      <c r="Q265" s="527"/>
      <c r="R265" s="528"/>
      <c r="S265" s="527"/>
      <c r="T265" s="528"/>
      <c r="U265" s="527"/>
      <c r="V265" s="528"/>
      <c r="W265" s="527"/>
      <c r="X265" s="528"/>
      <c r="Y265" s="527"/>
      <c r="Z265" s="528"/>
      <c r="AA265" s="527"/>
      <c r="AB265" s="528"/>
      <c r="AC265" s="432"/>
      <c r="AD265" s="527"/>
      <c r="AE265" s="528"/>
      <c r="AF265" s="527"/>
      <c r="AG265" s="528"/>
      <c r="AH265" s="527"/>
      <c r="AI265" s="528"/>
      <c r="AJ265" s="527"/>
      <c r="AK265" s="528"/>
      <c r="AL265" s="527"/>
      <c r="AM265" s="528"/>
      <c r="AN265" s="527"/>
      <c r="AO265" s="528"/>
      <c r="AP265" s="527"/>
      <c r="AQ265" s="528"/>
      <c r="AR265" s="527"/>
      <c r="AS265" s="528"/>
      <c r="AT265" s="527"/>
      <c r="AU265" s="528"/>
      <c r="AV265" s="527"/>
      <c r="AW265" s="528"/>
      <c r="AX265" s="527"/>
      <c r="AY265" s="528"/>
      <c r="AZ265" s="527"/>
      <c r="BA265" s="528"/>
      <c r="BB265" s="527"/>
      <c r="BC265" s="528"/>
      <c r="BD265" s="433"/>
      <c r="BE265" s="527"/>
      <c r="BF265" s="528"/>
      <c r="BG265" s="527"/>
      <c r="BH265" s="528"/>
      <c r="BI265" s="527"/>
      <c r="BJ265" s="528"/>
      <c r="BK265" s="527"/>
      <c r="BL265" s="528"/>
      <c r="BM265" s="527"/>
      <c r="BN265" s="528"/>
      <c r="BO265" s="527"/>
      <c r="BP265" s="528"/>
      <c r="BQ265" s="527"/>
      <c r="BR265" s="528"/>
      <c r="BS265" s="527"/>
      <c r="BT265" s="528"/>
      <c r="BU265" s="527"/>
      <c r="BV265" s="528"/>
      <c r="BW265" s="527"/>
      <c r="BX265" s="528"/>
      <c r="BY265" s="527"/>
      <c r="BZ265" s="528"/>
      <c r="CA265" s="527"/>
      <c r="CB265" s="528"/>
      <c r="CC265" s="527"/>
      <c r="CD265" s="528"/>
      <c r="CE265" s="434"/>
      <c r="CF265" s="527"/>
      <c r="CG265" s="528"/>
      <c r="CH265" s="527"/>
      <c r="CI265" s="528"/>
      <c r="CJ265" s="527"/>
      <c r="CK265" s="528"/>
      <c r="CL265" s="527"/>
      <c r="CM265" s="528"/>
      <c r="CN265" s="527"/>
      <c r="CO265" s="528"/>
      <c r="CP265" s="527"/>
      <c r="CQ265" s="528"/>
      <c r="CR265" s="527"/>
      <c r="CS265" s="528"/>
      <c r="CT265" s="527"/>
      <c r="CU265" s="528"/>
      <c r="CV265" s="527"/>
      <c r="CW265" s="528"/>
      <c r="CX265" s="527"/>
      <c r="CY265" s="528"/>
      <c r="CZ265" s="527"/>
      <c r="DA265" s="528"/>
      <c r="DB265" s="527"/>
      <c r="DC265" s="528"/>
      <c r="DD265" s="527"/>
      <c r="DE265" s="528"/>
      <c r="DF265" s="529">
        <f t="shared" si="84"/>
        <v>0</v>
      </c>
      <c r="DG265" s="530" t="str">
        <f>IF(DF265=0,"",DF265/DB296)</f>
        <v/>
      </c>
      <c r="DH265" s="531">
        <f t="shared" si="85"/>
        <v>0</v>
      </c>
      <c r="DI265" s="200"/>
      <c r="DJ265" s="200"/>
      <c r="DK265" s="200">
        <v>0</v>
      </c>
      <c r="DL265" s="200">
        <v>0</v>
      </c>
      <c r="DM265" s="200">
        <v>0</v>
      </c>
      <c r="DN265" s="200">
        <v>0</v>
      </c>
      <c r="DO265" s="200">
        <v>0</v>
      </c>
      <c r="DP265" s="200">
        <v>0</v>
      </c>
      <c r="DQ265" s="1366" t="s">
        <v>666</v>
      </c>
      <c r="DR265" s="1375"/>
      <c r="DS265" s="1291">
        <v>136</v>
      </c>
      <c r="DT265" s="200">
        <v>0</v>
      </c>
      <c r="DU265" s="200">
        <v>0</v>
      </c>
      <c r="DV265" s="200">
        <v>0</v>
      </c>
      <c r="DW265" s="200">
        <v>0</v>
      </c>
      <c r="DX265" s="200">
        <v>0</v>
      </c>
      <c r="DY265" s="397"/>
    </row>
    <row r="266" spans="2:129" ht="15.95" customHeight="1">
      <c r="B266" s="532"/>
      <c r="C266" s="533"/>
      <c r="D266" s="534"/>
      <c r="E266" s="533"/>
      <c r="F266" s="534"/>
      <c r="G266" s="533"/>
      <c r="H266" s="534"/>
      <c r="I266" s="533"/>
      <c r="J266" s="534"/>
      <c r="K266" s="533"/>
      <c r="L266" s="534"/>
      <c r="M266" s="533"/>
      <c r="N266" s="534"/>
      <c r="O266" s="533"/>
      <c r="P266" s="534"/>
      <c r="Q266" s="533"/>
      <c r="R266" s="534"/>
      <c r="S266" s="533"/>
      <c r="T266" s="534"/>
      <c r="U266" s="533"/>
      <c r="V266" s="534"/>
      <c r="W266" s="533"/>
      <c r="X266" s="534"/>
      <c r="Y266" s="533"/>
      <c r="Z266" s="534"/>
      <c r="AA266" s="533"/>
      <c r="AB266" s="534"/>
      <c r="AC266" s="432"/>
      <c r="AD266" s="533"/>
      <c r="AE266" s="534"/>
      <c r="AF266" s="533"/>
      <c r="AG266" s="534"/>
      <c r="AH266" s="533"/>
      <c r="AI266" s="534"/>
      <c r="AJ266" s="533"/>
      <c r="AK266" s="534"/>
      <c r="AL266" s="533"/>
      <c r="AM266" s="534"/>
      <c r="AN266" s="533"/>
      <c r="AO266" s="534"/>
      <c r="AP266" s="533"/>
      <c r="AQ266" s="534"/>
      <c r="AR266" s="533"/>
      <c r="AS266" s="534"/>
      <c r="AT266" s="533"/>
      <c r="AU266" s="534"/>
      <c r="AV266" s="533"/>
      <c r="AW266" s="534"/>
      <c r="AX266" s="533"/>
      <c r="AY266" s="534"/>
      <c r="AZ266" s="533"/>
      <c r="BA266" s="534"/>
      <c r="BB266" s="533"/>
      <c r="BC266" s="534"/>
      <c r="BD266" s="433"/>
      <c r="BE266" s="533"/>
      <c r="BF266" s="534"/>
      <c r="BG266" s="533"/>
      <c r="BH266" s="534"/>
      <c r="BI266" s="533"/>
      <c r="BJ266" s="534"/>
      <c r="BK266" s="533"/>
      <c r="BL266" s="534"/>
      <c r="BM266" s="533"/>
      <c r="BN266" s="534"/>
      <c r="BO266" s="533"/>
      <c r="BP266" s="534"/>
      <c r="BQ266" s="533"/>
      <c r="BR266" s="534"/>
      <c r="BS266" s="533"/>
      <c r="BT266" s="534"/>
      <c r="BU266" s="533"/>
      <c r="BV266" s="534"/>
      <c r="BW266" s="533"/>
      <c r="BX266" s="534"/>
      <c r="BY266" s="533"/>
      <c r="BZ266" s="534"/>
      <c r="CA266" s="533"/>
      <c r="CB266" s="534"/>
      <c r="CC266" s="533"/>
      <c r="CD266" s="534"/>
      <c r="CE266" s="434"/>
      <c r="CF266" s="533"/>
      <c r="CG266" s="534"/>
      <c r="CH266" s="533"/>
      <c r="CI266" s="534"/>
      <c r="CJ266" s="533"/>
      <c r="CK266" s="534"/>
      <c r="CL266" s="533"/>
      <c r="CM266" s="534"/>
      <c r="CN266" s="533"/>
      <c r="CO266" s="534"/>
      <c r="CP266" s="533"/>
      <c r="CQ266" s="534"/>
      <c r="CR266" s="533"/>
      <c r="CS266" s="534"/>
      <c r="CT266" s="533"/>
      <c r="CU266" s="534"/>
      <c r="CV266" s="533"/>
      <c r="CW266" s="534"/>
      <c r="CX266" s="533"/>
      <c r="CY266" s="534"/>
      <c r="CZ266" s="533"/>
      <c r="DA266" s="534"/>
      <c r="DB266" s="533"/>
      <c r="DC266" s="534"/>
      <c r="DD266" s="533"/>
      <c r="DE266" s="534"/>
      <c r="DF266" s="529">
        <f t="shared" si="84"/>
        <v>0</v>
      </c>
      <c r="DG266" s="530" t="str">
        <f>IF(DF266=0,"",DF266/DB296)</f>
        <v/>
      </c>
      <c r="DH266" s="531">
        <f t="shared" si="85"/>
        <v>0</v>
      </c>
      <c r="DI266" s="200"/>
      <c r="DJ266" s="200"/>
      <c r="DK266" s="200">
        <v>0</v>
      </c>
      <c r="DL266" s="200">
        <v>0</v>
      </c>
      <c r="DM266" s="200">
        <v>0</v>
      </c>
      <c r="DN266" s="200">
        <v>0</v>
      </c>
      <c r="DO266" s="200">
        <v>0</v>
      </c>
      <c r="DP266" s="200">
        <v>0</v>
      </c>
      <c r="DQ266" s="1366" t="s">
        <v>681</v>
      </c>
      <c r="DR266" s="1375"/>
      <c r="DS266" s="1291">
        <v>137</v>
      </c>
      <c r="DT266" s="200">
        <v>0</v>
      </c>
      <c r="DU266" s="200">
        <v>0</v>
      </c>
      <c r="DV266" s="200">
        <v>0</v>
      </c>
      <c r="DW266" s="200">
        <v>0</v>
      </c>
      <c r="DX266" s="200">
        <v>0</v>
      </c>
      <c r="DY266" s="397"/>
    </row>
    <row r="267" spans="2:129" ht="15.95" customHeight="1">
      <c r="B267" s="3726" t="s">
        <v>653</v>
      </c>
      <c r="C267" s="521"/>
      <c r="D267" s="522"/>
      <c r="E267" s="521"/>
      <c r="F267" s="522"/>
      <c r="G267" s="521"/>
      <c r="H267" s="522"/>
      <c r="I267" s="521"/>
      <c r="J267" s="522"/>
      <c r="K267" s="521"/>
      <c r="L267" s="522"/>
      <c r="M267" s="521"/>
      <c r="N267" s="522"/>
      <c r="O267" s="521"/>
      <c r="P267" s="522"/>
      <c r="Q267" s="521"/>
      <c r="R267" s="522"/>
      <c r="S267" s="521"/>
      <c r="T267" s="522"/>
      <c r="U267" s="521"/>
      <c r="V267" s="522"/>
      <c r="W267" s="521"/>
      <c r="X267" s="522"/>
      <c r="Y267" s="521"/>
      <c r="Z267" s="522"/>
      <c r="AA267" s="521"/>
      <c r="AB267" s="523"/>
      <c r="AC267" s="432"/>
      <c r="AD267" s="521"/>
      <c r="AE267" s="522"/>
      <c r="AF267" s="521"/>
      <c r="AG267" s="522"/>
      <c r="AH267" s="521"/>
      <c r="AI267" s="522"/>
      <c r="AJ267" s="521"/>
      <c r="AK267" s="522"/>
      <c r="AL267" s="521"/>
      <c r="AM267" s="522"/>
      <c r="AN267" s="521"/>
      <c r="AO267" s="522"/>
      <c r="AP267" s="521"/>
      <c r="AQ267" s="522"/>
      <c r="AR267" s="521"/>
      <c r="AS267" s="522"/>
      <c r="AT267" s="521"/>
      <c r="AU267" s="522"/>
      <c r="AV267" s="521"/>
      <c r="AW267" s="522"/>
      <c r="AX267" s="521"/>
      <c r="AY267" s="522"/>
      <c r="AZ267" s="521"/>
      <c r="BA267" s="522"/>
      <c r="BB267" s="521"/>
      <c r="BC267" s="523"/>
      <c r="BD267" s="433"/>
      <c r="BE267" s="521"/>
      <c r="BF267" s="522"/>
      <c r="BG267" s="521"/>
      <c r="BH267" s="522"/>
      <c r="BI267" s="521"/>
      <c r="BJ267" s="522"/>
      <c r="BK267" s="521"/>
      <c r="BL267" s="522"/>
      <c r="BM267" s="521"/>
      <c r="BN267" s="522"/>
      <c r="BO267" s="521"/>
      <c r="BP267" s="522"/>
      <c r="BQ267" s="521"/>
      <c r="BR267" s="522"/>
      <c r="BS267" s="521"/>
      <c r="BT267" s="522"/>
      <c r="BU267" s="521"/>
      <c r="BV267" s="522"/>
      <c r="BW267" s="521"/>
      <c r="BX267" s="522"/>
      <c r="BY267" s="521"/>
      <c r="BZ267" s="522"/>
      <c r="CA267" s="521"/>
      <c r="CB267" s="522"/>
      <c r="CC267" s="521"/>
      <c r="CD267" s="523"/>
      <c r="CE267" s="434"/>
      <c r="CF267" s="521"/>
      <c r="CG267" s="522"/>
      <c r="CH267" s="521"/>
      <c r="CI267" s="522"/>
      <c r="CJ267" s="521"/>
      <c r="CK267" s="522"/>
      <c r="CL267" s="521"/>
      <c r="CM267" s="522"/>
      <c r="CN267" s="521"/>
      <c r="CO267" s="522"/>
      <c r="CP267" s="521"/>
      <c r="CQ267" s="522"/>
      <c r="CR267" s="521"/>
      <c r="CS267" s="522"/>
      <c r="CT267" s="521"/>
      <c r="CU267" s="522"/>
      <c r="CV267" s="521"/>
      <c r="CW267" s="522"/>
      <c r="CX267" s="521"/>
      <c r="CY267" s="522"/>
      <c r="CZ267" s="521"/>
      <c r="DA267" s="522"/>
      <c r="DB267" s="521"/>
      <c r="DC267" s="522"/>
      <c r="DD267" s="521"/>
      <c r="DE267" s="523"/>
      <c r="DF267" s="524">
        <f t="shared" si="84"/>
        <v>0</v>
      </c>
      <c r="DG267" s="525" t="str">
        <f>IF(DF267=0,"",DF267/DB296)</f>
        <v/>
      </c>
      <c r="DH267" s="526">
        <f t="shared" si="85"/>
        <v>0</v>
      </c>
      <c r="DI267" s="200"/>
      <c r="DJ267" s="200"/>
      <c r="DK267" s="200">
        <v>0</v>
      </c>
      <c r="DL267" s="200">
        <v>0</v>
      </c>
      <c r="DM267" s="200">
        <v>0</v>
      </c>
      <c r="DN267" s="200">
        <v>0</v>
      </c>
      <c r="DO267" s="200">
        <v>0</v>
      </c>
      <c r="DP267" s="200">
        <v>0</v>
      </c>
      <c r="DQ267" s="1366" t="s">
        <v>687</v>
      </c>
      <c r="DR267" s="1375"/>
      <c r="DS267" s="1291">
        <v>138</v>
      </c>
      <c r="DT267" s="200">
        <v>0</v>
      </c>
      <c r="DU267" s="200">
        <v>0</v>
      </c>
      <c r="DV267" s="200">
        <v>0</v>
      </c>
      <c r="DW267" s="200">
        <v>0</v>
      </c>
      <c r="DX267" s="200">
        <v>0</v>
      </c>
      <c r="DY267" s="397"/>
    </row>
    <row r="268" spans="2:129" ht="15.95" customHeight="1">
      <c r="B268" s="3726"/>
      <c r="C268" s="527"/>
      <c r="D268" s="528"/>
      <c r="E268" s="527"/>
      <c r="F268" s="528"/>
      <c r="G268" s="527"/>
      <c r="H268" s="528"/>
      <c r="I268" s="527"/>
      <c r="J268" s="528"/>
      <c r="K268" s="527"/>
      <c r="L268" s="528"/>
      <c r="M268" s="527"/>
      <c r="N268" s="528"/>
      <c r="O268" s="527"/>
      <c r="P268" s="528"/>
      <c r="Q268" s="527"/>
      <c r="R268" s="528"/>
      <c r="S268" s="527"/>
      <c r="T268" s="528"/>
      <c r="U268" s="527"/>
      <c r="V268" s="528"/>
      <c r="W268" s="527"/>
      <c r="X268" s="528"/>
      <c r="Y268" s="527"/>
      <c r="Z268" s="528"/>
      <c r="AA268" s="527"/>
      <c r="AB268" s="528"/>
      <c r="AC268" s="432"/>
      <c r="AD268" s="527"/>
      <c r="AE268" s="528"/>
      <c r="AF268" s="527"/>
      <c r="AG268" s="528"/>
      <c r="AH268" s="527"/>
      <c r="AI268" s="528"/>
      <c r="AJ268" s="527"/>
      <c r="AK268" s="528"/>
      <c r="AL268" s="527"/>
      <c r="AM268" s="528"/>
      <c r="AN268" s="527"/>
      <c r="AO268" s="528"/>
      <c r="AP268" s="527"/>
      <c r="AQ268" s="528"/>
      <c r="AR268" s="527"/>
      <c r="AS268" s="528"/>
      <c r="AT268" s="527"/>
      <c r="AU268" s="528"/>
      <c r="AV268" s="527"/>
      <c r="AW268" s="528"/>
      <c r="AX268" s="527"/>
      <c r="AY268" s="528"/>
      <c r="AZ268" s="527"/>
      <c r="BA268" s="528"/>
      <c r="BB268" s="527"/>
      <c r="BC268" s="528"/>
      <c r="BD268" s="433"/>
      <c r="BE268" s="527"/>
      <c r="BF268" s="528"/>
      <c r="BG268" s="527"/>
      <c r="BH268" s="528"/>
      <c r="BI268" s="527"/>
      <c r="BJ268" s="528"/>
      <c r="BK268" s="527"/>
      <c r="BL268" s="528"/>
      <c r="BM268" s="527"/>
      <c r="BN268" s="528"/>
      <c r="BO268" s="527"/>
      <c r="BP268" s="528"/>
      <c r="BQ268" s="527"/>
      <c r="BR268" s="528"/>
      <c r="BS268" s="527"/>
      <c r="BT268" s="528"/>
      <c r="BU268" s="527"/>
      <c r="BV268" s="528"/>
      <c r="BW268" s="527"/>
      <c r="BX268" s="528"/>
      <c r="BY268" s="527"/>
      <c r="BZ268" s="528"/>
      <c r="CA268" s="527"/>
      <c r="CB268" s="528"/>
      <c r="CC268" s="527"/>
      <c r="CD268" s="528"/>
      <c r="CE268" s="434"/>
      <c r="CF268" s="527"/>
      <c r="CG268" s="528"/>
      <c r="CH268" s="527"/>
      <c r="CI268" s="528"/>
      <c r="CJ268" s="527"/>
      <c r="CK268" s="528"/>
      <c r="CL268" s="527"/>
      <c r="CM268" s="528"/>
      <c r="CN268" s="527"/>
      <c r="CO268" s="528"/>
      <c r="CP268" s="527"/>
      <c r="CQ268" s="528"/>
      <c r="CR268" s="527"/>
      <c r="CS268" s="528"/>
      <c r="CT268" s="527"/>
      <c r="CU268" s="528"/>
      <c r="CV268" s="527"/>
      <c r="CW268" s="528"/>
      <c r="CX268" s="527"/>
      <c r="CY268" s="528"/>
      <c r="CZ268" s="527"/>
      <c r="DA268" s="528"/>
      <c r="DB268" s="527"/>
      <c r="DC268" s="528"/>
      <c r="DD268" s="527"/>
      <c r="DE268" s="528"/>
      <c r="DF268" s="529">
        <f t="shared" si="84"/>
        <v>0</v>
      </c>
      <c r="DG268" s="530" t="str">
        <f>IF(DF268=0,"",DF268/DB296)</f>
        <v/>
      </c>
      <c r="DH268" s="531">
        <f t="shared" si="85"/>
        <v>0</v>
      </c>
      <c r="DI268" s="200"/>
      <c r="DJ268" s="200"/>
      <c r="DK268" s="200">
        <v>0</v>
      </c>
      <c r="DL268" s="200">
        <v>0</v>
      </c>
      <c r="DM268" s="200">
        <v>0</v>
      </c>
      <c r="DN268" s="200">
        <v>0</v>
      </c>
      <c r="DO268" s="200">
        <v>0</v>
      </c>
      <c r="DP268" s="200">
        <v>0</v>
      </c>
      <c r="DQ268" s="1366" t="s">
        <v>690</v>
      </c>
      <c r="DR268" s="1375"/>
      <c r="DS268" s="1291">
        <v>139</v>
      </c>
      <c r="DT268" s="200">
        <v>0</v>
      </c>
      <c r="DU268" s="200">
        <v>0</v>
      </c>
      <c r="DV268" s="200">
        <v>0</v>
      </c>
      <c r="DW268" s="200">
        <v>0</v>
      </c>
      <c r="DX268" s="200">
        <v>0</v>
      </c>
      <c r="DY268" s="397"/>
    </row>
    <row r="269" spans="2:129" ht="15.95" customHeight="1">
      <c r="B269" s="532"/>
      <c r="C269" s="533"/>
      <c r="D269" s="534"/>
      <c r="E269" s="533"/>
      <c r="F269" s="534"/>
      <c r="G269" s="533"/>
      <c r="H269" s="534"/>
      <c r="I269" s="533"/>
      <c r="J269" s="534"/>
      <c r="K269" s="533"/>
      <c r="L269" s="534"/>
      <c r="M269" s="533"/>
      <c r="N269" s="534"/>
      <c r="O269" s="533"/>
      <c r="P269" s="534"/>
      <c r="Q269" s="533"/>
      <c r="R269" s="534"/>
      <c r="S269" s="533"/>
      <c r="T269" s="534"/>
      <c r="U269" s="533"/>
      <c r="V269" s="534"/>
      <c r="W269" s="533"/>
      <c r="X269" s="534"/>
      <c r="Y269" s="533"/>
      <c r="Z269" s="534"/>
      <c r="AA269" s="533"/>
      <c r="AB269" s="534"/>
      <c r="AC269" s="432"/>
      <c r="AD269" s="533"/>
      <c r="AE269" s="534"/>
      <c r="AF269" s="533"/>
      <c r="AG269" s="534"/>
      <c r="AH269" s="533"/>
      <c r="AI269" s="534"/>
      <c r="AJ269" s="533"/>
      <c r="AK269" s="534"/>
      <c r="AL269" s="533"/>
      <c r="AM269" s="534"/>
      <c r="AN269" s="533"/>
      <c r="AO269" s="534"/>
      <c r="AP269" s="533"/>
      <c r="AQ269" s="534"/>
      <c r="AR269" s="533"/>
      <c r="AS269" s="534"/>
      <c r="AT269" s="533"/>
      <c r="AU269" s="534"/>
      <c r="AV269" s="533"/>
      <c r="AW269" s="534"/>
      <c r="AX269" s="533"/>
      <c r="AY269" s="534"/>
      <c r="AZ269" s="533"/>
      <c r="BA269" s="534"/>
      <c r="BB269" s="533"/>
      <c r="BC269" s="534"/>
      <c r="BD269" s="433"/>
      <c r="BE269" s="533"/>
      <c r="BF269" s="534"/>
      <c r="BG269" s="533"/>
      <c r="BH269" s="534"/>
      <c r="BI269" s="533"/>
      <c r="BJ269" s="534"/>
      <c r="BK269" s="533"/>
      <c r="BL269" s="534"/>
      <c r="BM269" s="533"/>
      <c r="BN269" s="534"/>
      <c r="BO269" s="533"/>
      <c r="BP269" s="534"/>
      <c r="BQ269" s="533"/>
      <c r="BR269" s="534"/>
      <c r="BS269" s="533"/>
      <c r="BT269" s="534"/>
      <c r="BU269" s="533"/>
      <c r="BV269" s="534"/>
      <c r="BW269" s="533"/>
      <c r="BX269" s="534"/>
      <c r="BY269" s="533"/>
      <c r="BZ269" s="534"/>
      <c r="CA269" s="533"/>
      <c r="CB269" s="534"/>
      <c r="CC269" s="533"/>
      <c r="CD269" s="534"/>
      <c r="CE269" s="434"/>
      <c r="CF269" s="533"/>
      <c r="CG269" s="534"/>
      <c r="CH269" s="533"/>
      <c r="CI269" s="534"/>
      <c r="CJ269" s="533"/>
      <c r="CK269" s="534"/>
      <c r="CL269" s="533"/>
      <c r="CM269" s="534"/>
      <c r="CN269" s="533"/>
      <c r="CO269" s="534"/>
      <c r="CP269" s="533"/>
      <c r="CQ269" s="534"/>
      <c r="CR269" s="533"/>
      <c r="CS269" s="534"/>
      <c r="CT269" s="533"/>
      <c r="CU269" s="534"/>
      <c r="CV269" s="533"/>
      <c r="CW269" s="534"/>
      <c r="CX269" s="533"/>
      <c r="CY269" s="534"/>
      <c r="CZ269" s="533"/>
      <c r="DA269" s="534"/>
      <c r="DB269" s="533"/>
      <c r="DC269" s="534"/>
      <c r="DD269" s="533"/>
      <c r="DE269" s="534"/>
      <c r="DF269" s="529">
        <f t="shared" si="84"/>
        <v>0</v>
      </c>
      <c r="DG269" s="530" t="str">
        <f>IF(DF269=0,"",DF269/DB296)</f>
        <v/>
      </c>
      <c r="DH269" s="531">
        <f t="shared" si="85"/>
        <v>0</v>
      </c>
      <c r="DI269" s="200"/>
      <c r="DJ269" s="200"/>
      <c r="DK269" s="200">
        <v>0</v>
      </c>
      <c r="DL269" s="200">
        <v>0</v>
      </c>
      <c r="DM269" s="200">
        <v>0</v>
      </c>
      <c r="DN269" s="200">
        <v>0</v>
      </c>
      <c r="DO269" s="200">
        <v>0</v>
      </c>
      <c r="DP269" s="200">
        <v>0</v>
      </c>
      <c r="DQ269" s="1366" t="s">
        <v>673</v>
      </c>
      <c r="DR269" s="1375"/>
      <c r="DS269" s="1291">
        <v>140</v>
      </c>
      <c r="DT269" s="200">
        <v>0</v>
      </c>
      <c r="DU269" s="200">
        <v>0</v>
      </c>
      <c r="DV269" s="200">
        <v>0</v>
      </c>
      <c r="DW269" s="200">
        <v>0</v>
      </c>
      <c r="DX269" s="200">
        <v>0</v>
      </c>
      <c r="DY269" s="397"/>
    </row>
    <row r="270" spans="2:129" ht="15.95" customHeight="1">
      <c r="B270" s="3726" t="s">
        <v>668</v>
      </c>
      <c r="C270" s="521"/>
      <c r="D270" s="522"/>
      <c r="E270" s="521"/>
      <c r="F270" s="522"/>
      <c r="G270" s="521"/>
      <c r="H270" s="522"/>
      <c r="I270" s="521"/>
      <c r="J270" s="522"/>
      <c r="K270" s="521"/>
      <c r="L270" s="522"/>
      <c r="M270" s="521"/>
      <c r="N270" s="522"/>
      <c r="O270" s="521"/>
      <c r="P270" s="522"/>
      <c r="Q270" s="521"/>
      <c r="R270" s="522"/>
      <c r="S270" s="521"/>
      <c r="T270" s="522"/>
      <c r="U270" s="521"/>
      <c r="V270" s="522"/>
      <c r="W270" s="521"/>
      <c r="X270" s="522"/>
      <c r="Y270" s="521"/>
      <c r="Z270" s="522"/>
      <c r="AA270" s="521"/>
      <c r="AB270" s="523"/>
      <c r="AC270" s="432"/>
      <c r="AD270" s="521"/>
      <c r="AE270" s="522"/>
      <c r="AF270" s="521"/>
      <c r="AG270" s="522"/>
      <c r="AH270" s="521"/>
      <c r="AI270" s="522"/>
      <c r="AJ270" s="521"/>
      <c r="AK270" s="522"/>
      <c r="AL270" s="521"/>
      <c r="AM270" s="522"/>
      <c r="AN270" s="521"/>
      <c r="AO270" s="522"/>
      <c r="AP270" s="521"/>
      <c r="AQ270" s="522"/>
      <c r="AR270" s="521"/>
      <c r="AS270" s="522"/>
      <c r="AT270" s="521"/>
      <c r="AU270" s="522"/>
      <c r="AV270" s="521"/>
      <c r="AW270" s="522"/>
      <c r="AX270" s="521"/>
      <c r="AY270" s="522"/>
      <c r="AZ270" s="521"/>
      <c r="BA270" s="522"/>
      <c r="BB270" s="521"/>
      <c r="BC270" s="523"/>
      <c r="BD270" s="433"/>
      <c r="BE270" s="521"/>
      <c r="BF270" s="522"/>
      <c r="BG270" s="521"/>
      <c r="BH270" s="522"/>
      <c r="BI270" s="521"/>
      <c r="BJ270" s="522"/>
      <c r="BK270" s="521"/>
      <c r="BL270" s="522"/>
      <c r="BM270" s="521"/>
      <c r="BN270" s="522"/>
      <c r="BO270" s="521"/>
      <c r="BP270" s="522"/>
      <c r="BQ270" s="521"/>
      <c r="BR270" s="522"/>
      <c r="BS270" s="521"/>
      <c r="BT270" s="522"/>
      <c r="BU270" s="521"/>
      <c r="BV270" s="522"/>
      <c r="BW270" s="521"/>
      <c r="BX270" s="522"/>
      <c r="BY270" s="521"/>
      <c r="BZ270" s="522"/>
      <c r="CA270" s="521"/>
      <c r="CB270" s="522"/>
      <c r="CC270" s="521"/>
      <c r="CD270" s="523"/>
      <c r="CE270" s="434"/>
      <c r="CF270" s="521"/>
      <c r="CG270" s="522"/>
      <c r="CH270" s="521"/>
      <c r="CI270" s="522"/>
      <c r="CJ270" s="521"/>
      <c r="CK270" s="522"/>
      <c r="CL270" s="521"/>
      <c r="CM270" s="522"/>
      <c r="CN270" s="521"/>
      <c r="CO270" s="522"/>
      <c r="CP270" s="521"/>
      <c r="CQ270" s="522"/>
      <c r="CR270" s="521"/>
      <c r="CS270" s="522"/>
      <c r="CT270" s="521"/>
      <c r="CU270" s="522"/>
      <c r="CV270" s="521"/>
      <c r="CW270" s="522"/>
      <c r="CX270" s="521"/>
      <c r="CY270" s="522"/>
      <c r="CZ270" s="521"/>
      <c r="DA270" s="522"/>
      <c r="DB270" s="521"/>
      <c r="DC270" s="522"/>
      <c r="DD270" s="521"/>
      <c r="DE270" s="523"/>
      <c r="DF270" s="524">
        <f t="shared" si="84"/>
        <v>0</v>
      </c>
      <c r="DG270" s="525" t="str">
        <f>IF(DF270=0,"",DF270/DB296)</f>
        <v/>
      </c>
      <c r="DH270" s="526">
        <f t="shared" si="85"/>
        <v>0</v>
      </c>
      <c r="DI270" s="200"/>
      <c r="DJ270" s="200"/>
      <c r="DK270" s="200">
        <v>0</v>
      </c>
      <c r="DL270" s="200">
        <v>0</v>
      </c>
      <c r="DM270" s="200">
        <v>0</v>
      </c>
      <c r="DN270" s="200">
        <v>0</v>
      </c>
      <c r="DO270" s="200">
        <v>0</v>
      </c>
      <c r="DP270" s="200">
        <v>0</v>
      </c>
      <c r="DQ270" s="1366" t="s">
        <v>665</v>
      </c>
      <c r="DR270" s="1375"/>
      <c r="DS270" s="1291">
        <v>141</v>
      </c>
      <c r="DT270" s="200">
        <v>0</v>
      </c>
      <c r="DU270" s="200">
        <v>0</v>
      </c>
      <c r="DV270" s="200">
        <v>0</v>
      </c>
      <c r="DW270" s="200">
        <v>0</v>
      </c>
      <c r="DX270" s="200">
        <v>0</v>
      </c>
      <c r="DY270" s="397"/>
    </row>
    <row r="271" spans="2:129" ht="15.95" customHeight="1">
      <c r="B271" s="3726"/>
      <c r="C271" s="527"/>
      <c r="D271" s="528"/>
      <c r="E271" s="527"/>
      <c r="F271" s="528"/>
      <c r="G271" s="527"/>
      <c r="H271" s="528"/>
      <c r="I271" s="527"/>
      <c r="J271" s="528"/>
      <c r="K271" s="527"/>
      <c r="L271" s="528"/>
      <c r="M271" s="527"/>
      <c r="N271" s="528"/>
      <c r="O271" s="527"/>
      <c r="P271" s="528"/>
      <c r="Q271" s="527"/>
      <c r="R271" s="528"/>
      <c r="S271" s="527"/>
      <c r="T271" s="528"/>
      <c r="U271" s="527"/>
      <c r="V271" s="528"/>
      <c r="W271" s="527"/>
      <c r="X271" s="528"/>
      <c r="Y271" s="527"/>
      <c r="Z271" s="528"/>
      <c r="AA271" s="527"/>
      <c r="AB271" s="528"/>
      <c r="AC271" s="432"/>
      <c r="AD271" s="527"/>
      <c r="AE271" s="528"/>
      <c r="AF271" s="527"/>
      <c r="AG271" s="528"/>
      <c r="AH271" s="527"/>
      <c r="AI271" s="528"/>
      <c r="AJ271" s="527"/>
      <c r="AK271" s="528"/>
      <c r="AL271" s="527"/>
      <c r="AM271" s="528"/>
      <c r="AN271" s="527"/>
      <c r="AO271" s="528"/>
      <c r="AP271" s="527"/>
      <c r="AQ271" s="528"/>
      <c r="AR271" s="527"/>
      <c r="AS271" s="528"/>
      <c r="AT271" s="527"/>
      <c r="AU271" s="528"/>
      <c r="AV271" s="527"/>
      <c r="AW271" s="528"/>
      <c r="AX271" s="527"/>
      <c r="AY271" s="528"/>
      <c r="AZ271" s="527"/>
      <c r="BA271" s="528"/>
      <c r="BB271" s="527"/>
      <c r="BC271" s="528"/>
      <c r="BD271" s="433"/>
      <c r="BE271" s="527"/>
      <c r="BF271" s="528"/>
      <c r="BG271" s="527"/>
      <c r="BH271" s="528"/>
      <c r="BI271" s="527"/>
      <c r="BJ271" s="528"/>
      <c r="BK271" s="527"/>
      <c r="BL271" s="528"/>
      <c r="BM271" s="527"/>
      <c r="BN271" s="528"/>
      <c r="BO271" s="527"/>
      <c r="BP271" s="528"/>
      <c r="BQ271" s="527"/>
      <c r="BR271" s="528"/>
      <c r="BS271" s="527"/>
      <c r="BT271" s="528"/>
      <c r="BU271" s="527"/>
      <c r="BV271" s="528"/>
      <c r="BW271" s="527"/>
      <c r="BX271" s="528"/>
      <c r="BY271" s="527"/>
      <c r="BZ271" s="528"/>
      <c r="CA271" s="527"/>
      <c r="CB271" s="528"/>
      <c r="CC271" s="527"/>
      <c r="CD271" s="528"/>
      <c r="CE271" s="434"/>
      <c r="CF271" s="527"/>
      <c r="CG271" s="528"/>
      <c r="CH271" s="527"/>
      <c r="CI271" s="528"/>
      <c r="CJ271" s="527"/>
      <c r="CK271" s="528"/>
      <c r="CL271" s="527"/>
      <c r="CM271" s="528"/>
      <c r="CN271" s="527"/>
      <c r="CO271" s="528"/>
      <c r="CP271" s="527"/>
      <c r="CQ271" s="528"/>
      <c r="CR271" s="527"/>
      <c r="CS271" s="528"/>
      <c r="CT271" s="527"/>
      <c r="CU271" s="528"/>
      <c r="CV271" s="527"/>
      <c r="CW271" s="528"/>
      <c r="CX271" s="527"/>
      <c r="CY271" s="528"/>
      <c r="CZ271" s="527"/>
      <c r="DA271" s="528"/>
      <c r="DB271" s="527"/>
      <c r="DC271" s="528"/>
      <c r="DD271" s="527"/>
      <c r="DE271" s="528"/>
      <c r="DF271" s="529">
        <f t="shared" si="84"/>
        <v>0</v>
      </c>
      <c r="DG271" s="530" t="str">
        <f>IF(DF271=0,"",DF271/DB296)</f>
        <v/>
      </c>
      <c r="DH271" s="531">
        <f t="shared" si="85"/>
        <v>0</v>
      </c>
      <c r="DI271" s="200"/>
      <c r="DJ271" s="200"/>
      <c r="DK271" s="200">
        <v>0</v>
      </c>
      <c r="DL271" s="200">
        <v>0</v>
      </c>
      <c r="DM271" s="200">
        <v>0</v>
      </c>
      <c r="DN271" s="200">
        <v>0</v>
      </c>
      <c r="DO271" s="200">
        <v>0</v>
      </c>
      <c r="DP271" s="200">
        <v>0</v>
      </c>
      <c r="DQ271" s="1366" t="s">
        <v>610</v>
      </c>
      <c r="DR271" s="1375"/>
      <c r="DS271" s="1291">
        <v>142</v>
      </c>
      <c r="DT271" s="200">
        <v>0</v>
      </c>
      <c r="DU271" s="200">
        <v>0</v>
      </c>
      <c r="DV271" s="200">
        <v>0</v>
      </c>
      <c r="DW271" s="200">
        <v>0</v>
      </c>
      <c r="DX271" s="200">
        <v>0</v>
      </c>
      <c r="DY271" s="397"/>
    </row>
    <row r="272" spans="2:129" ht="15.95" customHeight="1">
      <c r="B272" s="532"/>
      <c r="C272" s="533"/>
      <c r="D272" s="534"/>
      <c r="E272" s="533"/>
      <c r="F272" s="534"/>
      <c r="G272" s="533"/>
      <c r="H272" s="534"/>
      <c r="I272" s="533"/>
      <c r="J272" s="534"/>
      <c r="K272" s="533"/>
      <c r="L272" s="534"/>
      <c r="M272" s="533"/>
      <c r="N272" s="534"/>
      <c r="O272" s="533"/>
      <c r="P272" s="534"/>
      <c r="Q272" s="533"/>
      <c r="R272" s="534"/>
      <c r="S272" s="533"/>
      <c r="T272" s="534"/>
      <c r="U272" s="533"/>
      <c r="V272" s="534"/>
      <c r="W272" s="533"/>
      <c r="X272" s="534"/>
      <c r="Y272" s="533"/>
      <c r="Z272" s="534"/>
      <c r="AA272" s="533"/>
      <c r="AB272" s="534"/>
      <c r="AC272" s="432"/>
      <c r="AD272" s="533"/>
      <c r="AE272" s="534"/>
      <c r="AF272" s="533"/>
      <c r="AG272" s="534"/>
      <c r="AH272" s="533"/>
      <c r="AI272" s="534"/>
      <c r="AJ272" s="533"/>
      <c r="AK272" s="534"/>
      <c r="AL272" s="533"/>
      <c r="AM272" s="534"/>
      <c r="AN272" s="533"/>
      <c r="AO272" s="534"/>
      <c r="AP272" s="533"/>
      <c r="AQ272" s="534"/>
      <c r="AR272" s="533"/>
      <c r="AS272" s="534"/>
      <c r="AT272" s="533"/>
      <c r="AU272" s="534"/>
      <c r="AV272" s="533"/>
      <c r="AW272" s="534"/>
      <c r="AX272" s="533"/>
      <c r="AY272" s="534"/>
      <c r="AZ272" s="533"/>
      <c r="BA272" s="534"/>
      <c r="BB272" s="533"/>
      <c r="BC272" s="534"/>
      <c r="BD272" s="433"/>
      <c r="BE272" s="533"/>
      <c r="BF272" s="534"/>
      <c r="BG272" s="533"/>
      <c r="BH272" s="534"/>
      <c r="BI272" s="533"/>
      <c r="BJ272" s="534"/>
      <c r="BK272" s="533"/>
      <c r="BL272" s="534"/>
      <c r="BM272" s="533"/>
      <c r="BN272" s="534"/>
      <c r="BO272" s="533"/>
      <c r="BP272" s="534"/>
      <c r="BQ272" s="533"/>
      <c r="BR272" s="534"/>
      <c r="BS272" s="533"/>
      <c r="BT272" s="534"/>
      <c r="BU272" s="533"/>
      <c r="BV272" s="534"/>
      <c r="BW272" s="533"/>
      <c r="BX272" s="534"/>
      <c r="BY272" s="533"/>
      <c r="BZ272" s="534"/>
      <c r="CA272" s="533"/>
      <c r="CB272" s="534"/>
      <c r="CC272" s="533"/>
      <c r="CD272" s="534"/>
      <c r="CE272" s="434"/>
      <c r="CF272" s="533"/>
      <c r="CG272" s="534"/>
      <c r="CH272" s="533"/>
      <c r="CI272" s="534"/>
      <c r="CJ272" s="533"/>
      <c r="CK272" s="534"/>
      <c r="CL272" s="533"/>
      <c r="CM272" s="534"/>
      <c r="CN272" s="533"/>
      <c r="CO272" s="534"/>
      <c r="CP272" s="533"/>
      <c r="CQ272" s="534"/>
      <c r="CR272" s="533"/>
      <c r="CS272" s="534"/>
      <c r="CT272" s="533"/>
      <c r="CU272" s="534"/>
      <c r="CV272" s="533"/>
      <c r="CW272" s="534"/>
      <c r="CX272" s="533"/>
      <c r="CY272" s="534"/>
      <c r="CZ272" s="533"/>
      <c r="DA272" s="534"/>
      <c r="DB272" s="533"/>
      <c r="DC272" s="534"/>
      <c r="DD272" s="533"/>
      <c r="DE272" s="534"/>
      <c r="DF272" s="529">
        <f t="shared" si="84"/>
        <v>0</v>
      </c>
      <c r="DG272" s="530" t="str">
        <f>IF(DF272=0,"",DF272/DB296)</f>
        <v/>
      </c>
      <c r="DH272" s="531">
        <f t="shared" si="85"/>
        <v>0</v>
      </c>
      <c r="DI272" s="200"/>
      <c r="DJ272" s="200"/>
      <c r="DK272" s="200">
        <v>0</v>
      </c>
      <c r="DL272" s="200">
        <v>0</v>
      </c>
      <c r="DM272" s="200">
        <v>0</v>
      </c>
      <c r="DN272" s="200">
        <v>0</v>
      </c>
      <c r="DO272" s="200">
        <v>0</v>
      </c>
      <c r="DP272" s="200">
        <v>0</v>
      </c>
      <c r="DQ272" s="1366" t="s">
        <v>623</v>
      </c>
      <c r="DR272" s="1375"/>
      <c r="DS272" s="1291">
        <v>143</v>
      </c>
      <c r="DT272" s="200">
        <v>0</v>
      </c>
      <c r="DU272" s="200">
        <v>0</v>
      </c>
      <c r="DV272" s="200">
        <v>0</v>
      </c>
      <c r="DW272" s="200">
        <v>0</v>
      </c>
      <c r="DX272" s="200">
        <v>0</v>
      </c>
      <c r="DY272" s="397"/>
    </row>
    <row r="273" spans="2:129" ht="15.95" customHeight="1">
      <c r="B273" s="3726" t="s">
        <v>660</v>
      </c>
      <c r="C273" s="521"/>
      <c r="D273" s="522"/>
      <c r="E273" s="521"/>
      <c r="F273" s="522"/>
      <c r="G273" s="521"/>
      <c r="H273" s="522"/>
      <c r="I273" s="521"/>
      <c r="J273" s="522"/>
      <c r="K273" s="521"/>
      <c r="L273" s="522"/>
      <c r="M273" s="521"/>
      <c r="N273" s="522"/>
      <c r="O273" s="521"/>
      <c r="P273" s="522"/>
      <c r="Q273" s="521"/>
      <c r="R273" s="522"/>
      <c r="S273" s="521"/>
      <c r="T273" s="522"/>
      <c r="U273" s="521"/>
      <c r="V273" s="522"/>
      <c r="W273" s="521"/>
      <c r="X273" s="522"/>
      <c r="Y273" s="521"/>
      <c r="Z273" s="522"/>
      <c r="AA273" s="521"/>
      <c r="AB273" s="523"/>
      <c r="AC273" s="432"/>
      <c r="AD273" s="521"/>
      <c r="AE273" s="522"/>
      <c r="AF273" s="521"/>
      <c r="AG273" s="522"/>
      <c r="AH273" s="521"/>
      <c r="AI273" s="522"/>
      <c r="AJ273" s="521"/>
      <c r="AK273" s="522"/>
      <c r="AL273" s="521"/>
      <c r="AM273" s="522"/>
      <c r="AN273" s="521"/>
      <c r="AO273" s="522"/>
      <c r="AP273" s="521"/>
      <c r="AQ273" s="522"/>
      <c r="AR273" s="521"/>
      <c r="AS273" s="522"/>
      <c r="AT273" s="521"/>
      <c r="AU273" s="522"/>
      <c r="AV273" s="521"/>
      <c r="AW273" s="522"/>
      <c r="AX273" s="521"/>
      <c r="AY273" s="522"/>
      <c r="AZ273" s="521"/>
      <c r="BA273" s="522"/>
      <c r="BB273" s="521"/>
      <c r="BC273" s="523"/>
      <c r="BD273" s="433"/>
      <c r="BE273" s="521"/>
      <c r="BF273" s="522"/>
      <c r="BG273" s="521"/>
      <c r="BH273" s="522"/>
      <c r="BI273" s="521"/>
      <c r="BJ273" s="522"/>
      <c r="BK273" s="521"/>
      <c r="BL273" s="522"/>
      <c r="BM273" s="521"/>
      <c r="BN273" s="522"/>
      <c r="BO273" s="521"/>
      <c r="BP273" s="522"/>
      <c r="BQ273" s="521"/>
      <c r="BR273" s="522"/>
      <c r="BS273" s="521"/>
      <c r="BT273" s="522"/>
      <c r="BU273" s="521"/>
      <c r="BV273" s="522"/>
      <c r="BW273" s="521"/>
      <c r="BX273" s="522"/>
      <c r="BY273" s="521"/>
      <c r="BZ273" s="522"/>
      <c r="CA273" s="521"/>
      <c r="CB273" s="522"/>
      <c r="CC273" s="521"/>
      <c r="CD273" s="523"/>
      <c r="CE273" s="434"/>
      <c r="CF273" s="521"/>
      <c r="CG273" s="522"/>
      <c r="CH273" s="521"/>
      <c r="CI273" s="522"/>
      <c r="CJ273" s="521"/>
      <c r="CK273" s="522"/>
      <c r="CL273" s="521"/>
      <c r="CM273" s="522"/>
      <c r="CN273" s="521"/>
      <c r="CO273" s="522"/>
      <c r="CP273" s="521"/>
      <c r="CQ273" s="522"/>
      <c r="CR273" s="521"/>
      <c r="CS273" s="522"/>
      <c r="CT273" s="521"/>
      <c r="CU273" s="522"/>
      <c r="CV273" s="521"/>
      <c r="CW273" s="522"/>
      <c r="CX273" s="521"/>
      <c r="CY273" s="522"/>
      <c r="CZ273" s="521"/>
      <c r="DA273" s="522"/>
      <c r="DB273" s="521"/>
      <c r="DC273" s="522"/>
      <c r="DD273" s="521"/>
      <c r="DE273" s="523"/>
      <c r="DF273" s="524">
        <f t="shared" si="84"/>
        <v>0</v>
      </c>
      <c r="DG273" s="525" t="str">
        <f>IF(DF273=0,"",DF273/DB296)</f>
        <v/>
      </c>
      <c r="DH273" s="526">
        <f t="shared" si="85"/>
        <v>0</v>
      </c>
      <c r="DI273" s="200"/>
      <c r="DJ273" s="200"/>
      <c r="DK273" s="200">
        <v>0</v>
      </c>
      <c r="DL273" s="200">
        <v>0</v>
      </c>
      <c r="DM273" s="200">
        <v>0</v>
      </c>
      <c r="DN273" s="200">
        <v>0</v>
      </c>
      <c r="DO273" s="200">
        <v>0</v>
      </c>
      <c r="DP273" s="200">
        <v>0</v>
      </c>
      <c r="DQ273" s="1366" t="s">
        <v>633</v>
      </c>
      <c r="DR273" s="1375"/>
      <c r="DS273" s="1291">
        <v>144</v>
      </c>
      <c r="DT273" s="200">
        <v>0</v>
      </c>
      <c r="DU273" s="200">
        <v>0</v>
      </c>
      <c r="DV273" s="200">
        <v>0</v>
      </c>
      <c r="DW273" s="200">
        <v>0</v>
      </c>
      <c r="DX273" s="200">
        <v>0</v>
      </c>
      <c r="DY273" s="397"/>
    </row>
    <row r="274" spans="2:129" ht="15.95" customHeight="1">
      <c r="B274" s="3726"/>
      <c r="C274" s="527"/>
      <c r="D274" s="528"/>
      <c r="E274" s="527"/>
      <c r="F274" s="528"/>
      <c r="G274" s="527"/>
      <c r="H274" s="528"/>
      <c r="I274" s="527"/>
      <c r="J274" s="528"/>
      <c r="K274" s="527"/>
      <c r="L274" s="528"/>
      <c r="M274" s="527"/>
      <c r="N274" s="528"/>
      <c r="O274" s="527"/>
      <c r="P274" s="528"/>
      <c r="Q274" s="527"/>
      <c r="R274" s="528"/>
      <c r="S274" s="527"/>
      <c r="T274" s="528"/>
      <c r="U274" s="527"/>
      <c r="V274" s="528"/>
      <c r="W274" s="527"/>
      <c r="X274" s="528"/>
      <c r="Y274" s="527"/>
      <c r="Z274" s="528"/>
      <c r="AA274" s="527"/>
      <c r="AB274" s="528"/>
      <c r="AC274" s="432"/>
      <c r="AD274" s="527"/>
      <c r="AE274" s="528"/>
      <c r="AF274" s="527"/>
      <c r="AG274" s="528"/>
      <c r="AH274" s="527"/>
      <c r="AI274" s="528"/>
      <c r="AJ274" s="527"/>
      <c r="AK274" s="528"/>
      <c r="AL274" s="527"/>
      <c r="AM274" s="528"/>
      <c r="AN274" s="527"/>
      <c r="AO274" s="528"/>
      <c r="AP274" s="527"/>
      <c r="AQ274" s="528"/>
      <c r="AR274" s="527"/>
      <c r="AS274" s="528"/>
      <c r="AT274" s="527"/>
      <c r="AU274" s="528"/>
      <c r="AV274" s="527"/>
      <c r="AW274" s="528"/>
      <c r="AX274" s="527"/>
      <c r="AY274" s="528"/>
      <c r="AZ274" s="527"/>
      <c r="BA274" s="528"/>
      <c r="BB274" s="527"/>
      <c r="BC274" s="528"/>
      <c r="BD274" s="433"/>
      <c r="BE274" s="527"/>
      <c r="BF274" s="528"/>
      <c r="BG274" s="527"/>
      <c r="BH274" s="528"/>
      <c r="BI274" s="527"/>
      <c r="BJ274" s="528"/>
      <c r="BK274" s="527"/>
      <c r="BL274" s="528"/>
      <c r="BM274" s="527"/>
      <c r="BN274" s="528"/>
      <c r="BO274" s="527"/>
      <c r="BP274" s="528"/>
      <c r="BQ274" s="527"/>
      <c r="BR274" s="528"/>
      <c r="BS274" s="527"/>
      <c r="BT274" s="528"/>
      <c r="BU274" s="527"/>
      <c r="BV274" s="528"/>
      <c r="BW274" s="527"/>
      <c r="BX274" s="528"/>
      <c r="BY274" s="527"/>
      <c r="BZ274" s="528"/>
      <c r="CA274" s="527"/>
      <c r="CB274" s="528"/>
      <c r="CC274" s="527"/>
      <c r="CD274" s="528"/>
      <c r="CE274" s="434"/>
      <c r="CF274" s="527"/>
      <c r="CG274" s="528"/>
      <c r="CH274" s="527"/>
      <c r="CI274" s="528"/>
      <c r="CJ274" s="527"/>
      <c r="CK274" s="528"/>
      <c r="CL274" s="527"/>
      <c r="CM274" s="528"/>
      <c r="CN274" s="527"/>
      <c r="CO274" s="528"/>
      <c r="CP274" s="527"/>
      <c r="CQ274" s="528"/>
      <c r="CR274" s="527"/>
      <c r="CS274" s="528"/>
      <c r="CT274" s="527"/>
      <c r="CU274" s="528"/>
      <c r="CV274" s="527"/>
      <c r="CW274" s="528"/>
      <c r="CX274" s="527"/>
      <c r="CY274" s="528"/>
      <c r="CZ274" s="527"/>
      <c r="DA274" s="528"/>
      <c r="DB274" s="527"/>
      <c r="DC274" s="528"/>
      <c r="DD274" s="527"/>
      <c r="DE274" s="528"/>
      <c r="DF274" s="529">
        <f t="shared" si="84"/>
        <v>0</v>
      </c>
      <c r="DG274" s="530" t="str">
        <f>IF(DF274=0,"",DF274/DB296)</f>
        <v/>
      </c>
      <c r="DH274" s="531">
        <f t="shared" si="85"/>
        <v>0</v>
      </c>
      <c r="DI274" s="200"/>
      <c r="DJ274" s="200"/>
      <c r="DK274" s="200">
        <v>0</v>
      </c>
      <c r="DL274" s="200">
        <v>0</v>
      </c>
      <c r="DM274" s="200">
        <v>0</v>
      </c>
      <c r="DN274" s="200">
        <v>0</v>
      </c>
      <c r="DO274" s="200">
        <v>0</v>
      </c>
      <c r="DP274" s="200">
        <v>0</v>
      </c>
      <c r="DQ274" s="1366" t="s">
        <v>639</v>
      </c>
      <c r="DR274" s="1375"/>
      <c r="DS274" s="1291">
        <v>145</v>
      </c>
      <c r="DT274" s="200">
        <v>0</v>
      </c>
      <c r="DU274" s="200">
        <v>0</v>
      </c>
      <c r="DV274" s="200">
        <v>0</v>
      </c>
      <c r="DW274" s="200">
        <v>0</v>
      </c>
      <c r="DX274" s="200">
        <v>0</v>
      </c>
      <c r="DY274" s="397"/>
    </row>
    <row r="275" spans="2:129" ht="15.95" customHeight="1">
      <c r="B275" s="532"/>
      <c r="C275" s="533"/>
      <c r="D275" s="534"/>
      <c r="E275" s="533"/>
      <c r="F275" s="534"/>
      <c r="G275" s="533"/>
      <c r="H275" s="534"/>
      <c r="I275" s="533"/>
      <c r="J275" s="534"/>
      <c r="K275" s="533"/>
      <c r="L275" s="534"/>
      <c r="M275" s="533"/>
      <c r="N275" s="534"/>
      <c r="O275" s="533"/>
      <c r="P275" s="534"/>
      <c r="Q275" s="533"/>
      <c r="R275" s="534"/>
      <c r="S275" s="533"/>
      <c r="T275" s="534"/>
      <c r="U275" s="533"/>
      <c r="V275" s="534"/>
      <c r="W275" s="533"/>
      <c r="X275" s="534"/>
      <c r="Y275" s="533"/>
      <c r="Z275" s="534"/>
      <c r="AA275" s="533"/>
      <c r="AB275" s="534"/>
      <c r="AC275" s="432"/>
      <c r="AD275" s="533"/>
      <c r="AE275" s="534"/>
      <c r="AF275" s="533"/>
      <c r="AG275" s="534"/>
      <c r="AH275" s="533"/>
      <c r="AI275" s="534"/>
      <c r="AJ275" s="533"/>
      <c r="AK275" s="534"/>
      <c r="AL275" s="533"/>
      <c r="AM275" s="534"/>
      <c r="AN275" s="533"/>
      <c r="AO275" s="534"/>
      <c r="AP275" s="533"/>
      <c r="AQ275" s="534"/>
      <c r="AR275" s="533"/>
      <c r="AS275" s="534"/>
      <c r="AT275" s="533"/>
      <c r="AU275" s="534"/>
      <c r="AV275" s="533"/>
      <c r="AW275" s="534"/>
      <c r="AX275" s="533"/>
      <c r="AY275" s="534"/>
      <c r="AZ275" s="533"/>
      <c r="BA275" s="534"/>
      <c r="BB275" s="533"/>
      <c r="BC275" s="534"/>
      <c r="BD275" s="433"/>
      <c r="BE275" s="533"/>
      <c r="BF275" s="534"/>
      <c r="BG275" s="533"/>
      <c r="BH275" s="534"/>
      <c r="BI275" s="533"/>
      <c r="BJ275" s="534"/>
      <c r="BK275" s="533"/>
      <c r="BL275" s="534"/>
      <c r="BM275" s="533"/>
      <c r="BN275" s="534"/>
      <c r="BO275" s="533"/>
      <c r="BP275" s="534"/>
      <c r="BQ275" s="533"/>
      <c r="BR275" s="534"/>
      <c r="BS275" s="533"/>
      <c r="BT275" s="534"/>
      <c r="BU275" s="533"/>
      <c r="BV275" s="534"/>
      <c r="BW275" s="533"/>
      <c r="BX275" s="534"/>
      <c r="BY275" s="533"/>
      <c r="BZ275" s="534"/>
      <c r="CA275" s="533"/>
      <c r="CB275" s="534"/>
      <c r="CC275" s="533"/>
      <c r="CD275" s="534"/>
      <c r="CE275" s="434"/>
      <c r="CF275" s="533"/>
      <c r="CG275" s="534"/>
      <c r="CH275" s="533"/>
      <c r="CI275" s="534"/>
      <c r="CJ275" s="533"/>
      <c r="CK275" s="534"/>
      <c r="CL275" s="533"/>
      <c r="CM275" s="534"/>
      <c r="CN275" s="533"/>
      <c r="CO275" s="534"/>
      <c r="CP275" s="533"/>
      <c r="CQ275" s="534"/>
      <c r="CR275" s="533"/>
      <c r="CS275" s="534"/>
      <c r="CT275" s="533"/>
      <c r="CU275" s="534"/>
      <c r="CV275" s="533"/>
      <c r="CW275" s="534"/>
      <c r="CX275" s="533"/>
      <c r="CY275" s="534"/>
      <c r="CZ275" s="533"/>
      <c r="DA275" s="534"/>
      <c r="DB275" s="533"/>
      <c r="DC275" s="534"/>
      <c r="DD275" s="533"/>
      <c r="DE275" s="534"/>
      <c r="DF275" s="529">
        <f t="shared" si="84"/>
        <v>0</v>
      </c>
      <c r="DG275" s="530" t="str">
        <f>IF(DF275=0,"",DF275/DB296)</f>
        <v/>
      </c>
      <c r="DH275" s="531">
        <f t="shared" si="85"/>
        <v>0</v>
      </c>
      <c r="DI275" s="200"/>
      <c r="DJ275" s="200"/>
      <c r="DK275" s="200">
        <v>0</v>
      </c>
      <c r="DL275" s="200">
        <v>0</v>
      </c>
      <c r="DM275" s="200">
        <v>0</v>
      </c>
      <c r="DN275" s="200">
        <v>0</v>
      </c>
      <c r="DO275" s="200">
        <v>0</v>
      </c>
      <c r="DP275" s="200">
        <v>0</v>
      </c>
      <c r="DQ275" s="1366" t="s">
        <v>658</v>
      </c>
      <c r="DR275" s="1375"/>
      <c r="DS275" s="1291">
        <v>146</v>
      </c>
      <c r="DT275" s="200">
        <v>0</v>
      </c>
      <c r="DU275" s="200">
        <v>0</v>
      </c>
      <c r="DV275" s="200">
        <v>0</v>
      </c>
      <c r="DW275" s="200">
        <v>0</v>
      </c>
      <c r="DX275" s="200">
        <v>0</v>
      </c>
      <c r="DY275" s="397"/>
    </row>
    <row r="276" spans="2:129" ht="15.95" customHeight="1">
      <c r="B276" s="3726" t="s">
        <v>682</v>
      </c>
      <c r="C276" s="521"/>
      <c r="D276" s="522"/>
      <c r="E276" s="521"/>
      <c r="F276" s="522"/>
      <c r="G276" s="521"/>
      <c r="H276" s="522"/>
      <c r="I276" s="521"/>
      <c r="J276" s="522"/>
      <c r="K276" s="521"/>
      <c r="L276" s="522"/>
      <c r="M276" s="521"/>
      <c r="N276" s="522"/>
      <c r="O276" s="521"/>
      <c r="P276" s="522"/>
      <c r="Q276" s="521"/>
      <c r="R276" s="522"/>
      <c r="S276" s="521"/>
      <c r="T276" s="522"/>
      <c r="U276" s="521"/>
      <c r="V276" s="522"/>
      <c r="W276" s="521"/>
      <c r="X276" s="522"/>
      <c r="Y276" s="521"/>
      <c r="Z276" s="522"/>
      <c r="AA276" s="521"/>
      <c r="AB276" s="523"/>
      <c r="AC276" s="432"/>
      <c r="AD276" s="521"/>
      <c r="AE276" s="522"/>
      <c r="AF276" s="521"/>
      <c r="AG276" s="522"/>
      <c r="AH276" s="521"/>
      <c r="AI276" s="522"/>
      <c r="AJ276" s="521"/>
      <c r="AK276" s="522"/>
      <c r="AL276" s="521"/>
      <c r="AM276" s="522"/>
      <c r="AN276" s="521"/>
      <c r="AO276" s="522"/>
      <c r="AP276" s="521"/>
      <c r="AQ276" s="522"/>
      <c r="AR276" s="521"/>
      <c r="AS276" s="522"/>
      <c r="AT276" s="521"/>
      <c r="AU276" s="522"/>
      <c r="AV276" s="521"/>
      <c r="AW276" s="522"/>
      <c r="AX276" s="521"/>
      <c r="AY276" s="522"/>
      <c r="AZ276" s="521"/>
      <c r="BA276" s="522"/>
      <c r="BB276" s="521"/>
      <c r="BC276" s="523"/>
      <c r="BD276" s="433"/>
      <c r="BE276" s="521"/>
      <c r="BF276" s="522"/>
      <c r="BG276" s="521"/>
      <c r="BH276" s="522"/>
      <c r="BI276" s="521"/>
      <c r="BJ276" s="522"/>
      <c r="BK276" s="521"/>
      <c r="BL276" s="522"/>
      <c r="BM276" s="521"/>
      <c r="BN276" s="522"/>
      <c r="BO276" s="521"/>
      <c r="BP276" s="522"/>
      <c r="BQ276" s="521"/>
      <c r="BR276" s="522"/>
      <c r="BS276" s="521"/>
      <c r="BT276" s="522"/>
      <c r="BU276" s="521"/>
      <c r="BV276" s="522"/>
      <c r="BW276" s="521"/>
      <c r="BX276" s="522"/>
      <c r="BY276" s="521"/>
      <c r="BZ276" s="522"/>
      <c r="CA276" s="521"/>
      <c r="CB276" s="522"/>
      <c r="CC276" s="521"/>
      <c r="CD276" s="523"/>
      <c r="CE276" s="434"/>
      <c r="CF276" s="521"/>
      <c r="CG276" s="522"/>
      <c r="CH276" s="521"/>
      <c r="CI276" s="522"/>
      <c r="CJ276" s="521"/>
      <c r="CK276" s="522"/>
      <c r="CL276" s="521"/>
      <c r="CM276" s="522"/>
      <c r="CN276" s="521"/>
      <c r="CO276" s="522"/>
      <c r="CP276" s="521"/>
      <c r="CQ276" s="522"/>
      <c r="CR276" s="521"/>
      <c r="CS276" s="522"/>
      <c r="CT276" s="521"/>
      <c r="CU276" s="522"/>
      <c r="CV276" s="521"/>
      <c r="CW276" s="522"/>
      <c r="CX276" s="521"/>
      <c r="CY276" s="522"/>
      <c r="CZ276" s="521"/>
      <c r="DA276" s="522"/>
      <c r="DB276" s="521"/>
      <c r="DC276" s="522"/>
      <c r="DD276" s="521"/>
      <c r="DE276" s="523"/>
      <c r="DF276" s="524">
        <f t="shared" si="84"/>
        <v>0</v>
      </c>
      <c r="DG276" s="525" t="str">
        <f>IF(DF276=0,"",DF276/DB296)</f>
        <v/>
      </c>
      <c r="DH276" s="526">
        <f t="shared" si="85"/>
        <v>0</v>
      </c>
      <c r="DI276" s="200"/>
      <c r="DJ276" s="200"/>
      <c r="DK276" s="200">
        <v>0</v>
      </c>
      <c r="DL276" s="200">
        <v>0</v>
      </c>
      <c r="DM276" s="200">
        <v>0</v>
      </c>
      <c r="DN276" s="200">
        <v>0</v>
      </c>
      <c r="DO276" s="200">
        <v>0</v>
      </c>
      <c r="DP276" s="200">
        <v>0</v>
      </c>
      <c r="DQ276" s="1366" t="s">
        <v>644</v>
      </c>
      <c r="DR276" s="1375"/>
      <c r="DS276" s="1291">
        <v>147</v>
      </c>
      <c r="DT276" s="200">
        <v>0</v>
      </c>
      <c r="DU276" s="200">
        <v>0</v>
      </c>
      <c r="DV276" s="200">
        <v>0</v>
      </c>
      <c r="DW276" s="200">
        <v>0</v>
      </c>
      <c r="DX276" s="200">
        <v>0</v>
      </c>
      <c r="DY276" s="397"/>
    </row>
    <row r="277" spans="2:129" ht="15.95" customHeight="1">
      <c r="B277" s="3726"/>
      <c r="C277" s="527"/>
      <c r="D277" s="528"/>
      <c r="E277" s="527"/>
      <c r="F277" s="528"/>
      <c r="G277" s="527"/>
      <c r="H277" s="528"/>
      <c r="I277" s="527"/>
      <c r="J277" s="528"/>
      <c r="K277" s="527"/>
      <c r="L277" s="528"/>
      <c r="M277" s="527"/>
      <c r="N277" s="528"/>
      <c r="O277" s="527"/>
      <c r="P277" s="528"/>
      <c r="Q277" s="527"/>
      <c r="R277" s="528"/>
      <c r="S277" s="527"/>
      <c r="T277" s="528"/>
      <c r="U277" s="527"/>
      <c r="V277" s="528"/>
      <c r="W277" s="527"/>
      <c r="X277" s="528"/>
      <c r="Y277" s="527"/>
      <c r="Z277" s="528"/>
      <c r="AA277" s="527"/>
      <c r="AB277" s="528"/>
      <c r="AC277" s="432"/>
      <c r="AD277" s="527"/>
      <c r="AE277" s="528"/>
      <c r="AF277" s="527"/>
      <c r="AG277" s="528"/>
      <c r="AH277" s="527"/>
      <c r="AI277" s="528"/>
      <c r="AJ277" s="527"/>
      <c r="AK277" s="528"/>
      <c r="AL277" s="527"/>
      <c r="AM277" s="528"/>
      <c r="AN277" s="527"/>
      <c r="AO277" s="528"/>
      <c r="AP277" s="527"/>
      <c r="AQ277" s="528"/>
      <c r="AR277" s="527"/>
      <c r="AS277" s="528"/>
      <c r="AT277" s="527"/>
      <c r="AU277" s="528"/>
      <c r="AV277" s="527"/>
      <c r="AW277" s="528"/>
      <c r="AX277" s="527"/>
      <c r="AY277" s="528"/>
      <c r="AZ277" s="527"/>
      <c r="BA277" s="528"/>
      <c r="BB277" s="527"/>
      <c r="BC277" s="528"/>
      <c r="BD277" s="433"/>
      <c r="BE277" s="527"/>
      <c r="BF277" s="528"/>
      <c r="BG277" s="527"/>
      <c r="BH277" s="528"/>
      <c r="BI277" s="527"/>
      <c r="BJ277" s="528"/>
      <c r="BK277" s="527"/>
      <c r="BL277" s="528"/>
      <c r="BM277" s="527"/>
      <c r="BN277" s="528"/>
      <c r="BO277" s="527"/>
      <c r="BP277" s="528"/>
      <c r="BQ277" s="527"/>
      <c r="BR277" s="528"/>
      <c r="BS277" s="527"/>
      <c r="BT277" s="528"/>
      <c r="BU277" s="527"/>
      <c r="BV277" s="528"/>
      <c r="BW277" s="527"/>
      <c r="BX277" s="528"/>
      <c r="BY277" s="527"/>
      <c r="BZ277" s="528"/>
      <c r="CA277" s="527"/>
      <c r="CB277" s="528"/>
      <c r="CC277" s="527"/>
      <c r="CD277" s="528"/>
      <c r="CE277" s="434"/>
      <c r="CF277" s="527"/>
      <c r="CG277" s="528"/>
      <c r="CH277" s="527"/>
      <c r="CI277" s="528"/>
      <c r="CJ277" s="527"/>
      <c r="CK277" s="528"/>
      <c r="CL277" s="527"/>
      <c r="CM277" s="528"/>
      <c r="CN277" s="527"/>
      <c r="CO277" s="528"/>
      <c r="CP277" s="527"/>
      <c r="CQ277" s="528"/>
      <c r="CR277" s="527"/>
      <c r="CS277" s="528"/>
      <c r="CT277" s="527"/>
      <c r="CU277" s="528"/>
      <c r="CV277" s="527"/>
      <c r="CW277" s="528"/>
      <c r="CX277" s="527"/>
      <c r="CY277" s="528"/>
      <c r="CZ277" s="527"/>
      <c r="DA277" s="528"/>
      <c r="DB277" s="527"/>
      <c r="DC277" s="528"/>
      <c r="DD277" s="527"/>
      <c r="DE277" s="528"/>
      <c r="DF277" s="529">
        <f t="shared" si="84"/>
        <v>0</v>
      </c>
      <c r="DG277" s="530" t="str">
        <f>IF(DF277=0,"",DF277/DB296)</f>
        <v/>
      </c>
      <c r="DH277" s="531">
        <f t="shared" si="85"/>
        <v>0</v>
      </c>
      <c r="DI277" s="200"/>
      <c r="DJ277" s="200"/>
      <c r="DK277" s="200">
        <v>0</v>
      </c>
      <c r="DL277" s="200">
        <v>0</v>
      </c>
      <c r="DM277" s="200">
        <v>0</v>
      </c>
      <c r="DN277" s="200">
        <v>0</v>
      </c>
      <c r="DO277" s="200">
        <v>0</v>
      </c>
      <c r="DP277" s="200">
        <v>0</v>
      </c>
      <c r="DQ277" s="1366" t="s">
        <v>701</v>
      </c>
      <c r="DR277" s="1375"/>
      <c r="DS277" s="1291">
        <v>148</v>
      </c>
      <c r="DT277" s="200">
        <v>0</v>
      </c>
      <c r="DU277" s="200">
        <v>0</v>
      </c>
      <c r="DV277" s="200">
        <v>0</v>
      </c>
      <c r="DW277" s="200">
        <v>0</v>
      </c>
      <c r="DX277" s="200">
        <v>0</v>
      </c>
      <c r="DY277" s="397"/>
    </row>
    <row r="278" spans="2:129" ht="15.95" customHeight="1">
      <c r="B278" s="532"/>
      <c r="C278" s="533"/>
      <c r="D278" s="534"/>
      <c r="E278" s="533"/>
      <c r="F278" s="534"/>
      <c r="G278" s="533"/>
      <c r="H278" s="534"/>
      <c r="I278" s="533"/>
      <c r="J278" s="534"/>
      <c r="K278" s="533"/>
      <c r="L278" s="534"/>
      <c r="M278" s="533"/>
      <c r="N278" s="534"/>
      <c r="O278" s="533"/>
      <c r="P278" s="534"/>
      <c r="Q278" s="533"/>
      <c r="R278" s="534"/>
      <c r="S278" s="533"/>
      <c r="T278" s="534"/>
      <c r="U278" s="533"/>
      <c r="V278" s="534"/>
      <c r="W278" s="533"/>
      <c r="X278" s="534"/>
      <c r="Y278" s="533"/>
      <c r="Z278" s="534"/>
      <c r="AA278" s="533"/>
      <c r="AB278" s="534"/>
      <c r="AC278" s="432"/>
      <c r="AD278" s="533"/>
      <c r="AE278" s="534"/>
      <c r="AF278" s="533"/>
      <c r="AG278" s="534"/>
      <c r="AH278" s="533"/>
      <c r="AI278" s="534"/>
      <c r="AJ278" s="533"/>
      <c r="AK278" s="534"/>
      <c r="AL278" s="533"/>
      <c r="AM278" s="534"/>
      <c r="AN278" s="533"/>
      <c r="AO278" s="534"/>
      <c r="AP278" s="533"/>
      <c r="AQ278" s="534"/>
      <c r="AR278" s="533"/>
      <c r="AS278" s="534"/>
      <c r="AT278" s="533"/>
      <c r="AU278" s="534"/>
      <c r="AV278" s="533"/>
      <c r="AW278" s="534"/>
      <c r="AX278" s="533"/>
      <c r="AY278" s="534"/>
      <c r="AZ278" s="533"/>
      <c r="BA278" s="534"/>
      <c r="BB278" s="533"/>
      <c r="BC278" s="534"/>
      <c r="BD278" s="433"/>
      <c r="BE278" s="533"/>
      <c r="BF278" s="534"/>
      <c r="BG278" s="533"/>
      <c r="BH278" s="534"/>
      <c r="BI278" s="533"/>
      <c r="BJ278" s="534"/>
      <c r="BK278" s="533"/>
      <c r="BL278" s="534"/>
      <c r="BM278" s="533"/>
      <c r="BN278" s="534"/>
      <c r="BO278" s="533"/>
      <c r="BP278" s="534"/>
      <c r="BQ278" s="533"/>
      <c r="BR278" s="534"/>
      <c r="BS278" s="533"/>
      <c r="BT278" s="534"/>
      <c r="BU278" s="533"/>
      <c r="BV278" s="534"/>
      <c r="BW278" s="533"/>
      <c r="BX278" s="534"/>
      <c r="BY278" s="533"/>
      <c r="BZ278" s="534"/>
      <c r="CA278" s="533"/>
      <c r="CB278" s="534"/>
      <c r="CC278" s="533"/>
      <c r="CD278" s="534"/>
      <c r="CE278" s="434"/>
      <c r="CF278" s="533"/>
      <c r="CG278" s="534"/>
      <c r="CH278" s="533"/>
      <c r="CI278" s="534"/>
      <c r="CJ278" s="533"/>
      <c r="CK278" s="534"/>
      <c r="CL278" s="533"/>
      <c r="CM278" s="534"/>
      <c r="CN278" s="533"/>
      <c r="CO278" s="534"/>
      <c r="CP278" s="533"/>
      <c r="CQ278" s="534"/>
      <c r="CR278" s="533"/>
      <c r="CS278" s="534"/>
      <c r="CT278" s="533"/>
      <c r="CU278" s="534"/>
      <c r="CV278" s="533"/>
      <c r="CW278" s="534"/>
      <c r="CX278" s="533"/>
      <c r="CY278" s="534"/>
      <c r="CZ278" s="533"/>
      <c r="DA278" s="534"/>
      <c r="DB278" s="533"/>
      <c r="DC278" s="534"/>
      <c r="DD278" s="533"/>
      <c r="DE278" s="534"/>
      <c r="DF278" s="529">
        <f t="shared" si="84"/>
        <v>0</v>
      </c>
      <c r="DG278" s="530" t="str">
        <f>IF(DF278=0,"",DF278/DB296)</f>
        <v/>
      </c>
      <c r="DH278" s="531">
        <f t="shared" si="85"/>
        <v>0</v>
      </c>
      <c r="DI278" s="200"/>
      <c r="DJ278" s="200"/>
      <c r="DK278" s="200">
        <v>0</v>
      </c>
      <c r="DL278" s="200">
        <v>0</v>
      </c>
      <c r="DM278" s="200">
        <v>0</v>
      </c>
      <c r="DN278" s="200">
        <v>0</v>
      </c>
      <c r="DO278" s="200">
        <v>0</v>
      </c>
      <c r="DP278" s="200">
        <v>0</v>
      </c>
      <c r="DQ278" s="1366" t="s">
        <v>680</v>
      </c>
      <c r="DR278" s="1375"/>
      <c r="DS278" s="1291">
        <v>149</v>
      </c>
      <c r="DT278" s="200">
        <v>0</v>
      </c>
      <c r="DU278" s="200">
        <v>0</v>
      </c>
      <c r="DV278" s="200">
        <v>0</v>
      </c>
      <c r="DW278" s="200">
        <v>0</v>
      </c>
      <c r="DX278" s="200">
        <v>0</v>
      </c>
      <c r="DY278" s="397"/>
    </row>
    <row r="279" spans="2:129" ht="15.95" customHeight="1">
      <c r="B279" s="3726" t="s">
        <v>675</v>
      </c>
      <c r="C279" s="521"/>
      <c r="D279" s="522"/>
      <c r="E279" s="521"/>
      <c r="F279" s="522"/>
      <c r="G279" s="521"/>
      <c r="H279" s="522"/>
      <c r="I279" s="521"/>
      <c r="J279" s="522"/>
      <c r="K279" s="521"/>
      <c r="L279" s="522"/>
      <c r="M279" s="521"/>
      <c r="N279" s="522"/>
      <c r="O279" s="521"/>
      <c r="P279" s="522"/>
      <c r="Q279" s="521"/>
      <c r="R279" s="522"/>
      <c r="S279" s="521"/>
      <c r="T279" s="522"/>
      <c r="U279" s="521"/>
      <c r="V279" s="522"/>
      <c r="W279" s="521"/>
      <c r="X279" s="522"/>
      <c r="Y279" s="521"/>
      <c r="Z279" s="522"/>
      <c r="AA279" s="521"/>
      <c r="AB279" s="523"/>
      <c r="AC279" s="432"/>
      <c r="AD279" s="521"/>
      <c r="AE279" s="522"/>
      <c r="AF279" s="521"/>
      <c r="AG279" s="522"/>
      <c r="AH279" s="521"/>
      <c r="AI279" s="522"/>
      <c r="AJ279" s="521"/>
      <c r="AK279" s="522"/>
      <c r="AL279" s="521"/>
      <c r="AM279" s="522"/>
      <c r="AN279" s="521"/>
      <c r="AO279" s="522"/>
      <c r="AP279" s="521"/>
      <c r="AQ279" s="522"/>
      <c r="AR279" s="521"/>
      <c r="AS279" s="522"/>
      <c r="AT279" s="521"/>
      <c r="AU279" s="522"/>
      <c r="AV279" s="521"/>
      <c r="AW279" s="522"/>
      <c r="AX279" s="521"/>
      <c r="AY279" s="522"/>
      <c r="AZ279" s="521"/>
      <c r="BA279" s="522"/>
      <c r="BB279" s="521"/>
      <c r="BC279" s="523"/>
      <c r="BD279" s="433"/>
      <c r="BE279" s="521"/>
      <c r="BF279" s="522"/>
      <c r="BG279" s="521"/>
      <c r="BH279" s="522"/>
      <c r="BI279" s="521"/>
      <c r="BJ279" s="522"/>
      <c r="BK279" s="521"/>
      <c r="BL279" s="522"/>
      <c r="BM279" s="521"/>
      <c r="BN279" s="522"/>
      <c r="BO279" s="521"/>
      <c r="BP279" s="522"/>
      <c r="BQ279" s="521"/>
      <c r="BR279" s="522"/>
      <c r="BS279" s="521"/>
      <c r="BT279" s="522"/>
      <c r="BU279" s="521"/>
      <c r="BV279" s="522"/>
      <c r="BW279" s="521"/>
      <c r="BX279" s="522"/>
      <c r="BY279" s="521"/>
      <c r="BZ279" s="522"/>
      <c r="CA279" s="521"/>
      <c r="CB279" s="522"/>
      <c r="CC279" s="521"/>
      <c r="CD279" s="523"/>
      <c r="CE279" s="434"/>
      <c r="CF279" s="521"/>
      <c r="CG279" s="522"/>
      <c r="CH279" s="521"/>
      <c r="CI279" s="522"/>
      <c r="CJ279" s="521"/>
      <c r="CK279" s="522"/>
      <c r="CL279" s="521"/>
      <c r="CM279" s="522"/>
      <c r="CN279" s="521"/>
      <c r="CO279" s="522"/>
      <c r="CP279" s="521"/>
      <c r="CQ279" s="522"/>
      <c r="CR279" s="521"/>
      <c r="CS279" s="522"/>
      <c r="CT279" s="521"/>
      <c r="CU279" s="522"/>
      <c r="CV279" s="521"/>
      <c r="CW279" s="522"/>
      <c r="CX279" s="521"/>
      <c r="CY279" s="522"/>
      <c r="CZ279" s="521"/>
      <c r="DA279" s="522"/>
      <c r="DB279" s="521"/>
      <c r="DC279" s="522"/>
      <c r="DD279" s="521"/>
      <c r="DE279" s="523"/>
      <c r="DF279" s="524">
        <f t="shared" si="84"/>
        <v>0</v>
      </c>
      <c r="DG279" s="525" t="str">
        <f>IF(DF279=0,"",DF279/DB296)</f>
        <v/>
      </c>
      <c r="DH279" s="526">
        <f t="shared" si="85"/>
        <v>0</v>
      </c>
      <c r="DI279" s="200"/>
      <c r="DJ279" s="200"/>
      <c r="DK279" s="200">
        <v>0</v>
      </c>
      <c r="DL279" s="200">
        <v>0</v>
      </c>
      <c r="DM279" s="200">
        <v>0</v>
      </c>
      <c r="DN279" s="200">
        <v>0</v>
      </c>
      <c r="DO279" s="200">
        <v>0</v>
      </c>
      <c r="DP279" s="200">
        <v>0</v>
      </c>
      <c r="DQ279" s="1366" t="s">
        <v>686</v>
      </c>
      <c r="DR279" s="1375"/>
      <c r="DS279" s="1291">
        <v>150</v>
      </c>
      <c r="DT279" s="200">
        <v>0</v>
      </c>
      <c r="DU279" s="200">
        <v>0</v>
      </c>
      <c r="DV279" s="200">
        <v>0</v>
      </c>
      <c r="DW279" s="200">
        <v>0</v>
      </c>
      <c r="DX279" s="200">
        <v>0</v>
      </c>
      <c r="DY279" s="397"/>
    </row>
    <row r="280" spans="2:129" ht="15.95" customHeight="1">
      <c r="B280" s="3726"/>
      <c r="C280" s="527"/>
      <c r="D280" s="528"/>
      <c r="E280" s="527"/>
      <c r="F280" s="528"/>
      <c r="G280" s="527"/>
      <c r="H280" s="528"/>
      <c r="I280" s="527"/>
      <c r="J280" s="528"/>
      <c r="K280" s="527"/>
      <c r="L280" s="528"/>
      <c r="M280" s="527"/>
      <c r="N280" s="528"/>
      <c r="O280" s="527"/>
      <c r="P280" s="528"/>
      <c r="Q280" s="527"/>
      <c r="R280" s="528"/>
      <c r="S280" s="527"/>
      <c r="T280" s="528"/>
      <c r="U280" s="527"/>
      <c r="V280" s="528"/>
      <c r="W280" s="527"/>
      <c r="X280" s="528"/>
      <c r="Y280" s="527"/>
      <c r="Z280" s="528"/>
      <c r="AA280" s="527"/>
      <c r="AB280" s="528"/>
      <c r="AC280" s="432"/>
      <c r="AD280" s="527"/>
      <c r="AE280" s="528"/>
      <c r="AF280" s="527"/>
      <c r="AG280" s="528"/>
      <c r="AH280" s="527"/>
      <c r="AI280" s="528"/>
      <c r="AJ280" s="527"/>
      <c r="AK280" s="528"/>
      <c r="AL280" s="527"/>
      <c r="AM280" s="528"/>
      <c r="AN280" s="527"/>
      <c r="AO280" s="528"/>
      <c r="AP280" s="527"/>
      <c r="AQ280" s="528"/>
      <c r="AR280" s="527"/>
      <c r="AS280" s="528"/>
      <c r="AT280" s="527"/>
      <c r="AU280" s="528"/>
      <c r="AV280" s="527"/>
      <c r="AW280" s="528"/>
      <c r="AX280" s="527"/>
      <c r="AY280" s="528"/>
      <c r="AZ280" s="527"/>
      <c r="BA280" s="528"/>
      <c r="BB280" s="527"/>
      <c r="BC280" s="528"/>
      <c r="BD280" s="433"/>
      <c r="BE280" s="527"/>
      <c r="BF280" s="528"/>
      <c r="BG280" s="527"/>
      <c r="BH280" s="528"/>
      <c r="BI280" s="527"/>
      <c r="BJ280" s="528"/>
      <c r="BK280" s="527"/>
      <c r="BL280" s="528"/>
      <c r="BM280" s="527"/>
      <c r="BN280" s="528"/>
      <c r="BO280" s="527"/>
      <c r="BP280" s="528"/>
      <c r="BQ280" s="527"/>
      <c r="BR280" s="528"/>
      <c r="BS280" s="527"/>
      <c r="BT280" s="528"/>
      <c r="BU280" s="527"/>
      <c r="BV280" s="528"/>
      <c r="BW280" s="527"/>
      <c r="BX280" s="528"/>
      <c r="BY280" s="527"/>
      <c r="BZ280" s="528"/>
      <c r="CA280" s="527"/>
      <c r="CB280" s="528"/>
      <c r="CC280" s="527"/>
      <c r="CD280" s="528"/>
      <c r="CE280" s="434"/>
      <c r="CF280" s="527"/>
      <c r="CG280" s="528"/>
      <c r="CH280" s="527"/>
      <c r="CI280" s="528"/>
      <c r="CJ280" s="527"/>
      <c r="CK280" s="528"/>
      <c r="CL280" s="527"/>
      <c r="CM280" s="528"/>
      <c r="CN280" s="527"/>
      <c r="CO280" s="528"/>
      <c r="CP280" s="527"/>
      <c r="CQ280" s="528"/>
      <c r="CR280" s="527"/>
      <c r="CS280" s="528"/>
      <c r="CT280" s="527"/>
      <c r="CU280" s="528"/>
      <c r="CV280" s="527"/>
      <c r="CW280" s="528"/>
      <c r="CX280" s="527"/>
      <c r="CY280" s="528"/>
      <c r="CZ280" s="527"/>
      <c r="DA280" s="528"/>
      <c r="DB280" s="527"/>
      <c r="DC280" s="528"/>
      <c r="DD280" s="527"/>
      <c r="DE280" s="528"/>
      <c r="DF280" s="529">
        <f t="shared" si="84"/>
        <v>0</v>
      </c>
      <c r="DG280" s="530" t="str">
        <f>IF(DF280=0,"",DF280/DB296)</f>
        <v/>
      </c>
      <c r="DH280" s="531">
        <f t="shared" si="85"/>
        <v>0</v>
      </c>
      <c r="DI280" s="200"/>
      <c r="DJ280" s="200"/>
      <c r="DK280" s="200">
        <v>0</v>
      </c>
      <c r="DL280" s="200">
        <v>0</v>
      </c>
      <c r="DM280" s="200">
        <v>0</v>
      </c>
      <c r="DN280" s="200">
        <v>0</v>
      </c>
      <c r="DO280" s="200">
        <v>0</v>
      </c>
      <c r="DP280" s="200">
        <v>0</v>
      </c>
      <c r="DQ280" s="1366" t="s">
        <v>672</v>
      </c>
      <c r="DR280" s="1375"/>
      <c r="DS280" s="1291">
        <v>151</v>
      </c>
      <c r="DT280" s="200">
        <v>0</v>
      </c>
      <c r="DU280" s="200">
        <v>0</v>
      </c>
      <c r="DV280" s="200">
        <v>0</v>
      </c>
      <c r="DW280" s="200">
        <v>0</v>
      </c>
      <c r="DX280" s="200">
        <v>0</v>
      </c>
      <c r="DY280" s="397"/>
    </row>
    <row r="281" spans="2:129" ht="15.95" customHeight="1">
      <c r="B281" s="532"/>
      <c r="C281" s="533"/>
      <c r="D281" s="534"/>
      <c r="E281" s="533"/>
      <c r="F281" s="534"/>
      <c r="G281" s="533"/>
      <c r="H281" s="534"/>
      <c r="I281" s="533"/>
      <c r="J281" s="534"/>
      <c r="K281" s="533"/>
      <c r="L281" s="534"/>
      <c r="M281" s="533"/>
      <c r="N281" s="534"/>
      <c r="O281" s="533"/>
      <c r="P281" s="534"/>
      <c r="Q281" s="533"/>
      <c r="R281" s="534"/>
      <c r="S281" s="533"/>
      <c r="T281" s="534"/>
      <c r="U281" s="533"/>
      <c r="V281" s="534"/>
      <c r="W281" s="533"/>
      <c r="X281" s="534"/>
      <c r="Y281" s="533"/>
      <c r="Z281" s="534"/>
      <c r="AA281" s="533"/>
      <c r="AB281" s="534"/>
      <c r="AC281" s="432"/>
      <c r="AD281" s="533"/>
      <c r="AE281" s="534"/>
      <c r="AF281" s="533"/>
      <c r="AG281" s="534"/>
      <c r="AH281" s="533"/>
      <c r="AI281" s="534"/>
      <c r="AJ281" s="533"/>
      <c r="AK281" s="534"/>
      <c r="AL281" s="533"/>
      <c r="AM281" s="534"/>
      <c r="AN281" s="533"/>
      <c r="AO281" s="534"/>
      <c r="AP281" s="533"/>
      <c r="AQ281" s="534"/>
      <c r="AR281" s="533"/>
      <c r="AS281" s="534"/>
      <c r="AT281" s="533"/>
      <c r="AU281" s="534"/>
      <c r="AV281" s="533"/>
      <c r="AW281" s="534"/>
      <c r="AX281" s="533"/>
      <c r="AY281" s="534"/>
      <c r="AZ281" s="533"/>
      <c r="BA281" s="534"/>
      <c r="BB281" s="533"/>
      <c r="BC281" s="534"/>
      <c r="BD281" s="433"/>
      <c r="BE281" s="533"/>
      <c r="BF281" s="534"/>
      <c r="BG281" s="533"/>
      <c r="BH281" s="534"/>
      <c r="BI281" s="533"/>
      <c r="BJ281" s="534"/>
      <c r="BK281" s="533"/>
      <c r="BL281" s="534"/>
      <c r="BM281" s="533"/>
      <c r="BN281" s="534"/>
      <c r="BO281" s="533"/>
      <c r="BP281" s="534"/>
      <c r="BQ281" s="533"/>
      <c r="BR281" s="534"/>
      <c r="BS281" s="533"/>
      <c r="BT281" s="534"/>
      <c r="BU281" s="533"/>
      <c r="BV281" s="534"/>
      <c r="BW281" s="533"/>
      <c r="BX281" s="534"/>
      <c r="BY281" s="533"/>
      <c r="BZ281" s="534"/>
      <c r="CA281" s="533"/>
      <c r="CB281" s="534"/>
      <c r="CC281" s="533"/>
      <c r="CD281" s="534"/>
      <c r="CE281" s="434"/>
      <c r="CF281" s="533"/>
      <c r="CG281" s="534"/>
      <c r="CH281" s="533"/>
      <c r="CI281" s="534"/>
      <c r="CJ281" s="533"/>
      <c r="CK281" s="534"/>
      <c r="CL281" s="533"/>
      <c r="CM281" s="534"/>
      <c r="CN281" s="533"/>
      <c r="CO281" s="534"/>
      <c r="CP281" s="533"/>
      <c r="CQ281" s="534"/>
      <c r="CR281" s="533"/>
      <c r="CS281" s="534"/>
      <c r="CT281" s="533"/>
      <c r="CU281" s="534"/>
      <c r="CV281" s="533"/>
      <c r="CW281" s="534"/>
      <c r="CX281" s="533"/>
      <c r="CY281" s="534"/>
      <c r="CZ281" s="533"/>
      <c r="DA281" s="534"/>
      <c r="DB281" s="533"/>
      <c r="DC281" s="534"/>
      <c r="DD281" s="533"/>
      <c r="DE281" s="534"/>
      <c r="DF281" s="529">
        <f t="shared" si="84"/>
        <v>0</v>
      </c>
      <c r="DG281" s="530" t="str">
        <f>IF(DF281=0,"",DF281/DB296)</f>
        <v/>
      </c>
      <c r="DH281" s="531">
        <f t="shared" si="85"/>
        <v>0</v>
      </c>
      <c r="DI281" s="200"/>
      <c r="DJ281" s="200"/>
      <c r="DK281" s="200">
        <v>0</v>
      </c>
      <c r="DL281" s="200">
        <v>0</v>
      </c>
      <c r="DM281" s="200">
        <v>0</v>
      </c>
      <c r="DN281" s="200">
        <v>0</v>
      </c>
      <c r="DO281" s="200">
        <v>0</v>
      </c>
      <c r="DP281" s="200">
        <v>0</v>
      </c>
      <c r="DQ281" s="1366" t="s">
        <v>699</v>
      </c>
      <c r="DR281" s="1375"/>
      <c r="DS281" s="1291">
        <v>152</v>
      </c>
      <c r="DT281" s="200">
        <v>0</v>
      </c>
      <c r="DU281" s="200">
        <v>0</v>
      </c>
      <c r="DV281" s="200">
        <v>0</v>
      </c>
      <c r="DW281" s="200">
        <v>0</v>
      </c>
      <c r="DX281" s="200">
        <v>0</v>
      </c>
      <c r="DY281" s="397"/>
    </row>
    <row r="282" spans="2:129" ht="15.95" customHeight="1">
      <c r="B282" s="3726"/>
      <c r="C282" s="521"/>
      <c r="D282" s="522"/>
      <c r="E282" s="521"/>
      <c r="F282" s="522"/>
      <c r="G282" s="521"/>
      <c r="H282" s="522"/>
      <c r="I282" s="521"/>
      <c r="J282" s="522"/>
      <c r="K282" s="521"/>
      <c r="L282" s="522"/>
      <c r="M282" s="521"/>
      <c r="N282" s="522"/>
      <c r="O282" s="521"/>
      <c r="P282" s="522"/>
      <c r="Q282" s="521"/>
      <c r="R282" s="522"/>
      <c r="S282" s="521"/>
      <c r="T282" s="522"/>
      <c r="U282" s="521"/>
      <c r="V282" s="522"/>
      <c r="W282" s="521"/>
      <c r="X282" s="522"/>
      <c r="Y282" s="521"/>
      <c r="Z282" s="522"/>
      <c r="AA282" s="521"/>
      <c r="AB282" s="523"/>
      <c r="AC282" s="432"/>
      <c r="AD282" s="521"/>
      <c r="AE282" s="522"/>
      <c r="AF282" s="521"/>
      <c r="AG282" s="522"/>
      <c r="AH282" s="521"/>
      <c r="AI282" s="522"/>
      <c r="AJ282" s="521"/>
      <c r="AK282" s="522"/>
      <c r="AL282" s="521"/>
      <c r="AM282" s="522"/>
      <c r="AN282" s="521"/>
      <c r="AO282" s="522"/>
      <c r="AP282" s="521"/>
      <c r="AQ282" s="522"/>
      <c r="AR282" s="521"/>
      <c r="AS282" s="522"/>
      <c r="AT282" s="521"/>
      <c r="AU282" s="522"/>
      <c r="AV282" s="521"/>
      <c r="AW282" s="522"/>
      <c r="AX282" s="521"/>
      <c r="AY282" s="522"/>
      <c r="AZ282" s="521"/>
      <c r="BA282" s="522"/>
      <c r="BB282" s="521"/>
      <c r="BC282" s="523"/>
      <c r="BD282" s="433"/>
      <c r="BE282" s="521"/>
      <c r="BF282" s="522"/>
      <c r="BG282" s="521"/>
      <c r="BH282" s="522"/>
      <c r="BI282" s="521"/>
      <c r="BJ282" s="522"/>
      <c r="BK282" s="521"/>
      <c r="BL282" s="522"/>
      <c r="BM282" s="521"/>
      <c r="BN282" s="522"/>
      <c r="BO282" s="521"/>
      <c r="BP282" s="522"/>
      <c r="BQ282" s="521"/>
      <c r="BR282" s="522"/>
      <c r="BS282" s="521"/>
      <c r="BT282" s="522"/>
      <c r="BU282" s="521"/>
      <c r="BV282" s="522"/>
      <c r="BW282" s="521"/>
      <c r="BX282" s="522"/>
      <c r="BY282" s="521"/>
      <c r="BZ282" s="522"/>
      <c r="CA282" s="521"/>
      <c r="CB282" s="522"/>
      <c r="CC282" s="521"/>
      <c r="CD282" s="523"/>
      <c r="CE282" s="434"/>
      <c r="CF282" s="521"/>
      <c r="CG282" s="522"/>
      <c r="CH282" s="521"/>
      <c r="CI282" s="522"/>
      <c r="CJ282" s="521"/>
      <c r="CK282" s="522"/>
      <c r="CL282" s="521"/>
      <c r="CM282" s="522"/>
      <c r="CN282" s="521"/>
      <c r="CO282" s="522"/>
      <c r="CP282" s="521"/>
      <c r="CQ282" s="522"/>
      <c r="CR282" s="521"/>
      <c r="CS282" s="522"/>
      <c r="CT282" s="521"/>
      <c r="CU282" s="522"/>
      <c r="CV282" s="521"/>
      <c r="CW282" s="522"/>
      <c r="CX282" s="521"/>
      <c r="CY282" s="522"/>
      <c r="CZ282" s="521"/>
      <c r="DA282" s="522"/>
      <c r="DB282" s="521"/>
      <c r="DC282" s="522"/>
      <c r="DD282" s="521"/>
      <c r="DE282" s="523"/>
      <c r="DF282" s="524">
        <f t="shared" si="84"/>
        <v>0</v>
      </c>
      <c r="DG282" s="525" t="str">
        <f>IF(DF282=0,"",DF282/DB296)</f>
        <v/>
      </c>
      <c r="DH282" s="526">
        <f t="shared" si="85"/>
        <v>0</v>
      </c>
      <c r="DI282" s="200"/>
      <c r="DJ282" s="200"/>
      <c r="DK282" s="200">
        <v>0</v>
      </c>
      <c r="DL282" s="200">
        <v>0</v>
      </c>
      <c r="DM282" s="200">
        <v>0</v>
      </c>
      <c r="DN282" s="200">
        <v>0</v>
      </c>
      <c r="DO282" s="200">
        <v>0</v>
      </c>
      <c r="DP282" s="200">
        <v>0</v>
      </c>
      <c r="DQ282" s="1366" t="s">
        <v>631</v>
      </c>
      <c r="DR282" s="1375"/>
      <c r="DS282" s="1291">
        <v>153</v>
      </c>
      <c r="DT282" s="200">
        <v>0</v>
      </c>
      <c r="DU282" s="200">
        <v>0</v>
      </c>
      <c r="DV282" s="200">
        <v>0</v>
      </c>
      <c r="DW282" s="200">
        <v>0</v>
      </c>
      <c r="DX282" s="200">
        <v>0</v>
      </c>
      <c r="DY282" s="397"/>
    </row>
    <row r="283" spans="2:129" ht="15.95" customHeight="1">
      <c r="B283" s="3726"/>
      <c r="C283" s="527"/>
      <c r="D283" s="528"/>
      <c r="E283" s="527"/>
      <c r="F283" s="528"/>
      <c r="G283" s="527"/>
      <c r="H283" s="528"/>
      <c r="I283" s="527"/>
      <c r="J283" s="528"/>
      <c r="K283" s="527"/>
      <c r="L283" s="528"/>
      <c r="M283" s="527"/>
      <c r="N283" s="528"/>
      <c r="O283" s="527"/>
      <c r="P283" s="528"/>
      <c r="Q283" s="527"/>
      <c r="R283" s="528"/>
      <c r="S283" s="527"/>
      <c r="T283" s="528"/>
      <c r="U283" s="527"/>
      <c r="V283" s="528"/>
      <c r="W283" s="527"/>
      <c r="X283" s="528"/>
      <c r="Y283" s="527"/>
      <c r="Z283" s="528"/>
      <c r="AA283" s="527"/>
      <c r="AB283" s="528"/>
      <c r="AC283" s="432"/>
      <c r="AD283" s="527"/>
      <c r="AE283" s="528"/>
      <c r="AF283" s="527"/>
      <c r="AG283" s="528"/>
      <c r="AH283" s="527"/>
      <c r="AI283" s="528"/>
      <c r="AJ283" s="527"/>
      <c r="AK283" s="528"/>
      <c r="AL283" s="527"/>
      <c r="AM283" s="528"/>
      <c r="AN283" s="527"/>
      <c r="AO283" s="528"/>
      <c r="AP283" s="527"/>
      <c r="AQ283" s="528"/>
      <c r="AR283" s="527"/>
      <c r="AS283" s="528"/>
      <c r="AT283" s="527"/>
      <c r="AU283" s="528"/>
      <c r="AV283" s="527"/>
      <c r="AW283" s="528"/>
      <c r="AX283" s="527"/>
      <c r="AY283" s="528"/>
      <c r="AZ283" s="527"/>
      <c r="BA283" s="528"/>
      <c r="BB283" s="527"/>
      <c r="BC283" s="528"/>
      <c r="BD283" s="433"/>
      <c r="BE283" s="527"/>
      <c r="BF283" s="528"/>
      <c r="BG283" s="527"/>
      <c r="BH283" s="528"/>
      <c r="BI283" s="527"/>
      <c r="BJ283" s="528"/>
      <c r="BK283" s="527"/>
      <c r="BL283" s="528"/>
      <c r="BM283" s="527"/>
      <c r="BN283" s="528"/>
      <c r="BO283" s="527"/>
      <c r="BP283" s="528"/>
      <c r="BQ283" s="527"/>
      <c r="BR283" s="528"/>
      <c r="BS283" s="527"/>
      <c r="BT283" s="528"/>
      <c r="BU283" s="527"/>
      <c r="BV283" s="528"/>
      <c r="BW283" s="527"/>
      <c r="BX283" s="528"/>
      <c r="BY283" s="527"/>
      <c r="BZ283" s="528"/>
      <c r="CA283" s="527"/>
      <c r="CB283" s="528"/>
      <c r="CC283" s="527"/>
      <c r="CD283" s="528"/>
      <c r="CE283" s="434"/>
      <c r="CF283" s="527"/>
      <c r="CG283" s="528"/>
      <c r="CH283" s="527"/>
      <c r="CI283" s="528"/>
      <c r="CJ283" s="527"/>
      <c r="CK283" s="528"/>
      <c r="CL283" s="527"/>
      <c r="CM283" s="528"/>
      <c r="CN283" s="527"/>
      <c r="CO283" s="528"/>
      <c r="CP283" s="527"/>
      <c r="CQ283" s="528"/>
      <c r="CR283" s="527"/>
      <c r="CS283" s="528"/>
      <c r="CT283" s="527"/>
      <c r="CU283" s="528"/>
      <c r="CV283" s="527"/>
      <c r="CW283" s="528"/>
      <c r="CX283" s="527"/>
      <c r="CY283" s="528"/>
      <c r="CZ283" s="527"/>
      <c r="DA283" s="528"/>
      <c r="DB283" s="527"/>
      <c r="DC283" s="528"/>
      <c r="DD283" s="527"/>
      <c r="DE283" s="528"/>
      <c r="DF283" s="529">
        <f t="shared" si="84"/>
        <v>0</v>
      </c>
      <c r="DG283" s="530" t="str">
        <f>IF(DF283=0,"",DF283/DB296)</f>
        <v/>
      </c>
      <c r="DH283" s="531">
        <f t="shared" si="85"/>
        <v>0</v>
      </c>
      <c r="DI283" s="200"/>
      <c r="DJ283" s="200"/>
      <c r="DK283" s="200">
        <v>0</v>
      </c>
      <c r="DL283" s="200">
        <v>0</v>
      </c>
      <c r="DM283" s="200">
        <v>0</v>
      </c>
      <c r="DN283" s="200">
        <v>0</v>
      </c>
      <c r="DO283" s="200">
        <v>0</v>
      </c>
      <c r="DP283" s="200">
        <v>0</v>
      </c>
      <c r="DQ283" s="1366" t="s">
        <v>650</v>
      </c>
      <c r="DR283" s="1375"/>
      <c r="DS283" s="1291">
        <v>154</v>
      </c>
      <c r="DT283" s="200">
        <v>0</v>
      </c>
      <c r="DU283" s="200">
        <v>0</v>
      </c>
      <c r="DV283" s="200">
        <v>0</v>
      </c>
      <c r="DW283" s="200">
        <v>0</v>
      </c>
      <c r="DX283" s="200">
        <v>0</v>
      </c>
      <c r="DY283" s="397"/>
    </row>
    <row r="284" spans="2:129" ht="15.95" customHeight="1">
      <c r="B284" s="532"/>
      <c r="C284" s="533"/>
      <c r="D284" s="534"/>
      <c r="E284" s="533"/>
      <c r="F284" s="534"/>
      <c r="G284" s="533"/>
      <c r="H284" s="534"/>
      <c r="I284" s="533"/>
      <c r="J284" s="534"/>
      <c r="K284" s="533"/>
      <c r="L284" s="534"/>
      <c r="M284" s="533"/>
      <c r="N284" s="534"/>
      <c r="O284" s="533"/>
      <c r="P284" s="534"/>
      <c r="Q284" s="533"/>
      <c r="R284" s="534"/>
      <c r="S284" s="533"/>
      <c r="T284" s="534"/>
      <c r="U284" s="533"/>
      <c r="V284" s="534"/>
      <c r="W284" s="533"/>
      <c r="X284" s="534"/>
      <c r="Y284" s="533"/>
      <c r="Z284" s="534"/>
      <c r="AA284" s="533"/>
      <c r="AB284" s="534"/>
      <c r="AC284" s="432"/>
      <c r="AD284" s="533"/>
      <c r="AE284" s="534"/>
      <c r="AF284" s="533"/>
      <c r="AG284" s="534"/>
      <c r="AH284" s="533"/>
      <c r="AI284" s="534"/>
      <c r="AJ284" s="533"/>
      <c r="AK284" s="534"/>
      <c r="AL284" s="533"/>
      <c r="AM284" s="534"/>
      <c r="AN284" s="533"/>
      <c r="AO284" s="534"/>
      <c r="AP284" s="533"/>
      <c r="AQ284" s="534"/>
      <c r="AR284" s="533"/>
      <c r="AS284" s="534"/>
      <c r="AT284" s="533"/>
      <c r="AU284" s="534"/>
      <c r="AV284" s="533"/>
      <c r="AW284" s="534"/>
      <c r="AX284" s="533"/>
      <c r="AY284" s="534"/>
      <c r="AZ284" s="533"/>
      <c r="BA284" s="534"/>
      <c r="BB284" s="533"/>
      <c r="BC284" s="534"/>
      <c r="BD284" s="433"/>
      <c r="BE284" s="533"/>
      <c r="BF284" s="534"/>
      <c r="BG284" s="533"/>
      <c r="BH284" s="534"/>
      <c r="BI284" s="533"/>
      <c r="BJ284" s="534"/>
      <c r="BK284" s="533"/>
      <c r="BL284" s="534"/>
      <c r="BM284" s="533"/>
      <c r="BN284" s="534"/>
      <c r="BO284" s="533"/>
      <c r="BP284" s="534"/>
      <c r="BQ284" s="533"/>
      <c r="BR284" s="534"/>
      <c r="BS284" s="533"/>
      <c r="BT284" s="534"/>
      <c r="BU284" s="533"/>
      <c r="BV284" s="534"/>
      <c r="BW284" s="533"/>
      <c r="BX284" s="534"/>
      <c r="BY284" s="533"/>
      <c r="BZ284" s="534"/>
      <c r="CA284" s="533"/>
      <c r="CB284" s="534"/>
      <c r="CC284" s="533"/>
      <c r="CD284" s="534"/>
      <c r="CE284" s="434"/>
      <c r="CF284" s="533"/>
      <c r="CG284" s="534"/>
      <c r="CH284" s="533"/>
      <c r="CI284" s="534"/>
      <c r="CJ284" s="533"/>
      <c r="CK284" s="534"/>
      <c r="CL284" s="533"/>
      <c r="CM284" s="534"/>
      <c r="CN284" s="533"/>
      <c r="CO284" s="534"/>
      <c r="CP284" s="533"/>
      <c r="CQ284" s="534"/>
      <c r="CR284" s="533"/>
      <c r="CS284" s="534"/>
      <c r="CT284" s="533"/>
      <c r="CU284" s="534"/>
      <c r="CV284" s="533"/>
      <c r="CW284" s="534"/>
      <c r="CX284" s="533"/>
      <c r="CY284" s="534"/>
      <c r="CZ284" s="533"/>
      <c r="DA284" s="534"/>
      <c r="DB284" s="533"/>
      <c r="DC284" s="534"/>
      <c r="DD284" s="533"/>
      <c r="DE284" s="534"/>
      <c r="DF284" s="529">
        <f t="shared" si="84"/>
        <v>0</v>
      </c>
      <c r="DG284" s="530" t="str">
        <f>IF(DF284=0,"",DF284/DB296)</f>
        <v/>
      </c>
      <c r="DH284" s="531">
        <f t="shared" si="85"/>
        <v>0</v>
      </c>
      <c r="DI284" s="200"/>
      <c r="DJ284" s="200"/>
      <c r="DK284" s="200">
        <v>0</v>
      </c>
      <c r="DL284" s="200">
        <v>0</v>
      </c>
      <c r="DM284" s="200">
        <v>0</v>
      </c>
      <c r="DN284" s="200">
        <v>0</v>
      </c>
      <c r="DO284" s="200">
        <v>0</v>
      </c>
      <c r="DP284" s="200">
        <v>0</v>
      </c>
      <c r="DQ284" s="1366" t="s">
        <v>689</v>
      </c>
      <c r="DR284" s="1375"/>
      <c r="DS284" s="1291">
        <v>155</v>
      </c>
      <c r="DT284" s="200">
        <v>0</v>
      </c>
      <c r="DU284" s="200">
        <v>0</v>
      </c>
      <c r="DV284" s="200">
        <v>0</v>
      </c>
      <c r="DW284" s="200">
        <v>0</v>
      </c>
      <c r="DX284" s="200">
        <v>0</v>
      </c>
      <c r="DY284" s="397"/>
    </row>
    <row r="285" spans="2:129" ht="15.95" customHeight="1">
      <c r="B285" s="3726"/>
      <c r="C285" s="521"/>
      <c r="D285" s="522"/>
      <c r="E285" s="521"/>
      <c r="F285" s="522"/>
      <c r="G285" s="521"/>
      <c r="H285" s="522"/>
      <c r="I285" s="521"/>
      <c r="J285" s="522"/>
      <c r="K285" s="521"/>
      <c r="L285" s="522"/>
      <c r="M285" s="521"/>
      <c r="N285" s="522"/>
      <c r="O285" s="521"/>
      <c r="P285" s="522"/>
      <c r="Q285" s="521"/>
      <c r="R285" s="522"/>
      <c r="S285" s="521"/>
      <c r="T285" s="522"/>
      <c r="U285" s="521"/>
      <c r="V285" s="522"/>
      <c r="W285" s="521"/>
      <c r="X285" s="522"/>
      <c r="Y285" s="521"/>
      <c r="Z285" s="522"/>
      <c r="AA285" s="521"/>
      <c r="AB285" s="523"/>
      <c r="AC285" s="432"/>
      <c r="AD285" s="521"/>
      <c r="AE285" s="522"/>
      <c r="AF285" s="521"/>
      <c r="AG285" s="522"/>
      <c r="AH285" s="521"/>
      <c r="AI285" s="522"/>
      <c r="AJ285" s="521"/>
      <c r="AK285" s="522"/>
      <c r="AL285" s="521"/>
      <c r="AM285" s="522"/>
      <c r="AN285" s="521"/>
      <c r="AO285" s="522"/>
      <c r="AP285" s="521"/>
      <c r="AQ285" s="522"/>
      <c r="AR285" s="521"/>
      <c r="AS285" s="522"/>
      <c r="AT285" s="521"/>
      <c r="AU285" s="522"/>
      <c r="AV285" s="521"/>
      <c r="AW285" s="522"/>
      <c r="AX285" s="521"/>
      <c r="AY285" s="522"/>
      <c r="AZ285" s="521"/>
      <c r="BA285" s="522"/>
      <c r="BB285" s="521"/>
      <c r="BC285" s="523"/>
      <c r="BD285" s="433"/>
      <c r="BE285" s="521"/>
      <c r="BF285" s="522"/>
      <c r="BG285" s="521"/>
      <c r="BH285" s="522"/>
      <c r="BI285" s="521"/>
      <c r="BJ285" s="522"/>
      <c r="BK285" s="521"/>
      <c r="BL285" s="522"/>
      <c r="BM285" s="521"/>
      <c r="BN285" s="522"/>
      <c r="BO285" s="521"/>
      <c r="BP285" s="522"/>
      <c r="BQ285" s="521"/>
      <c r="BR285" s="522"/>
      <c r="BS285" s="521"/>
      <c r="BT285" s="522"/>
      <c r="BU285" s="521"/>
      <c r="BV285" s="522"/>
      <c r="BW285" s="521"/>
      <c r="BX285" s="522"/>
      <c r="BY285" s="521"/>
      <c r="BZ285" s="522"/>
      <c r="CA285" s="521"/>
      <c r="CB285" s="522"/>
      <c r="CC285" s="521"/>
      <c r="CD285" s="523"/>
      <c r="CE285" s="434"/>
      <c r="CF285" s="521"/>
      <c r="CG285" s="522"/>
      <c r="CH285" s="521"/>
      <c r="CI285" s="522"/>
      <c r="CJ285" s="521"/>
      <c r="CK285" s="522"/>
      <c r="CL285" s="521"/>
      <c r="CM285" s="522"/>
      <c r="CN285" s="521"/>
      <c r="CO285" s="522"/>
      <c r="CP285" s="521"/>
      <c r="CQ285" s="522"/>
      <c r="CR285" s="521"/>
      <c r="CS285" s="522"/>
      <c r="CT285" s="521"/>
      <c r="CU285" s="522"/>
      <c r="CV285" s="521"/>
      <c r="CW285" s="522"/>
      <c r="CX285" s="521"/>
      <c r="CY285" s="522"/>
      <c r="CZ285" s="521"/>
      <c r="DA285" s="522"/>
      <c r="DB285" s="521"/>
      <c r="DC285" s="522"/>
      <c r="DD285" s="521"/>
      <c r="DE285" s="523"/>
      <c r="DF285" s="524">
        <f t="shared" si="84"/>
        <v>0</v>
      </c>
      <c r="DG285" s="525" t="str">
        <f>IF(DF285=0,"",DF285/DB296)</f>
        <v/>
      </c>
      <c r="DH285" s="526">
        <f t="shared" si="85"/>
        <v>0</v>
      </c>
      <c r="DI285" s="200"/>
      <c r="DJ285" s="200"/>
      <c r="DK285" s="200">
        <v>0</v>
      </c>
      <c r="DL285" s="200">
        <v>0</v>
      </c>
      <c r="DM285" s="200">
        <v>0</v>
      </c>
      <c r="DN285" s="200">
        <v>0</v>
      </c>
      <c r="DO285" s="200">
        <v>0</v>
      </c>
      <c r="DP285" s="200">
        <v>0</v>
      </c>
      <c r="DQ285" s="1366" t="s">
        <v>704</v>
      </c>
      <c r="DR285" s="1375"/>
      <c r="DS285" s="1291">
        <v>156</v>
      </c>
      <c r="DT285" s="200">
        <v>0</v>
      </c>
      <c r="DU285" s="200">
        <v>0</v>
      </c>
      <c r="DV285" s="200">
        <v>0</v>
      </c>
      <c r="DW285" s="200">
        <v>0</v>
      </c>
      <c r="DX285" s="200">
        <v>0</v>
      </c>
      <c r="DY285" s="397"/>
    </row>
    <row r="286" spans="2:129" ht="15.95" customHeight="1">
      <c r="B286" s="3726"/>
      <c r="C286" s="527"/>
      <c r="D286" s="528"/>
      <c r="E286" s="527"/>
      <c r="F286" s="528"/>
      <c r="G286" s="527"/>
      <c r="H286" s="528"/>
      <c r="I286" s="527"/>
      <c r="J286" s="528"/>
      <c r="K286" s="527"/>
      <c r="L286" s="528"/>
      <c r="M286" s="527"/>
      <c r="N286" s="528"/>
      <c r="O286" s="527"/>
      <c r="P286" s="528"/>
      <c r="Q286" s="527"/>
      <c r="R286" s="528"/>
      <c r="S286" s="527"/>
      <c r="T286" s="528"/>
      <c r="U286" s="527"/>
      <c r="V286" s="528"/>
      <c r="W286" s="527"/>
      <c r="X286" s="528"/>
      <c r="Y286" s="527"/>
      <c r="Z286" s="528"/>
      <c r="AA286" s="527"/>
      <c r="AB286" s="528"/>
      <c r="AC286" s="432"/>
      <c r="AD286" s="527"/>
      <c r="AE286" s="528"/>
      <c r="AF286" s="527"/>
      <c r="AG286" s="528"/>
      <c r="AH286" s="527"/>
      <c r="AI286" s="528"/>
      <c r="AJ286" s="527"/>
      <c r="AK286" s="528"/>
      <c r="AL286" s="527"/>
      <c r="AM286" s="528"/>
      <c r="AN286" s="527"/>
      <c r="AO286" s="528"/>
      <c r="AP286" s="527"/>
      <c r="AQ286" s="528"/>
      <c r="AR286" s="527"/>
      <c r="AS286" s="528"/>
      <c r="AT286" s="527"/>
      <c r="AU286" s="528"/>
      <c r="AV286" s="527"/>
      <c r="AW286" s="528"/>
      <c r="AX286" s="527"/>
      <c r="AY286" s="528"/>
      <c r="AZ286" s="527"/>
      <c r="BA286" s="528"/>
      <c r="BB286" s="527"/>
      <c r="BC286" s="528"/>
      <c r="BD286" s="433"/>
      <c r="BE286" s="527"/>
      <c r="BF286" s="528"/>
      <c r="BG286" s="527"/>
      <c r="BH286" s="528"/>
      <c r="BI286" s="527"/>
      <c r="BJ286" s="528"/>
      <c r="BK286" s="527"/>
      <c r="BL286" s="528"/>
      <c r="BM286" s="527"/>
      <c r="BN286" s="528"/>
      <c r="BO286" s="527"/>
      <c r="BP286" s="528"/>
      <c r="BQ286" s="527"/>
      <c r="BR286" s="528"/>
      <c r="BS286" s="527"/>
      <c r="BT286" s="528"/>
      <c r="BU286" s="527"/>
      <c r="BV286" s="528"/>
      <c r="BW286" s="527"/>
      <c r="BX286" s="528"/>
      <c r="BY286" s="527"/>
      <c r="BZ286" s="528"/>
      <c r="CA286" s="527"/>
      <c r="CB286" s="528"/>
      <c r="CC286" s="527"/>
      <c r="CD286" s="528"/>
      <c r="CE286" s="434"/>
      <c r="CF286" s="527"/>
      <c r="CG286" s="528"/>
      <c r="CH286" s="527"/>
      <c r="CI286" s="528"/>
      <c r="CJ286" s="527"/>
      <c r="CK286" s="528"/>
      <c r="CL286" s="527"/>
      <c r="CM286" s="528"/>
      <c r="CN286" s="527"/>
      <c r="CO286" s="528"/>
      <c r="CP286" s="527"/>
      <c r="CQ286" s="528"/>
      <c r="CR286" s="527"/>
      <c r="CS286" s="528"/>
      <c r="CT286" s="527"/>
      <c r="CU286" s="528"/>
      <c r="CV286" s="527"/>
      <c r="CW286" s="528"/>
      <c r="CX286" s="527"/>
      <c r="CY286" s="528"/>
      <c r="CZ286" s="527"/>
      <c r="DA286" s="528"/>
      <c r="DB286" s="527"/>
      <c r="DC286" s="528"/>
      <c r="DD286" s="527"/>
      <c r="DE286" s="528"/>
      <c r="DF286" s="529">
        <f t="shared" si="84"/>
        <v>0</v>
      </c>
      <c r="DG286" s="530" t="str">
        <f>IF(DF286=0,"",DF286/DB296)</f>
        <v/>
      </c>
      <c r="DH286" s="531">
        <f t="shared" si="85"/>
        <v>0</v>
      </c>
      <c r="DI286" s="200"/>
      <c r="DJ286" s="200"/>
      <c r="DK286" s="200">
        <v>0</v>
      </c>
      <c r="DL286" s="200">
        <v>0</v>
      </c>
      <c r="DM286" s="200">
        <v>0</v>
      </c>
      <c r="DN286" s="200">
        <v>0</v>
      </c>
      <c r="DO286" s="200">
        <v>0</v>
      </c>
      <c r="DP286" s="200">
        <v>0</v>
      </c>
      <c r="DQ286" s="1366" t="s">
        <v>705</v>
      </c>
      <c r="DR286" s="1375"/>
      <c r="DS286" s="1291">
        <v>157</v>
      </c>
      <c r="DT286" s="200">
        <v>0</v>
      </c>
      <c r="DU286" s="200">
        <v>0</v>
      </c>
      <c r="DV286" s="200">
        <v>0</v>
      </c>
      <c r="DW286" s="200">
        <v>0</v>
      </c>
      <c r="DX286" s="200">
        <v>0</v>
      </c>
      <c r="DY286" s="397"/>
    </row>
    <row r="287" spans="2:129" ht="15.95" customHeight="1">
      <c r="B287" s="537"/>
      <c r="C287" s="533"/>
      <c r="D287" s="534"/>
      <c r="E287" s="533"/>
      <c r="F287" s="534"/>
      <c r="G287" s="533"/>
      <c r="H287" s="534"/>
      <c r="I287" s="533"/>
      <c r="J287" s="534"/>
      <c r="K287" s="533"/>
      <c r="L287" s="534"/>
      <c r="M287" s="533"/>
      <c r="N287" s="534"/>
      <c r="O287" s="533"/>
      <c r="P287" s="534"/>
      <c r="Q287" s="533"/>
      <c r="R287" s="534"/>
      <c r="S287" s="533"/>
      <c r="T287" s="534"/>
      <c r="U287" s="533"/>
      <c r="V287" s="534"/>
      <c r="W287" s="533"/>
      <c r="X287" s="534"/>
      <c r="Y287" s="533"/>
      <c r="Z287" s="534"/>
      <c r="AA287" s="533"/>
      <c r="AB287" s="534"/>
      <c r="AC287" s="432"/>
      <c r="AD287" s="533"/>
      <c r="AE287" s="534"/>
      <c r="AF287" s="533"/>
      <c r="AG287" s="534"/>
      <c r="AH287" s="533"/>
      <c r="AI287" s="534"/>
      <c r="AJ287" s="533"/>
      <c r="AK287" s="534"/>
      <c r="AL287" s="533"/>
      <c r="AM287" s="534"/>
      <c r="AN287" s="533"/>
      <c r="AO287" s="534"/>
      <c r="AP287" s="533"/>
      <c r="AQ287" s="534"/>
      <c r="AR287" s="533"/>
      <c r="AS287" s="534"/>
      <c r="AT287" s="533"/>
      <c r="AU287" s="534"/>
      <c r="AV287" s="533"/>
      <c r="AW287" s="534"/>
      <c r="AX287" s="533"/>
      <c r="AY287" s="534"/>
      <c r="AZ287" s="533"/>
      <c r="BA287" s="534"/>
      <c r="BB287" s="533"/>
      <c r="BC287" s="534"/>
      <c r="BD287" s="433"/>
      <c r="BE287" s="533"/>
      <c r="BF287" s="534"/>
      <c r="BG287" s="533"/>
      <c r="BH287" s="534"/>
      <c r="BI287" s="533"/>
      <c r="BJ287" s="534"/>
      <c r="BK287" s="533"/>
      <c r="BL287" s="534"/>
      <c r="BM287" s="533"/>
      <c r="BN287" s="534"/>
      <c r="BO287" s="533"/>
      <c r="BP287" s="534"/>
      <c r="BQ287" s="533"/>
      <c r="BR287" s="534"/>
      <c r="BS287" s="533"/>
      <c r="BT287" s="534"/>
      <c r="BU287" s="533"/>
      <c r="BV287" s="534"/>
      <c r="BW287" s="533"/>
      <c r="BX287" s="534"/>
      <c r="BY287" s="533"/>
      <c r="BZ287" s="534"/>
      <c r="CA287" s="533"/>
      <c r="CB287" s="534"/>
      <c r="CC287" s="533"/>
      <c r="CD287" s="534"/>
      <c r="CE287" s="434"/>
      <c r="CF287" s="533"/>
      <c r="CG287" s="534"/>
      <c r="CH287" s="533"/>
      <c r="CI287" s="534"/>
      <c r="CJ287" s="533"/>
      <c r="CK287" s="534"/>
      <c r="CL287" s="533"/>
      <c r="CM287" s="534"/>
      <c r="CN287" s="533"/>
      <c r="CO287" s="534"/>
      <c r="CP287" s="533"/>
      <c r="CQ287" s="534"/>
      <c r="CR287" s="533"/>
      <c r="CS287" s="534"/>
      <c r="CT287" s="533"/>
      <c r="CU287" s="534"/>
      <c r="CV287" s="533"/>
      <c r="CW287" s="534"/>
      <c r="CX287" s="533"/>
      <c r="CY287" s="534"/>
      <c r="CZ287" s="533"/>
      <c r="DA287" s="534"/>
      <c r="DB287" s="533"/>
      <c r="DC287" s="534"/>
      <c r="DD287" s="533"/>
      <c r="DE287" s="534"/>
      <c r="DF287" s="1295">
        <f t="shared" si="84"/>
        <v>0</v>
      </c>
      <c r="DG287" s="538" t="str">
        <f>IF(DF287=0,"",DF287/DB296)</f>
        <v/>
      </c>
      <c r="DH287" s="539">
        <f t="shared" si="85"/>
        <v>0</v>
      </c>
      <c r="DI287" s="200"/>
      <c r="DJ287" s="200"/>
      <c r="DK287" s="200">
        <v>0</v>
      </c>
      <c r="DL287" s="200">
        <v>0</v>
      </c>
      <c r="DM287" s="200">
        <v>0</v>
      </c>
      <c r="DN287" s="200">
        <v>0</v>
      </c>
      <c r="DO287" s="200">
        <v>0</v>
      </c>
      <c r="DP287" s="200">
        <v>0</v>
      </c>
      <c r="DQ287" s="1366" t="s">
        <v>630</v>
      </c>
      <c r="DR287" s="1375"/>
      <c r="DS287" s="1291">
        <v>158</v>
      </c>
      <c r="DT287" s="200">
        <v>0</v>
      </c>
      <c r="DU287" s="200">
        <v>0</v>
      </c>
      <c r="DV287" s="200">
        <v>0</v>
      </c>
      <c r="DW287" s="200">
        <v>0</v>
      </c>
      <c r="DX287" s="200">
        <v>0</v>
      </c>
      <c r="DY287" s="397"/>
    </row>
    <row r="288" spans="2:129" s="2" customFormat="1" ht="15.95" customHeight="1">
      <c r="B288" s="441" t="s">
        <v>847</v>
      </c>
      <c r="C288" s="3023">
        <v>1</v>
      </c>
      <c r="D288" s="3024"/>
      <c r="E288" s="3023">
        <f>C288+1</f>
        <v>2</v>
      </c>
      <c r="F288" s="3024"/>
      <c r="G288" s="3023">
        <f>E288+1</f>
        <v>3</v>
      </c>
      <c r="H288" s="3024"/>
      <c r="I288" s="3023">
        <f>G288+1</f>
        <v>4</v>
      </c>
      <c r="J288" s="3024"/>
      <c r="K288" s="3023">
        <f>I288+1</f>
        <v>5</v>
      </c>
      <c r="L288" s="3024"/>
      <c r="M288" s="3023">
        <f>K288+1</f>
        <v>6</v>
      </c>
      <c r="N288" s="3024"/>
      <c r="O288" s="3023">
        <f>M288+1</f>
        <v>7</v>
      </c>
      <c r="P288" s="3024"/>
      <c r="Q288" s="3023">
        <f>O288+1</f>
        <v>8</v>
      </c>
      <c r="R288" s="3024"/>
      <c r="S288" s="3023">
        <f>Q288+1</f>
        <v>9</v>
      </c>
      <c r="T288" s="3024"/>
      <c r="U288" s="3023">
        <f>S288+1</f>
        <v>10</v>
      </c>
      <c r="V288" s="3024"/>
      <c r="W288" s="3023">
        <f>U288+1</f>
        <v>11</v>
      </c>
      <c r="X288" s="3024"/>
      <c r="Y288" s="3023">
        <f>W288+1</f>
        <v>12</v>
      </c>
      <c r="Z288" s="3024"/>
      <c r="AA288" s="3023">
        <f>Y288+1</f>
        <v>13</v>
      </c>
      <c r="AB288" s="3024"/>
      <c r="AC288" s="113"/>
      <c r="AD288" s="3023">
        <f>AA288+1</f>
        <v>14</v>
      </c>
      <c r="AE288" s="3024"/>
      <c r="AF288" s="3023">
        <f>AD288+1</f>
        <v>15</v>
      </c>
      <c r="AG288" s="3024"/>
      <c r="AH288" s="3023">
        <f>AF288+1</f>
        <v>16</v>
      </c>
      <c r="AI288" s="3024"/>
      <c r="AJ288" s="3023">
        <f>AH288+1</f>
        <v>17</v>
      </c>
      <c r="AK288" s="3024"/>
      <c r="AL288" s="3023">
        <f>AJ288+1</f>
        <v>18</v>
      </c>
      <c r="AM288" s="3024"/>
      <c r="AN288" s="3023">
        <f>AL288+1</f>
        <v>19</v>
      </c>
      <c r="AO288" s="3024"/>
      <c r="AP288" s="3023">
        <f>AN288+1</f>
        <v>20</v>
      </c>
      <c r="AQ288" s="3024"/>
      <c r="AR288" s="3023">
        <f>AP288+1</f>
        <v>21</v>
      </c>
      <c r="AS288" s="3024"/>
      <c r="AT288" s="3023">
        <f>AR288+1</f>
        <v>22</v>
      </c>
      <c r="AU288" s="3024"/>
      <c r="AV288" s="3023">
        <f>AT288+1</f>
        <v>23</v>
      </c>
      <c r="AW288" s="3024"/>
      <c r="AX288" s="3023">
        <f>AV288+1</f>
        <v>24</v>
      </c>
      <c r="AY288" s="3024"/>
      <c r="AZ288" s="3023">
        <f>AX288+1</f>
        <v>25</v>
      </c>
      <c r="BA288" s="3024"/>
      <c r="BB288" s="3023">
        <f>AZ288+1</f>
        <v>26</v>
      </c>
      <c r="BC288" s="3024"/>
      <c r="BD288" s="114"/>
      <c r="BE288" s="3023">
        <f>BB288+1</f>
        <v>27</v>
      </c>
      <c r="BF288" s="3024"/>
      <c r="BG288" s="3023">
        <f>BE288+1</f>
        <v>28</v>
      </c>
      <c r="BH288" s="3024"/>
      <c r="BI288" s="3023">
        <f>BG288+1</f>
        <v>29</v>
      </c>
      <c r="BJ288" s="3024"/>
      <c r="BK288" s="3023">
        <f>BI288+1</f>
        <v>30</v>
      </c>
      <c r="BL288" s="3024"/>
      <c r="BM288" s="3023">
        <f>BK288+1</f>
        <v>31</v>
      </c>
      <c r="BN288" s="3024"/>
      <c r="BO288" s="3023">
        <f>BM288+1</f>
        <v>32</v>
      </c>
      <c r="BP288" s="3024"/>
      <c r="BQ288" s="3023">
        <f>BO288+1</f>
        <v>33</v>
      </c>
      <c r="BR288" s="3024"/>
      <c r="BS288" s="3023">
        <f>BQ288+1</f>
        <v>34</v>
      </c>
      <c r="BT288" s="3024"/>
      <c r="BU288" s="3023">
        <f>BS288+1</f>
        <v>35</v>
      </c>
      <c r="BV288" s="3024"/>
      <c r="BW288" s="3023">
        <f>BU288+1</f>
        <v>36</v>
      </c>
      <c r="BX288" s="3024"/>
      <c r="BY288" s="3023">
        <f>BW288+1</f>
        <v>37</v>
      </c>
      <c r="BZ288" s="3024"/>
      <c r="CA288" s="3023">
        <f>BY288+1</f>
        <v>38</v>
      </c>
      <c r="CB288" s="3024"/>
      <c r="CC288" s="3023">
        <f>CA288+1</f>
        <v>39</v>
      </c>
      <c r="CD288" s="3024"/>
      <c r="CE288" s="115"/>
      <c r="CF288" s="3023">
        <f>CC288+1</f>
        <v>40</v>
      </c>
      <c r="CG288" s="3024"/>
      <c r="CH288" s="3023">
        <f>CF288+1</f>
        <v>41</v>
      </c>
      <c r="CI288" s="3024"/>
      <c r="CJ288" s="3023">
        <f>CH288+1</f>
        <v>42</v>
      </c>
      <c r="CK288" s="3024"/>
      <c r="CL288" s="3023">
        <f>CJ288+1</f>
        <v>43</v>
      </c>
      <c r="CM288" s="3024"/>
      <c r="CN288" s="3023">
        <f>CL288+1</f>
        <v>44</v>
      </c>
      <c r="CO288" s="3024"/>
      <c r="CP288" s="3023">
        <f>CN288+1</f>
        <v>45</v>
      </c>
      <c r="CQ288" s="3024"/>
      <c r="CR288" s="3023">
        <f>CP288+1</f>
        <v>46</v>
      </c>
      <c r="CS288" s="3024"/>
      <c r="CT288" s="3023">
        <f>CR288+1</f>
        <v>47</v>
      </c>
      <c r="CU288" s="3024"/>
      <c r="CV288" s="3023">
        <f>CT288+1</f>
        <v>48</v>
      </c>
      <c r="CW288" s="3024"/>
      <c r="CX288" s="3023">
        <f>CV288+1</f>
        <v>49</v>
      </c>
      <c r="CY288" s="3024"/>
      <c r="CZ288" s="3023">
        <f>CX288+1</f>
        <v>50</v>
      </c>
      <c r="DA288" s="3024"/>
      <c r="DB288" s="3023">
        <f t="shared" ref="DB288" si="86">CZ288+1</f>
        <v>51</v>
      </c>
      <c r="DC288" s="3024"/>
      <c r="DD288" s="3023">
        <f>DB288+1</f>
        <v>52</v>
      </c>
      <c r="DE288" s="3024"/>
      <c r="DF288" s="100" t="s">
        <v>937</v>
      </c>
      <c r="DG288" s="101"/>
      <c r="DH288" s="96"/>
      <c r="DI288" s="564">
        <v>0</v>
      </c>
      <c r="DJ288" s="564">
        <v>0</v>
      </c>
      <c r="DK288" s="200">
        <v>0</v>
      </c>
      <c r="DL288" s="200">
        <v>0</v>
      </c>
      <c r="DM288" s="200">
        <v>0</v>
      </c>
      <c r="DN288" s="200">
        <v>0</v>
      </c>
      <c r="DO288" s="200">
        <v>0</v>
      </c>
      <c r="DP288" s="200">
        <v>0</v>
      </c>
      <c r="DQ288" s="1366" t="s">
        <v>663</v>
      </c>
      <c r="DR288" s="1375"/>
      <c r="DS288" s="1291">
        <v>159</v>
      </c>
      <c r="DT288" s="200">
        <v>0</v>
      </c>
      <c r="DU288" s="200">
        <v>0</v>
      </c>
      <c r="DV288" s="200">
        <v>0</v>
      </c>
      <c r="DW288" s="200">
        <v>0</v>
      </c>
      <c r="DX288" s="200">
        <v>0</v>
      </c>
      <c r="DY288" s="397"/>
    </row>
    <row r="289" spans="2:129" s="2" customFormat="1" ht="15.95" customHeight="1">
      <c r="B289" s="413" t="s">
        <v>205</v>
      </c>
      <c r="C289" s="1258" t="s">
        <v>66</v>
      </c>
      <c r="D289" s="103" t="s">
        <v>77</v>
      </c>
      <c r="E289" s="102" t="s">
        <v>66</v>
      </c>
      <c r="F289" s="103" t="s">
        <v>77</v>
      </c>
      <c r="G289" s="102" t="s">
        <v>66</v>
      </c>
      <c r="H289" s="103" t="s">
        <v>77</v>
      </c>
      <c r="I289" s="102" t="s">
        <v>66</v>
      </c>
      <c r="J289" s="103" t="s">
        <v>77</v>
      </c>
      <c r="K289" s="102" t="s">
        <v>66</v>
      </c>
      <c r="L289" s="103" t="s">
        <v>77</v>
      </c>
      <c r="M289" s="102" t="s">
        <v>66</v>
      </c>
      <c r="N289" s="103" t="s">
        <v>77</v>
      </c>
      <c r="O289" s="102" t="s">
        <v>66</v>
      </c>
      <c r="P289" s="103" t="s">
        <v>77</v>
      </c>
      <c r="Q289" s="102" t="s">
        <v>66</v>
      </c>
      <c r="R289" s="103" t="s">
        <v>77</v>
      </c>
      <c r="S289" s="102" t="s">
        <v>66</v>
      </c>
      <c r="T289" s="103" t="s">
        <v>77</v>
      </c>
      <c r="U289" s="102" t="s">
        <v>66</v>
      </c>
      <c r="V289" s="103" t="s">
        <v>77</v>
      </c>
      <c r="W289" s="102" t="s">
        <v>66</v>
      </c>
      <c r="X289" s="103" t="s">
        <v>77</v>
      </c>
      <c r="Y289" s="102" t="s">
        <v>66</v>
      </c>
      <c r="Z289" s="103" t="s">
        <v>77</v>
      </c>
      <c r="AA289" s="102" t="s">
        <v>66</v>
      </c>
      <c r="AB289" s="104" t="s">
        <v>77</v>
      </c>
      <c r="AC289" s="97"/>
      <c r="AD289" s="105" t="s">
        <v>66</v>
      </c>
      <c r="AE289" s="103" t="s">
        <v>77</v>
      </c>
      <c r="AF289" s="106" t="s">
        <v>66</v>
      </c>
      <c r="AG289" s="103" t="s">
        <v>77</v>
      </c>
      <c r="AH289" s="106" t="s">
        <v>66</v>
      </c>
      <c r="AI289" s="103" t="s">
        <v>77</v>
      </c>
      <c r="AJ289" s="106" t="s">
        <v>66</v>
      </c>
      <c r="AK289" s="103" t="s">
        <v>77</v>
      </c>
      <c r="AL289" s="106" t="s">
        <v>66</v>
      </c>
      <c r="AM289" s="103" t="s">
        <v>77</v>
      </c>
      <c r="AN289" s="106" t="s">
        <v>66</v>
      </c>
      <c r="AO289" s="103" t="s">
        <v>77</v>
      </c>
      <c r="AP289" s="106" t="s">
        <v>66</v>
      </c>
      <c r="AQ289" s="103" t="s">
        <v>77</v>
      </c>
      <c r="AR289" s="106" t="s">
        <v>66</v>
      </c>
      <c r="AS289" s="103" t="s">
        <v>77</v>
      </c>
      <c r="AT289" s="106" t="s">
        <v>66</v>
      </c>
      <c r="AU289" s="103" t="s">
        <v>77</v>
      </c>
      <c r="AV289" s="106" t="s">
        <v>66</v>
      </c>
      <c r="AW289" s="103" t="s">
        <v>77</v>
      </c>
      <c r="AX289" s="106" t="s">
        <v>66</v>
      </c>
      <c r="AY289" s="103" t="s">
        <v>77</v>
      </c>
      <c r="AZ289" s="106" t="s">
        <v>66</v>
      </c>
      <c r="BA289" s="103" t="s">
        <v>77</v>
      </c>
      <c r="BB289" s="106" t="s">
        <v>66</v>
      </c>
      <c r="BC289" s="104" t="s">
        <v>77</v>
      </c>
      <c r="BD289" s="98"/>
      <c r="BE289" s="107" t="s">
        <v>66</v>
      </c>
      <c r="BF289" s="103" t="s">
        <v>77</v>
      </c>
      <c r="BG289" s="108" t="s">
        <v>66</v>
      </c>
      <c r="BH289" s="103" t="s">
        <v>77</v>
      </c>
      <c r="BI289" s="108" t="s">
        <v>66</v>
      </c>
      <c r="BJ289" s="103" t="s">
        <v>77</v>
      </c>
      <c r="BK289" s="108" t="s">
        <v>66</v>
      </c>
      <c r="BL289" s="103" t="s">
        <v>77</v>
      </c>
      <c r="BM289" s="108" t="s">
        <v>66</v>
      </c>
      <c r="BN289" s="103" t="s">
        <v>77</v>
      </c>
      <c r="BO289" s="108" t="s">
        <v>66</v>
      </c>
      <c r="BP289" s="103" t="s">
        <v>77</v>
      </c>
      <c r="BQ289" s="108" t="s">
        <v>66</v>
      </c>
      <c r="BR289" s="103" t="s">
        <v>77</v>
      </c>
      <c r="BS289" s="108" t="s">
        <v>66</v>
      </c>
      <c r="BT289" s="103" t="s">
        <v>77</v>
      </c>
      <c r="BU289" s="108" t="s">
        <v>66</v>
      </c>
      <c r="BV289" s="103" t="s">
        <v>77</v>
      </c>
      <c r="BW289" s="108" t="s">
        <v>66</v>
      </c>
      <c r="BX289" s="103" t="s">
        <v>77</v>
      </c>
      <c r="BY289" s="108" t="s">
        <v>66</v>
      </c>
      <c r="BZ289" s="103" t="s">
        <v>77</v>
      </c>
      <c r="CA289" s="108" t="s">
        <v>66</v>
      </c>
      <c r="CB289" s="103" t="s">
        <v>77</v>
      </c>
      <c r="CC289" s="108" t="s">
        <v>66</v>
      </c>
      <c r="CD289" s="104" t="s">
        <v>77</v>
      </c>
      <c r="CE289" s="99"/>
      <c r="CF289" s="109" t="s">
        <v>66</v>
      </c>
      <c r="CG289" s="103" t="s">
        <v>77</v>
      </c>
      <c r="CH289" s="110" t="s">
        <v>66</v>
      </c>
      <c r="CI289" s="103" t="s">
        <v>77</v>
      </c>
      <c r="CJ289" s="110" t="s">
        <v>66</v>
      </c>
      <c r="CK289" s="103" t="s">
        <v>77</v>
      </c>
      <c r="CL289" s="110" t="s">
        <v>66</v>
      </c>
      <c r="CM289" s="103" t="s">
        <v>77</v>
      </c>
      <c r="CN289" s="110" t="s">
        <v>66</v>
      </c>
      <c r="CO289" s="103" t="s">
        <v>77</v>
      </c>
      <c r="CP289" s="110" t="s">
        <v>66</v>
      </c>
      <c r="CQ289" s="103" t="s">
        <v>77</v>
      </c>
      <c r="CR289" s="110" t="s">
        <v>66</v>
      </c>
      <c r="CS289" s="103" t="s">
        <v>77</v>
      </c>
      <c r="CT289" s="110" t="s">
        <v>66</v>
      </c>
      <c r="CU289" s="103" t="s">
        <v>77</v>
      </c>
      <c r="CV289" s="110" t="s">
        <v>66</v>
      </c>
      <c r="CW289" s="103" t="s">
        <v>77</v>
      </c>
      <c r="CX289" s="110" t="s">
        <v>66</v>
      </c>
      <c r="CY289" s="103" t="s">
        <v>77</v>
      </c>
      <c r="CZ289" s="110" t="s">
        <v>66</v>
      </c>
      <c r="DA289" s="103" t="s">
        <v>77</v>
      </c>
      <c r="DB289" s="110" t="s">
        <v>66</v>
      </c>
      <c r="DC289" s="103" t="s">
        <v>77</v>
      </c>
      <c r="DD289" s="110" t="s">
        <v>66</v>
      </c>
      <c r="DE289" s="104" t="s">
        <v>77</v>
      </c>
      <c r="DF289" s="111" t="s">
        <v>922</v>
      </c>
      <c r="DG289" s="112"/>
      <c r="DH289" s="1257"/>
      <c r="DI289" s="564">
        <v>0</v>
      </c>
      <c r="DJ289" s="564">
        <v>0</v>
      </c>
      <c r="DK289" s="200">
        <v>0</v>
      </c>
      <c r="DL289" s="200">
        <v>0</v>
      </c>
      <c r="DM289" s="200">
        <v>0</v>
      </c>
      <c r="DN289" s="200">
        <v>0</v>
      </c>
      <c r="DO289" s="200">
        <v>0</v>
      </c>
      <c r="DP289" s="200">
        <v>0</v>
      </c>
      <c r="DQ289" s="1366" t="s">
        <v>694</v>
      </c>
      <c r="DR289" s="1375"/>
      <c r="DS289" s="1291">
        <v>160</v>
      </c>
      <c r="DT289" s="200">
        <v>0</v>
      </c>
      <c r="DU289" s="200">
        <v>0</v>
      </c>
      <c r="DV289" s="200">
        <v>0</v>
      </c>
      <c r="DW289" s="200">
        <v>0</v>
      </c>
      <c r="DX289" s="200">
        <v>0</v>
      </c>
      <c r="DY289" s="397"/>
    </row>
    <row r="290" spans="2:129" s="2" customFormat="1" ht="9.9499999999999993" customHeight="1">
      <c r="B290" s="234"/>
      <c r="C290" s="138"/>
      <c r="D290" s="138"/>
      <c r="E290" s="138"/>
      <c r="F290" s="138"/>
      <c r="G290" s="138"/>
      <c r="H290" s="138"/>
      <c r="I290" s="138"/>
      <c r="J290" s="138"/>
      <c r="K290" s="138"/>
      <c r="L290" s="138"/>
      <c r="M290" s="138"/>
      <c r="N290" s="138"/>
      <c r="O290" s="138"/>
      <c r="P290" s="138"/>
      <c r="Q290" s="139"/>
      <c r="R290" s="139"/>
      <c r="S290" s="140"/>
      <c r="T290" s="140"/>
      <c r="U290" s="140"/>
      <c r="V290" s="140"/>
      <c r="W290" s="140"/>
      <c r="X290" s="140"/>
      <c r="Y290" s="140"/>
      <c r="Z290" s="140"/>
      <c r="AA290" s="140"/>
      <c r="AB290" s="140"/>
      <c r="AC290" s="138"/>
      <c r="AD290" s="138"/>
      <c r="AE290" s="138"/>
      <c r="AF290" s="138"/>
      <c r="AG290" s="138"/>
      <c r="AH290" s="138"/>
      <c r="AI290" s="138"/>
      <c r="AJ290" s="138"/>
      <c r="AK290" s="138"/>
      <c r="AL290" s="138"/>
      <c r="AM290" s="138"/>
      <c r="AN290" s="138"/>
      <c r="AO290" s="138"/>
      <c r="AP290" s="138"/>
      <c r="AQ290" s="139"/>
      <c r="AR290" s="139"/>
      <c r="AS290" s="139"/>
      <c r="AT290" s="139"/>
      <c r="AU290" s="139"/>
      <c r="AV290" s="139"/>
      <c r="AW290" s="139"/>
      <c r="AX290" s="139"/>
      <c r="AY290" s="139"/>
      <c r="AZ290" s="139"/>
      <c r="BA290" s="139"/>
      <c r="BB290" s="139"/>
      <c r="BC290" s="139"/>
      <c r="BD290" s="139"/>
      <c r="BE290" s="139"/>
      <c r="BF290" s="139"/>
      <c r="BG290" s="139"/>
      <c r="BH290" s="139"/>
      <c r="BI290" s="139"/>
      <c r="BJ290" s="139"/>
      <c r="BK290" s="139"/>
      <c r="BL290" s="139"/>
      <c r="BM290" s="139"/>
      <c r="BN290" s="139"/>
      <c r="BO290" s="139"/>
      <c r="BP290" s="139"/>
      <c r="BQ290" s="139"/>
      <c r="BR290" s="139"/>
      <c r="BS290" s="139"/>
      <c r="BT290" s="139"/>
      <c r="BU290" s="139"/>
      <c r="BV290" s="139"/>
      <c r="BW290" s="139"/>
      <c r="BX290" s="139"/>
      <c r="BY290" s="139"/>
      <c r="BZ290" s="139"/>
      <c r="CA290" s="139"/>
      <c r="CB290" s="139"/>
      <c r="CC290" s="139"/>
      <c r="CD290" s="139"/>
      <c r="CE290" s="139"/>
      <c r="CF290" s="139"/>
      <c r="CG290" s="139"/>
      <c r="CH290" s="139"/>
      <c r="CI290" s="139"/>
      <c r="CJ290" s="139"/>
      <c r="CK290" s="139"/>
      <c r="CL290" s="139"/>
      <c r="CM290" s="139"/>
      <c r="CN290" s="139"/>
      <c r="CO290" s="139"/>
      <c r="CP290" s="139"/>
      <c r="CQ290" s="139"/>
      <c r="CR290" s="139"/>
      <c r="CS290" s="139"/>
      <c r="CT290" s="139"/>
      <c r="CU290" s="139"/>
      <c r="CV290" s="139"/>
      <c r="CW290" s="139"/>
      <c r="CX290" s="139"/>
      <c r="CY290" s="139"/>
      <c r="CZ290" s="139"/>
      <c r="DA290" s="139"/>
      <c r="DB290" s="140"/>
      <c r="DC290" s="140"/>
      <c r="DD290" s="49"/>
      <c r="DE290" s="49"/>
      <c r="DF290" s="49"/>
      <c r="DG290" s="49"/>
      <c r="DH290" s="49"/>
      <c r="DI290" s="564">
        <v>0</v>
      </c>
      <c r="DJ290" s="564">
        <v>0</v>
      </c>
      <c r="DK290" s="564">
        <v>0</v>
      </c>
      <c r="DL290" s="564">
        <v>0</v>
      </c>
      <c r="DM290" s="564">
        <v>0</v>
      </c>
      <c r="DN290" s="564">
        <v>0</v>
      </c>
      <c r="DO290" s="564">
        <v>0</v>
      </c>
      <c r="DP290" s="200">
        <v>0</v>
      </c>
      <c r="DQ290" s="1366" t="s">
        <v>622</v>
      </c>
      <c r="DR290" s="1375"/>
      <c r="DS290" s="1291">
        <v>161</v>
      </c>
      <c r="DT290" s="200">
        <v>0</v>
      </c>
      <c r="DU290" s="200">
        <v>0</v>
      </c>
      <c r="DV290" s="200">
        <v>0</v>
      </c>
      <c r="DW290" s="200">
        <v>0</v>
      </c>
      <c r="DX290" s="200">
        <v>0</v>
      </c>
      <c r="DY290" s="397"/>
    </row>
    <row r="291" spans="2:129" ht="22.5" customHeight="1">
      <c r="B291" s="1052" t="s">
        <v>1145</v>
      </c>
      <c r="C291" s="1053">
        <v>7</v>
      </c>
      <c r="D291" s="1054">
        <v>7</v>
      </c>
      <c r="E291" s="1053">
        <v>7</v>
      </c>
      <c r="F291" s="1054">
        <v>7</v>
      </c>
      <c r="G291" s="1053">
        <v>7</v>
      </c>
      <c r="H291" s="1054">
        <v>7</v>
      </c>
      <c r="I291" s="1053">
        <v>7</v>
      </c>
      <c r="J291" s="1054">
        <v>7</v>
      </c>
      <c r="K291" s="1053">
        <v>7</v>
      </c>
      <c r="L291" s="1054">
        <v>7</v>
      </c>
      <c r="M291" s="1053">
        <v>7</v>
      </c>
      <c r="N291" s="1054">
        <v>7</v>
      </c>
      <c r="O291" s="1053">
        <v>7</v>
      </c>
      <c r="P291" s="1054">
        <v>7</v>
      </c>
      <c r="Q291" s="1053">
        <v>7</v>
      </c>
      <c r="R291" s="1054">
        <v>7</v>
      </c>
      <c r="S291" s="1053">
        <v>7</v>
      </c>
      <c r="T291" s="1054">
        <v>7</v>
      </c>
      <c r="U291" s="1053">
        <v>7</v>
      </c>
      <c r="V291" s="1054">
        <v>7</v>
      </c>
      <c r="W291" s="1053">
        <v>7</v>
      </c>
      <c r="X291" s="1054">
        <v>7</v>
      </c>
      <c r="Y291" s="1053">
        <v>7</v>
      </c>
      <c r="Z291" s="1054">
        <v>7</v>
      </c>
      <c r="AA291" s="1053">
        <v>7</v>
      </c>
      <c r="AB291" s="1054">
        <v>7</v>
      </c>
      <c r="AC291" s="97"/>
      <c r="AD291" s="1053">
        <v>7</v>
      </c>
      <c r="AE291" s="1054">
        <v>7</v>
      </c>
      <c r="AF291" s="1053">
        <v>7</v>
      </c>
      <c r="AG291" s="1054">
        <v>7</v>
      </c>
      <c r="AH291" s="1053">
        <v>7</v>
      </c>
      <c r="AI291" s="1054">
        <v>7</v>
      </c>
      <c r="AJ291" s="1053">
        <v>7</v>
      </c>
      <c r="AK291" s="1054">
        <v>7</v>
      </c>
      <c r="AL291" s="1053">
        <v>7</v>
      </c>
      <c r="AM291" s="1054">
        <v>7</v>
      </c>
      <c r="AN291" s="1053">
        <v>7</v>
      </c>
      <c r="AO291" s="1054">
        <v>7</v>
      </c>
      <c r="AP291" s="1053">
        <v>7</v>
      </c>
      <c r="AQ291" s="1054">
        <v>7</v>
      </c>
      <c r="AR291" s="1053">
        <v>7</v>
      </c>
      <c r="AS291" s="1054">
        <v>7</v>
      </c>
      <c r="AT291" s="1053">
        <v>7</v>
      </c>
      <c r="AU291" s="1054">
        <v>7</v>
      </c>
      <c r="AV291" s="1053">
        <v>7</v>
      </c>
      <c r="AW291" s="1054">
        <v>7</v>
      </c>
      <c r="AX291" s="1053">
        <v>7</v>
      </c>
      <c r="AY291" s="1054">
        <v>7</v>
      </c>
      <c r="AZ291" s="1053">
        <v>7</v>
      </c>
      <c r="BA291" s="1054">
        <v>7</v>
      </c>
      <c r="BB291" s="1053">
        <v>7</v>
      </c>
      <c r="BC291" s="1054">
        <v>7</v>
      </c>
      <c r="BD291" s="411"/>
      <c r="BE291" s="1053">
        <v>7</v>
      </c>
      <c r="BF291" s="1054">
        <v>7</v>
      </c>
      <c r="BG291" s="1053">
        <v>7</v>
      </c>
      <c r="BH291" s="1054">
        <v>7</v>
      </c>
      <c r="BI291" s="1053">
        <v>7</v>
      </c>
      <c r="BJ291" s="1054">
        <v>7</v>
      </c>
      <c r="BK291" s="1053">
        <v>7</v>
      </c>
      <c r="BL291" s="1054">
        <v>7</v>
      </c>
      <c r="BM291" s="1053">
        <v>7</v>
      </c>
      <c r="BN291" s="1054">
        <v>7</v>
      </c>
      <c r="BO291" s="1053">
        <v>7</v>
      </c>
      <c r="BP291" s="1054">
        <v>7</v>
      </c>
      <c r="BQ291" s="1053">
        <v>7</v>
      </c>
      <c r="BR291" s="1054">
        <v>7</v>
      </c>
      <c r="BS291" s="1053">
        <v>7</v>
      </c>
      <c r="BT291" s="1054">
        <v>7</v>
      </c>
      <c r="BU291" s="1053">
        <v>7</v>
      </c>
      <c r="BV291" s="1054">
        <v>7</v>
      </c>
      <c r="BW291" s="1053">
        <v>7</v>
      </c>
      <c r="BX291" s="1054">
        <v>7</v>
      </c>
      <c r="BY291" s="1053">
        <v>7</v>
      </c>
      <c r="BZ291" s="1054">
        <v>7</v>
      </c>
      <c r="CA291" s="1053">
        <v>7</v>
      </c>
      <c r="CB291" s="1054">
        <v>7</v>
      </c>
      <c r="CC291" s="1053">
        <v>7</v>
      </c>
      <c r="CD291" s="1054">
        <v>7</v>
      </c>
      <c r="CE291" s="412"/>
      <c r="CF291" s="1053">
        <v>7</v>
      </c>
      <c r="CG291" s="1054">
        <v>7</v>
      </c>
      <c r="CH291" s="1053">
        <v>7</v>
      </c>
      <c r="CI291" s="1054">
        <v>7</v>
      </c>
      <c r="CJ291" s="1053">
        <v>7</v>
      </c>
      <c r="CK291" s="1054">
        <v>7</v>
      </c>
      <c r="CL291" s="1053">
        <v>7</v>
      </c>
      <c r="CM291" s="1054">
        <v>7</v>
      </c>
      <c r="CN291" s="1053">
        <v>7</v>
      </c>
      <c r="CO291" s="1054">
        <v>7</v>
      </c>
      <c r="CP291" s="1053">
        <v>7</v>
      </c>
      <c r="CQ291" s="1054">
        <v>7</v>
      </c>
      <c r="CR291" s="1053">
        <v>7</v>
      </c>
      <c r="CS291" s="1054">
        <v>7</v>
      </c>
      <c r="CT291" s="1053">
        <v>7</v>
      </c>
      <c r="CU291" s="1054">
        <v>7</v>
      </c>
      <c r="CV291" s="1053">
        <v>7</v>
      </c>
      <c r="CW291" s="1054">
        <v>7</v>
      </c>
      <c r="CX291" s="1053">
        <v>7</v>
      </c>
      <c r="CY291" s="1054">
        <v>7</v>
      </c>
      <c r="CZ291" s="1053">
        <v>7</v>
      </c>
      <c r="DA291" s="1054">
        <v>7</v>
      </c>
      <c r="DB291" s="1053">
        <v>7</v>
      </c>
      <c r="DC291" s="1054">
        <v>7</v>
      </c>
      <c r="DD291" s="1053">
        <v>7</v>
      </c>
      <c r="DE291" s="1054">
        <v>7</v>
      </c>
      <c r="DF291" s="1055" t="s">
        <v>1146</v>
      </c>
      <c r="DG291" s="1056">
        <f>ROW()</f>
        <v>291</v>
      </c>
      <c r="DH291" s="1057" t="s">
        <v>1235</v>
      </c>
      <c r="DI291" s="270"/>
      <c r="DJ291" s="270"/>
      <c r="DK291" s="270"/>
      <c r="DL291" s="270"/>
      <c r="DM291" s="270"/>
      <c r="DN291" s="270"/>
      <c r="DO291" s="270"/>
      <c r="DP291" s="270"/>
      <c r="DQ291" s="1366" t="s">
        <v>615</v>
      </c>
      <c r="DR291" s="1375"/>
      <c r="DS291" s="1291">
        <v>162</v>
      </c>
      <c r="DT291" s="200">
        <v>0</v>
      </c>
      <c r="DU291" s="200">
        <v>0</v>
      </c>
      <c r="DV291" s="200">
        <v>0</v>
      </c>
      <c r="DW291" s="200">
        <v>0</v>
      </c>
      <c r="DX291" s="200">
        <v>0</v>
      </c>
      <c r="DY291" s="397"/>
    </row>
    <row r="292" spans="2:129" ht="22.5" customHeight="1">
      <c r="B292" s="3139" t="s">
        <v>1148</v>
      </c>
      <c r="C292" s="1058">
        <f>SUM(C11:C29,C35:C47,C53:C65,C71:C91,C97:C111,C117:C129,C135:C158,C164:C198,C204:C247,C253:C286)</f>
        <v>2</v>
      </c>
      <c r="D292" s="1058">
        <f t="shared" ref="D292:AB292" si="87">SUM(D11:D29,D35:D47,D53:D65,D71:D91,D97:D111,D117:D129,D135:D158,D164:D198,D204:D247,D253:D286)</f>
        <v>3</v>
      </c>
      <c r="E292" s="1058">
        <f t="shared" si="87"/>
        <v>6</v>
      </c>
      <c r="F292" s="1058">
        <f t="shared" si="87"/>
        <v>3</v>
      </c>
      <c r="G292" s="1058">
        <f t="shared" si="87"/>
        <v>0</v>
      </c>
      <c r="H292" s="1058">
        <f t="shared" si="87"/>
        <v>0</v>
      </c>
      <c r="I292" s="1058">
        <f t="shared" si="87"/>
        <v>0</v>
      </c>
      <c r="J292" s="1058">
        <f t="shared" si="87"/>
        <v>0</v>
      </c>
      <c r="K292" s="1058">
        <f t="shared" si="87"/>
        <v>0</v>
      </c>
      <c r="L292" s="1058">
        <f t="shared" si="87"/>
        <v>0</v>
      </c>
      <c r="M292" s="1058">
        <f t="shared" si="87"/>
        <v>0</v>
      </c>
      <c r="N292" s="1058">
        <f t="shared" si="87"/>
        <v>0</v>
      </c>
      <c r="O292" s="1058">
        <f t="shared" si="87"/>
        <v>0</v>
      </c>
      <c r="P292" s="1058">
        <f t="shared" si="87"/>
        <v>0</v>
      </c>
      <c r="Q292" s="1058">
        <f t="shared" si="87"/>
        <v>0</v>
      </c>
      <c r="R292" s="1058">
        <f t="shared" si="87"/>
        <v>0</v>
      </c>
      <c r="S292" s="1058">
        <f t="shared" si="87"/>
        <v>0</v>
      </c>
      <c r="T292" s="1058">
        <f t="shared" si="87"/>
        <v>0</v>
      </c>
      <c r="U292" s="1058">
        <f t="shared" si="87"/>
        <v>0</v>
      </c>
      <c r="V292" s="1058">
        <f t="shared" si="87"/>
        <v>0</v>
      </c>
      <c r="W292" s="1058">
        <f t="shared" si="87"/>
        <v>0</v>
      </c>
      <c r="X292" s="1058">
        <f t="shared" si="87"/>
        <v>0</v>
      </c>
      <c r="Y292" s="1058">
        <f t="shared" si="87"/>
        <v>0</v>
      </c>
      <c r="Z292" s="1058">
        <f t="shared" si="87"/>
        <v>0</v>
      </c>
      <c r="AA292" s="1058">
        <f t="shared" si="87"/>
        <v>0</v>
      </c>
      <c r="AB292" s="1058">
        <f t="shared" si="87"/>
        <v>0</v>
      </c>
      <c r="AC292" s="97"/>
      <c r="AD292" s="1058">
        <f t="shared" ref="AD292:BC292" si="88">SUM(AD11:AD29,AD35:AD47,AD53:AD65,AD71:AD91,AD97:AD111,AD117:AD129,AD135:AD158,AD164:AD198,AD204:AD247,AD253:AD286)</f>
        <v>0</v>
      </c>
      <c r="AE292" s="1058">
        <f t="shared" si="88"/>
        <v>0</v>
      </c>
      <c r="AF292" s="1058">
        <f t="shared" si="88"/>
        <v>0</v>
      </c>
      <c r="AG292" s="1058">
        <f t="shared" si="88"/>
        <v>0</v>
      </c>
      <c r="AH292" s="1058">
        <f t="shared" si="88"/>
        <v>0</v>
      </c>
      <c r="AI292" s="1058">
        <f t="shared" si="88"/>
        <v>0</v>
      </c>
      <c r="AJ292" s="1058">
        <f t="shared" si="88"/>
        <v>0</v>
      </c>
      <c r="AK292" s="1058">
        <f t="shared" si="88"/>
        <v>0</v>
      </c>
      <c r="AL292" s="1058">
        <f t="shared" si="88"/>
        <v>0</v>
      </c>
      <c r="AM292" s="1058">
        <f t="shared" si="88"/>
        <v>0</v>
      </c>
      <c r="AN292" s="1058">
        <f t="shared" si="88"/>
        <v>0</v>
      </c>
      <c r="AO292" s="1058">
        <f t="shared" si="88"/>
        <v>0</v>
      </c>
      <c r="AP292" s="1058">
        <f t="shared" si="88"/>
        <v>0</v>
      </c>
      <c r="AQ292" s="1058">
        <f t="shared" si="88"/>
        <v>0</v>
      </c>
      <c r="AR292" s="1058">
        <f t="shared" si="88"/>
        <v>0</v>
      </c>
      <c r="AS292" s="1058">
        <f t="shared" si="88"/>
        <v>0</v>
      </c>
      <c r="AT292" s="1058">
        <f t="shared" si="88"/>
        <v>0</v>
      </c>
      <c r="AU292" s="1058">
        <f t="shared" si="88"/>
        <v>0</v>
      </c>
      <c r="AV292" s="1058">
        <f t="shared" si="88"/>
        <v>0</v>
      </c>
      <c r="AW292" s="1058">
        <f t="shared" si="88"/>
        <v>0</v>
      </c>
      <c r="AX292" s="1058">
        <f t="shared" si="88"/>
        <v>0</v>
      </c>
      <c r="AY292" s="1058">
        <f t="shared" si="88"/>
        <v>0</v>
      </c>
      <c r="AZ292" s="1058">
        <f t="shared" si="88"/>
        <v>0</v>
      </c>
      <c r="BA292" s="1058">
        <f t="shared" si="88"/>
        <v>0</v>
      </c>
      <c r="BB292" s="1058">
        <f t="shared" si="88"/>
        <v>0</v>
      </c>
      <c r="BC292" s="1058">
        <f t="shared" si="88"/>
        <v>0</v>
      </c>
      <c r="BD292" s="411"/>
      <c r="BE292" s="1058">
        <f t="shared" ref="BE292:CD292" si="89">SUM(BE11:BE29,BE35:BE47,BE53:BE65,BE71:BE91,BE97:BE111,BE117:BE129,BE135:BE158,BE164:BE198,BE204:BE247,BE253:BE286)</f>
        <v>0</v>
      </c>
      <c r="BF292" s="1058">
        <f t="shared" si="89"/>
        <v>0</v>
      </c>
      <c r="BG292" s="1058">
        <f t="shared" si="89"/>
        <v>0</v>
      </c>
      <c r="BH292" s="1058">
        <f t="shared" si="89"/>
        <v>0</v>
      </c>
      <c r="BI292" s="1058">
        <f t="shared" si="89"/>
        <v>0</v>
      </c>
      <c r="BJ292" s="1058">
        <f t="shared" si="89"/>
        <v>0</v>
      </c>
      <c r="BK292" s="1058">
        <f t="shared" si="89"/>
        <v>0</v>
      </c>
      <c r="BL292" s="1058">
        <f t="shared" si="89"/>
        <v>0</v>
      </c>
      <c r="BM292" s="1058">
        <f t="shared" si="89"/>
        <v>0</v>
      </c>
      <c r="BN292" s="1058">
        <f t="shared" si="89"/>
        <v>0</v>
      </c>
      <c r="BO292" s="1058">
        <f t="shared" si="89"/>
        <v>0</v>
      </c>
      <c r="BP292" s="1058">
        <f t="shared" si="89"/>
        <v>0</v>
      </c>
      <c r="BQ292" s="1058">
        <f t="shared" si="89"/>
        <v>0</v>
      </c>
      <c r="BR292" s="1058">
        <f t="shared" si="89"/>
        <v>0</v>
      </c>
      <c r="BS292" s="1058">
        <f t="shared" si="89"/>
        <v>0</v>
      </c>
      <c r="BT292" s="1058">
        <f t="shared" si="89"/>
        <v>0</v>
      </c>
      <c r="BU292" s="1058">
        <f t="shared" si="89"/>
        <v>0</v>
      </c>
      <c r="BV292" s="1058">
        <f t="shared" si="89"/>
        <v>0</v>
      </c>
      <c r="BW292" s="1058">
        <f t="shared" si="89"/>
        <v>0</v>
      </c>
      <c r="BX292" s="1058">
        <f t="shared" si="89"/>
        <v>0</v>
      </c>
      <c r="BY292" s="1058">
        <f t="shared" si="89"/>
        <v>0</v>
      </c>
      <c r="BZ292" s="1058">
        <f t="shared" si="89"/>
        <v>0</v>
      </c>
      <c r="CA292" s="1058">
        <f t="shared" si="89"/>
        <v>0</v>
      </c>
      <c r="CB292" s="1058">
        <f t="shared" si="89"/>
        <v>0</v>
      </c>
      <c r="CC292" s="1058">
        <f t="shared" si="89"/>
        <v>0</v>
      </c>
      <c r="CD292" s="1058">
        <f t="shared" si="89"/>
        <v>0</v>
      </c>
      <c r="CE292" s="412"/>
      <c r="CF292" s="1058">
        <f t="shared" ref="CF292:DE292" si="90">SUM(CF11:CF29,CF35:CF47,CF53:CF65,CF71:CF91,CF97:CF111,CF117:CF129,CF135:CF158,CF164:CF198,CF204:CF247,CF253:CF286)</f>
        <v>0</v>
      </c>
      <c r="CG292" s="1058">
        <f t="shared" si="90"/>
        <v>0</v>
      </c>
      <c r="CH292" s="1058">
        <f t="shared" si="90"/>
        <v>0</v>
      </c>
      <c r="CI292" s="1058">
        <f t="shared" si="90"/>
        <v>0</v>
      </c>
      <c r="CJ292" s="1058">
        <f t="shared" si="90"/>
        <v>0</v>
      </c>
      <c r="CK292" s="1058">
        <f t="shared" si="90"/>
        <v>0</v>
      </c>
      <c r="CL292" s="1058">
        <f t="shared" si="90"/>
        <v>0</v>
      </c>
      <c r="CM292" s="1058">
        <f t="shared" si="90"/>
        <v>0</v>
      </c>
      <c r="CN292" s="1058">
        <f t="shared" si="90"/>
        <v>0</v>
      </c>
      <c r="CO292" s="1058">
        <f t="shared" si="90"/>
        <v>0</v>
      </c>
      <c r="CP292" s="1058">
        <f t="shared" si="90"/>
        <v>0</v>
      </c>
      <c r="CQ292" s="1058">
        <f t="shared" si="90"/>
        <v>0</v>
      </c>
      <c r="CR292" s="1058">
        <f t="shared" si="90"/>
        <v>0</v>
      </c>
      <c r="CS292" s="1058">
        <f t="shared" si="90"/>
        <v>0</v>
      </c>
      <c r="CT292" s="1058">
        <f t="shared" si="90"/>
        <v>0</v>
      </c>
      <c r="CU292" s="1058">
        <f t="shared" si="90"/>
        <v>0</v>
      </c>
      <c r="CV292" s="1058">
        <f t="shared" si="90"/>
        <v>0</v>
      </c>
      <c r="CW292" s="1058">
        <f t="shared" si="90"/>
        <v>0</v>
      </c>
      <c r="CX292" s="1058">
        <f t="shared" si="90"/>
        <v>0</v>
      </c>
      <c r="CY292" s="1058">
        <f t="shared" si="90"/>
        <v>0</v>
      </c>
      <c r="CZ292" s="1058">
        <f t="shared" si="90"/>
        <v>0</v>
      </c>
      <c r="DA292" s="1058">
        <f t="shared" si="90"/>
        <v>0</v>
      </c>
      <c r="DB292" s="1058">
        <f t="shared" si="90"/>
        <v>0</v>
      </c>
      <c r="DC292" s="1058">
        <f t="shared" si="90"/>
        <v>7</v>
      </c>
      <c r="DD292" s="1058">
        <f t="shared" si="90"/>
        <v>0</v>
      </c>
      <c r="DE292" s="1058">
        <f t="shared" si="90"/>
        <v>0</v>
      </c>
      <c r="DF292" s="3112" t="s">
        <v>1149</v>
      </c>
      <c r="DG292" s="3112"/>
      <c r="DH292" s="3112"/>
      <c r="DI292" s="3112"/>
      <c r="DJ292" s="3112"/>
      <c r="DK292" s="1379" t="s">
        <v>1236</v>
      </c>
      <c r="DL292" s="1380"/>
      <c r="DM292" s="1380"/>
      <c r="DN292" s="270"/>
      <c r="DO292" s="270"/>
      <c r="DP292" s="270"/>
      <c r="DQ292" s="1366" t="s">
        <v>625</v>
      </c>
      <c r="DR292" s="1375"/>
      <c r="DS292" s="1291">
        <v>163</v>
      </c>
      <c r="DT292" s="200">
        <v>0</v>
      </c>
      <c r="DU292" s="200">
        <v>0</v>
      </c>
      <c r="DV292" s="200">
        <v>0</v>
      </c>
      <c r="DW292" s="200">
        <v>0</v>
      </c>
      <c r="DX292" s="200">
        <v>0</v>
      </c>
      <c r="DY292" s="397"/>
    </row>
    <row r="293" spans="2:129" s="2" customFormat="1" ht="21" customHeight="1">
      <c r="B293" s="3140"/>
      <c r="C293" s="3113">
        <f>SUM(C292:D292)</f>
        <v>5</v>
      </c>
      <c r="D293" s="3114"/>
      <c r="E293" s="3113">
        <f t="shared" ref="E293" si="91">SUM(E292:F292)</f>
        <v>9</v>
      </c>
      <c r="F293" s="3114"/>
      <c r="G293" s="3113">
        <f t="shared" ref="G293" si="92">SUM(G292:H292)</f>
        <v>0</v>
      </c>
      <c r="H293" s="3114"/>
      <c r="I293" s="3113">
        <f t="shared" ref="I293" si="93">SUM(I292:J292)</f>
        <v>0</v>
      </c>
      <c r="J293" s="3114"/>
      <c r="K293" s="3113">
        <f t="shared" ref="K293" si="94">SUM(K292:L292)</f>
        <v>0</v>
      </c>
      <c r="L293" s="3114"/>
      <c r="M293" s="3113">
        <f t="shared" ref="M293" si="95">SUM(M292:N292)</f>
        <v>0</v>
      </c>
      <c r="N293" s="3114"/>
      <c r="O293" s="3113">
        <f t="shared" ref="O293" si="96">SUM(O292:P292)</f>
        <v>0</v>
      </c>
      <c r="P293" s="3114"/>
      <c r="Q293" s="3113">
        <f t="shared" ref="Q293" si="97">SUM(Q292:R292)</f>
        <v>0</v>
      </c>
      <c r="R293" s="3114"/>
      <c r="S293" s="3113">
        <f t="shared" ref="S293" si="98">SUM(S292:T292)</f>
        <v>0</v>
      </c>
      <c r="T293" s="3114"/>
      <c r="U293" s="3113">
        <f t="shared" ref="U293" si="99">SUM(U292:V292)</f>
        <v>0</v>
      </c>
      <c r="V293" s="3114"/>
      <c r="W293" s="3113">
        <f t="shared" ref="W293" si="100">SUM(W292:X292)</f>
        <v>0</v>
      </c>
      <c r="X293" s="3114"/>
      <c r="Y293" s="3113">
        <f t="shared" ref="Y293" si="101">SUM(Y292:Z292)</f>
        <v>0</v>
      </c>
      <c r="Z293" s="3114"/>
      <c r="AA293" s="3113">
        <f t="shared" ref="AA293" si="102">SUM(AA292:AB292)</f>
        <v>0</v>
      </c>
      <c r="AB293" s="3114"/>
      <c r="AC293" s="97"/>
      <c r="AD293" s="3053">
        <f t="shared" ref="AD293" si="103">SUM(AD292:AE292)</f>
        <v>0</v>
      </c>
      <c r="AE293" s="3054"/>
      <c r="AF293" s="3053">
        <f t="shared" ref="AF293" si="104">SUM(AF292:AG292)</f>
        <v>0</v>
      </c>
      <c r="AG293" s="3054"/>
      <c r="AH293" s="3053">
        <f t="shared" ref="AH293" si="105">SUM(AH292:AI292)</f>
        <v>0</v>
      </c>
      <c r="AI293" s="3054"/>
      <c r="AJ293" s="3053">
        <f t="shared" ref="AJ293" si="106">SUM(AJ292:AK292)</f>
        <v>0</v>
      </c>
      <c r="AK293" s="3054"/>
      <c r="AL293" s="3053">
        <f t="shared" ref="AL293" si="107">SUM(AL292:AM292)</f>
        <v>0</v>
      </c>
      <c r="AM293" s="3054"/>
      <c r="AN293" s="3053">
        <f t="shared" ref="AN293" si="108">SUM(AN292:AO292)</f>
        <v>0</v>
      </c>
      <c r="AO293" s="3054"/>
      <c r="AP293" s="3053">
        <f t="shared" ref="AP293" si="109">SUM(AP292:AQ292)</f>
        <v>0</v>
      </c>
      <c r="AQ293" s="3054"/>
      <c r="AR293" s="3053">
        <f t="shared" ref="AR293" si="110">SUM(AR292:AS292)</f>
        <v>0</v>
      </c>
      <c r="AS293" s="3054"/>
      <c r="AT293" s="3053">
        <f t="shared" ref="AT293" si="111">SUM(AT292:AU292)</f>
        <v>0</v>
      </c>
      <c r="AU293" s="3054"/>
      <c r="AV293" s="3053">
        <f t="shared" ref="AV293" si="112">SUM(AV292:AW292)</f>
        <v>0</v>
      </c>
      <c r="AW293" s="3054"/>
      <c r="AX293" s="3053">
        <f t="shared" ref="AX293" si="113">SUM(AX292:AY292)</f>
        <v>0</v>
      </c>
      <c r="AY293" s="3054"/>
      <c r="AZ293" s="3053">
        <f t="shared" ref="AZ293" si="114">SUM(AZ292:BA292)</f>
        <v>0</v>
      </c>
      <c r="BA293" s="3054"/>
      <c r="BB293" s="3053">
        <f t="shared" ref="BB293" si="115">SUM(BB292:BC292)</f>
        <v>0</v>
      </c>
      <c r="BC293" s="3054"/>
      <c r="BD293" s="411"/>
      <c r="BE293" s="3123">
        <f t="shared" ref="BE293" si="116">SUM(BE292:BF292)</f>
        <v>0</v>
      </c>
      <c r="BF293" s="3124"/>
      <c r="BG293" s="3123">
        <f t="shared" ref="BG293" si="117">SUM(BG292:BH292)</f>
        <v>0</v>
      </c>
      <c r="BH293" s="3124"/>
      <c r="BI293" s="3123">
        <f t="shared" ref="BI293" si="118">SUM(BI292:BJ292)</f>
        <v>0</v>
      </c>
      <c r="BJ293" s="3124"/>
      <c r="BK293" s="3123">
        <f t="shared" ref="BK293" si="119">SUM(BK292:BL292)</f>
        <v>0</v>
      </c>
      <c r="BL293" s="3124"/>
      <c r="BM293" s="3123">
        <f t="shared" ref="BM293" si="120">SUM(BM292:BN292)</f>
        <v>0</v>
      </c>
      <c r="BN293" s="3124"/>
      <c r="BO293" s="3123">
        <f t="shared" ref="BO293" si="121">SUM(BO292:BP292)</f>
        <v>0</v>
      </c>
      <c r="BP293" s="3124"/>
      <c r="BQ293" s="3123">
        <f t="shared" ref="BQ293" si="122">SUM(BQ292:BR292)</f>
        <v>0</v>
      </c>
      <c r="BR293" s="3124"/>
      <c r="BS293" s="3123">
        <f t="shared" ref="BS293" si="123">SUM(BS292:BT292)</f>
        <v>0</v>
      </c>
      <c r="BT293" s="3124"/>
      <c r="BU293" s="3123">
        <f t="shared" ref="BU293" si="124">SUM(BU292:BV292)</f>
        <v>0</v>
      </c>
      <c r="BV293" s="3124"/>
      <c r="BW293" s="3123">
        <f t="shared" ref="BW293" si="125">SUM(BW292:BX292)</f>
        <v>0</v>
      </c>
      <c r="BX293" s="3124"/>
      <c r="BY293" s="3123">
        <f t="shared" ref="BY293" si="126">SUM(BY292:BZ292)</f>
        <v>0</v>
      </c>
      <c r="BZ293" s="3124"/>
      <c r="CA293" s="3123">
        <f t="shared" ref="CA293" si="127">SUM(CA292:CB292)</f>
        <v>0</v>
      </c>
      <c r="CB293" s="3124"/>
      <c r="CC293" s="3123">
        <f t="shared" ref="CC293" si="128">SUM(CC292:CD292)</f>
        <v>0</v>
      </c>
      <c r="CD293" s="3124"/>
      <c r="CE293" s="412"/>
      <c r="CF293" s="3115">
        <f t="shared" ref="CF293" si="129">SUM(CF292:CG292)</f>
        <v>0</v>
      </c>
      <c r="CG293" s="3116"/>
      <c r="CH293" s="3115">
        <f t="shared" ref="CH293" si="130">SUM(CH292:CI292)</f>
        <v>0</v>
      </c>
      <c r="CI293" s="3116"/>
      <c r="CJ293" s="3115">
        <f t="shared" ref="CJ293" si="131">SUM(CJ292:CK292)</f>
        <v>0</v>
      </c>
      <c r="CK293" s="3116"/>
      <c r="CL293" s="3115">
        <f t="shared" ref="CL293" si="132">SUM(CL292:CM292)</f>
        <v>0</v>
      </c>
      <c r="CM293" s="3116"/>
      <c r="CN293" s="3115">
        <f t="shared" ref="CN293" si="133">SUM(CN292:CO292)</f>
        <v>0</v>
      </c>
      <c r="CO293" s="3116"/>
      <c r="CP293" s="3115">
        <f t="shared" ref="CP293" si="134">SUM(CP292:CQ292)</f>
        <v>0</v>
      </c>
      <c r="CQ293" s="3116"/>
      <c r="CR293" s="3115">
        <f t="shared" ref="CR293" si="135">SUM(CR292:CS292)</f>
        <v>0</v>
      </c>
      <c r="CS293" s="3116"/>
      <c r="CT293" s="3115">
        <f t="shared" ref="CT293" si="136">SUM(CT292:CU292)</f>
        <v>0</v>
      </c>
      <c r="CU293" s="3116"/>
      <c r="CV293" s="3115">
        <f t="shared" ref="CV293" si="137">SUM(CV292:CW292)</f>
        <v>0</v>
      </c>
      <c r="CW293" s="3116"/>
      <c r="CX293" s="3115">
        <f t="shared" ref="CX293" si="138">SUM(CX292:CY292)</f>
        <v>0</v>
      </c>
      <c r="CY293" s="3116"/>
      <c r="CZ293" s="3115">
        <f t="shared" ref="CZ293" si="139">SUM(CZ292:DA292)</f>
        <v>0</v>
      </c>
      <c r="DA293" s="3116"/>
      <c r="DB293" s="3115">
        <f t="shared" ref="DB293" si="140">SUM(DB292:DC292)</f>
        <v>7</v>
      </c>
      <c r="DC293" s="3116"/>
      <c r="DD293" s="3115">
        <f t="shared" ref="DD293" si="141">SUM(DD292:DE292)</f>
        <v>0</v>
      </c>
      <c r="DE293" s="3116"/>
      <c r="DF293" s="3112"/>
      <c r="DG293" s="3112"/>
      <c r="DH293" s="3112"/>
      <c r="DI293" s="3112"/>
      <c r="DJ293" s="3112"/>
      <c r="DK293" s="1381" t="s">
        <v>1237</v>
      </c>
      <c r="DL293" s="270"/>
      <c r="DM293" s="270"/>
      <c r="DN293" s="270"/>
      <c r="DO293" s="270"/>
      <c r="DP293" s="270"/>
      <c r="DQ293" s="1368" t="s">
        <v>714</v>
      </c>
      <c r="DR293" s="1378"/>
      <c r="DS293" s="1291">
        <v>164</v>
      </c>
      <c r="DT293" s="200">
        <v>0</v>
      </c>
      <c r="DU293" s="200">
        <v>0</v>
      </c>
      <c r="DV293" s="200">
        <v>0</v>
      </c>
      <c r="DW293" s="200">
        <v>0</v>
      </c>
      <c r="DX293" s="200">
        <v>0</v>
      </c>
      <c r="DY293" s="397"/>
    </row>
    <row r="294" spans="2:129" ht="22.5" customHeight="1">
      <c r="B294" s="840"/>
      <c r="C294" s="548"/>
      <c r="D294" s="548"/>
      <c r="E294" s="548"/>
      <c r="F294" s="548"/>
      <c r="G294" s="548"/>
      <c r="H294" s="548"/>
      <c r="I294" s="548"/>
      <c r="J294" s="548"/>
      <c r="K294" s="548"/>
      <c r="L294" s="548"/>
      <c r="M294" s="548"/>
      <c r="N294" s="548"/>
      <c r="O294" s="548"/>
      <c r="P294" s="548"/>
      <c r="Q294" s="548"/>
      <c r="R294" s="548"/>
      <c r="S294" s="548"/>
      <c r="T294" s="548"/>
      <c r="U294" s="548"/>
      <c r="V294" s="548"/>
      <c r="W294" s="548"/>
      <c r="X294" s="548"/>
      <c r="Y294" s="548"/>
      <c r="Z294" s="548"/>
      <c r="AA294" s="548"/>
      <c r="AB294" s="548"/>
      <c r="AC294" s="548"/>
      <c r="AD294" s="548"/>
      <c r="AE294" s="548"/>
      <c r="AF294" s="548"/>
      <c r="AG294" s="548"/>
      <c r="AH294" s="548"/>
      <c r="AI294" s="548"/>
      <c r="AJ294" s="548"/>
      <c r="AK294" s="548"/>
      <c r="AL294" s="548"/>
      <c r="AM294" s="548"/>
      <c r="AN294" s="548"/>
      <c r="AO294" s="548"/>
      <c r="AP294" s="548"/>
      <c r="AQ294" s="548"/>
      <c r="AR294" s="548"/>
      <c r="AS294" s="548"/>
      <c r="AT294" s="548"/>
      <c r="AU294" s="548"/>
      <c r="AV294" s="548"/>
      <c r="AW294" s="548"/>
      <c r="AX294" s="548"/>
      <c r="AY294" s="548"/>
      <c r="AZ294" s="548"/>
      <c r="BA294" s="548"/>
      <c r="BB294" s="548"/>
      <c r="BC294" s="548"/>
      <c r="BD294" s="548"/>
      <c r="BE294" s="548"/>
      <c r="BF294" s="548"/>
      <c r="BG294" s="548"/>
      <c r="BH294" s="548"/>
      <c r="BI294" s="548"/>
      <c r="BJ294" s="548"/>
      <c r="BK294" s="548"/>
      <c r="BL294" s="548"/>
      <c r="BM294" s="548"/>
      <c r="BN294" s="548"/>
      <c r="BO294" s="548"/>
      <c r="BP294" s="548"/>
      <c r="BQ294" s="548"/>
      <c r="BR294" s="548"/>
      <c r="BS294" s="548"/>
      <c r="BT294" s="548"/>
      <c r="BU294" s="548"/>
      <c r="BV294" s="548"/>
      <c r="BW294" s="548"/>
      <c r="BX294" s="548"/>
      <c r="BY294" s="548"/>
      <c r="BZ294" s="548"/>
      <c r="CA294" s="548"/>
      <c r="CB294" s="548"/>
      <c r="CC294" s="548"/>
      <c r="CD294" s="548"/>
      <c r="CE294" s="548"/>
      <c r="CF294" s="548"/>
      <c r="CG294" s="548"/>
      <c r="CH294" s="548"/>
      <c r="CI294" s="548"/>
      <c r="CJ294" s="548"/>
      <c r="CK294" s="548"/>
      <c r="CL294" s="548"/>
      <c r="CM294" s="548"/>
      <c r="CN294" s="548"/>
      <c r="CO294" s="548"/>
      <c r="CP294" s="548"/>
      <c r="CQ294" s="548"/>
      <c r="CR294" s="548"/>
      <c r="CS294" s="548"/>
      <c r="CT294" s="548"/>
      <c r="CU294" s="548"/>
      <c r="CV294" s="548"/>
      <c r="CW294" s="548"/>
      <c r="CX294" s="548"/>
      <c r="CY294" s="548"/>
      <c r="CZ294" s="548"/>
      <c r="DA294" s="548"/>
      <c r="DB294" s="548"/>
      <c r="DC294" s="548"/>
      <c r="DD294" s="548"/>
      <c r="DE294" s="548"/>
      <c r="DF294" s="1382"/>
      <c r="DG294" s="1382"/>
      <c r="DH294" s="1383"/>
      <c r="DI294" s="408"/>
      <c r="DJ294" s="270"/>
      <c r="DK294" s="1381" t="s">
        <v>1238</v>
      </c>
      <c r="DL294" s="270"/>
      <c r="DM294" s="270"/>
      <c r="DN294" s="270"/>
      <c r="DO294" s="270"/>
      <c r="DP294" s="270"/>
      <c r="DQ294" s="1366" t="s">
        <v>613</v>
      </c>
      <c r="DR294" s="1375"/>
      <c r="DS294" s="1291">
        <v>165</v>
      </c>
      <c r="DT294" s="200">
        <v>0</v>
      </c>
      <c r="DU294" s="200">
        <v>0</v>
      </c>
      <c r="DV294" s="200">
        <v>0</v>
      </c>
      <c r="DW294" s="200">
        <v>0</v>
      </c>
      <c r="DX294" s="200">
        <v>0</v>
      </c>
      <c r="DY294" s="397"/>
    </row>
    <row r="295" spans="2:129" ht="26.25" customHeight="1">
      <c r="B295" s="1063">
        <f>ROW()</f>
        <v>295</v>
      </c>
      <c r="C295" s="1064" t="s">
        <v>1107</v>
      </c>
      <c r="D295" s="1064"/>
      <c r="E295" s="1064"/>
      <c r="F295" s="1064"/>
      <c r="G295" s="1064"/>
      <c r="H295" s="1064"/>
      <c r="I295" s="1064"/>
      <c r="J295" s="1064"/>
      <c r="K295" s="1064"/>
      <c r="L295" s="1064"/>
      <c r="M295" s="1064"/>
      <c r="N295" s="1064"/>
      <c r="O295" s="1064"/>
      <c r="P295" s="1064"/>
      <c r="Q295" s="1064"/>
      <c r="R295" s="1064"/>
      <c r="S295" s="1064"/>
      <c r="T295" s="1064"/>
      <c r="U295" s="1064"/>
      <c r="V295" s="1064"/>
      <c r="W295" s="1064"/>
      <c r="X295" s="1064"/>
      <c r="Y295" s="1064"/>
      <c r="Z295" s="1064"/>
      <c r="AA295" s="1064"/>
      <c r="AB295" s="1064"/>
      <c r="AC295" s="1064"/>
      <c r="AD295" s="1064"/>
      <c r="AE295" s="1064"/>
      <c r="AF295" s="1064"/>
      <c r="AG295" s="1064"/>
      <c r="AH295" s="1064"/>
      <c r="AI295" s="1064"/>
      <c r="AJ295" s="1064"/>
      <c r="AK295" s="1064"/>
      <c r="AL295" s="1064"/>
      <c r="AM295" s="1064"/>
      <c r="AN295" s="1064"/>
      <c r="AO295" s="1064"/>
      <c r="AP295" s="1064"/>
      <c r="AQ295" s="1064"/>
      <c r="AR295" s="1064"/>
      <c r="AS295" s="1064"/>
      <c r="AT295" s="1064"/>
      <c r="AU295" s="1064"/>
      <c r="AV295" s="1064"/>
      <c r="AW295" s="1064"/>
      <c r="AX295" s="1064"/>
      <c r="AY295" s="1064"/>
      <c r="AZ295" s="1064"/>
      <c r="BA295" s="1064"/>
      <c r="BB295" s="1064"/>
      <c r="BC295" s="1064"/>
      <c r="BD295" s="1064"/>
      <c r="BE295" s="1064"/>
      <c r="BF295" s="1064"/>
      <c r="BG295" s="1064"/>
      <c r="BH295" s="1064"/>
      <c r="BI295" s="1064"/>
      <c r="BJ295" s="1064"/>
      <c r="BK295" s="1064"/>
      <c r="BL295" s="1064"/>
      <c r="BM295" s="1064"/>
      <c r="BN295" s="1064"/>
      <c r="BO295" s="1064"/>
      <c r="BP295" s="1064"/>
      <c r="BQ295" s="1064"/>
      <c r="BR295" s="1064"/>
      <c r="BS295" s="1064"/>
      <c r="BT295" s="1064"/>
      <c r="BU295" s="1064"/>
      <c r="BV295" s="1064"/>
      <c r="BW295" s="1064"/>
      <c r="BX295" s="1064"/>
      <c r="BY295" s="1064"/>
      <c r="BZ295" s="1064"/>
      <c r="CA295" s="1064"/>
      <c r="CB295" s="1064"/>
      <c r="CC295" s="1064"/>
      <c r="CD295" s="1064"/>
      <c r="CE295" s="1064"/>
      <c r="CF295" s="1064"/>
      <c r="CG295" s="1064"/>
      <c r="CH295" s="1064"/>
      <c r="CI295" s="1064"/>
      <c r="CJ295" s="1064"/>
      <c r="CK295" s="1064"/>
      <c r="CL295" s="1064"/>
      <c r="CM295" s="1064"/>
      <c r="CN295" s="1064"/>
      <c r="CO295" s="1064"/>
      <c r="CP295" s="1064"/>
      <c r="CQ295" s="1064"/>
      <c r="CR295" s="1064"/>
      <c r="CS295" s="1064"/>
      <c r="CT295" s="1064"/>
      <c r="CU295" s="1064"/>
      <c r="CV295" s="1064"/>
      <c r="CW295" s="1064"/>
      <c r="CX295" s="1064"/>
      <c r="CY295" s="1064"/>
      <c r="CZ295" s="1064"/>
      <c r="DA295" s="1064"/>
      <c r="DB295" s="1065" t="s">
        <v>1107</v>
      </c>
      <c r="DC295" s="1064"/>
      <c r="DD295" s="1064"/>
      <c r="DE295" s="1065" t="s">
        <v>1127</v>
      </c>
      <c r="DF295" s="3163">
        <f>ROW()</f>
        <v>295</v>
      </c>
      <c r="DG295" s="3163"/>
      <c r="DH295" s="3164"/>
      <c r="DI295" s="564">
        <v>0</v>
      </c>
      <c r="DJ295" s="564">
        <v>0</v>
      </c>
      <c r="DK295" s="564">
        <v>0</v>
      </c>
      <c r="DL295" s="564">
        <v>0</v>
      </c>
      <c r="DM295" s="564">
        <v>0</v>
      </c>
      <c r="DN295" s="564">
        <v>0</v>
      </c>
      <c r="DO295" s="564">
        <v>0</v>
      </c>
      <c r="DP295" s="564">
        <v>0</v>
      </c>
      <c r="DQ295" s="1366" t="s">
        <v>640</v>
      </c>
      <c r="DR295" s="1375"/>
      <c r="DS295" s="1291">
        <v>166</v>
      </c>
      <c r="DT295" s="200">
        <v>0</v>
      </c>
      <c r="DU295" s="200">
        <v>0</v>
      </c>
      <c r="DV295" s="200">
        <v>0</v>
      </c>
      <c r="DW295" s="200">
        <v>0</v>
      </c>
      <c r="DX295" s="200">
        <v>0</v>
      </c>
      <c r="DY295" s="397"/>
    </row>
    <row r="296" spans="2:129" ht="22.5" customHeight="1">
      <c r="B296" s="840"/>
      <c r="C296" s="548"/>
      <c r="D296" s="548"/>
      <c r="E296" s="548"/>
      <c r="F296" s="548"/>
      <c r="G296" s="548"/>
      <c r="H296" s="548"/>
      <c r="I296" s="548"/>
      <c r="J296" s="548"/>
      <c r="K296" s="548"/>
      <c r="L296" s="548"/>
      <c r="M296" s="548"/>
      <c r="N296" s="548"/>
      <c r="O296" s="548"/>
      <c r="P296" s="548"/>
      <c r="Q296" s="548"/>
      <c r="R296" s="548"/>
      <c r="S296" s="548"/>
      <c r="T296" s="548"/>
      <c r="U296" s="548"/>
      <c r="V296" s="548"/>
      <c r="W296" s="548"/>
      <c r="X296" s="548"/>
      <c r="Y296" s="548"/>
      <c r="Z296" s="548"/>
      <c r="AA296" s="548"/>
      <c r="AB296" s="548"/>
      <c r="AC296" s="548"/>
      <c r="AD296" s="548"/>
      <c r="AE296" s="548"/>
      <c r="AF296" s="548"/>
      <c r="AG296" s="548"/>
      <c r="AH296" s="548"/>
      <c r="AI296" s="548"/>
      <c r="AJ296" s="548"/>
      <c r="AK296" s="548"/>
      <c r="AL296" s="548"/>
      <c r="AM296" s="548"/>
      <c r="AN296" s="548"/>
      <c r="AO296" s="548"/>
      <c r="AP296" s="548"/>
      <c r="AQ296" s="548"/>
      <c r="AR296" s="548"/>
      <c r="AS296" s="548"/>
      <c r="AT296" s="548"/>
      <c r="AU296" s="548"/>
      <c r="AV296" s="548"/>
      <c r="AW296" s="548"/>
      <c r="AX296" s="548"/>
      <c r="AY296" s="548"/>
      <c r="AZ296" s="548"/>
      <c r="BA296" s="548"/>
      <c r="BB296" s="548"/>
      <c r="BC296" s="548"/>
      <c r="BD296" s="548"/>
      <c r="BE296" s="548"/>
      <c r="BF296" s="548"/>
      <c r="BG296" s="548"/>
      <c r="BH296" s="548"/>
      <c r="BI296" s="548"/>
      <c r="BJ296" s="548"/>
      <c r="BK296" s="548"/>
      <c r="BL296" s="548"/>
      <c r="BM296" s="548"/>
      <c r="BN296" s="548"/>
      <c r="BO296" s="548"/>
      <c r="BP296" s="548"/>
      <c r="BQ296" s="548"/>
      <c r="BR296" s="548"/>
      <c r="BS296" s="548"/>
      <c r="BT296" s="548"/>
      <c r="BU296" s="548"/>
      <c r="BV296" s="548"/>
      <c r="BW296" s="548"/>
      <c r="BX296" s="548"/>
      <c r="BY296" s="548"/>
      <c r="BZ296" s="548"/>
      <c r="CA296" s="548"/>
      <c r="CB296" s="548"/>
      <c r="CC296" s="548"/>
      <c r="CD296" s="548"/>
      <c r="CE296" s="548"/>
      <c r="CF296" s="546"/>
      <c r="CG296" s="546"/>
      <c r="CH296" s="546"/>
      <c r="CI296" s="546"/>
      <c r="CJ296" s="546"/>
      <c r="CK296" s="1066"/>
      <c r="CL296" s="1066"/>
      <c r="CM296" s="1066"/>
      <c r="CN296" s="1066"/>
      <c r="CO296" s="1066"/>
      <c r="CP296" s="1066"/>
      <c r="CQ296" s="1066"/>
      <c r="CR296" s="1066"/>
      <c r="CS296" s="1066"/>
      <c r="CT296" s="1066"/>
      <c r="CU296" s="1066"/>
      <c r="CV296" s="1066"/>
      <c r="CW296" s="1066"/>
      <c r="CX296" s="1066"/>
      <c r="CY296" s="1066"/>
      <c r="CZ296" s="1066"/>
      <c r="DA296" s="1067" t="s">
        <v>909</v>
      </c>
      <c r="DB296" s="3169">
        <f>SUM(Q303,AA303,AK303,AW303,BG303,BQ303,CC303,CM303,CW303,Q310)</f>
        <v>21</v>
      </c>
      <c r="DC296" s="3169"/>
      <c r="DD296" s="3169"/>
      <c r="DE296" s="3170">
        <v>1</v>
      </c>
      <c r="DF296" s="3170"/>
      <c r="DG296" s="3170"/>
      <c r="DH296" s="1068"/>
      <c r="DI296" s="564">
        <v>0</v>
      </c>
      <c r="DJ296" s="564">
        <v>0</v>
      </c>
      <c r="DK296" s="564">
        <v>0</v>
      </c>
      <c r="DL296" s="564">
        <v>0</v>
      </c>
      <c r="DM296" s="564">
        <v>0</v>
      </c>
      <c r="DN296" s="564">
        <v>0</v>
      </c>
      <c r="DO296" s="564">
        <v>0</v>
      </c>
      <c r="DP296" s="564">
        <v>0</v>
      </c>
      <c r="DQ296" s="1366" t="s">
        <v>645</v>
      </c>
      <c r="DR296" s="1375"/>
      <c r="DS296" s="1291">
        <v>167</v>
      </c>
      <c r="DT296" s="200">
        <v>0</v>
      </c>
      <c r="DU296" s="200">
        <v>0</v>
      </c>
      <c r="DV296" s="200">
        <v>0</v>
      </c>
      <c r="DW296" s="200">
        <v>0</v>
      </c>
      <c r="DX296" s="200">
        <v>0</v>
      </c>
      <c r="DY296" s="397"/>
    </row>
    <row r="297" spans="2:129" ht="9.9499999999999993" customHeight="1">
      <c r="B297" s="545"/>
      <c r="C297" s="546"/>
      <c r="D297" s="546"/>
      <c r="E297" s="546"/>
      <c r="F297" s="546"/>
      <c r="G297" s="546"/>
      <c r="H297" s="546"/>
      <c r="I297" s="546"/>
      <c r="J297" s="546"/>
      <c r="K297" s="546"/>
      <c r="L297" s="546"/>
      <c r="M297" s="546"/>
      <c r="N297" s="546"/>
      <c r="O297" s="546"/>
      <c r="P297" s="546"/>
      <c r="Q297" s="547"/>
      <c r="R297" s="547"/>
      <c r="S297" s="548"/>
      <c r="T297" s="548"/>
      <c r="U297" s="548"/>
      <c r="V297" s="548"/>
      <c r="W297" s="548"/>
      <c r="X297" s="548"/>
      <c r="Y297" s="548"/>
      <c r="Z297" s="548"/>
      <c r="AA297" s="548"/>
      <c r="AB297" s="548"/>
      <c r="AC297" s="546"/>
      <c r="AD297" s="546"/>
      <c r="AE297" s="546"/>
      <c r="AF297" s="546"/>
      <c r="AG297" s="546"/>
      <c r="AH297" s="546"/>
      <c r="AI297" s="546"/>
      <c r="AJ297" s="546"/>
      <c r="AK297" s="546"/>
      <c r="AL297" s="546"/>
      <c r="AM297" s="546"/>
      <c r="AN297" s="546"/>
      <c r="AO297" s="546"/>
      <c r="AP297" s="546"/>
      <c r="AQ297" s="547"/>
      <c r="AR297" s="547"/>
      <c r="AS297" s="547"/>
      <c r="AT297" s="547"/>
      <c r="AU297" s="547"/>
      <c r="AV297" s="547"/>
      <c r="AW297" s="547"/>
      <c r="AX297" s="547"/>
      <c r="AY297" s="547"/>
      <c r="AZ297" s="547"/>
      <c r="BA297" s="547"/>
      <c r="BB297" s="547"/>
      <c r="BC297" s="547"/>
      <c r="BD297" s="547"/>
      <c r="BE297" s="547"/>
      <c r="BF297" s="547"/>
      <c r="BG297" s="547"/>
      <c r="BH297" s="547"/>
      <c r="BI297" s="547"/>
      <c r="BJ297" s="547"/>
      <c r="BK297" s="547"/>
      <c r="BL297" s="547"/>
      <c r="BM297" s="547"/>
      <c r="BN297" s="547"/>
      <c r="BO297" s="547"/>
      <c r="BP297" s="547"/>
      <c r="BQ297" s="547"/>
      <c r="BR297" s="547"/>
      <c r="BS297" s="547"/>
      <c r="BT297" s="547"/>
      <c r="BU297" s="547"/>
      <c r="BV297" s="547"/>
      <c r="BW297" s="547"/>
      <c r="BX297" s="547"/>
      <c r="BY297" s="547"/>
      <c r="BZ297" s="547"/>
      <c r="CA297" s="547"/>
      <c r="CB297" s="547"/>
      <c r="CC297" s="547"/>
      <c r="CD297" s="547"/>
      <c r="CE297" s="547"/>
      <c r="CF297" s="547"/>
      <c r="CG297" s="547"/>
      <c r="CH297" s="547"/>
      <c r="CI297" s="547"/>
      <c r="CJ297" s="547"/>
      <c r="CK297" s="547"/>
      <c r="CL297" s="547"/>
      <c r="CM297" s="547"/>
      <c r="CN297" s="547"/>
      <c r="CO297" s="547"/>
      <c r="CP297" s="547"/>
      <c r="CQ297" s="547"/>
      <c r="CR297" s="547"/>
      <c r="CS297" s="547"/>
      <c r="CT297" s="547"/>
      <c r="CU297" s="547"/>
      <c r="CV297" s="547"/>
      <c r="CW297" s="547"/>
      <c r="CX297" s="547"/>
      <c r="CY297" s="547"/>
      <c r="CZ297" s="547"/>
      <c r="DA297" s="547"/>
      <c r="DB297" s="548"/>
      <c r="DC297" s="548"/>
      <c r="DD297" s="395"/>
      <c r="DE297" s="395"/>
      <c r="DF297" s="395"/>
      <c r="DG297" s="395"/>
      <c r="DH297" s="549"/>
      <c r="DI297" s="564">
        <v>0</v>
      </c>
      <c r="DJ297" s="564">
        <v>0</v>
      </c>
      <c r="DK297" s="564">
        <v>0</v>
      </c>
      <c r="DL297" s="564">
        <v>0</v>
      </c>
      <c r="DM297" s="564">
        <v>0</v>
      </c>
      <c r="DN297" s="564">
        <v>0</v>
      </c>
      <c r="DO297" s="564">
        <v>0</v>
      </c>
      <c r="DP297" s="564">
        <v>0</v>
      </c>
      <c r="DQ297" s="1366" t="s">
        <v>652</v>
      </c>
      <c r="DR297" s="1375"/>
      <c r="DS297" s="1291">
        <v>168</v>
      </c>
      <c r="DT297" s="200">
        <v>0</v>
      </c>
      <c r="DU297" s="200">
        <v>0</v>
      </c>
      <c r="DV297" s="200">
        <v>0</v>
      </c>
      <c r="DW297" s="200">
        <v>0</v>
      </c>
      <c r="DX297" s="200">
        <v>0</v>
      </c>
      <c r="DY297" s="397"/>
    </row>
    <row r="298" spans="2:129" ht="18.75" customHeight="1">
      <c r="B298" s="1384"/>
      <c r="C298" s="599"/>
      <c r="D298" s="599"/>
      <c r="E298" s="1070"/>
      <c r="F298" s="1071"/>
      <c r="G298" s="1071" t="s">
        <v>1239</v>
      </c>
      <c r="H298" s="2953">
        <f>SUM(Q299,AA299,AK299,AW299,BG299,BQ299,CC299,CM299,CW299,Q306)</f>
        <v>192</v>
      </c>
      <c r="I298" s="2953"/>
      <c r="J298" s="1073" t="s">
        <v>1153</v>
      </c>
      <c r="K298" s="1074"/>
      <c r="L298" s="1074"/>
      <c r="M298" s="1074"/>
      <c r="N298" s="546"/>
      <c r="O298" s="546"/>
      <c r="P298" s="546"/>
      <c r="Q298" s="3710" t="s">
        <v>597</v>
      </c>
      <c r="R298" s="3711"/>
      <c r="S298" s="3711"/>
      <c r="T298" s="3711"/>
      <c r="U298" s="3711"/>
      <c r="V298" s="3711"/>
      <c r="W298" s="3711"/>
      <c r="X298" s="3711"/>
      <c r="Y298" s="3711"/>
      <c r="Z298" s="3711"/>
      <c r="AA298" s="3711"/>
      <c r="AB298" s="3711"/>
      <c r="AC298" s="3711"/>
      <c r="AD298" s="3711"/>
      <c r="AE298" s="3711"/>
      <c r="AF298" s="3711"/>
      <c r="AG298" s="3711"/>
      <c r="AH298" s="3711"/>
      <c r="AI298" s="3711"/>
      <c r="AJ298" s="3711"/>
      <c r="AK298" s="3711"/>
      <c r="AL298" s="3711"/>
      <c r="AM298" s="3711"/>
      <c r="AN298" s="3711"/>
      <c r="AO298" s="3711"/>
      <c r="AP298" s="3711"/>
      <c r="AQ298" s="3711"/>
      <c r="AR298" s="3711"/>
      <c r="AS298" s="3712"/>
      <c r="AT298" s="200">
        <v>0</v>
      </c>
      <c r="AU298" s="200">
        <v>0</v>
      </c>
      <c r="AV298" s="200">
        <v>0</v>
      </c>
      <c r="AW298" s="3713" t="s">
        <v>598</v>
      </c>
      <c r="AX298" s="3714"/>
      <c r="AY298" s="3714"/>
      <c r="AZ298" s="3714"/>
      <c r="BA298" s="3714"/>
      <c r="BB298" s="3714"/>
      <c r="BC298" s="3714"/>
      <c r="BD298" s="3714"/>
      <c r="BE298" s="3714"/>
      <c r="BF298" s="3714"/>
      <c r="BG298" s="3714"/>
      <c r="BH298" s="3714"/>
      <c r="BI298" s="3714"/>
      <c r="BJ298" s="3714"/>
      <c r="BK298" s="3714"/>
      <c r="BL298" s="3714"/>
      <c r="BM298" s="3714"/>
      <c r="BN298" s="3714"/>
      <c r="BO298" s="3714"/>
      <c r="BP298" s="3714"/>
      <c r="BQ298" s="3714"/>
      <c r="BR298" s="3714"/>
      <c r="BS298" s="3714"/>
      <c r="BT298" s="3714"/>
      <c r="BU298" s="3714"/>
      <c r="BV298" s="3714"/>
      <c r="BW298" s="3714"/>
      <c r="BX298" s="3714"/>
      <c r="BY298" s="3715"/>
      <c r="BZ298" s="200">
        <v>0</v>
      </c>
      <c r="CA298" s="200">
        <v>0</v>
      </c>
      <c r="CB298" s="200">
        <v>0</v>
      </c>
      <c r="CC298" s="3716" t="s">
        <v>599</v>
      </c>
      <c r="CD298" s="3717"/>
      <c r="CE298" s="3717"/>
      <c r="CF298" s="3717"/>
      <c r="CG298" s="3717"/>
      <c r="CH298" s="3717"/>
      <c r="CI298" s="3717"/>
      <c r="CJ298" s="3717"/>
      <c r="CK298" s="3717"/>
      <c r="CL298" s="3717"/>
      <c r="CM298" s="3717"/>
      <c r="CN298" s="3717"/>
      <c r="CO298" s="3717"/>
      <c r="CP298" s="3717"/>
      <c r="CQ298" s="3717"/>
      <c r="CR298" s="3717"/>
      <c r="CS298" s="3717"/>
      <c r="CT298" s="3717"/>
      <c r="CU298" s="3717"/>
      <c r="CV298" s="3717"/>
      <c r="CW298" s="3717"/>
      <c r="CX298" s="3717"/>
      <c r="CY298" s="3717"/>
      <c r="CZ298" s="3717"/>
      <c r="DA298" s="3717"/>
      <c r="DB298" s="3717"/>
      <c r="DC298" s="3717"/>
      <c r="DD298" s="3717"/>
      <c r="DE298" s="3718"/>
      <c r="DF298" s="395"/>
      <c r="DG298" s="395"/>
      <c r="DH298" s="549"/>
      <c r="DI298" s="564">
        <v>0</v>
      </c>
      <c r="DJ298" s="564">
        <v>0</v>
      </c>
      <c r="DK298" s="564">
        <v>0</v>
      </c>
      <c r="DL298" s="564">
        <v>0</v>
      </c>
      <c r="DM298" s="564">
        <v>0</v>
      </c>
      <c r="DN298" s="564">
        <v>0</v>
      </c>
      <c r="DO298" s="564">
        <v>0</v>
      </c>
      <c r="DP298" s="564">
        <v>0</v>
      </c>
      <c r="DQ298" s="1366" t="s">
        <v>624</v>
      </c>
      <c r="DR298" s="1375"/>
      <c r="DS298" s="1291">
        <v>169</v>
      </c>
      <c r="DT298" s="200">
        <v>0</v>
      </c>
      <c r="DU298" s="200">
        <v>0</v>
      </c>
      <c r="DV298" s="200">
        <v>0</v>
      </c>
      <c r="DW298" s="200">
        <v>0</v>
      </c>
      <c r="DX298" s="200">
        <v>0</v>
      </c>
      <c r="DY298" s="397"/>
    </row>
    <row r="299" spans="2:129" ht="15.75" customHeight="1">
      <c r="B299" s="1385" t="s">
        <v>1240</v>
      </c>
      <c r="C299" s="599"/>
      <c r="D299" s="599"/>
      <c r="E299" s="1070"/>
      <c r="F299" s="1070"/>
      <c r="G299" s="1070"/>
      <c r="H299" s="1070"/>
      <c r="I299" s="1070"/>
      <c r="J299" s="1070"/>
      <c r="K299" s="1070"/>
      <c r="L299" s="1070"/>
      <c r="M299" s="1070"/>
      <c r="N299" s="395"/>
      <c r="O299" s="395"/>
      <c r="Q299" s="3719">
        <f>COUNTA(B11:B29)</f>
        <v>18</v>
      </c>
      <c r="R299" s="3681"/>
      <c r="S299" s="3681" t="s">
        <v>601</v>
      </c>
      <c r="T299" s="3681"/>
      <c r="U299" s="3681"/>
      <c r="V299" s="3681"/>
      <c r="W299" s="3681"/>
      <c r="X299" s="3681"/>
      <c r="Y299" s="3720"/>
      <c r="Z299" s="200">
        <v>0</v>
      </c>
      <c r="AA299" s="3719">
        <f>COUNTA(B35:B47)</f>
        <v>12</v>
      </c>
      <c r="AB299" s="3681"/>
      <c r="AC299" s="3681" t="s">
        <v>602</v>
      </c>
      <c r="AD299" s="3681"/>
      <c r="AE299" s="3681"/>
      <c r="AF299" s="3681"/>
      <c r="AG299" s="3681"/>
      <c r="AH299" s="3681"/>
      <c r="AI299" s="3720"/>
      <c r="AJ299" s="200">
        <v>0</v>
      </c>
      <c r="AK299" s="3719">
        <f>COUNTA(B53:B65)</f>
        <v>11</v>
      </c>
      <c r="AL299" s="3681"/>
      <c r="AM299" s="3722" t="s">
        <v>603</v>
      </c>
      <c r="AN299" s="3722"/>
      <c r="AO299" s="3722"/>
      <c r="AP299" s="3722"/>
      <c r="AQ299" s="3722"/>
      <c r="AR299" s="3722"/>
      <c r="AS299" s="3723"/>
      <c r="AT299" s="200">
        <v>0</v>
      </c>
      <c r="AU299" s="200">
        <v>0</v>
      </c>
      <c r="AV299" s="200">
        <v>0</v>
      </c>
      <c r="AW299" s="3703">
        <f>COUNTA(B71:B91)</f>
        <v>19</v>
      </c>
      <c r="AX299" s="3670"/>
      <c r="AY299" s="3670" t="s">
        <v>601</v>
      </c>
      <c r="AZ299" s="3670"/>
      <c r="BA299" s="3670"/>
      <c r="BB299" s="3670"/>
      <c r="BC299" s="3670"/>
      <c r="BD299" s="3670"/>
      <c r="BE299" s="3704"/>
      <c r="BF299" s="200">
        <v>0</v>
      </c>
      <c r="BG299" s="3703">
        <f>COUNTA(B97:B111)</f>
        <v>13</v>
      </c>
      <c r="BH299" s="3670"/>
      <c r="BI299" s="3670" t="s">
        <v>602</v>
      </c>
      <c r="BJ299" s="3670"/>
      <c r="BK299" s="3670"/>
      <c r="BL299" s="3670"/>
      <c r="BM299" s="3670"/>
      <c r="BN299" s="3670"/>
      <c r="BO299" s="3704"/>
      <c r="BP299" s="200">
        <v>0</v>
      </c>
      <c r="BQ299" s="3703">
        <f>COUNTA(B117:B129)</f>
        <v>11</v>
      </c>
      <c r="BR299" s="3670"/>
      <c r="BS299" s="3706" t="s">
        <v>603</v>
      </c>
      <c r="BT299" s="3706"/>
      <c r="BU299" s="3706"/>
      <c r="BV299" s="3706"/>
      <c r="BW299" s="3706"/>
      <c r="BX299" s="3706"/>
      <c r="BY299" s="3707"/>
      <c r="BZ299" s="200">
        <v>0</v>
      </c>
      <c r="CA299" s="200">
        <v>0</v>
      </c>
      <c r="CB299" s="200">
        <v>0</v>
      </c>
      <c r="CC299" s="3696">
        <f>COUNTA(B135:B158)</f>
        <v>22</v>
      </c>
      <c r="CD299" s="3659"/>
      <c r="CE299" s="3659" t="s">
        <v>601</v>
      </c>
      <c r="CF299" s="3659"/>
      <c r="CG299" s="3659"/>
      <c r="CH299" s="3659"/>
      <c r="CI299" s="3659"/>
      <c r="CJ299" s="3659"/>
      <c r="CK299" s="3697"/>
      <c r="CL299" s="200">
        <v>0</v>
      </c>
      <c r="CM299" s="3696">
        <f>COUNTA(B164:B198)</f>
        <v>34</v>
      </c>
      <c r="CN299" s="3659"/>
      <c r="CO299" s="3659" t="s">
        <v>602</v>
      </c>
      <c r="CP299" s="3659"/>
      <c r="CQ299" s="3659"/>
      <c r="CR299" s="3659"/>
      <c r="CS299" s="3659"/>
      <c r="CT299" s="3659"/>
      <c r="CU299" s="3697"/>
      <c r="CV299" s="200">
        <v>0</v>
      </c>
      <c r="CW299" s="3696">
        <f>COUNTA(B204:B247)</f>
        <v>42</v>
      </c>
      <c r="CX299" s="3659"/>
      <c r="CY299" s="3699" t="s">
        <v>603</v>
      </c>
      <c r="CZ299" s="3699"/>
      <c r="DA299" s="3699"/>
      <c r="DB299" s="3699"/>
      <c r="DC299" s="3699"/>
      <c r="DD299" s="3699"/>
      <c r="DE299" s="3700"/>
      <c r="DF299" s="395"/>
      <c r="DG299" s="395"/>
      <c r="DH299" s="549"/>
      <c r="DI299" s="564">
        <v>0</v>
      </c>
      <c r="DJ299" s="564">
        <v>0</v>
      </c>
      <c r="DK299" s="564">
        <v>0</v>
      </c>
      <c r="DL299" s="564">
        <v>0</v>
      </c>
      <c r="DM299" s="564">
        <v>0</v>
      </c>
      <c r="DN299" s="564">
        <v>0</v>
      </c>
      <c r="DO299" s="564">
        <v>0</v>
      </c>
      <c r="DP299" s="564">
        <v>0</v>
      </c>
      <c r="DQ299" s="1366" t="s">
        <v>667</v>
      </c>
      <c r="DR299" s="1375"/>
      <c r="DS299" s="1291">
        <v>170</v>
      </c>
      <c r="DT299" s="200">
        <v>0</v>
      </c>
      <c r="DU299" s="200">
        <v>0</v>
      </c>
      <c r="DV299" s="200">
        <v>0</v>
      </c>
      <c r="DW299" s="200">
        <v>0</v>
      </c>
      <c r="DX299" s="200">
        <v>0</v>
      </c>
      <c r="DY299" s="397"/>
    </row>
    <row r="300" spans="2:129" ht="14.25" customHeight="1">
      <c r="B300" s="1069"/>
      <c r="C300" s="599"/>
      <c r="D300" s="599"/>
      <c r="E300" s="1070"/>
      <c r="F300" s="1071"/>
      <c r="G300" s="1072" t="s">
        <v>1155</v>
      </c>
      <c r="H300" s="2953">
        <f>SUM(DH11:DH29,DH35:DH47,DH53:DH65,DH71:DH91,DH97:DH111,DH117:DH129,DH135:DH158,DH164:DH198,DH204:DH247,DH253:DH287)</f>
        <v>15</v>
      </c>
      <c r="I300" s="2953"/>
      <c r="J300" s="1076" t="s">
        <v>1156</v>
      </c>
      <c r="K300" s="1070"/>
      <c r="L300" s="1070"/>
      <c r="M300" s="1077"/>
      <c r="N300" s="395"/>
      <c r="O300" s="395"/>
      <c r="P300" s="395"/>
      <c r="Q300" s="1386"/>
      <c r="R300" s="1387"/>
      <c r="S300" s="3681"/>
      <c r="T300" s="3681"/>
      <c r="U300" s="3681"/>
      <c r="V300" s="3681"/>
      <c r="W300" s="3681"/>
      <c r="X300" s="3681"/>
      <c r="Y300" s="3720"/>
      <c r="Z300" s="200">
        <v>0</v>
      </c>
      <c r="AA300" s="1388"/>
      <c r="AB300" s="1389"/>
      <c r="AC300" s="3681"/>
      <c r="AD300" s="3681"/>
      <c r="AE300" s="3681"/>
      <c r="AF300" s="3681"/>
      <c r="AG300" s="3681"/>
      <c r="AH300" s="3681"/>
      <c r="AI300" s="3720"/>
      <c r="AJ300" s="200">
        <v>0</v>
      </c>
      <c r="AK300" s="1390"/>
      <c r="AL300" s="1391"/>
      <c r="AM300" s="3722"/>
      <c r="AN300" s="3722"/>
      <c r="AO300" s="3722"/>
      <c r="AP300" s="3722"/>
      <c r="AQ300" s="3722"/>
      <c r="AR300" s="3722"/>
      <c r="AS300" s="3723"/>
      <c r="AT300" s="200">
        <v>0</v>
      </c>
      <c r="AU300" s="200">
        <v>0</v>
      </c>
      <c r="AV300" s="200">
        <v>0</v>
      </c>
      <c r="AW300" s="1392"/>
      <c r="AX300" s="1393"/>
      <c r="AY300" s="3670"/>
      <c r="AZ300" s="3670"/>
      <c r="BA300" s="3670"/>
      <c r="BB300" s="3670"/>
      <c r="BC300" s="3670"/>
      <c r="BD300" s="3670"/>
      <c r="BE300" s="3704"/>
      <c r="BF300" s="200">
        <v>0</v>
      </c>
      <c r="BG300" s="1394"/>
      <c r="BH300" s="1395"/>
      <c r="BI300" s="3670"/>
      <c r="BJ300" s="3670"/>
      <c r="BK300" s="3670"/>
      <c r="BL300" s="3670"/>
      <c r="BM300" s="3670"/>
      <c r="BN300" s="3670"/>
      <c r="BO300" s="3704"/>
      <c r="BP300" s="200">
        <v>0</v>
      </c>
      <c r="BQ300" s="1394"/>
      <c r="BR300" s="1395"/>
      <c r="BS300" s="3706"/>
      <c r="BT300" s="3706"/>
      <c r="BU300" s="3706"/>
      <c r="BV300" s="3706"/>
      <c r="BW300" s="3706"/>
      <c r="BX300" s="3706"/>
      <c r="BY300" s="3707"/>
      <c r="BZ300" s="200">
        <v>0</v>
      </c>
      <c r="CA300" s="200">
        <v>0</v>
      </c>
      <c r="CB300" s="200">
        <v>0</v>
      </c>
      <c r="CC300" s="1396"/>
      <c r="CD300" s="1397"/>
      <c r="CE300" s="3659"/>
      <c r="CF300" s="3659"/>
      <c r="CG300" s="3659"/>
      <c r="CH300" s="3659"/>
      <c r="CI300" s="3659"/>
      <c r="CJ300" s="3659"/>
      <c r="CK300" s="3697"/>
      <c r="CL300" s="200">
        <v>0</v>
      </c>
      <c r="CM300" s="1396"/>
      <c r="CN300" s="1397"/>
      <c r="CO300" s="3659"/>
      <c r="CP300" s="3659"/>
      <c r="CQ300" s="3659"/>
      <c r="CR300" s="3659"/>
      <c r="CS300" s="3659"/>
      <c r="CT300" s="3659"/>
      <c r="CU300" s="3697"/>
      <c r="CV300" s="200">
        <v>0</v>
      </c>
      <c r="CW300" s="1398"/>
      <c r="CX300" s="1399"/>
      <c r="CY300" s="3699"/>
      <c r="CZ300" s="3699"/>
      <c r="DA300" s="3699"/>
      <c r="DB300" s="3699"/>
      <c r="DC300" s="3699"/>
      <c r="DD300" s="3699"/>
      <c r="DE300" s="3700"/>
      <c r="DF300" s="395"/>
      <c r="DG300" s="395"/>
      <c r="DH300" s="549"/>
      <c r="DI300" s="564">
        <v>0</v>
      </c>
      <c r="DJ300" s="564">
        <v>0</v>
      </c>
      <c r="DK300" s="564">
        <v>0</v>
      </c>
      <c r="DL300" s="564">
        <v>0</v>
      </c>
      <c r="DM300" s="564">
        <v>0</v>
      </c>
      <c r="DN300" s="564">
        <v>0</v>
      </c>
      <c r="DO300" s="564">
        <v>0</v>
      </c>
      <c r="DP300" s="564">
        <v>0</v>
      </c>
      <c r="DQ300" s="1366" t="s">
        <v>674</v>
      </c>
      <c r="DR300" s="1375"/>
      <c r="DS300" s="1291">
        <v>171</v>
      </c>
      <c r="DT300" s="200">
        <v>0</v>
      </c>
      <c r="DU300" s="200">
        <v>0</v>
      </c>
      <c r="DV300" s="200">
        <v>0</v>
      </c>
      <c r="DW300" s="200">
        <v>0</v>
      </c>
      <c r="DX300" s="200">
        <v>0</v>
      </c>
      <c r="DY300" s="397"/>
    </row>
    <row r="301" spans="2:129" ht="14.25" customHeight="1">
      <c r="B301" s="1069"/>
      <c r="C301" s="599"/>
      <c r="D301" s="599"/>
      <c r="E301" s="1070"/>
      <c r="F301" s="1071"/>
      <c r="G301" s="1071"/>
      <c r="H301" s="1078"/>
      <c r="I301" s="1078"/>
      <c r="J301" s="1078"/>
      <c r="K301" s="1078"/>
      <c r="L301" s="1070"/>
      <c r="M301" s="1070"/>
      <c r="N301" s="395"/>
      <c r="O301" s="395"/>
      <c r="P301" s="395"/>
      <c r="Q301" s="1400"/>
      <c r="R301" s="1401"/>
      <c r="S301" s="3674"/>
      <c r="T301" s="3674"/>
      <c r="U301" s="3674"/>
      <c r="V301" s="3674"/>
      <c r="W301" s="3674"/>
      <c r="X301" s="3674"/>
      <c r="Y301" s="3721"/>
      <c r="Z301" s="200">
        <v>0</v>
      </c>
      <c r="AA301" s="1402"/>
      <c r="AB301" s="1403"/>
      <c r="AC301" s="3674"/>
      <c r="AD301" s="3674"/>
      <c r="AE301" s="3674"/>
      <c r="AF301" s="3674"/>
      <c r="AG301" s="3674"/>
      <c r="AH301" s="3674"/>
      <c r="AI301" s="3721"/>
      <c r="AJ301" s="200">
        <v>0</v>
      </c>
      <c r="AK301" s="1404"/>
      <c r="AL301" s="1405"/>
      <c r="AM301" s="3724"/>
      <c r="AN301" s="3724"/>
      <c r="AO301" s="3724"/>
      <c r="AP301" s="3724"/>
      <c r="AQ301" s="3724"/>
      <c r="AR301" s="3724"/>
      <c r="AS301" s="3725"/>
      <c r="AT301" s="200">
        <v>0</v>
      </c>
      <c r="AU301" s="200">
        <v>0</v>
      </c>
      <c r="AV301" s="200">
        <v>0</v>
      </c>
      <c r="AW301" s="1406"/>
      <c r="AX301" s="1407"/>
      <c r="AY301" s="3663"/>
      <c r="AZ301" s="3663"/>
      <c r="BA301" s="3663"/>
      <c r="BB301" s="3663"/>
      <c r="BC301" s="3663"/>
      <c r="BD301" s="3663"/>
      <c r="BE301" s="3705"/>
      <c r="BF301" s="200">
        <v>0</v>
      </c>
      <c r="BG301" s="1408"/>
      <c r="BH301" s="1409"/>
      <c r="BI301" s="3663"/>
      <c r="BJ301" s="3663"/>
      <c r="BK301" s="3663"/>
      <c r="BL301" s="3663"/>
      <c r="BM301" s="3663"/>
      <c r="BN301" s="3663"/>
      <c r="BO301" s="3705"/>
      <c r="BP301" s="200">
        <v>0</v>
      </c>
      <c r="BQ301" s="1408"/>
      <c r="BR301" s="1409"/>
      <c r="BS301" s="3708"/>
      <c r="BT301" s="3708"/>
      <c r="BU301" s="3708"/>
      <c r="BV301" s="3708"/>
      <c r="BW301" s="3708"/>
      <c r="BX301" s="3708"/>
      <c r="BY301" s="3709"/>
      <c r="BZ301" s="200">
        <v>0</v>
      </c>
      <c r="CA301" s="200">
        <v>0</v>
      </c>
      <c r="CB301" s="200">
        <v>0</v>
      </c>
      <c r="CC301" s="1410"/>
      <c r="CD301" s="1411"/>
      <c r="CE301" s="3650"/>
      <c r="CF301" s="3650"/>
      <c r="CG301" s="3650"/>
      <c r="CH301" s="3650"/>
      <c r="CI301" s="3650"/>
      <c r="CJ301" s="3650"/>
      <c r="CK301" s="3698"/>
      <c r="CL301" s="200">
        <v>0</v>
      </c>
      <c r="CM301" s="1410"/>
      <c r="CN301" s="1411"/>
      <c r="CO301" s="3650"/>
      <c r="CP301" s="3650"/>
      <c r="CQ301" s="3650"/>
      <c r="CR301" s="3650"/>
      <c r="CS301" s="3650"/>
      <c r="CT301" s="3650"/>
      <c r="CU301" s="3698"/>
      <c r="CV301" s="200">
        <v>0</v>
      </c>
      <c r="CW301" s="1412"/>
      <c r="CX301" s="1413"/>
      <c r="CY301" s="3701"/>
      <c r="CZ301" s="3701"/>
      <c r="DA301" s="3701"/>
      <c r="DB301" s="3701"/>
      <c r="DC301" s="3701"/>
      <c r="DD301" s="3701"/>
      <c r="DE301" s="3702"/>
      <c r="DF301" s="395"/>
      <c r="DG301" s="395"/>
      <c r="DH301" s="549"/>
      <c r="DI301" s="564">
        <v>0</v>
      </c>
      <c r="DJ301" s="564">
        <v>0</v>
      </c>
      <c r="DK301" s="564">
        <v>0</v>
      </c>
      <c r="DL301" s="564">
        <v>0</v>
      </c>
      <c r="DM301" s="564">
        <v>0</v>
      </c>
      <c r="DN301" s="564">
        <v>0</v>
      </c>
      <c r="DO301" s="564">
        <v>0</v>
      </c>
      <c r="DP301" s="564">
        <v>0</v>
      </c>
      <c r="DQ301" s="1366" t="s">
        <v>632</v>
      </c>
      <c r="DR301" s="1375"/>
      <c r="DS301" s="1291">
        <v>172</v>
      </c>
      <c r="DT301" s="200">
        <v>0</v>
      </c>
      <c r="DU301" s="200">
        <v>0</v>
      </c>
      <c r="DV301" s="200">
        <v>0</v>
      </c>
      <c r="DW301" s="200">
        <v>0</v>
      </c>
      <c r="DX301" s="200">
        <v>0</v>
      </c>
      <c r="DY301" s="397"/>
    </row>
    <row r="302" spans="2:129" ht="14.25" customHeight="1">
      <c r="B302" s="1069"/>
      <c r="C302" s="599"/>
      <c r="D302" s="599"/>
      <c r="E302" s="1070"/>
      <c r="F302" s="1070"/>
      <c r="G302" s="1072" t="s">
        <v>1157</v>
      </c>
      <c r="H302" s="2953">
        <f>SUM(Q303,AA303,AK303,AW303,BG303,BQ303,CC303,CM303,CW303,Q310)</f>
        <v>21</v>
      </c>
      <c r="I302" s="2953"/>
      <c r="J302" s="1076" t="s">
        <v>867</v>
      </c>
      <c r="K302" s="1070"/>
      <c r="L302" s="1070"/>
      <c r="M302" s="1070"/>
      <c r="N302" s="395"/>
      <c r="O302" s="395"/>
      <c r="P302" s="395"/>
      <c r="Q302" s="845"/>
      <c r="R302" s="846"/>
      <c r="S302" s="1079" t="s">
        <v>1123</v>
      </c>
      <c r="T302" s="3691">
        <f>ROW(B11)</f>
        <v>11</v>
      </c>
      <c r="U302" s="3691"/>
      <c r="V302" s="968" t="s">
        <v>1124</v>
      </c>
      <c r="W302" s="3692">
        <f>ROW(B29)</f>
        <v>29</v>
      </c>
      <c r="X302" s="3692"/>
      <c r="Y302" s="1080"/>
      <c r="Z302" s="200">
        <v>0</v>
      </c>
      <c r="AA302" s="845"/>
      <c r="AB302" s="846"/>
      <c r="AC302" s="1079" t="s">
        <v>1123</v>
      </c>
      <c r="AD302" s="3691">
        <f>ROW(B35)</f>
        <v>35</v>
      </c>
      <c r="AE302" s="3691"/>
      <c r="AF302" s="968" t="s">
        <v>1124</v>
      </c>
      <c r="AG302" s="3692">
        <f>ROW(B47)</f>
        <v>47</v>
      </c>
      <c r="AH302" s="3692"/>
      <c r="AI302" s="1080"/>
      <c r="AJ302" s="200">
        <v>0</v>
      </c>
      <c r="AK302" s="845"/>
      <c r="AL302" s="846"/>
      <c r="AM302" s="1079" t="s">
        <v>1123</v>
      </c>
      <c r="AN302" s="3691">
        <f>ROW(B53)</f>
        <v>53</v>
      </c>
      <c r="AO302" s="3691"/>
      <c r="AP302" s="968" t="s">
        <v>1124</v>
      </c>
      <c r="AQ302" s="3692">
        <f>ROW(B65)</f>
        <v>65</v>
      </c>
      <c r="AR302" s="3692"/>
      <c r="AS302" s="1080"/>
      <c r="AT302" s="200">
        <v>0</v>
      </c>
      <c r="AU302" s="200">
        <v>0</v>
      </c>
      <c r="AV302" s="200">
        <v>0</v>
      </c>
      <c r="AW302" s="845"/>
      <c r="AX302" s="846"/>
      <c r="AY302" s="1079" t="s">
        <v>1123</v>
      </c>
      <c r="AZ302" s="3691">
        <f>ROW(B71)</f>
        <v>71</v>
      </c>
      <c r="BA302" s="3691"/>
      <c r="BB302" s="968" t="s">
        <v>1124</v>
      </c>
      <c r="BC302" s="3692">
        <f>ROW(B91)</f>
        <v>91</v>
      </c>
      <c r="BD302" s="3692"/>
      <c r="BE302" s="1080"/>
      <c r="BF302" s="200">
        <v>0</v>
      </c>
      <c r="BG302" s="845"/>
      <c r="BH302" s="846"/>
      <c r="BI302" s="1079" t="s">
        <v>1123</v>
      </c>
      <c r="BJ302" s="3691">
        <f>ROW(B97)</f>
        <v>97</v>
      </c>
      <c r="BK302" s="3691"/>
      <c r="BL302" s="968" t="s">
        <v>1124</v>
      </c>
      <c r="BM302" s="3692">
        <f>ROW(B111)</f>
        <v>111</v>
      </c>
      <c r="BN302" s="3692"/>
      <c r="BO302" s="1080"/>
      <c r="BP302" s="200">
        <v>0</v>
      </c>
      <c r="BQ302" s="845"/>
      <c r="BR302" s="846"/>
      <c r="BS302" s="1079" t="s">
        <v>1123</v>
      </c>
      <c r="BT302" s="3691">
        <f>ROW(B117)</f>
        <v>117</v>
      </c>
      <c r="BU302" s="3691"/>
      <c r="BV302" s="968" t="s">
        <v>1124</v>
      </c>
      <c r="BW302" s="3692">
        <f>ROW(B129)</f>
        <v>129</v>
      </c>
      <c r="BX302" s="3692"/>
      <c r="BY302" s="1080"/>
      <c r="BZ302" s="200">
        <v>0</v>
      </c>
      <c r="CA302" s="200">
        <v>0</v>
      </c>
      <c r="CB302" s="200">
        <v>0</v>
      </c>
      <c r="CC302" s="845"/>
      <c r="CD302" s="846"/>
      <c r="CE302" s="1079" t="s">
        <v>1123</v>
      </c>
      <c r="CF302" s="3691">
        <f>ROW(B135)</f>
        <v>135</v>
      </c>
      <c r="CG302" s="3691"/>
      <c r="CH302" s="968" t="s">
        <v>1124</v>
      </c>
      <c r="CI302" s="3692">
        <f>ROW(B158)</f>
        <v>158</v>
      </c>
      <c r="CJ302" s="3692"/>
      <c r="CK302" s="1080"/>
      <c r="CL302" s="200">
        <v>0</v>
      </c>
      <c r="CM302" s="845"/>
      <c r="CN302" s="846"/>
      <c r="CO302" s="1079" t="s">
        <v>1123</v>
      </c>
      <c r="CP302" s="3691">
        <f>ROW(B164)</f>
        <v>164</v>
      </c>
      <c r="CQ302" s="3691"/>
      <c r="CR302" s="968" t="s">
        <v>1124</v>
      </c>
      <c r="CS302" s="3692">
        <f>ROW(B198)</f>
        <v>198</v>
      </c>
      <c r="CT302" s="3692"/>
      <c r="CU302" s="1080"/>
      <c r="CV302" s="200">
        <v>0</v>
      </c>
      <c r="CW302" s="845"/>
      <c r="CX302" s="846"/>
      <c r="CY302" s="1079" t="s">
        <v>1123</v>
      </c>
      <c r="CZ302" s="3691">
        <f>ROW(B204)</f>
        <v>204</v>
      </c>
      <c r="DA302" s="3691"/>
      <c r="DB302" s="968" t="s">
        <v>1124</v>
      </c>
      <c r="DC302" s="3692">
        <f>ROW(B247)</f>
        <v>247</v>
      </c>
      <c r="DD302" s="3692"/>
      <c r="DE302" s="1080"/>
      <c r="DF302" s="395"/>
      <c r="DG302" s="395"/>
      <c r="DH302" s="549"/>
      <c r="DI302" s="564">
        <v>0</v>
      </c>
      <c r="DJ302" s="564">
        <v>0</v>
      </c>
      <c r="DK302" s="564">
        <v>0</v>
      </c>
      <c r="DL302" s="564">
        <v>0</v>
      </c>
      <c r="DM302" s="564">
        <v>0</v>
      </c>
      <c r="DN302" s="564">
        <v>0</v>
      </c>
      <c r="DO302" s="564">
        <v>0</v>
      </c>
      <c r="DP302" s="564">
        <v>0</v>
      </c>
      <c r="DQ302" s="1366" t="s">
        <v>638</v>
      </c>
      <c r="DR302" s="1375"/>
      <c r="DS302" s="1291">
        <v>173</v>
      </c>
      <c r="DT302" s="200">
        <v>0</v>
      </c>
      <c r="DU302" s="200">
        <v>0</v>
      </c>
      <c r="DV302" s="200">
        <v>0</v>
      </c>
      <c r="DW302" s="200">
        <v>0</v>
      </c>
      <c r="DX302" s="200">
        <v>0</v>
      </c>
      <c r="DY302" s="397"/>
    </row>
    <row r="303" spans="2:129" ht="15.75" customHeight="1">
      <c r="B303" s="553">
        <v>0</v>
      </c>
      <c r="C303" s="200">
        <v>0</v>
      </c>
      <c r="D303" s="200">
        <v>0</v>
      </c>
      <c r="E303" s="200">
        <v>0</v>
      </c>
      <c r="F303" s="200">
        <v>0</v>
      </c>
      <c r="G303" s="200">
        <v>0</v>
      </c>
      <c r="H303" s="200">
        <v>0</v>
      </c>
      <c r="I303" s="200">
        <v>0</v>
      </c>
      <c r="J303" s="200">
        <v>0</v>
      </c>
      <c r="K303" s="200">
        <v>0</v>
      </c>
      <c r="L303" s="200">
        <v>0</v>
      </c>
      <c r="M303" s="200">
        <v>0</v>
      </c>
      <c r="N303" s="200">
        <v>0</v>
      </c>
      <c r="O303" s="395"/>
      <c r="P303" s="395"/>
      <c r="Q303" s="3148">
        <f>SUM(DF11:DF29)</f>
        <v>14</v>
      </c>
      <c r="R303" s="3149"/>
      <c r="S303" s="847" t="s">
        <v>867</v>
      </c>
      <c r="T303" s="551"/>
      <c r="U303" s="551"/>
      <c r="V303" s="551"/>
      <c r="W303" s="3138">
        <f>Q303/DB296</f>
        <v>0.66666666666666663</v>
      </c>
      <c r="X303" s="3138"/>
      <c r="Y303" s="1286"/>
      <c r="Z303" s="200">
        <v>0</v>
      </c>
      <c r="AA303" s="3148">
        <f>SUM(DF35:DF47)</f>
        <v>0</v>
      </c>
      <c r="AB303" s="3149"/>
      <c r="AC303" s="847" t="s">
        <v>867</v>
      </c>
      <c r="AD303" s="551"/>
      <c r="AE303" s="551"/>
      <c r="AF303" s="551"/>
      <c r="AG303" s="551"/>
      <c r="AH303" s="3138">
        <f>AA303/DB296</f>
        <v>0</v>
      </c>
      <c r="AI303" s="3150"/>
      <c r="AJ303" s="200">
        <v>0</v>
      </c>
      <c r="AK303" s="3148">
        <f>SUM(DF53:DF65)</f>
        <v>0</v>
      </c>
      <c r="AL303" s="3149"/>
      <c r="AM303" s="847" t="s">
        <v>867</v>
      </c>
      <c r="AN303" s="551"/>
      <c r="AO303" s="551"/>
      <c r="AP303" s="551"/>
      <c r="AQ303" s="551"/>
      <c r="AR303" s="3138">
        <f>AK303/DB296</f>
        <v>0</v>
      </c>
      <c r="AS303" s="3150"/>
      <c r="AT303" s="200">
        <v>0</v>
      </c>
      <c r="AU303" s="200">
        <v>0</v>
      </c>
      <c r="AV303" s="200">
        <v>0</v>
      </c>
      <c r="AW303" s="3148">
        <f>SUM(DF71:DF91)</f>
        <v>0</v>
      </c>
      <c r="AX303" s="3149"/>
      <c r="AY303" s="847" t="s">
        <v>867</v>
      </c>
      <c r="AZ303" s="551"/>
      <c r="BA303" s="551"/>
      <c r="BB303" s="551"/>
      <c r="BC303" s="551"/>
      <c r="BD303" s="3138">
        <f>AW303/DB296</f>
        <v>0</v>
      </c>
      <c r="BE303" s="3150"/>
      <c r="BF303" s="200">
        <v>0</v>
      </c>
      <c r="BG303" s="3148">
        <f>SUM(DF97:DF111)</f>
        <v>0</v>
      </c>
      <c r="BH303" s="3149"/>
      <c r="BI303" s="847" t="s">
        <v>867</v>
      </c>
      <c r="BJ303" s="551"/>
      <c r="BK303" s="551"/>
      <c r="BL303" s="551"/>
      <c r="BM303" s="551"/>
      <c r="BN303" s="3138">
        <f>BG303/DB296</f>
        <v>0</v>
      </c>
      <c r="BO303" s="3150"/>
      <c r="BP303" s="200">
        <v>0</v>
      </c>
      <c r="BQ303" s="3148">
        <f>SUM(DF117:DF129)</f>
        <v>0</v>
      </c>
      <c r="BR303" s="3149"/>
      <c r="BS303" s="847" t="s">
        <v>867</v>
      </c>
      <c r="BT303" s="551"/>
      <c r="BU303" s="551"/>
      <c r="BV303" s="551"/>
      <c r="BW303" s="551"/>
      <c r="BX303" s="3138">
        <f>BQ303/DB296</f>
        <v>0</v>
      </c>
      <c r="BY303" s="3150"/>
      <c r="BZ303" s="200">
        <v>0</v>
      </c>
      <c r="CA303" s="200">
        <v>0</v>
      </c>
      <c r="CB303" s="200">
        <v>0</v>
      </c>
      <c r="CC303" s="3148">
        <f>SUM(DF135:DF158)</f>
        <v>0</v>
      </c>
      <c r="CD303" s="3149"/>
      <c r="CE303" s="847" t="s">
        <v>867</v>
      </c>
      <c r="CF303" s="551"/>
      <c r="CG303" s="551"/>
      <c r="CH303" s="551"/>
      <c r="CI303" s="3138">
        <f>CC303/DB296</f>
        <v>0</v>
      </c>
      <c r="CJ303" s="3138"/>
      <c r="CK303" s="1286"/>
      <c r="CL303" s="200">
        <v>0</v>
      </c>
      <c r="CM303" s="3148">
        <f>SUM(DF164:DF198)</f>
        <v>0</v>
      </c>
      <c r="CN303" s="3149"/>
      <c r="CO303" s="847" t="s">
        <v>867</v>
      </c>
      <c r="CP303" s="551"/>
      <c r="CQ303" s="551"/>
      <c r="CR303" s="551"/>
      <c r="CS303" s="3138">
        <f>CM303/DB296</f>
        <v>0</v>
      </c>
      <c r="CT303" s="3138"/>
      <c r="CU303" s="1286"/>
      <c r="CV303" s="200">
        <v>0</v>
      </c>
      <c r="CW303" s="3148">
        <f>SUM(DF204:DF247)</f>
        <v>7</v>
      </c>
      <c r="CX303" s="3149"/>
      <c r="CY303" s="847" t="s">
        <v>867</v>
      </c>
      <c r="CZ303" s="551"/>
      <c r="DA303" s="551"/>
      <c r="DB303" s="551"/>
      <c r="DC303" s="551"/>
      <c r="DD303" s="3138">
        <f>CW303/DB296</f>
        <v>0.33333333333333331</v>
      </c>
      <c r="DE303" s="3150"/>
      <c r="DF303" s="395"/>
      <c r="DG303" s="395"/>
      <c r="DH303" s="549"/>
      <c r="DI303" s="564">
        <v>0</v>
      </c>
      <c r="DJ303" s="564">
        <v>0</v>
      </c>
      <c r="DK303" s="564">
        <v>0</v>
      </c>
      <c r="DL303" s="564">
        <v>0</v>
      </c>
      <c r="DM303" s="564">
        <v>0</v>
      </c>
      <c r="DN303" s="564">
        <v>0</v>
      </c>
      <c r="DO303" s="564">
        <v>0</v>
      </c>
      <c r="DP303" s="564">
        <v>0</v>
      </c>
      <c r="DQ303" s="1366" t="s">
        <v>16</v>
      </c>
      <c r="DR303" s="1375"/>
      <c r="DS303" s="1291">
        <v>174</v>
      </c>
      <c r="DT303" s="200">
        <v>0</v>
      </c>
      <c r="DU303" s="200">
        <v>0</v>
      </c>
      <c r="DV303" s="200">
        <v>0</v>
      </c>
      <c r="DW303" s="200">
        <v>0</v>
      </c>
      <c r="DX303" s="200">
        <v>0</v>
      </c>
      <c r="DY303" s="397"/>
    </row>
    <row r="304" spans="2:129" ht="13.5" customHeight="1">
      <c r="B304" s="553">
        <v>0</v>
      </c>
      <c r="C304" s="200">
        <v>0</v>
      </c>
      <c r="D304" s="200">
        <v>0</v>
      </c>
      <c r="E304" s="200">
        <v>0</v>
      </c>
      <c r="F304" s="200">
        <v>0</v>
      </c>
      <c r="G304" s="200">
        <v>0</v>
      </c>
      <c r="H304" s="200">
        <v>0</v>
      </c>
      <c r="I304" s="200">
        <v>0</v>
      </c>
      <c r="J304" s="200">
        <v>0</v>
      </c>
      <c r="K304" s="200">
        <v>0</v>
      </c>
      <c r="L304" s="200">
        <v>0</v>
      </c>
      <c r="M304" s="200">
        <v>0</v>
      </c>
      <c r="N304" s="200">
        <v>0</v>
      </c>
      <c r="O304" s="395"/>
      <c r="P304" s="395"/>
      <c r="Q304" s="395"/>
      <c r="R304" s="395"/>
      <c r="S304" s="395"/>
      <c r="T304" s="395"/>
      <c r="U304" s="395"/>
      <c r="V304" s="395"/>
      <c r="W304" s="395"/>
      <c r="X304" s="395"/>
      <c r="Y304" s="1291"/>
      <c r="Z304" s="200">
        <v>0</v>
      </c>
      <c r="AA304" s="200">
        <v>0</v>
      </c>
      <c r="AB304" s="200">
        <v>0</v>
      </c>
      <c r="AC304" s="200">
        <v>0</v>
      </c>
      <c r="AD304" s="200">
        <v>0</v>
      </c>
      <c r="AE304" s="200">
        <v>0</v>
      </c>
      <c r="AF304" s="200">
        <v>0</v>
      </c>
      <c r="AG304" s="200">
        <v>0</v>
      </c>
      <c r="AH304" s="200">
        <v>0</v>
      </c>
      <c r="AI304" s="200">
        <v>0</v>
      </c>
      <c r="AJ304" s="200">
        <v>0</v>
      </c>
      <c r="AK304" s="200">
        <v>0</v>
      </c>
      <c r="AL304" s="200">
        <v>0</v>
      </c>
      <c r="AM304" s="200">
        <v>0</v>
      </c>
      <c r="AN304" s="200">
        <v>0</v>
      </c>
      <c r="AO304" s="200">
        <v>0</v>
      </c>
      <c r="AP304" s="200">
        <v>0</v>
      </c>
      <c r="AQ304" s="200">
        <v>0</v>
      </c>
      <c r="AR304" s="200">
        <v>0</v>
      </c>
      <c r="AS304" s="200">
        <v>0</v>
      </c>
      <c r="AT304" s="200">
        <v>0</v>
      </c>
      <c r="AU304" s="200">
        <v>0</v>
      </c>
      <c r="AV304" s="200">
        <v>0</v>
      </c>
      <c r="AW304" s="200">
        <v>0</v>
      </c>
      <c r="AX304" s="200">
        <v>0</v>
      </c>
      <c r="AY304" s="200">
        <v>0</v>
      </c>
      <c r="AZ304" s="200">
        <v>0</v>
      </c>
      <c r="BA304" s="200">
        <v>0</v>
      </c>
      <c r="BB304" s="200">
        <v>0</v>
      </c>
      <c r="BC304" s="200">
        <v>0</v>
      </c>
      <c r="BD304" s="200">
        <v>0</v>
      </c>
      <c r="BE304" s="200">
        <v>0</v>
      </c>
      <c r="BF304" s="200">
        <v>0</v>
      </c>
      <c r="BG304" s="200">
        <v>0</v>
      </c>
      <c r="BH304" s="200">
        <v>0</v>
      </c>
      <c r="BI304" s="200">
        <v>0</v>
      </c>
      <c r="BJ304" s="200">
        <v>0</v>
      </c>
      <c r="BK304" s="200">
        <v>0</v>
      </c>
      <c r="BL304" s="200">
        <v>0</v>
      </c>
      <c r="BM304" s="200">
        <v>0</v>
      </c>
      <c r="BN304" s="200">
        <v>0</v>
      </c>
      <c r="BO304" s="200">
        <v>0</v>
      </c>
      <c r="BP304" s="200">
        <v>0</v>
      </c>
      <c r="BQ304" s="200">
        <v>0</v>
      </c>
      <c r="BR304" s="200">
        <v>0</v>
      </c>
      <c r="BS304" s="200">
        <v>0</v>
      </c>
      <c r="BT304" s="200">
        <v>0</v>
      </c>
      <c r="BU304" s="200">
        <v>0</v>
      </c>
      <c r="BV304" s="200">
        <v>0</v>
      </c>
      <c r="BW304" s="200">
        <v>0</v>
      </c>
      <c r="BX304" s="200">
        <v>0</v>
      </c>
      <c r="BY304" s="200">
        <v>0</v>
      </c>
      <c r="BZ304" s="200">
        <v>0</v>
      </c>
      <c r="CA304" s="200">
        <v>0</v>
      </c>
      <c r="CB304" s="200">
        <v>0</v>
      </c>
      <c r="CC304" s="200">
        <v>0</v>
      </c>
      <c r="CD304" s="200">
        <v>0</v>
      </c>
      <c r="CE304" s="200">
        <v>0</v>
      </c>
      <c r="CF304" s="200">
        <v>0</v>
      </c>
      <c r="CG304" s="200">
        <v>0</v>
      </c>
      <c r="CH304" s="200">
        <v>0</v>
      </c>
      <c r="CI304" s="200">
        <v>0</v>
      </c>
      <c r="CJ304" s="200">
        <v>0</v>
      </c>
      <c r="CK304" s="200">
        <v>0</v>
      </c>
      <c r="CL304" s="200">
        <v>0</v>
      </c>
      <c r="CM304" s="200">
        <v>0</v>
      </c>
      <c r="CN304" s="200">
        <v>0</v>
      </c>
      <c r="CO304" s="200">
        <v>0</v>
      </c>
      <c r="CP304" s="200">
        <v>0</v>
      </c>
      <c r="CQ304" s="200">
        <v>0</v>
      </c>
      <c r="CR304" s="200">
        <v>0</v>
      </c>
      <c r="CS304" s="200">
        <v>0</v>
      </c>
      <c r="CT304" s="200">
        <v>0</v>
      </c>
      <c r="CU304" s="200">
        <v>0</v>
      </c>
      <c r="CV304" s="200">
        <v>0</v>
      </c>
      <c r="CW304" s="200">
        <v>0</v>
      </c>
      <c r="CX304" s="200">
        <v>0</v>
      </c>
      <c r="CY304" s="200">
        <v>0</v>
      </c>
      <c r="CZ304" s="200">
        <v>0</v>
      </c>
      <c r="DA304" s="200">
        <v>0</v>
      </c>
      <c r="DB304" s="200">
        <v>0</v>
      </c>
      <c r="DC304" s="200">
        <v>0</v>
      </c>
      <c r="DD304" s="200">
        <v>0</v>
      </c>
      <c r="DE304" s="200">
        <v>0</v>
      </c>
      <c r="DF304" s="200">
        <v>0</v>
      </c>
      <c r="DG304" s="200">
        <v>0</v>
      </c>
      <c r="DH304" s="549"/>
      <c r="DI304" s="564">
        <v>0</v>
      </c>
      <c r="DJ304" s="564">
        <v>0</v>
      </c>
      <c r="DK304" s="564">
        <v>0</v>
      </c>
      <c r="DL304" s="564">
        <v>0</v>
      </c>
      <c r="DM304" s="564">
        <v>0</v>
      </c>
      <c r="DN304" s="564">
        <v>0</v>
      </c>
      <c r="DO304" s="564">
        <v>0</v>
      </c>
      <c r="DP304" s="564">
        <v>0</v>
      </c>
      <c r="DQ304" s="1366" t="s">
        <v>651</v>
      </c>
      <c r="DR304" s="1375"/>
      <c r="DS304" s="1291">
        <v>175</v>
      </c>
      <c r="DT304" s="200">
        <v>0</v>
      </c>
      <c r="DU304" s="200">
        <v>0</v>
      </c>
      <c r="DV304" s="200">
        <v>0</v>
      </c>
      <c r="DW304" s="200">
        <v>0</v>
      </c>
      <c r="DX304" s="200">
        <v>0</v>
      </c>
      <c r="DY304" s="397"/>
    </row>
    <row r="305" spans="1:129" ht="18" customHeight="1">
      <c r="B305" s="553">
        <v>0</v>
      </c>
      <c r="C305" s="200">
        <v>0</v>
      </c>
      <c r="D305" s="200">
        <v>0</v>
      </c>
      <c r="E305" s="200">
        <v>0</v>
      </c>
      <c r="F305" s="200">
        <v>0</v>
      </c>
      <c r="G305" s="200">
        <v>0</v>
      </c>
      <c r="H305" s="200">
        <v>0</v>
      </c>
      <c r="I305" s="200">
        <v>0</v>
      </c>
      <c r="J305" s="200">
        <v>0</v>
      </c>
      <c r="K305" s="200">
        <v>0</v>
      </c>
      <c r="L305" s="200">
        <v>0</v>
      </c>
      <c r="M305" s="200">
        <v>0</v>
      </c>
      <c r="N305" s="200">
        <v>0</v>
      </c>
      <c r="O305" s="395"/>
      <c r="P305" s="395"/>
      <c r="Q305" s="3693" t="s">
        <v>600</v>
      </c>
      <c r="R305" s="3694"/>
      <c r="S305" s="3694"/>
      <c r="T305" s="3694"/>
      <c r="U305" s="3694"/>
      <c r="V305" s="3694"/>
      <c r="W305" s="3694"/>
      <c r="X305" s="3694"/>
      <c r="Y305" s="3695"/>
      <c r="Z305" s="200">
        <v>0</v>
      </c>
      <c r="AA305" s="200">
        <v>0</v>
      </c>
      <c r="AB305" s="200">
        <v>0</v>
      </c>
      <c r="AC305" s="200">
        <v>0</v>
      </c>
      <c r="AD305" s="200">
        <v>0</v>
      </c>
      <c r="AE305" s="200">
        <v>0</v>
      </c>
      <c r="AF305" s="200">
        <v>0</v>
      </c>
      <c r="AG305" s="200">
        <v>0</v>
      </c>
      <c r="AH305" s="200">
        <v>0</v>
      </c>
      <c r="AI305" s="200">
        <v>0</v>
      </c>
      <c r="AJ305" s="200">
        <v>0</v>
      </c>
      <c r="AK305" s="3406" t="s">
        <v>876</v>
      </c>
      <c r="AL305" s="3407"/>
      <c r="AM305" s="3407"/>
      <c r="AN305" s="3407"/>
      <c r="AO305" s="3407"/>
      <c r="AP305" s="3407"/>
      <c r="AQ305" s="3407"/>
      <c r="AR305" s="3407"/>
      <c r="AS305" s="3407"/>
      <c r="AT305" s="3407"/>
      <c r="AU305" s="3407"/>
      <c r="AV305" s="3407"/>
      <c r="AW305" s="3407"/>
      <c r="AX305" s="3407"/>
      <c r="AY305" s="3407"/>
      <c r="AZ305" s="3407"/>
      <c r="BA305" s="3407"/>
      <c r="BB305" s="3407"/>
      <c r="BC305" s="3407"/>
      <c r="BD305" s="3407"/>
      <c r="BE305" s="3407"/>
      <c r="BF305" s="3408"/>
      <c r="BG305" s="239" t="s">
        <v>1104</v>
      </c>
      <c r="BH305" s="200"/>
      <c r="BI305" s="200"/>
      <c r="BJ305" s="200"/>
      <c r="BK305" s="200"/>
      <c r="BL305" s="200"/>
      <c r="BM305" s="200">
        <v>0</v>
      </c>
      <c r="BN305" s="200">
        <v>0</v>
      </c>
      <c r="BO305" s="200">
        <v>0</v>
      </c>
      <c r="BP305" s="200">
        <v>0</v>
      </c>
      <c r="BQ305" s="200">
        <v>0</v>
      </c>
      <c r="BR305" s="200">
        <v>0</v>
      </c>
      <c r="BS305" s="200">
        <v>0</v>
      </c>
      <c r="BT305" s="200">
        <v>0</v>
      </c>
      <c r="BU305" s="200">
        <v>0</v>
      </c>
      <c r="BV305" s="200">
        <v>0</v>
      </c>
      <c r="BW305" s="200">
        <v>0</v>
      </c>
      <c r="BX305" s="200">
        <v>0</v>
      </c>
      <c r="BY305" s="200">
        <v>0</v>
      </c>
      <c r="BZ305" s="200">
        <v>0</v>
      </c>
      <c r="CA305" s="200">
        <v>0</v>
      </c>
      <c r="CB305" s="200">
        <v>0</v>
      </c>
      <c r="CC305" s="200">
        <v>0</v>
      </c>
      <c r="CD305" s="200">
        <v>0</v>
      </c>
      <c r="CE305" s="200">
        <v>0</v>
      </c>
      <c r="CF305" s="200">
        <v>0</v>
      </c>
      <c r="CG305" s="200">
        <v>0</v>
      </c>
      <c r="CH305" s="200">
        <v>0</v>
      </c>
      <c r="CI305" s="200">
        <v>0</v>
      </c>
      <c r="CJ305" s="200">
        <v>0</v>
      </c>
      <c r="CK305" s="200">
        <v>0</v>
      </c>
      <c r="CL305" s="200">
        <v>0</v>
      </c>
      <c r="CM305" s="200">
        <v>0</v>
      </c>
      <c r="CN305" s="200">
        <v>0</v>
      </c>
      <c r="CO305" s="200">
        <v>0</v>
      </c>
      <c r="CP305" s="200">
        <v>0</v>
      </c>
      <c r="CQ305" s="200">
        <v>0</v>
      </c>
      <c r="CR305" s="200">
        <v>0</v>
      </c>
      <c r="CS305" s="200">
        <v>0</v>
      </c>
      <c r="CT305" s="200">
        <v>0</v>
      </c>
      <c r="CU305" s="200">
        <v>0</v>
      </c>
      <c r="CV305" s="200">
        <v>0</v>
      </c>
      <c r="CW305" s="200">
        <v>0</v>
      </c>
      <c r="CX305" s="200">
        <v>0</v>
      </c>
      <c r="CY305" s="200">
        <v>0</v>
      </c>
      <c r="CZ305" s="200">
        <v>0</v>
      </c>
      <c r="DA305" s="200">
        <v>0</v>
      </c>
      <c r="DB305" s="200">
        <v>0</v>
      </c>
      <c r="DC305" s="200">
        <v>0</v>
      </c>
      <c r="DD305" s="200">
        <v>0</v>
      </c>
      <c r="DE305" s="200">
        <v>0</v>
      </c>
      <c r="DF305" s="200">
        <v>0</v>
      </c>
      <c r="DG305" s="200">
        <v>0</v>
      </c>
      <c r="DH305" s="549"/>
      <c r="DI305" s="564"/>
      <c r="DJ305" s="564"/>
      <c r="DK305" s="564"/>
      <c r="DL305" s="564"/>
      <c r="DM305" s="564"/>
      <c r="DN305" s="564"/>
      <c r="DO305" s="564"/>
      <c r="DP305" s="564"/>
      <c r="DQ305" s="1366" t="s">
        <v>659</v>
      </c>
      <c r="DR305" s="1375"/>
      <c r="DS305" s="1291">
        <v>176</v>
      </c>
      <c r="DT305" s="200">
        <v>0</v>
      </c>
      <c r="DU305" s="200">
        <v>0</v>
      </c>
      <c r="DV305" s="200">
        <v>0</v>
      </c>
      <c r="DW305" s="200">
        <v>0</v>
      </c>
      <c r="DX305" s="200">
        <v>0</v>
      </c>
      <c r="DY305" s="397"/>
    </row>
    <row r="306" spans="1:129" ht="15.75" customHeight="1">
      <c r="B306" s="553">
        <v>0</v>
      </c>
      <c r="C306" s="200">
        <v>0</v>
      </c>
      <c r="D306" s="200">
        <v>0</v>
      </c>
      <c r="E306" s="200">
        <v>0</v>
      </c>
      <c r="F306" s="200">
        <v>0</v>
      </c>
      <c r="G306" s="200">
        <v>0</v>
      </c>
      <c r="H306" s="200">
        <v>0</v>
      </c>
      <c r="I306" s="200">
        <v>0</v>
      </c>
      <c r="J306" s="200">
        <v>0</v>
      </c>
      <c r="K306" s="200">
        <v>0</v>
      </c>
      <c r="L306" s="200">
        <v>0</v>
      </c>
      <c r="M306" s="200">
        <v>0</v>
      </c>
      <c r="N306" s="200">
        <v>0</v>
      </c>
      <c r="O306" s="395"/>
      <c r="Q306" s="3686">
        <f>COUNTA(B253:B286)</f>
        <v>10</v>
      </c>
      <c r="R306" s="3646"/>
      <c r="S306" s="3687" t="s">
        <v>604</v>
      </c>
      <c r="T306" s="3687"/>
      <c r="U306" s="3687"/>
      <c r="V306" s="3687"/>
      <c r="W306" s="3687"/>
      <c r="X306" s="3687"/>
      <c r="Y306" s="3688"/>
      <c r="Z306" s="200">
        <v>0</v>
      </c>
      <c r="AA306" s="200">
        <v>0</v>
      </c>
      <c r="AB306" s="200">
        <v>0</v>
      </c>
      <c r="AC306" s="200">
        <v>0</v>
      </c>
      <c r="AD306" s="200">
        <v>0</v>
      </c>
      <c r="AE306" s="200">
        <v>0</v>
      </c>
      <c r="AF306" s="200">
        <v>0</v>
      </c>
      <c r="AG306" s="200">
        <v>0</v>
      </c>
      <c r="AH306" s="200">
        <v>0</v>
      </c>
      <c r="AI306" s="200">
        <v>0</v>
      </c>
      <c r="AJ306" s="200">
        <v>0</v>
      </c>
      <c r="AK306" s="723"/>
      <c r="AL306" s="716"/>
      <c r="AM306" s="716"/>
      <c r="AN306" s="716"/>
      <c r="AO306" s="716"/>
      <c r="AP306" s="716"/>
      <c r="AQ306" s="1215"/>
      <c r="AR306" s="1215"/>
      <c r="AS306" s="716"/>
      <c r="AT306" s="716"/>
      <c r="AU306" s="716"/>
      <c r="AV306" s="716"/>
      <c r="AW306" s="716"/>
      <c r="AX306" s="716"/>
      <c r="AY306" s="716"/>
      <c r="AZ306" s="716"/>
      <c r="BA306" s="716"/>
      <c r="BB306" s="724" t="s">
        <v>200</v>
      </c>
      <c r="BC306" s="3402">
        <v>2</v>
      </c>
      <c r="BD306" s="3402"/>
      <c r="BE306" s="716"/>
      <c r="BF306" s="721"/>
      <c r="BG306" s="239" t="s">
        <v>1105</v>
      </c>
      <c r="BH306" s="200"/>
      <c r="BI306" s="200"/>
      <c r="BJ306" s="200"/>
      <c r="BK306" s="200"/>
      <c r="BL306" s="200"/>
      <c r="BM306" s="200"/>
      <c r="BN306" s="200"/>
      <c r="BO306" s="200"/>
      <c r="BP306" s="200"/>
      <c r="BQ306" s="200"/>
      <c r="BR306" s="200"/>
      <c r="BS306" s="200"/>
      <c r="BT306" s="200"/>
      <c r="BU306" s="200"/>
      <c r="BV306" s="200"/>
      <c r="BW306" s="200"/>
      <c r="BX306" s="200"/>
      <c r="BY306" s="200">
        <v>0</v>
      </c>
      <c r="BZ306" s="200">
        <v>0</v>
      </c>
      <c r="CA306" s="200">
        <v>0</v>
      </c>
      <c r="CB306" s="200">
        <v>0</v>
      </c>
      <c r="CC306" s="200">
        <v>0</v>
      </c>
      <c r="CD306" s="200">
        <v>0</v>
      </c>
      <c r="CE306" s="200">
        <v>0</v>
      </c>
      <c r="CF306" s="200">
        <v>0</v>
      </c>
      <c r="CG306" s="200">
        <v>0</v>
      </c>
      <c r="CH306" s="200">
        <v>0</v>
      </c>
      <c r="CI306" s="200">
        <v>0</v>
      </c>
      <c r="CJ306" s="200">
        <v>0</v>
      </c>
      <c r="CK306" s="200">
        <v>0</v>
      </c>
      <c r="CL306" s="200">
        <v>0</v>
      </c>
      <c r="CM306" s="200">
        <v>0</v>
      </c>
      <c r="CN306" s="200">
        <v>0</v>
      </c>
      <c r="CO306" s="200">
        <v>0</v>
      </c>
      <c r="CP306" s="200">
        <v>0</v>
      </c>
      <c r="CQ306" s="200">
        <v>0</v>
      </c>
      <c r="CR306" s="200">
        <v>0</v>
      </c>
      <c r="CS306" s="200">
        <v>0</v>
      </c>
      <c r="CT306" s="200">
        <v>0</v>
      </c>
      <c r="CU306" s="200">
        <v>0</v>
      </c>
      <c r="CV306" s="200">
        <v>0</v>
      </c>
      <c r="CW306" s="200">
        <v>0</v>
      </c>
      <c r="CX306" s="200">
        <v>0</v>
      </c>
      <c r="CY306" s="200">
        <v>0</v>
      </c>
      <c r="CZ306" s="200">
        <v>0</v>
      </c>
      <c r="DA306" s="200">
        <v>0</v>
      </c>
      <c r="DB306" s="200">
        <v>0</v>
      </c>
      <c r="DC306" s="200">
        <v>0</v>
      </c>
      <c r="DD306" s="200">
        <v>0</v>
      </c>
      <c r="DE306" s="200">
        <v>0</v>
      </c>
      <c r="DF306" s="200">
        <v>0</v>
      </c>
      <c r="DG306" s="200">
        <v>0</v>
      </c>
      <c r="DH306" s="549"/>
      <c r="DI306" s="564">
        <v>0</v>
      </c>
      <c r="DJ306" s="564">
        <v>0</v>
      </c>
      <c r="DK306" s="564">
        <v>0</v>
      </c>
      <c r="DL306" s="564">
        <v>0</v>
      </c>
      <c r="DM306" s="564">
        <v>0</v>
      </c>
      <c r="DN306" s="564">
        <v>0</v>
      </c>
      <c r="DO306" s="564">
        <v>0</v>
      </c>
      <c r="DP306" s="564">
        <v>0</v>
      </c>
      <c r="DQ306" s="1366" t="s">
        <v>702</v>
      </c>
      <c r="DR306" s="1375"/>
      <c r="DS306" s="1291">
        <v>177</v>
      </c>
      <c r="DT306" s="200">
        <v>0</v>
      </c>
      <c r="DU306" s="200">
        <v>0</v>
      </c>
      <c r="DV306" s="200">
        <v>0</v>
      </c>
      <c r="DW306" s="200">
        <v>0</v>
      </c>
      <c r="DX306" s="200">
        <v>0</v>
      </c>
      <c r="DY306" s="397"/>
    </row>
    <row r="307" spans="1:129" ht="14.25" customHeight="1">
      <c r="B307" s="553">
        <v>0</v>
      </c>
      <c r="C307" s="200">
        <v>0</v>
      </c>
      <c r="D307" s="200">
        <v>0</v>
      </c>
      <c r="E307" s="200">
        <v>0</v>
      </c>
      <c r="F307" s="200">
        <v>0</v>
      </c>
      <c r="G307" s="200">
        <v>0</v>
      </c>
      <c r="H307" s="200">
        <v>0</v>
      </c>
      <c r="I307" s="200">
        <v>0</v>
      </c>
      <c r="J307" s="200">
        <v>0</v>
      </c>
      <c r="K307" s="200">
        <v>0</v>
      </c>
      <c r="L307" s="200">
        <v>0</v>
      </c>
      <c r="M307" s="200">
        <v>0</v>
      </c>
      <c r="N307" s="200">
        <v>0</v>
      </c>
      <c r="O307" s="395"/>
      <c r="P307" s="395"/>
      <c r="Q307" s="1414"/>
      <c r="R307" s="1415"/>
      <c r="S307" s="3687"/>
      <c r="T307" s="3687"/>
      <c r="U307" s="3687"/>
      <c r="V307" s="3687"/>
      <c r="W307" s="3687"/>
      <c r="X307" s="3687"/>
      <c r="Y307" s="3688"/>
      <c r="Z307" s="200">
        <v>0</v>
      </c>
      <c r="AA307" s="200">
        <v>0</v>
      </c>
      <c r="AB307" s="200">
        <v>0</v>
      </c>
      <c r="AC307" s="200">
        <v>0</v>
      </c>
      <c r="AD307" s="200">
        <v>0</v>
      </c>
      <c r="AE307" s="200">
        <v>0</v>
      </c>
      <c r="AF307" s="200">
        <v>0</v>
      </c>
      <c r="AG307" s="200">
        <v>0</v>
      </c>
      <c r="AH307" s="200">
        <v>0</v>
      </c>
      <c r="AI307" s="200">
        <v>0</v>
      </c>
      <c r="AJ307" s="200">
        <v>0</v>
      </c>
      <c r="AK307" s="723"/>
      <c r="AL307" s="716"/>
      <c r="AM307" s="716"/>
      <c r="AN307" s="716"/>
      <c r="AO307" s="716"/>
      <c r="AP307" s="716"/>
      <c r="AQ307" s="1215"/>
      <c r="AR307" s="1215"/>
      <c r="AS307" s="716"/>
      <c r="AT307" s="716"/>
      <c r="AU307" s="716"/>
      <c r="AV307" s="716"/>
      <c r="AW307" s="716"/>
      <c r="AX307" s="716"/>
      <c r="AY307" s="716"/>
      <c r="AZ307" s="716"/>
      <c r="BA307" s="716"/>
      <c r="BB307" s="724" t="s">
        <v>201</v>
      </c>
      <c r="BC307" s="3402">
        <v>7</v>
      </c>
      <c r="BD307" s="3402"/>
      <c r="BE307" s="716"/>
      <c r="BF307" s="721"/>
      <c r="BG307" s="200">
        <v>0</v>
      </c>
      <c r="BH307" s="200">
        <v>0</v>
      </c>
      <c r="BI307" s="200">
        <v>0</v>
      </c>
      <c r="BJ307" s="200">
        <v>0</v>
      </c>
      <c r="BK307" s="200">
        <v>0</v>
      </c>
      <c r="BL307" s="200">
        <v>0</v>
      </c>
      <c r="BM307" s="200">
        <v>0</v>
      </c>
      <c r="BN307" s="200">
        <v>0</v>
      </c>
      <c r="BO307" s="200">
        <v>0</v>
      </c>
      <c r="BP307" s="200">
        <v>0</v>
      </c>
      <c r="BQ307" s="200">
        <v>0</v>
      </c>
      <c r="BR307" s="200">
        <v>0</v>
      </c>
      <c r="BS307" s="200">
        <v>0</v>
      </c>
      <c r="BT307" s="200">
        <v>0</v>
      </c>
      <c r="BU307" s="200">
        <v>0</v>
      </c>
      <c r="BV307" s="200">
        <v>0</v>
      </c>
      <c r="BW307" s="200">
        <v>0</v>
      </c>
      <c r="BX307" s="200">
        <v>0</v>
      </c>
      <c r="BY307" s="200">
        <v>0</v>
      </c>
      <c r="BZ307" s="200">
        <v>0</v>
      </c>
      <c r="CA307" s="200">
        <v>0</v>
      </c>
      <c r="CB307" s="200">
        <v>0</v>
      </c>
      <c r="CC307" s="200">
        <v>0</v>
      </c>
      <c r="CD307" s="200">
        <v>0</v>
      </c>
      <c r="CE307" s="200">
        <v>0</v>
      </c>
      <c r="CF307" s="200">
        <v>0</v>
      </c>
      <c r="CG307" s="200">
        <v>0</v>
      </c>
      <c r="CH307" s="200">
        <v>0</v>
      </c>
      <c r="CI307" s="200">
        <v>0</v>
      </c>
      <c r="CJ307" s="200">
        <v>0</v>
      </c>
      <c r="CK307" s="200">
        <v>0</v>
      </c>
      <c r="CL307" s="200">
        <v>0</v>
      </c>
      <c r="CM307" s="200">
        <v>0</v>
      </c>
      <c r="CN307" s="200">
        <v>0</v>
      </c>
      <c r="CO307" s="200">
        <v>0</v>
      </c>
      <c r="CP307" s="200">
        <v>0</v>
      </c>
      <c r="CQ307" s="200">
        <v>0</v>
      </c>
      <c r="CR307" s="200">
        <v>0</v>
      </c>
      <c r="CS307" s="200">
        <v>0</v>
      </c>
      <c r="CT307" s="200">
        <v>0</v>
      </c>
      <c r="CU307" s="200">
        <v>0</v>
      </c>
      <c r="CV307" s="200">
        <v>0</v>
      </c>
      <c r="CW307" s="200">
        <v>0</v>
      </c>
      <c r="CX307" s="200">
        <v>0</v>
      </c>
      <c r="CY307" s="200">
        <v>0</v>
      </c>
      <c r="CZ307" s="200">
        <v>0</v>
      </c>
      <c r="DA307" s="200">
        <v>0</v>
      </c>
      <c r="DB307" s="200">
        <v>0</v>
      </c>
      <c r="DC307" s="200">
        <v>0</v>
      </c>
      <c r="DD307" s="200">
        <v>0</v>
      </c>
      <c r="DE307" s="200">
        <v>0</v>
      </c>
      <c r="DF307" s="200">
        <v>0</v>
      </c>
      <c r="DG307" s="200">
        <v>0</v>
      </c>
      <c r="DH307" s="549"/>
      <c r="DI307" s="564">
        <v>0</v>
      </c>
      <c r="DJ307" s="564">
        <v>0</v>
      </c>
      <c r="DK307" s="564">
        <v>0</v>
      </c>
      <c r="DL307" s="564">
        <v>0</v>
      </c>
      <c r="DM307" s="564">
        <v>0</v>
      </c>
      <c r="DN307" s="564">
        <v>0</v>
      </c>
      <c r="DO307" s="564">
        <v>0</v>
      </c>
      <c r="DP307" s="564">
        <v>0</v>
      </c>
      <c r="DQ307" s="1366" t="s">
        <v>706</v>
      </c>
      <c r="DR307" s="1375"/>
      <c r="DS307" s="1291">
        <v>178</v>
      </c>
      <c r="DT307" s="200">
        <v>0</v>
      </c>
      <c r="DU307" s="200">
        <v>0</v>
      </c>
      <c r="DV307" s="200">
        <v>0</v>
      </c>
      <c r="DW307" s="200">
        <v>0</v>
      </c>
      <c r="DX307" s="200">
        <v>0</v>
      </c>
      <c r="DY307" s="397"/>
    </row>
    <row r="308" spans="1:129" ht="14.25" customHeight="1">
      <c r="B308" s="553">
        <v>0</v>
      </c>
      <c r="C308" s="200">
        <v>0</v>
      </c>
      <c r="D308" s="200">
        <v>0</v>
      </c>
      <c r="E308" s="200">
        <v>0</v>
      </c>
      <c r="F308" s="200">
        <v>0</v>
      </c>
      <c r="G308" s="200">
        <v>0</v>
      </c>
      <c r="H308" s="200">
        <v>0</v>
      </c>
      <c r="I308" s="200">
        <v>0</v>
      </c>
      <c r="J308" s="200">
        <v>0</v>
      </c>
      <c r="K308" s="200">
        <v>0</v>
      </c>
      <c r="L308" s="200">
        <v>0</v>
      </c>
      <c r="M308" s="200">
        <v>0</v>
      </c>
      <c r="N308" s="200">
        <v>0</v>
      </c>
      <c r="O308" s="395"/>
      <c r="P308" s="395"/>
      <c r="Q308" s="1416"/>
      <c r="R308" s="1417"/>
      <c r="S308" s="3689"/>
      <c r="T308" s="3689"/>
      <c r="U308" s="3689"/>
      <c r="V308" s="3689"/>
      <c r="W308" s="3689"/>
      <c r="X308" s="3689"/>
      <c r="Y308" s="3690"/>
      <c r="Z308" s="200">
        <v>0</v>
      </c>
      <c r="AA308" s="200">
        <v>0</v>
      </c>
      <c r="AB308" s="200">
        <v>0</v>
      </c>
      <c r="AC308" s="200">
        <v>0</v>
      </c>
      <c r="AD308" s="200">
        <v>0</v>
      </c>
      <c r="AE308" s="200">
        <v>0</v>
      </c>
      <c r="AF308" s="200">
        <v>0</v>
      </c>
      <c r="AG308" s="200">
        <v>0</v>
      </c>
      <c r="AH308" s="200">
        <v>0</v>
      </c>
      <c r="AI308" s="200">
        <v>0</v>
      </c>
      <c r="AJ308" s="200">
        <v>0</v>
      </c>
      <c r="AK308" s="723"/>
      <c r="AL308" s="716"/>
      <c r="AM308" s="716"/>
      <c r="AN308" s="716"/>
      <c r="AO308" s="716"/>
      <c r="AP308" s="716"/>
      <c r="AQ308" s="1215"/>
      <c r="AR308" s="1215"/>
      <c r="AS308" s="716"/>
      <c r="AT308" s="716"/>
      <c r="AU308" s="716"/>
      <c r="AV308" s="716"/>
      <c r="AW308" s="716"/>
      <c r="AX308" s="716"/>
      <c r="AY308" s="716"/>
      <c r="AZ308" s="716"/>
      <c r="BA308" s="716"/>
      <c r="BB308" s="724" t="s">
        <v>202</v>
      </c>
      <c r="BC308" s="3402">
        <v>52</v>
      </c>
      <c r="BD308" s="3402"/>
      <c r="BE308" s="716"/>
      <c r="BF308" s="721"/>
      <c r="BG308" s="200">
        <v>0</v>
      </c>
      <c r="BH308" s="200">
        <v>0</v>
      </c>
      <c r="BI308" s="200">
        <v>0</v>
      </c>
      <c r="BJ308" s="200">
        <v>0</v>
      </c>
      <c r="BK308" s="200">
        <v>0</v>
      </c>
      <c r="BL308" s="200">
        <v>0</v>
      </c>
      <c r="BM308" s="200">
        <v>0</v>
      </c>
      <c r="BN308" s="200">
        <v>0</v>
      </c>
      <c r="BO308" s="200">
        <v>0</v>
      </c>
      <c r="BP308" s="200">
        <v>0</v>
      </c>
      <c r="BQ308" s="200">
        <v>0</v>
      </c>
      <c r="BR308" s="200">
        <v>0</v>
      </c>
      <c r="BS308" s="200">
        <v>0</v>
      </c>
      <c r="BT308" s="200">
        <v>0</v>
      </c>
      <c r="BU308" s="200">
        <v>0</v>
      </c>
      <c r="BV308" s="200">
        <v>0</v>
      </c>
      <c r="BW308" s="200">
        <v>0</v>
      </c>
      <c r="BX308" s="200">
        <v>0</v>
      </c>
      <c r="BY308" s="200">
        <v>0</v>
      </c>
      <c r="BZ308" s="200">
        <v>0</v>
      </c>
      <c r="CA308" s="200">
        <v>0</v>
      </c>
      <c r="CB308" s="200">
        <v>0</v>
      </c>
      <c r="CC308" s="200">
        <v>0</v>
      </c>
      <c r="CD308" s="200">
        <v>0</v>
      </c>
      <c r="CE308" s="200">
        <v>0</v>
      </c>
      <c r="CF308" s="200">
        <v>0</v>
      </c>
      <c r="CG308" s="200">
        <v>0</v>
      </c>
      <c r="CH308" s="200">
        <v>0</v>
      </c>
      <c r="CI308" s="200">
        <v>0</v>
      </c>
      <c r="CJ308" s="200">
        <v>0</v>
      </c>
      <c r="CK308" s="200">
        <v>0</v>
      </c>
      <c r="CL308" s="200">
        <v>0</v>
      </c>
      <c r="CM308" s="200">
        <v>0</v>
      </c>
      <c r="CN308" s="200">
        <v>0</v>
      </c>
      <c r="CO308" s="200">
        <v>0</v>
      </c>
      <c r="CP308" s="200">
        <v>0</v>
      </c>
      <c r="CQ308" s="200">
        <v>0</v>
      </c>
      <c r="CR308" s="200">
        <v>0</v>
      </c>
      <c r="CS308" s="200">
        <v>0</v>
      </c>
      <c r="CT308" s="200">
        <v>0</v>
      </c>
      <c r="CU308" s="200">
        <v>0</v>
      </c>
      <c r="CV308" s="200">
        <v>0</v>
      </c>
      <c r="CW308" s="200">
        <v>0</v>
      </c>
      <c r="CX308" s="200">
        <v>0</v>
      </c>
      <c r="CY308" s="200">
        <v>0</v>
      </c>
      <c r="CZ308" s="200">
        <v>0</v>
      </c>
      <c r="DA308" s="200">
        <v>0</v>
      </c>
      <c r="DB308" s="200">
        <v>0</v>
      </c>
      <c r="DC308" s="200">
        <v>0</v>
      </c>
      <c r="DD308" s="200">
        <v>0</v>
      </c>
      <c r="DE308" s="200">
        <v>0</v>
      </c>
      <c r="DF308" s="200">
        <v>0</v>
      </c>
      <c r="DG308" s="200">
        <v>0</v>
      </c>
      <c r="DH308" s="549"/>
      <c r="DI308" s="564">
        <v>0</v>
      </c>
      <c r="DJ308" s="564">
        <v>0</v>
      </c>
      <c r="DK308" s="564">
        <v>0</v>
      </c>
      <c r="DL308" s="564">
        <v>0</v>
      </c>
      <c r="DM308" s="564">
        <v>0</v>
      </c>
      <c r="DN308" s="564">
        <v>0</v>
      </c>
      <c r="DO308" s="564">
        <v>0</v>
      </c>
      <c r="DP308" s="564">
        <v>0</v>
      </c>
      <c r="DQ308" s="1366" t="s">
        <v>687</v>
      </c>
      <c r="DR308" s="1375"/>
      <c r="DS308" s="1291">
        <v>179</v>
      </c>
      <c r="DT308" s="200">
        <v>0</v>
      </c>
      <c r="DU308" s="200">
        <v>0</v>
      </c>
      <c r="DV308" s="200">
        <v>0</v>
      </c>
      <c r="DW308" s="200">
        <v>0</v>
      </c>
      <c r="DX308" s="200">
        <v>0</v>
      </c>
      <c r="DY308" s="397"/>
    </row>
    <row r="309" spans="1:129" ht="14.25" customHeight="1">
      <c r="B309" s="722" t="s">
        <v>868</v>
      </c>
      <c r="C309" s="200">
        <v>0</v>
      </c>
      <c r="D309" s="200">
        <v>0</v>
      </c>
      <c r="E309" s="200">
        <v>0</v>
      </c>
      <c r="F309" s="200">
        <v>0</v>
      </c>
      <c r="G309" s="200">
        <v>0</v>
      </c>
      <c r="H309" s="200">
        <v>0</v>
      </c>
      <c r="I309" s="200">
        <v>0</v>
      </c>
      <c r="J309" s="200">
        <v>0</v>
      </c>
      <c r="K309" s="200">
        <v>0</v>
      </c>
      <c r="L309" s="200">
        <v>0</v>
      </c>
      <c r="M309" s="200">
        <v>0</v>
      </c>
      <c r="N309" s="200">
        <v>0</v>
      </c>
      <c r="O309" s="395"/>
      <c r="P309" s="395"/>
      <c r="Q309" s="845"/>
      <c r="R309" s="846"/>
      <c r="S309" s="1079" t="s">
        <v>1123</v>
      </c>
      <c r="T309" s="3691">
        <f>ROW(B253)</f>
        <v>253</v>
      </c>
      <c r="U309" s="3691"/>
      <c r="V309" s="968" t="s">
        <v>1124</v>
      </c>
      <c r="W309" s="3692">
        <f>ROW(B286)</f>
        <v>286</v>
      </c>
      <c r="X309" s="3692"/>
      <c r="Y309" s="1080"/>
      <c r="Z309" s="200">
        <v>0</v>
      </c>
      <c r="AA309" s="200">
        <v>0</v>
      </c>
      <c r="AB309" s="200">
        <v>0</v>
      </c>
      <c r="AC309" s="200">
        <v>0</v>
      </c>
      <c r="AD309" s="200">
        <v>0</v>
      </c>
      <c r="AE309" s="200">
        <v>0</v>
      </c>
      <c r="AF309" s="200">
        <v>0</v>
      </c>
      <c r="AG309" s="200">
        <v>0</v>
      </c>
      <c r="AH309" s="200">
        <v>0</v>
      </c>
      <c r="AI309" s="200">
        <v>0</v>
      </c>
      <c r="AJ309" s="200">
        <v>0</v>
      </c>
      <c r="AK309" s="723"/>
      <c r="AL309" s="716"/>
      <c r="AM309" s="716"/>
      <c r="AN309" s="716"/>
      <c r="AO309" s="716"/>
      <c r="AP309" s="716"/>
      <c r="AQ309" s="1215"/>
      <c r="AR309" s="1215"/>
      <c r="AS309" s="716"/>
      <c r="AT309" s="716"/>
      <c r="AU309" s="716"/>
      <c r="AV309" s="716"/>
      <c r="AW309" s="716"/>
      <c r="AX309" s="716"/>
      <c r="AY309" s="716"/>
      <c r="AZ309" s="716"/>
      <c r="BA309" s="716"/>
      <c r="BB309" s="724" t="s">
        <v>898</v>
      </c>
      <c r="BC309" s="3403">
        <v>160</v>
      </c>
      <c r="BD309" s="3403"/>
      <c r="BE309" s="3403"/>
      <c r="BF309" s="3404"/>
      <c r="BG309" s="200">
        <v>0</v>
      </c>
      <c r="BH309" s="200">
        <v>0</v>
      </c>
      <c r="BI309" s="200">
        <v>0</v>
      </c>
      <c r="BJ309" s="200">
        <v>0</v>
      </c>
      <c r="BK309" s="200">
        <v>0</v>
      </c>
      <c r="BL309" s="200">
        <v>0</v>
      </c>
      <c r="BM309" s="200">
        <v>0</v>
      </c>
      <c r="BN309" s="200">
        <v>0</v>
      </c>
      <c r="BO309" s="200">
        <v>0</v>
      </c>
      <c r="BP309" s="200">
        <v>0</v>
      </c>
      <c r="BQ309" s="200">
        <v>0</v>
      </c>
      <c r="BR309" s="200">
        <v>0</v>
      </c>
      <c r="BS309" s="200">
        <v>0</v>
      </c>
      <c r="BT309" s="200">
        <v>0</v>
      </c>
      <c r="BU309" s="200">
        <v>0</v>
      </c>
      <c r="BV309" s="200">
        <v>0</v>
      </c>
      <c r="BW309" s="200">
        <v>0</v>
      </c>
      <c r="BX309" s="200">
        <v>0</v>
      </c>
      <c r="BY309" s="200">
        <v>0</v>
      </c>
      <c r="BZ309" s="200">
        <v>0</v>
      </c>
      <c r="CA309" s="200">
        <v>0</v>
      </c>
      <c r="CB309" s="200">
        <v>0</v>
      </c>
      <c r="CC309" s="200">
        <v>0</v>
      </c>
      <c r="CD309" s="200">
        <v>0</v>
      </c>
      <c r="CE309" s="200">
        <v>0</v>
      </c>
      <c r="CF309" s="200">
        <v>0</v>
      </c>
      <c r="CG309" s="200">
        <v>0</v>
      </c>
      <c r="CH309" s="200">
        <v>0</v>
      </c>
      <c r="CI309" s="200">
        <v>0</v>
      </c>
      <c r="CJ309" s="200">
        <v>0</v>
      </c>
      <c r="CK309" s="200">
        <v>0</v>
      </c>
      <c r="CL309" s="200">
        <v>0</v>
      </c>
      <c r="CM309" s="200">
        <v>0</v>
      </c>
      <c r="CN309" s="200">
        <v>0</v>
      </c>
      <c r="CO309" s="200">
        <v>0</v>
      </c>
      <c r="CP309" s="200">
        <v>0</v>
      </c>
      <c r="CQ309" s="200">
        <v>0</v>
      </c>
      <c r="CR309" s="200">
        <v>0</v>
      </c>
      <c r="CS309" s="200">
        <v>0</v>
      </c>
      <c r="CT309" s="200">
        <v>0</v>
      </c>
      <c r="CU309" s="200">
        <v>0</v>
      </c>
      <c r="CV309" s="200">
        <v>0</v>
      </c>
      <c r="CW309" s="200">
        <v>0</v>
      </c>
      <c r="CX309" s="200">
        <v>0</v>
      </c>
      <c r="CY309" s="200">
        <v>0</v>
      </c>
      <c r="CZ309" s="200">
        <v>0</v>
      </c>
      <c r="DA309" s="200">
        <v>0</v>
      </c>
      <c r="DB309" s="200">
        <v>0</v>
      </c>
      <c r="DC309" s="200">
        <v>0</v>
      </c>
      <c r="DD309" s="200">
        <v>0</v>
      </c>
      <c r="DE309" s="200">
        <v>0</v>
      </c>
      <c r="DF309" s="200">
        <v>0</v>
      </c>
      <c r="DG309" s="200">
        <v>0</v>
      </c>
      <c r="DH309" s="549"/>
      <c r="DI309" s="564">
        <v>0</v>
      </c>
      <c r="DJ309" s="564">
        <v>0</v>
      </c>
      <c r="DK309" s="564">
        <v>0</v>
      </c>
      <c r="DL309" s="564">
        <v>0</v>
      </c>
      <c r="DM309" s="564">
        <v>0</v>
      </c>
      <c r="DN309" s="564">
        <v>0</v>
      </c>
      <c r="DO309" s="564">
        <v>0</v>
      </c>
      <c r="DP309" s="564">
        <v>0</v>
      </c>
      <c r="DQ309" s="1366" t="s">
        <v>690</v>
      </c>
      <c r="DR309" s="1375"/>
      <c r="DS309" s="1291">
        <v>180</v>
      </c>
      <c r="DT309" s="200">
        <v>0</v>
      </c>
      <c r="DU309" s="200">
        <v>0</v>
      </c>
      <c r="DV309" s="200">
        <v>0</v>
      </c>
      <c r="DW309" s="200">
        <v>0</v>
      </c>
      <c r="DX309" s="200">
        <v>0</v>
      </c>
      <c r="DY309" s="397"/>
    </row>
    <row r="310" spans="1:129" ht="15.75" customHeight="1">
      <c r="B310" s="725" t="s">
        <v>869</v>
      </c>
      <c r="C310" s="713"/>
      <c r="D310" s="713"/>
      <c r="E310" s="713"/>
      <c r="F310" s="395"/>
      <c r="G310" s="395"/>
      <c r="H310" s="395"/>
      <c r="I310" s="395"/>
      <c r="J310" s="395"/>
      <c r="K310" s="395"/>
      <c r="L310" s="395"/>
      <c r="M310" s="395"/>
      <c r="N310" s="395"/>
      <c r="O310" s="395"/>
      <c r="P310" s="395"/>
      <c r="Q310" s="3148">
        <f>SUM(DF253:DF287)</f>
        <v>0</v>
      </c>
      <c r="R310" s="3149"/>
      <c r="S310" s="847" t="s">
        <v>867</v>
      </c>
      <c r="T310" s="551"/>
      <c r="U310" s="551"/>
      <c r="V310" s="551"/>
      <c r="W310" s="551"/>
      <c r="X310" s="3138">
        <f>Q310/DB296</f>
        <v>0</v>
      </c>
      <c r="Y310" s="3150"/>
      <c r="Z310" s="200">
        <v>0</v>
      </c>
      <c r="AA310" s="200">
        <v>0</v>
      </c>
      <c r="AB310" s="200">
        <v>0</v>
      </c>
      <c r="AC310" s="200">
        <v>0</v>
      </c>
      <c r="AD310" s="200">
        <v>0</v>
      </c>
      <c r="AE310" s="200">
        <v>0</v>
      </c>
      <c r="AF310" s="200">
        <v>0</v>
      </c>
      <c r="AG310" s="200">
        <v>0</v>
      </c>
      <c r="AH310" s="200">
        <v>0</v>
      </c>
      <c r="AI310" s="200">
        <v>0</v>
      </c>
      <c r="AJ310" s="200">
        <v>0</v>
      </c>
      <c r="AK310" s="727"/>
      <c r="AL310" s="728"/>
      <c r="AM310" s="728"/>
      <c r="AN310" s="728"/>
      <c r="AO310" s="728"/>
      <c r="AP310" s="728"/>
      <c r="AQ310" s="729"/>
      <c r="AR310" s="729"/>
      <c r="AS310" s="728"/>
      <c r="AT310" s="728"/>
      <c r="AU310" s="728"/>
      <c r="AV310" s="728"/>
      <c r="AW310" s="728"/>
      <c r="AX310" s="728"/>
      <c r="AY310" s="730"/>
      <c r="AZ310" s="730"/>
      <c r="BA310" s="731" t="s">
        <v>860</v>
      </c>
      <c r="BB310" s="3405">
        <f>(BC306*BC307)*BC308/BC309</f>
        <v>4.55</v>
      </c>
      <c r="BC310" s="3405"/>
      <c r="BD310" s="3405"/>
      <c r="BE310" s="730" t="s">
        <v>204</v>
      </c>
      <c r="BF310" s="732"/>
      <c r="BG310" s="200">
        <v>0</v>
      </c>
      <c r="BH310" s="200">
        <v>0</v>
      </c>
      <c r="BI310" s="200">
        <v>0</v>
      </c>
      <c r="BJ310" s="200">
        <v>0</v>
      </c>
      <c r="BK310" s="200">
        <v>0</v>
      </c>
      <c r="BL310" s="200">
        <v>0</v>
      </c>
      <c r="BM310" s="200">
        <v>0</v>
      </c>
      <c r="BN310" s="200">
        <v>0</v>
      </c>
      <c r="BO310" s="200">
        <v>0</v>
      </c>
      <c r="BP310" s="200">
        <v>0</v>
      </c>
      <c r="BQ310" s="200">
        <v>0</v>
      </c>
      <c r="BR310" s="200">
        <v>0</v>
      </c>
      <c r="BS310" s="200">
        <v>0</v>
      </c>
      <c r="BT310" s="200">
        <v>0</v>
      </c>
      <c r="BU310" s="200">
        <v>0</v>
      </c>
      <c r="BV310" s="200">
        <v>0</v>
      </c>
      <c r="BW310" s="200">
        <v>0</v>
      </c>
      <c r="BX310" s="200">
        <v>0</v>
      </c>
      <c r="BY310" s="200">
        <v>0</v>
      </c>
      <c r="BZ310" s="200">
        <v>0</v>
      </c>
      <c r="CA310" s="200">
        <v>0</v>
      </c>
      <c r="CB310" s="200">
        <v>0</v>
      </c>
      <c r="CC310" s="200">
        <v>0</v>
      </c>
      <c r="CD310" s="200">
        <v>0</v>
      </c>
      <c r="CE310" s="200">
        <v>0</v>
      </c>
      <c r="CF310" s="200">
        <v>0</v>
      </c>
      <c r="CG310" s="200">
        <v>0</v>
      </c>
      <c r="CH310" s="200">
        <v>0</v>
      </c>
      <c r="CI310" s="200">
        <v>0</v>
      </c>
      <c r="CJ310" s="200">
        <v>0</v>
      </c>
      <c r="CK310" s="200">
        <v>0</v>
      </c>
      <c r="CL310" s="200">
        <v>0</v>
      </c>
      <c r="CM310" s="200">
        <v>0</v>
      </c>
      <c r="CN310" s="200">
        <v>0</v>
      </c>
      <c r="CO310" s="200">
        <v>0</v>
      </c>
      <c r="CP310" s="200">
        <v>0</v>
      </c>
      <c r="CQ310" s="200">
        <v>0</v>
      </c>
      <c r="CR310" s="200">
        <v>0</v>
      </c>
      <c r="CS310" s="200">
        <v>0</v>
      </c>
      <c r="CT310" s="200">
        <v>0</v>
      </c>
      <c r="CU310" s="200">
        <v>0</v>
      </c>
      <c r="CV310" s="200">
        <v>0</v>
      </c>
      <c r="CW310" s="200">
        <v>0</v>
      </c>
      <c r="CX310" s="200">
        <v>0</v>
      </c>
      <c r="CY310" s="200">
        <v>0</v>
      </c>
      <c r="CZ310" s="200">
        <v>0</v>
      </c>
      <c r="DA310" s="200">
        <v>0</v>
      </c>
      <c r="DB310" s="200">
        <v>0</v>
      </c>
      <c r="DC310" s="200">
        <v>0</v>
      </c>
      <c r="DD310" s="200">
        <v>0</v>
      </c>
      <c r="DE310" s="200">
        <v>0</v>
      </c>
      <c r="DF310" s="200">
        <v>0</v>
      </c>
      <c r="DG310" s="200">
        <v>0</v>
      </c>
      <c r="DH310" s="549"/>
      <c r="DI310" s="564">
        <v>0</v>
      </c>
      <c r="DJ310" s="564">
        <v>0</v>
      </c>
      <c r="DK310" s="564">
        <v>0</v>
      </c>
      <c r="DL310" s="564">
        <v>0</v>
      </c>
      <c r="DM310" s="564">
        <v>0</v>
      </c>
      <c r="DN310" s="564">
        <v>0</v>
      </c>
      <c r="DO310" s="564">
        <v>0</v>
      </c>
      <c r="DP310" s="564">
        <v>0</v>
      </c>
      <c r="DQ310" s="1366" t="s">
        <v>673</v>
      </c>
      <c r="DR310" s="1375"/>
      <c r="DS310" s="1291">
        <v>181</v>
      </c>
      <c r="DT310" s="200">
        <v>0</v>
      </c>
      <c r="DU310" s="200">
        <v>0</v>
      </c>
      <c r="DV310" s="200">
        <v>0</v>
      </c>
      <c r="DW310" s="200">
        <v>0</v>
      </c>
      <c r="DX310" s="200">
        <v>0</v>
      </c>
      <c r="DY310" s="397"/>
    </row>
    <row r="311" spans="1:129" s="639" customFormat="1" ht="9.9499999999999993" customHeight="1">
      <c r="B311" s="726" t="s">
        <v>900</v>
      </c>
      <c r="C311" s="713"/>
      <c r="D311" s="713"/>
      <c r="E311" s="713"/>
      <c r="F311" s="713"/>
      <c r="G311" s="713"/>
      <c r="H311" s="713"/>
      <c r="I311" s="713"/>
      <c r="J311" s="713"/>
      <c r="K311" s="713"/>
      <c r="L311" s="713"/>
      <c r="M311" s="713"/>
      <c r="N311" s="713"/>
      <c r="O311" s="713"/>
      <c r="P311" s="713"/>
      <c r="Q311" s="714"/>
      <c r="R311" s="714"/>
      <c r="S311" s="715"/>
      <c r="T311" s="715"/>
      <c r="U311" s="715"/>
      <c r="V311" s="715"/>
      <c r="W311" s="715"/>
      <c r="X311" s="715"/>
      <c r="Y311" s="715"/>
      <c r="Z311" s="200">
        <v>0</v>
      </c>
      <c r="AA311" s="200">
        <v>0</v>
      </c>
      <c r="AB311" s="200">
        <v>0</v>
      </c>
      <c r="AC311" s="200">
        <v>0</v>
      </c>
      <c r="AD311" s="200">
        <v>0</v>
      </c>
      <c r="AE311" s="200">
        <v>0</v>
      </c>
      <c r="AF311" s="200">
        <v>0</v>
      </c>
      <c r="AG311" s="200">
        <v>0</v>
      </c>
      <c r="AH311" s="200">
        <v>0</v>
      </c>
      <c r="AI311" s="200">
        <v>0</v>
      </c>
      <c r="AJ311" s="200">
        <v>0</v>
      </c>
      <c r="AK311" s="200">
        <v>0</v>
      </c>
      <c r="AL311" s="200">
        <v>0</v>
      </c>
      <c r="AM311" s="200">
        <v>0</v>
      </c>
      <c r="AN311" s="200">
        <v>0</v>
      </c>
      <c r="AO311" s="200">
        <v>0</v>
      </c>
      <c r="AP311" s="200">
        <v>0</v>
      </c>
      <c r="AQ311" s="200">
        <v>0</v>
      </c>
      <c r="AR311" s="200">
        <v>0</v>
      </c>
      <c r="AS311" s="200">
        <v>0</v>
      </c>
      <c r="AT311" s="200">
        <v>0</v>
      </c>
      <c r="AU311" s="200">
        <v>0</v>
      </c>
      <c r="AV311" s="200">
        <v>0</v>
      </c>
      <c r="AW311" s="200">
        <v>0</v>
      </c>
      <c r="AX311" s="200">
        <v>0</v>
      </c>
      <c r="AY311" s="200">
        <v>0</v>
      </c>
      <c r="AZ311" s="200">
        <v>0</v>
      </c>
      <c r="BA311" s="200">
        <v>0</v>
      </c>
      <c r="BB311" s="200">
        <v>0</v>
      </c>
      <c r="BC311" s="200">
        <v>0</v>
      </c>
      <c r="BD311" s="200">
        <v>0</v>
      </c>
      <c r="BE311" s="200">
        <v>0</v>
      </c>
      <c r="BF311" s="200">
        <v>0</v>
      </c>
      <c r="BG311" s="200">
        <v>0</v>
      </c>
      <c r="BH311" s="200">
        <v>0</v>
      </c>
      <c r="BI311" s="200">
        <v>0</v>
      </c>
      <c r="BJ311" s="200">
        <v>0</v>
      </c>
      <c r="BK311" s="200">
        <v>0</v>
      </c>
      <c r="BL311" s="200">
        <v>0</v>
      </c>
      <c r="BM311" s="200">
        <v>0</v>
      </c>
      <c r="BN311" s="200">
        <v>0</v>
      </c>
      <c r="BO311" s="200">
        <v>0</v>
      </c>
      <c r="BP311" s="200">
        <v>0</v>
      </c>
      <c r="BQ311" s="200">
        <v>0</v>
      </c>
      <c r="BR311" s="200">
        <v>0</v>
      </c>
      <c r="BS311" s="200">
        <v>0</v>
      </c>
      <c r="BT311" s="200">
        <v>0</v>
      </c>
      <c r="BU311" s="200">
        <v>0</v>
      </c>
      <c r="BV311" s="200">
        <v>0</v>
      </c>
      <c r="BW311" s="200">
        <v>0</v>
      </c>
      <c r="BX311" s="200">
        <v>0</v>
      </c>
      <c r="BY311" s="200">
        <v>0</v>
      </c>
      <c r="BZ311" s="200">
        <v>0</v>
      </c>
      <c r="CA311" s="200">
        <v>0</v>
      </c>
      <c r="CB311" s="200">
        <v>0</v>
      </c>
      <c r="CC311" s="200">
        <v>0</v>
      </c>
      <c r="CD311" s="200">
        <v>0</v>
      </c>
      <c r="CE311" s="200">
        <v>0</v>
      </c>
      <c r="CF311" s="200">
        <v>0</v>
      </c>
      <c r="CG311" s="200">
        <v>0</v>
      </c>
      <c r="CH311" s="200">
        <v>0</v>
      </c>
      <c r="CI311" s="200">
        <v>0</v>
      </c>
      <c r="CJ311" s="200">
        <v>0</v>
      </c>
      <c r="CK311" s="200">
        <v>0</v>
      </c>
      <c r="CL311" s="200">
        <v>0</v>
      </c>
      <c r="CM311" s="200">
        <v>0</v>
      </c>
      <c r="CN311" s="200">
        <v>0</v>
      </c>
      <c r="CO311" s="200">
        <v>0</v>
      </c>
      <c r="CP311" s="200">
        <v>0</v>
      </c>
      <c r="CQ311" s="200">
        <v>0</v>
      </c>
      <c r="CR311" s="200">
        <v>0</v>
      </c>
      <c r="CS311" s="200">
        <v>0</v>
      </c>
      <c r="CT311" s="200">
        <v>0</v>
      </c>
      <c r="CU311" s="200">
        <v>0</v>
      </c>
      <c r="CV311" s="200">
        <v>0</v>
      </c>
      <c r="CW311" s="200">
        <v>0</v>
      </c>
      <c r="CX311" s="200">
        <v>0</v>
      </c>
      <c r="CY311" s="200">
        <v>0</v>
      </c>
      <c r="CZ311" s="200">
        <v>0</v>
      </c>
      <c r="DA311" s="200">
        <v>0</v>
      </c>
      <c r="DB311" s="200">
        <v>0</v>
      </c>
      <c r="DC311" s="200">
        <v>0</v>
      </c>
      <c r="DD311" s="200">
        <v>0</v>
      </c>
      <c r="DE311" s="200">
        <v>0</v>
      </c>
      <c r="DF311" s="200">
        <v>0</v>
      </c>
      <c r="DG311" s="200">
        <v>0</v>
      </c>
      <c r="DH311" s="717"/>
      <c r="DI311" s="200"/>
      <c r="DJ311" s="200"/>
      <c r="DK311" s="200"/>
      <c r="DL311" s="200"/>
      <c r="DM311" s="200"/>
      <c r="DN311" s="200"/>
      <c r="DO311" s="200"/>
      <c r="DP311" s="200"/>
      <c r="DQ311" s="1366" t="s">
        <v>712</v>
      </c>
      <c r="DR311" s="1375"/>
      <c r="DS311" s="1291">
        <v>182</v>
      </c>
      <c r="DT311" s="200">
        <v>0</v>
      </c>
      <c r="DU311" s="200">
        <v>0</v>
      </c>
      <c r="DV311" s="200">
        <v>0</v>
      </c>
      <c r="DW311" s="200">
        <v>0</v>
      </c>
      <c r="DX311" s="200">
        <v>0</v>
      </c>
      <c r="DY311" s="397"/>
    </row>
    <row r="312" spans="1:129" s="639" customFormat="1" ht="9.9499999999999993" customHeight="1">
      <c r="B312" s="718"/>
      <c r="C312" s="200">
        <v>0</v>
      </c>
      <c r="D312" s="200">
        <v>0</v>
      </c>
      <c r="E312" s="200">
        <v>0</v>
      </c>
      <c r="F312" s="200">
        <v>0</v>
      </c>
      <c r="G312" s="200">
        <v>0</v>
      </c>
      <c r="H312" s="200">
        <v>0</v>
      </c>
      <c r="I312" s="200">
        <v>0</v>
      </c>
      <c r="J312" s="200">
        <v>0</v>
      </c>
      <c r="K312" s="716"/>
      <c r="L312" s="716"/>
      <c r="M312" s="716"/>
      <c r="N312" s="716"/>
      <c r="O312" s="716"/>
      <c r="P312" s="716"/>
      <c r="Q312" s="716"/>
      <c r="R312" s="716"/>
      <c r="S312" s="716"/>
      <c r="T312" s="716"/>
      <c r="U312" s="716"/>
      <c r="V312" s="716"/>
      <c r="W312" s="716"/>
      <c r="X312" s="716"/>
      <c r="Y312" s="1215"/>
      <c r="Z312" s="1215"/>
      <c r="AA312" s="716"/>
      <c r="AB312" s="716"/>
      <c r="AC312" s="716"/>
      <c r="AD312" s="716"/>
      <c r="AE312" s="716"/>
      <c r="AF312" s="716"/>
      <c r="AG312" s="237"/>
      <c r="AH312" s="716"/>
      <c r="AI312" s="716"/>
      <c r="AJ312" s="716"/>
      <c r="AK312" s="716"/>
      <c r="AL312" s="716"/>
      <c r="AM312" s="716"/>
      <c r="AN312" s="716"/>
      <c r="AO312" s="716"/>
      <c r="AP312" s="200">
        <v>0</v>
      </c>
      <c r="AQ312" s="200">
        <v>0</v>
      </c>
      <c r="AR312" s="200">
        <v>0</v>
      </c>
      <c r="AS312" s="200">
        <v>0</v>
      </c>
      <c r="AT312" s="200">
        <v>0</v>
      </c>
      <c r="AU312" s="200">
        <v>0</v>
      </c>
      <c r="AV312" s="200">
        <v>0</v>
      </c>
      <c r="AW312" s="200">
        <v>0</v>
      </c>
      <c r="AX312" s="200">
        <v>0</v>
      </c>
      <c r="AY312" s="200">
        <v>0</v>
      </c>
      <c r="AZ312" s="200">
        <v>0</v>
      </c>
      <c r="BA312" s="200">
        <v>0</v>
      </c>
      <c r="BB312" s="200">
        <v>0</v>
      </c>
      <c r="BC312" s="200">
        <v>0</v>
      </c>
      <c r="BD312" s="200">
        <v>0</v>
      </c>
      <c r="BE312" s="200">
        <v>0</v>
      </c>
      <c r="BF312" s="200">
        <v>0</v>
      </c>
      <c r="BG312" s="200">
        <v>0</v>
      </c>
      <c r="BH312" s="200">
        <v>0</v>
      </c>
      <c r="BI312" s="200">
        <v>0</v>
      </c>
      <c r="BJ312" s="200">
        <v>0</v>
      </c>
      <c r="BK312" s="200">
        <v>0</v>
      </c>
      <c r="BL312" s="200">
        <v>0</v>
      </c>
      <c r="BM312" s="200">
        <v>0</v>
      </c>
      <c r="BN312" s="200">
        <v>0</v>
      </c>
      <c r="BO312" s="200">
        <v>0</v>
      </c>
      <c r="BP312" s="200">
        <v>0</v>
      </c>
      <c r="BQ312" s="200">
        <v>0</v>
      </c>
      <c r="BR312" s="200">
        <v>0</v>
      </c>
      <c r="BS312" s="200">
        <v>0</v>
      </c>
      <c r="BT312" s="200">
        <v>0</v>
      </c>
      <c r="BU312" s="200">
        <v>0</v>
      </c>
      <c r="BV312" s="200">
        <v>0</v>
      </c>
      <c r="BW312" s="200">
        <v>0</v>
      </c>
      <c r="BX312" s="200">
        <v>0</v>
      </c>
      <c r="BY312" s="200">
        <v>0</v>
      </c>
      <c r="BZ312" s="200">
        <v>0</v>
      </c>
      <c r="CA312" s="200">
        <v>0</v>
      </c>
      <c r="CB312" s="200">
        <v>0</v>
      </c>
      <c r="CC312" s="200">
        <v>0</v>
      </c>
      <c r="CD312" s="200">
        <v>0</v>
      </c>
      <c r="CE312" s="200">
        <v>0</v>
      </c>
      <c r="CF312" s="200">
        <v>0</v>
      </c>
      <c r="CG312" s="200">
        <v>0</v>
      </c>
      <c r="CH312" s="200">
        <v>0</v>
      </c>
      <c r="CI312" s="200">
        <v>0</v>
      </c>
      <c r="CJ312" s="200">
        <v>0</v>
      </c>
      <c r="CK312" s="200">
        <v>0</v>
      </c>
      <c r="CL312" s="200">
        <v>0</v>
      </c>
      <c r="CM312" s="200">
        <v>0</v>
      </c>
      <c r="CN312" s="200">
        <v>0</v>
      </c>
      <c r="CO312" s="200">
        <v>0</v>
      </c>
      <c r="CP312" s="200">
        <v>0</v>
      </c>
      <c r="CQ312" s="200">
        <v>0</v>
      </c>
      <c r="CR312" s="200">
        <v>0</v>
      </c>
      <c r="CS312" s="200">
        <v>0</v>
      </c>
      <c r="CT312" s="200">
        <v>0</v>
      </c>
      <c r="CU312" s="200">
        <v>0</v>
      </c>
      <c r="CV312" s="200">
        <v>0</v>
      </c>
      <c r="CW312" s="200">
        <v>0</v>
      </c>
      <c r="CX312" s="200">
        <v>0</v>
      </c>
      <c r="CY312" s="200">
        <v>0</v>
      </c>
      <c r="CZ312" s="200">
        <v>0</v>
      </c>
      <c r="DA312" s="200">
        <v>0</v>
      </c>
      <c r="DB312" s="200">
        <v>0</v>
      </c>
      <c r="DC312" s="200">
        <v>0</v>
      </c>
      <c r="DD312" s="200">
        <v>0</v>
      </c>
      <c r="DE312" s="200">
        <v>0</v>
      </c>
      <c r="DF312" s="200">
        <v>0</v>
      </c>
      <c r="DG312" s="200">
        <v>0</v>
      </c>
      <c r="DH312" s="717"/>
      <c r="DI312" s="200">
        <v>0</v>
      </c>
      <c r="DJ312" s="200">
        <v>0</v>
      </c>
      <c r="DK312" s="200">
        <v>0</v>
      </c>
      <c r="DL312" s="200">
        <v>0</v>
      </c>
      <c r="DM312" s="200">
        <v>0</v>
      </c>
      <c r="DN312" s="200">
        <v>0</v>
      </c>
      <c r="DO312" s="200">
        <v>0</v>
      </c>
      <c r="DP312" s="200">
        <v>0</v>
      </c>
      <c r="DQ312" s="1367" t="s">
        <v>616</v>
      </c>
      <c r="DR312" s="1418"/>
      <c r="DS312" s="1291">
        <v>183</v>
      </c>
      <c r="DT312" s="200">
        <v>0</v>
      </c>
      <c r="DU312" s="200">
        <v>0</v>
      </c>
      <c r="DV312" s="200">
        <v>0</v>
      </c>
      <c r="DW312" s="200">
        <v>0</v>
      </c>
      <c r="DX312" s="200">
        <v>0</v>
      </c>
      <c r="DY312" s="397"/>
    </row>
    <row r="313" spans="1:129" s="639" customFormat="1" ht="9.9499999999999993" customHeight="1">
      <c r="B313" s="718"/>
      <c r="C313" s="719"/>
      <c r="D313" s="719"/>
      <c r="E313" s="716"/>
      <c r="F313" s="716"/>
      <c r="G313" s="716"/>
      <c r="H313" s="716"/>
      <c r="I313" s="716"/>
      <c r="J313" s="716"/>
      <c r="K313" s="716"/>
      <c r="L313" s="716"/>
      <c r="M313" s="716"/>
      <c r="N313" s="716"/>
      <c r="O313" s="716"/>
      <c r="P313" s="716"/>
      <c r="Q313" s="716"/>
      <c r="R313" s="716"/>
      <c r="S313" s="716"/>
      <c r="T313" s="716"/>
      <c r="U313" s="716"/>
      <c r="V313" s="716"/>
      <c r="W313" s="716"/>
      <c r="X313" s="716"/>
      <c r="Y313" s="1215"/>
      <c r="Z313" s="1215"/>
      <c r="AA313" s="716"/>
      <c r="AB313" s="716"/>
      <c r="AC313" s="716"/>
      <c r="AD313" s="716"/>
      <c r="AE313" s="716"/>
      <c r="AF313" s="716"/>
      <c r="AG313" s="238"/>
      <c r="AH313" s="716"/>
      <c r="AI313" s="716"/>
      <c r="AJ313" s="716"/>
      <c r="AK313" s="716"/>
      <c r="AL313" s="716"/>
      <c r="AM313" s="716"/>
      <c r="AN313" s="716"/>
      <c r="AO313" s="716"/>
      <c r="AP313" s="716"/>
      <c r="AQ313" s="716"/>
      <c r="AR313" s="716"/>
      <c r="AS313" s="716"/>
      <c r="AT313" s="716"/>
      <c r="AU313" s="716"/>
      <c r="AV313" s="716"/>
      <c r="AW313" s="716"/>
      <c r="AX313" s="716"/>
      <c r="AY313" s="716"/>
      <c r="AZ313" s="716"/>
      <c r="BA313" s="716"/>
      <c r="BB313" s="716"/>
      <c r="BC313" s="716"/>
      <c r="BD313" s="716"/>
      <c r="BE313" s="716"/>
      <c r="BF313" s="716"/>
      <c r="BG313" s="716"/>
      <c r="BH313" s="716"/>
      <c r="BI313" s="716"/>
      <c r="BJ313" s="716"/>
      <c r="BK313" s="716"/>
      <c r="BL313" s="716"/>
      <c r="BM313" s="716"/>
      <c r="BN313" s="716"/>
      <c r="BO313" s="716"/>
      <c r="BP313" s="716"/>
      <c r="BQ313" s="716"/>
      <c r="BR313" s="716"/>
      <c r="BS313" s="716"/>
      <c r="BT313" s="716"/>
      <c r="BU313" s="716"/>
      <c r="BV313" s="716"/>
      <c r="BW313" s="716"/>
      <c r="BX313" s="716"/>
      <c r="BY313" s="716"/>
      <c r="BZ313" s="716"/>
      <c r="CA313" s="716"/>
      <c r="CB313" s="716"/>
      <c r="CC313" s="716"/>
      <c r="CD313" s="716"/>
      <c r="CE313" s="716"/>
      <c r="CF313" s="716"/>
      <c r="CG313" s="716"/>
      <c r="CH313" s="716"/>
      <c r="CI313" s="716"/>
      <c r="CJ313" s="716"/>
      <c r="CK313" s="716"/>
      <c r="CL313" s="716"/>
      <c r="CM313" s="716"/>
      <c r="CN313" s="716"/>
      <c r="CO313" s="716"/>
      <c r="CP313" s="716"/>
      <c r="CQ313" s="716"/>
      <c r="CR313" s="716"/>
      <c r="CS313" s="716"/>
      <c r="CT313" s="716"/>
      <c r="CU313" s="716"/>
      <c r="CV313" s="716"/>
      <c r="CW313" s="716"/>
      <c r="CX313" s="716"/>
      <c r="CY313" s="716"/>
      <c r="CZ313" s="716"/>
      <c r="DA313" s="716"/>
      <c r="DB313" s="716"/>
      <c r="DC313" s="716"/>
      <c r="DD313" s="716"/>
      <c r="DE313" s="716"/>
      <c r="DF313" s="716"/>
      <c r="DG313" s="716"/>
      <c r="DH313" s="717"/>
      <c r="DI313" s="200">
        <v>0</v>
      </c>
      <c r="DJ313" s="200">
        <v>0</v>
      </c>
      <c r="DK313" s="200">
        <v>0</v>
      </c>
      <c r="DL313" s="200">
        <v>0</v>
      </c>
      <c r="DM313" s="200">
        <v>0</v>
      </c>
      <c r="DN313" s="200">
        <v>0</v>
      </c>
      <c r="DO313" s="200"/>
      <c r="DP313" s="200"/>
      <c r="DQ313" s="1367" t="s">
        <v>634</v>
      </c>
      <c r="DR313" s="1418"/>
      <c r="DS313" s="1291">
        <v>184</v>
      </c>
      <c r="DT313" s="200">
        <v>0</v>
      </c>
      <c r="DU313" s="200">
        <v>0</v>
      </c>
      <c r="DV313" s="200">
        <v>0</v>
      </c>
      <c r="DW313" s="200">
        <v>0</v>
      </c>
      <c r="DX313" s="200">
        <v>0</v>
      </c>
      <c r="DY313" s="397"/>
    </row>
    <row r="314" spans="1:129" ht="21" customHeight="1" thickBot="1">
      <c r="B314" s="1081" t="s">
        <v>4</v>
      </c>
      <c r="C314" s="562"/>
      <c r="D314" s="562"/>
      <c r="E314" s="562"/>
      <c r="F314" s="562"/>
      <c r="G314" s="562"/>
      <c r="H314" s="562"/>
      <c r="I314" s="562"/>
      <c r="J314" s="562"/>
      <c r="K314" s="562"/>
      <c r="L314" s="562"/>
      <c r="M314" s="562"/>
      <c r="N314" s="562"/>
      <c r="O314" s="562"/>
      <c r="P314" s="562"/>
      <c r="Q314" s="562"/>
      <c r="R314" s="562"/>
      <c r="S314" s="562"/>
      <c r="T314" s="562"/>
      <c r="U314" s="562"/>
      <c r="V314" s="562"/>
      <c r="W314" s="562"/>
      <c r="X314" s="562"/>
      <c r="Y314" s="562"/>
      <c r="Z314" s="562"/>
      <c r="AA314" s="562"/>
      <c r="AB314" s="562"/>
      <c r="AC314" s="562"/>
      <c r="AD314" s="562"/>
      <c r="AE314" s="562"/>
      <c r="AF314" s="562"/>
      <c r="AG314" s="562"/>
      <c r="AH314" s="562"/>
      <c r="AI314" s="562"/>
      <c r="AJ314" s="562"/>
      <c r="AK314" s="562"/>
      <c r="AL314" s="562"/>
      <c r="AM314" s="562"/>
      <c r="AN314" s="562"/>
      <c r="AO314" s="562"/>
      <c r="AP314" s="562"/>
      <c r="AQ314" s="562"/>
      <c r="AR314" s="562"/>
      <c r="AS314" s="562"/>
      <c r="AT314" s="562"/>
      <c r="AU314" s="562"/>
      <c r="AV314" s="562"/>
      <c r="AW314" s="562"/>
      <c r="AX314" s="562"/>
      <c r="AY314" s="562"/>
      <c r="AZ314" s="562"/>
      <c r="BA314" s="562"/>
      <c r="BB314" s="562"/>
      <c r="BC314" s="562"/>
      <c r="BD314" s="562"/>
      <c r="BE314" s="562"/>
      <c r="BF314" s="562"/>
      <c r="BG314" s="562"/>
      <c r="BH314" s="562"/>
      <c r="BI314" s="562"/>
      <c r="BJ314" s="562"/>
      <c r="BK314" s="562"/>
      <c r="BL314" s="562"/>
      <c r="BM314" s="562"/>
      <c r="BN314" s="562"/>
      <c r="BO314" s="562"/>
      <c r="BP314" s="562"/>
      <c r="BQ314" s="562"/>
      <c r="BR314" s="562"/>
      <c r="BS314" s="562"/>
      <c r="BT314" s="562"/>
      <c r="BU314" s="562"/>
      <c r="BV314" s="562"/>
      <c r="BW314" s="562"/>
      <c r="BX314" s="562"/>
      <c r="BY314" s="562"/>
      <c r="BZ314" s="562"/>
      <c r="CA314" s="562"/>
      <c r="CB314" s="562"/>
      <c r="CC314" s="562"/>
      <c r="CD314" s="562"/>
      <c r="CE314" s="562"/>
      <c r="CF314" s="562"/>
      <c r="CG314" s="562"/>
      <c r="CH314" s="562"/>
      <c r="CI314" s="562"/>
      <c r="CJ314" s="562"/>
      <c r="CK314" s="562"/>
      <c r="CL314" s="562"/>
      <c r="CM314" s="562"/>
      <c r="CN314" s="562"/>
      <c r="CO314" s="562"/>
      <c r="CP314" s="562"/>
      <c r="CQ314" s="562"/>
      <c r="CR314" s="562"/>
      <c r="CS314" s="562"/>
      <c r="CT314" s="562"/>
      <c r="CU314" s="562"/>
      <c r="CV314" s="562"/>
      <c r="CW314" s="562"/>
      <c r="CX314" s="562"/>
      <c r="CY314" s="562"/>
      <c r="CZ314" s="562"/>
      <c r="DA314" s="562"/>
      <c r="DB314" s="562"/>
      <c r="DC314" s="562"/>
      <c r="DD314" s="562"/>
      <c r="DE314" s="562"/>
      <c r="DF314" s="562"/>
      <c r="DG314" s="562"/>
      <c r="DH314" s="563"/>
      <c r="DI314" s="564">
        <v>0</v>
      </c>
      <c r="DJ314" s="564">
        <v>0</v>
      </c>
      <c r="DK314" s="564">
        <v>0</v>
      </c>
      <c r="DL314" s="564">
        <v>0</v>
      </c>
      <c r="DM314" s="564">
        <v>0</v>
      </c>
      <c r="DN314" s="564">
        <v>0</v>
      </c>
      <c r="DO314" s="200"/>
      <c r="DP314" s="200"/>
      <c r="DQ314" s="1367" t="s">
        <v>626</v>
      </c>
      <c r="DR314" s="1419"/>
      <c r="DS314" s="1291">
        <v>185</v>
      </c>
      <c r="DT314" s="200">
        <v>0</v>
      </c>
      <c r="DU314" s="200">
        <v>0</v>
      </c>
      <c r="DV314" s="200">
        <v>0</v>
      </c>
      <c r="DW314" s="200">
        <v>0</v>
      </c>
      <c r="DX314" s="200">
        <v>0</v>
      </c>
      <c r="DY314" s="397"/>
    </row>
    <row r="315" spans="1:129" ht="21" customHeight="1">
      <c r="A315" s="564">
        <v>0</v>
      </c>
      <c r="B315" s="200">
        <v>0</v>
      </c>
      <c r="C315" s="200">
        <v>0</v>
      </c>
      <c r="D315" s="200">
        <v>0</v>
      </c>
      <c r="E315" s="200">
        <v>0</v>
      </c>
      <c r="F315" s="200">
        <v>0</v>
      </c>
      <c r="G315" s="200">
        <v>0</v>
      </c>
      <c r="H315" s="200">
        <v>0</v>
      </c>
      <c r="I315" s="200">
        <v>0</v>
      </c>
      <c r="J315" s="200">
        <v>0</v>
      </c>
      <c r="K315" s="200">
        <v>0</v>
      </c>
      <c r="L315" s="200">
        <v>0</v>
      </c>
      <c r="M315" s="200">
        <v>0</v>
      </c>
      <c r="N315" s="200">
        <v>0</v>
      </c>
      <c r="O315" s="200">
        <v>0</v>
      </c>
      <c r="P315" s="200">
        <v>0</v>
      </c>
      <c r="Q315" s="200">
        <v>0</v>
      </c>
      <c r="R315" s="200">
        <v>0</v>
      </c>
      <c r="S315" s="200">
        <v>0</v>
      </c>
      <c r="T315" s="200">
        <v>0</v>
      </c>
      <c r="U315" s="200">
        <v>0</v>
      </c>
      <c r="V315" s="200">
        <v>0</v>
      </c>
      <c r="W315" s="200">
        <v>0</v>
      </c>
      <c r="X315" s="200">
        <v>0</v>
      </c>
      <c r="Y315" s="200">
        <v>0</v>
      </c>
      <c r="Z315" s="200">
        <v>0</v>
      </c>
      <c r="AA315" s="200">
        <v>0</v>
      </c>
      <c r="AB315" s="200">
        <v>0</v>
      </c>
      <c r="AC315" s="200">
        <v>0</v>
      </c>
      <c r="AD315" s="200">
        <v>0</v>
      </c>
      <c r="AE315" s="200">
        <v>0</v>
      </c>
      <c r="AF315" s="200">
        <v>0</v>
      </c>
      <c r="AG315" s="200">
        <v>0</v>
      </c>
      <c r="AH315" s="200">
        <v>0</v>
      </c>
      <c r="AI315" s="200">
        <v>0</v>
      </c>
      <c r="AJ315" s="200">
        <v>0</v>
      </c>
      <c r="AK315" s="200">
        <v>0</v>
      </c>
      <c r="AL315" s="200">
        <v>0</v>
      </c>
      <c r="AM315" s="200">
        <v>0</v>
      </c>
      <c r="AN315" s="200">
        <v>0</v>
      </c>
      <c r="AO315" s="200">
        <v>0</v>
      </c>
      <c r="AP315" s="200">
        <v>0</v>
      </c>
      <c r="AQ315" s="200">
        <v>0</v>
      </c>
      <c r="AR315" s="200">
        <v>0</v>
      </c>
      <c r="AS315" s="200">
        <v>0</v>
      </c>
      <c r="AT315" s="200">
        <v>0</v>
      </c>
      <c r="AU315" s="200">
        <v>0</v>
      </c>
      <c r="AV315" s="200">
        <v>0</v>
      </c>
      <c r="AW315" s="200">
        <v>0</v>
      </c>
      <c r="AX315" s="200">
        <v>0</v>
      </c>
      <c r="AY315" s="200">
        <v>0</v>
      </c>
      <c r="AZ315" s="200">
        <v>0</v>
      </c>
      <c r="BA315" s="200">
        <v>0</v>
      </c>
      <c r="BB315" s="200">
        <v>0</v>
      </c>
      <c r="BC315" s="200">
        <v>0</v>
      </c>
      <c r="BD315" s="200">
        <v>0</v>
      </c>
      <c r="BE315" s="200">
        <v>0</v>
      </c>
      <c r="BF315" s="200">
        <v>0</v>
      </c>
      <c r="BG315" s="200">
        <v>0</v>
      </c>
      <c r="BH315" s="200">
        <v>0</v>
      </c>
      <c r="BI315" s="200">
        <v>0</v>
      </c>
      <c r="BJ315" s="200">
        <v>0</v>
      </c>
      <c r="BK315" s="200">
        <v>0</v>
      </c>
      <c r="BL315" s="200">
        <v>0</v>
      </c>
      <c r="BM315" s="200">
        <v>0</v>
      </c>
      <c r="BN315" s="200">
        <v>0</v>
      </c>
      <c r="BO315" s="200">
        <v>0</v>
      </c>
      <c r="BP315" s="200">
        <v>0</v>
      </c>
      <c r="BQ315" s="200">
        <v>0</v>
      </c>
      <c r="BR315" s="200">
        <v>0</v>
      </c>
      <c r="BS315" s="200">
        <v>0</v>
      </c>
      <c r="BT315" s="200">
        <v>0</v>
      </c>
      <c r="BU315" s="200">
        <v>0</v>
      </c>
      <c r="BV315" s="200">
        <v>0</v>
      </c>
      <c r="BW315" s="200">
        <v>0</v>
      </c>
      <c r="BX315" s="200">
        <v>0</v>
      </c>
      <c r="BY315" s="200">
        <v>0</v>
      </c>
      <c r="BZ315" s="200">
        <v>0</v>
      </c>
      <c r="CA315" s="200">
        <v>0</v>
      </c>
      <c r="CB315" s="200">
        <v>0</v>
      </c>
      <c r="CC315" s="200">
        <v>0</v>
      </c>
      <c r="CD315" s="200">
        <v>0</v>
      </c>
      <c r="CE315" s="200">
        <v>0</v>
      </c>
      <c r="CF315" s="200">
        <v>0</v>
      </c>
      <c r="CG315" s="200">
        <v>0</v>
      </c>
      <c r="CH315" s="200">
        <v>0</v>
      </c>
      <c r="CI315" s="200">
        <v>0</v>
      </c>
      <c r="CJ315" s="200">
        <v>0</v>
      </c>
      <c r="CK315" s="200">
        <v>0</v>
      </c>
      <c r="CL315" s="200">
        <v>0</v>
      </c>
      <c r="CM315" s="200">
        <v>0</v>
      </c>
      <c r="CN315" s="200">
        <v>0</v>
      </c>
      <c r="CO315" s="200">
        <v>0</v>
      </c>
      <c r="CP315" s="200">
        <v>0</v>
      </c>
      <c r="CQ315" s="200">
        <v>0</v>
      </c>
      <c r="CR315" s="200">
        <v>0</v>
      </c>
      <c r="CS315" s="200">
        <v>0</v>
      </c>
      <c r="CT315" s="200">
        <v>0</v>
      </c>
      <c r="CU315" s="200">
        <v>0</v>
      </c>
      <c r="CV315" s="200">
        <v>0</v>
      </c>
      <c r="CW315" s="200">
        <v>0</v>
      </c>
      <c r="CX315" s="200">
        <v>0</v>
      </c>
      <c r="CY315" s="200">
        <v>0</v>
      </c>
      <c r="CZ315" s="200">
        <v>0</v>
      </c>
      <c r="DA315" s="200">
        <v>0</v>
      </c>
      <c r="DB315" s="200">
        <v>0</v>
      </c>
      <c r="DC315" s="200">
        <v>0</v>
      </c>
      <c r="DD315" s="200">
        <v>0</v>
      </c>
      <c r="DE315" s="200">
        <v>0</v>
      </c>
      <c r="DF315" s="200">
        <v>0</v>
      </c>
      <c r="DG315" s="200">
        <v>0</v>
      </c>
      <c r="DH315" s="200">
        <v>0</v>
      </c>
      <c r="DI315" s="200"/>
      <c r="DJ315" s="200"/>
      <c r="DK315" s="200"/>
      <c r="DL315" s="200">
        <v>0</v>
      </c>
      <c r="DM315" s="200">
        <v>0</v>
      </c>
      <c r="DN315" s="200">
        <v>0</v>
      </c>
      <c r="DO315" s="200"/>
      <c r="DP315" s="200"/>
      <c r="DQ315" s="1367" t="s">
        <v>634</v>
      </c>
      <c r="DR315" s="1418"/>
      <c r="DS315" s="1291">
        <v>186</v>
      </c>
      <c r="DT315" s="200">
        <v>0</v>
      </c>
      <c r="DU315" s="200">
        <v>0</v>
      </c>
      <c r="DV315" s="200">
        <v>0</v>
      </c>
      <c r="DW315" s="200">
        <v>0</v>
      </c>
      <c r="DX315" s="200">
        <v>0</v>
      </c>
      <c r="DY315" s="397"/>
    </row>
    <row r="316" spans="1:129" s="1420" customFormat="1" ht="35.25" customHeight="1">
      <c r="B316" s="1063">
        <f>ROW()</f>
        <v>316</v>
      </c>
      <c r="C316" s="1084" t="s">
        <v>1161</v>
      </c>
      <c r="D316" s="1084"/>
      <c r="E316" s="1084"/>
      <c r="F316" s="1084"/>
      <c r="G316" s="1084"/>
      <c r="H316" s="1084"/>
      <c r="I316" s="1084"/>
      <c r="J316" s="1084"/>
      <c r="K316" s="1084"/>
      <c r="L316" s="1084"/>
      <c r="M316" s="1084"/>
      <c r="N316" s="1084"/>
      <c r="O316" s="1084"/>
      <c r="P316" s="1084"/>
      <c r="Q316" s="1084"/>
      <c r="R316" s="1084"/>
      <c r="S316" s="1084"/>
      <c r="T316" s="1084"/>
      <c r="U316" s="1084"/>
      <c r="V316" s="1084"/>
      <c r="W316" s="1084"/>
      <c r="X316" s="1084"/>
      <c r="Y316" s="1084"/>
      <c r="Z316" s="1084"/>
      <c r="AA316" s="1084"/>
      <c r="AB316" s="1084"/>
      <c r="AC316" s="1084"/>
      <c r="AD316" s="1084"/>
      <c r="AE316" s="1084"/>
      <c r="AF316" s="1084"/>
      <c r="AG316" s="1084"/>
      <c r="AH316" s="1084"/>
      <c r="AI316" s="1084"/>
      <c r="AJ316" s="1084"/>
      <c r="AK316" s="1084"/>
      <c r="AL316" s="1084"/>
      <c r="AM316" s="1084"/>
      <c r="AN316" s="1084"/>
      <c r="AO316" s="1084"/>
      <c r="AP316" s="1084"/>
      <c r="AQ316" s="1084"/>
      <c r="AR316" s="1084"/>
      <c r="AS316" s="1084"/>
      <c r="AT316" s="1084"/>
      <c r="AU316" s="1084"/>
      <c r="AV316" s="1084"/>
      <c r="AW316" s="1084"/>
      <c r="AX316" s="1084"/>
      <c r="AY316" s="1084"/>
      <c r="AZ316" s="1084"/>
      <c r="BA316" s="1084"/>
      <c r="BB316" s="1084"/>
      <c r="BC316" s="1084"/>
      <c r="BD316" s="1084"/>
      <c r="BE316" s="1084"/>
      <c r="BF316" s="1084"/>
      <c r="BG316" s="1084"/>
      <c r="BH316" s="1084"/>
      <c r="BI316" s="1084"/>
      <c r="BJ316" s="1084"/>
      <c r="BK316" s="1084"/>
      <c r="BL316" s="1084"/>
      <c r="BM316" s="1084"/>
      <c r="BN316" s="1084"/>
      <c r="BO316" s="1084"/>
      <c r="BP316" s="1084"/>
      <c r="BQ316" s="1084"/>
      <c r="BR316" s="1084"/>
      <c r="BS316" s="1084"/>
      <c r="BT316" s="1084"/>
      <c r="BU316" s="1084"/>
      <c r="BV316" s="1084"/>
      <c r="BW316" s="1084"/>
      <c r="BX316" s="1084"/>
      <c r="BY316" s="1084"/>
      <c r="BZ316" s="1084"/>
      <c r="CA316" s="1084"/>
      <c r="CB316" s="1084"/>
      <c r="CC316" s="1084"/>
      <c r="CD316" s="1084"/>
      <c r="CE316" s="1084"/>
      <c r="CF316" s="1084"/>
      <c r="CG316" s="1084"/>
      <c r="CH316" s="1084"/>
      <c r="CI316" s="1084"/>
      <c r="CJ316" s="1084"/>
      <c r="CK316" s="1084"/>
      <c r="CL316" s="1084"/>
      <c r="CM316" s="1084"/>
      <c r="CN316" s="1084"/>
      <c r="CO316" s="1084"/>
      <c r="CP316" s="1084"/>
      <c r="CQ316" s="1084"/>
      <c r="CR316" s="1084"/>
      <c r="CS316" s="1084"/>
      <c r="CT316" s="1084"/>
      <c r="CU316" s="1084"/>
      <c r="CV316" s="1084"/>
      <c r="CW316" s="1084"/>
      <c r="CX316" s="1084"/>
      <c r="CY316" s="1084"/>
      <c r="CZ316" s="1084"/>
      <c r="DA316" s="1084"/>
      <c r="DB316" s="1085" t="s">
        <v>1161</v>
      </c>
      <c r="DC316" s="1064"/>
      <c r="DD316" s="1064"/>
      <c r="DE316" s="1065" t="s">
        <v>1127</v>
      </c>
      <c r="DF316" s="3163">
        <f>ROW()</f>
        <v>316</v>
      </c>
      <c r="DG316" s="3163"/>
      <c r="DH316" s="3163"/>
      <c r="DI316" s="1085"/>
      <c r="DJ316" s="1085"/>
      <c r="DK316" s="1085"/>
      <c r="DL316" s="1085"/>
      <c r="DM316" s="1085"/>
      <c r="DN316" s="1085"/>
      <c r="DO316" s="1085"/>
      <c r="DP316" s="564">
        <v>0</v>
      </c>
      <c r="DQ316" s="1367" t="s">
        <v>646</v>
      </c>
      <c r="DR316" s="1418"/>
      <c r="DS316" s="1291">
        <v>187</v>
      </c>
      <c r="DT316" s="200">
        <v>0</v>
      </c>
      <c r="DU316" s="200">
        <v>0</v>
      </c>
      <c r="DV316" s="200">
        <v>0</v>
      </c>
      <c r="DW316" s="200">
        <v>0</v>
      </c>
      <c r="DX316" s="200">
        <v>0</v>
      </c>
      <c r="DY316" s="397"/>
    </row>
    <row r="317" spans="1:129" ht="15.95" customHeight="1">
      <c r="A317" s="621"/>
      <c r="B317" s="1247"/>
      <c r="C317" s="621"/>
      <c r="D317" s="621"/>
      <c r="E317" s="621"/>
      <c r="F317" s="621"/>
      <c r="G317" s="621"/>
      <c r="H317" s="621"/>
      <c r="I317" s="621"/>
      <c r="J317" s="621"/>
      <c r="K317" s="621"/>
      <c r="L317" s="621"/>
      <c r="M317" s="621"/>
      <c r="N317" s="621"/>
      <c r="O317" s="621"/>
      <c r="P317" s="621"/>
      <c r="Q317" s="621"/>
      <c r="R317" s="621"/>
      <c r="S317" s="621"/>
      <c r="T317" s="621"/>
      <c r="U317" s="621"/>
      <c r="V317" s="621"/>
      <c r="W317" s="621"/>
      <c r="X317" s="621"/>
      <c r="Y317" s="621"/>
      <c r="Z317" s="621"/>
      <c r="AA317" s="621"/>
      <c r="AB317" s="621"/>
      <c r="AC317" s="621"/>
      <c r="AD317" s="621"/>
      <c r="AE317" s="621"/>
      <c r="AF317" s="621"/>
      <c r="AG317" s="621"/>
      <c r="AH317" s="621"/>
      <c r="AI317" s="621"/>
      <c r="AJ317" s="621"/>
      <c r="AK317" s="621"/>
      <c r="AL317" s="621"/>
      <c r="AM317" s="621"/>
      <c r="AN317" s="621"/>
      <c r="AO317" s="621"/>
      <c r="AP317" s="621"/>
      <c r="AQ317" s="621"/>
      <c r="AR317" s="621"/>
      <c r="AS317" s="621"/>
      <c r="AT317" s="621"/>
      <c r="AU317" s="621"/>
      <c r="AV317" s="621"/>
      <c r="AW317" s="621"/>
      <c r="AX317" s="621"/>
      <c r="AY317" s="621"/>
      <c r="AZ317" s="621"/>
      <c r="BA317" s="621"/>
      <c r="BB317" s="621"/>
      <c r="BC317" s="621"/>
      <c r="BD317" s="621"/>
      <c r="BE317" s="621"/>
      <c r="BF317" s="621"/>
      <c r="BG317" s="621"/>
      <c r="BH317" s="621"/>
      <c r="BI317" s="621"/>
      <c r="BJ317" s="621"/>
      <c r="BK317" s="621"/>
      <c r="BL317" s="621"/>
      <c r="BM317" s="621"/>
      <c r="BN317" s="621"/>
      <c r="BO317" s="621"/>
      <c r="BP317" s="621"/>
      <c r="BQ317" s="621"/>
      <c r="BR317" s="621"/>
      <c r="BS317" s="621"/>
      <c r="BT317" s="621"/>
      <c r="BU317" s="621"/>
      <c r="BV317" s="621"/>
      <c r="BW317" s="621"/>
      <c r="BX317" s="621"/>
      <c r="BY317" s="621"/>
      <c r="BZ317" s="621"/>
      <c r="CA317" s="621"/>
      <c r="CB317" s="621"/>
      <c r="CC317" s="621"/>
      <c r="CD317" s="621"/>
      <c r="CE317" s="621"/>
      <c r="CF317" s="621"/>
      <c r="CG317" s="621"/>
      <c r="CH317" s="621"/>
      <c r="CI317" s="621"/>
      <c r="CJ317" s="621"/>
      <c r="CK317" s="621"/>
      <c r="CL317" s="621"/>
      <c r="CM317" s="621"/>
      <c r="CN317" s="621"/>
      <c r="CO317" s="621"/>
      <c r="CP317" s="621"/>
      <c r="CQ317" s="621"/>
      <c r="CR317" s="621"/>
      <c r="CS317" s="621"/>
      <c r="CT317" s="621"/>
      <c r="CU317" s="621"/>
      <c r="CV317" s="621"/>
      <c r="CW317" s="621"/>
      <c r="CX317" s="621"/>
      <c r="CY317" s="621"/>
      <c r="CZ317" s="621"/>
      <c r="DA317" s="621"/>
      <c r="DB317" s="621"/>
      <c r="DC317" s="621"/>
      <c r="DD317" s="621"/>
      <c r="DE317" s="129"/>
      <c r="DF317" s="129"/>
      <c r="DG317" s="129"/>
      <c r="DI317" s="564">
        <v>0</v>
      </c>
      <c r="DJ317" s="564">
        <v>0</v>
      </c>
      <c r="DK317" s="564">
        <v>0</v>
      </c>
      <c r="DL317" s="564">
        <v>0</v>
      </c>
      <c r="DM317" s="564">
        <v>0</v>
      </c>
      <c r="DN317" s="564">
        <v>0</v>
      </c>
      <c r="DO317" s="564">
        <v>0</v>
      </c>
      <c r="DP317" s="564">
        <v>0</v>
      </c>
      <c r="DQ317" s="1367" t="s">
        <v>653</v>
      </c>
      <c r="DR317" s="1418"/>
      <c r="DS317" s="1291">
        <v>188</v>
      </c>
      <c r="DT317" s="200">
        <v>0</v>
      </c>
      <c r="DU317" s="200">
        <v>0</v>
      </c>
      <c r="DV317" s="200">
        <v>0</v>
      </c>
      <c r="DW317" s="200">
        <v>0</v>
      </c>
      <c r="DX317" s="200">
        <v>0</v>
      </c>
      <c r="DY317" s="397"/>
    </row>
    <row r="318" spans="1:129" ht="15" customHeight="1">
      <c r="B318" s="409" t="s">
        <v>73</v>
      </c>
      <c r="C318" s="1087" t="s">
        <v>17</v>
      </c>
      <c r="D318" s="1088"/>
      <c r="E318" s="1089"/>
      <c r="F318" s="1089"/>
      <c r="G318" s="1089"/>
      <c r="H318" s="1089"/>
      <c r="I318" s="1089"/>
      <c r="J318" s="1089"/>
      <c r="K318" s="1089"/>
      <c r="L318" s="1089"/>
      <c r="M318" s="1089"/>
      <c r="N318" s="1089"/>
      <c r="O318" s="1089"/>
      <c r="P318" s="1089"/>
      <c r="Q318" s="1089"/>
      <c r="R318" s="1089"/>
      <c r="S318" s="1089"/>
      <c r="T318" s="1089"/>
      <c r="U318" s="1090"/>
      <c r="V318" s="1090"/>
      <c r="W318" s="1090"/>
      <c r="X318" s="1090"/>
      <c r="Y318" s="1089"/>
      <c r="Z318" s="1089"/>
      <c r="AA318" s="1091"/>
      <c r="AB318" s="1089"/>
      <c r="AC318" s="1092">
        <v>0</v>
      </c>
      <c r="AD318" s="1093" t="s">
        <v>18</v>
      </c>
      <c r="AE318" s="1094"/>
      <c r="AF318" s="1095"/>
      <c r="AG318" s="1095"/>
      <c r="AH318" s="1096"/>
      <c r="AI318" s="1096"/>
      <c r="AJ318" s="1095"/>
      <c r="AK318" s="1095"/>
      <c r="AL318" s="1096"/>
      <c r="AM318" s="1096"/>
      <c r="AN318" s="1096"/>
      <c r="AO318" s="1096"/>
      <c r="AP318" s="1096"/>
      <c r="AQ318" s="1096"/>
      <c r="AR318" s="1096"/>
      <c r="AS318" s="1096"/>
      <c r="AT318" s="1096"/>
      <c r="AU318" s="1096"/>
      <c r="AV318" s="1096"/>
      <c r="AW318" s="1096"/>
      <c r="AX318" s="1096"/>
      <c r="AY318" s="1096"/>
      <c r="AZ318" s="1096"/>
      <c r="BA318" s="1096"/>
      <c r="BB318" s="1097"/>
      <c r="BC318" s="1096"/>
      <c r="BD318" s="1098">
        <v>0</v>
      </c>
      <c r="BE318" s="1099" t="s">
        <v>19</v>
      </c>
      <c r="BF318" s="1099"/>
      <c r="BG318" s="1100"/>
      <c r="BH318" s="1100"/>
      <c r="BI318" s="1101"/>
      <c r="BJ318" s="1101"/>
      <c r="BK318" s="1101"/>
      <c r="BL318" s="1101"/>
      <c r="BM318" s="1100"/>
      <c r="BN318" s="1100"/>
      <c r="BO318" s="1100"/>
      <c r="BP318" s="1100"/>
      <c r="BQ318" s="1100"/>
      <c r="BR318" s="1100"/>
      <c r="BS318" s="1100"/>
      <c r="BT318" s="1100"/>
      <c r="BU318" s="1100"/>
      <c r="BV318" s="1100"/>
      <c r="BW318" s="1100"/>
      <c r="BX318" s="1100"/>
      <c r="BY318" s="1100"/>
      <c r="BZ318" s="1100"/>
      <c r="CA318" s="1100"/>
      <c r="CB318" s="1100"/>
      <c r="CC318" s="1102"/>
      <c r="CD318" s="1100"/>
      <c r="CE318" s="1103">
        <v>0</v>
      </c>
      <c r="CF318" s="1104" t="s">
        <v>20</v>
      </c>
      <c r="CG318" s="1104"/>
      <c r="CH318" s="1105"/>
      <c r="CI318" s="1105"/>
      <c r="CJ318" s="1105"/>
      <c r="CK318" s="1105"/>
      <c r="CL318" s="1106"/>
      <c r="CM318" s="1106"/>
      <c r="CN318" s="1105"/>
      <c r="CO318" s="1105"/>
      <c r="CP318" s="1106"/>
      <c r="CQ318" s="1106"/>
      <c r="CR318" s="1106"/>
      <c r="CS318" s="1106"/>
      <c r="CT318" s="1106"/>
      <c r="CU318" s="1106"/>
      <c r="CV318" s="1106"/>
      <c r="CW318" s="1106"/>
      <c r="CX318" s="1106"/>
      <c r="CY318" s="1106"/>
      <c r="CZ318" s="1106"/>
      <c r="DA318" s="1106"/>
      <c r="DB318" s="1106"/>
      <c r="DC318" s="1106"/>
      <c r="DD318" s="1106"/>
      <c r="DE318" s="1106"/>
      <c r="DF318" s="1106"/>
      <c r="DG318" s="1106"/>
      <c r="DH318" s="1875"/>
      <c r="DI318" s="1877">
        <v>0</v>
      </c>
      <c r="DJ318" s="1878">
        <v>0</v>
      </c>
      <c r="DK318" s="1878">
        <v>0</v>
      </c>
      <c r="DL318" s="1878">
        <v>0</v>
      </c>
      <c r="DM318" s="1878">
        <v>0</v>
      </c>
      <c r="DN318" s="1878">
        <v>0</v>
      </c>
      <c r="DO318" s="1879">
        <v>0</v>
      </c>
      <c r="DP318" s="564">
        <v>0</v>
      </c>
      <c r="DQ318" s="1367" t="s">
        <v>668</v>
      </c>
      <c r="DR318" s="1418"/>
      <c r="DS318" s="1291">
        <v>189</v>
      </c>
      <c r="DT318" s="200">
        <v>0</v>
      </c>
      <c r="DU318" s="200">
        <v>0</v>
      </c>
      <c r="DV318" s="200">
        <v>0</v>
      </c>
      <c r="DW318" s="200">
        <v>0</v>
      </c>
      <c r="DX318" s="200">
        <v>0</v>
      </c>
      <c r="DY318" s="397"/>
    </row>
    <row r="319" spans="1:129" ht="18" customHeight="1" thickBot="1">
      <c r="B319" s="202" t="s">
        <v>847</v>
      </c>
      <c r="C319" s="2983">
        <v>1</v>
      </c>
      <c r="D319" s="2984"/>
      <c r="E319" s="2983">
        <f>C319+1</f>
        <v>2</v>
      </c>
      <c r="F319" s="2984"/>
      <c r="G319" s="2983">
        <f>E319+1</f>
        <v>3</v>
      </c>
      <c r="H319" s="2984"/>
      <c r="I319" s="2983">
        <f>G319+1</f>
        <v>4</v>
      </c>
      <c r="J319" s="2984"/>
      <c r="K319" s="2983">
        <f>I319+1</f>
        <v>5</v>
      </c>
      <c r="L319" s="2984"/>
      <c r="M319" s="2983">
        <f>K319+1</f>
        <v>6</v>
      </c>
      <c r="N319" s="2984"/>
      <c r="O319" s="2983">
        <f>M319+1</f>
        <v>7</v>
      </c>
      <c r="P319" s="2984"/>
      <c r="Q319" s="2983">
        <f>O319+1</f>
        <v>8</v>
      </c>
      <c r="R319" s="2984"/>
      <c r="S319" s="2983">
        <f>Q319+1</f>
        <v>9</v>
      </c>
      <c r="T319" s="2984"/>
      <c r="U319" s="2983">
        <f>S319+1</f>
        <v>10</v>
      </c>
      <c r="V319" s="2984"/>
      <c r="W319" s="2983">
        <f>U319+1</f>
        <v>11</v>
      </c>
      <c r="X319" s="2984"/>
      <c r="Y319" s="2983">
        <f>W319+1</f>
        <v>12</v>
      </c>
      <c r="Z319" s="2984"/>
      <c r="AA319" s="2983">
        <f>Y319+1</f>
        <v>13</v>
      </c>
      <c r="AB319" s="2984"/>
      <c r="AC319" s="410"/>
      <c r="AD319" s="2983">
        <f>AA319+1</f>
        <v>14</v>
      </c>
      <c r="AE319" s="2984"/>
      <c r="AF319" s="2983">
        <f>AD319+1</f>
        <v>15</v>
      </c>
      <c r="AG319" s="2984"/>
      <c r="AH319" s="2983">
        <f>AF319+1</f>
        <v>16</v>
      </c>
      <c r="AI319" s="2984"/>
      <c r="AJ319" s="2983">
        <f>AH319+1</f>
        <v>17</v>
      </c>
      <c r="AK319" s="2984"/>
      <c r="AL319" s="2983">
        <f>AJ319+1</f>
        <v>18</v>
      </c>
      <c r="AM319" s="2984"/>
      <c r="AN319" s="2983">
        <f>AL319+1</f>
        <v>19</v>
      </c>
      <c r="AO319" s="2984"/>
      <c r="AP319" s="2983">
        <f>AN319+1</f>
        <v>20</v>
      </c>
      <c r="AQ319" s="2984"/>
      <c r="AR319" s="2983">
        <f>AP319+1</f>
        <v>21</v>
      </c>
      <c r="AS319" s="2984"/>
      <c r="AT319" s="2983">
        <f>AR319+1</f>
        <v>22</v>
      </c>
      <c r="AU319" s="2984"/>
      <c r="AV319" s="2983">
        <f>AT319+1</f>
        <v>23</v>
      </c>
      <c r="AW319" s="2984"/>
      <c r="AX319" s="2983">
        <f>AV319+1</f>
        <v>24</v>
      </c>
      <c r="AY319" s="2984"/>
      <c r="AZ319" s="2983">
        <f>AX319+1</f>
        <v>25</v>
      </c>
      <c r="BA319" s="2984"/>
      <c r="BB319" s="2983">
        <f>AZ319+1</f>
        <v>26</v>
      </c>
      <c r="BC319" s="2984"/>
      <c r="BD319" s="411"/>
      <c r="BE319" s="2983">
        <f>BB319+1</f>
        <v>27</v>
      </c>
      <c r="BF319" s="2984"/>
      <c r="BG319" s="2983">
        <f>BE319+1</f>
        <v>28</v>
      </c>
      <c r="BH319" s="2984"/>
      <c r="BI319" s="2983">
        <f>BG319+1</f>
        <v>29</v>
      </c>
      <c r="BJ319" s="2984"/>
      <c r="BK319" s="2983">
        <f>BI319+1</f>
        <v>30</v>
      </c>
      <c r="BL319" s="2984"/>
      <c r="BM319" s="2983">
        <f>BK319+1</f>
        <v>31</v>
      </c>
      <c r="BN319" s="2984"/>
      <c r="BO319" s="2983">
        <f>BM319+1</f>
        <v>32</v>
      </c>
      <c r="BP319" s="2984"/>
      <c r="BQ319" s="2983">
        <f>BO319+1</f>
        <v>33</v>
      </c>
      <c r="BR319" s="2984"/>
      <c r="BS319" s="2983">
        <f>BQ319+1</f>
        <v>34</v>
      </c>
      <c r="BT319" s="2984"/>
      <c r="BU319" s="2983">
        <f>BS319+1</f>
        <v>35</v>
      </c>
      <c r="BV319" s="2984"/>
      <c r="BW319" s="2983">
        <f>BU319+1</f>
        <v>36</v>
      </c>
      <c r="BX319" s="2984"/>
      <c r="BY319" s="2983">
        <f>BW319+1</f>
        <v>37</v>
      </c>
      <c r="BZ319" s="2984"/>
      <c r="CA319" s="2983">
        <f>BY319+1</f>
        <v>38</v>
      </c>
      <c r="CB319" s="2984"/>
      <c r="CC319" s="2983">
        <f>CA319+1</f>
        <v>39</v>
      </c>
      <c r="CD319" s="2984"/>
      <c r="CE319" s="412"/>
      <c r="CF319" s="2983">
        <f>CC319+1</f>
        <v>40</v>
      </c>
      <c r="CG319" s="2984"/>
      <c r="CH319" s="2983">
        <f>CF319+1</f>
        <v>41</v>
      </c>
      <c r="CI319" s="2984"/>
      <c r="CJ319" s="2983">
        <f>CH319+1</f>
        <v>42</v>
      </c>
      <c r="CK319" s="2984"/>
      <c r="CL319" s="2983">
        <f>CJ319+1</f>
        <v>43</v>
      </c>
      <c r="CM319" s="2984"/>
      <c r="CN319" s="2983">
        <f>CL319+1</f>
        <v>44</v>
      </c>
      <c r="CO319" s="2984"/>
      <c r="CP319" s="2983">
        <f>CN319+1</f>
        <v>45</v>
      </c>
      <c r="CQ319" s="2984"/>
      <c r="CR319" s="2983">
        <f>CP319+1</f>
        <v>46</v>
      </c>
      <c r="CS319" s="2984"/>
      <c r="CT319" s="2983">
        <f>CR319+1</f>
        <v>47</v>
      </c>
      <c r="CU319" s="2984"/>
      <c r="CV319" s="2983">
        <f>CT319+1</f>
        <v>48</v>
      </c>
      <c r="CW319" s="2984"/>
      <c r="CX319" s="2983">
        <f>CV319+1</f>
        <v>49</v>
      </c>
      <c r="CY319" s="2984"/>
      <c r="CZ319" s="2983">
        <f>CX319+1</f>
        <v>50</v>
      </c>
      <c r="DA319" s="2984"/>
      <c r="DB319" s="2983">
        <f>CZ319+1</f>
        <v>51</v>
      </c>
      <c r="DC319" s="2984"/>
      <c r="DD319" s="2983">
        <f>DB319+1</f>
        <v>52</v>
      </c>
      <c r="DE319" s="3187"/>
      <c r="DF319" s="518" t="s">
        <v>937</v>
      </c>
      <c r="DG319" s="1107"/>
      <c r="DH319" s="1876"/>
      <c r="DI319" s="1880">
        <v>0</v>
      </c>
      <c r="DJ319" s="1881">
        <v>0</v>
      </c>
      <c r="DK319" s="1881">
        <v>0</v>
      </c>
      <c r="DL319" s="1881">
        <v>0</v>
      </c>
      <c r="DM319" s="1881">
        <v>0</v>
      </c>
      <c r="DN319" s="1881">
        <v>0</v>
      </c>
      <c r="DO319" s="1882">
        <v>0</v>
      </c>
      <c r="DP319" s="564">
        <v>0</v>
      </c>
      <c r="DQ319" s="1367" t="s">
        <v>660</v>
      </c>
      <c r="DR319" s="1418"/>
      <c r="DS319" s="1291">
        <v>190</v>
      </c>
      <c r="DT319" s="200">
        <v>0</v>
      </c>
      <c r="DU319" s="200">
        <v>0</v>
      </c>
      <c r="DV319" s="200">
        <v>0</v>
      </c>
      <c r="DW319" s="200">
        <v>0</v>
      </c>
      <c r="DX319" s="200">
        <v>0</v>
      </c>
      <c r="DY319" s="397"/>
    </row>
    <row r="320" spans="1:129" ht="15.95" customHeight="1">
      <c r="B320" s="3684" t="s">
        <v>1241</v>
      </c>
      <c r="C320" s="3679" t="str">
        <f>B6</f>
        <v>Fromages par portion &lt; 100 mg de calcium   20 g Maternelles</v>
      </c>
      <c r="D320" s="3679"/>
      <c r="E320" s="3679"/>
      <c r="F320" s="3679"/>
      <c r="G320" s="3679"/>
      <c r="H320" s="3679"/>
      <c r="I320" s="3679"/>
      <c r="J320" s="3679"/>
      <c r="K320" s="3679"/>
      <c r="L320" s="3679"/>
      <c r="M320" s="3679"/>
      <c r="N320" s="3679"/>
      <c r="O320" s="3679"/>
      <c r="P320" s="3679"/>
      <c r="Q320" s="3679"/>
      <c r="R320" s="3679"/>
      <c r="S320" s="3679"/>
      <c r="T320" s="3679"/>
      <c r="U320" s="3679"/>
      <c r="V320" s="3679"/>
      <c r="W320" s="3679"/>
      <c r="X320" s="3679"/>
      <c r="Y320" s="3679"/>
      <c r="Z320" s="3679"/>
      <c r="AA320" s="3679"/>
      <c r="AB320" s="3679"/>
      <c r="AC320" s="3679"/>
      <c r="AD320" s="3679"/>
      <c r="AE320" s="3679"/>
      <c r="AF320" s="3679"/>
      <c r="AG320" s="3679"/>
      <c r="AH320" s="3679"/>
      <c r="AI320" s="3679"/>
      <c r="AJ320" s="3679"/>
      <c r="AK320" s="3679"/>
      <c r="AL320" s="3679"/>
      <c r="AM320" s="3679"/>
      <c r="AN320" s="3679"/>
      <c r="AO320" s="3679"/>
      <c r="AP320" s="3679"/>
      <c r="AQ320" s="3679"/>
      <c r="AR320" s="3679"/>
      <c r="AS320" s="3679"/>
      <c r="AT320" s="3679"/>
      <c r="AU320" s="3679"/>
      <c r="AV320" s="3679"/>
      <c r="AW320" s="3679"/>
      <c r="AX320" s="3679"/>
      <c r="AY320" s="3679"/>
      <c r="AZ320" s="3679"/>
      <c r="BA320" s="3679"/>
      <c r="BB320" s="3679"/>
      <c r="BC320" s="3679"/>
      <c r="BD320" s="3679"/>
      <c r="BE320" s="3679"/>
      <c r="BF320" s="3679"/>
      <c r="BG320" s="3679"/>
      <c r="BH320" s="3679"/>
      <c r="BI320" s="3679"/>
      <c r="BJ320" s="3679"/>
      <c r="BK320" s="3679"/>
      <c r="BL320" s="3679"/>
      <c r="BM320" s="3679"/>
      <c r="BN320" s="3679"/>
      <c r="BO320" s="3679"/>
      <c r="BP320" s="3679"/>
      <c r="BQ320" s="3679"/>
      <c r="BR320" s="3679"/>
      <c r="BS320" s="3679"/>
      <c r="BT320" s="3679"/>
      <c r="BU320" s="3679"/>
      <c r="BV320" s="3679"/>
      <c r="BW320" s="3679"/>
      <c r="BX320" s="3679"/>
      <c r="BY320" s="3679"/>
      <c r="BZ320" s="3679"/>
      <c r="CA320" s="3679"/>
      <c r="CB320" s="3679"/>
      <c r="CC320" s="3679"/>
      <c r="CD320" s="3679"/>
      <c r="CE320" s="3679"/>
      <c r="CF320" s="3679"/>
      <c r="CG320" s="3679"/>
      <c r="CH320" s="3679"/>
      <c r="CI320" s="3679"/>
      <c r="CJ320" s="3679"/>
      <c r="CK320" s="3679"/>
      <c r="CL320" s="3679"/>
      <c r="CM320" s="3679"/>
      <c r="CN320" s="3679"/>
      <c r="CO320" s="3679"/>
      <c r="CP320" s="3679"/>
      <c r="CQ320" s="3679"/>
      <c r="CR320" s="3681" t="s">
        <v>1163</v>
      </c>
      <c r="CS320" s="3681"/>
      <c r="CT320" s="3681"/>
      <c r="CU320" s="3681"/>
      <c r="CV320" s="3681"/>
      <c r="CW320" s="3681"/>
      <c r="CX320" s="3681"/>
      <c r="CY320" s="3681"/>
      <c r="CZ320" s="3681"/>
      <c r="DA320" s="3681"/>
      <c r="DB320" s="3681"/>
      <c r="DC320" s="3681"/>
      <c r="DD320" s="3681"/>
      <c r="DE320" s="3681"/>
      <c r="DF320" s="3673">
        <f>ROW(DE11)</f>
        <v>11</v>
      </c>
      <c r="DG320" s="3673" t="s">
        <v>1124</v>
      </c>
      <c r="DH320" s="3673">
        <f>ROW(DE29)</f>
        <v>29</v>
      </c>
      <c r="DI320" s="3675" t="str">
        <f>C320</f>
        <v>Fromages par portion &lt; 100 mg de calcium   20 g Maternelles</v>
      </c>
      <c r="DJ320" s="3675"/>
      <c r="DK320" s="3675"/>
      <c r="DL320" s="3675"/>
      <c r="DM320" s="3675"/>
      <c r="DN320" s="3675"/>
      <c r="DO320" s="3676"/>
      <c r="DP320" s="564">
        <v>0</v>
      </c>
      <c r="DQ320" s="1367" t="s">
        <v>682</v>
      </c>
      <c r="DR320" s="1418"/>
      <c r="DS320" s="1291">
        <v>191</v>
      </c>
      <c r="DT320" s="200">
        <v>0</v>
      </c>
      <c r="DU320" s="200">
        <v>0</v>
      </c>
      <c r="DV320" s="200">
        <v>0</v>
      </c>
      <c r="DW320" s="200">
        <v>0</v>
      </c>
      <c r="DX320" s="200">
        <v>0</v>
      </c>
      <c r="DY320" s="397"/>
    </row>
    <row r="321" spans="1:129" ht="15.95" customHeight="1" thickBot="1">
      <c r="B321" s="3685"/>
      <c r="C321" s="3680"/>
      <c r="D321" s="3680"/>
      <c r="E321" s="3680"/>
      <c r="F321" s="3680"/>
      <c r="G321" s="3680"/>
      <c r="H321" s="3680"/>
      <c r="I321" s="3680"/>
      <c r="J321" s="3680"/>
      <c r="K321" s="3680"/>
      <c r="L321" s="3680"/>
      <c r="M321" s="3680"/>
      <c r="N321" s="3680"/>
      <c r="O321" s="3680"/>
      <c r="P321" s="3680"/>
      <c r="Q321" s="3680"/>
      <c r="R321" s="3680"/>
      <c r="S321" s="3680"/>
      <c r="T321" s="3680"/>
      <c r="U321" s="3680"/>
      <c r="V321" s="3680"/>
      <c r="W321" s="3680"/>
      <c r="X321" s="3680"/>
      <c r="Y321" s="3680"/>
      <c r="Z321" s="3680"/>
      <c r="AA321" s="3680"/>
      <c r="AB321" s="3680"/>
      <c r="AC321" s="3680"/>
      <c r="AD321" s="3680"/>
      <c r="AE321" s="3680"/>
      <c r="AF321" s="3680"/>
      <c r="AG321" s="3680"/>
      <c r="AH321" s="3680"/>
      <c r="AI321" s="3680"/>
      <c r="AJ321" s="3680"/>
      <c r="AK321" s="3680"/>
      <c r="AL321" s="3680"/>
      <c r="AM321" s="3680"/>
      <c r="AN321" s="3680"/>
      <c r="AO321" s="3680"/>
      <c r="AP321" s="3680"/>
      <c r="AQ321" s="3680"/>
      <c r="AR321" s="3680"/>
      <c r="AS321" s="3680"/>
      <c r="AT321" s="3680"/>
      <c r="AU321" s="3680"/>
      <c r="AV321" s="3680"/>
      <c r="AW321" s="3680"/>
      <c r="AX321" s="3680"/>
      <c r="AY321" s="3680"/>
      <c r="AZ321" s="3680"/>
      <c r="BA321" s="3680"/>
      <c r="BB321" s="3680"/>
      <c r="BC321" s="3680"/>
      <c r="BD321" s="3680"/>
      <c r="BE321" s="3680"/>
      <c r="BF321" s="3680"/>
      <c r="BG321" s="3680"/>
      <c r="BH321" s="3680"/>
      <c r="BI321" s="3680"/>
      <c r="BJ321" s="3680"/>
      <c r="BK321" s="3680"/>
      <c r="BL321" s="3680"/>
      <c r="BM321" s="3680"/>
      <c r="BN321" s="3680"/>
      <c r="BO321" s="3680"/>
      <c r="BP321" s="3680"/>
      <c r="BQ321" s="3680"/>
      <c r="BR321" s="3680"/>
      <c r="BS321" s="3680"/>
      <c r="BT321" s="3680"/>
      <c r="BU321" s="3680"/>
      <c r="BV321" s="3680"/>
      <c r="BW321" s="3680"/>
      <c r="BX321" s="3680"/>
      <c r="BY321" s="3680"/>
      <c r="BZ321" s="3680"/>
      <c r="CA321" s="3680"/>
      <c r="CB321" s="3680"/>
      <c r="CC321" s="3680"/>
      <c r="CD321" s="3680"/>
      <c r="CE321" s="3680"/>
      <c r="CF321" s="3680"/>
      <c r="CG321" s="3680"/>
      <c r="CH321" s="3680"/>
      <c r="CI321" s="3680"/>
      <c r="CJ321" s="3680"/>
      <c r="CK321" s="3680"/>
      <c r="CL321" s="3680"/>
      <c r="CM321" s="3680"/>
      <c r="CN321" s="3680"/>
      <c r="CO321" s="3680"/>
      <c r="CP321" s="3680"/>
      <c r="CQ321" s="3680"/>
      <c r="CR321" s="3681"/>
      <c r="CS321" s="3681"/>
      <c r="CT321" s="3681"/>
      <c r="CU321" s="3681"/>
      <c r="CV321" s="3681"/>
      <c r="CW321" s="3681"/>
      <c r="CX321" s="3681"/>
      <c r="CY321" s="3681"/>
      <c r="CZ321" s="3681"/>
      <c r="DA321" s="3681"/>
      <c r="DB321" s="3681"/>
      <c r="DC321" s="3681"/>
      <c r="DD321" s="3681"/>
      <c r="DE321" s="3681"/>
      <c r="DF321" s="3674"/>
      <c r="DG321" s="3674"/>
      <c r="DH321" s="3674"/>
      <c r="DI321" s="3677"/>
      <c r="DJ321" s="3677"/>
      <c r="DK321" s="3677"/>
      <c r="DL321" s="3677"/>
      <c r="DM321" s="3677"/>
      <c r="DN321" s="3677"/>
      <c r="DO321" s="3678"/>
      <c r="DP321" s="564">
        <v>0</v>
      </c>
      <c r="DQ321" s="1367" t="s">
        <v>675</v>
      </c>
      <c r="DR321" s="1418"/>
      <c r="DS321" s="1291">
        <v>192</v>
      </c>
      <c r="DT321" s="200">
        <v>0</v>
      </c>
      <c r="DU321" s="200">
        <v>0</v>
      </c>
      <c r="DV321" s="200">
        <v>0</v>
      </c>
      <c r="DW321" s="200">
        <v>0</v>
      </c>
      <c r="DX321" s="200">
        <v>0</v>
      </c>
      <c r="DY321" s="397"/>
    </row>
    <row r="322" spans="1:129" ht="15.95" customHeight="1" thickBot="1">
      <c r="B322" s="444" t="s">
        <v>1080</v>
      </c>
      <c r="C322" s="1108" t="s">
        <v>1076</v>
      </c>
      <c r="D322" s="1109"/>
      <c r="E322" s="1109"/>
      <c r="F322" s="1109"/>
      <c r="G322" s="1109"/>
      <c r="H322" s="1109"/>
      <c r="I322" s="1110" t="s">
        <v>1081</v>
      </c>
      <c r="J322" s="3185">
        <v>6</v>
      </c>
      <c r="K322" s="3185"/>
      <c r="L322" s="1109" t="s">
        <v>1082</v>
      </c>
      <c r="M322" s="1109"/>
      <c r="N322" s="1111"/>
      <c r="O322" s="1111"/>
      <c r="P322" s="3186">
        <v>20</v>
      </c>
      <c r="Q322" s="3186"/>
      <c r="R322" s="1109" t="s">
        <v>1083</v>
      </c>
      <c r="S322" s="1112"/>
      <c r="T322" s="1109"/>
      <c r="U322" s="1109"/>
      <c r="V322" s="1109"/>
      <c r="W322" s="1109"/>
      <c r="X322" s="1109"/>
      <c r="Y322" s="1109"/>
      <c r="Z322" s="1109"/>
      <c r="AA322" s="1109"/>
      <c r="AB322" s="1113"/>
      <c r="AC322" s="410"/>
      <c r="AD322" s="1108"/>
      <c r="AE322" s="1109"/>
      <c r="AF322" s="1109"/>
      <c r="AG322" s="1109"/>
      <c r="AH322" s="1109"/>
      <c r="AI322" s="1109"/>
      <c r="AJ322" s="1110" t="s">
        <v>1081</v>
      </c>
      <c r="AK322" s="3185">
        <v>6</v>
      </c>
      <c r="AL322" s="3185"/>
      <c r="AM322" s="1109" t="s">
        <v>1082</v>
      </c>
      <c r="AN322" s="1109"/>
      <c r="AO322" s="1111"/>
      <c r="AP322" s="1111"/>
      <c r="AQ322" s="3186">
        <v>20</v>
      </c>
      <c r="AR322" s="3186"/>
      <c r="AS322" s="1109" t="s">
        <v>1083</v>
      </c>
      <c r="AT322" s="1112"/>
      <c r="AU322" s="1109"/>
      <c r="AV322" s="1109"/>
      <c r="AW322" s="1109"/>
      <c r="AX322" s="1109"/>
      <c r="AY322" s="1109"/>
      <c r="AZ322" s="1109"/>
      <c r="BA322" s="1109"/>
      <c r="BB322" s="1109"/>
      <c r="BC322" s="1113"/>
      <c r="BD322" s="411"/>
      <c r="BE322" s="1108"/>
      <c r="BF322" s="1109"/>
      <c r="BG322" s="1109"/>
      <c r="BH322" s="1109"/>
      <c r="BI322" s="1109"/>
      <c r="BJ322" s="1109"/>
      <c r="BK322" s="1110" t="s">
        <v>1081</v>
      </c>
      <c r="BL322" s="3185">
        <v>6</v>
      </c>
      <c r="BM322" s="3185"/>
      <c r="BN322" s="1109" t="s">
        <v>1082</v>
      </c>
      <c r="BO322" s="1109"/>
      <c r="BP322" s="1111"/>
      <c r="BQ322" s="1111"/>
      <c r="BR322" s="3186">
        <v>20</v>
      </c>
      <c r="BS322" s="3186"/>
      <c r="BT322" s="1109" t="s">
        <v>1083</v>
      </c>
      <c r="BU322" s="1112"/>
      <c r="BV322" s="1109"/>
      <c r="BW322" s="1109"/>
      <c r="BX322" s="1109"/>
      <c r="BY322" s="1109"/>
      <c r="BZ322" s="1109"/>
      <c r="CA322" s="1109"/>
      <c r="CB322" s="1109"/>
      <c r="CC322" s="1109"/>
      <c r="CD322" s="1113"/>
      <c r="CE322" s="412"/>
      <c r="CF322" s="1108"/>
      <c r="CG322" s="1109"/>
      <c r="CH322" s="1109"/>
      <c r="CI322" s="1109"/>
      <c r="CJ322" s="1109"/>
      <c r="CK322" s="1109"/>
      <c r="CL322" s="1110" t="s">
        <v>1081</v>
      </c>
      <c r="CM322" s="3185">
        <v>6</v>
      </c>
      <c r="CN322" s="3185"/>
      <c r="CO322" s="1109" t="s">
        <v>1082</v>
      </c>
      <c r="CP322" s="1109"/>
      <c r="CQ322" s="1111"/>
      <c r="CR322" s="1111"/>
      <c r="CS322" s="3186">
        <v>20</v>
      </c>
      <c r="CT322" s="3186"/>
      <c r="CU322" s="1109" t="s">
        <v>1083</v>
      </c>
      <c r="CV322" s="1112"/>
      <c r="CW322" s="1109"/>
      <c r="CX322" s="1109"/>
      <c r="CY322" s="1109"/>
      <c r="CZ322" s="1109"/>
      <c r="DA322" s="1109"/>
      <c r="DB322" s="1109"/>
      <c r="DC322" s="1109"/>
      <c r="DD322" s="1109"/>
      <c r="DE322" s="1113"/>
      <c r="DF322" s="1114" t="s">
        <v>1084</v>
      </c>
      <c r="DG322" s="1115"/>
      <c r="DH322" s="1116"/>
      <c r="DI322" s="1116"/>
      <c r="DJ322" s="1117"/>
      <c r="DK322" s="1117"/>
      <c r="DL322" s="1117"/>
      <c r="DM322" s="1117"/>
      <c r="DN322" s="1117"/>
      <c r="DO322" s="1118"/>
      <c r="DP322" s="564">
        <v>0</v>
      </c>
      <c r="DQ322" s="200">
        <v>0</v>
      </c>
      <c r="DR322" s="200"/>
      <c r="DS322" s="200">
        <v>0</v>
      </c>
      <c r="DT322" s="200">
        <v>0</v>
      </c>
      <c r="DU322" s="200">
        <v>0</v>
      </c>
      <c r="DV322" s="200">
        <v>0</v>
      </c>
      <c r="DW322" s="200">
        <v>0</v>
      </c>
      <c r="DX322" s="200">
        <v>0</v>
      </c>
      <c r="DY322" s="397"/>
    </row>
    <row r="323" spans="1:129" ht="13.5" customHeight="1" thickBot="1">
      <c r="B323" s="413" t="s">
        <v>205</v>
      </c>
      <c r="C323" s="414" t="s">
        <v>66</v>
      </c>
      <c r="D323" s="415" t="s">
        <v>77</v>
      </c>
      <c r="E323" s="414" t="s">
        <v>66</v>
      </c>
      <c r="F323" s="415" t="s">
        <v>77</v>
      </c>
      <c r="G323" s="414" t="s">
        <v>66</v>
      </c>
      <c r="H323" s="415" t="s">
        <v>77</v>
      </c>
      <c r="I323" s="414" t="s">
        <v>66</v>
      </c>
      <c r="J323" s="415" t="s">
        <v>77</v>
      </c>
      <c r="K323" s="414" t="s">
        <v>66</v>
      </c>
      <c r="L323" s="415" t="s">
        <v>77</v>
      </c>
      <c r="M323" s="414" t="s">
        <v>66</v>
      </c>
      <c r="N323" s="415" t="s">
        <v>77</v>
      </c>
      <c r="O323" s="414" t="s">
        <v>66</v>
      </c>
      <c r="P323" s="415" t="s">
        <v>77</v>
      </c>
      <c r="Q323" s="414" t="s">
        <v>66</v>
      </c>
      <c r="R323" s="415" t="s">
        <v>77</v>
      </c>
      <c r="S323" s="414" t="s">
        <v>66</v>
      </c>
      <c r="T323" s="415" t="s">
        <v>77</v>
      </c>
      <c r="U323" s="414" t="s">
        <v>66</v>
      </c>
      <c r="V323" s="415" t="s">
        <v>77</v>
      </c>
      <c r="W323" s="414" t="s">
        <v>66</v>
      </c>
      <c r="X323" s="415" t="s">
        <v>77</v>
      </c>
      <c r="Y323" s="414" t="s">
        <v>66</v>
      </c>
      <c r="Z323" s="415" t="s">
        <v>77</v>
      </c>
      <c r="AA323" s="414" t="s">
        <v>66</v>
      </c>
      <c r="AB323" s="416" t="s">
        <v>77</v>
      </c>
      <c r="AC323" s="410"/>
      <c r="AD323" s="417" t="s">
        <v>66</v>
      </c>
      <c r="AE323" s="415" t="s">
        <v>77</v>
      </c>
      <c r="AF323" s="418" t="s">
        <v>66</v>
      </c>
      <c r="AG323" s="415" t="s">
        <v>77</v>
      </c>
      <c r="AH323" s="418" t="s">
        <v>66</v>
      </c>
      <c r="AI323" s="415" t="s">
        <v>77</v>
      </c>
      <c r="AJ323" s="418" t="s">
        <v>66</v>
      </c>
      <c r="AK323" s="415" t="s">
        <v>77</v>
      </c>
      <c r="AL323" s="418" t="s">
        <v>66</v>
      </c>
      <c r="AM323" s="415" t="s">
        <v>77</v>
      </c>
      <c r="AN323" s="418" t="s">
        <v>66</v>
      </c>
      <c r="AO323" s="415" t="s">
        <v>77</v>
      </c>
      <c r="AP323" s="418" t="s">
        <v>66</v>
      </c>
      <c r="AQ323" s="415" t="s">
        <v>77</v>
      </c>
      <c r="AR323" s="418" t="s">
        <v>66</v>
      </c>
      <c r="AS323" s="415" t="s">
        <v>77</v>
      </c>
      <c r="AT323" s="418" t="s">
        <v>66</v>
      </c>
      <c r="AU323" s="415" t="s">
        <v>77</v>
      </c>
      <c r="AV323" s="418" t="s">
        <v>66</v>
      </c>
      <c r="AW323" s="415" t="s">
        <v>77</v>
      </c>
      <c r="AX323" s="418" t="s">
        <v>66</v>
      </c>
      <c r="AY323" s="415" t="s">
        <v>77</v>
      </c>
      <c r="AZ323" s="418" t="s">
        <v>66</v>
      </c>
      <c r="BA323" s="415" t="s">
        <v>77</v>
      </c>
      <c r="BB323" s="418" t="s">
        <v>66</v>
      </c>
      <c r="BC323" s="416" t="s">
        <v>77</v>
      </c>
      <c r="BD323" s="411"/>
      <c r="BE323" s="419" t="s">
        <v>66</v>
      </c>
      <c r="BF323" s="415" t="s">
        <v>77</v>
      </c>
      <c r="BG323" s="420" t="s">
        <v>66</v>
      </c>
      <c r="BH323" s="415" t="s">
        <v>77</v>
      </c>
      <c r="BI323" s="420" t="s">
        <v>66</v>
      </c>
      <c r="BJ323" s="415" t="s">
        <v>77</v>
      </c>
      <c r="BK323" s="420" t="s">
        <v>66</v>
      </c>
      <c r="BL323" s="415" t="s">
        <v>77</v>
      </c>
      <c r="BM323" s="420" t="s">
        <v>66</v>
      </c>
      <c r="BN323" s="415" t="s">
        <v>77</v>
      </c>
      <c r="BO323" s="420" t="s">
        <v>66</v>
      </c>
      <c r="BP323" s="415" t="s">
        <v>77</v>
      </c>
      <c r="BQ323" s="420" t="s">
        <v>66</v>
      </c>
      <c r="BR323" s="415" t="s">
        <v>77</v>
      </c>
      <c r="BS323" s="420" t="s">
        <v>66</v>
      </c>
      <c r="BT323" s="415" t="s">
        <v>77</v>
      </c>
      <c r="BU323" s="420" t="s">
        <v>66</v>
      </c>
      <c r="BV323" s="415" t="s">
        <v>77</v>
      </c>
      <c r="BW323" s="420" t="s">
        <v>66</v>
      </c>
      <c r="BX323" s="415" t="s">
        <v>77</v>
      </c>
      <c r="BY323" s="420" t="s">
        <v>66</v>
      </c>
      <c r="BZ323" s="415" t="s">
        <v>77</v>
      </c>
      <c r="CA323" s="420" t="s">
        <v>66</v>
      </c>
      <c r="CB323" s="415" t="s">
        <v>77</v>
      </c>
      <c r="CC323" s="420" t="s">
        <v>66</v>
      </c>
      <c r="CD323" s="416" t="s">
        <v>77</v>
      </c>
      <c r="CE323" s="412"/>
      <c r="CF323" s="421" t="s">
        <v>66</v>
      </c>
      <c r="CG323" s="415" t="s">
        <v>77</v>
      </c>
      <c r="CH323" s="422" t="s">
        <v>66</v>
      </c>
      <c r="CI323" s="415" t="s">
        <v>77</v>
      </c>
      <c r="CJ323" s="422" t="s">
        <v>66</v>
      </c>
      <c r="CK323" s="415" t="s">
        <v>77</v>
      </c>
      <c r="CL323" s="422" t="s">
        <v>66</v>
      </c>
      <c r="CM323" s="415" t="s">
        <v>77</v>
      </c>
      <c r="CN323" s="422" t="s">
        <v>66</v>
      </c>
      <c r="CO323" s="415" t="s">
        <v>77</v>
      </c>
      <c r="CP323" s="422" t="s">
        <v>66</v>
      </c>
      <c r="CQ323" s="415" t="s">
        <v>77</v>
      </c>
      <c r="CR323" s="422" t="s">
        <v>66</v>
      </c>
      <c r="CS323" s="415" t="s">
        <v>77</v>
      </c>
      <c r="CT323" s="422" t="s">
        <v>66</v>
      </c>
      <c r="CU323" s="415" t="s">
        <v>77</v>
      </c>
      <c r="CV323" s="422" t="s">
        <v>66</v>
      </c>
      <c r="CW323" s="415" t="s">
        <v>77</v>
      </c>
      <c r="CX323" s="422" t="s">
        <v>66</v>
      </c>
      <c r="CY323" s="415" t="s">
        <v>77</v>
      </c>
      <c r="CZ323" s="422" t="s">
        <v>66</v>
      </c>
      <c r="DA323" s="415" t="s">
        <v>77</v>
      </c>
      <c r="DB323" s="422" t="s">
        <v>66</v>
      </c>
      <c r="DC323" s="415" t="s">
        <v>77</v>
      </c>
      <c r="DD323" s="422" t="s">
        <v>66</v>
      </c>
      <c r="DE323" s="416" t="s">
        <v>77</v>
      </c>
      <c r="DF323" s="1119" t="s">
        <v>922</v>
      </c>
      <c r="DG323" s="1120"/>
      <c r="DH323" s="1120"/>
      <c r="DI323" s="1120"/>
      <c r="DJ323" s="1120"/>
      <c r="DK323" s="1120"/>
      <c r="DL323" s="1120"/>
      <c r="DM323" s="1120"/>
      <c r="DN323" s="1120"/>
      <c r="DO323" s="1121"/>
      <c r="DP323" s="236" t="s">
        <v>1075</v>
      </c>
      <c r="DQ323" s="1421" cm="1">
        <f t="array" ref="DQ323">SUMPRODUCT(IF(DQ130:DQ321&lt;&gt;"",1/COUNTIF(DQ130:DQ321,DQ130:DQ321)))</f>
        <v>108.9999999999999</v>
      </c>
      <c r="DR323" s="1422" t="s">
        <v>952</v>
      </c>
      <c r="DS323" s="200"/>
      <c r="DT323" s="200"/>
      <c r="DU323" s="200"/>
      <c r="DV323" s="200"/>
      <c r="DW323" s="200">
        <v>0</v>
      </c>
      <c r="DX323" s="200">
        <v>0</v>
      </c>
      <c r="DY323" s="397"/>
    </row>
    <row r="324" spans="1:129" ht="15.95" customHeight="1">
      <c r="B324" s="3190" t="s">
        <v>1085</v>
      </c>
      <c r="C324" s="448">
        <f>SUM(C11:C29)</f>
        <v>2</v>
      </c>
      <c r="D324" s="449">
        <f t="shared" ref="D324:AB324" si="142">SUM(D11:D29)</f>
        <v>3</v>
      </c>
      <c r="E324" s="448">
        <f t="shared" si="142"/>
        <v>6</v>
      </c>
      <c r="F324" s="449">
        <f t="shared" si="142"/>
        <v>3</v>
      </c>
      <c r="G324" s="448">
        <f t="shared" si="142"/>
        <v>0</v>
      </c>
      <c r="H324" s="449">
        <f t="shared" si="142"/>
        <v>0</v>
      </c>
      <c r="I324" s="448">
        <f t="shared" si="142"/>
        <v>0</v>
      </c>
      <c r="J324" s="449">
        <f t="shared" si="142"/>
        <v>0</v>
      </c>
      <c r="K324" s="448">
        <f t="shared" si="142"/>
        <v>0</v>
      </c>
      <c r="L324" s="449">
        <f t="shared" si="142"/>
        <v>0</v>
      </c>
      <c r="M324" s="448">
        <f t="shared" si="142"/>
        <v>0</v>
      </c>
      <c r="N324" s="449">
        <f t="shared" si="142"/>
        <v>0</v>
      </c>
      <c r="O324" s="448">
        <f t="shared" si="142"/>
        <v>0</v>
      </c>
      <c r="P324" s="449">
        <f t="shared" si="142"/>
        <v>0</v>
      </c>
      <c r="Q324" s="448">
        <f t="shared" si="142"/>
        <v>0</v>
      </c>
      <c r="R324" s="449">
        <f t="shared" si="142"/>
        <v>0</v>
      </c>
      <c r="S324" s="448">
        <f t="shared" si="142"/>
        <v>0</v>
      </c>
      <c r="T324" s="449">
        <f t="shared" si="142"/>
        <v>0</v>
      </c>
      <c r="U324" s="448">
        <f t="shared" si="142"/>
        <v>0</v>
      </c>
      <c r="V324" s="449">
        <f t="shared" si="142"/>
        <v>0</v>
      </c>
      <c r="W324" s="448">
        <f t="shared" si="142"/>
        <v>0</v>
      </c>
      <c r="X324" s="449">
        <f t="shared" si="142"/>
        <v>0</v>
      </c>
      <c r="Y324" s="448">
        <f t="shared" si="142"/>
        <v>0</v>
      </c>
      <c r="Z324" s="449">
        <f t="shared" si="142"/>
        <v>0</v>
      </c>
      <c r="AA324" s="448">
        <f t="shared" si="142"/>
        <v>0</v>
      </c>
      <c r="AB324" s="449">
        <f t="shared" si="142"/>
        <v>0</v>
      </c>
      <c r="AC324" s="410"/>
      <c r="AD324" s="450">
        <f t="shared" ref="AD324:BC324" si="143">SUM(AD11:AD29)</f>
        <v>0</v>
      </c>
      <c r="AE324" s="449">
        <f t="shared" si="143"/>
        <v>0</v>
      </c>
      <c r="AF324" s="450">
        <f t="shared" si="143"/>
        <v>0</v>
      </c>
      <c r="AG324" s="449">
        <f t="shared" si="143"/>
        <v>0</v>
      </c>
      <c r="AH324" s="450">
        <f t="shared" si="143"/>
        <v>0</v>
      </c>
      <c r="AI324" s="449">
        <f t="shared" si="143"/>
        <v>0</v>
      </c>
      <c r="AJ324" s="450">
        <f t="shared" si="143"/>
        <v>0</v>
      </c>
      <c r="AK324" s="449">
        <f t="shared" si="143"/>
        <v>0</v>
      </c>
      <c r="AL324" s="450">
        <f t="shared" si="143"/>
        <v>0</v>
      </c>
      <c r="AM324" s="449">
        <f t="shared" si="143"/>
        <v>0</v>
      </c>
      <c r="AN324" s="450">
        <f t="shared" si="143"/>
        <v>0</v>
      </c>
      <c r="AO324" s="449">
        <f t="shared" si="143"/>
        <v>0</v>
      </c>
      <c r="AP324" s="450">
        <f t="shared" si="143"/>
        <v>0</v>
      </c>
      <c r="AQ324" s="449">
        <f t="shared" si="143"/>
        <v>0</v>
      </c>
      <c r="AR324" s="450">
        <f t="shared" si="143"/>
        <v>0</v>
      </c>
      <c r="AS324" s="449">
        <f t="shared" si="143"/>
        <v>0</v>
      </c>
      <c r="AT324" s="450">
        <f t="shared" si="143"/>
        <v>0</v>
      </c>
      <c r="AU324" s="449">
        <f t="shared" si="143"/>
        <v>0</v>
      </c>
      <c r="AV324" s="450">
        <f t="shared" si="143"/>
        <v>0</v>
      </c>
      <c r="AW324" s="449">
        <f t="shared" si="143"/>
        <v>0</v>
      </c>
      <c r="AX324" s="450">
        <f t="shared" si="143"/>
        <v>0</v>
      </c>
      <c r="AY324" s="449">
        <f t="shared" si="143"/>
        <v>0</v>
      </c>
      <c r="AZ324" s="450">
        <f t="shared" si="143"/>
        <v>0</v>
      </c>
      <c r="BA324" s="449">
        <f t="shared" si="143"/>
        <v>0</v>
      </c>
      <c r="BB324" s="450">
        <f t="shared" si="143"/>
        <v>0</v>
      </c>
      <c r="BC324" s="449">
        <f t="shared" si="143"/>
        <v>0</v>
      </c>
      <c r="BD324" s="411"/>
      <c r="BE324" s="451">
        <f t="shared" ref="BE324:CD324" si="144">SUM(BE11:BE29)</f>
        <v>0</v>
      </c>
      <c r="BF324" s="449">
        <f t="shared" si="144"/>
        <v>0</v>
      </c>
      <c r="BG324" s="451">
        <f t="shared" si="144"/>
        <v>0</v>
      </c>
      <c r="BH324" s="449">
        <f t="shared" si="144"/>
        <v>0</v>
      </c>
      <c r="BI324" s="451">
        <f t="shared" si="144"/>
        <v>0</v>
      </c>
      <c r="BJ324" s="449">
        <f t="shared" si="144"/>
        <v>0</v>
      </c>
      <c r="BK324" s="451">
        <f t="shared" si="144"/>
        <v>0</v>
      </c>
      <c r="BL324" s="449">
        <f t="shared" si="144"/>
        <v>0</v>
      </c>
      <c r="BM324" s="451">
        <f t="shared" si="144"/>
        <v>0</v>
      </c>
      <c r="BN324" s="449">
        <f t="shared" si="144"/>
        <v>0</v>
      </c>
      <c r="BO324" s="451">
        <f t="shared" si="144"/>
        <v>0</v>
      </c>
      <c r="BP324" s="449">
        <f t="shared" si="144"/>
        <v>0</v>
      </c>
      <c r="BQ324" s="451">
        <f t="shared" si="144"/>
        <v>0</v>
      </c>
      <c r="BR324" s="449">
        <f t="shared" si="144"/>
        <v>0</v>
      </c>
      <c r="BS324" s="451">
        <f t="shared" si="144"/>
        <v>0</v>
      </c>
      <c r="BT324" s="449">
        <f t="shared" si="144"/>
        <v>0</v>
      </c>
      <c r="BU324" s="451">
        <f t="shared" si="144"/>
        <v>0</v>
      </c>
      <c r="BV324" s="449">
        <f t="shared" si="144"/>
        <v>0</v>
      </c>
      <c r="BW324" s="451">
        <f t="shared" si="144"/>
        <v>0</v>
      </c>
      <c r="BX324" s="449">
        <f t="shared" si="144"/>
        <v>0</v>
      </c>
      <c r="BY324" s="451">
        <f t="shared" si="144"/>
        <v>0</v>
      </c>
      <c r="BZ324" s="449">
        <f t="shared" si="144"/>
        <v>0</v>
      </c>
      <c r="CA324" s="451">
        <f t="shared" si="144"/>
        <v>0</v>
      </c>
      <c r="CB324" s="449">
        <f t="shared" si="144"/>
        <v>0</v>
      </c>
      <c r="CC324" s="451">
        <f t="shared" si="144"/>
        <v>0</v>
      </c>
      <c r="CD324" s="449">
        <f t="shared" si="144"/>
        <v>0</v>
      </c>
      <c r="CE324" s="412">
        <f t="shared" ref="CE324" si="145">SUM(CE15:CE24)</f>
        <v>0</v>
      </c>
      <c r="CF324" s="452">
        <f t="shared" ref="CF324:DE324" si="146">SUM(CF11:CF29)</f>
        <v>0</v>
      </c>
      <c r="CG324" s="449">
        <f t="shared" si="146"/>
        <v>0</v>
      </c>
      <c r="CH324" s="452">
        <f t="shared" si="146"/>
        <v>0</v>
      </c>
      <c r="CI324" s="449">
        <f t="shared" si="146"/>
        <v>0</v>
      </c>
      <c r="CJ324" s="452">
        <f t="shared" si="146"/>
        <v>0</v>
      </c>
      <c r="CK324" s="449">
        <f t="shared" si="146"/>
        <v>0</v>
      </c>
      <c r="CL324" s="452">
        <f t="shared" si="146"/>
        <v>0</v>
      </c>
      <c r="CM324" s="449">
        <f t="shared" si="146"/>
        <v>0</v>
      </c>
      <c r="CN324" s="452">
        <f t="shared" si="146"/>
        <v>0</v>
      </c>
      <c r="CO324" s="449">
        <f t="shared" si="146"/>
        <v>0</v>
      </c>
      <c r="CP324" s="452">
        <f t="shared" si="146"/>
        <v>0</v>
      </c>
      <c r="CQ324" s="449">
        <f t="shared" si="146"/>
        <v>0</v>
      </c>
      <c r="CR324" s="452">
        <f t="shared" si="146"/>
        <v>0</v>
      </c>
      <c r="CS324" s="449">
        <f t="shared" si="146"/>
        <v>0</v>
      </c>
      <c r="CT324" s="452">
        <f t="shared" si="146"/>
        <v>0</v>
      </c>
      <c r="CU324" s="449">
        <f t="shared" si="146"/>
        <v>0</v>
      </c>
      <c r="CV324" s="452">
        <f t="shared" si="146"/>
        <v>0</v>
      </c>
      <c r="CW324" s="449">
        <f t="shared" si="146"/>
        <v>0</v>
      </c>
      <c r="CX324" s="452">
        <f t="shared" si="146"/>
        <v>0</v>
      </c>
      <c r="CY324" s="449">
        <f t="shared" si="146"/>
        <v>0</v>
      </c>
      <c r="CZ324" s="452">
        <f t="shared" si="146"/>
        <v>0</v>
      </c>
      <c r="DA324" s="449">
        <f t="shared" si="146"/>
        <v>0</v>
      </c>
      <c r="DB324" s="452">
        <f t="shared" si="146"/>
        <v>0</v>
      </c>
      <c r="DC324" s="449">
        <f t="shared" si="146"/>
        <v>0</v>
      </c>
      <c r="DD324" s="452">
        <f t="shared" si="146"/>
        <v>0</v>
      </c>
      <c r="DE324" s="449">
        <f t="shared" si="146"/>
        <v>0</v>
      </c>
      <c r="DF324" s="3192" t="s">
        <v>1086</v>
      </c>
      <c r="DG324" s="3193"/>
      <c r="DH324" s="3193"/>
      <c r="DI324" s="3193"/>
      <c r="DJ324" s="3193"/>
      <c r="DK324" s="3193"/>
      <c r="DL324" s="3193"/>
      <c r="DM324" s="657"/>
      <c r="DN324" s="657"/>
      <c r="DO324" s="1122"/>
      <c r="DP324" s="395"/>
      <c r="DQ324" s="1423">
        <f>DS321-DQ323</f>
        <v>83.000000000000099</v>
      </c>
      <c r="DR324" s="1424" t="s">
        <v>1242</v>
      </c>
      <c r="DS324" s="200"/>
      <c r="DT324" s="200"/>
      <c r="DU324" s="200"/>
      <c r="DV324" s="200"/>
      <c r="DW324" s="200">
        <v>0</v>
      </c>
      <c r="DX324" s="200">
        <v>0</v>
      </c>
      <c r="DY324" s="397"/>
    </row>
    <row r="325" spans="1:129" ht="15.95" customHeight="1">
      <c r="B325" s="3191"/>
      <c r="C325" s="453">
        <f>SUM(C324:D324)</f>
        <v>5</v>
      </c>
      <c r="D325" s="454" t="str">
        <f>IF(C325&gt;0,"fois","")</f>
        <v>fois</v>
      </c>
      <c r="E325" s="453">
        <f>SUM(E324:F324)</f>
        <v>9</v>
      </c>
      <c r="F325" s="454" t="str">
        <f>IF(E325&gt;0,"fois","")</f>
        <v>fois</v>
      </c>
      <c r="G325" s="453">
        <f>SUM(G324:H324)</f>
        <v>0</v>
      </c>
      <c r="H325" s="454" t="str">
        <f>IF(G325&gt;0,"fois","")</f>
        <v/>
      </c>
      <c r="I325" s="453">
        <f>SUM(I324:J324)</f>
        <v>0</v>
      </c>
      <c r="J325" s="454" t="str">
        <f>IF(I325&gt;0,"fois","")</f>
        <v/>
      </c>
      <c r="K325" s="453">
        <f>SUM(K324:L324)</f>
        <v>0</v>
      </c>
      <c r="L325" s="454" t="str">
        <f>IF(K325&gt;0,"fois","")</f>
        <v/>
      </c>
      <c r="M325" s="453">
        <f>SUM(M324:N324)</f>
        <v>0</v>
      </c>
      <c r="N325" s="454" t="str">
        <f>IF(M325&gt;0,"fois","")</f>
        <v/>
      </c>
      <c r="O325" s="453">
        <f>SUM(O324:P324)</f>
        <v>0</v>
      </c>
      <c r="P325" s="454" t="str">
        <f>IF(O325&gt;0,"fois","")</f>
        <v/>
      </c>
      <c r="Q325" s="453">
        <f>SUM(Q324:R324)</f>
        <v>0</v>
      </c>
      <c r="R325" s="454" t="str">
        <f>IF(Q325&gt;0,"fois","")</f>
        <v/>
      </c>
      <c r="S325" s="453">
        <f>SUM(S324:T324)</f>
        <v>0</v>
      </c>
      <c r="T325" s="454" t="str">
        <f>IF(S325&gt;0,"fois","")</f>
        <v/>
      </c>
      <c r="U325" s="453">
        <f>SUM(U324:V324)</f>
        <v>0</v>
      </c>
      <c r="V325" s="454" t="str">
        <f>IF(U325&gt;0,"fois","")</f>
        <v/>
      </c>
      <c r="W325" s="453">
        <f>SUM(W324:X324)</f>
        <v>0</v>
      </c>
      <c r="X325" s="454" t="str">
        <f>IF(W325&gt;0,"fois","")</f>
        <v/>
      </c>
      <c r="Y325" s="453">
        <f>SUM(Y324:Z324)</f>
        <v>0</v>
      </c>
      <c r="Z325" s="454" t="str">
        <f>IF(Y325&gt;0,"fois","")</f>
        <v/>
      </c>
      <c r="AA325" s="453">
        <f>SUM(AA324:AB324)</f>
        <v>0</v>
      </c>
      <c r="AB325" s="454" t="str">
        <f>IF(AA325&gt;0,"fois","")</f>
        <v/>
      </c>
      <c r="AC325" s="410"/>
      <c r="AD325" s="453">
        <f>SUM(AD324:AE324)</f>
        <v>0</v>
      </c>
      <c r="AE325" s="454" t="str">
        <f>IF(AD325&gt;0,"fois","")</f>
        <v/>
      </c>
      <c r="AF325" s="453">
        <f>SUM(AF324:AG324)</f>
        <v>0</v>
      </c>
      <c r="AG325" s="454" t="str">
        <f>IF(AF325&gt;0,"fois","")</f>
        <v/>
      </c>
      <c r="AH325" s="453">
        <f>SUM(AH324:AI324)</f>
        <v>0</v>
      </c>
      <c r="AI325" s="454" t="str">
        <f>IF(AH325&gt;0,"fois","")</f>
        <v/>
      </c>
      <c r="AJ325" s="453">
        <f>SUM(AJ324:AK324)</f>
        <v>0</v>
      </c>
      <c r="AK325" s="454" t="str">
        <f>IF(AJ325&gt;0,"fois","")</f>
        <v/>
      </c>
      <c r="AL325" s="453">
        <f>SUM(AL324:AM324)</f>
        <v>0</v>
      </c>
      <c r="AM325" s="454" t="str">
        <f>IF(AL325&gt;0,"fois","")</f>
        <v/>
      </c>
      <c r="AN325" s="453">
        <f>SUM(AN324:AO324)</f>
        <v>0</v>
      </c>
      <c r="AO325" s="454" t="str">
        <f>IF(AN325&gt;0,"fois","")</f>
        <v/>
      </c>
      <c r="AP325" s="453">
        <f>SUM(AP324:AQ324)</f>
        <v>0</v>
      </c>
      <c r="AQ325" s="454" t="str">
        <f>IF(AP325&gt;0,"fois","")</f>
        <v/>
      </c>
      <c r="AR325" s="453">
        <f>SUM(AR324:AS324)</f>
        <v>0</v>
      </c>
      <c r="AS325" s="454" t="str">
        <f>IF(AR325&gt;0,"fois","")</f>
        <v/>
      </c>
      <c r="AT325" s="453">
        <f>SUM(AT324:AU324)</f>
        <v>0</v>
      </c>
      <c r="AU325" s="454" t="str">
        <f>IF(AT325&gt;0,"fois","")</f>
        <v/>
      </c>
      <c r="AV325" s="453">
        <f>SUM(AV324:AW324)</f>
        <v>0</v>
      </c>
      <c r="AW325" s="454" t="str">
        <f>IF(AV325&gt;0,"fois","")</f>
        <v/>
      </c>
      <c r="AX325" s="453">
        <f>SUM(AX324:AY324)</f>
        <v>0</v>
      </c>
      <c r="AY325" s="454" t="str">
        <f>IF(AX325&gt;0,"fois","")</f>
        <v/>
      </c>
      <c r="AZ325" s="453">
        <f>SUM(AZ324:BA324)</f>
        <v>0</v>
      </c>
      <c r="BA325" s="454" t="str">
        <f>IF(AZ325&gt;0,"fois","")</f>
        <v/>
      </c>
      <c r="BB325" s="453">
        <f>SUM(BB324:BC324)</f>
        <v>0</v>
      </c>
      <c r="BC325" s="454" t="str">
        <f>IF(BB325&gt;0,"fois","")</f>
        <v/>
      </c>
      <c r="BD325" s="411"/>
      <c r="BE325" s="453">
        <f>SUM(BE324:BF324)</f>
        <v>0</v>
      </c>
      <c r="BF325" s="454" t="str">
        <f>IF(BE325&gt;0,"fois","")</f>
        <v/>
      </c>
      <c r="BG325" s="453">
        <f>SUM(BG324:BH324)</f>
        <v>0</v>
      </c>
      <c r="BH325" s="454" t="str">
        <f>IF(BG325&gt;0,"fois","")</f>
        <v/>
      </c>
      <c r="BI325" s="453">
        <f>SUM(BI324:BJ324)</f>
        <v>0</v>
      </c>
      <c r="BJ325" s="454" t="str">
        <f>IF(BI325&gt;0,"fois","")</f>
        <v/>
      </c>
      <c r="BK325" s="453">
        <f>SUM(BK324:BL324)</f>
        <v>0</v>
      </c>
      <c r="BL325" s="454" t="str">
        <f>IF(BK325&gt;0,"fois","")</f>
        <v/>
      </c>
      <c r="BM325" s="453">
        <f>SUM(BM324:BN324)</f>
        <v>0</v>
      </c>
      <c r="BN325" s="454" t="str">
        <f>IF(BM325&gt;0,"fois","")</f>
        <v/>
      </c>
      <c r="BO325" s="453">
        <f>SUM(BO324:BP324)</f>
        <v>0</v>
      </c>
      <c r="BP325" s="454" t="str">
        <f>IF(BO325&gt;0,"fois","")</f>
        <v/>
      </c>
      <c r="BQ325" s="453">
        <f>SUM(BQ324:BR324)</f>
        <v>0</v>
      </c>
      <c r="BR325" s="454" t="str">
        <f>IF(BQ325&gt;0,"fois","")</f>
        <v/>
      </c>
      <c r="BS325" s="453">
        <f>SUM(BS324:BT324)</f>
        <v>0</v>
      </c>
      <c r="BT325" s="454" t="str">
        <f>IF(BS325&gt;0,"fois","")</f>
        <v/>
      </c>
      <c r="BU325" s="453">
        <f>SUM(BU324:BV324)</f>
        <v>0</v>
      </c>
      <c r="BV325" s="454" t="str">
        <f>IF(BU325&gt;0,"fois","")</f>
        <v/>
      </c>
      <c r="BW325" s="453">
        <f>SUM(BW324:BX324)</f>
        <v>0</v>
      </c>
      <c r="BX325" s="454" t="str">
        <f>IF(BW325&gt;0,"fois","")</f>
        <v/>
      </c>
      <c r="BY325" s="453">
        <f>SUM(BY324:BZ324)</f>
        <v>0</v>
      </c>
      <c r="BZ325" s="454" t="str">
        <f>IF(BY325&gt;0,"fois","")</f>
        <v/>
      </c>
      <c r="CA325" s="453">
        <f>SUM(CA324:CB324)</f>
        <v>0</v>
      </c>
      <c r="CB325" s="454" t="str">
        <f>IF(CA325&gt;0,"fois","")</f>
        <v/>
      </c>
      <c r="CC325" s="453">
        <f>SUM(CC324:CD324)</f>
        <v>0</v>
      </c>
      <c r="CD325" s="454" t="str">
        <f>IF(CC325&gt;0,"fois","")</f>
        <v/>
      </c>
      <c r="CE325" s="412"/>
      <c r="CF325" s="453">
        <f>SUM(CF324:CG324)</f>
        <v>0</v>
      </c>
      <c r="CG325" s="454" t="str">
        <f>IF(CF325&gt;0,"fois","")</f>
        <v/>
      </c>
      <c r="CH325" s="453">
        <f>SUM(CH324:CI324)</f>
        <v>0</v>
      </c>
      <c r="CI325" s="454" t="str">
        <f>IF(CH325&gt;0,"fois","")</f>
        <v/>
      </c>
      <c r="CJ325" s="453">
        <f>SUM(CJ324:CK324)</f>
        <v>0</v>
      </c>
      <c r="CK325" s="454" t="str">
        <f>IF(CJ325&gt;0,"fois","")</f>
        <v/>
      </c>
      <c r="CL325" s="453">
        <f>SUM(CL324:CM324)</f>
        <v>0</v>
      </c>
      <c r="CM325" s="454" t="str">
        <f>IF(CL325&gt;0,"fois","")</f>
        <v/>
      </c>
      <c r="CN325" s="453">
        <f>SUM(CN324:CO324)</f>
        <v>0</v>
      </c>
      <c r="CO325" s="454" t="str">
        <f>IF(CN325&gt;0,"fois","")</f>
        <v/>
      </c>
      <c r="CP325" s="453">
        <f>SUM(CP324:CQ324)</f>
        <v>0</v>
      </c>
      <c r="CQ325" s="454" t="str">
        <f>IF(CP325&gt;0,"fois","")</f>
        <v/>
      </c>
      <c r="CR325" s="453">
        <f>SUM(CR324:CS324)</f>
        <v>0</v>
      </c>
      <c r="CS325" s="454" t="str">
        <f>IF(CR325&gt;0,"fois","")</f>
        <v/>
      </c>
      <c r="CT325" s="453">
        <f>SUM(CT324:CU324)</f>
        <v>0</v>
      </c>
      <c r="CU325" s="454" t="str">
        <f>IF(CT325&gt;0,"fois","")</f>
        <v/>
      </c>
      <c r="CV325" s="453">
        <f>SUM(CV324:CW324)</f>
        <v>0</v>
      </c>
      <c r="CW325" s="454" t="str">
        <f>IF(CV325&gt;0,"fois","")</f>
        <v/>
      </c>
      <c r="CX325" s="453">
        <f>SUM(CX324:CY324)</f>
        <v>0</v>
      </c>
      <c r="CY325" s="454" t="str">
        <f>IF(CX325&gt;0,"fois","")</f>
        <v/>
      </c>
      <c r="CZ325" s="453">
        <f>SUM(CZ324:DA324)</f>
        <v>0</v>
      </c>
      <c r="DA325" s="454" t="str">
        <f>IF(CZ325&gt;0,"fois","")</f>
        <v/>
      </c>
      <c r="DB325" s="453">
        <f>SUM(DB324:DC324)</f>
        <v>0</v>
      </c>
      <c r="DC325" s="454" t="str">
        <f>IF(DB325&gt;0,"fois","")</f>
        <v/>
      </c>
      <c r="DD325" s="453">
        <f>SUM(DD324:DE324)</f>
        <v>0</v>
      </c>
      <c r="DE325" s="454" t="str">
        <f>IF(DD325&gt;0,"fois","")</f>
        <v/>
      </c>
      <c r="DF325" s="3194"/>
      <c r="DG325" s="3195"/>
      <c r="DH325" s="3195"/>
      <c r="DI325" s="3195"/>
      <c r="DJ325" s="3195"/>
      <c r="DK325" s="3195"/>
      <c r="DL325" s="3195"/>
      <c r="DM325" s="658"/>
      <c r="DN325" s="658"/>
      <c r="DO325" s="1123"/>
      <c r="DP325" s="200">
        <v>0</v>
      </c>
      <c r="DQ325" s="1425" t="s">
        <v>1243</v>
      </c>
      <c r="DR325" s="200"/>
      <c r="DS325" s="200"/>
      <c r="DT325" s="200">
        <v>0</v>
      </c>
      <c r="DU325" s="200">
        <v>0</v>
      </c>
      <c r="DV325" s="200">
        <v>0</v>
      </c>
      <c r="DW325" s="200">
        <v>0</v>
      </c>
      <c r="DX325" s="200">
        <v>0</v>
      </c>
      <c r="DY325" s="397"/>
    </row>
    <row r="326" spans="1:129" ht="15.95" customHeight="1">
      <c r="B326" s="456" t="s">
        <v>1087</v>
      </c>
      <c r="C326" s="2985" t="str">
        <f>IF(SUM(C324:D324)&lt;=I329,"OK","Trop")</f>
        <v>OK</v>
      </c>
      <c r="D326" s="2986"/>
      <c r="E326" s="2985" t="str">
        <f>IF(SUM(E324:F324)&lt;=I329,"OK","Trop")</f>
        <v>Trop</v>
      </c>
      <c r="F326" s="2986"/>
      <c r="G326" s="2985" t="str">
        <f>IF(SUM(G324:H324)&lt;=I329,"OK","Trop")</f>
        <v>OK</v>
      </c>
      <c r="H326" s="2986"/>
      <c r="I326" s="2985" t="str">
        <f>IF(SUM(I324:J324)&lt;=I329,"OK","Trop")</f>
        <v>OK</v>
      </c>
      <c r="J326" s="2986"/>
      <c r="K326" s="2985" t="str">
        <f>IF(SUM(K324:L324)&lt;=I329,"OK","Trop")</f>
        <v>OK</v>
      </c>
      <c r="L326" s="2986"/>
      <c r="M326" s="2985" t="str">
        <f>IF(SUM(M324:N324)&lt;=I329,"OK","Trop")</f>
        <v>OK</v>
      </c>
      <c r="N326" s="2986"/>
      <c r="O326" s="2985" t="str">
        <f>IF(SUM(O324:P324)&lt;=I329,"OK","Trop")</f>
        <v>OK</v>
      </c>
      <c r="P326" s="2986"/>
      <c r="Q326" s="2985" t="str">
        <f>IF(SUM(Q324:R324)&lt;=I329,"OK","Trop")</f>
        <v>OK</v>
      </c>
      <c r="R326" s="2986"/>
      <c r="S326" s="2985" t="str">
        <f>IF(SUM(S324:T324)&lt;=I329,"OK","Trop")</f>
        <v>OK</v>
      </c>
      <c r="T326" s="2986"/>
      <c r="U326" s="2985" t="str">
        <f>IF(SUM(U324:V324)&lt;=I329,"OK","Trop")</f>
        <v>OK</v>
      </c>
      <c r="V326" s="2986"/>
      <c r="W326" s="2985" t="str">
        <f>IF(SUM(W324:X324)&lt;=I329,"OK","Trop")</f>
        <v>OK</v>
      </c>
      <c r="X326" s="2986"/>
      <c r="Y326" s="2985" t="str">
        <f>IF(SUM(Y324:Z324)&lt;=I329,"OK","Trop")</f>
        <v>OK</v>
      </c>
      <c r="Z326" s="2986"/>
      <c r="AA326" s="2985" t="str">
        <f>IF(SUM(AA324:AB324)&lt;=I329,"OK","Trop")</f>
        <v>OK</v>
      </c>
      <c r="AB326" s="2986"/>
      <c r="AC326" s="410"/>
      <c r="AD326" s="2985" t="str">
        <f>IF(SUM(AD324:AE324)&lt;=AJ329,"OK","Trop")</f>
        <v>OK</v>
      </c>
      <c r="AE326" s="2986"/>
      <c r="AF326" s="2985" t="str">
        <f>IF(SUM(AF324:AG324)&lt;=AJ329,"OK","Trop")</f>
        <v>OK</v>
      </c>
      <c r="AG326" s="2986"/>
      <c r="AH326" s="2985" t="str">
        <f>IF(SUM(AH324:AI324)&lt;=AJ329,"OK","Trop")</f>
        <v>OK</v>
      </c>
      <c r="AI326" s="2986"/>
      <c r="AJ326" s="2985" t="str">
        <f>IF(SUM(AJ324:AK324)&lt;=AJ329,"OK","Trop")</f>
        <v>OK</v>
      </c>
      <c r="AK326" s="2986"/>
      <c r="AL326" s="2985" t="str">
        <f>IF(SUM(AL324:AM324)&lt;=AJ329,"OK","Trop")</f>
        <v>OK</v>
      </c>
      <c r="AM326" s="2986"/>
      <c r="AN326" s="2985" t="str">
        <f>IF(SUM(AN324:AO324)&lt;=AJ329,"OK","Trop")</f>
        <v>OK</v>
      </c>
      <c r="AO326" s="2986"/>
      <c r="AP326" s="2985" t="str">
        <f>IF(SUM(AP324:AQ324)&lt;=AJ329,"OK","Trop")</f>
        <v>OK</v>
      </c>
      <c r="AQ326" s="2986"/>
      <c r="AR326" s="2985" t="str">
        <f>IF(SUM(AR324:AS324)&lt;=AJ329,"OK","Trop")</f>
        <v>OK</v>
      </c>
      <c r="AS326" s="2986"/>
      <c r="AT326" s="2985" t="str">
        <f>IF(SUM(AT324:AU324)&lt;=AJ329,"OK","Trop")</f>
        <v>OK</v>
      </c>
      <c r="AU326" s="2986"/>
      <c r="AV326" s="2985" t="str">
        <f>IF(SUM(AV324:AW324)&lt;=AJ329,"OK","Trop")</f>
        <v>OK</v>
      </c>
      <c r="AW326" s="2986"/>
      <c r="AX326" s="2985" t="str">
        <f>IF(SUM(AX324:AY324)&lt;=AJ329,"OK","Trop")</f>
        <v>OK</v>
      </c>
      <c r="AY326" s="2986"/>
      <c r="AZ326" s="2985" t="str">
        <f>IF(SUM(AZ324:BA324)&lt;=AJ329,"OK","Trop")</f>
        <v>OK</v>
      </c>
      <c r="BA326" s="2986"/>
      <c r="BB326" s="2985" t="str">
        <f>IF(SUM(BB324:BC324)&lt;=AJ329,"OK","Trop")</f>
        <v>OK</v>
      </c>
      <c r="BC326" s="2986"/>
      <c r="BD326" s="411"/>
      <c r="BE326" s="2985" t="str">
        <f>IF(SUM(BE324:BF324)&lt;=BK329,"OK","Trop")</f>
        <v>OK</v>
      </c>
      <c r="BF326" s="2986"/>
      <c r="BG326" s="2985" t="str">
        <f>IF(SUM(BG324:BH324)&lt;=BK329,"OK","Trop")</f>
        <v>OK</v>
      </c>
      <c r="BH326" s="2986"/>
      <c r="BI326" s="2985" t="str">
        <f>IF(SUM(BI324:BJ324)&lt;=BK329,"OK","Trop")</f>
        <v>OK</v>
      </c>
      <c r="BJ326" s="2986"/>
      <c r="BK326" s="2985" t="str">
        <f>IF(SUM(BK324:BL324)&lt;=BK329,"OK","Trop")</f>
        <v>OK</v>
      </c>
      <c r="BL326" s="2986"/>
      <c r="BM326" s="2985" t="str">
        <f>IF(SUM(BM324:BN324)&lt;=BK329,"OK","Trop")</f>
        <v>OK</v>
      </c>
      <c r="BN326" s="2986"/>
      <c r="BO326" s="2985" t="str">
        <f>IF(SUM(BO324:BP324)&lt;=BK329,"OK","Trop")</f>
        <v>OK</v>
      </c>
      <c r="BP326" s="2986"/>
      <c r="BQ326" s="2985" t="str">
        <f>IF(SUM(BQ324:BR324)&lt;=BK329,"OK","Trop")</f>
        <v>OK</v>
      </c>
      <c r="BR326" s="2986"/>
      <c r="BS326" s="2985" t="str">
        <f>IF(SUM(BS324:BT324)&lt;=BK329,"OK","Trop")</f>
        <v>OK</v>
      </c>
      <c r="BT326" s="2986"/>
      <c r="BU326" s="2985" t="str">
        <f>IF(SUM(BU324:BV324)&lt;=BK329,"OK","Trop")</f>
        <v>OK</v>
      </c>
      <c r="BV326" s="2986"/>
      <c r="BW326" s="2985" t="str">
        <f>IF(SUM(BW324:BX324)&lt;=BK329,"OK","Trop")</f>
        <v>OK</v>
      </c>
      <c r="BX326" s="2986"/>
      <c r="BY326" s="2985" t="str">
        <f>IF(SUM(BY324:BZ324)&lt;=BK329,"OK","Trop")</f>
        <v>OK</v>
      </c>
      <c r="BZ326" s="2986"/>
      <c r="CA326" s="2985" t="str">
        <f>IF(SUM(CA324:CB324)&lt;=BK329,"OK","Trop")</f>
        <v>OK</v>
      </c>
      <c r="CB326" s="2986"/>
      <c r="CC326" s="2985" t="str">
        <f>IF(SUM(CC324:CD324)&lt;=BK329,"OK","Trop")</f>
        <v>OK</v>
      </c>
      <c r="CD326" s="2986"/>
      <c r="CE326" s="412"/>
      <c r="CF326" s="2985" t="str">
        <f>IF(SUM(CF324:CG324)&lt;=CL329,"OK","Trop")</f>
        <v>OK</v>
      </c>
      <c r="CG326" s="2986"/>
      <c r="CH326" s="2985" t="str">
        <f>IF(SUM(CH324:CI324)&lt;=CL329,"OK","Trop")</f>
        <v>OK</v>
      </c>
      <c r="CI326" s="2986"/>
      <c r="CJ326" s="2985" t="str">
        <f>IF(SUM(CJ324:CK324)&lt;=CL329,"OK","Trop")</f>
        <v>OK</v>
      </c>
      <c r="CK326" s="2986"/>
      <c r="CL326" s="2985" t="str">
        <f>IF(SUM(CL324:CM324)&lt;=CL329,"OK","Trop")</f>
        <v>OK</v>
      </c>
      <c r="CM326" s="2986"/>
      <c r="CN326" s="2985" t="str">
        <f>IF(SUM(CN324:CO324)&lt;=CL329,"OK","Trop")</f>
        <v>OK</v>
      </c>
      <c r="CO326" s="2986"/>
      <c r="CP326" s="2985" t="str">
        <f>IF(SUM(CP324:CQ324)&lt;=CL329,"OK","Trop")</f>
        <v>OK</v>
      </c>
      <c r="CQ326" s="2986"/>
      <c r="CR326" s="2985" t="str">
        <f>IF(SUM(CR324:CS324)&lt;=CL329,"OK","Trop")</f>
        <v>OK</v>
      </c>
      <c r="CS326" s="2986"/>
      <c r="CT326" s="2985" t="str">
        <f>IF(SUM(CT324:CU324)&lt;=CL329,"OK","Trop")</f>
        <v>OK</v>
      </c>
      <c r="CU326" s="2986"/>
      <c r="CV326" s="2985" t="str">
        <f>IF(SUM(CV324:CW324)&lt;=CL329,"OK","Trop")</f>
        <v>OK</v>
      </c>
      <c r="CW326" s="2986"/>
      <c r="CX326" s="2985" t="str">
        <f>IF(SUM(CX324:CY324)&lt;=CL329,"OK","Trop")</f>
        <v>OK</v>
      </c>
      <c r="CY326" s="2986"/>
      <c r="CZ326" s="2985" t="str">
        <f>IF(SUM(CZ324:DA324)&lt;=CL329,"OK","Trop")</f>
        <v>OK</v>
      </c>
      <c r="DA326" s="2986"/>
      <c r="DB326" s="2985" t="str">
        <f>IF(SUM(DB324:DC324)&lt;=CL329,"OK","Trop")</f>
        <v>OK</v>
      </c>
      <c r="DC326" s="2986"/>
      <c r="DD326" s="2985" t="str">
        <f>IF(SUM(DD324:DE324)&lt;=CL329,"OK","Trop")</f>
        <v>OK</v>
      </c>
      <c r="DE326" s="2986"/>
      <c r="DF326" s="457" t="s">
        <v>1088</v>
      </c>
      <c r="DG326" s="408"/>
      <c r="DH326" s="408"/>
      <c r="DI326" s="408"/>
      <c r="DJ326" s="270"/>
      <c r="DK326" s="270"/>
      <c r="DL326" s="270"/>
      <c r="DM326" s="270"/>
      <c r="DN326" s="270"/>
      <c r="DO326" s="1122"/>
      <c r="DP326" s="236" t="s">
        <v>1244</v>
      </c>
      <c r="DQ326" s="162" t="s">
        <v>953</v>
      </c>
      <c r="DR326" s="200"/>
      <c r="DS326" s="200"/>
      <c r="DT326" s="200">
        <v>0</v>
      </c>
      <c r="DU326" s="200">
        <v>0</v>
      </c>
      <c r="DV326" s="200">
        <v>0</v>
      </c>
      <c r="DW326" s="200">
        <v>0</v>
      </c>
      <c r="DX326" s="200">
        <v>0</v>
      </c>
      <c r="DY326" s="397"/>
    </row>
    <row r="327" spans="1:129" ht="15.95" customHeight="1">
      <c r="B327" s="456" t="s">
        <v>1089</v>
      </c>
      <c r="C327" s="3000" t="str">
        <f>IF(C326="OK","",SUM(C324:D324)-I329)</f>
        <v/>
      </c>
      <c r="D327" s="3001"/>
      <c r="E327" s="3000">
        <f>IF(E326="OK","",SUM(E324:F324)-I329)</f>
        <v>3</v>
      </c>
      <c r="F327" s="3001"/>
      <c r="G327" s="3000" t="str">
        <f>IF(G326="OK","",SUM(G324:H324)-I329)</f>
        <v/>
      </c>
      <c r="H327" s="3001"/>
      <c r="I327" s="3000" t="str">
        <f>IF(I326="OK","",SUM(I324:J324)-I329)</f>
        <v/>
      </c>
      <c r="J327" s="3001"/>
      <c r="K327" s="3000" t="str">
        <f>IF(K326="OK","",SUM(K324:L324)-I329)</f>
        <v/>
      </c>
      <c r="L327" s="3001"/>
      <c r="M327" s="3000" t="str">
        <f>IF(M326="OK","",SUM(M324:N324)-I329)</f>
        <v/>
      </c>
      <c r="N327" s="3001"/>
      <c r="O327" s="3000" t="str">
        <f>IF(O326="OK","",SUM(O324:P324)-I329)</f>
        <v/>
      </c>
      <c r="P327" s="3001"/>
      <c r="Q327" s="3000" t="str">
        <f>IF(Q326="OK","",SUM(Q324:R324)-I329)</f>
        <v/>
      </c>
      <c r="R327" s="3001"/>
      <c r="S327" s="3000" t="str">
        <f>IF(S326="OK","",SUM(S324:T324)-I329)</f>
        <v/>
      </c>
      <c r="T327" s="3001"/>
      <c r="U327" s="3000" t="str">
        <f>IF(U326="OK","",SUM(U324:V324)-I329)</f>
        <v/>
      </c>
      <c r="V327" s="3001"/>
      <c r="W327" s="3000" t="str">
        <f>IF(W326="OK","",SUM(W324:X324)-I329)</f>
        <v/>
      </c>
      <c r="X327" s="3001"/>
      <c r="Y327" s="3000" t="str">
        <f>IF(Y326="OK","",SUM(Y324:Z324)-I329)</f>
        <v/>
      </c>
      <c r="Z327" s="3001"/>
      <c r="AA327" s="3000" t="str">
        <f>IF(AA326="OK","",SUM(AA324:AB324)-I329)</f>
        <v/>
      </c>
      <c r="AB327" s="3001"/>
      <c r="AC327" s="410"/>
      <c r="AD327" s="3000" t="str">
        <f>IF(AD326="OK","",SUM(AD324:AE324)-AJ329)</f>
        <v/>
      </c>
      <c r="AE327" s="3001"/>
      <c r="AF327" s="3000" t="str">
        <f>IF(AF326="OK","",SUM(AF324:AG324)-AJ329)</f>
        <v/>
      </c>
      <c r="AG327" s="3001"/>
      <c r="AH327" s="3000" t="str">
        <f>IF(AH326="OK","",SUM(AH324:AI324)-AJ329)</f>
        <v/>
      </c>
      <c r="AI327" s="3001"/>
      <c r="AJ327" s="3000" t="str">
        <f>IF(AJ326="OK","",SUM(AJ324:AK324)-AJ329)</f>
        <v/>
      </c>
      <c r="AK327" s="3001"/>
      <c r="AL327" s="3000" t="str">
        <f>IF(AL326="OK","",SUM(AL324:AM324)-AJ329)</f>
        <v/>
      </c>
      <c r="AM327" s="3001"/>
      <c r="AN327" s="3000" t="str">
        <f>IF(AN326="OK","",SUM(AN324:AO324)-AJ329)</f>
        <v/>
      </c>
      <c r="AO327" s="3001"/>
      <c r="AP327" s="3000" t="str">
        <f>IF(AP326="OK","",SUM(AP324:AQ324)-AJ329)</f>
        <v/>
      </c>
      <c r="AQ327" s="3001"/>
      <c r="AR327" s="3000" t="str">
        <f>IF(AR326="OK","",SUM(AR324:AS324)-AJ329)</f>
        <v/>
      </c>
      <c r="AS327" s="3001"/>
      <c r="AT327" s="3000" t="str">
        <f>IF(AT326="OK","",SUM(AT324:AU324)-AJ329)</f>
        <v/>
      </c>
      <c r="AU327" s="3001"/>
      <c r="AV327" s="3000" t="str">
        <f>IF(AV326="OK","",SUM(AV324:AW324)-AJ329)</f>
        <v/>
      </c>
      <c r="AW327" s="3001"/>
      <c r="AX327" s="3000" t="str">
        <f>IF(AX326="OK","",SUM(AX324:AY324)-AJ329)</f>
        <v/>
      </c>
      <c r="AY327" s="3001"/>
      <c r="AZ327" s="3000" t="str">
        <f>IF(AZ326="OK","",SUM(AZ324:BA324)-AJ329)</f>
        <v/>
      </c>
      <c r="BA327" s="3001"/>
      <c r="BB327" s="3000" t="str">
        <f>IF(BB326="OK","",SUM(BB324:BC324)-AJ329)</f>
        <v/>
      </c>
      <c r="BC327" s="3001"/>
      <c r="BD327" s="411"/>
      <c r="BE327" s="3000" t="str">
        <f>IF(BE326="OK","",SUM(BE324:BF324)-BK329)</f>
        <v/>
      </c>
      <c r="BF327" s="3001"/>
      <c r="BG327" s="3000" t="str">
        <f>IF(BG326="OK","",SUM(BG324:BH324)-BK329)</f>
        <v/>
      </c>
      <c r="BH327" s="3001"/>
      <c r="BI327" s="3000" t="str">
        <f>IF(BI326="OK","",SUM(BI324:BJ324)-BK329)</f>
        <v/>
      </c>
      <c r="BJ327" s="3001"/>
      <c r="BK327" s="3000" t="str">
        <f>IF(BK326="OK","",SUM(BK324:BL324)-BK329)</f>
        <v/>
      </c>
      <c r="BL327" s="3001"/>
      <c r="BM327" s="3000" t="str">
        <f>IF(BM326="OK","",SUM(BM324:BN324)-BK329)</f>
        <v/>
      </c>
      <c r="BN327" s="3001"/>
      <c r="BO327" s="3000" t="str">
        <f>IF(BO326="OK","",SUM(BO324:BP324)-BK329)</f>
        <v/>
      </c>
      <c r="BP327" s="3001"/>
      <c r="BQ327" s="3000" t="str">
        <f>IF(BQ326="OK","",SUM(BQ324:BR324)-BK329)</f>
        <v/>
      </c>
      <c r="BR327" s="3001"/>
      <c r="BS327" s="3000" t="str">
        <f>IF(BS326="OK","",SUM(BS324:BT324)-BK329)</f>
        <v/>
      </c>
      <c r="BT327" s="3001"/>
      <c r="BU327" s="3000" t="str">
        <f>IF(BU326="OK","",SUM(BU324:BV324)-BK329)</f>
        <v/>
      </c>
      <c r="BV327" s="3001"/>
      <c r="BW327" s="3000" t="str">
        <f>IF(BW326="OK","",SUM(BW324:BX324)-BK329)</f>
        <v/>
      </c>
      <c r="BX327" s="3001"/>
      <c r="BY327" s="3000" t="str">
        <f>IF(BY326="OK","",SUM(BY324:BZ324)-BK329)</f>
        <v/>
      </c>
      <c r="BZ327" s="3001"/>
      <c r="CA327" s="3000" t="str">
        <f>IF(CA326="OK","",SUM(CA324:CB324)-BK329)</f>
        <v/>
      </c>
      <c r="CB327" s="3001"/>
      <c r="CC327" s="3000" t="str">
        <f>IF(CC326="OK","",SUM(CC324:CD324)-BK329)</f>
        <v/>
      </c>
      <c r="CD327" s="3001"/>
      <c r="CE327" s="412"/>
      <c r="CF327" s="3000" t="str">
        <f>IF(CF326="OK","",SUM(CF324:CG324)-CL329)</f>
        <v/>
      </c>
      <c r="CG327" s="3001"/>
      <c r="CH327" s="3000" t="str">
        <f>IF(CH326="OK","",SUM(CH324:CI324)-CL329)</f>
        <v/>
      </c>
      <c r="CI327" s="3001"/>
      <c r="CJ327" s="3000" t="str">
        <f>IF(CJ326="OK","",SUM(CJ324:CK324)-CL329)</f>
        <v/>
      </c>
      <c r="CK327" s="3001"/>
      <c r="CL327" s="3000" t="str">
        <f>IF(CL326="OK","",SUM(CL324:CM324)-CL329)</f>
        <v/>
      </c>
      <c r="CM327" s="3001"/>
      <c r="CN327" s="3000" t="str">
        <f>IF(CN326="OK","",SUM(CN324:CO324)-CL329)</f>
        <v/>
      </c>
      <c r="CO327" s="3001"/>
      <c r="CP327" s="3000" t="str">
        <f>IF(CP326="OK","",SUM(CP324:CQ324)-CL329)</f>
        <v/>
      </c>
      <c r="CQ327" s="3001"/>
      <c r="CR327" s="3000" t="str">
        <f>IF(CR326="OK","",SUM(CR324:CS324)-CL329)</f>
        <v/>
      </c>
      <c r="CS327" s="3001"/>
      <c r="CT327" s="3000" t="str">
        <f>IF(CT326="OK","",SUM(CT324:CU324)-CL329)</f>
        <v/>
      </c>
      <c r="CU327" s="3001"/>
      <c r="CV327" s="3000" t="str">
        <f>IF(CV326="OK","",SUM(CV324:CW324)-CL329)</f>
        <v/>
      </c>
      <c r="CW327" s="3001"/>
      <c r="CX327" s="3000" t="str">
        <f>IF(CX326="OK","",SUM(CX324:CY324)-CL329)</f>
        <v/>
      </c>
      <c r="CY327" s="3001"/>
      <c r="CZ327" s="3000" t="str">
        <f>IF(CZ326="OK","",SUM(CZ324:DA324)-CL329)</f>
        <v/>
      </c>
      <c r="DA327" s="3001"/>
      <c r="DB327" s="3000" t="str">
        <f>IF(DB326="OK","",SUM(DB324:DC324)-CL329)</f>
        <v/>
      </c>
      <c r="DC327" s="3001"/>
      <c r="DD327" s="3000" t="str">
        <f>IF(DD326="OK","",SUM(DD324:DE324)-CL329)</f>
        <v/>
      </c>
      <c r="DE327" s="3001"/>
      <c r="DF327" s="457" t="s">
        <v>1090</v>
      </c>
      <c r="DG327" s="408"/>
      <c r="DH327" s="408"/>
      <c r="DI327" s="408"/>
      <c r="DJ327" s="270"/>
      <c r="DK327" s="270"/>
      <c r="DL327" s="270"/>
      <c r="DM327" s="270"/>
      <c r="DN327" s="270"/>
      <c r="DO327" s="1122"/>
      <c r="DP327" s="200">
        <v>0</v>
      </c>
      <c r="DQ327" s="200">
        <v>0</v>
      </c>
      <c r="DR327" s="200">
        <v>0</v>
      </c>
      <c r="DS327" s="200">
        <v>0</v>
      </c>
      <c r="DT327" s="200">
        <v>0</v>
      </c>
      <c r="DU327" s="200">
        <v>0</v>
      </c>
      <c r="DV327" s="200">
        <v>0</v>
      </c>
      <c r="DW327" s="200">
        <v>0</v>
      </c>
      <c r="DX327" s="200">
        <v>0</v>
      </c>
      <c r="DY327" s="397"/>
    </row>
    <row r="328" spans="1:129" ht="15.95" customHeight="1">
      <c r="B328" s="458">
        <f>COUNTA(B11:B29)</f>
        <v>18</v>
      </c>
      <c r="C328" s="1124" t="s">
        <v>1091</v>
      </c>
      <c r="D328" s="460"/>
      <c r="E328" s="461"/>
      <c r="F328" s="461"/>
      <c r="G328" s="461"/>
      <c r="H328" s="462"/>
      <c r="I328" s="459" t="s">
        <v>1092</v>
      </c>
      <c r="J328" s="460"/>
      <c r="K328" s="461"/>
      <c r="L328" s="461"/>
      <c r="M328" s="461"/>
      <c r="N328" s="463"/>
      <c r="O328" s="459" t="s">
        <v>1093</v>
      </c>
      <c r="P328" s="461"/>
      <c r="Q328" s="461"/>
      <c r="R328" s="461"/>
      <c r="S328" s="463"/>
      <c r="T328" s="459" t="s">
        <v>1094</v>
      </c>
      <c r="U328" s="464"/>
      <c r="V328" s="461"/>
      <c r="W328" s="461"/>
      <c r="X328" s="461"/>
      <c r="Y328" s="461"/>
      <c r="Z328" s="461"/>
      <c r="AA328" s="461"/>
      <c r="AB328" s="463"/>
      <c r="AC328" s="410"/>
      <c r="AD328" s="1124" t="s">
        <v>1091</v>
      </c>
      <c r="AE328" s="460"/>
      <c r="AF328" s="461"/>
      <c r="AG328" s="461"/>
      <c r="AH328" s="461"/>
      <c r="AI328" s="462"/>
      <c r="AJ328" s="459" t="s">
        <v>1092</v>
      </c>
      <c r="AK328" s="460"/>
      <c r="AL328" s="461"/>
      <c r="AM328" s="461"/>
      <c r="AN328" s="461"/>
      <c r="AO328" s="463"/>
      <c r="AP328" s="459" t="s">
        <v>1093</v>
      </c>
      <c r="AQ328" s="461"/>
      <c r="AR328" s="461"/>
      <c r="AS328" s="461"/>
      <c r="AT328" s="463"/>
      <c r="AU328" s="459" t="s">
        <v>1094</v>
      </c>
      <c r="AV328" s="464"/>
      <c r="AW328" s="461"/>
      <c r="AX328" s="461"/>
      <c r="AY328" s="461"/>
      <c r="AZ328" s="461"/>
      <c r="BA328" s="461"/>
      <c r="BB328" s="461"/>
      <c r="BC328" s="463"/>
      <c r="BD328" s="411"/>
      <c r="BE328" s="1124" t="s">
        <v>1091</v>
      </c>
      <c r="BF328" s="460"/>
      <c r="BG328" s="461"/>
      <c r="BH328" s="461"/>
      <c r="BI328" s="461"/>
      <c r="BJ328" s="462"/>
      <c r="BK328" s="459" t="s">
        <v>1092</v>
      </c>
      <c r="BL328" s="460"/>
      <c r="BM328" s="461"/>
      <c r="BN328" s="461"/>
      <c r="BO328" s="461"/>
      <c r="BP328" s="463"/>
      <c r="BQ328" s="459" t="s">
        <v>1093</v>
      </c>
      <c r="BR328" s="461"/>
      <c r="BS328" s="461"/>
      <c r="BT328" s="461"/>
      <c r="BU328" s="463"/>
      <c r="BV328" s="459" t="s">
        <v>1094</v>
      </c>
      <c r="BW328" s="464"/>
      <c r="BX328" s="461"/>
      <c r="BY328" s="461"/>
      <c r="BZ328" s="461"/>
      <c r="CA328" s="461"/>
      <c r="CB328" s="461"/>
      <c r="CC328" s="461"/>
      <c r="CD328" s="463"/>
      <c r="CE328" s="412"/>
      <c r="CF328" s="1124" t="s">
        <v>1091</v>
      </c>
      <c r="CG328" s="460"/>
      <c r="CH328" s="461"/>
      <c r="CI328" s="461"/>
      <c r="CJ328" s="461"/>
      <c r="CK328" s="462"/>
      <c r="CL328" s="459" t="s">
        <v>1092</v>
      </c>
      <c r="CM328" s="460"/>
      <c r="CN328" s="461"/>
      <c r="CO328" s="461"/>
      <c r="CP328" s="461"/>
      <c r="CQ328" s="463"/>
      <c r="CR328" s="459" t="s">
        <v>1093</v>
      </c>
      <c r="CS328" s="461"/>
      <c r="CT328" s="461"/>
      <c r="CU328" s="461"/>
      <c r="CV328" s="463"/>
      <c r="CW328" s="459" t="s">
        <v>1094</v>
      </c>
      <c r="CX328" s="464"/>
      <c r="CY328" s="461"/>
      <c r="CZ328" s="461"/>
      <c r="DA328" s="461"/>
      <c r="DB328" s="461"/>
      <c r="DC328" s="461"/>
      <c r="DD328" s="461"/>
      <c r="DE328" s="463"/>
      <c r="DF328" s="3671">
        <f>B328</f>
        <v>18</v>
      </c>
      <c r="DG328" s="3672"/>
      <c r="DH328" s="3672"/>
      <c r="DI328" s="465" t="s">
        <v>1095</v>
      </c>
      <c r="DJ328" s="465"/>
      <c r="DK328" s="270">
        <v>0</v>
      </c>
      <c r="DL328" s="270">
        <v>0</v>
      </c>
      <c r="DM328" s="408"/>
      <c r="DN328" s="408"/>
      <c r="DO328" s="1122"/>
      <c r="DP328" s="200">
        <v>0</v>
      </c>
      <c r="DQ328" s="200">
        <v>0</v>
      </c>
      <c r="DR328" s="200">
        <v>0</v>
      </c>
      <c r="DS328" s="200">
        <v>0</v>
      </c>
      <c r="DT328" s="200">
        <v>0</v>
      </c>
      <c r="DU328" s="200">
        <v>0</v>
      </c>
      <c r="DV328" s="200">
        <v>0</v>
      </c>
      <c r="DW328" s="200">
        <v>0</v>
      </c>
      <c r="DX328" s="200">
        <v>0</v>
      </c>
      <c r="DY328" s="397"/>
    </row>
    <row r="329" spans="1:129" ht="15.95" customHeight="1" thickBot="1">
      <c r="B329" s="466" t="s">
        <v>1096</v>
      </c>
      <c r="C329" s="3198">
        <v>20</v>
      </c>
      <c r="D329" s="3199"/>
      <c r="E329" s="3199"/>
      <c r="F329" s="3199"/>
      <c r="G329" s="3199"/>
      <c r="H329" s="3200"/>
      <c r="I329" s="3201">
        <f>(J322/P322)*C329</f>
        <v>6</v>
      </c>
      <c r="J329" s="3202"/>
      <c r="K329" s="3202"/>
      <c r="L329" s="3202"/>
      <c r="M329" s="3202"/>
      <c r="N329" s="3203"/>
      <c r="O329" s="3201">
        <f>SUM(C324:AB324)</f>
        <v>14</v>
      </c>
      <c r="P329" s="3202"/>
      <c r="Q329" s="3202"/>
      <c r="R329" s="3202"/>
      <c r="S329" s="3203"/>
      <c r="T329" s="3201" t="str">
        <f>IF(O329&lt;=I329,"OK","Trop")</f>
        <v>Trop</v>
      </c>
      <c r="U329" s="3202"/>
      <c r="V329" s="3202"/>
      <c r="W329" s="3202"/>
      <c r="X329" s="3202"/>
      <c r="Y329" s="3196">
        <f>IF(O329&lt;=I329,"",IF(O329&gt;I329,O329-I329))</f>
        <v>8</v>
      </c>
      <c r="Z329" s="3196"/>
      <c r="AA329" s="3196"/>
      <c r="AB329" s="3197"/>
      <c r="AC329" s="410"/>
      <c r="AD329" s="3198">
        <v>20</v>
      </c>
      <c r="AE329" s="3199"/>
      <c r="AF329" s="3199"/>
      <c r="AG329" s="3199"/>
      <c r="AH329" s="3199"/>
      <c r="AI329" s="3200"/>
      <c r="AJ329" s="3201">
        <f>(AK322/AQ322)*AD329</f>
        <v>6</v>
      </c>
      <c r="AK329" s="3202"/>
      <c r="AL329" s="3202"/>
      <c r="AM329" s="3202"/>
      <c r="AN329" s="3202"/>
      <c r="AO329" s="3203"/>
      <c r="AP329" s="3201">
        <f>SUM(AD324:BC324)</f>
        <v>0</v>
      </c>
      <c r="AQ329" s="3202"/>
      <c r="AR329" s="3202"/>
      <c r="AS329" s="3202"/>
      <c r="AT329" s="3203"/>
      <c r="AU329" s="3201" t="str">
        <f>IF(AP329&lt;=AJ329,"OK","Trop")</f>
        <v>OK</v>
      </c>
      <c r="AV329" s="3202"/>
      <c r="AW329" s="3202"/>
      <c r="AX329" s="3202"/>
      <c r="AY329" s="3202"/>
      <c r="AZ329" s="3196" t="str">
        <f>IF(AP329&lt;=AJ329,"",IF(AP329&gt;AJ329,AP329-AJ329))</f>
        <v/>
      </c>
      <c r="BA329" s="3196"/>
      <c r="BB329" s="3196"/>
      <c r="BC329" s="3197"/>
      <c r="BD329" s="411"/>
      <c r="BE329" s="3198">
        <v>16</v>
      </c>
      <c r="BF329" s="3199"/>
      <c r="BG329" s="3199"/>
      <c r="BH329" s="3199"/>
      <c r="BI329" s="3199"/>
      <c r="BJ329" s="3200"/>
      <c r="BK329" s="3201">
        <f>(BL322/BR322)*BE329</f>
        <v>4.8</v>
      </c>
      <c r="BL329" s="3202"/>
      <c r="BM329" s="3202"/>
      <c r="BN329" s="3202"/>
      <c r="BO329" s="3202"/>
      <c r="BP329" s="3203"/>
      <c r="BQ329" s="3201">
        <f>SUM(BE324:CD324)</f>
        <v>0</v>
      </c>
      <c r="BR329" s="3202"/>
      <c r="BS329" s="3202"/>
      <c r="BT329" s="3202"/>
      <c r="BU329" s="3203"/>
      <c r="BV329" s="3201" t="str">
        <f>IF(BQ329&lt;=BK329,"OK","Trop")</f>
        <v>OK</v>
      </c>
      <c r="BW329" s="3202"/>
      <c r="BX329" s="3202"/>
      <c r="BY329" s="3202"/>
      <c r="BZ329" s="3202"/>
      <c r="CA329" s="3196" t="str">
        <f>IF(BQ329&lt;=BK329,"",IF(BQ329&gt;BK329,BQ329-BK329))</f>
        <v/>
      </c>
      <c r="CB329" s="3196"/>
      <c r="CC329" s="3196"/>
      <c r="CD329" s="3197"/>
      <c r="CE329" s="412"/>
      <c r="CF329" s="3198">
        <v>40</v>
      </c>
      <c r="CG329" s="3199"/>
      <c r="CH329" s="3199"/>
      <c r="CI329" s="3199"/>
      <c r="CJ329" s="3199"/>
      <c r="CK329" s="3200"/>
      <c r="CL329" s="3201">
        <f>(CM322/CS322)*CF329</f>
        <v>12</v>
      </c>
      <c r="CM329" s="3202"/>
      <c r="CN329" s="3202"/>
      <c r="CO329" s="3202"/>
      <c r="CP329" s="3202"/>
      <c r="CQ329" s="3203"/>
      <c r="CR329" s="3201">
        <f>SUM(CF324:DE324)</f>
        <v>0</v>
      </c>
      <c r="CS329" s="3202"/>
      <c r="CT329" s="3202"/>
      <c r="CU329" s="3202"/>
      <c r="CV329" s="3203"/>
      <c r="CW329" s="3201" t="str">
        <f>IF(CR329&lt;=CL329,"OK","Trop")</f>
        <v>OK</v>
      </c>
      <c r="CX329" s="3202"/>
      <c r="CY329" s="3202"/>
      <c r="CZ329" s="3202"/>
      <c r="DA329" s="3202"/>
      <c r="DB329" s="3196" t="str">
        <f>IF(CR329&lt;=CL329,"",IF(CR329&gt;CL329,CR329-CL329))</f>
        <v/>
      </c>
      <c r="DC329" s="3196"/>
      <c r="DD329" s="3196"/>
      <c r="DE329" s="3197"/>
      <c r="DF329" s="1125" t="s">
        <v>1164</v>
      </c>
      <c r="DG329" s="1126"/>
      <c r="DH329" s="1126"/>
      <c r="DI329" s="1126"/>
      <c r="DJ329" s="1126"/>
      <c r="DK329" s="1126"/>
      <c r="DL329" s="1126"/>
      <c r="DM329" s="1126"/>
      <c r="DN329" s="1126"/>
      <c r="DO329" s="1127"/>
      <c r="DP329" s="564">
        <v>0</v>
      </c>
      <c r="DQ329" s="200">
        <v>0</v>
      </c>
      <c r="DR329" s="200">
        <v>0</v>
      </c>
      <c r="DS329" s="200">
        <v>0</v>
      </c>
      <c r="DT329" s="200">
        <v>0</v>
      </c>
      <c r="DU329" s="200">
        <v>0</v>
      </c>
      <c r="DV329" s="200">
        <v>0</v>
      </c>
      <c r="DW329" s="200">
        <v>0</v>
      </c>
      <c r="DX329" s="200">
        <v>0</v>
      </c>
      <c r="DY329" s="397"/>
    </row>
    <row r="330" spans="1:129" ht="15.95" customHeight="1" thickBot="1">
      <c r="A330" s="621"/>
      <c r="B330" s="1248"/>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129"/>
      <c r="BC330" s="129"/>
      <c r="BD330" s="129"/>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c r="CG330" s="129"/>
      <c r="CH330" s="129"/>
      <c r="CI330" s="129"/>
      <c r="CJ330" s="129"/>
      <c r="CK330" s="129"/>
      <c r="CL330" s="129"/>
      <c r="CM330" s="129"/>
      <c r="CN330" s="129"/>
      <c r="CO330" s="129"/>
      <c r="CP330" s="129"/>
      <c r="CQ330" s="129"/>
      <c r="CR330" s="129"/>
      <c r="CS330" s="129"/>
      <c r="CT330" s="129"/>
      <c r="CU330" s="129"/>
      <c r="CV330" s="129"/>
      <c r="CW330" s="129"/>
      <c r="CX330" s="129"/>
      <c r="CY330" s="129"/>
      <c r="CZ330" s="129"/>
      <c r="DA330" s="129"/>
      <c r="DB330" s="129"/>
      <c r="DC330" s="129"/>
      <c r="DD330" s="129"/>
      <c r="DE330" s="129"/>
      <c r="DF330" s="129"/>
      <c r="DG330" s="129"/>
      <c r="DI330" s="564">
        <v>0</v>
      </c>
      <c r="DJ330" s="564">
        <v>0</v>
      </c>
      <c r="DK330" s="564">
        <v>0</v>
      </c>
      <c r="DL330" s="564">
        <v>0</v>
      </c>
      <c r="DM330" s="564">
        <v>0</v>
      </c>
      <c r="DN330" s="564">
        <v>0</v>
      </c>
      <c r="DO330" s="564">
        <v>0</v>
      </c>
      <c r="DP330" s="564">
        <v>0</v>
      </c>
      <c r="DQ330" s="200">
        <v>0</v>
      </c>
      <c r="DR330" s="200">
        <v>0</v>
      </c>
      <c r="DS330" s="200">
        <v>0</v>
      </c>
      <c r="DT330" s="200">
        <v>0</v>
      </c>
      <c r="DU330" s="200">
        <v>0</v>
      </c>
      <c r="DV330" s="200">
        <v>0</v>
      </c>
      <c r="DW330" s="200">
        <v>0</v>
      </c>
      <c r="DX330" s="200">
        <v>0</v>
      </c>
      <c r="DY330" s="397"/>
    </row>
    <row r="331" spans="1:129" ht="15.95" customHeight="1">
      <c r="B331" s="3684" t="s">
        <v>1241</v>
      </c>
      <c r="C331" s="3668" t="str">
        <f>B67</f>
        <v>Fromages par portions entre 100 et 150 mg de calcium    20 g Maternelles</v>
      </c>
      <c r="D331" s="3668"/>
      <c r="E331" s="3668"/>
      <c r="F331" s="3668"/>
      <c r="G331" s="3668"/>
      <c r="H331" s="3668"/>
      <c r="I331" s="3668"/>
      <c r="J331" s="3668"/>
      <c r="K331" s="3668"/>
      <c r="L331" s="3668"/>
      <c r="M331" s="3668"/>
      <c r="N331" s="3668"/>
      <c r="O331" s="3668"/>
      <c r="P331" s="3668"/>
      <c r="Q331" s="3668"/>
      <c r="R331" s="3668"/>
      <c r="S331" s="3668"/>
      <c r="T331" s="3668"/>
      <c r="U331" s="3668"/>
      <c r="V331" s="3668"/>
      <c r="W331" s="3668"/>
      <c r="X331" s="3668"/>
      <c r="Y331" s="3668"/>
      <c r="Z331" s="3668"/>
      <c r="AA331" s="3668"/>
      <c r="AB331" s="3668"/>
      <c r="AC331" s="3668"/>
      <c r="AD331" s="3668"/>
      <c r="AE331" s="3668"/>
      <c r="AF331" s="3668"/>
      <c r="AG331" s="3668"/>
      <c r="AH331" s="3668"/>
      <c r="AI331" s="3668"/>
      <c r="AJ331" s="3668"/>
      <c r="AK331" s="3668"/>
      <c r="AL331" s="3668"/>
      <c r="AM331" s="3668"/>
      <c r="AN331" s="3668"/>
      <c r="AO331" s="3668"/>
      <c r="AP331" s="3668"/>
      <c r="AQ331" s="3668"/>
      <c r="AR331" s="3668"/>
      <c r="AS331" s="3668"/>
      <c r="AT331" s="3668"/>
      <c r="AU331" s="3668"/>
      <c r="AV331" s="3668"/>
      <c r="AW331" s="3668"/>
      <c r="AX331" s="3668"/>
      <c r="AY331" s="3668"/>
      <c r="AZ331" s="3668"/>
      <c r="BA331" s="3668"/>
      <c r="BB331" s="3668"/>
      <c r="BC331" s="3668"/>
      <c r="BD331" s="3668"/>
      <c r="BE331" s="3668"/>
      <c r="BF331" s="3668"/>
      <c r="BG331" s="3668"/>
      <c r="BH331" s="3668"/>
      <c r="BI331" s="3668"/>
      <c r="BJ331" s="3668"/>
      <c r="BK331" s="3668"/>
      <c r="BL331" s="3668"/>
      <c r="BM331" s="3668"/>
      <c r="BN331" s="3668"/>
      <c r="BO331" s="3668"/>
      <c r="BP331" s="3668"/>
      <c r="BQ331" s="3668"/>
      <c r="BR331" s="3668"/>
      <c r="BS331" s="3668"/>
      <c r="BT331" s="3668"/>
      <c r="BU331" s="3668"/>
      <c r="BV331" s="3668"/>
      <c r="BW331" s="3668"/>
      <c r="BX331" s="3668"/>
      <c r="BY331" s="3668"/>
      <c r="BZ331" s="3668"/>
      <c r="CA331" s="3668"/>
      <c r="CB331" s="3668"/>
      <c r="CC331" s="3668"/>
      <c r="CD331" s="3668"/>
      <c r="CE331" s="3668"/>
      <c r="CF331" s="3668"/>
      <c r="CG331" s="3668"/>
      <c r="CH331" s="3668"/>
      <c r="CI331" s="3668"/>
      <c r="CJ331" s="3668"/>
      <c r="CK331" s="3668"/>
      <c r="CL331" s="3668"/>
      <c r="CM331" s="3668"/>
      <c r="CN331" s="3668"/>
      <c r="CO331" s="3668"/>
      <c r="CP331" s="3668"/>
      <c r="CQ331" s="3668"/>
      <c r="CR331" s="3670" t="s">
        <v>1163</v>
      </c>
      <c r="CS331" s="3670"/>
      <c r="CT331" s="3670"/>
      <c r="CU331" s="3670"/>
      <c r="CV331" s="3670"/>
      <c r="CW331" s="3670"/>
      <c r="CX331" s="3670"/>
      <c r="CY331" s="3670"/>
      <c r="CZ331" s="3670"/>
      <c r="DA331" s="3670"/>
      <c r="DB331" s="3670"/>
      <c r="DC331" s="3670"/>
      <c r="DD331" s="3670"/>
      <c r="DE331" s="3670"/>
      <c r="DF331" s="3662">
        <f>ROW(DE71)</f>
        <v>71</v>
      </c>
      <c r="DG331" s="3662" t="s">
        <v>1124</v>
      </c>
      <c r="DH331" s="3662">
        <f>ROW(DE91)</f>
        <v>91</v>
      </c>
      <c r="DI331" s="3664" t="str">
        <f>C331</f>
        <v>Fromages par portions entre 100 et 150 mg de calcium    20 g Maternelles</v>
      </c>
      <c r="DJ331" s="3664"/>
      <c r="DK331" s="3664"/>
      <c r="DL331" s="3664"/>
      <c r="DM331" s="3664"/>
      <c r="DN331" s="3664"/>
      <c r="DO331" s="3665"/>
      <c r="DP331" s="564">
        <v>0</v>
      </c>
      <c r="DQ331" s="200">
        <v>0</v>
      </c>
      <c r="DR331" s="200">
        <v>0</v>
      </c>
      <c r="DS331" s="200">
        <v>0</v>
      </c>
      <c r="DT331" s="200">
        <v>0</v>
      </c>
      <c r="DU331" s="200">
        <v>0</v>
      </c>
      <c r="DV331" s="200">
        <v>0</v>
      </c>
      <c r="DW331" s="200">
        <v>0</v>
      </c>
      <c r="DX331" s="200">
        <v>0</v>
      </c>
      <c r="DY331" s="397"/>
    </row>
    <row r="332" spans="1:129" ht="15.95" customHeight="1" thickBot="1">
      <c r="B332" s="3685"/>
      <c r="C332" s="3669"/>
      <c r="D332" s="3669"/>
      <c r="E332" s="3669"/>
      <c r="F332" s="3669"/>
      <c r="G332" s="3669"/>
      <c r="H332" s="3669"/>
      <c r="I332" s="3669"/>
      <c r="J332" s="3669"/>
      <c r="K332" s="3669"/>
      <c r="L332" s="3669"/>
      <c r="M332" s="3669"/>
      <c r="N332" s="3669"/>
      <c r="O332" s="3669"/>
      <c r="P332" s="3669"/>
      <c r="Q332" s="3669"/>
      <c r="R332" s="3669"/>
      <c r="S332" s="3669"/>
      <c r="T332" s="3669"/>
      <c r="U332" s="3669"/>
      <c r="V332" s="3669"/>
      <c r="W332" s="3669"/>
      <c r="X332" s="3669"/>
      <c r="Y332" s="3669"/>
      <c r="Z332" s="3669"/>
      <c r="AA332" s="3669"/>
      <c r="AB332" s="3669"/>
      <c r="AC332" s="3669"/>
      <c r="AD332" s="3669"/>
      <c r="AE332" s="3669"/>
      <c r="AF332" s="3669"/>
      <c r="AG332" s="3669"/>
      <c r="AH332" s="3669"/>
      <c r="AI332" s="3669"/>
      <c r="AJ332" s="3669"/>
      <c r="AK332" s="3669"/>
      <c r="AL332" s="3669"/>
      <c r="AM332" s="3669"/>
      <c r="AN332" s="3669"/>
      <c r="AO332" s="3669"/>
      <c r="AP332" s="3669"/>
      <c r="AQ332" s="3669"/>
      <c r="AR332" s="3669"/>
      <c r="AS332" s="3669"/>
      <c r="AT332" s="3669"/>
      <c r="AU332" s="3669"/>
      <c r="AV332" s="3669"/>
      <c r="AW332" s="3669"/>
      <c r="AX332" s="3669"/>
      <c r="AY332" s="3669"/>
      <c r="AZ332" s="3669"/>
      <c r="BA332" s="3669"/>
      <c r="BB332" s="3669"/>
      <c r="BC332" s="3669"/>
      <c r="BD332" s="3669"/>
      <c r="BE332" s="3669"/>
      <c r="BF332" s="3669"/>
      <c r="BG332" s="3669"/>
      <c r="BH332" s="3669"/>
      <c r="BI332" s="3669"/>
      <c r="BJ332" s="3669"/>
      <c r="BK332" s="3669"/>
      <c r="BL332" s="3669"/>
      <c r="BM332" s="3669"/>
      <c r="BN332" s="3669"/>
      <c r="BO332" s="3669"/>
      <c r="BP332" s="3669"/>
      <c r="BQ332" s="3669"/>
      <c r="BR332" s="3669"/>
      <c r="BS332" s="3669"/>
      <c r="BT332" s="3669"/>
      <c r="BU332" s="3669"/>
      <c r="BV332" s="3669"/>
      <c r="BW332" s="3669"/>
      <c r="BX332" s="3669"/>
      <c r="BY332" s="3669"/>
      <c r="BZ332" s="3669"/>
      <c r="CA332" s="3669"/>
      <c r="CB332" s="3669"/>
      <c r="CC332" s="3669"/>
      <c r="CD332" s="3669"/>
      <c r="CE332" s="3669"/>
      <c r="CF332" s="3669"/>
      <c r="CG332" s="3669"/>
      <c r="CH332" s="3669"/>
      <c r="CI332" s="3669"/>
      <c r="CJ332" s="3669"/>
      <c r="CK332" s="3669"/>
      <c r="CL332" s="3669"/>
      <c r="CM332" s="3669"/>
      <c r="CN332" s="3669"/>
      <c r="CO332" s="3669"/>
      <c r="CP332" s="3669"/>
      <c r="CQ332" s="3669"/>
      <c r="CR332" s="3670"/>
      <c r="CS332" s="3670"/>
      <c r="CT332" s="3670"/>
      <c r="CU332" s="3670"/>
      <c r="CV332" s="3670"/>
      <c r="CW332" s="3670"/>
      <c r="CX332" s="3670"/>
      <c r="CY332" s="3670"/>
      <c r="CZ332" s="3670"/>
      <c r="DA332" s="3670"/>
      <c r="DB332" s="3670"/>
      <c r="DC332" s="3670"/>
      <c r="DD332" s="3670"/>
      <c r="DE332" s="3670"/>
      <c r="DF332" s="3663"/>
      <c r="DG332" s="3663"/>
      <c r="DH332" s="3663"/>
      <c r="DI332" s="3666"/>
      <c r="DJ332" s="3666"/>
      <c r="DK332" s="3666"/>
      <c r="DL332" s="3666"/>
      <c r="DM332" s="3666"/>
      <c r="DN332" s="3666"/>
      <c r="DO332" s="3667"/>
      <c r="DP332" s="564">
        <v>0</v>
      </c>
      <c r="DQ332" s="200">
        <v>0</v>
      </c>
      <c r="DR332" s="200">
        <v>0</v>
      </c>
      <c r="DS332" s="200">
        <v>0</v>
      </c>
      <c r="DT332" s="200">
        <v>0</v>
      </c>
      <c r="DU332" s="200">
        <v>0</v>
      </c>
      <c r="DV332" s="200">
        <v>0</v>
      </c>
      <c r="DW332" s="200">
        <v>0</v>
      </c>
      <c r="DX332" s="200">
        <v>0</v>
      </c>
      <c r="DY332" s="397"/>
    </row>
    <row r="333" spans="1:129" ht="15.95" customHeight="1">
      <c r="B333" s="444" t="s">
        <v>1080</v>
      </c>
      <c r="C333" s="1108" t="s">
        <v>1076</v>
      </c>
      <c r="D333" s="1109"/>
      <c r="E333" s="1109"/>
      <c r="F333" s="1109"/>
      <c r="G333" s="1109"/>
      <c r="H333" s="1109"/>
      <c r="I333" s="1110" t="s">
        <v>1081</v>
      </c>
      <c r="J333" s="3185">
        <v>4</v>
      </c>
      <c r="K333" s="3185"/>
      <c r="L333" s="1109" t="s">
        <v>1082</v>
      </c>
      <c r="M333" s="1109"/>
      <c r="N333" s="1111"/>
      <c r="O333" s="1111"/>
      <c r="P333" s="3186">
        <v>20</v>
      </c>
      <c r="Q333" s="3186"/>
      <c r="R333" s="1109" t="s">
        <v>1083</v>
      </c>
      <c r="S333" s="1112"/>
      <c r="T333" s="1109"/>
      <c r="U333" s="1109"/>
      <c r="V333" s="1109"/>
      <c r="W333" s="1109"/>
      <c r="X333" s="1109"/>
      <c r="Y333" s="1109"/>
      <c r="Z333" s="1109"/>
      <c r="AA333" s="1109"/>
      <c r="AB333" s="1113"/>
      <c r="AC333" s="410"/>
      <c r="AD333" s="1108"/>
      <c r="AE333" s="1109"/>
      <c r="AF333" s="1109"/>
      <c r="AG333" s="1109"/>
      <c r="AH333" s="1109"/>
      <c r="AI333" s="1109"/>
      <c r="AJ333" s="1110" t="s">
        <v>1081</v>
      </c>
      <c r="AK333" s="3185">
        <v>4</v>
      </c>
      <c r="AL333" s="3185"/>
      <c r="AM333" s="1109" t="s">
        <v>1082</v>
      </c>
      <c r="AN333" s="1109"/>
      <c r="AO333" s="1111"/>
      <c r="AP333" s="1111"/>
      <c r="AQ333" s="3186">
        <v>20</v>
      </c>
      <c r="AR333" s="3186"/>
      <c r="AS333" s="1109" t="s">
        <v>1083</v>
      </c>
      <c r="AT333" s="1112"/>
      <c r="AU333" s="1109"/>
      <c r="AV333" s="1109"/>
      <c r="AW333" s="1109"/>
      <c r="AX333" s="1109"/>
      <c r="AY333" s="1109"/>
      <c r="AZ333" s="1109"/>
      <c r="BA333" s="1109"/>
      <c r="BB333" s="1109"/>
      <c r="BC333" s="1113"/>
      <c r="BD333" s="411"/>
      <c r="BE333" s="1108"/>
      <c r="BF333" s="1109"/>
      <c r="BG333" s="1109"/>
      <c r="BH333" s="1109"/>
      <c r="BI333" s="1109"/>
      <c r="BJ333" s="1109"/>
      <c r="BK333" s="1110" t="s">
        <v>1081</v>
      </c>
      <c r="BL333" s="3185">
        <v>4</v>
      </c>
      <c r="BM333" s="3185"/>
      <c r="BN333" s="1109" t="s">
        <v>1082</v>
      </c>
      <c r="BO333" s="1109"/>
      <c r="BP333" s="1111"/>
      <c r="BQ333" s="1111"/>
      <c r="BR333" s="3186">
        <v>20</v>
      </c>
      <c r="BS333" s="3186"/>
      <c r="BT333" s="1109" t="s">
        <v>1083</v>
      </c>
      <c r="BU333" s="1112"/>
      <c r="BV333" s="1109"/>
      <c r="BW333" s="1109"/>
      <c r="BX333" s="1109"/>
      <c r="BY333" s="1109"/>
      <c r="BZ333" s="1109"/>
      <c r="CA333" s="1109"/>
      <c r="CB333" s="1109"/>
      <c r="CC333" s="1109"/>
      <c r="CD333" s="1113"/>
      <c r="CE333" s="412"/>
      <c r="CF333" s="1108"/>
      <c r="CG333" s="1109"/>
      <c r="CH333" s="1109"/>
      <c r="CI333" s="1109"/>
      <c r="CJ333" s="1109"/>
      <c r="CK333" s="1109"/>
      <c r="CL333" s="1110" t="s">
        <v>1081</v>
      </c>
      <c r="CM333" s="3185">
        <v>4</v>
      </c>
      <c r="CN333" s="3185"/>
      <c r="CO333" s="1109" t="s">
        <v>1082</v>
      </c>
      <c r="CP333" s="1109"/>
      <c r="CQ333" s="1111"/>
      <c r="CR333" s="1111"/>
      <c r="CS333" s="3186">
        <v>20</v>
      </c>
      <c r="CT333" s="3186"/>
      <c r="CU333" s="1109" t="s">
        <v>1083</v>
      </c>
      <c r="CV333" s="1112"/>
      <c r="CW333" s="1109"/>
      <c r="CX333" s="1109"/>
      <c r="CY333" s="1109"/>
      <c r="CZ333" s="1109"/>
      <c r="DA333" s="1109"/>
      <c r="DB333" s="1109"/>
      <c r="DC333" s="1109"/>
      <c r="DD333" s="1109"/>
      <c r="DE333" s="1113"/>
      <c r="DF333" s="1114" t="s">
        <v>1084</v>
      </c>
      <c r="DG333" s="1115"/>
      <c r="DH333" s="1116"/>
      <c r="DI333" s="1116"/>
      <c r="DJ333" s="1117"/>
      <c r="DK333" s="1117"/>
      <c r="DL333" s="1117"/>
      <c r="DM333" s="1117"/>
      <c r="DN333" s="1117"/>
      <c r="DO333" s="1118"/>
      <c r="DP333" s="564">
        <v>0</v>
      </c>
      <c r="DQ333" s="1426" t="s">
        <v>1245</v>
      </c>
      <c r="DR333" s="1427"/>
      <c r="DS333" s="1427"/>
      <c r="DT333" s="1427"/>
      <c r="DU333" s="1428"/>
      <c r="DV333" s="200">
        <v>0</v>
      </c>
      <c r="DW333" s="200">
        <v>0</v>
      </c>
      <c r="DX333" s="200">
        <v>0</v>
      </c>
      <c r="DY333" s="397"/>
    </row>
    <row r="334" spans="1:129" ht="13.5" customHeight="1">
      <c r="B334" s="413" t="s">
        <v>205</v>
      </c>
      <c r="C334" s="414" t="s">
        <v>66</v>
      </c>
      <c r="D334" s="415" t="s">
        <v>77</v>
      </c>
      <c r="E334" s="414" t="s">
        <v>66</v>
      </c>
      <c r="F334" s="415" t="s">
        <v>77</v>
      </c>
      <c r="G334" s="414" t="s">
        <v>66</v>
      </c>
      <c r="H334" s="415" t="s">
        <v>77</v>
      </c>
      <c r="I334" s="414" t="s">
        <v>66</v>
      </c>
      <c r="J334" s="415" t="s">
        <v>77</v>
      </c>
      <c r="K334" s="414" t="s">
        <v>66</v>
      </c>
      <c r="L334" s="415" t="s">
        <v>77</v>
      </c>
      <c r="M334" s="414" t="s">
        <v>66</v>
      </c>
      <c r="N334" s="415" t="s">
        <v>77</v>
      </c>
      <c r="O334" s="414" t="s">
        <v>66</v>
      </c>
      <c r="P334" s="415" t="s">
        <v>77</v>
      </c>
      <c r="Q334" s="414" t="s">
        <v>66</v>
      </c>
      <c r="R334" s="415" t="s">
        <v>77</v>
      </c>
      <c r="S334" s="414" t="s">
        <v>66</v>
      </c>
      <c r="T334" s="415" t="s">
        <v>77</v>
      </c>
      <c r="U334" s="414" t="s">
        <v>66</v>
      </c>
      <c r="V334" s="415" t="s">
        <v>77</v>
      </c>
      <c r="W334" s="414" t="s">
        <v>66</v>
      </c>
      <c r="X334" s="415" t="s">
        <v>77</v>
      </c>
      <c r="Y334" s="414" t="s">
        <v>66</v>
      </c>
      <c r="Z334" s="415" t="s">
        <v>77</v>
      </c>
      <c r="AA334" s="414" t="s">
        <v>66</v>
      </c>
      <c r="AB334" s="416" t="s">
        <v>77</v>
      </c>
      <c r="AC334" s="410"/>
      <c r="AD334" s="417" t="s">
        <v>66</v>
      </c>
      <c r="AE334" s="415" t="s">
        <v>77</v>
      </c>
      <c r="AF334" s="418" t="s">
        <v>66</v>
      </c>
      <c r="AG334" s="415" t="s">
        <v>77</v>
      </c>
      <c r="AH334" s="418" t="s">
        <v>66</v>
      </c>
      <c r="AI334" s="415" t="s">
        <v>77</v>
      </c>
      <c r="AJ334" s="418" t="s">
        <v>66</v>
      </c>
      <c r="AK334" s="415" t="s">
        <v>77</v>
      </c>
      <c r="AL334" s="418" t="s">
        <v>66</v>
      </c>
      <c r="AM334" s="415" t="s">
        <v>77</v>
      </c>
      <c r="AN334" s="418" t="s">
        <v>66</v>
      </c>
      <c r="AO334" s="415" t="s">
        <v>77</v>
      </c>
      <c r="AP334" s="418" t="s">
        <v>66</v>
      </c>
      <c r="AQ334" s="415" t="s">
        <v>77</v>
      </c>
      <c r="AR334" s="418" t="s">
        <v>66</v>
      </c>
      <c r="AS334" s="415" t="s">
        <v>77</v>
      </c>
      <c r="AT334" s="418" t="s">
        <v>66</v>
      </c>
      <c r="AU334" s="415" t="s">
        <v>77</v>
      </c>
      <c r="AV334" s="418" t="s">
        <v>66</v>
      </c>
      <c r="AW334" s="415" t="s">
        <v>77</v>
      </c>
      <c r="AX334" s="418" t="s">
        <v>66</v>
      </c>
      <c r="AY334" s="415" t="s">
        <v>77</v>
      </c>
      <c r="AZ334" s="418" t="s">
        <v>66</v>
      </c>
      <c r="BA334" s="415" t="s">
        <v>77</v>
      </c>
      <c r="BB334" s="418" t="s">
        <v>66</v>
      </c>
      <c r="BC334" s="416" t="s">
        <v>77</v>
      </c>
      <c r="BD334" s="411"/>
      <c r="BE334" s="419" t="s">
        <v>66</v>
      </c>
      <c r="BF334" s="415" t="s">
        <v>77</v>
      </c>
      <c r="BG334" s="420" t="s">
        <v>66</v>
      </c>
      <c r="BH334" s="415" t="s">
        <v>77</v>
      </c>
      <c r="BI334" s="420" t="s">
        <v>66</v>
      </c>
      <c r="BJ334" s="415" t="s">
        <v>77</v>
      </c>
      <c r="BK334" s="420" t="s">
        <v>66</v>
      </c>
      <c r="BL334" s="415" t="s">
        <v>77</v>
      </c>
      <c r="BM334" s="420" t="s">
        <v>66</v>
      </c>
      <c r="BN334" s="415" t="s">
        <v>77</v>
      </c>
      <c r="BO334" s="420" t="s">
        <v>66</v>
      </c>
      <c r="BP334" s="415" t="s">
        <v>77</v>
      </c>
      <c r="BQ334" s="420" t="s">
        <v>66</v>
      </c>
      <c r="BR334" s="415" t="s">
        <v>77</v>
      </c>
      <c r="BS334" s="420" t="s">
        <v>66</v>
      </c>
      <c r="BT334" s="415" t="s">
        <v>77</v>
      </c>
      <c r="BU334" s="420" t="s">
        <v>66</v>
      </c>
      <c r="BV334" s="415" t="s">
        <v>77</v>
      </c>
      <c r="BW334" s="420" t="s">
        <v>66</v>
      </c>
      <c r="BX334" s="415" t="s">
        <v>77</v>
      </c>
      <c r="BY334" s="420" t="s">
        <v>66</v>
      </c>
      <c r="BZ334" s="415" t="s">
        <v>77</v>
      </c>
      <c r="CA334" s="420" t="s">
        <v>66</v>
      </c>
      <c r="CB334" s="415" t="s">
        <v>77</v>
      </c>
      <c r="CC334" s="420" t="s">
        <v>66</v>
      </c>
      <c r="CD334" s="416" t="s">
        <v>77</v>
      </c>
      <c r="CE334" s="412"/>
      <c r="CF334" s="421" t="s">
        <v>66</v>
      </c>
      <c r="CG334" s="415" t="s">
        <v>77</v>
      </c>
      <c r="CH334" s="422" t="s">
        <v>66</v>
      </c>
      <c r="CI334" s="415" t="s">
        <v>77</v>
      </c>
      <c r="CJ334" s="422" t="s">
        <v>66</v>
      </c>
      <c r="CK334" s="415" t="s">
        <v>77</v>
      </c>
      <c r="CL334" s="422" t="s">
        <v>66</v>
      </c>
      <c r="CM334" s="415" t="s">
        <v>77</v>
      </c>
      <c r="CN334" s="422" t="s">
        <v>66</v>
      </c>
      <c r="CO334" s="415" t="s">
        <v>77</v>
      </c>
      <c r="CP334" s="422" t="s">
        <v>66</v>
      </c>
      <c r="CQ334" s="415" t="s">
        <v>77</v>
      </c>
      <c r="CR334" s="422" t="s">
        <v>66</v>
      </c>
      <c r="CS334" s="415" t="s">
        <v>77</v>
      </c>
      <c r="CT334" s="422" t="s">
        <v>66</v>
      </c>
      <c r="CU334" s="415" t="s">
        <v>77</v>
      </c>
      <c r="CV334" s="422" t="s">
        <v>66</v>
      </c>
      <c r="CW334" s="415" t="s">
        <v>77</v>
      </c>
      <c r="CX334" s="422" t="s">
        <v>66</v>
      </c>
      <c r="CY334" s="415" t="s">
        <v>77</v>
      </c>
      <c r="CZ334" s="422" t="s">
        <v>66</v>
      </c>
      <c r="DA334" s="415" t="s">
        <v>77</v>
      </c>
      <c r="DB334" s="422" t="s">
        <v>66</v>
      </c>
      <c r="DC334" s="415" t="s">
        <v>77</v>
      </c>
      <c r="DD334" s="422" t="s">
        <v>66</v>
      </c>
      <c r="DE334" s="416" t="s">
        <v>77</v>
      </c>
      <c r="DF334" s="1119" t="s">
        <v>922</v>
      </c>
      <c r="DG334" s="1120"/>
      <c r="DH334" s="1120"/>
      <c r="DI334" s="1120"/>
      <c r="DJ334" s="1120"/>
      <c r="DK334" s="1120"/>
      <c r="DL334" s="1120"/>
      <c r="DM334" s="1120"/>
      <c r="DN334" s="1120"/>
      <c r="DO334" s="1121"/>
      <c r="DP334" s="564">
        <v>0</v>
      </c>
      <c r="DQ334" s="200">
        <v>0</v>
      </c>
      <c r="DR334" s="200">
        <v>0</v>
      </c>
      <c r="DS334" s="200">
        <v>0</v>
      </c>
      <c r="DT334" s="200">
        <v>0</v>
      </c>
      <c r="DU334" s="200">
        <v>0</v>
      </c>
      <c r="DV334" s="200">
        <v>0</v>
      </c>
      <c r="DW334" s="200">
        <v>0</v>
      </c>
      <c r="DX334" s="200">
        <v>0</v>
      </c>
      <c r="DY334" s="397"/>
    </row>
    <row r="335" spans="1:129" ht="15.95" customHeight="1">
      <c r="B335" s="3190" t="s">
        <v>1085</v>
      </c>
      <c r="C335" s="448">
        <f t="shared" ref="C335:AB335" si="147">SUM(C71:C91)</f>
        <v>0</v>
      </c>
      <c r="D335" s="449">
        <f t="shared" si="147"/>
        <v>0</v>
      </c>
      <c r="E335" s="448">
        <f t="shared" si="147"/>
        <v>0</v>
      </c>
      <c r="F335" s="449">
        <f t="shared" si="147"/>
        <v>0</v>
      </c>
      <c r="G335" s="448">
        <f t="shared" si="147"/>
        <v>0</v>
      </c>
      <c r="H335" s="449">
        <f t="shared" si="147"/>
        <v>0</v>
      </c>
      <c r="I335" s="448">
        <f t="shared" si="147"/>
        <v>0</v>
      </c>
      <c r="J335" s="449">
        <f t="shared" si="147"/>
        <v>0</v>
      </c>
      <c r="K335" s="448">
        <f t="shared" si="147"/>
        <v>0</v>
      </c>
      <c r="L335" s="449">
        <f t="shared" si="147"/>
        <v>0</v>
      </c>
      <c r="M335" s="448">
        <f t="shared" si="147"/>
        <v>0</v>
      </c>
      <c r="N335" s="449">
        <f t="shared" si="147"/>
        <v>0</v>
      </c>
      <c r="O335" s="448">
        <f t="shared" si="147"/>
        <v>0</v>
      </c>
      <c r="P335" s="449">
        <f t="shared" si="147"/>
        <v>0</v>
      </c>
      <c r="Q335" s="448">
        <f t="shared" si="147"/>
        <v>0</v>
      </c>
      <c r="R335" s="449">
        <f t="shared" si="147"/>
        <v>0</v>
      </c>
      <c r="S335" s="448">
        <f t="shared" si="147"/>
        <v>0</v>
      </c>
      <c r="T335" s="449">
        <f t="shared" si="147"/>
        <v>0</v>
      </c>
      <c r="U335" s="448">
        <f t="shared" si="147"/>
        <v>0</v>
      </c>
      <c r="V335" s="449">
        <f t="shared" si="147"/>
        <v>0</v>
      </c>
      <c r="W335" s="448">
        <f t="shared" si="147"/>
        <v>0</v>
      </c>
      <c r="X335" s="449">
        <f t="shared" si="147"/>
        <v>0</v>
      </c>
      <c r="Y335" s="448">
        <f t="shared" si="147"/>
        <v>0</v>
      </c>
      <c r="Z335" s="449">
        <f t="shared" si="147"/>
        <v>0</v>
      </c>
      <c r="AA335" s="448">
        <f t="shared" si="147"/>
        <v>0</v>
      </c>
      <c r="AB335" s="449">
        <f t="shared" si="147"/>
        <v>0</v>
      </c>
      <c r="AC335" s="410"/>
      <c r="AD335" s="450">
        <f t="shared" ref="AD335:BC335" si="148">SUM(AD71:AD91)</f>
        <v>0</v>
      </c>
      <c r="AE335" s="449">
        <f t="shared" si="148"/>
        <v>0</v>
      </c>
      <c r="AF335" s="450">
        <f t="shared" si="148"/>
        <v>0</v>
      </c>
      <c r="AG335" s="449">
        <f t="shared" si="148"/>
        <v>0</v>
      </c>
      <c r="AH335" s="450">
        <f t="shared" si="148"/>
        <v>0</v>
      </c>
      <c r="AI335" s="449">
        <f t="shared" si="148"/>
        <v>0</v>
      </c>
      <c r="AJ335" s="450">
        <f t="shared" si="148"/>
        <v>0</v>
      </c>
      <c r="AK335" s="449">
        <f t="shared" si="148"/>
        <v>0</v>
      </c>
      <c r="AL335" s="450">
        <f t="shared" si="148"/>
        <v>0</v>
      </c>
      <c r="AM335" s="449">
        <f t="shared" si="148"/>
        <v>0</v>
      </c>
      <c r="AN335" s="450">
        <f t="shared" si="148"/>
        <v>0</v>
      </c>
      <c r="AO335" s="449">
        <f t="shared" si="148"/>
        <v>0</v>
      </c>
      <c r="AP335" s="450">
        <f t="shared" si="148"/>
        <v>0</v>
      </c>
      <c r="AQ335" s="449">
        <f t="shared" si="148"/>
        <v>0</v>
      </c>
      <c r="AR335" s="450">
        <f t="shared" si="148"/>
        <v>0</v>
      </c>
      <c r="AS335" s="449">
        <f t="shared" si="148"/>
        <v>0</v>
      </c>
      <c r="AT335" s="450">
        <f t="shared" si="148"/>
        <v>0</v>
      </c>
      <c r="AU335" s="449">
        <f t="shared" si="148"/>
        <v>0</v>
      </c>
      <c r="AV335" s="450">
        <f t="shared" si="148"/>
        <v>0</v>
      </c>
      <c r="AW335" s="449">
        <f t="shared" si="148"/>
        <v>0</v>
      </c>
      <c r="AX335" s="450">
        <f t="shared" si="148"/>
        <v>0</v>
      </c>
      <c r="AY335" s="449">
        <f t="shared" si="148"/>
        <v>0</v>
      </c>
      <c r="AZ335" s="450">
        <f t="shared" si="148"/>
        <v>0</v>
      </c>
      <c r="BA335" s="449">
        <f t="shared" si="148"/>
        <v>0</v>
      </c>
      <c r="BB335" s="450">
        <f t="shared" si="148"/>
        <v>0</v>
      </c>
      <c r="BC335" s="449">
        <f t="shared" si="148"/>
        <v>0</v>
      </c>
      <c r="BD335" s="411"/>
      <c r="BE335" s="451">
        <f t="shared" ref="BE335:CD335" si="149">SUM(BE71:BE91)</f>
        <v>0</v>
      </c>
      <c r="BF335" s="449">
        <f t="shared" si="149"/>
        <v>0</v>
      </c>
      <c r="BG335" s="451">
        <f t="shared" si="149"/>
        <v>0</v>
      </c>
      <c r="BH335" s="449">
        <f t="shared" si="149"/>
        <v>0</v>
      </c>
      <c r="BI335" s="451">
        <f t="shared" si="149"/>
        <v>0</v>
      </c>
      <c r="BJ335" s="449">
        <f t="shared" si="149"/>
        <v>0</v>
      </c>
      <c r="BK335" s="451">
        <f t="shared" si="149"/>
        <v>0</v>
      </c>
      <c r="BL335" s="449">
        <f t="shared" si="149"/>
        <v>0</v>
      </c>
      <c r="BM335" s="451">
        <f t="shared" si="149"/>
        <v>0</v>
      </c>
      <c r="BN335" s="449">
        <f t="shared" si="149"/>
        <v>0</v>
      </c>
      <c r="BO335" s="451">
        <f t="shared" si="149"/>
        <v>0</v>
      </c>
      <c r="BP335" s="449">
        <f t="shared" si="149"/>
        <v>0</v>
      </c>
      <c r="BQ335" s="451">
        <f t="shared" si="149"/>
        <v>0</v>
      </c>
      <c r="BR335" s="449">
        <f t="shared" si="149"/>
        <v>0</v>
      </c>
      <c r="BS335" s="451">
        <f t="shared" si="149"/>
        <v>0</v>
      </c>
      <c r="BT335" s="449">
        <f t="shared" si="149"/>
        <v>0</v>
      </c>
      <c r="BU335" s="451">
        <f t="shared" si="149"/>
        <v>0</v>
      </c>
      <c r="BV335" s="449">
        <f t="shared" si="149"/>
        <v>0</v>
      </c>
      <c r="BW335" s="451">
        <f t="shared" si="149"/>
        <v>0</v>
      </c>
      <c r="BX335" s="449">
        <f t="shared" si="149"/>
        <v>0</v>
      </c>
      <c r="BY335" s="451">
        <f t="shared" si="149"/>
        <v>0</v>
      </c>
      <c r="BZ335" s="449">
        <f t="shared" si="149"/>
        <v>0</v>
      </c>
      <c r="CA335" s="451">
        <f t="shared" si="149"/>
        <v>0</v>
      </c>
      <c r="CB335" s="449">
        <f t="shared" si="149"/>
        <v>0</v>
      </c>
      <c r="CC335" s="451">
        <f t="shared" si="149"/>
        <v>0</v>
      </c>
      <c r="CD335" s="449">
        <f t="shared" si="149"/>
        <v>0</v>
      </c>
      <c r="CE335" s="412"/>
      <c r="CF335" s="452">
        <f t="shared" ref="CF335:DE335" si="150">SUM(CF71:CF91)</f>
        <v>0</v>
      </c>
      <c r="CG335" s="449">
        <f t="shared" si="150"/>
        <v>0</v>
      </c>
      <c r="CH335" s="452">
        <f t="shared" si="150"/>
        <v>0</v>
      </c>
      <c r="CI335" s="449">
        <f t="shared" si="150"/>
        <v>0</v>
      </c>
      <c r="CJ335" s="452">
        <f t="shared" si="150"/>
        <v>0</v>
      </c>
      <c r="CK335" s="449">
        <f t="shared" si="150"/>
        <v>0</v>
      </c>
      <c r="CL335" s="452">
        <f t="shared" si="150"/>
        <v>0</v>
      </c>
      <c r="CM335" s="449">
        <f t="shared" si="150"/>
        <v>0</v>
      </c>
      <c r="CN335" s="452">
        <f t="shared" si="150"/>
        <v>0</v>
      </c>
      <c r="CO335" s="449">
        <f t="shared" si="150"/>
        <v>0</v>
      </c>
      <c r="CP335" s="452">
        <f t="shared" si="150"/>
        <v>0</v>
      </c>
      <c r="CQ335" s="449">
        <f t="shared" si="150"/>
        <v>0</v>
      </c>
      <c r="CR335" s="452">
        <f t="shared" si="150"/>
        <v>0</v>
      </c>
      <c r="CS335" s="449">
        <f t="shared" si="150"/>
        <v>0</v>
      </c>
      <c r="CT335" s="452">
        <f t="shared" si="150"/>
        <v>0</v>
      </c>
      <c r="CU335" s="449">
        <f t="shared" si="150"/>
        <v>0</v>
      </c>
      <c r="CV335" s="452">
        <f t="shared" si="150"/>
        <v>0</v>
      </c>
      <c r="CW335" s="449">
        <f t="shared" si="150"/>
        <v>0</v>
      </c>
      <c r="CX335" s="452">
        <f t="shared" si="150"/>
        <v>0</v>
      </c>
      <c r="CY335" s="449">
        <f t="shared" si="150"/>
        <v>0</v>
      </c>
      <c r="CZ335" s="452">
        <f t="shared" si="150"/>
        <v>0</v>
      </c>
      <c r="DA335" s="449">
        <f t="shared" si="150"/>
        <v>0</v>
      </c>
      <c r="DB335" s="452">
        <f t="shared" si="150"/>
        <v>0</v>
      </c>
      <c r="DC335" s="449">
        <f t="shared" si="150"/>
        <v>0</v>
      </c>
      <c r="DD335" s="452">
        <f t="shared" si="150"/>
        <v>0</v>
      </c>
      <c r="DE335" s="449">
        <f t="shared" si="150"/>
        <v>0</v>
      </c>
      <c r="DF335" s="3192" t="s">
        <v>1086</v>
      </c>
      <c r="DG335" s="3193"/>
      <c r="DH335" s="3193"/>
      <c r="DI335" s="3193"/>
      <c r="DJ335" s="3193"/>
      <c r="DK335" s="3193"/>
      <c r="DL335" s="3193"/>
      <c r="DM335" s="657"/>
      <c r="DN335" s="657"/>
      <c r="DO335" s="1122"/>
      <c r="DP335" s="564">
        <v>0</v>
      </c>
      <c r="DQ335" s="200">
        <v>0</v>
      </c>
      <c r="DR335" s="200">
        <v>0</v>
      </c>
      <c r="DS335" s="200">
        <v>0</v>
      </c>
      <c r="DT335" s="200">
        <v>0</v>
      </c>
      <c r="DU335" s="200">
        <v>0</v>
      </c>
      <c r="DV335" s="200">
        <v>0</v>
      </c>
      <c r="DW335" s="200">
        <v>0</v>
      </c>
      <c r="DX335" s="200">
        <v>0</v>
      </c>
      <c r="DY335" s="397"/>
    </row>
    <row r="336" spans="1:129" ht="15.95" customHeight="1">
      <c r="B336" s="3191"/>
      <c r="C336" s="453">
        <f>SUM(C335:D335)</f>
        <v>0</v>
      </c>
      <c r="D336" s="454" t="str">
        <f>IF(C336&gt;0,"fois","")</f>
        <v/>
      </c>
      <c r="E336" s="453">
        <f>SUM(E335:F335)</f>
        <v>0</v>
      </c>
      <c r="F336" s="454" t="str">
        <f>IF(E336&gt;0,"fois","")</f>
        <v/>
      </c>
      <c r="G336" s="453">
        <f>SUM(G335:H335)</f>
        <v>0</v>
      </c>
      <c r="H336" s="454" t="str">
        <f>IF(G336&gt;0,"fois","")</f>
        <v/>
      </c>
      <c r="I336" s="453">
        <f>SUM(I335:J335)</f>
        <v>0</v>
      </c>
      <c r="J336" s="454" t="str">
        <f>IF(I336&gt;0,"fois","")</f>
        <v/>
      </c>
      <c r="K336" s="453">
        <f>SUM(K335:L335)</f>
        <v>0</v>
      </c>
      <c r="L336" s="454" t="str">
        <f>IF(K336&gt;0,"fois","")</f>
        <v/>
      </c>
      <c r="M336" s="453">
        <f>SUM(M335:N335)</f>
        <v>0</v>
      </c>
      <c r="N336" s="454" t="str">
        <f>IF(M336&gt;0,"fois","")</f>
        <v/>
      </c>
      <c r="O336" s="453">
        <f>SUM(O335:P335)</f>
        <v>0</v>
      </c>
      <c r="P336" s="454" t="str">
        <f>IF(O336&gt;0,"fois","")</f>
        <v/>
      </c>
      <c r="Q336" s="453">
        <f>SUM(Q335:R335)</f>
        <v>0</v>
      </c>
      <c r="R336" s="454" t="str">
        <f>IF(Q336&gt;0,"fois","")</f>
        <v/>
      </c>
      <c r="S336" s="453">
        <f>SUM(S335:T335)</f>
        <v>0</v>
      </c>
      <c r="T336" s="454" t="str">
        <f>IF(S336&gt;0,"fois","")</f>
        <v/>
      </c>
      <c r="U336" s="453">
        <f>SUM(U335:V335)</f>
        <v>0</v>
      </c>
      <c r="V336" s="454" t="str">
        <f>IF(U336&gt;0,"fois","")</f>
        <v/>
      </c>
      <c r="W336" s="453">
        <f>SUM(W335:X335)</f>
        <v>0</v>
      </c>
      <c r="X336" s="454" t="str">
        <f>IF(W336&gt;0,"fois","")</f>
        <v/>
      </c>
      <c r="Y336" s="453">
        <f>SUM(Y335:Z335)</f>
        <v>0</v>
      </c>
      <c r="Z336" s="454" t="str">
        <f>IF(Y336&gt;0,"fois","")</f>
        <v/>
      </c>
      <c r="AA336" s="453">
        <f>SUM(AA335:AB335)</f>
        <v>0</v>
      </c>
      <c r="AB336" s="454" t="str">
        <f>IF(AA336&gt;0,"fois","")</f>
        <v/>
      </c>
      <c r="AC336" s="410"/>
      <c r="AD336" s="453">
        <f>SUM(AD335:AE335)</f>
        <v>0</v>
      </c>
      <c r="AE336" s="454" t="str">
        <f>IF(AD336&gt;0,"fois","")</f>
        <v/>
      </c>
      <c r="AF336" s="453">
        <f>SUM(AF335:AG335)</f>
        <v>0</v>
      </c>
      <c r="AG336" s="454" t="str">
        <f>IF(AF336&gt;0,"fois","")</f>
        <v/>
      </c>
      <c r="AH336" s="453">
        <f>SUM(AH335:AI335)</f>
        <v>0</v>
      </c>
      <c r="AI336" s="454" t="str">
        <f>IF(AH336&gt;0,"fois","")</f>
        <v/>
      </c>
      <c r="AJ336" s="453">
        <f>SUM(AJ335:AK335)</f>
        <v>0</v>
      </c>
      <c r="AK336" s="454" t="str">
        <f>IF(AJ336&gt;0,"fois","")</f>
        <v/>
      </c>
      <c r="AL336" s="453">
        <f>SUM(AL335:AM335)</f>
        <v>0</v>
      </c>
      <c r="AM336" s="454" t="str">
        <f>IF(AL336&gt;0,"fois","")</f>
        <v/>
      </c>
      <c r="AN336" s="453">
        <f>SUM(AN335:AO335)</f>
        <v>0</v>
      </c>
      <c r="AO336" s="454" t="str">
        <f>IF(AN336&gt;0,"fois","")</f>
        <v/>
      </c>
      <c r="AP336" s="453">
        <f>SUM(AP335:AQ335)</f>
        <v>0</v>
      </c>
      <c r="AQ336" s="454" t="str">
        <f>IF(AP336&gt;0,"fois","")</f>
        <v/>
      </c>
      <c r="AR336" s="453">
        <f>SUM(AR335:AS335)</f>
        <v>0</v>
      </c>
      <c r="AS336" s="454" t="str">
        <f>IF(AR336&gt;0,"fois","")</f>
        <v/>
      </c>
      <c r="AT336" s="453">
        <f>SUM(AT335:AU335)</f>
        <v>0</v>
      </c>
      <c r="AU336" s="454" t="str">
        <f>IF(AT336&gt;0,"fois","")</f>
        <v/>
      </c>
      <c r="AV336" s="453">
        <f>SUM(AV335:AW335)</f>
        <v>0</v>
      </c>
      <c r="AW336" s="454" t="str">
        <f>IF(AV336&gt;0,"fois","")</f>
        <v/>
      </c>
      <c r="AX336" s="453">
        <f>SUM(AX335:AY335)</f>
        <v>0</v>
      </c>
      <c r="AY336" s="454" t="str">
        <f>IF(AX336&gt;0,"fois","")</f>
        <v/>
      </c>
      <c r="AZ336" s="453">
        <f>SUM(AZ335:BA335)</f>
        <v>0</v>
      </c>
      <c r="BA336" s="454" t="str">
        <f>IF(AZ336&gt;0,"fois","")</f>
        <v/>
      </c>
      <c r="BB336" s="453">
        <f>SUM(BB335:BC335)</f>
        <v>0</v>
      </c>
      <c r="BC336" s="454" t="str">
        <f>IF(BB336&gt;0,"fois","")</f>
        <v/>
      </c>
      <c r="BD336" s="411"/>
      <c r="BE336" s="453">
        <f>SUM(BE335:BF335)</f>
        <v>0</v>
      </c>
      <c r="BF336" s="454" t="str">
        <f>IF(BE336&gt;0,"fois","")</f>
        <v/>
      </c>
      <c r="BG336" s="453">
        <f>SUM(BG335:BH335)</f>
        <v>0</v>
      </c>
      <c r="BH336" s="454" t="str">
        <f>IF(BG336&gt;0,"fois","")</f>
        <v/>
      </c>
      <c r="BI336" s="453">
        <f>SUM(BI335:BJ335)</f>
        <v>0</v>
      </c>
      <c r="BJ336" s="454" t="str">
        <f>IF(BI336&gt;0,"fois","")</f>
        <v/>
      </c>
      <c r="BK336" s="453">
        <f>SUM(BK335:BL335)</f>
        <v>0</v>
      </c>
      <c r="BL336" s="454" t="str">
        <f>IF(BK336&gt;0,"fois","")</f>
        <v/>
      </c>
      <c r="BM336" s="453">
        <f>SUM(BM335:BN335)</f>
        <v>0</v>
      </c>
      <c r="BN336" s="454" t="str">
        <f>IF(BM336&gt;0,"fois","")</f>
        <v/>
      </c>
      <c r="BO336" s="453">
        <f>SUM(BO335:BP335)</f>
        <v>0</v>
      </c>
      <c r="BP336" s="454" t="str">
        <f>IF(BO336&gt;0,"fois","")</f>
        <v/>
      </c>
      <c r="BQ336" s="453">
        <f>SUM(BQ335:BR335)</f>
        <v>0</v>
      </c>
      <c r="BR336" s="454" t="str">
        <f>IF(BQ336&gt;0,"fois","")</f>
        <v/>
      </c>
      <c r="BS336" s="453">
        <f>SUM(BS335:BT335)</f>
        <v>0</v>
      </c>
      <c r="BT336" s="454" t="str">
        <f>IF(BS336&gt;0,"fois","")</f>
        <v/>
      </c>
      <c r="BU336" s="453">
        <f>SUM(BU335:BV335)</f>
        <v>0</v>
      </c>
      <c r="BV336" s="454" t="str">
        <f>IF(BU336&gt;0,"fois","")</f>
        <v/>
      </c>
      <c r="BW336" s="453">
        <f>SUM(BW335:BX335)</f>
        <v>0</v>
      </c>
      <c r="BX336" s="454" t="str">
        <f>IF(BW336&gt;0,"fois","")</f>
        <v/>
      </c>
      <c r="BY336" s="453">
        <f>SUM(BY335:BZ335)</f>
        <v>0</v>
      </c>
      <c r="BZ336" s="454" t="str">
        <f>IF(BY336&gt;0,"fois","")</f>
        <v/>
      </c>
      <c r="CA336" s="453">
        <f>SUM(CA335:CB335)</f>
        <v>0</v>
      </c>
      <c r="CB336" s="454" t="str">
        <f>IF(CA336&gt;0,"fois","")</f>
        <v/>
      </c>
      <c r="CC336" s="453">
        <f>SUM(CC335:CD335)</f>
        <v>0</v>
      </c>
      <c r="CD336" s="454" t="str">
        <f>IF(CC336&gt;0,"fois","")</f>
        <v/>
      </c>
      <c r="CE336" s="412"/>
      <c r="CF336" s="453">
        <f>SUM(CF335:CG335)</f>
        <v>0</v>
      </c>
      <c r="CG336" s="454" t="str">
        <f>IF(CF336&gt;0,"fois","")</f>
        <v/>
      </c>
      <c r="CH336" s="453">
        <f>SUM(CH335:CI335)</f>
        <v>0</v>
      </c>
      <c r="CI336" s="454" t="str">
        <f>IF(CH336&gt;0,"fois","")</f>
        <v/>
      </c>
      <c r="CJ336" s="453">
        <f>SUM(CJ335:CK335)</f>
        <v>0</v>
      </c>
      <c r="CK336" s="454" t="str">
        <f>IF(CJ336&gt;0,"fois","")</f>
        <v/>
      </c>
      <c r="CL336" s="453">
        <f>SUM(CL335:CM335)</f>
        <v>0</v>
      </c>
      <c r="CM336" s="454" t="str">
        <f>IF(CL336&gt;0,"fois","")</f>
        <v/>
      </c>
      <c r="CN336" s="453">
        <f>SUM(CN335:CO335)</f>
        <v>0</v>
      </c>
      <c r="CO336" s="454" t="str">
        <f>IF(CN336&gt;0,"fois","")</f>
        <v/>
      </c>
      <c r="CP336" s="453">
        <f>SUM(CP335:CQ335)</f>
        <v>0</v>
      </c>
      <c r="CQ336" s="454" t="str">
        <f>IF(CP336&gt;0,"fois","")</f>
        <v/>
      </c>
      <c r="CR336" s="453">
        <f>SUM(CR335:CS335)</f>
        <v>0</v>
      </c>
      <c r="CS336" s="454" t="str">
        <f>IF(CR336&gt;0,"fois","")</f>
        <v/>
      </c>
      <c r="CT336" s="453">
        <f>SUM(CT335:CU335)</f>
        <v>0</v>
      </c>
      <c r="CU336" s="454" t="str">
        <f>IF(CT336&gt;0,"fois","")</f>
        <v/>
      </c>
      <c r="CV336" s="453">
        <f>SUM(CV335:CW335)</f>
        <v>0</v>
      </c>
      <c r="CW336" s="454" t="str">
        <f>IF(CV336&gt;0,"fois","")</f>
        <v/>
      </c>
      <c r="CX336" s="453">
        <f>SUM(CX335:CY335)</f>
        <v>0</v>
      </c>
      <c r="CY336" s="454" t="str">
        <f>IF(CX336&gt;0,"fois","")</f>
        <v/>
      </c>
      <c r="CZ336" s="453">
        <f>SUM(CZ335:DA335)</f>
        <v>0</v>
      </c>
      <c r="DA336" s="454" t="str">
        <f>IF(CZ336&gt;0,"fois","")</f>
        <v/>
      </c>
      <c r="DB336" s="453">
        <f>SUM(DB335:DC335)</f>
        <v>0</v>
      </c>
      <c r="DC336" s="454" t="str">
        <f>IF(DB336&gt;0,"fois","")</f>
        <v/>
      </c>
      <c r="DD336" s="453">
        <f>SUM(DD335:DE335)</f>
        <v>0</v>
      </c>
      <c r="DE336" s="454" t="str">
        <f>IF(DD336&gt;0,"fois","")</f>
        <v/>
      </c>
      <c r="DF336" s="3194"/>
      <c r="DG336" s="3195"/>
      <c r="DH336" s="3195"/>
      <c r="DI336" s="3195"/>
      <c r="DJ336" s="3195"/>
      <c r="DK336" s="3195"/>
      <c r="DL336" s="3195"/>
      <c r="DM336" s="658"/>
      <c r="DN336" s="658"/>
      <c r="DO336" s="1123"/>
      <c r="DP336" s="564">
        <v>0</v>
      </c>
      <c r="DQ336" s="200">
        <v>0</v>
      </c>
      <c r="DR336" s="200">
        <v>0</v>
      </c>
      <c r="DS336" s="200">
        <v>0</v>
      </c>
      <c r="DT336" s="200">
        <v>0</v>
      </c>
      <c r="DU336" s="200">
        <v>0</v>
      </c>
      <c r="DV336" s="200">
        <v>0</v>
      </c>
      <c r="DW336" s="200">
        <v>0</v>
      </c>
      <c r="DX336" s="200">
        <v>0</v>
      </c>
      <c r="DY336" s="397"/>
    </row>
    <row r="337" spans="1:129" ht="15.95" customHeight="1">
      <c r="B337" s="456" t="s">
        <v>1087</v>
      </c>
      <c r="C337" s="2985" t="str">
        <f>IF(SUM(C335:D335)&lt;=I340,"OK","Trop")</f>
        <v>OK</v>
      </c>
      <c r="D337" s="2986"/>
      <c r="E337" s="2985" t="str">
        <f>IF(SUM(E335:F335)&lt;=I340,"OK","Trop")</f>
        <v>OK</v>
      </c>
      <c r="F337" s="2986"/>
      <c r="G337" s="2985" t="str">
        <f>IF(SUM(G335:H335)&lt;=I340,"OK","Trop")</f>
        <v>OK</v>
      </c>
      <c r="H337" s="2986"/>
      <c r="I337" s="2985" t="str">
        <f>IF(SUM(I335:J335)&lt;=I340,"OK","Trop")</f>
        <v>OK</v>
      </c>
      <c r="J337" s="2986"/>
      <c r="K337" s="2985" t="str">
        <f>IF(SUM(K335:L335)&lt;=I340,"OK","Trop")</f>
        <v>OK</v>
      </c>
      <c r="L337" s="2986"/>
      <c r="M337" s="2985" t="str">
        <f>IF(SUM(M335:N335)&lt;=I340,"OK","Trop")</f>
        <v>OK</v>
      </c>
      <c r="N337" s="2986"/>
      <c r="O337" s="2985" t="str">
        <f>IF(SUM(O335:P335)&lt;=I340,"OK","Trop")</f>
        <v>OK</v>
      </c>
      <c r="P337" s="2986"/>
      <c r="Q337" s="2985" t="str">
        <f>IF(SUM(Q335:R335)&lt;=I340,"OK","Trop")</f>
        <v>OK</v>
      </c>
      <c r="R337" s="2986"/>
      <c r="S337" s="2985" t="str">
        <f>IF(SUM(S335:T335)&lt;=I340,"OK","Trop")</f>
        <v>OK</v>
      </c>
      <c r="T337" s="2986"/>
      <c r="U337" s="2985" t="str">
        <f>IF(SUM(U335:V335)&lt;=I340,"OK","Trop")</f>
        <v>OK</v>
      </c>
      <c r="V337" s="2986"/>
      <c r="W337" s="2985" t="str">
        <f>IF(SUM(W335:X335)&lt;=I340,"OK","Trop")</f>
        <v>OK</v>
      </c>
      <c r="X337" s="2986"/>
      <c r="Y337" s="2985" t="str">
        <f>IF(SUM(Y335:Z335)&lt;=I340,"OK","Trop")</f>
        <v>OK</v>
      </c>
      <c r="Z337" s="2986"/>
      <c r="AA337" s="2985" t="str">
        <f>IF(SUM(AA335:AB335)&lt;=I340,"OK","Trop")</f>
        <v>OK</v>
      </c>
      <c r="AB337" s="2986"/>
      <c r="AC337" s="410"/>
      <c r="AD337" s="2985" t="str">
        <f>IF(SUM(AD335:AE335)&lt;=AJ340,"OK","Trop")</f>
        <v>OK</v>
      </c>
      <c r="AE337" s="2986"/>
      <c r="AF337" s="2985" t="str">
        <f>IF(SUM(AF335:AG335)&lt;=AJ340,"OK","Trop")</f>
        <v>OK</v>
      </c>
      <c r="AG337" s="2986"/>
      <c r="AH337" s="2985" t="str">
        <f>IF(SUM(AH335:AI335)&lt;=AJ340,"OK","Trop")</f>
        <v>OK</v>
      </c>
      <c r="AI337" s="2986"/>
      <c r="AJ337" s="2985" t="str">
        <f>IF(SUM(AJ335:AK335)&lt;=AJ340,"OK","Trop")</f>
        <v>OK</v>
      </c>
      <c r="AK337" s="2986"/>
      <c r="AL337" s="2985" t="str">
        <f>IF(SUM(AL335:AM335)&lt;=AJ340,"OK","Trop")</f>
        <v>OK</v>
      </c>
      <c r="AM337" s="2986"/>
      <c r="AN337" s="2985" t="str">
        <f>IF(SUM(AN335:AO335)&lt;=AJ340,"OK","Trop")</f>
        <v>OK</v>
      </c>
      <c r="AO337" s="2986"/>
      <c r="AP337" s="2985" t="str">
        <f>IF(SUM(AP335:AQ335)&lt;=AJ340,"OK","Trop")</f>
        <v>OK</v>
      </c>
      <c r="AQ337" s="2986"/>
      <c r="AR337" s="2985" t="str">
        <f>IF(SUM(AR335:AS335)&lt;=AJ340,"OK","Trop")</f>
        <v>OK</v>
      </c>
      <c r="AS337" s="2986"/>
      <c r="AT337" s="2985" t="str">
        <f>IF(SUM(AT335:AU335)&lt;=AJ340,"OK","Trop")</f>
        <v>OK</v>
      </c>
      <c r="AU337" s="2986"/>
      <c r="AV337" s="2985" t="str">
        <f>IF(SUM(AV335:AW335)&lt;=AJ340,"OK","Trop")</f>
        <v>OK</v>
      </c>
      <c r="AW337" s="2986"/>
      <c r="AX337" s="2985" t="str">
        <f>IF(SUM(AX335:AY335)&lt;=AJ340,"OK","Trop")</f>
        <v>OK</v>
      </c>
      <c r="AY337" s="2986"/>
      <c r="AZ337" s="2985" t="str">
        <f>IF(SUM(AZ335:BA335)&lt;=AJ340,"OK","Trop")</f>
        <v>OK</v>
      </c>
      <c r="BA337" s="2986"/>
      <c r="BB337" s="2985" t="str">
        <f>IF(SUM(BB335:BC335)&lt;=AJ340,"OK","Trop")</f>
        <v>OK</v>
      </c>
      <c r="BC337" s="2986"/>
      <c r="BD337" s="411"/>
      <c r="BE337" s="2985" t="str">
        <f>IF(SUM(BE335:BF335)&lt;=BK340,"OK","Trop")</f>
        <v>OK</v>
      </c>
      <c r="BF337" s="2986"/>
      <c r="BG337" s="2985" t="str">
        <f>IF(SUM(BG335:BH335)&lt;=BK340,"OK","Trop")</f>
        <v>OK</v>
      </c>
      <c r="BH337" s="2986"/>
      <c r="BI337" s="2985" t="str">
        <f>IF(SUM(BI335:BJ335)&lt;=BK340,"OK","Trop")</f>
        <v>OK</v>
      </c>
      <c r="BJ337" s="2986"/>
      <c r="BK337" s="2985" t="str">
        <f>IF(SUM(BK335:BL335)&lt;=BK340,"OK","Trop")</f>
        <v>OK</v>
      </c>
      <c r="BL337" s="2986"/>
      <c r="BM337" s="2985" t="str">
        <f>IF(SUM(BM335:BN335)&lt;=BK340,"OK","Trop")</f>
        <v>OK</v>
      </c>
      <c r="BN337" s="2986"/>
      <c r="BO337" s="2985" t="str">
        <f>IF(SUM(BO335:BP335)&lt;=BK340,"OK","Trop")</f>
        <v>OK</v>
      </c>
      <c r="BP337" s="2986"/>
      <c r="BQ337" s="2985" t="str">
        <f>IF(SUM(BQ335:BR335)&lt;=BK340,"OK","Trop")</f>
        <v>OK</v>
      </c>
      <c r="BR337" s="2986"/>
      <c r="BS337" s="2985" t="str">
        <f>IF(SUM(BS335:BT335)&lt;=BK340,"OK","Trop")</f>
        <v>OK</v>
      </c>
      <c r="BT337" s="2986"/>
      <c r="BU337" s="2985" t="str">
        <f>IF(SUM(BU335:BV335)&lt;=BK340,"OK","Trop")</f>
        <v>OK</v>
      </c>
      <c r="BV337" s="2986"/>
      <c r="BW337" s="2985" t="str">
        <f>IF(SUM(BW335:BX335)&lt;=BK340,"OK","Trop")</f>
        <v>OK</v>
      </c>
      <c r="BX337" s="2986"/>
      <c r="BY337" s="2985" t="str">
        <f>IF(SUM(BY335:BZ335)&lt;=BK340,"OK","Trop")</f>
        <v>OK</v>
      </c>
      <c r="BZ337" s="2986"/>
      <c r="CA337" s="2985" t="str">
        <f>IF(SUM(CA335:CB335)&lt;=BK340,"OK","Trop")</f>
        <v>OK</v>
      </c>
      <c r="CB337" s="2986"/>
      <c r="CC337" s="2985" t="str">
        <f>IF(SUM(CC335:CD335)&lt;=BK340,"OK","Trop")</f>
        <v>OK</v>
      </c>
      <c r="CD337" s="2986"/>
      <c r="CE337" s="412"/>
      <c r="CF337" s="2985" t="str">
        <f>IF(SUM(CF335:CG335)&lt;=CL340,"OK","Trop")</f>
        <v>OK</v>
      </c>
      <c r="CG337" s="2986"/>
      <c r="CH337" s="2985" t="str">
        <f>IF(SUM(CH335:CI335)&lt;=CL340,"OK","Trop")</f>
        <v>OK</v>
      </c>
      <c r="CI337" s="2986"/>
      <c r="CJ337" s="2985" t="str">
        <f>IF(SUM(CJ335:CK335)&lt;=CL340,"OK","Trop")</f>
        <v>OK</v>
      </c>
      <c r="CK337" s="2986"/>
      <c r="CL337" s="2985" t="str">
        <f>IF(SUM(CL335:CM335)&lt;=CL340,"OK","Trop")</f>
        <v>OK</v>
      </c>
      <c r="CM337" s="2986"/>
      <c r="CN337" s="2985" t="str">
        <f>IF(SUM(CN335:CO335)&lt;=CL340,"OK","Trop")</f>
        <v>OK</v>
      </c>
      <c r="CO337" s="2986"/>
      <c r="CP337" s="2985" t="str">
        <f>IF(SUM(CP335:CQ335)&lt;=CL340,"OK","Trop")</f>
        <v>OK</v>
      </c>
      <c r="CQ337" s="2986"/>
      <c r="CR337" s="2985" t="str">
        <f>IF(SUM(CR335:CS335)&lt;=CL340,"OK","Trop")</f>
        <v>OK</v>
      </c>
      <c r="CS337" s="2986"/>
      <c r="CT337" s="2985" t="str">
        <f>IF(SUM(CT335:CU335)&lt;=CL340,"OK","Trop")</f>
        <v>OK</v>
      </c>
      <c r="CU337" s="2986"/>
      <c r="CV337" s="2985" t="str">
        <f>IF(SUM(CV335:CW335)&lt;=CL340,"OK","Trop")</f>
        <v>OK</v>
      </c>
      <c r="CW337" s="2986"/>
      <c r="CX337" s="2985" t="str">
        <f>IF(SUM(CX335:CY335)&lt;=CL340,"OK","Trop")</f>
        <v>OK</v>
      </c>
      <c r="CY337" s="2986"/>
      <c r="CZ337" s="2985" t="str">
        <f>IF(SUM(CZ335:DA335)&lt;=CL340,"OK","Trop")</f>
        <v>OK</v>
      </c>
      <c r="DA337" s="2986"/>
      <c r="DB337" s="2985" t="str">
        <f>IF(SUM(DB335:DC335)&lt;=CL340,"OK","Trop")</f>
        <v>OK</v>
      </c>
      <c r="DC337" s="2986"/>
      <c r="DD337" s="2985" t="str">
        <f>IF(SUM(DD335:DE335)&lt;=CL340,"OK","Trop")</f>
        <v>OK</v>
      </c>
      <c r="DE337" s="2986"/>
      <c r="DF337" s="457" t="s">
        <v>1088</v>
      </c>
      <c r="DG337" s="408"/>
      <c r="DH337" s="408"/>
      <c r="DI337" s="408"/>
      <c r="DJ337" s="270"/>
      <c r="DK337" s="270"/>
      <c r="DL337" s="270"/>
      <c r="DM337" s="270"/>
      <c r="DN337" s="270"/>
      <c r="DO337" s="1122"/>
      <c r="DP337" s="564">
        <v>0</v>
      </c>
      <c r="DQ337" s="200">
        <v>0</v>
      </c>
      <c r="DR337" s="200">
        <v>0</v>
      </c>
      <c r="DS337" s="200">
        <v>0</v>
      </c>
      <c r="DT337" s="200">
        <v>0</v>
      </c>
      <c r="DU337" s="200">
        <v>0</v>
      </c>
      <c r="DV337" s="200">
        <v>0</v>
      </c>
      <c r="DW337" s="200">
        <v>0</v>
      </c>
      <c r="DX337" s="200">
        <v>0</v>
      </c>
      <c r="DY337" s="397"/>
    </row>
    <row r="338" spans="1:129" ht="15.95" customHeight="1">
      <c r="B338" s="456" t="s">
        <v>1089</v>
      </c>
      <c r="C338" s="3000" t="str">
        <f>IF(C337="OK","",SUM(C335:D335)-I340)</f>
        <v/>
      </c>
      <c r="D338" s="3001"/>
      <c r="E338" s="3000" t="str">
        <f>IF(E337="OK","",SUM(E335:F335)-I340)</f>
        <v/>
      </c>
      <c r="F338" s="3001"/>
      <c r="G338" s="3000" t="str">
        <f>IF(G337="OK","",SUM(G335:H335)-I340)</f>
        <v/>
      </c>
      <c r="H338" s="3001"/>
      <c r="I338" s="3000" t="str">
        <f>IF(I337="OK","",SUM(I335:J335)-I340)</f>
        <v/>
      </c>
      <c r="J338" s="3001"/>
      <c r="K338" s="3000" t="str">
        <f>IF(K337="OK","",SUM(K335:L335)-I340)</f>
        <v/>
      </c>
      <c r="L338" s="3001"/>
      <c r="M338" s="3000" t="str">
        <f>IF(M337="OK","",SUM(M335:N335)-I340)</f>
        <v/>
      </c>
      <c r="N338" s="3001"/>
      <c r="O338" s="3000" t="str">
        <f>IF(O337="OK","",SUM(O335:P335)-I340)</f>
        <v/>
      </c>
      <c r="P338" s="3001"/>
      <c r="Q338" s="3000" t="str">
        <f>IF(Q337="OK","",SUM(Q335:R335)-I340)</f>
        <v/>
      </c>
      <c r="R338" s="3001"/>
      <c r="S338" s="3000" t="str">
        <f>IF(S337="OK","",SUM(S335:T335)-I340)</f>
        <v/>
      </c>
      <c r="T338" s="3001"/>
      <c r="U338" s="3000" t="str">
        <f>IF(U337="OK","",SUM(U335:V335)-I340)</f>
        <v/>
      </c>
      <c r="V338" s="3001"/>
      <c r="W338" s="3000" t="str">
        <f>IF(W337="OK","",SUM(W335:X335)-I340)</f>
        <v/>
      </c>
      <c r="X338" s="3001"/>
      <c r="Y338" s="3000" t="str">
        <f>IF(Y337="OK","",SUM(Y335:Z335)-I340)</f>
        <v/>
      </c>
      <c r="Z338" s="3001"/>
      <c r="AA338" s="3000" t="str">
        <f>IF(AA337="OK","",SUM(AA335:AB335)-I340)</f>
        <v/>
      </c>
      <c r="AB338" s="3001"/>
      <c r="AC338" s="410"/>
      <c r="AD338" s="3000" t="str">
        <f>IF(AD337="OK","",SUM(AD335:AE335)-AJ340)</f>
        <v/>
      </c>
      <c r="AE338" s="3001"/>
      <c r="AF338" s="3000" t="str">
        <f>IF(AF337="OK","",SUM(AF335:AG335)-AJ340)</f>
        <v/>
      </c>
      <c r="AG338" s="3001"/>
      <c r="AH338" s="3000" t="str">
        <f>IF(AH337="OK","",SUM(AH335:AI335)-AJ340)</f>
        <v/>
      </c>
      <c r="AI338" s="3001"/>
      <c r="AJ338" s="3000" t="str">
        <f>IF(AJ337="OK","",SUM(AJ335:AK335)-AJ340)</f>
        <v/>
      </c>
      <c r="AK338" s="3001"/>
      <c r="AL338" s="3000" t="str">
        <f>IF(AL337="OK","",SUM(AL335:AM335)-AJ340)</f>
        <v/>
      </c>
      <c r="AM338" s="3001"/>
      <c r="AN338" s="3000" t="str">
        <f>IF(AN337="OK","",SUM(AN335:AO335)-AJ340)</f>
        <v/>
      </c>
      <c r="AO338" s="3001"/>
      <c r="AP338" s="3000" t="str">
        <f>IF(AP337="OK","",SUM(AP335:AQ335)-AJ340)</f>
        <v/>
      </c>
      <c r="AQ338" s="3001"/>
      <c r="AR338" s="3000" t="str">
        <f>IF(AR337="OK","",SUM(AR335:AS335)-AJ340)</f>
        <v/>
      </c>
      <c r="AS338" s="3001"/>
      <c r="AT338" s="3000" t="str">
        <f>IF(AT337="OK","",SUM(AT335:AU335)-AJ340)</f>
        <v/>
      </c>
      <c r="AU338" s="3001"/>
      <c r="AV338" s="3000" t="str">
        <f>IF(AV337="OK","",SUM(AV335:AW335)-AJ340)</f>
        <v/>
      </c>
      <c r="AW338" s="3001"/>
      <c r="AX338" s="3000" t="str">
        <f>IF(AX337="OK","",SUM(AX335:AY335)-AJ340)</f>
        <v/>
      </c>
      <c r="AY338" s="3001"/>
      <c r="AZ338" s="3000" t="str">
        <f>IF(AZ337="OK","",SUM(AZ335:BA335)-AJ340)</f>
        <v/>
      </c>
      <c r="BA338" s="3001"/>
      <c r="BB338" s="3000" t="str">
        <f>IF(BB337="OK","",SUM(BB335:BC335)-AJ340)</f>
        <v/>
      </c>
      <c r="BC338" s="3001"/>
      <c r="BD338" s="411"/>
      <c r="BE338" s="3000" t="str">
        <f>IF(BE337="OK","",SUM(BE335:BF335)-BK340)</f>
        <v/>
      </c>
      <c r="BF338" s="3001"/>
      <c r="BG338" s="3000" t="str">
        <f>IF(BG337="OK","",SUM(BG335:BH335)-BK340)</f>
        <v/>
      </c>
      <c r="BH338" s="3001"/>
      <c r="BI338" s="3000" t="str">
        <f>IF(BI337="OK","",SUM(BI335:BJ335)-BK340)</f>
        <v/>
      </c>
      <c r="BJ338" s="3001"/>
      <c r="BK338" s="3000" t="str">
        <f>IF(BK337="OK","",SUM(BK335:BL335)-BK340)</f>
        <v/>
      </c>
      <c r="BL338" s="3001"/>
      <c r="BM338" s="3000" t="str">
        <f>IF(BM337="OK","",SUM(BM335:BN335)-BK340)</f>
        <v/>
      </c>
      <c r="BN338" s="3001"/>
      <c r="BO338" s="3000" t="str">
        <f>IF(BO337="OK","",SUM(BO335:BP335)-BK340)</f>
        <v/>
      </c>
      <c r="BP338" s="3001"/>
      <c r="BQ338" s="3000" t="str">
        <f>IF(BQ337="OK","",SUM(BQ335:BR335)-BK340)</f>
        <v/>
      </c>
      <c r="BR338" s="3001"/>
      <c r="BS338" s="3000" t="str">
        <f>IF(BS337="OK","",SUM(BS335:BT335)-BK340)</f>
        <v/>
      </c>
      <c r="BT338" s="3001"/>
      <c r="BU338" s="3000" t="str">
        <f>IF(BU337="OK","",SUM(BU335:BV335)-BK340)</f>
        <v/>
      </c>
      <c r="BV338" s="3001"/>
      <c r="BW338" s="3000" t="str">
        <f>IF(BW337="OK","",SUM(BW335:BX335)-BK340)</f>
        <v/>
      </c>
      <c r="BX338" s="3001"/>
      <c r="BY338" s="3000" t="str">
        <f>IF(BY337="OK","",SUM(BY335:BZ335)-BK340)</f>
        <v/>
      </c>
      <c r="BZ338" s="3001"/>
      <c r="CA338" s="3000" t="str">
        <f>IF(CA337="OK","",SUM(CA335:CB335)-BK340)</f>
        <v/>
      </c>
      <c r="CB338" s="3001"/>
      <c r="CC338" s="3000" t="str">
        <f>IF(CC337="OK","",SUM(CC335:CD335)-BK340)</f>
        <v/>
      </c>
      <c r="CD338" s="3001"/>
      <c r="CE338" s="412"/>
      <c r="CF338" s="3000" t="str">
        <f>IF(CF337="OK","",SUM(CF335:CG335)-CL340)</f>
        <v/>
      </c>
      <c r="CG338" s="3001"/>
      <c r="CH338" s="3000" t="str">
        <f>IF(CH337="OK","",SUM(CH335:CI335)-CL340)</f>
        <v/>
      </c>
      <c r="CI338" s="3001"/>
      <c r="CJ338" s="3000" t="str">
        <f>IF(CJ337="OK","",SUM(CJ335:CK335)-CL340)</f>
        <v/>
      </c>
      <c r="CK338" s="3001"/>
      <c r="CL338" s="3000" t="str">
        <f>IF(CL337="OK","",SUM(CL335:CM335)-CL340)</f>
        <v/>
      </c>
      <c r="CM338" s="3001"/>
      <c r="CN338" s="3000" t="str">
        <f>IF(CN337="OK","",SUM(CN335:CO335)-CL340)</f>
        <v/>
      </c>
      <c r="CO338" s="3001"/>
      <c r="CP338" s="3000" t="str">
        <f>IF(CP337="OK","",SUM(CP335:CQ335)-CL340)</f>
        <v/>
      </c>
      <c r="CQ338" s="3001"/>
      <c r="CR338" s="3000" t="str">
        <f>IF(CR337="OK","",SUM(CR335:CS335)-CL340)</f>
        <v/>
      </c>
      <c r="CS338" s="3001"/>
      <c r="CT338" s="3000" t="str">
        <f>IF(CT337="OK","",SUM(CT335:CU335)-CL340)</f>
        <v/>
      </c>
      <c r="CU338" s="3001"/>
      <c r="CV338" s="3000" t="str">
        <f>IF(CV337="OK","",SUM(CV335:CW335)-CL340)</f>
        <v/>
      </c>
      <c r="CW338" s="3001"/>
      <c r="CX338" s="3000" t="str">
        <f>IF(CX337="OK","",SUM(CX335:CY335)-CL340)</f>
        <v/>
      </c>
      <c r="CY338" s="3001"/>
      <c r="CZ338" s="3000" t="str">
        <f>IF(CZ337="OK","",SUM(CZ335:DA335)-CL340)</f>
        <v/>
      </c>
      <c r="DA338" s="3001"/>
      <c r="DB338" s="3000" t="str">
        <f>IF(DB337="OK","",SUM(DB335:DC335)-CL340)</f>
        <v/>
      </c>
      <c r="DC338" s="3001"/>
      <c r="DD338" s="3000" t="str">
        <f>IF(DD337="OK","",SUM(DD335:DE335)-CL340)</f>
        <v/>
      </c>
      <c r="DE338" s="3001"/>
      <c r="DF338" s="457" t="s">
        <v>1090</v>
      </c>
      <c r="DG338" s="408"/>
      <c r="DH338" s="408"/>
      <c r="DI338" s="408"/>
      <c r="DJ338" s="270"/>
      <c r="DK338" s="270"/>
      <c r="DL338" s="270"/>
      <c r="DM338" s="270"/>
      <c r="DN338" s="270"/>
      <c r="DO338" s="1122"/>
      <c r="DP338" s="564">
        <v>0</v>
      </c>
      <c r="DQ338" s="200">
        <v>0</v>
      </c>
      <c r="DR338" s="200">
        <v>0</v>
      </c>
      <c r="DS338" s="200">
        <v>0</v>
      </c>
      <c r="DT338" s="200">
        <v>0</v>
      </c>
      <c r="DU338" s="200">
        <v>0</v>
      </c>
      <c r="DV338" s="200">
        <v>0</v>
      </c>
      <c r="DW338" s="200">
        <v>0</v>
      </c>
      <c r="DX338" s="200">
        <v>0</v>
      </c>
      <c r="DY338" s="397"/>
    </row>
    <row r="339" spans="1:129" ht="15.95" customHeight="1">
      <c r="B339" s="501">
        <f>COUNTA(B71:B91)</f>
        <v>19</v>
      </c>
      <c r="C339" s="1124" t="s">
        <v>1091</v>
      </c>
      <c r="D339" s="460"/>
      <c r="E339" s="461"/>
      <c r="F339" s="461"/>
      <c r="G339" s="461"/>
      <c r="H339" s="462"/>
      <c r="I339" s="459" t="s">
        <v>1092</v>
      </c>
      <c r="J339" s="460"/>
      <c r="K339" s="461"/>
      <c r="L339" s="461"/>
      <c r="M339" s="461"/>
      <c r="N339" s="463"/>
      <c r="O339" s="459" t="s">
        <v>1093</v>
      </c>
      <c r="P339" s="461"/>
      <c r="Q339" s="461"/>
      <c r="R339" s="461"/>
      <c r="S339" s="463"/>
      <c r="T339" s="459" t="s">
        <v>1094</v>
      </c>
      <c r="U339" s="464"/>
      <c r="V339" s="461"/>
      <c r="W339" s="461"/>
      <c r="X339" s="461"/>
      <c r="Y339" s="461"/>
      <c r="Z339" s="461"/>
      <c r="AA339" s="461"/>
      <c r="AB339" s="463"/>
      <c r="AC339" s="410"/>
      <c r="AD339" s="1124" t="s">
        <v>1091</v>
      </c>
      <c r="AE339" s="460"/>
      <c r="AF339" s="461"/>
      <c r="AG339" s="461"/>
      <c r="AH339" s="461"/>
      <c r="AI339" s="462"/>
      <c r="AJ339" s="459" t="s">
        <v>1092</v>
      </c>
      <c r="AK339" s="460"/>
      <c r="AL339" s="461"/>
      <c r="AM339" s="461"/>
      <c r="AN339" s="461"/>
      <c r="AO339" s="463"/>
      <c r="AP339" s="459" t="s">
        <v>1093</v>
      </c>
      <c r="AQ339" s="461"/>
      <c r="AR339" s="461"/>
      <c r="AS339" s="461"/>
      <c r="AT339" s="463"/>
      <c r="AU339" s="459" t="s">
        <v>1094</v>
      </c>
      <c r="AV339" s="464"/>
      <c r="AW339" s="461"/>
      <c r="AX339" s="461"/>
      <c r="AY339" s="461"/>
      <c r="AZ339" s="461"/>
      <c r="BA339" s="461"/>
      <c r="BB339" s="461"/>
      <c r="BC339" s="463"/>
      <c r="BD339" s="411"/>
      <c r="BE339" s="1124" t="s">
        <v>1091</v>
      </c>
      <c r="BF339" s="460"/>
      <c r="BG339" s="461"/>
      <c r="BH339" s="461"/>
      <c r="BI339" s="461"/>
      <c r="BJ339" s="462"/>
      <c r="BK339" s="459" t="s">
        <v>1092</v>
      </c>
      <c r="BL339" s="460"/>
      <c r="BM339" s="461"/>
      <c r="BN339" s="461"/>
      <c r="BO339" s="461"/>
      <c r="BP339" s="463"/>
      <c r="BQ339" s="459" t="s">
        <v>1093</v>
      </c>
      <c r="BR339" s="461"/>
      <c r="BS339" s="461"/>
      <c r="BT339" s="461"/>
      <c r="BU339" s="463"/>
      <c r="BV339" s="459" t="s">
        <v>1094</v>
      </c>
      <c r="BW339" s="464"/>
      <c r="BX339" s="461"/>
      <c r="BY339" s="461"/>
      <c r="BZ339" s="461"/>
      <c r="CA339" s="461"/>
      <c r="CB339" s="461"/>
      <c r="CC339" s="461"/>
      <c r="CD339" s="463"/>
      <c r="CE339" s="412"/>
      <c r="CF339" s="1124" t="s">
        <v>1091</v>
      </c>
      <c r="CG339" s="460"/>
      <c r="CH339" s="461"/>
      <c r="CI339" s="461"/>
      <c r="CJ339" s="461"/>
      <c r="CK339" s="462"/>
      <c r="CL339" s="459" t="s">
        <v>1092</v>
      </c>
      <c r="CM339" s="460"/>
      <c r="CN339" s="461"/>
      <c r="CO339" s="461"/>
      <c r="CP339" s="461"/>
      <c r="CQ339" s="463"/>
      <c r="CR339" s="459" t="s">
        <v>1093</v>
      </c>
      <c r="CS339" s="461"/>
      <c r="CT339" s="461"/>
      <c r="CU339" s="461"/>
      <c r="CV339" s="463"/>
      <c r="CW339" s="459" t="s">
        <v>1094</v>
      </c>
      <c r="CX339" s="464"/>
      <c r="CY339" s="461"/>
      <c r="CZ339" s="461"/>
      <c r="DA339" s="461"/>
      <c r="DB339" s="461"/>
      <c r="DC339" s="461"/>
      <c r="DD339" s="461"/>
      <c r="DE339" s="463"/>
      <c r="DF339" s="3660">
        <f>B339</f>
        <v>19</v>
      </c>
      <c r="DG339" s="3661"/>
      <c r="DH339" s="3661"/>
      <c r="DI339" s="502" t="s">
        <v>1095</v>
      </c>
      <c r="DJ339" s="502"/>
      <c r="DK339" s="270">
        <v>0</v>
      </c>
      <c r="DL339" s="270">
        <v>0</v>
      </c>
      <c r="DM339" s="270">
        <v>0</v>
      </c>
      <c r="DN339" s="270">
        <v>0</v>
      </c>
      <c r="DO339" s="1122"/>
      <c r="DP339" s="564">
        <v>0</v>
      </c>
      <c r="DQ339" s="200">
        <v>0</v>
      </c>
      <c r="DR339" s="200">
        <v>0</v>
      </c>
      <c r="DS339" s="200">
        <v>0</v>
      </c>
      <c r="DT339" s="200">
        <v>0</v>
      </c>
      <c r="DU339" s="200">
        <v>0</v>
      </c>
      <c r="DV339" s="200">
        <v>0</v>
      </c>
      <c r="DW339" s="200">
        <v>0</v>
      </c>
      <c r="DX339" s="200">
        <v>0</v>
      </c>
      <c r="DY339" s="397"/>
    </row>
    <row r="340" spans="1:129" ht="15.95" customHeight="1" thickBot="1">
      <c r="B340" s="466" t="s">
        <v>1096</v>
      </c>
      <c r="C340" s="3198">
        <v>20</v>
      </c>
      <c r="D340" s="3199"/>
      <c r="E340" s="3199"/>
      <c r="F340" s="3199"/>
      <c r="G340" s="3199"/>
      <c r="H340" s="3200"/>
      <c r="I340" s="3201">
        <f>(J333/P333)*C340</f>
        <v>4</v>
      </c>
      <c r="J340" s="3202"/>
      <c r="K340" s="3202"/>
      <c r="L340" s="3202"/>
      <c r="M340" s="3202"/>
      <c r="N340" s="3203"/>
      <c r="O340" s="3201">
        <f>SUM(C335:AB335)</f>
        <v>0</v>
      </c>
      <c r="P340" s="3202"/>
      <c r="Q340" s="3202"/>
      <c r="R340" s="3202"/>
      <c r="S340" s="3203"/>
      <c r="T340" s="3201" t="str">
        <f>IF(O340&lt;=I340,"OK","Trop")</f>
        <v>OK</v>
      </c>
      <c r="U340" s="3202"/>
      <c r="V340" s="3202"/>
      <c r="W340" s="3202"/>
      <c r="X340" s="3202"/>
      <c r="Y340" s="3196" t="str">
        <f>IF(O340&lt;=I340,"",IF(O340&gt;I340,O340-I340))</f>
        <v/>
      </c>
      <c r="Z340" s="3196"/>
      <c r="AA340" s="3196"/>
      <c r="AB340" s="3197"/>
      <c r="AC340" s="410"/>
      <c r="AD340" s="3198">
        <v>20</v>
      </c>
      <c r="AE340" s="3199"/>
      <c r="AF340" s="3199"/>
      <c r="AG340" s="3199"/>
      <c r="AH340" s="3199"/>
      <c r="AI340" s="3200"/>
      <c r="AJ340" s="3201">
        <f>(AK333/AQ333)*AD340</f>
        <v>4</v>
      </c>
      <c r="AK340" s="3202"/>
      <c r="AL340" s="3202"/>
      <c r="AM340" s="3202"/>
      <c r="AN340" s="3202"/>
      <c r="AO340" s="3203"/>
      <c r="AP340" s="3201">
        <f>SUM(AD335:BC335)</f>
        <v>0</v>
      </c>
      <c r="AQ340" s="3202"/>
      <c r="AR340" s="3202"/>
      <c r="AS340" s="3202"/>
      <c r="AT340" s="3203"/>
      <c r="AU340" s="3201" t="str">
        <f>IF(AP340&lt;=AJ340,"OK","Trop")</f>
        <v>OK</v>
      </c>
      <c r="AV340" s="3202"/>
      <c r="AW340" s="3202"/>
      <c r="AX340" s="3202"/>
      <c r="AY340" s="3202"/>
      <c r="AZ340" s="3196" t="str">
        <f>IF(AP340&lt;=AJ340,"",IF(AP340&gt;AJ340,AP340-AJ340))</f>
        <v/>
      </c>
      <c r="BA340" s="3196"/>
      <c r="BB340" s="3196"/>
      <c r="BC340" s="3197"/>
      <c r="BD340" s="411"/>
      <c r="BE340" s="3198">
        <v>20</v>
      </c>
      <c r="BF340" s="3199"/>
      <c r="BG340" s="3199"/>
      <c r="BH340" s="3199"/>
      <c r="BI340" s="3199"/>
      <c r="BJ340" s="3200"/>
      <c r="BK340" s="3201">
        <f>(BL333/BR333)*BE340</f>
        <v>4</v>
      </c>
      <c r="BL340" s="3202"/>
      <c r="BM340" s="3202"/>
      <c r="BN340" s="3202"/>
      <c r="BO340" s="3202"/>
      <c r="BP340" s="3203"/>
      <c r="BQ340" s="3201">
        <f>SUM(BE335:CD335)</f>
        <v>0</v>
      </c>
      <c r="BR340" s="3202"/>
      <c r="BS340" s="3202"/>
      <c r="BT340" s="3202"/>
      <c r="BU340" s="3203"/>
      <c r="BV340" s="3201" t="str">
        <f>IF(BQ340&lt;=BK340,"OK","Trop")</f>
        <v>OK</v>
      </c>
      <c r="BW340" s="3202"/>
      <c r="BX340" s="3202"/>
      <c r="BY340" s="3202"/>
      <c r="BZ340" s="3202"/>
      <c r="CA340" s="3196" t="str">
        <f>IF(BQ340&lt;=BK340,"",IF(BQ340&gt;BK340,BQ340-BK340))</f>
        <v/>
      </c>
      <c r="CB340" s="3196"/>
      <c r="CC340" s="3196"/>
      <c r="CD340" s="3197"/>
      <c r="CE340" s="412"/>
      <c r="CF340" s="3198">
        <v>40</v>
      </c>
      <c r="CG340" s="3199"/>
      <c r="CH340" s="3199"/>
      <c r="CI340" s="3199"/>
      <c r="CJ340" s="3199"/>
      <c r="CK340" s="3200"/>
      <c r="CL340" s="3201">
        <f>(CM333/CS333)*CF340</f>
        <v>8</v>
      </c>
      <c r="CM340" s="3202"/>
      <c r="CN340" s="3202"/>
      <c r="CO340" s="3202"/>
      <c r="CP340" s="3202"/>
      <c r="CQ340" s="3203"/>
      <c r="CR340" s="3201">
        <f>SUM(CF335:DE335)</f>
        <v>0</v>
      </c>
      <c r="CS340" s="3202"/>
      <c r="CT340" s="3202"/>
      <c r="CU340" s="3202"/>
      <c r="CV340" s="3203"/>
      <c r="CW340" s="3201" t="str">
        <f>IF(CR340&lt;=CL340,"OK","Trop")</f>
        <v>OK</v>
      </c>
      <c r="CX340" s="3202"/>
      <c r="CY340" s="3202"/>
      <c r="CZ340" s="3202"/>
      <c r="DA340" s="3202"/>
      <c r="DB340" s="3196" t="str">
        <f>IF(CR340&lt;=CL340,"",IF(CR340&gt;CL340,CR340-CL340))</f>
        <v/>
      </c>
      <c r="DC340" s="3196"/>
      <c r="DD340" s="3196"/>
      <c r="DE340" s="3197"/>
      <c r="DF340" s="1125" t="s">
        <v>1164</v>
      </c>
      <c r="DG340" s="1126"/>
      <c r="DH340" s="1126"/>
      <c r="DI340" s="1126"/>
      <c r="DJ340" s="1126"/>
      <c r="DK340" s="1126"/>
      <c r="DL340" s="1126"/>
      <c r="DM340" s="1126"/>
      <c r="DN340" s="1126"/>
      <c r="DO340" s="1127"/>
      <c r="DP340" s="564">
        <v>0</v>
      </c>
      <c r="DQ340" s="200">
        <v>0</v>
      </c>
      <c r="DR340" s="200">
        <v>0</v>
      </c>
      <c r="DS340" s="200">
        <v>0</v>
      </c>
      <c r="DT340" s="200">
        <v>0</v>
      </c>
      <c r="DU340" s="200">
        <v>0</v>
      </c>
      <c r="DV340" s="200">
        <v>0</v>
      </c>
      <c r="DW340" s="200">
        <v>0</v>
      </c>
      <c r="DX340" s="200">
        <v>0</v>
      </c>
      <c r="DY340" s="397"/>
    </row>
    <row r="341" spans="1:129" ht="15.95" customHeight="1" thickBot="1">
      <c r="A341" s="621"/>
      <c r="B341" s="1248"/>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c r="CG341" s="129"/>
      <c r="CH341" s="129"/>
      <c r="CI341" s="129"/>
      <c r="CJ341" s="129"/>
      <c r="CK341" s="129"/>
      <c r="CL341" s="129"/>
      <c r="CM341" s="129"/>
      <c r="CN341" s="129"/>
      <c r="CO341" s="129"/>
      <c r="CP341" s="129"/>
      <c r="CQ341" s="129"/>
      <c r="CR341" s="129"/>
      <c r="CS341" s="129"/>
      <c r="CT341" s="129"/>
      <c r="CU341" s="129"/>
      <c r="CV341" s="129"/>
      <c r="CW341" s="129"/>
      <c r="CX341" s="129"/>
      <c r="CY341" s="129"/>
      <c r="CZ341" s="129"/>
      <c r="DA341" s="129"/>
      <c r="DB341" s="129"/>
      <c r="DC341" s="129"/>
      <c r="DD341" s="129"/>
      <c r="DE341" s="129"/>
      <c r="DF341" s="129"/>
      <c r="DG341" s="129"/>
      <c r="DI341" s="564">
        <v>0</v>
      </c>
      <c r="DJ341" s="564">
        <v>0</v>
      </c>
      <c r="DK341" s="564">
        <v>0</v>
      </c>
      <c r="DL341" s="564">
        <v>0</v>
      </c>
      <c r="DM341" s="564">
        <v>0</v>
      </c>
      <c r="DN341" s="564">
        <v>0</v>
      </c>
      <c r="DO341" s="564">
        <v>0</v>
      </c>
      <c r="DP341" s="564">
        <v>0</v>
      </c>
      <c r="DQ341" s="200">
        <v>0</v>
      </c>
      <c r="DR341" s="200">
        <v>0</v>
      </c>
      <c r="DS341" s="200">
        <v>0</v>
      </c>
      <c r="DT341" s="200">
        <v>0</v>
      </c>
      <c r="DU341" s="200">
        <v>0</v>
      </c>
      <c r="DV341" s="200">
        <v>0</v>
      </c>
      <c r="DW341" s="200">
        <v>0</v>
      </c>
      <c r="DX341" s="200">
        <v>0</v>
      </c>
      <c r="DY341" s="397"/>
    </row>
    <row r="342" spans="1:129" ht="15.95" customHeight="1">
      <c r="B342" s="3684" t="s">
        <v>1241</v>
      </c>
      <c r="C342" s="3657" t="str">
        <f>B131</f>
        <v>Fromages par portions ≥ 150 mg de calcium     20 g Maternelles</v>
      </c>
      <c r="D342" s="3657"/>
      <c r="E342" s="3657"/>
      <c r="F342" s="3657"/>
      <c r="G342" s="3657"/>
      <c r="H342" s="3657"/>
      <c r="I342" s="3657"/>
      <c r="J342" s="3657"/>
      <c r="K342" s="3657"/>
      <c r="L342" s="3657"/>
      <c r="M342" s="3657"/>
      <c r="N342" s="3657"/>
      <c r="O342" s="3657"/>
      <c r="P342" s="3657"/>
      <c r="Q342" s="3657"/>
      <c r="R342" s="3657"/>
      <c r="S342" s="3657"/>
      <c r="T342" s="3657"/>
      <c r="U342" s="3657"/>
      <c r="V342" s="3657"/>
      <c r="W342" s="3657"/>
      <c r="X342" s="3657"/>
      <c r="Y342" s="3657"/>
      <c r="Z342" s="3657"/>
      <c r="AA342" s="3657"/>
      <c r="AB342" s="3657"/>
      <c r="AC342" s="3657"/>
      <c r="AD342" s="3657"/>
      <c r="AE342" s="3657"/>
      <c r="AF342" s="3657"/>
      <c r="AG342" s="3657"/>
      <c r="AH342" s="3657"/>
      <c r="AI342" s="3657"/>
      <c r="AJ342" s="3657"/>
      <c r="AK342" s="3657"/>
      <c r="AL342" s="3657"/>
      <c r="AM342" s="3657"/>
      <c r="AN342" s="3657"/>
      <c r="AO342" s="3657"/>
      <c r="AP342" s="3657"/>
      <c r="AQ342" s="3657"/>
      <c r="AR342" s="3657"/>
      <c r="AS342" s="3657"/>
      <c r="AT342" s="3657"/>
      <c r="AU342" s="3657"/>
      <c r="AV342" s="3657"/>
      <c r="AW342" s="3657"/>
      <c r="AX342" s="3657"/>
      <c r="AY342" s="3657"/>
      <c r="AZ342" s="3657"/>
      <c r="BA342" s="3657"/>
      <c r="BB342" s="3657"/>
      <c r="BC342" s="3657"/>
      <c r="BD342" s="3657"/>
      <c r="BE342" s="3657"/>
      <c r="BF342" s="3657"/>
      <c r="BG342" s="3657"/>
      <c r="BH342" s="3657"/>
      <c r="BI342" s="3657"/>
      <c r="BJ342" s="3657"/>
      <c r="BK342" s="3657"/>
      <c r="BL342" s="3657"/>
      <c r="BM342" s="3657"/>
      <c r="BN342" s="3657"/>
      <c r="BO342" s="3657"/>
      <c r="BP342" s="3657"/>
      <c r="BQ342" s="3657"/>
      <c r="BR342" s="3657"/>
      <c r="BS342" s="3657"/>
      <c r="BT342" s="3657"/>
      <c r="BU342" s="3657"/>
      <c r="BV342" s="3657"/>
      <c r="BW342" s="3657"/>
      <c r="BX342" s="3657"/>
      <c r="BY342" s="3657"/>
      <c r="BZ342" s="3657"/>
      <c r="CA342" s="3657"/>
      <c r="CB342" s="3657"/>
      <c r="CC342" s="3657"/>
      <c r="CD342" s="3657"/>
      <c r="CE342" s="3657"/>
      <c r="CF342" s="3657"/>
      <c r="CG342" s="3657"/>
      <c r="CH342" s="3657"/>
      <c r="CI342" s="3657"/>
      <c r="CJ342" s="3657"/>
      <c r="CK342" s="3657"/>
      <c r="CL342" s="3657"/>
      <c r="CM342" s="3657"/>
      <c r="CN342" s="3657"/>
      <c r="CO342" s="3657"/>
      <c r="CP342" s="3657"/>
      <c r="CQ342" s="3657"/>
      <c r="CR342" s="3659" t="s">
        <v>1163</v>
      </c>
      <c r="CS342" s="3659"/>
      <c r="CT342" s="3659"/>
      <c r="CU342" s="3659"/>
      <c r="CV342" s="3659"/>
      <c r="CW342" s="3659"/>
      <c r="CX342" s="3659"/>
      <c r="CY342" s="3659"/>
      <c r="CZ342" s="3659"/>
      <c r="DA342" s="3659"/>
      <c r="DB342" s="3659"/>
      <c r="DC342" s="3659"/>
      <c r="DD342" s="3659"/>
      <c r="DE342" s="3659"/>
      <c r="DF342" s="3649">
        <f>ROW(DE135)</f>
        <v>135</v>
      </c>
      <c r="DG342" s="3649" t="s">
        <v>1124</v>
      </c>
      <c r="DH342" s="3649">
        <f>ROW(DE158)</f>
        <v>158</v>
      </c>
      <c r="DI342" s="3651" t="str">
        <f>C342</f>
        <v>Fromages par portions ≥ 150 mg de calcium     20 g Maternelles</v>
      </c>
      <c r="DJ342" s="3651"/>
      <c r="DK342" s="3651"/>
      <c r="DL342" s="3651"/>
      <c r="DM342" s="3651"/>
      <c r="DN342" s="3651"/>
      <c r="DO342" s="3652"/>
      <c r="DP342" s="564">
        <v>0</v>
      </c>
      <c r="DQ342" s="200">
        <v>0</v>
      </c>
      <c r="DR342" s="200">
        <v>0</v>
      </c>
      <c r="DS342" s="200">
        <v>0</v>
      </c>
      <c r="DT342" s="200">
        <v>0</v>
      </c>
      <c r="DU342" s="200">
        <v>0</v>
      </c>
      <c r="DV342" s="200">
        <v>0</v>
      </c>
      <c r="DW342" s="200">
        <v>0</v>
      </c>
      <c r="DX342" s="200">
        <v>0</v>
      </c>
      <c r="DY342" s="397"/>
    </row>
    <row r="343" spans="1:129" ht="15.95" customHeight="1" thickBot="1">
      <c r="B343" s="3685"/>
      <c r="C343" s="3658"/>
      <c r="D343" s="3658"/>
      <c r="E343" s="3658"/>
      <c r="F343" s="3658"/>
      <c r="G343" s="3658"/>
      <c r="H343" s="3658"/>
      <c r="I343" s="3658"/>
      <c r="J343" s="3658"/>
      <c r="K343" s="3658"/>
      <c r="L343" s="3658"/>
      <c r="M343" s="3658"/>
      <c r="N343" s="3658"/>
      <c r="O343" s="3658"/>
      <c r="P343" s="3658"/>
      <c r="Q343" s="3658"/>
      <c r="R343" s="3658"/>
      <c r="S343" s="3658"/>
      <c r="T343" s="3658"/>
      <c r="U343" s="3658"/>
      <c r="V343" s="3658"/>
      <c r="W343" s="3658"/>
      <c r="X343" s="3658"/>
      <c r="Y343" s="3658"/>
      <c r="Z343" s="3658"/>
      <c r="AA343" s="3658"/>
      <c r="AB343" s="3658"/>
      <c r="AC343" s="3658"/>
      <c r="AD343" s="3658"/>
      <c r="AE343" s="3658"/>
      <c r="AF343" s="3658"/>
      <c r="AG343" s="3658"/>
      <c r="AH343" s="3658"/>
      <c r="AI343" s="3658"/>
      <c r="AJ343" s="3658"/>
      <c r="AK343" s="3658"/>
      <c r="AL343" s="3658"/>
      <c r="AM343" s="3658"/>
      <c r="AN343" s="3658"/>
      <c r="AO343" s="3658"/>
      <c r="AP343" s="3658"/>
      <c r="AQ343" s="3658"/>
      <c r="AR343" s="3658"/>
      <c r="AS343" s="3658"/>
      <c r="AT343" s="3658"/>
      <c r="AU343" s="3658"/>
      <c r="AV343" s="3658"/>
      <c r="AW343" s="3658"/>
      <c r="AX343" s="3658"/>
      <c r="AY343" s="3658"/>
      <c r="AZ343" s="3658"/>
      <c r="BA343" s="3658"/>
      <c r="BB343" s="3658"/>
      <c r="BC343" s="3658"/>
      <c r="BD343" s="3658"/>
      <c r="BE343" s="3658"/>
      <c r="BF343" s="3658"/>
      <c r="BG343" s="3658"/>
      <c r="BH343" s="3658"/>
      <c r="BI343" s="3658"/>
      <c r="BJ343" s="3658"/>
      <c r="BK343" s="3658"/>
      <c r="BL343" s="3658"/>
      <c r="BM343" s="3658"/>
      <c r="BN343" s="3658"/>
      <c r="BO343" s="3658"/>
      <c r="BP343" s="3658"/>
      <c r="BQ343" s="3658"/>
      <c r="BR343" s="3658"/>
      <c r="BS343" s="3658"/>
      <c r="BT343" s="3658"/>
      <c r="BU343" s="3658"/>
      <c r="BV343" s="3658"/>
      <c r="BW343" s="3658"/>
      <c r="BX343" s="3658"/>
      <c r="BY343" s="3658"/>
      <c r="BZ343" s="3658"/>
      <c r="CA343" s="3658"/>
      <c r="CB343" s="3658"/>
      <c r="CC343" s="3658"/>
      <c r="CD343" s="3658"/>
      <c r="CE343" s="3658"/>
      <c r="CF343" s="3658"/>
      <c r="CG343" s="3658"/>
      <c r="CH343" s="3658"/>
      <c r="CI343" s="3658"/>
      <c r="CJ343" s="3658"/>
      <c r="CK343" s="3658"/>
      <c r="CL343" s="3658"/>
      <c r="CM343" s="3658"/>
      <c r="CN343" s="3658"/>
      <c r="CO343" s="3658"/>
      <c r="CP343" s="3658"/>
      <c r="CQ343" s="3658"/>
      <c r="CR343" s="3659"/>
      <c r="CS343" s="3659"/>
      <c r="CT343" s="3659"/>
      <c r="CU343" s="3659"/>
      <c r="CV343" s="3659"/>
      <c r="CW343" s="3659"/>
      <c r="CX343" s="3659"/>
      <c r="CY343" s="3659"/>
      <c r="CZ343" s="3659"/>
      <c r="DA343" s="3659"/>
      <c r="DB343" s="3659"/>
      <c r="DC343" s="3659"/>
      <c r="DD343" s="3659"/>
      <c r="DE343" s="3659"/>
      <c r="DF343" s="3650"/>
      <c r="DG343" s="3650"/>
      <c r="DH343" s="3650"/>
      <c r="DI343" s="3653"/>
      <c r="DJ343" s="3653"/>
      <c r="DK343" s="3653"/>
      <c r="DL343" s="3653"/>
      <c r="DM343" s="3653"/>
      <c r="DN343" s="3653"/>
      <c r="DO343" s="3654"/>
      <c r="DP343" s="564">
        <v>0</v>
      </c>
      <c r="DQ343" s="200">
        <v>0</v>
      </c>
      <c r="DR343" s="200">
        <v>0</v>
      </c>
      <c r="DS343" s="200">
        <v>0</v>
      </c>
      <c r="DT343" s="200">
        <v>0</v>
      </c>
      <c r="DU343" s="200">
        <v>0</v>
      </c>
      <c r="DV343" s="200">
        <v>0</v>
      </c>
      <c r="DW343" s="200">
        <v>0</v>
      </c>
      <c r="DX343" s="200">
        <v>0</v>
      </c>
      <c r="DY343" s="397"/>
    </row>
    <row r="344" spans="1:129" ht="15.95" customHeight="1">
      <c r="B344" s="444" t="s">
        <v>1080</v>
      </c>
      <c r="C344" s="1108" t="s">
        <v>1076</v>
      </c>
      <c r="D344" s="1109"/>
      <c r="E344" s="1109"/>
      <c r="F344" s="1109"/>
      <c r="G344" s="1109"/>
      <c r="H344" s="1109"/>
      <c r="I344" s="1110" t="s">
        <v>1081</v>
      </c>
      <c r="J344" s="3185">
        <v>4</v>
      </c>
      <c r="K344" s="3185"/>
      <c r="L344" s="1109" t="s">
        <v>1082</v>
      </c>
      <c r="M344" s="1109"/>
      <c r="N344" s="1111"/>
      <c r="O344" s="1111"/>
      <c r="P344" s="3186">
        <v>20</v>
      </c>
      <c r="Q344" s="3186"/>
      <c r="R344" s="1109" t="s">
        <v>1083</v>
      </c>
      <c r="S344" s="1112"/>
      <c r="T344" s="1109"/>
      <c r="U344" s="1109"/>
      <c r="V344" s="1109"/>
      <c r="W344" s="1109"/>
      <c r="X344" s="1109"/>
      <c r="Y344" s="1109"/>
      <c r="Z344" s="1109"/>
      <c r="AA344" s="1109"/>
      <c r="AB344" s="1113"/>
      <c r="AC344" s="410"/>
      <c r="AD344" s="1108"/>
      <c r="AE344" s="1109"/>
      <c r="AF344" s="1109"/>
      <c r="AG344" s="1109"/>
      <c r="AH344" s="1109"/>
      <c r="AI344" s="1109"/>
      <c r="AJ344" s="1110" t="s">
        <v>1081</v>
      </c>
      <c r="AK344" s="3185">
        <v>6</v>
      </c>
      <c r="AL344" s="3185"/>
      <c r="AM344" s="1109" t="s">
        <v>1082</v>
      </c>
      <c r="AN344" s="1109"/>
      <c r="AO344" s="1111"/>
      <c r="AP344" s="1111"/>
      <c r="AQ344" s="3186">
        <v>20</v>
      </c>
      <c r="AR344" s="3186"/>
      <c r="AS344" s="1109" t="s">
        <v>1083</v>
      </c>
      <c r="AT344" s="1112"/>
      <c r="AU344" s="1109"/>
      <c r="AV344" s="1109"/>
      <c r="AW344" s="1109"/>
      <c r="AX344" s="1109"/>
      <c r="AY344" s="1109"/>
      <c r="AZ344" s="1109"/>
      <c r="BA344" s="1109"/>
      <c r="BB344" s="1109"/>
      <c r="BC344" s="1113"/>
      <c r="BD344" s="411"/>
      <c r="BE344" s="1108"/>
      <c r="BF344" s="1109"/>
      <c r="BG344" s="1109"/>
      <c r="BH344" s="1109"/>
      <c r="BI344" s="1109"/>
      <c r="BJ344" s="1109"/>
      <c r="BK344" s="1110" t="s">
        <v>1081</v>
      </c>
      <c r="BL344" s="3185">
        <v>6</v>
      </c>
      <c r="BM344" s="3185"/>
      <c r="BN344" s="1109" t="s">
        <v>1082</v>
      </c>
      <c r="BO344" s="1109"/>
      <c r="BP344" s="1111"/>
      <c r="BQ344" s="1111"/>
      <c r="BR344" s="3186">
        <v>20</v>
      </c>
      <c r="BS344" s="3186"/>
      <c r="BT344" s="1109" t="s">
        <v>1083</v>
      </c>
      <c r="BU344" s="1112"/>
      <c r="BV344" s="1109"/>
      <c r="BW344" s="1109"/>
      <c r="BX344" s="1109"/>
      <c r="BY344" s="1109"/>
      <c r="BZ344" s="1109"/>
      <c r="CA344" s="1109"/>
      <c r="CB344" s="1109"/>
      <c r="CC344" s="1109"/>
      <c r="CD344" s="1113"/>
      <c r="CE344" s="412"/>
      <c r="CF344" s="1108"/>
      <c r="CG344" s="1109"/>
      <c r="CH344" s="1109"/>
      <c r="CI344" s="1109"/>
      <c r="CJ344" s="1109"/>
      <c r="CK344" s="1109"/>
      <c r="CL344" s="1110" t="s">
        <v>1081</v>
      </c>
      <c r="CM344" s="3185">
        <v>4</v>
      </c>
      <c r="CN344" s="3185"/>
      <c r="CO344" s="1109" t="s">
        <v>1082</v>
      </c>
      <c r="CP344" s="1109"/>
      <c r="CQ344" s="1111"/>
      <c r="CR344" s="1111"/>
      <c r="CS344" s="3186">
        <v>20</v>
      </c>
      <c r="CT344" s="3186"/>
      <c r="CU344" s="1109" t="s">
        <v>1083</v>
      </c>
      <c r="CV344" s="1112"/>
      <c r="CW344" s="1109"/>
      <c r="CX344" s="1109"/>
      <c r="CY344" s="1109"/>
      <c r="CZ344" s="1109"/>
      <c r="DA344" s="1109"/>
      <c r="DB344" s="1109"/>
      <c r="DC344" s="1109"/>
      <c r="DD344" s="1109"/>
      <c r="DE344" s="1113"/>
      <c r="DF344" s="1114" t="s">
        <v>1084</v>
      </c>
      <c r="DG344" s="1115"/>
      <c r="DH344" s="1116"/>
      <c r="DI344" s="1116"/>
      <c r="DJ344" s="1117"/>
      <c r="DK344" s="1117"/>
      <c r="DL344" s="1117"/>
      <c r="DM344" s="1117"/>
      <c r="DN344" s="1117"/>
      <c r="DO344" s="1118"/>
      <c r="DP344" s="564">
        <v>0</v>
      </c>
      <c r="DQ344" s="200">
        <v>0</v>
      </c>
      <c r="DR344" s="200">
        <v>0</v>
      </c>
      <c r="DS344" s="200">
        <v>0</v>
      </c>
      <c r="DT344" s="200">
        <v>0</v>
      </c>
      <c r="DU344" s="200">
        <v>0</v>
      </c>
      <c r="DV344" s="200">
        <v>0</v>
      </c>
      <c r="DW344" s="200">
        <v>0</v>
      </c>
      <c r="DX344" s="200">
        <v>0</v>
      </c>
      <c r="DY344" s="397"/>
    </row>
    <row r="345" spans="1:129" ht="13.5" customHeight="1">
      <c r="B345" s="413" t="s">
        <v>205</v>
      </c>
      <c r="C345" s="414" t="s">
        <v>66</v>
      </c>
      <c r="D345" s="415" t="s">
        <v>77</v>
      </c>
      <c r="E345" s="414" t="s">
        <v>66</v>
      </c>
      <c r="F345" s="415" t="s">
        <v>77</v>
      </c>
      <c r="G345" s="414" t="s">
        <v>66</v>
      </c>
      <c r="H345" s="415" t="s">
        <v>77</v>
      </c>
      <c r="I345" s="414" t="s">
        <v>66</v>
      </c>
      <c r="J345" s="415" t="s">
        <v>77</v>
      </c>
      <c r="K345" s="414" t="s">
        <v>66</v>
      </c>
      <c r="L345" s="415" t="s">
        <v>77</v>
      </c>
      <c r="M345" s="414" t="s">
        <v>66</v>
      </c>
      <c r="N345" s="415" t="s">
        <v>77</v>
      </c>
      <c r="O345" s="414" t="s">
        <v>66</v>
      </c>
      <c r="P345" s="415" t="s">
        <v>77</v>
      </c>
      <c r="Q345" s="414" t="s">
        <v>66</v>
      </c>
      <c r="R345" s="415" t="s">
        <v>77</v>
      </c>
      <c r="S345" s="414" t="s">
        <v>66</v>
      </c>
      <c r="T345" s="415" t="s">
        <v>77</v>
      </c>
      <c r="U345" s="414" t="s">
        <v>66</v>
      </c>
      <c r="V345" s="415" t="s">
        <v>77</v>
      </c>
      <c r="W345" s="414" t="s">
        <v>66</v>
      </c>
      <c r="X345" s="415" t="s">
        <v>77</v>
      </c>
      <c r="Y345" s="414" t="s">
        <v>66</v>
      </c>
      <c r="Z345" s="415" t="s">
        <v>77</v>
      </c>
      <c r="AA345" s="414" t="s">
        <v>66</v>
      </c>
      <c r="AB345" s="416" t="s">
        <v>77</v>
      </c>
      <c r="AC345" s="410"/>
      <c r="AD345" s="417" t="s">
        <v>66</v>
      </c>
      <c r="AE345" s="415" t="s">
        <v>77</v>
      </c>
      <c r="AF345" s="418" t="s">
        <v>66</v>
      </c>
      <c r="AG345" s="415" t="s">
        <v>77</v>
      </c>
      <c r="AH345" s="418" t="s">
        <v>66</v>
      </c>
      <c r="AI345" s="415" t="s">
        <v>77</v>
      </c>
      <c r="AJ345" s="418" t="s">
        <v>66</v>
      </c>
      <c r="AK345" s="415" t="s">
        <v>77</v>
      </c>
      <c r="AL345" s="418" t="s">
        <v>66</v>
      </c>
      <c r="AM345" s="415" t="s">
        <v>77</v>
      </c>
      <c r="AN345" s="418" t="s">
        <v>66</v>
      </c>
      <c r="AO345" s="415" t="s">
        <v>77</v>
      </c>
      <c r="AP345" s="418" t="s">
        <v>66</v>
      </c>
      <c r="AQ345" s="415" t="s">
        <v>77</v>
      </c>
      <c r="AR345" s="418" t="s">
        <v>66</v>
      </c>
      <c r="AS345" s="415" t="s">
        <v>77</v>
      </c>
      <c r="AT345" s="418" t="s">
        <v>66</v>
      </c>
      <c r="AU345" s="415" t="s">
        <v>77</v>
      </c>
      <c r="AV345" s="418" t="s">
        <v>66</v>
      </c>
      <c r="AW345" s="415" t="s">
        <v>77</v>
      </c>
      <c r="AX345" s="418" t="s">
        <v>66</v>
      </c>
      <c r="AY345" s="415" t="s">
        <v>77</v>
      </c>
      <c r="AZ345" s="418" t="s">
        <v>66</v>
      </c>
      <c r="BA345" s="415" t="s">
        <v>77</v>
      </c>
      <c r="BB345" s="418" t="s">
        <v>66</v>
      </c>
      <c r="BC345" s="416" t="s">
        <v>77</v>
      </c>
      <c r="BD345" s="411"/>
      <c r="BE345" s="419" t="s">
        <v>66</v>
      </c>
      <c r="BF345" s="415" t="s">
        <v>77</v>
      </c>
      <c r="BG345" s="420" t="s">
        <v>66</v>
      </c>
      <c r="BH345" s="415" t="s">
        <v>77</v>
      </c>
      <c r="BI345" s="420" t="s">
        <v>66</v>
      </c>
      <c r="BJ345" s="415" t="s">
        <v>77</v>
      </c>
      <c r="BK345" s="420" t="s">
        <v>66</v>
      </c>
      <c r="BL345" s="415" t="s">
        <v>77</v>
      </c>
      <c r="BM345" s="420" t="s">
        <v>66</v>
      </c>
      <c r="BN345" s="415" t="s">
        <v>77</v>
      </c>
      <c r="BO345" s="420" t="s">
        <v>66</v>
      </c>
      <c r="BP345" s="415" t="s">
        <v>77</v>
      </c>
      <c r="BQ345" s="420" t="s">
        <v>66</v>
      </c>
      <c r="BR345" s="415" t="s">
        <v>77</v>
      </c>
      <c r="BS345" s="420" t="s">
        <v>66</v>
      </c>
      <c r="BT345" s="415" t="s">
        <v>77</v>
      </c>
      <c r="BU345" s="420" t="s">
        <v>66</v>
      </c>
      <c r="BV345" s="415" t="s">
        <v>77</v>
      </c>
      <c r="BW345" s="420" t="s">
        <v>66</v>
      </c>
      <c r="BX345" s="415" t="s">
        <v>77</v>
      </c>
      <c r="BY345" s="420" t="s">
        <v>66</v>
      </c>
      <c r="BZ345" s="415" t="s">
        <v>77</v>
      </c>
      <c r="CA345" s="420" t="s">
        <v>66</v>
      </c>
      <c r="CB345" s="415" t="s">
        <v>77</v>
      </c>
      <c r="CC345" s="420" t="s">
        <v>66</v>
      </c>
      <c r="CD345" s="416" t="s">
        <v>77</v>
      </c>
      <c r="CE345" s="412"/>
      <c r="CF345" s="421" t="s">
        <v>66</v>
      </c>
      <c r="CG345" s="415" t="s">
        <v>77</v>
      </c>
      <c r="CH345" s="422" t="s">
        <v>66</v>
      </c>
      <c r="CI345" s="415" t="s">
        <v>77</v>
      </c>
      <c r="CJ345" s="422" t="s">
        <v>66</v>
      </c>
      <c r="CK345" s="415" t="s">
        <v>77</v>
      </c>
      <c r="CL345" s="422" t="s">
        <v>66</v>
      </c>
      <c r="CM345" s="415" t="s">
        <v>77</v>
      </c>
      <c r="CN345" s="422" t="s">
        <v>66</v>
      </c>
      <c r="CO345" s="415" t="s">
        <v>77</v>
      </c>
      <c r="CP345" s="422" t="s">
        <v>66</v>
      </c>
      <c r="CQ345" s="415" t="s">
        <v>77</v>
      </c>
      <c r="CR345" s="422" t="s">
        <v>66</v>
      </c>
      <c r="CS345" s="415" t="s">
        <v>77</v>
      </c>
      <c r="CT345" s="422" t="s">
        <v>66</v>
      </c>
      <c r="CU345" s="415" t="s">
        <v>77</v>
      </c>
      <c r="CV345" s="422" t="s">
        <v>66</v>
      </c>
      <c r="CW345" s="415" t="s">
        <v>77</v>
      </c>
      <c r="CX345" s="422" t="s">
        <v>66</v>
      </c>
      <c r="CY345" s="415" t="s">
        <v>77</v>
      </c>
      <c r="CZ345" s="422" t="s">
        <v>66</v>
      </c>
      <c r="DA345" s="415" t="s">
        <v>77</v>
      </c>
      <c r="DB345" s="422" t="s">
        <v>66</v>
      </c>
      <c r="DC345" s="415" t="s">
        <v>77</v>
      </c>
      <c r="DD345" s="422" t="s">
        <v>66</v>
      </c>
      <c r="DE345" s="416" t="s">
        <v>77</v>
      </c>
      <c r="DF345" s="1119" t="s">
        <v>922</v>
      </c>
      <c r="DG345" s="1120"/>
      <c r="DH345" s="1120"/>
      <c r="DI345" s="1120"/>
      <c r="DJ345" s="1120"/>
      <c r="DK345" s="1120"/>
      <c r="DL345" s="1120"/>
      <c r="DM345" s="1120"/>
      <c r="DN345" s="1120"/>
      <c r="DO345" s="1121"/>
      <c r="DP345" s="564">
        <v>0</v>
      </c>
      <c r="DQ345" s="200">
        <v>0</v>
      </c>
      <c r="DR345" s="200">
        <v>0</v>
      </c>
      <c r="DS345" s="200">
        <v>0</v>
      </c>
      <c r="DT345" s="200">
        <v>0</v>
      </c>
      <c r="DU345" s="200">
        <v>0</v>
      </c>
      <c r="DV345" s="200">
        <v>0</v>
      </c>
      <c r="DW345" s="200">
        <v>0</v>
      </c>
      <c r="DX345" s="200">
        <v>0</v>
      </c>
      <c r="DY345" s="397"/>
    </row>
    <row r="346" spans="1:129" ht="15.95" customHeight="1">
      <c r="B346" s="3190" t="s">
        <v>1085</v>
      </c>
      <c r="C346" s="448">
        <f t="shared" ref="C346:AB346" si="151">SUM(C135:C158)</f>
        <v>0</v>
      </c>
      <c r="D346" s="449">
        <f t="shared" si="151"/>
        <v>0</v>
      </c>
      <c r="E346" s="448">
        <f t="shared" si="151"/>
        <v>0</v>
      </c>
      <c r="F346" s="449">
        <f t="shared" si="151"/>
        <v>0</v>
      </c>
      <c r="G346" s="448">
        <f t="shared" si="151"/>
        <v>0</v>
      </c>
      <c r="H346" s="449">
        <f t="shared" si="151"/>
        <v>0</v>
      </c>
      <c r="I346" s="448">
        <f t="shared" si="151"/>
        <v>0</v>
      </c>
      <c r="J346" s="449">
        <f t="shared" si="151"/>
        <v>0</v>
      </c>
      <c r="K346" s="448">
        <f t="shared" si="151"/>
        <v>0</v>
      </c>
      <c r="L346" s="449">
        <f t="shared" si="151"/>
        <v>0</v>
      </c>
      <c r="M346" s="448">
        <f t="shared" si="151"/>
        <v>0</v>
      </c>
      <c r="N346" s="449">
        <f t="shared" si="151"/>
        <v>0</v>
      </c>
      <c r="O346" s="448">
        <f t="shared" si="151"/>
        <v>0</v>
      </c>
      <c r="P346" s="449">
        <f t="shared" si="151"/>
        <v>0</v>
      </c>
      <c r="Q346" s="448">
        <f t="shared" si="151"/>
        <v>0</v>
      </c>
      <c r="R346" s="449">
        <f t="shared" si="151"/>
        <v>0</v>
      </c>
      <c r="S346" s="448">
        <f t="shared" si="151"/>
        <v>0</v>
      </c>
      <c r="T346" s="449">
        <f t="shared" si="151"/>
        <v>0</v>
      </c>
      <c r="U346" s="448">
        <f t="shared" si="151"/>
        <v>0</v>
      </c>
      <c r="V346" s="449">
        <f t="shared" si="151"/>
        <v>0</v>
      </c>
      <c r="W346" s="448">
        <f t="shared" si="151"/>
        <v>0</v>
      </c>
      <c r="X346" s="449">
        <f t="shared" si="151"/>
        <v>0</v>
      </c>
      <c r="Y346" s="448">
        <f t="shared" si="151"/>
        <v>0</v>
      </c>
      <c r="Z346" s="449">
        <f t="shared" si="151"/>
        <v>0</v>
      </c>
      <c r="AA346" s="448">
        <f t="shared" si="151"/>
        <v>0</v>
      </c>
      <c r="AB346" s="449">
        <f t="shared" si="151"/>
        <v>0</v>
      </c>
      <c r="AC346" s="410"/>
      <c r="AD346" s="450">
        <f t="shared" ref="AD346:BC346" si="152">SUM(AD135:AD158)</f>
        <v>0</v>
      </c>
      <c r="AE346" s="449">
        <f t="shared" si="152"/>
        <v>0</v>
      </c>
      <c r="AF346" s="450">
        <f t="shared" si="152"/>
        <v>0</v>
      </c>
      <c r="AG346" s="449">
        <f t="shared" si="152"/>
        <v>0</v>
      </c>
      <c r="AH346" s="450">
        <f t="shared" si="152"/>
        <v>0</v>
      </c>
      <c r="AI346" s="449">
        <f t="shared" si="152"/>
        <v>0</v>
      </c>
      <c r="AJ346" s="450">
        <f t="shared" si="152"/>
        <v>0</v>
      </c>
      <c r="AK346" s="449">
        <f t="shared" si="152"/>
        <v>0</v>
      </c>
      <c r="AL346" s="450">
        <f t="shared" si="152"/>
        <v>0</v>
      </c>
      <c r="AM346" s="449">
        <f t="shared" si="152"/>
        <v>0</v>
      </c>
      <c r="AN346" s="450">
        <f t="shared" si="152"/>
        <v>0</v>
      </c>
      <c r="AO346" s="449">
        <f t="shared" si="152"/>
        <v>0</v>
      </c>
      <c r="AP346" s="450">
        <f t="shared" si="152"/>
        <v>0</v>
      </c>
      <c r="AQ346" s="449">
        <f t="shared" si="152"/>
        <v>0</v>
      </c>
      <c r="AR346" s="450">
        <f t="shared" si="152"/>
        <v>0</v>
      </c>
      <c r="AS346" s="449">
        <f t="shared" si="152"/>
        <v>0</v>
      </c>
      <c r="AT346" s="450">
        <f t="shared" si="152"/>
        <v>0</v>
      </c>
      <c r="AU346" s="449">
        <f t="shared" si="152"/>
        <v>0</v>
      </c>
      <c r="AV346" s="450">
        <f t="shared" si="152"/>
        <v>0</v>
      </c>
      <c r="AW346" s="449">
        <f t="shared" si="152"/>
        <v>0</v>
      </c>
      <c r="AX346" s="450">
        <f t="shared" si="152"/>
        <v>0</v>
      </c>
      <c r="AY346" s="449">
        <f t="shared" si="152"/>
        <v>0</v>
      </c>
      <c r="AZ346" s="450">
        <f t="shared" si="152"/>
        <v>0</v>
      </c>
      <c r="BA346" s="449">
        <f t="shared" si="152"/>
        <v>0</v>
      </c>
      <c r="BB346" s="450">
        <f t="shared" si="152"/>
        <v>0</v>
      </c>
      <c r="BC346" s="449">
        <f t="shared" si="152"/>
        <v>0</v>
      </c>
      <c r="BD346" s="411"/>
      <c r="BE346" s="451">
        <f t="shared" ref="BE346:CD346" si="153">SUM(BE135:BE158)</f>
        <v>0</v>
      </c>
      <c r="BF346" s="449">
        <f t="shared" si="153"/>
        <v>0</v>
      </c>
      <c r="BG346" s="451">
        <f t="shared" si="153"/>
        <v>0</v>
      </c>
      <c r="BH346" s="449">
        <f t="shared" si="153"/>
        <v>0</v>
      </c>
      <c r="BI346" s="451">
        <f t="shared" si="153"/>
        <v>0</v>
      </c>
      <c r="BJ346" s="449">
        <f t="shared" si="153"/>
        <v>0</v>
      </c>
      <c r="BK346" s="451">
        <f t="shared" si="153"/>
        <v>0</v>
      </c>
      <c r="BL346" s="449">
        <f t="shared" si="153"/>
        <v>0</v>
      </c>
      <c r="BM346" s="451">
        <f t="shared" si="153"/>
        <v>0</v>
      </c>
      <c r="BN346" s="449">
        <f t="shared" si="153"/>
        <v>0</v>
      </c>
      <c r="BO346" s="451">
        <f t="shared" si="153"/>
        <v>0</v>
      </c>
      <c r="BP346" s="449">
        <f t="shared" si="153"/>
        <v>0</v>
      </c>
      <c r="BQ346" s="451">
        <f t="shared" si="153"/>
        <v>0</v>
      </c>
      <c r="BR346" s="449">
        <f t="shared" si="153"/>
        <v>0</v>
      </c>
      <c r="BS346" s="451">
        <f t="shared" si="153"/>
        <v>0</v>
      </c>
      <c r="BT346" s="449">
        <f t="shared" si="153"/>
        <v>0</v>
      </c>
      <c r="BU346" s="451">
        <f t="shared" si="153"/>
        <v>0</v>
      </c>
      <c r="BV346" s="449">
        <f t="shared" si="153"/>
        <v>0</v>
      </c>
      <c r="BW346" s="451">
        <f t="shared" si="153"/>
        <v>0</v>
      </c>
      <c r="BX346" s="449">
        <f t="shared" si="153"/>
        <v>0</v>
      </c>
      <c r="BY346" s="451">
        <f t="shared" si="153"/>
        <v>0</v>
      </c>
      <c r="BZ346" s="449">
        <f t="shared" si="153"/>
        <v>0</v>
      </c>
      <c r="CA346" s="451">
        <f t="shared" si="153"/>
        <v>0</v>
      </c>
      <c r="CB346" s="449">
        <f t="shared" si="153"/>
        <v>0</v>
      </c>
      <c r="CC346" s="451">
        <f t="shared" si="153"/>
        <v>0</v>
      </c>
      <c r="CD346" s="449">
        <f t="shared" si="153"/>
        <v>0</v>
      </c>
      <c r="CE346" s="412"/>
      <c r="CF346" s="452">
        <f t="shared" ref="CF346:DE346" si="154">SUM(CF135:CF158)</f>
        <v>0</v>
      </c>
      <c r="CG346" s="449">
        <f t="shared" si="154"/>
        <v>0</v>
      </c>
      <c r="CH346" s="452">
        <f t="shared" si="154"/>
        <v>0</v>
      </c>
      <c r="CI346" s="449">
        <f t="shared" si="154"/>
        <v>0</v>
      </c>
      <c r="CJ346" s="452">
        <f t="shared" si="154"/>
        <v>0</v>
      </c>
      <c r="CK346" s="449">
        <f t="shared" si="154"/>
        <v>0</v>
      </c>
      <c r="CL346" s="452">
        <f t="shared" si="154"/>
        <v>0</v>
      </c>
      <c r="CM346" s="449">
        <f t="shared" si="154"/>
        <v>0</v>
      </c>
      <c r="CN346" s="452">
        <f t="shared" si="154"/>
        <v>0</v>
      </c>
      <c r="CO346" s="449">
        <f t="shared" si="154"/>
        <v>0</v>
      </c>
      <c r="CP346" s="452">
        <f t="shared" si="154"/>
        <v>0</v>
      </c>
      <c r="CQ346" s="449">
        <f t="shared" si="154"/>
        <v>0</v>
      </c>
      <c r="CR346" s="452">
        <f t="shared" si="154"/>
        <v>0</v>
      </c>
      <c r="CS346" s="449">
        <f t="shared" si="154"/>
        <v>0</v>
      </c>
      <c r="CT346" s="452">
        <f t="shared" si="154"/>
        <v>0</v>
      </c>
      <c r="CU346" s="449">
        <f t="shared" si="154"/>
        <v>0</v>
      </c>
      <c r="CV346" s="452">
        <f t="shared" si="154"/>
        <v>0</v>
      </c>
      <c r="CW346" s="449">
        <f t="shared" si="154"/>
        <v>0</v>
      </c>
      <c r="CX346" s="452">
        <f t="shared" si="154"/>
        <v>0</v>
      </c>
      <c r="CY346" s="449">
        <f t="shared" si="154"/>
        <v>0</v>
      </c>
      <c r="CZ346" s="452">
        <f t="shared" si="154"/>
        <v>0</v>
      </c>
      <c r="DA346" s="449">
        <f t="shared" si="154"/>
        <v>0</v>
      </c>
      <c r="DB346" s="452">
        <f t="shared" si="154"/>
        <v>0</v>
      </c>
      <c r="DC346" s="449">
        <f t="shared" si="154"/>
        <v>0</v>
      </c>
      <c r="DD346" s="452">
        <f t="shared" si="154"/>
        <v>0</v>
      </c>
      <c r="DE346" s="449">
        <f t="shared" si="154"/>
        <v>0</v>
      </c>
      <c r="DF346" s="3192" t="s">
        <v>1086</v>
      </c>
      <c r="DG346" s="3193"/>
      <c r="DH346" s="3193"/>
      <c r="DI346" s="3193"/>
      <c r="DJ346" s="3193"/>
      <c r="DK346" s="3193"/>
      <c r="DL346" s="3193"/>
      <c r="DM346" s="657"/>
      <c r="DN346" s="657"/>
      <c r="DO346" s="1122"/>
      <c r="DP346" s="564">
        <v>0</v>
      </c>
      <c r="DQ346" s="200">
        <v>0</v>
      </c>
      <c r="DR346" s="200">
        <v>0</v>
      </c>
      <c r="DS346" s="200">
        <v>0</v>
      </c>
      <c r="DT346" s="200">
        <v>0</v>
      </c>
      <c r="DU346" s="200">
        <v>0</v>
      </c>
      <c r="DV346" s="200">
        <v>0</v>
      </c>
      <c r="DW346" s="200">
        <v>0</v>
      </c>
      <c r="DX346" s="200">
        <v>0</v>
      </c>
      <c r="DY346" s="397"/>
    </row>
    <row r="347" spans="1:129" ht="15.95" customHeight="1">
      <c r="B347" s="3191"/>
      <c r="C347" s="1133">
        <f>SUM(C346:D346)</f>
        <v>0</v>
      </c>
      <c r="D347" s="454" t="str">
        <f>IF(C347&gt;0,"fois","")</f>
        <v/>
      </c>
      <c r="E347" s="1133">
        <f>SUM(E346:F346)</f>
        <v>0</v>
      </c>
      <c r="F347" s="454" t="str">
        <f>IF(E347&gt;0,"fois","")</f>
        <v/>
      </c>
      <c r="G347" s="1133">
        <f>SUM(G346:H346)</f>
        <v>0</v>
      </c>
      <c r="H347" s="454" t="str">
        <f>IF(G347&gt;0,"fois","")</f>
        <v/>
      </c>
      <c r="I347" s="1133">
        <f>SUM(I346:J346)</f>
        <v>0</v>
      </c>
      <c r="J347" s="454" t="str">
        <f>IF(I347&gt;0,"fois","")</f>
        <v/>
      </c>
      <c r="K347" s="1133">
        <f>SUM(K346:L346)</f>
        <v>0</v>
      </c>
      <c r="L347" s="454" t="str">
        <f>IF(K347&gt;0,"fois","")</f>
        <v/>
      </c>
      <c r="M347" s="1133">
        <f>SUM(M346:N346)</f>
        <v>0</v>
      </c>
      <c r="N347" s="454" t="str">
        <f>IF(M347&gt;0,"fois","")</f>
        <v/>
      </c>
      <c r="O347" s="1133">
        <f>SUM(O346:P346)</f>
        <v>0</v>
      </c>
      <c r="P347" s="454" t="str">
        <f>IF(O347&gt;0,"fois","")</f>
        <v/>
      </c>
      <c r="Q347" s="1133">
        <f>SUM(Q346:R346)</f>
        <v>0</v>
      </c>
      <c r="R347" s="454" t="str">
        <f>IF(Q347&gt;0,"fois","")</f>
        <v/>
      </c>
      <c r="S347" s="1133">
        <f>SUM(S346:T346)</f>
        <v>0</v>
      </c>
      <c r="T347" s="454" t="str">
        <f>IF(S347&gt;0,"fois","")</f>
        <v/>
      </c>
      <c r="U347" s="1133">
        <f>SUM(U346:V346)</f>
        <v>0</v>
      </c>
      <c r="V347" s="454" t="str">
        <f>IF(U347&gt;0,"fois","")</f>
        <v/>
      </c>
      <c r="W347" s="1133">
        <f>SUM(W346:X346)</f>
        <v>0</v>
      </c>
      <c r="X347" s="454" t="str">
        <f>IF(W347&gt;0,"fois","")</f>
        <v/>
      </c>
      <c r="Y347" s="1133">
        <f>SUM(Y346:Z346)</f>
        <v>0</v>
      </c>
      <c r="Z347" s="454" t="str">
        <f>IF(Y347&gt;0,"fois","")</f>
        <v/>
      </c>
      <c r="AA347" s="1133">
        <f>SUM(AA346:AB346)</f>
        <v>0</v>
      </c>
      <c r="AB347" s="454" t="str">
        <f>IF(AA347&gt;0,"fois","")</f>
        <v/>
      </c>
      <c r="AC347" s="410"/>
      <c r="AD347" s="1133">
        <f>SUM(AD346:AE346)</f>
        <v>0</v>
      </c>
      <c r="AE347" s="454" t="str">
        <f>IF(AD347&gt;0,"fois","")</f>
        <v/>
      </c>
      <c r="AF347" s="1133">
        <f>SUM(AF346:AG346)</f>
        <v>0</v>
      </c>
      <c r="AG347" s="454" t="str">
        <f>IF(AF347&gt;0,"fois","")</f>
        <v/>
      </c>
      <c r="AH347" s="1133">
        <f>SUM(AH346:AI346)</f>
        <v>0</v>
      </c>
      <c r="AI347" s="454" t="str">
        <f>IF(AH347&gt;0,"fois","")</f>
        <v/>
      </c>
      <c r="AJ347" s="1133">
        <f>SUM(AJ346:AK346)</f>
        <v>0</v>
      </c>
      <c r="AK347" s="454" t="str">
        <f>IF(AJ347&gt;0,"fois","")</f>
        <v/>
      </c>
      <c r="AL347" s="1133">
        <f>SUM(AL346:AM346)</f>
        <v>0</v>
      </c>
      <c r="AM347" s="454" t="str">
        <f>IF(AL347&gt;0,"fois","")</f>
        <v/>
      </c>
      <c r="AN347" s="1133">
        <f>SUM(AN346:AO346)</f>
        <v>0</v>
      </c>
      <c r="AO347" s="454" t="str">
        <f>IF(AN347&gt;0,"fois","")</f>
        <v/>
      </c>
      <c r="AP347" s="1133">
        <f>SUM(AP346:AQ346)</f>
        <v>0</v>
      </c>
      <c r="AQ347" s="454" t="str">
        <f>IF(AP347&gt;0,"fois","")</f>
        <v/>
      </c>
      <c r="AR347" s="1133">
        <f>SUM(AR346:AS346)</f>
        <v>0</v>
      </c>
      <c r="AS347" s="454" t="str">
        <f>IF(AR347&gt;0,"fois","")</f>
        <v/>
      </c>
      <c r="AT347" s="1133">
        <f>SUM(AT346:AU346)</f>
        <v>0</v>
      </c>
      <c r="AU347" s="454" t="str">
        <f>IF(AT347&gt;0,"fois","")</f>
        <v/>
      </c>
      <c r="AV347" s="1133">
        <f>SUM(AV346:AW346)</f>
        <v>0</v>
      </c>
      <c r="AW347" s="454" t="str">
        <f>IF(AV347&gt;0,"fois","")</f>
        <v/>
      </c>
      <c r="AX347" s="1133">
        <f>SUM(AX346:AY346)</f>
        <v>0</v>
      </c>
      <c r="AY347" s="454" t="str">
        <f>IF(AX347&gt;0,"fois","")</f>
        <v/>
      </c>
      <c r="AZ347" s="1133">
        <f>SUM(AZ346:BA346)</f>
        <v>0</v>
      </c>
      <c r="BA347" s="454" t="str">
        <f>IF(AZ347&gt;0,"fois","")</f>
        <v/>
      </c>
      <c r="BB347" s="1133">
        <f>SUM(BB346:BC346)</f>
        <v>0</v>
      </c>
      <c r="BC347" s="454" t="str">
        <f>IF(BB347&gt;0,"fois","")</f>
        <v/>
      </c>
      <c r="BD347" s="411"/>
      <c r="BE347" s="1133">
        <f>SUM(BE346:BF346)</f>
        <v>0</v>
      </c>
      <c r="BF347" s="454" t="str">
        <f>IF(BE347&gt;0,"fois","")</f>
        <v/>
      </c>
      <c r="BG347" s="1133">
        <f>SUM(BG346:BH346)</f>
        <v>0</v>
      </c>
      <c r="BH347" s="454" t="str">
        <f>IF(BG347&gt;0,"fois","")</f>
        <v/>
      </c>
      <c r="BI347" s="1133">
        <f>SUM(BI346:BJ346)</f>
        <v>0</v>
      </c>
      <c r="BJ347" s="454" t="str">
        <f>IF(BI347&gt;0,"fois","")</f>
        <v/>
      </c>
      <c r="BK347" s="1133">
        <f>SUM(BK346:BL346)</f>
        <v>0</v>
      </c>
      <c r="BL347" s="454" t="str">
        <f>IF(BK347&gt;0,"fois","")</f>
        <v/>
      </c>
      <c r="BM347" s="1133">
        <f>SUM(BM346:BN346)</f>
        <v>0</v>
      </c>
      <c r="BN347" s="454" t="str">
        <f>IF(BM347&gt;0,"fois","")</f>
        <v/>
      </c>
      <c r="BO347" s="1133">
        <f>SUM(BO346:BP346)</f>
        <v>0</v>
      </c>
      <c r="BP347" s="454" t="str">
        <f>IF(BO347&gt;0,"fois","")</f>
        <v/>
      </c>
      <c r="BQ347" s="1133">
        <f>SUM(BQ346:BR346)</f>
        <v>0</v>
      </c>
      <c r="BR347" s="454" t="str">
        <f>IF(BQ347&gt;0,"fois","")</f>
        <v/>
      </c>
      <c r="BS347" s="1133">
        <f>SUM(BS346:BT346)</f>
        <v>0</v>
      </c>
      <c r="BT347" s="454" t="str">
        <f>IF(BS347&gt;0,"fois","")</f>
        <v/>
      </c>
      <c r="BU347" s="1133">
        <f>SUM(BU346:BV346)</f>
        <v>0</v>
      </c>
      <c r="BV347" s="454" t="str">
        <f>IF(BU347&gt;0,"fois","")</f>
        <v/>
      </c>
      <c r="BW347" s="1133">
        <f>SUM(BW346:BX346)</f>
        <v>0</v>
      </c>
      <c r="BX347" s="454" t="str">
        <f>IF(BW347&gt;0,"fois","")</f>
        <v/>
      </c>
      <c r="BY347" s="1133">
        <f>SUM(BY346:BZ346)</f>
        <v>0</v>
      </c>
      <c r="BZ347" s="454" t="str">
        <f>IF(BY347&gt;0,"fois","")</f>
        <v/>
      </c>
      <c r="CA347" s="1133">
        <f>SUM(CA346:CB346)</f>
        <v>0</v>
      </c>
      <c r="CB347" s="454" t="str">
        <f>IF(CA347&gt;0,"fois","")</f>
        <v/>
      </c>
      <c r="CC347" s="1133">
        <f>SUM(CC346:CD346)</f>
        <v>0</v>
      </c>
      <c r="CD347" s="454" t="str">
        <f>IF(CC347&gt;0,"fois","")</f>
        <v/>
      </c>
      <c r="CE347" s="412"/>
      <c r="CF347" s="1133">
        <f>SUM(CF346:CG346)</f>
        <v>0</v>
      </c>
      <c r="CG347" s="454" t="str">
        <f>IF(CF347&gt;0,"fois","")</f>
        <v/>
      </c>
      <c r="CH347" s="1133">
        <f>SUM(CH346:CI346)</f>
        <v>0</v>
      </c>
      <c r="CI347" s="454" t="str">
        <f>IF(CH347&gt;0,"fois","")</f>
        <v/>
      </c>
      <c r="CJ347" s="1133">
        <f>SUM(CJ346:CK346)</f>
        <v>0</v>
      </c>
      <c r="CK347" s="454" t="str">
        <f>IF(CJ347&gt;0,"fois","")</f>
        <v/>
      </c>
      <c r="CL347" s="1133">
        <f>SUM(CL346:CM346)</f>
        <v>0</v>
      </c>
      <c r="CM347" s="454" t="str">
        <f>IF(CL347&gt;0,"fois","")</f>
        <v/>
      </c>
      <c r="CN347" s="1133">
        <f>SUM(CN346:CO346)</f>
        <v>0</v>
      </c>
      <c r="CO347" s="454" t="str">
        <f>IF(CN347&gt;0,"fois","")</f>
        <v/>
      </c>
      <c r="CP347" s="1133">
        <f>SUM(CP346:CQ346)</f>
        <v>0</v>
      </c>
      <c r="CQ347" s="454" t="str">
        <f>IF(CP347&gt;0,"fois","")</f>
        <v/>
      </c>
      <c r="CR347" s="1133">
        <f>SUM(CR346:CS346)</f>
        <v>0</v>
      </c>
      <c r="CS347" s="454" t="str">
        <f>IF(CR347&gt;0,"fois","")</f>
        <v/>
      </c>
      <c r="CT347" s="1133">
        <f>SUM(CT346:CU346)</f>
        <v>0</v>
      </c>
      <c r="CU347" s="454" t="str">
        <f>IF(CT347&gt;0,"fois","")</f>
        <v/>
      </c>
      <c r="CV347" s="1133">
        <f>SUM(CV346:CW346)</f>
        <v>0</v>
      </c>
      <c r="CW347" s="454" t="str">
        <f>IF(CV347&gt;0,"fois","")</f>
        <v/>
      </c>
      <c r="CX347" s="1133">
        <f>SUM(CX346:CY346)</f>
        <v>0</v>
      </c>
      <c r="CY347" s="454" t="str">
        <f>IF(CX347&gt;0,"fois","")</f>
        <v/>
      </c>
      <c r="CZ347" s="1133">
        <f>SUM(CZ346:DA346)</f>
        <v>0</v>
      </c>
      <c r="DA347" s="454" t="str">
        <f>IF(CZ347&gt;0,"fois","")</f>
        <v/>
      </c>
      <c r="DB347" s="1133">
        <f>SUM(DB346:DC346)</f>
        <v>0</v>
      </c>
      <c r="DC347" s="454" t="str">
        <f>IF(DB347&gt;0,"fois","")</f>
        <v/>
      </c>
      <c r="DD347" s="1133">
        <f>SUM(DD346:DE346)</f>
        <v>0</v>
      </c>
      <c r="DE347" s="454" t="str">
        <f>IF(DD347&gt;0,"fois","")</f>
        <v/>
      </c>
      <c r="DF347" s="3194"/>
      <c r="DG347" s="3195"/>
      <c r="DH347" s="3195"/>
      <c r="DI347" s="3195"/>
      <c r="DJ347" s="3195"/>
      <c r="DK347" s="3195"/>
      <c r="DL347" s="3195"/>
      <c r="DM347" s="658"/>
      <c r="DN347" s="658"/>
      <c r="DO347" s="1123"/>
      <c r="DP347" s="564">
        <v>0</v>
      </c>
      <c r="DQ347" s="200">
        <v>0</v>
      </c>
      <c r="DR347" s="200">
        <v>0</v>
      </c>
      <c r="DS347" s="200">
        <v>0</v>
      </c>
      <c r="DT347" s="200">
        <v>0</v>
      </c>
      <c r="DU347" s="200">
        <v>0</v>
      </c>
      <c r="DV347" s="200">
        <v>0</v>
      </c>
      <c r="DW347" s="200">
        <v>0</v>
      </c>
      <c r="DX347" s="200">
        <v>0</v>
      </c>
      <c r="DY347" s="397"/>
    </row>
    <row r="348" spans="1:129" ht="15.95" customHeight="1">
      <c r="B348" s="456" t="s">
        <v>1087</v>
      </c>
      <c r="C348" s="3238" t="str">
        <f>IF(SUM(C346:D346)&lt;=I351,"OK","Trop")</f>
        <v>OK</v>
      </c>
      <c r="D348" s="3239"/>
      <c r="E348" s="3238" t="str">
        <f>IF(SUM(E346:F346)&lt;=I351,"OK","Trop")</f>
        <v>OK</v>
      </c>
      <c r="F348" s="3239"/>
      <c r="G348" s="3238" t="str">
        <f>IF(SUM(G346:H346)&lt;=I351,"OK","Trop")</f>
        <v>OK</v>
      </c>
      <c r="H348" s="3239"/>
      <c r="I348" s="3238" t="str">
        <f>IF(SUM(I346:J346)&lt;=I351,"OK","Trop")</f>
        <v>OK</v>
      </c>
      <c r="J348" s="3239"/>
      <c r="K348" s="3238" t="str">
        <f>IF(SUM(K346:L346)&lt;=I351,"OK","Trop")</f>
        <v>OK</v>
      </c>
      <c r="L348" s="3239"/>
      <c r="M348" s="3238" t="str">
        <f>IF(SUM(M346:N346)&lt;=I351,"OK","Trop")</f>
        <v>OK</v>
      </c>
      <c r="N348" s="3239"/>
      <c r="O348" s="3238" t="str">
        <f>IF(SUM(O346:P346)&lt;=I351,"OK","Trop")</f>
        <v>OK</v>
      </c>
      <c r="P348" s="3239"/>
      <c r="Q348" s="3238" t="str">
        <f>IF(SUM(Q346:R346)&lt;=I351,"OK","Trop")</f>
        <v>OK</v>
      </c>
      <c r="R348" s="3239"/>
      <c r="S348" s="3238" t="str">
        <f>IF(SUM(S346:T346)&lt;=I351,"OK","Trop")</f>
        <v>OK</v>
      </c>
      <c r="T348" s="3239"/>
      <c r="U348" s="3238" t="str">
        <f>IF(SUM(U346:V346)&lt;=I351,"OK","Trop")</f>
        <v>OK</v>
      </c>
      <c r="V348" s="3239"/>
      <c r="W348" s="3238" t="str">
        <f>IF(SUM(W346:X346)&lt;=I351,"OK","Trop")</f>
        <v>OK</v>
      </c>
      <c r="X348" s="3239"/>
      <c r="Y348" s="3238" t="str">
        <f>IF(SUM(Y346:Z346)&lt;=I351,"OK","Trop")</f>
        <v>OK</v>
      </c>
      <c r="Z348" s="3239"/>
      <c r="AA348" s="3238" t="str">
        <f>IF(SUM(AA346:AB346)&lt;=I351,"OK","Trop")</f>
        <v>OK</v>
      </c>
      <c r="AB348" s="3239"/>
      <c r="AC348" s="410"/>
      <c r="AD348" s="3238" t="str">
        <f>IF(SUM(AD346:AE346)&lt;=AJ351,"OK","Trop")</f>
        <v>OK</v>
      </c>
      <c r="AE348" s="3239"/>
      <c r="AF348" s="3238" t="str">
        <f>IF(SUM(AF346:AG346)&lt;=AJ351,"OK","Trop")</f>
        <v>OK</v>
      </c>
      <c r="AG348" s="3239"/>
      <c r="AH348" s="3238" t="str">
        <f>IF(SUM(AH346:AI346)&lt;=AJ351,"OK","Trop")</f>
        <v>OK</v>
      </c>
      <c r="AI348" s="3239"/>
      <c r="AJ348" s="3238" t="str">
        <f>IF(SUM(AJ346:AK346)&lt;=AJ351,"OK","Trop")</f>
        <v>OK</v>
      </c>
      <c r="AK348" s="3239"/>
      <c r="AL348" s="3238" t="str">
        <f>IF(SUM(AL346:AM346)&lt;=AJ351,"OK","Trop")</f>
        <v>OK</v>
      </c>
      <c r="AM348" s="3239"/>
      <c r="AN348" s="3238" t="str">
        <f>IF(SUM(AN346:AO346)&lt;=AJ351,"OK","Trop")</f>
        <v>OK</v>
      </c>
      <c r="AO348" s="3239"/>
      <c r="AP348" s="3238" t="str">
        <f>IF(SUM(AP346:AQ346)&lt;=AJ351,"OK","Trop")</f>
        <v>OK</v>
      </c>
      <c r="AQ348" s="3239"/>
      <c r="AR348" s="3238" t="str">
        <f>IF(SUM(AR346:AS346)&lt;=AJ351,"OK","Trop")</f>
        <v>OK</v>
      </c>
      <c r="AS348" s="3239"/>
      <c r="AT348" s="3238" t="str">
        <f>IF(SUM(AT346:AU346)&lt;=AJ351,"OK","Trop")</f>
        <v>OK</v>
      </c>
      <c r="AU348" s="3239"/>
      <c r="AV348" s="3238" t="str">
        <f>IF(SUM(AV346:AW346)&lt;=AJ351,"OK","Trop")</f>
        <v>OK</v>
      </c>
      <c r="AW348" s="3239"/>
      <c r="AX348" s="3238" t="str">
        <f>IF(SUM(AX346:AY346)&lt;=AJ351,"OK","Trop")</f>
        <v>OK</v>
      </c>
      <c r="AY348" s="3239"/>
      <c r="AZ348" s="3238" t="str">
        <f>IF(SUM(AZ346:BA346)&lt;=AJ351,"OK","Trop")</f>
        <v>OK</v>
      </c>
      <c r="BA348" s="3239"/>
      <c r="BB348" s="3238" t="str">
        <f>IF(SUM(BB346:BC346)&lt;=AJ351,"OK","Trop")</f>
        <v>OK</v>
      </c>
      <c r="BC348" s="3239"/>
      <c r="BD348" s="411"/>
      <c r="BE348" s="3238" t="str">
        <f>IF(SUM(BE346:BF346)&lt;=BK351,"OK","Trop")</f>
        <v>OK</v>
      </c>
      <c r="BF348" s="3239"/>
      <c r="BG348" s="3238" t="str">
        <f>IF(SUM(BG346:BH346)&lt;=BK351,"OK","Trop")</f>
        <v>OK</v>
      </c>
      <c r="BH348" s="3239"/>
      <c r="BI348" s="3238" t="str">
        <f>IF(SUM(BI346:BJ346)&lt;=BK351,"OK","Trop")</f>
        <v>OK</v>
      </c>
      <c r="BJ348" s="3239"/>
      <c r="BK348" s="3238" t="str">
        <f>IF(SUM(BK346:BL346)&lt;=BK351,"OK","Trop")</f>
        <v>OK</v>
      </c>
      <c r="BL348" s="3239"/>
      <c r="BM348" s="3238" t="str">
        <f>IF(SUM(BM346:BN346)&lt;=BK351,"OK","Trop")</f>
        <v>OK</v>
      </c>
      <c r="BN348" s="3239"/>
      <c r="BO348" s="3238" t="str">
        <f>IF(SUM(BO346:BP346)&lt;=BK351,"OK","Trop")</f>
        <v>OK</v>
      </c>
      <c r="BP348" s="3239"/>
      <c r="BQ348" s="3238" t="str">
        <f>IF(SUM(BQ346:BR346)&lt;=BK351,"OK","Trop")</f>
        <v>OK</v>
      </c>
      <c r="BR348" s="3239"/>
      <c r="BS348" s="3238" t="str">
        <f>IF(SUM(BS346:BT346)&lt;=BK351,"OK","Trop")</f>
        <v>OK</v>
      </c>
      <c r="BT348" s="3239"/>
      <c r="BU348" s="3238" t="str">
        <f>IF(SUM(BU346:BV346)&lt;=BK351,"OK","Trop")</f>
        <v>OK</v>
      </c>
      <c r="BV348" s="3239"/>
      <c r="BW348" s="3238" t="str">
        <f>IF(SUM(BW346:BX346)&lt;=BK351,"OK","Trop")</f>
        <v>OK</v>
      </c>
      <c r="BX348" s="3239"/>
      <c r="BY348" s="3238" t="str">
        <f>IF(SUM(BY346:BZ346)&lt;=BK351,"OK","Trop")</f>
        <v>OK</v>
      </c>
      <c r="BZ348" s="3239"/>
      <c r="CA348" s="3238" t="str">
        <f>IF(SUM(CA346:CB346)&lt;=BK351,"OK","Trop")</f>
        <v>OK</v>
      </c>
      <c r="CB348" s="3239"/>
      <c r="CC348" s="3238" t="str">
        <f>IF(SUM(CC346:CD346)&lt;=BK351,"OK","Trop")</f>
        <v>OK</v>
      </c>
      <c r="CD348" s="3239"/>
      <c r="CE348" s="412"/>
      <c r="CF348" s="3238" t="str">
        <f>IF(SUM(CF346:CG346)&lt;=CL351,"OK","Trop")</f>
        <v>OK</v>
      </c>
      <c r="CG348" s="3239"/>
      <c r="CH348" s="3238" t="str">
        <f>IF(SUM(CH346:CI346)&lt;=CL351,"OK","Trop")</f>
        <v>OK</v>
      </c>
      <c r="CI348" s="3239"/>
      <c r="CJ348" s="3238" t="str">
        <f>IF(SUM(CJ346:CK346)&lt;=CL351,"OK","Trop")</f>
        <v>OK</v>
      </c>
      <c r="CK348" s="3239"/>
      <c r="CL348" s="3238" t="str">
        <f>IF(SUM(CL346:CM346)&lt;=CL351,"OK","Trop")</f>
        <v>OK</v>
      </c>
      <c r="CM348" s="3239"/>
      <c r="CN348" s="3238" t="str">
        <f>IF(SUM(CN346:CO346)&lt;=CL351,"OK","Trop")</f>
        <v>OK</v>
      </c>
      <c r="CO348" s="3239"/>
      <c r="CP348" s="3238" t="str">
        <f>IF(SUM(CP346:CQ346)&lt;=CL351,"OK","Trop")</f>
        <v>OK</v>
      </c>
      <c r="CQ348" s="3239"/>
      <c r="CR348" s="3238" t="str">
        <f>IF(SUM(CR346:CS346)&lt;=CL351,"OK","Trop")</f>
        <v>OK</v>
      </c>
      <c r="CS348" s="3239"/>
      <c r="CT348" s="3238" t="str">
        <f>IF(SUM(CT346:CU346)&lt;=CL351,"OK","Trop")</f>
        <v>OK</v>
      </c>
      <c r="CU348" s="3239"/>
      <c r="CV348" s="3238" t="str">
        <f>IF(SUM(CV346:CW346)&lt;=CL351,"OK","Trop")</f>
        <v>OK</v>
      </c>
      <c r="CW348" s="3239"/>
      <c r="CX348" s="3238" t="str">
        <f>IF(SUM(CX346:CY346)&lt;=CL351,"OK","Trop")</f>
        <v>OK</v>
      </c>
      <c r="CY348" s="3239"/>
      <c r="CZ348" s="3238" t="str">
        <f>IF(SUM(CZ346:DA346)&lt;=CL351,"OK","Trop")</f>
        <v>OK</v>
      </c>
      <c r="DA348" s="3239"/>
      <c r="DB348" s="3238" t="str">
        <f>IF(SUM(DB346:DC346)&lt;=CL351,"OK","Trop")</f>
        <v>OK</v>
      </c>
      <c r="DC348" s="3239"/>
      <c r="DD348" s="3238" t="str">
        <f>IF(SUM(DD346:DE346)&lt;=CL351,"OK","Trop")</f>
        <v>OK</v>
      </c>
      <c r="DE348" s="3239"/>
      <c r="DF348" s="457" t="s">
        <v>1088</v>
      </c>
      <c r="DG348" s="408"/>
      <c r="DH348" s="408"/>
      <c r="DI348" s="408"/>
      <c r="DJ348" s="270"/>
      <c r="DK348" s="270"/>
      <c r="DL348" s="270"/>
      <c r="DM348" s="270"/>
      <c r="DN348" s="270"/>
      <c r="DO348" s="1122"/>
      <c r="DP348" s="564">
        <v>0</v>
      </c>
      <c r="DQ348" s="200">
        <v>0</v>
      </c>
      <c r="DR348" s="200">
        <v>0</v>
      </c>
      <c r="DS348" s="200">
        <v>0</v>
      </c>
      <c r="DT348" s="200">
        <v>0</v>
      </c>
      <c r="DU348" s="200">
        <v>0</v>
      </c>
      <c r="DV348" s="200">
        <v>0</v>
      </c>
      <c r="DW348" s="200">
        <v>0</v>
      </c>
      <c r="DX348" s="200">
        <v>0</v>
      </c>
      <c r="DY348" s="397"/>
    </row>
    <row r="349" spans="1:129" ht="15.95" customHeight="1">
      <c r="B349" s="456" t="s">
        <v>1089</v>
      </c>
      <c r="C349" s="3242" t="str">
        <f>IF(C348="OK","",SUM(C346:D346)-I351)</f>
        <v/>
      </c>
      <c r="D349" s="3243"/>
      <c r="E349" s="3242" t="str">
        <f>IF(E348="OK","",SUM(E346:F346)-I351)</f>
        <v/>
      </c>
      <c r="F349" s="3243"/>
      <c r="G349" s="3242" t="str">
        <f>IF(G348="OK","",SUM(G346:H346)-I351)</f>
        <v/>
      </c>
      <c r="H349" s="3243"/>
      <c r="I349" s="3242" t="str">
        <f>IF(I348="OK","",SUM(I346:J346)-I351)</f>
        <v/>
      </c>
      <c r="J349" s="3243"/>
      <c r="K349" s="3242" t="str">
        <f>IF(K348="OK","",SUM(K346:L346)-I351)</f>
        <v/>
      </c>
      <c r="L349" s="3243"/>
      <c r="M349" s="3242" t="str">
        <f>IF(M348="OK","",SUM(M346:N346)-I351)</f>
        <v/>
      </c>
      <c r="N349" s="3243"/>
      <c r="O349" s="3242" t="str">
        <f>IF(O348="OK","",SUM(O346:P346)-I351)</f>
        <v/>
      </c>
      <c r="P349" s="3243"/>
      <c r="Q349" s="3242" t="str">
        <f>IF(Q348="OK","",SUM(Q346:R346)-I351)</f>
        <v/>
      </c>
      <c r="R349" s="3243"/>
      <c r="S349" s="3242" t="str">
        <f>IF(S348="OK","",SUM(S346:T346)-I351)</f>
        <v/>
      </c>
      <c r="T349" s="3243"/>
      <c r="U349" s="3242" t="str">
        <f>IF(U348="OK","",SUM(U346:V346)-I351)</f>
        <v/>
      </c>
      <c r="V349" s="3243"/>
      <c r="W349" s="3242" t="str">
        <f>IF(W348="OK","",SUM(W346:X346)-I351)</f>
        <v/>
      </c>
      <c r="X349" s="3243"/>
      <c r="Y349" s="3242" t="str">
        <f>IF(Y348="OK","",SUM(Y346:Z346)-I351)</f>
        <v/>
      </c>
      <c r="Z349" s="3243"/>
      <c r="AA349" s="3242" t="str">
        <f>IF(AA348="OK","",SUM(AA346:AB346)-I351)</f>
        <v/>
      </c>
      <c r="AB349" s="3243"/>
      <c r="AC349" s="410"/>
      <c r="AD349" s="3242" t="str">
        <f>IF(AD348="OK","",SUM(AD346:AE346)-AJ351)</f>
        <v/>
      </c>
      <c r="AE349" s="3243"/>
      <c r="AF349" s="3242" t="str">
        <f>IF(AF348="OK","",SUM(AF346:AG346)-AJ351)</f>
        <v/>
      </c>
      <c r="AG349" s="3243"/>
      <c r="AH349" s="3242" t="str">
        <f>IF(AH348="OK","",SUM(AH346:AI346)-AJ351)</f>
        <v/>
      </c>
      <c r="AI349" s="3243"/>
      <c r="AJ349" s="3242" t="str">
        <f>IF(AJ348="OK","",SUM(AJ346:AK346)-AJ351)</f>
        <v/>
      </c>
      <c r="AK349" s="3243"/>
      <c r="AL349" s="3242" t="str">
        <f>IF(AL348="OK","",SUM(AL346:AM346)-AJ351)</f>
        <v/>
      </c>
      <c r="AM349" s="3243"/>
      <c r="AN349" s="3242" t="str">
        <f>IF(AN348="OK","",SUM(AN346:AO346)-AJ351)</f>
        <v/>
      </c>
      <c r="AO349" s="3243"/>
      <c r="AP349" s="3242" t="str">
        <f>IF(AP348="OK","",SUM(AP346:AQ346)-AJ351)</f>
        <v/>
      </c>
      <c r="AQ349" s="3243"/>
      <c r="AR349" s="3242" t="str">
        <f>IF(AR348="OK","",SUM(AR346:AS346)-AJ351)</f>
        <v/>
      </c>
      <c r="AS349" s="3243"/>
      <c r="AT349" s="3242" t="str">
        <f>IF(AT348="OK","",SUM(AT346:AU346)-AJ351)</f>
        <v/>
      </c>
      <c r="AU349" s="3243"/>
      <c r="AV349" s="3242" t="str">
        <f>IF(AV348="OK","",SUM(AV346:AW346)-AJ351)</f>
        <v/>
      </c>
      <c r="AW349" s="3243"/>
      <c r="AX349" s="3242" t="str">
        <f>IF(AX348="OK","",SUM(AX346:AY346)-AJ351)</f>
        <v/>
      </c>
      <c r="AY349" s="3243"/>
      <c r="AZ349" s="3242" t="str">
        <f>IF(AZ348="OK","",SUM(AZ346:BA346)-AJ351)</f>
        <v/>
      </c>
      <c r="BA349" s="3243"/>
      <c r="BB349" s="3242" t="str">
        <f>IF(BB348="OK","",SUM(BB346:BC346)-AJ351)</f>
        <v/>
      </c>
      <c r="BC349" s="3243"/>
      <c r="BD349" s="411"/>
      <c r="BE349" s="3242" t="str">
        <f>IF(BE348="OK","",SUM(BE346:BF346)-BK351)</f>
        <v/>
      </c>
      <c r="BF349" s="3243"/>
      <c r="BG349" s="3242" t="str">
        <f>IF(BG348="OK","",SUM(BG346:BH346)-BK351)</f>
        <v/>
      </c>
      <c r="BH349" s="3243"/>
      <c r="BI349" s="3242" t="str">
        <f>IF(BI348="OK","",SUM(BI346:BJ346)-BK351)</f>
        <v/>
      </c>
      <c r="BJ349" s="3243"/>
      <c r="BK349" s="3242" t="str">
        <f>IF(BK348="OK","",SUM(BK346:BL346)-BK351)</f>
        <v/>
      </c>
      <c r="BL349" s="3243"/>
      <c r="BM349" s="3242" t="str">
        <f>IF(BM348="OK","",SUM(BM346:BN346)-BK351)</f>
        <v/>
      </c>
      <c r="BN349" s="3243"/>
      <c r="BO349" s="3242" t="str">
        <f>IF(BO348="OK","",SUM(BO346:BP346)-BK351)</f>
        <v/>
      </c>
      <c r="BP349" s="3243"/>
      <c r="BQ349" s="3242" t="str">
        <f>IF(BQ348="OK","",SUM(BQ346:BR346)-BK351)</f>
        <v/>
      </c>
      <c r="BR349" s="3243"/>
      <c r="BS349" s="3242" t="str">
        <f>IF(BS348="OK","",SUM(BS346:BT346)-BK351)</f>
        <v/>
      </c>
      <c r="BT349" s="3243"/>
      <c r="BU349" s="3242" t="str">
        <f>IF(BU348="OK","",SUM(BU346:BV346)-BK351)</f>
        <v/>
      </c>
      <c r="BV349" s="3243"/>
      <c r="BW349" s="3242" t="str">
        <f>IF(BW348="OK","",SUM(BW346:BX346)-BK351)</f>
        <v/>
      </c>
      <c r="BX349" s="3243"/>
      <c r="BY349" s="3242" t="str">
        <f>IF(BY348="OK","",SUM(BY346:BZ346)-BK351)</f>
        <v/>
      </c>
      <c r="BZ349" s="3243"/>
      <c r="CA349" s="3242" t="str">
        <f>IF(CA348="OK","",SUM(CA346:CB346)-BK351)</f>
        <v/>
      </c>
      <c r="CB349" s="3243"/>
      <c r="CC349" s="3242" t="str">
        <f>IF(CC348="OK","",SUM(CC346:CD346)-BK351)</f>
        <v/>
      </c>
      <c r="CD349" s="3243"/>
      <c r="CE349" s="412"/>
      <c r="CF349" s="3242" t="str">
        <f>IF(CF348="OK","",SUM(CF346:CG346)-CL351)</f>
        <v/>
      </c>
      <c r="CG349" s="3243"/>
      <c r="CH349" s="3242" t="str">
        <f>IF(CH348="OK","",SUM(CH346:CI346)-CL351)</f>
        <v/>
      </c>
      <c r="CI349" s="3243"/>
      <c r="CJ349" s="3242" t="str">
        <f>IF(CJ348="OK","",SUM(CJ346:CK346)-CL351)</f>
        <v/>
      </c>
      <c r="CK349" s="3243"/>
      <c r="CL349" s="3242" t="str">
        <f>IF(CL348="OK","",SUM(CL346:CM346)-CL351)</f>
        <v/>
      </c>
      <c r="CM349" s="3243"/>
      <c r="CN349" s="3242" t="str">
        <f>IF(CN348="OK","",SUM(CN346:CO346)-CL351)</f>
        <v/>
      </c>
      <c r="CO349" s="3243"/>
      <c r="CP349" s="3242" t="str">
        <f>IF(CP348="OK","",SUM(CP346:CQ346)-CL351)</f>
        <v/>
      </c>
      <c r="CQ349" s="3243"/>
      <c r="CR349" s="3242" t="str">
        <f>IF(CR348="OK","",SUM(CR346:CS346)-CL351)</f>
        <v/>
      </c>
      <c r="CS349" s="3243"/>
      <c r="CT349" s="3242" t="str">
        <f>IF(CT348="OK","",SUM(CT346:CU346)-CL351)</f>
        <v/>
      </c>
      <c r="CU349" s="3243"/>
      <c r="CV349" s="3242" t="str">
        <f>IF(CV348="OK","",SUM(CV346:CW346)-CL351)</f>
        <v/>
      </c>
      <c r="CW349" s="3243"/>
      <c r="CX349" s="3242" t="str">
        <f>IF(CX348="OK","",SUM(CX346:CY346)-CL351)</f>
        <v/>
      </c>
      <c r="CY349" s="3243"/>
      <c r="CZ349" s="3242" t="str">
        <f>IF(CZ348="OK","",SUM(CZ346:DA346)-CL351)</f>
        <v/>
      </c>
      <c r="DA349" s="3243"/>
      <c r="DB349" s="3242" t="str">
        <f>IF(DB348="OK","",SUM(DB346:DC346)-CL351)</f>
        <v/>
      </c>
      <c r="DC349" s="3243"/>
      <c r="DD349" s="3242" t="str">
        <f>IF(DD348="OK","",SUM(DD346:DE346)-CL351)</f>
        <v/>
      </c>
      <c r="DE349" s="3243"/>
      <c r="DF349" s="457" t="s">
        <v>1090</v>
      </c>
      <c r="DG349" s="408"/>
      <c r="DH349" s="408"/>
      <c r="DI349" s="408"/>
      <c r="DJ349" s="270"/>
      <c r="DK349" s="270"/>
      <c r="DL349" s="270"/>
      <c r="DM349" s="270"/>
      <c r="DN349" s="270"/>
      <c r="DO349" s="1122"/>
      <c r="DP349" s="564">
        <v>0</v>
      </c>
      <c r="DQ349" s="200">
        <v>0</v>
      </c>
      <c r="DR349" s="200">
        <v>0</v>
      </c>
      <c r="DS349" s="200">
        <v>0</v>
      </c>
      <c r="DT349" s="200">
        <v>0</v>
      </c>
      <c r="DU349" s="200">
        <v>0</v>
      </c>
      <c r="DV349" s="200">
        <v>0</v>
      </c>
      <c r="DW349" s="200">
        <v>0</v>
      </c>
      <c r="DX349" s="200">
        <v>0</v>
      </c>
      <c r="DY349" s="397"/>
    </row>
    <row r="350" spans="1:129" ht="15.95" customHeight="1">
      <c r="B350" s="1429">
        <f>COUNTA(B135:B158)</f>
        <v>22</v>
      </c>
      <c r="C350" s="1124" t="s">
        <v>1091</v>
      </c>
      <c r="D350" s="460"/>
      <c r="E350" s="461"/>
      <c r="F350" s="461"/>
      <c r="G350" s="461"/>
      <c r="H350" s="462"/>
      <c r="I350" s="459" t="s">
        <v>1092</v>
      </c>
      <c r="J350" s="460"/>
      <c r="K350" s="461"/>
      <c r="L350" s="461"/>
      <c r="M350" s="461"/>
      <c r="N350" s="463"/>
      <c r="O350" s="459" t="s">
        <v>1093</v>
      </c>
      <c r="P350" s="461"/>
      <c r="Q350" s="461"/>
      <c r="R350" s="461"/>
      <c r="S350" s="463"/>
      <c r="T350" s="459" t="s">
        <v>1094</v>
      </c>
      <c r="U350" s="464"/>
      <c r="V350" s="461"/>
      <c r="W350" s="461"/>
      <c r="X350" s="461"/>
      <c r="Y350" s="461"/>
      <c r="Z350" s="461"/>
      <c r="AA350" s="461"/>
      <c r="AB350" s="463"/>
      <c r="AC350" s="410"/>
      <c r="AD350" s="1124" t="s">
        <v>1091</v>
      </c>
      <c r="AE350" s="460"/>
      <c r="AF350" s="461"/>
      <c r="AG350" s="461"/>
      <c r="AH350" s="461"/>
      <c r="AI350" s="462"/>
      <c r="AJ350" s="459" t="s">
        <v>1092</v>
      </c>
      <c r="AK350" s="460"/>
      <c r="AL350" s="461"/>
      <c r="AM350" s="461"/>
      <c r="AN350" s="461"/>
      <c r="AO350" s="463"/>
      <c r="AP350" s="459" t="s">
        <v>1093</v>
      </c>
      <c r="AQ350" s="461"/>
      <c r="AR350" s="461"/>
      <c r="AS350" s="461"/>
      <c r="AT350" s="463"/>
      <c r="AU350" s="459" t="s">
        <v>1094</v>
      </c>
      <c r="AV350" s="464"/>
      <c r="AW350" s="461"/>
      <c r="AX350" s="461"/>
      <c r="AY350" s="461"/>
      <c r="AZ350" s="461"/>
      <c r="BA350" s="461"/>
      <c r="BB350" s="461"/>
      <c r="BC350" s="463"/>
      <c r="BD350" s="411"/>
      <c r="BE350" s="1124" t="s">
        <v>1091</v>
      </c>
      <c r="BF350" s="460"/>
      <c r="BG350" s="461"/>
      <c r="BH350" s="461"/>
      <c r="BI350" s="461"/>
      <c r="BJ350" s="462"/>
      <c r="BK350" s="459" t="s">
        <v>1092</v>
      </c>
      <c r="BL350" s="460"/>
      <c r="BM350" s="461"/>
      <c r="BN350" s="461"/>
      <c r="BO350" s="461"/>
      <c r="BP350" s="463"/>
      <c r="BQ350" s="459" t="s">
        <v>1093</v>
      </c>
      <c r="BR350" s="461"/>
      <c r="BS350" s="461"/>
      <c r="BT350" s="461"/>
      <c r="BU350" s="463"/>
      <c r="BV350" s="459" t="s">
        <v>1094</v>
      </c>
      <c r="BW350" s="464"/>
      <c r="BX350" s="461"/>
      <c r="BY350" s="461"/>
      <c r="BZ350" s="461"/>
      <c r="CA350" s="461"/>
      <c r="CB350" s="461"/>
      <c r="CC350" s="461"/>
      <c r="CD350" s="463"/>
      <c r="CE350" s="412"/>
      <c r="CF350" s="1124" t="s">
        <v>1091</v>
      </c>
      <c r="CG350" s="460"/>
      <c r="CH350" s="461"/>
      <c r="CI350" s="461"/>
      <c r="CJ350" s="461"/>
      <c r="CK350" s="462"/>
      <c r="CL350" s="459" t="s">
        <v>1092</v>
      </c>
      <c r="CM350" s="460"/>
      <c r="CN350" s="461"/>
      <c r="CO350" s="461"/>
      <c r="CP350" s="461"/>
      <c r="CQ350" s="463"/>
      <c r="CR350" s="459" t="s">
        <v>1093</v>
      </c>
      <c r="CS350" s="461"/>
      <c r="CT350" s="461"/>
      <c r="CU350" s="461"/>
      <c r="CV350" s="463"/>
      <c r="CW350" s="459" t="s">
        <v>1094</v>
      </c>
      <c r="CX350" s="464"/>
      <c r="CY350" s="461"/>
      <c r="CZ350" s="461"/>
      <c r="DA350" s="461"/>
      <c r="DB350" s="461"/>
      <c r="DC350" s="461"/>
      <c r="DD350" s="461"/>
      <c r="DE350" s="463"/>
      <c r="DF350" s="3647">
        <f>B350</f>
        <v>22</v>
      </c>
      <c r="DG350" s="3648"/>
      <c r="DH350" s="3648"/>
      <c r="DI350" s="520" t="s">
        <v>1095</v>
      </c>
      <c r="DJ350" s="520"/>
      <c r="DK350" s="270"/>
      <c r="DL350" s="270"/>
      <c r="DM350" s="270"/>
      <c r="DN350" s="270"/>
      <c r="DO350" s="1122"/>
      <c r="DP350" s="564">
        <v>0</v>
      </c>
      <c r="DQ350" s="200">
        <v>0</v>
      </c>
      <c r="DR350" s="200">
        <v>0</v>
      </c>
      <c r="DS350" s="200">
        <v>0</v>
      </c>
      <c r="DT350" s="200">
        <v>0</v>
      </c>
      <c r="DU350" s="200">
        <v>0</v>
      </c>
      <c r="DV350" s="200">
        <v>0</v>
      </c>
      <c r="DW350" s="200">
        <v>0</v>
      </c>
      <c r="DX350" s="200">
        <v>0</v>
      </c>
      <c r="DY350" s="397"/>
    </row>
    <row r="351" spans="1:129" ht="15.95" customHeight="1" thickBot="1">
      <c r="B351" s="466" t="s">
        <v>1096</v>
      </c>
      <c r="C351" s="3198">
        <v>20</v>
      </c>
      <c r="D351" s="3199"/>
      <c r="E351" s="3199"/>
      <c r="F351" s="3199"/>
      <c r="G351" s="3199"/>
      <c r="H351" s="3200"/>
      <c r="I351" s="3201">
        <f>(J344/P344)*C351</f>
        <v>4</v>
      </c>
      <c r="J351" s="3202"/>
      <c r="K351" s="3202"/>
      <c r="L351" s="3202"/>
      <c r="M351" s="3202"/>
      <c r="N351" s="3203"/>
      <c r="O351" s="3201">
        <f>SUM(C346:AB346)</f>
        <v>0</v>
      </c>
      <c r="P351" s="3202"/>
      <c r="Q351" s="3202"/>
      <c r="R351" s="3202"/>
      <c r="S351" s="3203"/>
      <c r="T351" s="3201" t="str">
        <f>IF(O351&lt;=I351,"OK","Trop")</f>
        <v>OK</v>
      </c>
      <c r="U351" s="3202"/>
      <c r="V351" s="3202"/>
      <c r="W351" s="3202"/>
      <c r="X351" s="3202"/>
      <c r="Y351" s="3196" t="str">
        <f>IF(O351&lt;=I351,"",IF(O351&gt;I351,O351-I351))</f>
        <v/>
      </c>
      <c r="Z351" s="3196"/>
      <c r="AA351" s="3196"/>
      <c r="AB351" s="3197"/>
      <c r="AC351" s="410"/>
      <c r="AD351" s="3198">
        <v>20</v>
      </c>
      <c r="AE351" s="3199"/>
      <c r="AF351" s="3199"/>
      <c r="AG351" s="3199"/>
      <c r="AH351" s="3199"/>
      <c r="AI351" s="3200"/>
      <c r="AJ351" s="3201">
        <f>(AK344/AQ344)*AD351</f>
        <v>6</v>
      </c>
      <c r="AK351" s="3202"/>
      <c r="AL351" s="3202"/>
      <c r="AM351" s="3202"/>
      <c r="AN351" s="3202"/>
      <c r="AO351" s="3203"/>
      <c r="AP351" s="3201">
        <f>SUM(AD346:BC346)</f>
        <v>0</v>
      </c>
      <c r="AQ351" s="3202"/>
      <c r="AR351" s="3202"/>
      <c r="AS351" s="3202"/>
      <c r="AT351" s="3203"/>
      <c r="AU351" s="3201" t="str">
        <f>IF(AP351&lt;=AJ351,"OK","Trop")</f>
        <v>OK</v>
      </c>
      <c r="AV351" s="3202"/>
      <c r="AW351" s="3202"/>
      <c r="AX351" s="3202"/>
      <c r="AY351" s="3202"/>
      <c r="AZ351" s="3196" t="str">
        <f>IF(AP351&lt;=AJ351,"",IF(AP351&gt;AJ351,AP351-AJ351))</f>
        <v/>
      </c>
      <c r="BA351" s="3196"/>
      <c r="BB351" s="3196"/>
      <c r="BC351" s="3197"/>
      <c r="BD351" s="411"/>
      <c r="BE351" s="3198">
        <v>20</v>
      </c>
      <c r="BF351" s="3199"/>
      <c r="BG351" s="3199"/>
      <c r="BH351" s="3199"/>
      <c r="BI351" s="3199"/>
      <c r="BJ351" s="3200"/>
      <c r="BK351" s="3201">
        <f>(BL344/BR344)*BE351</f>
        <v>6</v>
      </c>
      <c r="BL351" s="3202"/>
      <c r="BM351" s="3202"/>
      <c r="BN351" s="3202"/>
      <c r="BO351" s="3202"/>
      <c r="BP351" s="3203"/>
      <c r="BQ351" s="3201">
        <f>SUM(BE346:CD346)</f>
        <v>0</v>
      </c>
      <c r="BR351" s="3202"/>
      <c r="BS351" s="3202"/>
      <c r="BT351" s="3202"/>
      <c r="BU351" s="3203"/>
      <c r="BV351" s="3201" t="str">
        <f>IF(BQ351&lt;=BK351,"OK","Trop")</f>
        <v>OK</v>
      </c>
      <c r="BW351" s="3202"/>
      <c r="BX351" s="3202"/>
      <c r="BY351" s="3202"/>
      <c r="BZ351" s="3202"/>
      <c r="CA351" s="3196" t="str">
        <f>IF(BQ351&lt;=BK351,"",IF(BQ351&gt;BK351,BQ351-BK351))</f>
        <v/>
      </c>
      <c r="CB351" s="3196"/>
      <c r="CC351" s="3196"/>
      <c r="CD351" s="3197"/>
      <c r="CE351" s="412"/>
      <c r="CF351" s="3198">
        <v>40</v>
      </c>
      <c r="CG351" s="3199"/>
      <c r="CH351" s="3199"/>
      <c r="CI351" s="3199"/>
      <c r="CJ351" s="3199"/>
      <c r="CK351" s="3200"/>
      <c r="CL351" s="3201">
        <f>(CM344/CS344)*CF351</f>
        <v>8</v>
      </c>
      <c r="CM351" s="3202"/>
      <c r="CN351" s="3202"/>
      <c r="CO351" s="3202"/>
      <c r="CP351" s="3202"/>
      <c r="CQ351" s="3203"/>
      <c r="CR351" s="3201">
        <f>SUM(CF346:DE346)</f>
        <v>0</v>
      </c>
      <c r="CS351" s="3202"/>
      <c r="CT351" s="3202"/>
      <c r="CU351" s="3202"/>
      <c r="CV351" s="3203"/>
      <c r="CW351" s="3201" t="str">
        <f>IF(CR351&lt;=CL351,"OK","Trop")</f>
        <v>OK</v>
      </c>
      <c r="CX351" s="3202"/>
      <c r="CY351" s="3202"/>
      <c r="CZ351" s="3202"/>
      <c r="DA351" s="3202"/>
      <c r="DB351" s="3196" t="str">
        <f>IF(CR351&lt;=CL351,"",IF(CR351&gt;CL351,CR351-CL351))</f>
        <v/>
      </c>
      <c r="DC351" s="3196"/>
      <c r="DD351" s="3196"/>
      <c r="DE351" s="3197"/>
      <c r="DF351" s="1125" t="s">
        <v>1164</v>
      </c>
      <c r="DG351" s="1126"/>
      <c r="DH351" s="1126"/>
      <c r="DI351" s="1126"/>
      <c r="DJ351" s="1126"/>
      <c r="DK351" s="1126"/>
      <c r="DL351" s="1126"/>
      <c r="DM351" s="1126"/>
      <c r="DN351" s="1126"/>
      <c r="DO351" s="1127"/>
      <c r="DP351" s="564">
        <v>0</v>
      </c>
      <c r="DQ351" s="200">
        <v>0</v>
      </c>
      <c r="DR351" s="200">
        <v>0</v>
      </c>
      <c r="DS351" s="200">
        <v>0</v>
      </c>
      <c r="DT351" s="200">
        <v>0</v>
      </c>
      <c r="DU351" s="200">
        <v>0</v>
      </c>
      <c r="DV351" s="200">
        <v>0</v>
      </c>
      <c r="DW351" s="200">
        <v>0</v>
      </c>
      <c r="DX351" s="200">
        <v>0</v>
      </c>
      <c r="DY351" s="397"/>
    </row>
    <row r="352" spans="1:129" ht="15.9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129"/>
      <c r="BC352" s="129"/>
      <c r="BD352" s="129"/>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c r="CG352" s="129"/>
      <c r="CH352" s="129"/>
      <c r="CI352" s="129"/>
      <c r="CJ352" s="129"/>
      <c r="CK352" s="129"/>
      <c r="CL352" s="129"/>
      <c r="CM352" s="129"/>
      <c r="CN352" s="129"/>
      <c r="CO352" s="129"/>
      <c r="CP352" s="129"/>
      <c r="CQ352" s="129"/>
      <c r="CR352" s="129"/>
      <c r="CS352" s="129"/>
      <c r="CT352" s="129"/>
      <c r="CU352" s="129"/>
      <c r="CV352" s="129"/>
      <c r="CW352" s="129"/>
      <c r="CX352" s="129"/>
      <c r="CY352" s="129"/>
      <c r="CZ352" s="129"/>
      <c r="DA352" s="129"/>
      <c r="DB352" s="129"/>
      <c r="DC352" s="129"/>
      <c r="DD352" s="129"/>
      <c r="DE352" s="129"/>
      <c r="DF352" s="129"/>
      <c r="DG352" s="129"/>
      <c r="DI352" s="564"/>
      <c r="DJ352" s="564"/>
      <c r="DK352" s="564"/>
      <c r="DL352" s="564"/>
      <c r="DM352" s="395"/>
      <c r="DN352" s="395"/>
      <c r="DO352" s="395"/>
      <c r="DP352" s="564"/>
      <c r="DQ352" s="200"/>
      <c r="DR352" s="200"/>
      <c r="DS352" s="200"/>
      <c r="DT352" s="200"/>
      <c r="DU352" s="200"/>
      <c r="DV352" s="200"/>
      <c r="DW352" s="200"/>
      <c r="DX352" s="200"/>
      <c r="DY352" s="397"/>
    </row>
    <row r="353" spans="1:129" ht="15.95" customHeight="1">
      <c r="B353" s="3682" t="s">
        <v>1246</v>
      </c>
      <c r="C353" s="3679" t="str">
        <f>B31</f>
        <v>Fromages par portion &lt; 100 mg de calcium   30 g Primaires</v>
      </c>
      <c r="D353" s="3679"/>
      <c r="E353" s="3679"/>
      <c r="F353" s="3679"/>
      <c r="G353" s="3679"/>
      <c r="H353" s="3679"/>
      <c r="I353" s="3679"/>
      <c r="J353" s="3679"/>
      <c r="K353" s="3679"/>
      <c r="L353" s="3679"/>
      <c r="M353" s="3679"/>
      <c r="N353" s="3679"/>
      <c r="O353" s="3679"/>
      <c r="P353" s="3679"/>
      <c r="Q353" s="3679"/>
      <c r="R353" s="3679"/>
      <c r="S353" s="3679"/>
      <c r="T353" s="3679"/>
      <c r="U353" s="3679"/>
      <c r="V353" s="3679"/>
      <c r="W353" s="3679"/>
      <c r="X353" s="3679"/>
      <c r="Y353" s="3679"/>
      <c r="Z353" s="3679"/>
      <c r="AA353" s="3679"/>
      <c r="AB353" s="3679"/>
      <c r="AC353" s="3679"/>
      <c r="AD353" s="3679"/>
      <c r="AE353" s="3679"/>
      <c r="AF353" s="3679"/>
      <c r="AG353" s="3679"/>
      <c r="AH353" s="3679"/>
      <c r="AI353" s="3679"/>
      <c r="AJ353" s="3679"/>
      <c r="AK353" s="3679"/>
      <c r="AL353" s="3679"/>
      <c r="AM353" s="3679"/>
      <c r="AN353" s="3679"/>
      <c r="AO353" s="3679"/>
      <c r="AP353" s="3679"/>
      <c r="AQ353" s="3679"/>
      <c r="AR353" s="3679"/>
      <c r="AS353" s="3679"/>
      <c r="AT353" s="3679"/>
      <c r="AU353" s="3679"/>
      <c r="AV353" s="3679"/>
      <c r="AW353" s="3679"/>
      <c r="AX353" s="3679"/>
      <c r="AY353" s="3679"/>
      <c r="AZ353" s="3679"/>
      <c r="BA353" s="3679"/>
      <c r="BB353" s="3679"/>
      <c r="BC353" s="3679"/>
      <c r="BD353" s="3679"/>
      <c r="BE353" s="3679"/>
      <c r="BF353" s="3679"/>
      <c r="BG353" s="3679"/>
      <c r="BH353" s="3679"/>
      <c r="BI353" s="3679"/>
      <c r="BJ353" s="3679"/>
      <c r="BK353" s="3679"/>
      <c r="BL353" s="3679"/>
      <c r="BM353" s="3679"/>
      <c r="BN353" s="3679"/>
      <c r="BO353" s="3679"/>
      <c r="BP353" s="3679"/>
      <c r="BQ353" s="3679"/>
      <c r="BR353" s="3679"/>
      <c r="BS353" s="3679"/>
      <c r="BT353" s="3679"/>
      <c r="BU353" s="3679"/>
      <c r="BV353" s="3679"/>
      <c r="BW353" s="3679"/>
      <c r="BX353" s="3679"/>
      <c r="BY353" s="3679"/>
      <c r="BZ353" s="3679"/>
      <c r="CA353" s="3679"/>
      <c r="CB353" s="3679"/>
      <c r="CC353" s="3679"/>
      <c r="CD353" s="3679"/>
      <c r="CE353" s="3679"/>
      <c r="CF353" s="3679"/>
      <c r="CG353" s="3679"/>
      <c r="CH353" s="3679"/>
      <c r="CI353" s="3679"/>
      <c r="CJ353" s="3679"/>
      <c r="CK353" s="3679"/>
      <c r="CL353" s="3679"/>
      <c r="CM353" s="3679"/>
      <c r="CN353" s="3679"/>
      <c r="CO353" s="3679"/>
      <c r="CP353" s="3679"/>
      <c r="CQ353" s="3679"/>
      <c r="CR353" s="3681" t="s">
        <v>1163</v>
      </c>
      <c r="CS353" s="3681"/>
      <c r="CT353" s="3681"/>
      <c r="CU353" s="3681"/>
      <c r="CV353" s="3681"/>
      <c r="CW353" s="3681"/>
      <c r="CX353" s="3681"/>
      <c r="CY353" s="3681"/>
      <c r="CZ353" s="3681"/>
      <c r="DA353" s="3681"/>
      <c r="DB353" s="3681"/>
      <c r="DC353" s="3681"/>
      <c r="DD353" s="3681"/>
      <c r="DE353" s="3681"/>
      <c r="DF353" s="3673">
        <f>ROW(DE35)</f>
        <v>35</v>
      </c>
      <c r="DG353" s="3673" t="s">
        <v>1124</v>
      </c>
      <c r="DH353" s="3673">
        <f>ROW(DE47)</f>
        <v>47</v>
      </c>
      <c r="DI353" s="3675" t="str">
        <f>C353</f>
        <v>Fromages par portion &lt; 100 mg de calcium   30 g Primaires</v>
      </c>
      <c r="DJ353" s="3675"/>
      <c r="DK353" s="3675"/>
      <c r="DL353" s="3675"/>
      <c r="DM353" s="3675"/>
      <c r="DN353" s="3675"/>
      <c r="DO353" s="3676"/>
      <c r="DP353" s="564">
        <v>0</v>
      </c>
      <c r="DQ353" s="200">
        <v>0</v>
      </c>
      <c r="DR353" s="200">
        <v>0</v>
      </c>
      <c r="DS353" s="200">
        <v>0</v>
      </c>
      <c r="DT353" s="200">
        <v>0</v>
      </c>
      <c r="DU353" s="200">
        <v>0</v>
      </c>
      <c r="DV353" s="200">
        <v>0</v>
      </c>
      <c r="DW353" s="200">
        <v>0</v>
      </c>
      <c r="DX353" s="200">
        <v>0</v>
      </c>
      <c r="DY353" s="397"/>
    </row>
    <row r="354" spans="1:129" ht="15.95" customHeight="1">
      <c r="B354" s="3683"/>
      <c r="C354" s="3680"/>
      <c r="D354" s="3680"/>
      <c r="E354" s="3680"/>
      <c r="F354" s="3680"/>
      <c r="G354" s="3680"/>
      <c r="H354" s="3680"/>
      <c r="I354" s="3680"/>
      <c r="J354" s="3680"/>
      <c r="K354" s="3680"/>
      <c r="L354" s="3680"/>
      <c r="M354" s="3680"/>
      <c r="N354" s="3680"/>
      <c r="O354" s="3680"/>
      <c r="P354" s="3680"/>
      <c r="Q354" s="3680"/>
      <c r="R354" s="3680"/>
      <c r="S354" s="3680"/>
      <c r="T354" s="3680"/>
      <c r="U354" s="3680"/>
      <c r="V354" s="3680"/>
      <c r="W354" s="3680"/>
      <c r="X354" s="3680"/>
      <c r="Y354" s="3680"/>
      <c r="Z354" s="3680"/>
      <c r="AA354" s="3680"/>
      <c r="AB354" s="3680"/>
      <c r="AC354" s="3680"/>
      <c r="AD354" s="3680"/>
      <c r="AE354" s="3680"/>
      <c r="AF354" s="3680"/>
      <c r="AG354" s="3680"/>
      <c r="AH354" s="3680"/>
      <c r="AI354" s="3680"/>
      <c r="AJ354" s="3680"/>
      <c r="AK354" s="3680"/>
      <c r="AL354" s="3680"/>
      <c r="AM354" s="3680"/>
      <c r="AN354" s="3680"/>
      <c r="AO354" s="3680"/>
      <c r="AP354" s="3680"/>
      <c r="AQ354" s="3680"/>
      <c r="AR354" s="3680"/>
      <c r="AS354" s="3680"/>
      <c r="AT354" s="3680"/>
      <c r="AU354" s="3680"/>
      <c r="AV354" s="3680"/>
      <c r="AW354" s="3680"/>
      <c r="AX354" s="3680"/>
      <c r="AY354" s="3680"/>
      <c r="AZ354" s="3680"/>
      <c r="BA354" s="3680"/>
      <c r="BB354" s="3680"/>
      <c r="BC354" s="3680"/>
      <c r="BD354" s="3680"/>
      <c r="BE354" s="3680"/>
      <c r="BF354" s="3680"/>
      <c r="BG354" s="3680"/>
      <c r="BH354" s="3680"/>
      <c r="BI354" s="3680"/>
      <c r="BJ354" s="3680"/>
      <c r="BK354" s="3680"/>
      <c r="BL354" s="3680"/>
      <c r="BM354" s="3680"/>
      <c r="BN354" s="3680"/>
      <c r="BO354" s="3680"/>
      <c r="BP354" s="3680"/>
      <c r="BQ354" s="3680"/>
      <c r="BR354" s="3680"/>
      <c r="BS354" s="3680"/>
      <c r="BT354" s="3680"/>
      <c r="BU354" s="3680"/>
      <c r="BV354" s="3680"/>
      <c r="BW354" s="3680"/>
      <c r="BX354" s="3680"/>
      <c r="BY354" s="3680"/>
      <c r="BZ354" s="3680"/>
      <c r="CA354" s="3680"/>
      <c r="CB354" s="3680"/>
      <c r="CC354" s="3680"/>
      <c r="CD354" s="3680"/>
      <c r="CE354" s="3680"/>
      <c r="CF354" s="3680"/>
      <c r="CG354" s="3680"/>
      <c r="CH354" s="3680"/>
      <c r="CI354" s="3680"/>
      <c r="CJ354" s="3680"/>
      <c r="CK354" s="3680"/>
      <c r="CL354" s="3680"/>
      <c r="CM354" s="3680"/>
      <c r="CN354" s="3680"/>
      <c r="CO354" s="3680"/>
      <c r="CP354" s="3680"/>
      <c r="CQ354" s="3680"/>
      <c r="CR354" s="3681"/>
      <c r="CS354" s="3681"/>
      <c r="CT354" s="3681"/>
      <c r="CU354" s="3681"/>
      <c r="CV354" s="3681"/>
      <c r="CW354" s="3681"/>
      <c r="CX354" s="3681"/>
      <c r="CY354" s="3681"/>
      <c r="CZ354" s="3681"/>
      <c r="DA354" s="3681"/>
      <c r="DB354" s="3681"/>
      <c r="DC354" s="3681"/>
      <c r="DD354" s="3681"/>
      <c r="DE354" s="3681"/>
      <c r="DF354" s="3674"/>
      <c r="DG354" s="3674"/>
      <c r="DH354" s="3674"/>
      <c r="DI354" s="3677"/>
      <c r="DJ354" s="3677"/>
      <c r="DK354" s="3677"/>
      <c r="DL354" s="3677"/>
      <c r="DM354" s="3677"/>
      <c r="DN354" s="3677"/>
      <c r="DO354" s="3678"/>
      <c r="DP354" s="564">
        <v>0</v>
      </c>
      <c r="DQ354" s="200">
        <v>0</v>
      </c>
      <c r="DR354" s="200">
        <v>0</v>
      </c>
      <c r="DS354" s="200">
        <v>0</v>
      </c>
      <c r="DT354" s="200">
        <v>0</v>
      </c>
      <c r="DU354" s="200">
        <v>0</v>
      </c>
      <c r="DV354" s="200">
        <v>0</v>
      </c>
      <c r="DW354" s="200">
        <v>0</v>
      </c>
      <c r="DX354" s="200">
        <v>0</v>
      </c>
      <c r="DY354" s="397"/>
    </row>
    <row r="355" spans="1:129" ht="15.95" customHeight="1">
      <c r="B355" s="444" t="s">
        <v>1080</v>
      </c>
      <c r="C355" s="1108" t="s">
        <v>1076</v>
      </c>
      <c r="D355" s="1109"/>
      <c r="E355" s="1109"/>
      <c r="F355" s="1109"/>
      <c r="G355" s="1109"/>
      <c r="H355" s="1109"/>
      <c r="I355" s="1110" t="s">
        <v>1081</v>
      </c>
      <c r="J355" s="3185">
        <v>4</v>
      </c>
      <c r="K355" s="3185"/>
      <c r="L355" s="1109" t="s">
        <v>1082</v>
      </c>
      <c r="M355" s="1109"/>
      <c r="N355" s="1111"/>
      <c r="O355" s="1111"/>
      <c r="P355" s="3186">
        <v>20</v>
      </c>
      <c r="Q355" s="3186"/>
      <c r="R355" s="1109" t="s">
        <v>1083</v>
      </c>
      <c r="S355" s="1112"/>
      <c r="T355" s="1109"/>
      <c r="U355" s="1109"/>
      <c r="V355" s="1109"/>
      <c r="W355" s="1109"/>
      <c r="X355" s="1109"/>
      <c r="Y355" s="1109"/>
      <c r="Z355" s="1109"/>
      <c r="AA355" s="1109"/>
      <c r="AB355" s="1113"/>
      <c r="AC355" s="410"/>
      <c r="AD355" s="1108"/>
      <c r="AE355" s="1109"/>
      <c r="AF355" s="1109"/>
      <c r="AG355" s="1109"/>
      <c r="AH355" s="1109"/>
      <c r="AI355" s="1109"/>
      <c r="AJ355" s="1110" t="s">
        <v>1081</v>
      </c>
      <c r="AK355" s="3185">
        <v>4</v>
      </c>
      <c r="AL355" s="3185"/>
      <c r="AM355" s="1109" t="s">
        <v>1082</v>
      </c>
      <c r="AN355" s="1109"/>
      <c r="AO355" s="1111"/>
      <c r="AP355" s="1111"/>
      <c r="AQ355" s="3186">
        <v>20</v>
      </c>
      <c r="AR355" s="3186"/>
      <c r="AS355" s="1109" t="s">
        <v>1083</v>
      </c>
      <c r="AT355" s="1112"/>
      <c r="AU355" s="1109"/>
      <c r="AV355" s="1109"/>
      <c r="AW355" s="1109"/>
      <c r="AX355" s="1109"/>
      <c r="AY355" s="1109"/>
      <c r="AZ355" s="1109"/>
      <c r="BA355" s="1109"/>
      <c r="BB355" s="1109"/>
      <c r="BC355" s="1113"/>
      <c r="BD355" s="411"/>
      <c r="BE355" s="1108"/>
      <c r="BF355" s="1109"/>
      <c r="BG355" s="1109"/>
      <c r="BH355" s="1109"/>
      <c r="BI355" s="1109"/>
      <c r="BJ355" s="1109"/>
      <c r="BK355" s="1110" t="s">
        <v>1081</v>
      </c>
      <c r="BL355" s="3185">
        <v>4</v>
      </c>
      <c r="BM355" s="3185"/>
      <c r="BN355" s="1109" t="s">
        <v>1082</v>
      </c>
      <c r="BO355" s="1109"/>
      <c r="BP355" s="1111"/>
      <c r="BQ355" s="1111"/>
      <c r="BR355" s="3186">
        <v>20</v>
      </c>
      <c r="BS355" s="3186"/>
      <c r="BT355" s="1109" t="s">
        <v>1083</v>
      </c>
      <c r="BU355" s="1112"/>
      <c r="BV355" s="1109"/>
      <c r="BW355" s="1109"/>
      <c r="BX355" s="1109"/>
      <c r="BY355" s="1109"/>
      <c r="BZ355" s="1109"/>
      <c r="CA355" s="1109"/>
      <c r="CB355" s="1109"/>
      <c r="CC355" s="1109"/>
      <c r="CD355" s="1113"/>
      <c r="CE355" s="412"/>
      <c r="CF355" s="1108"/>
      <c r="CG355" s="1109"/>
      <c r="CH355" s="1109"/>
      <c r="CI355" s="1109"/>
      <c r="CJ355" s="1109"/>
      <c r="CK355" s="1109"/>
      <c r="CL355" s="1110" t="s">
        <v>1081</v>
      </c>
      <c r="CM355" s="3185">
        <v>4</v>
      </c>
      <c r="CN355" s="3185"/>
      <c r="CO355" s="1109" t="s">
        <v>1082</v>
      </c>
      <c r="CP355" s="1109"/>
      <c r="CQ355" s="1111"/>
      <c r="CR355" s="1111"/>
      <c r="CS355" s="3186">
        <v>20</v>
      </c>
      <c r="CT355" s="3186"/>
      <c r="CU355" s="1109" t="s">
        <v>1083</v>
      </c>
      <c r="CV355" s="1112"/>
      <c r="CW355" s="1109"/>
      <c r="CX355" s="1109"/>
      <c r="CY355" s="1109"/>
      <c r="CZ355" s="1109"/>
      <c r="DA355" s="1109"/>
      <c r="DB355" s="1109"/>
      <c r="DC355" s="1109"/>
      <c r="DD355" s="1109"/>
      <c r="DE355" s="1113"/>
      <c r="DF355" s="1129" t="s">
        <v>1084</v>
      </c>
      <c r="DG355" s="1130"/>
      <c r="DH355" s="1131"/>
      <c r="DI355" s="1116"/>
      <c r="DJ355" s="1117"/>
      <c r="DK355" s="1117"/>
      <c r="DL355" s="1117"/>
      <c r="DM355" s="1117"/>
      <c r="DN355" s="1117"/>
      <c r="DO355" s="1118"/>
      <c r="DP355" s="564">
        <v>0</v>
      </c>
      <c r="DQ355" s="200">
        <v>0</v>
      </c>
      <c r="DR355" s="200">
        <v>0</v>
      </c>
      <c r="DS355" s="200">
        <v>0</v>
      </c>
      <c r="DT355" s="200">
        <v>0</v>
      </c>
      <c r="DU355" s="200">
        <v>0</v>
      </c>
      <c r="DV355" s="200">
        <v>0</v>
      </c>
      <c r="DW355" s="200">
        <v>0</v>
      </c>
      <c r="DX355" s="200">
        <v>0</v>
      </c>
      <c r="DY355" s="397"/>
    </row>
    <row r="356" spans="1:129" ht="13.5" customHeight="1">
      <c r="B356" s="413" t="s">
        <v>205</v>
      </c>
      <c r="C356" s="414" t="s">
        <v>66</v>
      </c>
      <c r="D356" s="415" t="s">
        <v>77</v>
      </c>
      <c r="E356" s="414" t="s">
        <v>66</v>
      </c>
      <c r="F356" s="415" t="s">
        <v>77</v>
      </c>
      <c r="G356" s="414" t="s">
        <v>66</v>
      </c>
      <c r="H356" s="415" t="s">
        <v>77</v>
      </c>
      <c r="I356" s="414" t="s">
        <v>66</v>
      </c>
      <c r="J356" s="415" t="s">
        <v>77</v>
      </c>
      <c r="K356" s="414" t="s">
        <v>66</v>
      </c>
      <c r="L356" s="415" t="s">
        <v>77</v>
      </c>
      <c r="M356" s="414" t="s">
        <v>66</v>
      </c>
      <c r="N356" s="415" t="s">
        <v>77</v>
      </c>
      <c r="O356" s="414" t="s">
        <v>66</v>
      </c>
      <c r="P356" s="415" t="s">
        <v>77</v>
      </c>
      <c r="Q356" s="414" t="s">
        <v>66</v>
      </c>
      <c r="R356" s="415" t="s">
        <v>77</v>
      </c>
      <c r="S356" s="414" t="s">
        <v>66</v>
      </c>
      <c r="T356" s="415" t="s">
        <v>77</v>
      </c>
      <c r="U356" s="414" t="s">
        <v>66</v>
      </c>
      <c r="V356" s="415" t="s">
        <v>77</v>
      </c>
      <c r="W356" s="414" t="s">
        <v>66</v>
      </c>
      <c r="X356" s="415" t="s">
        <v>77</v>
      </c>
      <c r="Y356" s="414" t="s">
        <v>66</v>
      </c>
      <c r="Z356" s="415" t="s">
        <v>77</v>
      </c>
      <c r="AA356" s="414" t="s">
        <v>66</v>
      </c>
      <c r="AB356" s="416" t="s">
        <v>77</v>
      </c>
      <c r="AC356" s="410"/>
      <c r="AD356" s="417" t="s">
        <v>66</v>
      </c>
      <c r="AE356" s="415" t="s">
        <v>77</v>
      </c>
      <c r="AF356" s="418" t="s">
        <v>66</v>
      </c>
      <c r="AG356" s="415" t="s">
        <v>77</v>
      </c>
      <c r="AH356" s="418" t="s">
        <v>66</v>
      </c>
      <c r="AI356" s="415" t="s">
        <v>77</v>
      </c>
      <c r="AJ356" s="418" t="s">
        <v>66</v>
      </c>
      <c r="AK356" s="415" t="s">
        <v>77</v>
      </c>
      <c r="AL356" s="418" t="s">
        <v>66</v>
      </c>
      <c r="AM356" s="415" t="s">
        <v>77</v>
      </c>
      <c r="AN356" s="418" t="s">
        <v>66</v>
      </c>
      <c r="AO356" s="415" t="s">
        <v>77</v>
      </c>
      <c r="AP356" s="418" t="s">
        <v>66</v>
      </c>
      <c r="AQ356" s="415" t="s">
        <v>77</v>
      </c>
      <c r="AR356" s="418" t="s">
        <v>66</v>
      </c>
      <c r="AS356" s="415" t="s">
        <v>77</v>
      </c>
      <c r="AT356" s="418" t="s">
        <v>66</v>
      </c>
      <c r="AU356" s="415" t="s">
        <v>77</v>
      </c>
      <c r="AV356" s="418" t="s">
        <v>66</v>
      </c>
      <c r="AW356" s="415" t="s">
        <v>77</v>
      </c>
      <c r="AX356" s="418" t="s">
        <v>66</v>
      </c>
      <c r="AY356" s="415" t="s">
        <v>77</v>
      </c>
      <c r="AZ356" s="418" t="s">
        <v>66</v>
      </c>
      <c r="BA356" s="415" t="s">
        <v>77</v>
      </c>
      <c r="BB356" s="418" t="s">
        <v>66</v>
      </c>
      <c r="BC356" s="416" t="s">
        <v>77</v>
      </c>
      <c r="BD356" s="411"/>
      <c r="BE356" s="419" t="s">
        <v>66</v>
      </c>
      <c r="BF356" s="415" t="s">
        <v>77</v>
      </c>
      <c r="BG356" s="420" t="s">
        <v>66</v>
      </c>
      <c r="BH356" s="415" t="s">
        <v>77</v>
      </c>
      <c r="BI356" s="420" t="s">
        <v>66</v>
      </c>
      <c r="BJ356" s="415" t="s">
        <v>77</v>
      </c>
      <c r="BK356" s="420" t="s">
        <v>66</v>
      </c>
      <c r="BL356" s="415" t="s">
        <v>77</v>
      </c>
      <c r="BM356" s="420" t="s">
        <v>66</v>
      </c>
      <c r="BN356" s="415" t="s">
        <v>77</v>
      </c>
      <c r="BO356" s="420" t="s">
        <v>66</v>
      </c>
      <c r="BP356" s="415" t="s">
        <v>77</v>
      </c>
      <c r="BQ356" s="420" t="s">
        <v>66</v>
      </c>
      <c r="BR356" s="415" t="s">
        <v>77</v>
      </c>
      <c r="BS356" s="420" t="s">
        <v>66</v>
      </c>
      <c r="BT356" s="415" t="s">
        <v>77</v>
      </c>
      <c r="BU356" s="420" t="s">
        <v>66</v>
      </c>
      <c r="BV356" s="415" t="s">
        <v>77</v>
      </c>
      <c r="BW356" s="420" t="s">
        <v>66</v>
      </c>
      <c r="BX356" s="415" t="s">
        <v>77</v>
      </c>
      <c r="BY356" s="420" t="s">
        <v>66</v>
      </c>
      <c r="BZ356" s="415" t="s">
        <v>77</v>
      </c>
      <c r="CA356" s="420" t="s">
        <v>66</v>
      </c>
      <c r="CB356" s="415" t="s">
        <v>77</v>
      </c>
      <c r="CC356" s="420" t="s">
        <v>66</v>
      </c>
      <c r="CD356" s="416" t="s">
        <v>77</v>
      </c>
      <c r="CE356" s="412"/>
      <c r="CF356" s="421" t="s">
        <v>66</v>
      </c>
      <c r="CG356" s="415" t="s">
        <v>77</v>
      </c>
      <c r="CH356" s="422" t="s">
        <v>66</v>
      </c>
      <c r="CI356" s="415" t="s">
        <v>77</v>
      </c>
      <c r="CJ356" s="422" t="s">
        <v>66</v>
      </c>
      <c r="CK356" s="415" t="s">
        <v>77</v>
      </c>
      <c r="CL356" s="422" t="s">
        <v>66</v>
      </c>
      <c r="CM356" s="415" t="s">
        <v>77</v>
      </c>
      <c r="CN356" s="422" t="s">
        <v>66</v>
      </c>
      <c r="CO356" s="415" t="s">
        <v>77</v>
      </c>
      <c r="CP356" s="422" t="s">
        <v>66</v>
      </c>
      <c r="CQ356" s="415" t="s">
        <v>77</v>
      </c>
      <c r="CR356" s="422" t="s">
        <v>66</v>
      </c>
      <c r="CS356" s="415" t="s">
        <v>77</v>
      </c>
      <c r="CT356" s="422" t="s">
        <v>66</v>
      </c>
      <c r="CU356" s="415" t="s">
        <v>77</v>
      </c>
      <c r="CV356" s="422" t="s">
        <v>66</v>
      </c>
      <c r="CW356" s="415" t="s">
        <v>77</v>
      </c>
      <c r="CX356" s="422" t="s">
        <v>66</v>
      </c>
      <c r="CY356" s="415" t="s">
        <v>77</v>
      </c>
      <c r="CZ356" s="422" t="s">
        <v>66</v>
      </c>
      <c r="DA356" s="415" t="s">
        <v>77</v>
      </c>
      <c r="DB356" s="422" t="s">
        <v>66</v>
      </c>
      <c r="DC356" s="415" t="s">
        <v>77</v>
      </c>
      <c r="DD356" s="422" t="s">
        <v>66</v>
      </c>
      <c r="DE356" s="416" t="s">
        <v>77</v>
      </c>
      <c r="DF356" s="1119" t="s">
        <v>922</v>
      </c>
      <c r="DG356" s="1120"/>
      <c r="DH356" s="1120"/>
      <c r="DI356" s="1120"/>
      <c r="DJ356" s="1120"/>
      <c r="DK356" s="1120"/>
      <c r="DL356" s="1120"/>
      <c r="DM356" s="1120"/>
      <c r="DN356" s="1120"/>
      <c r="DO356" s="1121"/>
      <c r="DP356" s="564">
        <v>0</v>
      </c>
      <c r="DQ356" s="200">
        <v>0</v>
      </c>
      <c r="DR356" s="200">
        <v>0</v>
      </c>
      <c r="DS356" s="200">
        <v>0</v>
      </c>
      <c r="DT356" s="200">
        <v>0</v>
      </c>
      <c r="DU356" s="200">
        <v>0</v>
      </c>
      <c r="DV356" s="200">
        <v>0</v>
      </c>
      <c r="DW356" s="200">
        <v>0</v>
      </c>
      <c r="DX356" s="200">
        <v>0</v>
      </c>
      <c r="DY356" s="397"/>
    </row>
    <row r="357" spans="1:129" ht="15.95" customHeight="1">
      <c r="B357" s="3190" t="s">
        <v>1085</v>
      </c>
      <c r="C357" s="448">
        <f>SUM(C35:C47)</f>
        <v>0</v>
      </c>
      <c r="D357" s="449">
        <f t="shared" ref="D357:AB357" si="155">SUM(D35:D47)</f>
        <v>0</v>
      </c>
      <c r="E357" s="448">
        <f t="shared" si="155"/>
        <v>0</v>
      </c>
      <c r="F357" s="449">
        <f t="shared" si="155"/>
        <v>0</v>
      </c>
      <c r="G357" s="448">
        <f t="shared" si="155"/>
        <v>0</v>
      </c>
      <c r="H357" s="449">
        <f t="shared" si="155"/>
        <v>0</v>
      </c>
      <c r="I357" s="448">
        <f t="shared" si="155"/>
        <v>0</v>
      </c>
      <c r="J357" s="449">
        <f t="shared" si="155"/>
        <v>0</v>
      </c>
      <c r="K357" s="448">
        <f t="shared" si="155"/>
        <v>0</v>
      </c>
      <c r="L357" s="449">
        <f t="shared" si="155"/>
        <v>0</v>
      </c>
      <c r="M357" s="448">
        <f t="shared" si="155"/>
        <v>0</v>
      </c>
      <c r="N357" s="449">
        <f t="shared" si="155"/>
        <v>0</v>
      </c>
      <c r="O357" s="448">
        <f t="shared" si="155"/>
        <v>0</v>
      </c>
      <c r="P357" s="449">
        <f t="shared" si="155"/>
        <v>0</v>
      </c>
      <c r="Q357" s="448">
        <f t="shared" si="155"/>
        <v>0</v>
      </c>
      <c r="R357" s="449">
        <f t="shared" si="155"/>
        <v>0</v>
      </c>
      <c r="S357" s="448">
        <f t="shared" si="155"/>
        <v>0</v>
      </c>
      <c r="T357" s="449">
        <f t="shared" si="155"/>
        <v>0</v>
      </c>
      <c r="U357" s="448">
        <f t="shared" si="155"/>
        <v>0</v>
      </c>
      <c r="V357" s="449">
        <f t="shared" si="155"/>
        <v>0</v>
      </c>
      <c r="W357" s="448">
        <f t="shared" si="155"/>
        <v>0</v>
      </c>
      <c r="X357" s="449">
        <f t="shared" si="155"/>
        <v>0</v>
      </c>
      <c r="Y357" s="448">
        <f t="shared" si="155"/>
        <v>0</v>
      </c>
      <c r="Z357" s="449">
        <f t="shared" si="155"/>
        <v>0</v>
      </c>
      <c r="AA357" s="448">
        <f t="shared" si="155"/>
        <v>0</v>
      </c>
      <c r="AB357" s="449">
        <f t="shared" si="155"/>
        <v>0</v>
      </c>
      <c r="AC357" s="410"/>
      <c r="AD357" s="450">
        <f t="shared" ref="AD357:BC357" si="156">SUM(AD35:AD47)</f>
        <v>0</v>
      </c>
      <c r="AE357" s="449">
        <f t="shared" si="156"/>
        <v>0</v>
      </c>
      <c r="AF357" s="450">
        <f t="shared" si="156"/>
        <v>0</v>
      </c>
      <c r="AG357" s="449">
        <f t="shared" si="156"/>
        <v>0</v>
      </c>
      <c r="AH357" s="450">
        <f t="shared" si="156"/>
        <v>0</v>
      </c>
      <c r="AI357" s="449">
        <f t="shared" si="156"/>
        <v>0</v>
      </c>
      <c r="AJ357" s="450">
        <f t="shared" si="156"/>
        <v>0</v>
      </c>
      <c r="AK357" s="449">
        <f t="shared" si="156"/>
        <v>0</v>
      </c>
      <c r="AL357" s="450">
        <f t="shared" si="156"/>
        <v>0</v>
      </c>
      <c r="AM357" s="449">
        <f t="shared" si="156"/>
        <v>0</v>
      </c>
      <c r="AN357" s="450">
        <f t="shared" si="156"/>
        <v>0</v>
      </c>
      <c r="AO357" s="449">
        <f t="shared" si="156"/>
        <v>0</v>
      </c>
      <c r="AP357" s="450">
        <f t="shared" si="156"/>
        <v>0</v>
      </c>
      <c r="AQ357" s="449">
        <f t="shared" si="156"/>
        <v>0</v>
      </c>
      <c r="AR357" s="450">
        <f t="shared" si="156"/>
        <v>0</v>
      </c>
      <c r="AS357" s="449">
        <f t="shared" si="156"/>
        <v>0</v>
      </c>
      <c r="AT357" s="450">
        <f t="shared" si="156"/>
        <v>0</v>
      </c>
      <c r="AU357" s="449">
        <f t="shared" si="156"/>
        <v>0</v>
      </c>
      <c r="AV357" s="450">
        <f t="shared" si="156"/>
        <v>0</v>
      </c>
      <c r="AW357" s="449">
        <f t="shared" si="156"/>
        <v>0</v>
      </c>
      <c r="AX357" s="450">
        <f t="shared" si="156"/>
        <v>0</v>
      </c>
      <c r="AY357" s="449">
        <f t="shared" si="156"/>
        <v>0</v>
      </c>
      <c r="AZ357" s="450">
        <f t="shared" si="156"/>
        <v>0</v>
      </c>
      <c r="BA357" s="449">
        <f t="shared" si="156"/>
        <v>0</v>
      </c>
      <c r="BB357" s="450">
        <f t="shared" si="156"/>
        <v>0</v>
      </c>
      <c r="BC357" s="449">
        <f t="shared" si="156"/>
        <v>0</v>
      </c>
      <c r="BD357" s="411"/>
      <c r="BE357" s="451">
        <f t="shared" ref="BE357:CD357" si="157">SUM(BE35:BE47)</f>
        <v>0</v>
      </c>
      <c r="BF357" s="449">
        <f t="shared" si="157"/>
        <v>0</v>
      </c>
      <c r="BG357" s="451">
        <f t="shared" si="157"/>
        <v>0</v>
      </c>
      <c r="BH357" s="449">
        <f t="shared" si="157"/>
        <v>0</v>
      </c>
      <c r="BI357" s="451">
        <f t="shared" si="157"/>
        <v>0</v>
      </c>
      <c r="BJ357" s="449">
        <f t="shared" si="157"/>
        <v>0</v>
      </c>
      <c r="BK357" s="451">
        <f t="shared" si="157"/>
        <v>0</v>
      </c>
      <c r="BL357" s="449">
        <f t="shared" si="157"/>
        <v>0</v>
      </c>
      <c r="BM357" s="451">
        <f t="shared" si="157"/>
        <v>0</v>
      </c>
      <c r="BN357" s="449">
        <f t="shared" si="157"/>
        <v>0</v>
      </c>
      <c r="BO357" s="451">
        <f t="shared" si="157"/>
        <v>0</v>
      </c>
      <c r="BP357" s="449">
        <f t="shared" si="157"/>
        <v>0</v>
      </c>
      <c r="BQ357" s="451">
        <f t="shared" si="157"/>
        <v>0</v>
      </c>
      <c r="BR357" s="449">
        <f t="shared" si="157"/>
        <v>0</v>
      </c>
      <c r="BS357" s="451">
        <f t="shared" si="157"/>
        <v>0</v>
      </c>
      <c r="BT357" s="449">
        <f t="shared" si="157"/>
        <v>0</v>
      </c>
      <c r="BU357" s="451">
        <f t="shared" si="157"/>
        <v>0</v>
      </c>
      <c r="BV357" s="449">
        <f t="shared" si="157"/>
        <v>0</v>
      </c>
      <c r="BW357" s="451">
        <f t="shared" si="157"/>
        <v>0</v>
      </c>
      <c r="BX357" s="449">
        <f t="shared" si="157"/>
        <v>0</v>
      </c>
      <c r="BY357" s="451">
        <f t="shared" si="157"/>
        <v>0</v>
      </c>
      <c r="BZ357" s="449">
        <f t="shared" si="157"/>
        <v>0</v>
      </c>
      <c r="CA357" s="451">
        <f t="shared" si="157"/>
        <v>0</v>
      </c>
      <c r="CB357" s="449">
        <f t="shared" si="157"/>
        <v>0</v>
      </c>
      <c r="CC357" s="451">
        <f t="shared" si="157"/>
        <v>0</v>
      </c>
      <c r="CD357" s="449">
        <f t="shared" si="157"/>
        <v>0</v>
      </c>
      <c r="CE357" s="412"/>
      <c r="CF357" s="452">
        <f t="shared" ref="CF357:DE357" si="158">SUM(CF35:CF47)</f>
        <v>0</v>
      </c>
      <c r="CG357" s="449">
        <f t="shared" si="158"/>
        <v>0</v>
      </c>
      <c r="CH357" s="452">
        <f t="shared" si="158"/>
        <v>0</v>
      </c>
      <c r="CI357" s="449">
        <f t="shared" si="158"/>
        <v>0</v>
      </c>
      <c r="CJ357" s="452">
        <f t="shared" si="158"/>
        <v>0</v>
      </c>
      <c r="CK357" s="449">
        <f t="shared" si="158"/>
        <v>0</v>
      </c>
      <c r="CL357" s="452">
        <f t="shared" si="158"/>
        <v>0</v>
      </c>
      <c r="CM357" s="449">
        <f t="shared" si="158"/>
        <v>0</v>
      </c>
      <c r="CN357" s="452">
        <f t="shared" si="158"/>
        <v>0</v>
      </c>
      <c r="CO357" s="449">
        <f t="shared" si="158"/>
        <v>0</v>
      </c>
      <c r="CP357" s="452">
        <f t="shared" si="158"/>
        <v>0</v>
      </c>
      <c r="CQ357" s="449">
        <f t="shared" si="158"/>
        <v>0</v>
      </c>
      <c r="CR357" s="452">
        <f t="shared" si="158"/>
        <v>0</v>
      </c>
      <c r="CS357" s="449">
        <f t="shared" si="158"/>
        <v>0</v>
      </c>
      <c r="CT357" s="452">
        <f t="shared" si="158"/>
        <v>0</v>
      </c>
      <c r="CU357" s="449">
        <f t="shared" si="158"/>
        <v>0</v>
      </c>
      <c r="CV357" s="452">
        <f t="shared" si="158"/>
        <v>0</v>
      </c>
      <c r="CW357" s="449">
        <f t="shared" si="158"/>
        <v>0</v>
      </c>
      <c r="CX357" s="452">
        <f t="shared" si="158"/>
        <v>0</v>
      </c>
      <c r="CY357" s="449">
        <f t="shared" si="158"/>
        <v>0</v>
      </c>
      <c r="CZ357" s="452">
        <f t="shared" si="158"/>
        <v>0</v>
      </c>
      <c r="DA357" s="449">
        <f t="shared" si="158"/>
        <v>0</v>
      </c>
      <c r="DB357" s="452">
        <f t="shared" si="158"/>
        <v>0</v>
      </c>
      <c r="DC357" s="449">
        <f t="shared" si="158"/>
        <v>0</v>
      </c>
      <c r="DD357" s="452">
        <f t="shared" si="158"/>
        <v>0</v>
      </c>
      <c r="DE357" s="449">
        <f t="shared" si="158"/>
        <v>0</v>
      </c>
      <c r="DF357" s="3192" t="s">
        <v>1086</v>
      </c>
      <c r="DG357" s="3193"/>
      <c r="DH357" s="3193"/>
      <c r="DI357" s="3193"/>
      <c r="DJ357" s="3193"/>
      <c r="DK357" s="3193"/>
      <c r="DL357" s="3193"/>
      <c r="DM357" s="657"/>
      <c r="DN357" s="657"/>
      <c r="DO357" s="1122"/>
      <c r="DP357" s="564">
        <v>0</v>
      </c>
      <c r="DQ357" s="200">
        <v>0</v>
      </c>
      <c r="DR357" s="200">
        <v>0</v>
      </c>
      <c r="DS357" s="200">
        <v>0</v>
      </c>
      <c r="DT357" s="200">
        <v>0</v>
      </c>
      <c r="DU357" s="200">
        <v>0</v>
      </c>
      <c r="DV357" s="200">
        <v>0</v>
      </c>
      <c r="DW357" s="200">
        <v>0</v>
      </c>
      <c r="DX357" s="200">
        <v>0</v>
      </c>
      <c r="DY357" s="397"/>
    </row>
    <row r="358" spans="1:129" ht="15.95" customHeight="1">
      <c r="B358" s="3191"/>
      <c r="C358" s="453">
        <f>SUM(C357:D357)</f>
        <v>0</v>
      </c>
      <c r="D358" s="454" t="str">
        <f>IF(C358&gt;0,"fois","")</f>
        <v/>
      </c>
      <c r="E358" s="453">
        <f>SUM(E357:F357)</f>
        <v>0</v>
      </c>
      <c r="F358" s="454" t="str">
        <f>IF(E358&gt;0,"fois","")</f>
        <v/>
      </c>
      <c r="G358" s="453">
        <f>SUM(G357:H357)</f>
        <v>0</v>
      </c>
      <c r="H358" s="454" t="str">
        <f>IF(G358&gt;0,"fois","")</f>
        <v/>
      </c>
      <c r="I358" s="453">
        <f>SUM(I357:J357)</f>
        <v>0</v>
      </c>
      <c r="J358" s="454" t="str">
        <f>IF(I358&gt;0,"fois","")</f>
        <v/>
      </c>
      <c r="K358" s="453">
        <f>SUM(K357:L357)</f>
        <v>0</v>
      </c>
      <c r="L358" s="454" t="str">
        <f>IF(K358&gt;0,"fois","")</f>
        <v/>
      </c>
      <c r="M358" s="453">
        <f>SUM(M357:N357)</f>
        <v>0</v>
      </c>
      <c r="N358" s="454" t="str">
        <f>IF(M358&gt;0,"fois","")</f>
        <v/>
      </c>
      <c r="O358" s="453">
        <f>SUM(O357:P357)</f>
        <v>0</v>
      </c>
      <c r="P358" s="454" t="str">
        <f>IF(O358&gt;0,"fois","")</f>
        <v/>
      </c>
      <c r="Q358" s="453">
        <f>SUM(Q357:R357)</f>
        <v>0</v>
      </c>
      <c r="R358" s="454" t="str">
        <f>IF(Q358&gt;0,"fois","")</f>
        <v/>
      </c>
      <c r="S358" s="453">
        <f>SUM(S357:T357)</f>
        <v>0</v>
      </c>
      <c r="T358" s="454" t="str">
        <f>IF(S358&gt;0,"fois","")</f>
        <v/>
      </c>
      <c r="U358" s="453">
        <f>SUM(U357:V357)</f>
        <v>0</v>
      </c>
      <c r="V358" s="454" t="str">
        <f>IF(U358&gt;0,"fois","")</f>
        <v/>
      </c>
      <c r="W358" s="453">
        <f>SUM(W357:X357)</f>
        <v>0</v>
      </c>
      <c r="X358" s="454" t="str">
        <f>IF(W358&gt;0,"fois","")</f>
        <v/>
      </c>
      <c r="Y358" s="453">
        <f>SUM(Y357:Z357)</f>
        <v>0</v>
      </c>
      <c r="Z358" s="454" t="str">
        <f>IF(Y358&gt;0,"fois","")</f>
        <v/>
      </c>
      <c r="AA358" s="453">
        <f>SUM(AA357:AB357)</f>
        <v>0</v>
      </c>
      <c r="AB358" s="454" t="str">
        <f>IF(AA358&gt;0,"fois","")</f>
        <v/>
      </c>
      <c r="AC358" s="410"/>
      <c r="AD358" s="453">
        <f>SUM(AD357:AE357)</f>
        <v>0</v>
      </c>
      <c r="AE358" s="454" t="str">
        <f>IF(AD358&gt;0,"fois","")</f>
        <v/>
      </c>
      <c r="AF358" s="453">
        <f>SUM(AF357:AG357)</f>
        <v>0</v>
      </c>
      <c r="AG358" s="454" t="str">
        <f>IF(AF358&gt;0,"fois","")</f>
        <v/>
      </c>
      <c r="AH358" s="453">
        <f>SUM(AH357:AI357)</f>
        <v>0</v>
      </c>
      <c r="AI358" s="454" t="str">
        <f>IF(AH358&gt;0,"fois","")</f>
        <v/>
      </c>
      <c r="AJ358" s="453">
        <f>SUM(AJ357:AK357)</f>
        <v>0</v>
      </c>
      <c r="AK358" s="454" t="str">
        <f>IF(AJ358&gt;0,"fois","")</f>
        <v/>
      </c>
      <c r="AL358" s="453">
        <f>SUM(AL357:AM357)</f>
        <v>0</v>
      </c>
      <c r="AM358" s="454" t="str">
        <f>IF(AL358&gt;0,"fois","")</f>
        <v/>
      </c>
      <c r="AN358" s="453">
        <f>SUM(AN357:AO357)</f>
        <v>0</v>
      </c>
      <c r="AO358" s="454" t="str">
        <f>IF(AN358&gt;0,"fois","")</f>
        <v/>
      </c>
      <c r="AP358" s="453">
        <f>SUM(AP357:AQ357)</f>
        <v>0</v>
      </c>
      <c r="AQ358" s="454" t="str">
        <f>IF(AP358&gt;0,"fois","")</f>
        <v/>
      </c>
      <c r="AR358" s="453">
        <f>SUM(AR357:AS357)</f>
        <v>0</v>
      </c>
      <c r="AS358" s="454" t="str">
        <f>IF(AR358&gt;0,"fois","")</f>
        <v/>
      </c>
      <c r="AT358" s="453">
        <f>SUM(AT357:AU357)</f>
        <v>0</v>
      </c>
      <c r="AU358" s="454" t="str">
        <f>IF(AT358&gt;0,"fois","")</f>
        <v/>
      </c>
      <c r="AV358" s="453">
        <f>SUM(AV357:AW357)</f>
        <v>0</v>
      </c>
      <c r="AW358" s="454" t="str">
        <f>IF(AV358&gt;0,"fois","")</f>
        <v/>
      </c>
      <c r="AX358" s="453">
        <f>SUM(AX357:AY357)</f>
        <v>0</v>
      </c>
      <c r="AY358" s="454" t="str">
        <f>IF(AX358&gt;0,"fois","")</f>
        <v/>
      </c>
      <c r="AZ358" s="453">
        <f>SUM(AZ357:BA357)</f>
        <v>0</v>
      </c>
      <c r="BA358" s="454" t="str">
        <f>IF(AZ358&gt;0,"fois","")</f>
        <v/>
      </c>
      <c r="BB358" s="453">
        <f>SUM(BB357:BC357)</f>
        <v>0</v>
      </c>
      <c r="BC358" s="454" t="str">
        <f>IF(BB358&gt;0,"fois","")</f>
        <v/>
      </c>
      <c r="BD358" s="411"/>
      <c r="BE358" s="453">
        <f>SUM(BE357:BF357)</f>
        <v>0</v>
      </c>
      <c r="BF358" s="454" t="str">
        <f>IF(BE358&gt;0,"fois","")</f>
        <v/>
      </c>
      <c r="BG358" s="453">
        <f>SUM(BG357:BH357)</f>
        <v>0</v>
      </c>
      <c r="BH358" s="454" t="str">
        <f>IF(BG358&gt;0,"fois","")</f>
        <v/>
      </c>
      <c r="BI358" s="453">
        <f>SUM(BI357:BJ357)</f>
        <v>0</v>
      </c>
      <c r="BJ358" s="454" t="str">
        <f>IF(BI358&gt;0,"fois","")</f>
        <v/>
      </c>
      <c r="BK358" s="453">
        <f>SUM(BK357:BL357)</f>
        <v>0</v>
      </c>
      <c r="BL358" s="454" t="str">
        <f>IF(BK358&gt;0,"fois","")</f>
        <v/>
      </c>
      <c r="BM358" s="453">
        <f>SUM(BM357:BN357)</f>
        <v>0</v>
      </c>
      <c r="BN358" s="454" t="str">
        <f>IF(BM358&gt;0,"fois","")</f>
        <v/>
      </c>
      <c r="BO358" s="453">
        <f>SUM(BO357:BP357)</f>
        <v>0</v>
      </c>
      <c r="BP358" s="454" t="str">
        <f>IF(BO358&gt;0,"fois","")</f>
        <v/>
      </c>
      <c r="BQ358" s="453">
        <f>SUM(BQ357:BR357)</f>
        <v>0</v>
      </c>
      <c r="BR358" s="454" t="str">
        <f>IF(BQ358&gt;0,"fois","")</f>
        <v/>
      </c>
      <c r="BS358" s="453">
        <f>SUM(BS357:BT357)</f>
        <v>0</v>
      </c>
      <c r="BT358" s="454" t="str">
        <f>IF(BS358&gt;0,"fois","")</f>
        <v/>
      </c>
      <c r="BU358" s="453">
        <f>SUM(BU357:BV357)</f>
        <v>0</v>
      </c>
      <c r="BV358" s="454" t="str">
        <f>IF(BU358&gt;0,"fois","")</f>
        <v/>
      </c>
      <c r="BW358" s="453">
        <f>SUM(BW357:BX357)</f>
        <v>0</v>
      </c>
      <c r="BX358" s="454" t="str">
        <f>IF(BW358&gt;0,"fois","")</f>
        <v/>
      </c>
      <c r="BY358" s="453">
        <f>SUM(BY357:BZ357)</f>
        <v>0</v>
      </c>
      <c r="BZ358" s="454" t="str">
        <f>IF(BY358&gt;0,"fois","")</f>
        <v/>
      </c>
      <c r="CA358" s="453">
        <f>SUM(CA357:CB357)</f>
        <v>0</v>
      </c>
      <c r="CB358" s="454" t="str">
        <f>IF(CA358&gt;0,"fois","")</f>
        <v/>
      </c>
      <c r="CC358" s="453">
        <f>SUM(CC357:CD357)</f>
        <v>0</v>
      </c>
      <c r="CD358" s="454" t="str">
        <f>IF(CC358&gt;0,"fois","")</f>
        <v/>
      </c>
      <c r="CE358" s="412"/>
      <c r="CF358" s="453">
        <f>SUM(CF357:CG357)</f>
        <v>0</v>
      </c>
      <c r="CG358" s="454" t="str">
        <f>IF(CF358&gt;0,"fois","")</f>
        <v/>
      </c>
      <c r="CH358" s="453">
        <f>SUM(CH357:CI357)</f>
        <v>0</v>
      </c>
      <c r="CI358" s="454" t="str">
        <f>IF(CH358&gt;0,"fois","")</f>
        <v/>
      </c>
      <c r="CJ358" s="453">
        <f>SUM(CJ357:CK357)</f>
        <v>0</v>
      </c>
      <c r="CK358" s="454" t="str">
        <f>IF(CJ358&gt;0,"fois","")</f>
        <v/>
      </c>
      <c r="CL358" s="453">
        <f>SUM(CL357:CM357)</f>
        <v>0</v>
      </c>
      <c r="CM358" s="454" t="str">
        <f>IF(CL358&gt;0,"fois","")</f>
        <v/>
      </c>
      <c r="CN358" s="453">
        <f>SUM(CN357:CO357)</f>
        <v>0</v>
      </c>
      <c r="CO358" s="454" t="str">
        <f>IF(CN358&gt;0,"fois","")</f>
        <v/>
      </c>
      <c r="CP358" s="453">
        <f>SUM(CP357:CQ357)</f>
        <v>0</v>
      </c>
      <c r="CQ358" s="454" t="str">
        <f>IF(CP358&gt;0,"fois","")</f>
        <v/>
      </c>
      <c r="CR358" s="453">
        <f>SUM(CR357:CS357)</f>
        <v>0</v>
      </c>
      <c r="CS358" s="454" t="str">
        <f>IF(CR358&gt;0,"fois","")</f>
        <v/>
      </c>
      <c r="CT358" s="453">
        <f>SUM(CT357:CU357)</f>
        <v>0</v>
      </c>
      <c r="CU358" s="454" t="str">
        <f>IF(CT358&gt;0,"fois","")</f>
        <v/>
      </c>
      <c r="CV358" s="453">
        <f>SUM(CV357:CW357)</f>
        <v>0</v>
      </c>
      <c r="CW358" s="454" t="str">
        <f>IF(CV358&gt;0,"fois","")</f>
        <v/>
      </c>
      <c r="CX358" s="453">
        <f>SUM(CX357:CY357)</f>
        <v>0</v>
      </c>
      <c r="CY358" s="454" t="str">
        <f>IF(CX358&gt;0,"fois","")</f>
        <v/>
      </c>
      <c r="CZ358" s="453">
        <f>SUM(CZ357:DA357)</f>
        <v>0</v>
      </c>
      <c r="DA358" s="454" t="str">
        <f>IF(CZ358&gt;0,"fois","")</f>
        <v/>
      </c>
      <c r="DB358" s="453">
        <f>SUM(DB357:DC357)</f>
        <v>0</v>
      </c>
      <c r="DC358" s="454" t="str">
        <f>IF(DB358&gt;0,"fois","")</f>
        <v/>
      </c>
      <c r="DD358" s="453">
        <f>SUM(DD357:DE357)</f>
        <v>0</v>
      </c>
      <c r="DE358" s="454" t="str">
        <f>IF(DD358&gt;0,"fois","")</f>
        <v/>
      </c>
      <c r="DF358" s="3194"/>
      <c r="DG358" s="3195"/>
      <c r="DH358" s="3195"/>
      <c r="DI358" s="3195"/>
      <c r="DJ358" s="3195"/>
      <c r="DK358" s="3195"/>
      <c r="DL358" s="3195"/>
      <c r="DM358" s="658"/>
      <c r="DN358" s="658"/>
      <c r="DO358" s="1123"/>
      <c r="DP358" s="564">
        <v>0</v>
      </c>
      <c r="DQ358" s="200">
        <v>0</v>
      </c>
      <c r="DR358" s="200">
        <v>0</v>
      </c>
      <c r="DS358" s="200">
        <v>0</v>
      </c>
      <c r="DT358" s="200">
        <v>0</v>
      </c>
      <c r="DU358" s="200">
        <v>0</v>
      </c>
      <c r="DV358" s="200">
        <v>0</v>
      </c>
      <c r="DW358" s="200">
        <v>0</v>
      </c>
      <c r="DX358" s="200">
        <v>0</v>
      </c>
      <c r="DY358" s="397"/>
    </row>
    <row r="359" spans="1:129" ht="15.95" customHeight="1">
      <c r="B359" s="456" t="s">
        <v>1087</v>
      </c>
      <c r="C359" s="2985" t="str">
        <f>IF(SUM(C357:D357)&lt;=I362,"OK","Trop")</f>
        <v>OK</v>
      </c>
      <c r="D359" s="2986"/>
      <c r="E359" s="2985" t="str">
        <f>IF(SUM(E357:F357)&lt;=I362,"OK","Trop")</f>
        <v>OK</v>
      </c>
      <c r="F359" s="2986"/>
      <c r="G359" s="2985" t="str">
        <f>IF(SUM(G357:H357)&lt;=I362,"OK","Trop")</f>
        <v>OK</v>
      </c>
      <c r="H359" s="2986"/>
      <c r="I359" s="2985" t="str">
        <f>IF(SUM(I357:J357)&lt;=I362,"OK","Trop")</f>
        <v>OK</v>
      </c>
      <c r="J359" s="2986"/>
      <c r="K359" s="2985" t="str">
        <f>IF(SUM(K357:L357)&lt;=I362,"OK","Trop")</f>
        <v>OK</v>
      </c>
      <c r="L359" s="2986"/>
      <c r="M359" s="2985" t="str">
        <f>IF(SUM(M357:N357)&lt;=I362,"OK","Trop")</f>
        <v>OK</v>
      </c>
      <c r="N359" s="2986"/>
      <c r="O359" s="2985" t="str">
        <f>IF(SUM(O357:P357)&lt;=I362,"OK","Trop")</f>
        <v>OK</v>
      </c>
      <c r="P359" s="2986"/>
      <c r="Q359" s="2985" t="str">
        <f>IF(SUM(Q357:R357)&lt;=I362,"OK","Trop")</f>
        <v>OK</v>
      </c>
      <c r="R359" s="2986"/>
      <c r="S359" s="2985" t="str">
        <f>IF(SUM(S357:T357)&lt;=I362,"OK","Trop")</f>
        <v>OK</v>
      </c>
      <c r="T359" s="2986"/>
      <c r="U359" s="2985" t="str">
        <f>IF(SUM(U357:V357)&lt;=I362,"OK","Trop")</f>
        <v>OK</v>
      </c>
      <c r="V359" s="2986"/>
      <c r="W359" s="2985" t="str">
        <f>IF(SUM(W357:X357)&lt;=I362,"OK","Trop")</f>
        <v>OK</v>
      </c>
      <c r="X359" s="2986"/>
      <c r="Y359" s="2985" t="str">
        <f>IF(SUM(Y357:Z357)&lt;=I362,"OK","Trop")</f>
        <v>OK</v>
      </c>
      <c r="Z359" s="2986"/>
      <c r="AA359" s="2985" t="str">
        <f>IF(SUM(AA357:AB357)&lt;=I362,"OK","Trop")</f>
        <v>OK</v>
      </c>
      <c r="AB359" s="2986"/>
      <c r="AC359" s="410"/>
      <c r="AD359" s="2985" t="str">
        <f>IF(SUM(AD357:AE357)&lt;=AJ362,"OK","Trop")</f>
        <v>OK</v>
      </c>
      <c r="AE359" s="2986"/>
      <c r="AF359" s="2985" t="str">
        <f>IF(SUM(AF357:AG357)&lt;=AJ362,"OK","Trop")</f>
        <v>OK</v>
      </c>
      <c r="AG359" s="2986"/>
      <c r="AH359" s="2985" t="str">
        <f>IF(SUM(AH357:AI357)&lt;=AJ362,"OK","Trop")</f>
        <v>OK</v>
      </c>
      <c r="AI359" s="2986"/>
      <c r="AJ359" s="2985" t="str">
        <f>IF(SUM(AJ357:AK357)&lt;=AJ362,"OK","Trop")</f>
        <v>OK</v>
      </c>
      <c r="AK359" s="2986"/>
      <c r="AL359" s="2985" t="str">
        <f>IF(SUM(AL357:AM357)&lt;=AJ362,"OK","Trop")</f>
        <v>OK</v>
      </c>
      <c r="AM359" s="2986"/>
      <c r="AN359" s="2985" t="str">
        <f>IF(SUM(AN357:AO357)&lt;=AJ362,"OK","Trop")</f>
        <v>OK</v>
      </c>
      <c r="AO359" s="2986"/>
      <c r="AP359" s="2985" t="str">
        <f>IF(SUM(AP357:AQ357)&lt;=AJ362,"OK","Trop")</f>
        <v>OK</v>
      </c>
      <c r="AQ359" s="2986"/>
      <c r="AR359" s="2985" t="str">
        <f>IF(SUM(AR357:AS357)&lt;=AJ362,"OK","Trop")</f>
        <v>OK</v>
      </c>
      <c r="AS359" s="2986"/>
      <c r="AT359" s="2985" t="str">
        <f>IF(SUM(AT357:AU357)&lt;=AJ362,"OK","Trop")</f>
        <v>OK</v>
      </c>
      <c r="AU359" s="2986"/>
      <c r="AV359" s="2985" t="str">
        <f>IF(SUM(AV357:AW357)&lt;=AJ362,"OK","Trop")</f>
        <v>OK</v>
      </c>
      <c r="AW359" s="2986"/>
      <c r="AX359" s="2985" t="str">
        <f>IF(SUM(AX357:AY357)&lt;=AJ362,"OK","Trop")</f>
        <v>OK</v>
      </c>
      <c r="AY359" s="2986"/>
      <c r="AZ359" s="2985" t="str">
        <f>IF(SUM(AZ357:BA357)&lt;=AJ362,"OK","Trop")</f>
        <v>OK</v>
      </c>
      <c r="BA359" s="2986"/>
      <c r="BB359" s="2985" t="str">
        <f>IF(SUM(BB357:BC357)&lt;=AJ362,"OK","Trop")</f>
        <v>OK</v>
      </c>
      <c r="BC359" s="2986"/>
      <c r="BD359" s="411"/>
      <c r="BE359" s="2985" t="str">
        <f>IF(SUM(BE357:BF357)&lt;=BK362,"OK","Trop")</f>
        <v>OK</v>
      </c>
      <c r="BF359" s="2986"/>
      <c r="BG359" s="2985" t="str">
        <f>IF(SUM(BG357:BH357)&lt;=BK362,"OK","Trop")</f>
        <v>OK</v>
      </c>
      <c r="BH359" s="2986"/>
      <c r="BI359" s="2985" t="str">
        <f>IF(SUM(BI357:BJ357)&lt;=BK362,"OK","Trop")</f>
        <v>OK</v>
      </c>
      <c r="BJ359" s="2986"/>
      <c r="BK359" s="2985" t="str">
        <f>IF(SUM(BK357:BL357)&lt;=BK362,"OK","Trop")</f>
        <v>OK</v>
      </c>
      <c r="BL359" s="2986"/>
      <c r="BM359" s="2985" t="str">
        <f>IF(SUM(BM357:BN357)&lt;=BK362,"OK","Trop")</f>
        <v>OK</v>
      </c>
      <c r="BN359" s="2986"/>
      <c r="BO359" s="2985" t="str">
        <f>IF(SUM(BO357:BP357)&lt;=BK362,"OK","Trop")</f>
        <v>OK</v>
      </c>
      <c r="BP359" s="2986"/>
      <c r="BQ359" s="2985" t="str">
        <f>IF(SUM(BQ357:BR357)&lt;=BK362,"OK","Trop")</f>
        <v>OK</v>
      </c>
      <c r="BR359" s="2986"/>
      <c r="BS359" s="2985" t="str">
        <f>IF(SUM(BS357:BT357)&lt;=BK362,"OK","Trop")</f>
        <v>OK</v>
      </c>
      <c r="BT359" s="2986"/>
      <c r="BU359" s="2985" t="str">
        <f>IF(SUM(BU357:BV357)&lt;=BK362,"OK","Trop")</f>
        <v>OK</v>
      </c>
      <c r="BV359" s="2986"/>
      <c r="BW359" s="2985" t="str">
        <f>IF(SUM(BW357:BX357)&lt;=BK362,"OK","Trop")</f>
        <v>OK</v>
      </c>
      <c r="BX359" s="2986"/>
      <c r="BY359" s="2985" t="str">
        <f>IF(SUM(BY357:BZ357)&lt;=BK362,"OK","Trop")</f>
        <v>OK</v>
      </c>
      <c r="BZ359" s="2986"/>
      <c r="CA359" s="2985" t="str">
        <f>IF(SUM(CA357:CB357)&lt;=BK362,"OK","Trop")</f>
        <v>OK</v>
      </c>
      <c r="CB359" s="2986"/>
      <c r="CC359" s="2985" t="str">
        <f>IF(SUM(CC357:CD357)&lt;=BK362,"OK","Trop")</f>
        <v>OK</v>
      </c>
      <c r="CD359" s="2986"/>
      <c r="CE359" s="412"/>
      <c r="CF359" s="2985" t="str">
        <f>IF(SUM(CF357:CG357)&lt;=CL362,"OK","Trop")</f>
        <v>OK</v>
      </c>
      <c r="CG359" s="2986"/>
      <c r="CH359" s="2985" t="str">
        <f>IF(SUM(CH357:CI357)&lt;=CL362,"OK","Trop")</f>
        <v>OK</v>
      </c>
      <c r="CI359" s="2986"/>
      <c r="CJ359" s="2985" t="str">
        <f>IF(SUM(CJ357:CK357)&lt;=CL362,"OK","Trop")</f>
        <v>OK</v>
      </c>
      <c r="CK359" s="2986"/>
      <c r="CL359" s="2985" t="str">
        <f>IF(SUM(CL357:CM357)&lt;=CL362,"OK","Trop")</f>
        <v>OK</v>
      </c>
      <c r="CM359" s="2986"/>
      <c r="CN359" s="2985" t="str">
        <f>IF(SUM(CN357:CO357)&lt;=CL362,"OK","Trop")</f>
        <v>OK</v>
      </c>
      <c r="CO359" s="2986"/>
      <c r="CP359" s="2985" t="str">
        <f>IF(SUM(CP357:CQ357)&lt;=CL362,"OK","Trop")</f>
        <v>OK</v>
      </c>
      <c r="CQ359" s="2986"/>
      <c r="CR359" s="2985" t="str">
        <f>IF(SUM(CR357:CS357)&lt;=CL362,"OK","Trop")</f>
        <v>OK</v>
      </c>
      <c r="CS359" s="2986"/>
      <c r="CT359" s="2985" t="str">
        <f>IF(SUM(CT357:CU357)&lt;=CL362,"OK","Trop")</f>
        <v>OK</v>
      </c>
      <c r="CU359" s="2986"/>
      <c r="CV359" s="2985" t="str">
        <f>IF(SUM(CV357:CW357)&lt;=CL362,"OK","Trop")</f>
        <v>OK</v>
      </c>
      <c r="CW359" s="2986"/>
      <c r="CX359" s="2985" t="str">
        <f>IF(SUM(CX357:CY357)&lt;=CL362,"OK","Trop")</f>
        <v>OK</v>
      </c>
      <c r="CY359" s="2986"/>
      <c r="CZ359" s="2985" t="str">
        <f>IF(SUM(CZ357:DA357)&lt;=CL362,"OK","Trop")</f>
        <v>OK</v>
      </c>
      <c r="DA359" s="2986"/>
      <c r="DB359" s="2985" t="str">
        <f>IF(SUM(DB357:DC357)&lt;=CL362,"OK","Trop")</f>
        <v>OK</v>
      </c>
      <c r="DC359" s="2986"/>
      <c r="DD359" s="2985" t="str">
        <f>IF(SUM(DD357:DE357)&lt;=CL362,"OK","Trop")</f>
        <v>OK</v>
      </c>
      <c r="DE359" s="2986"/>
      <c r="DF359" s="457" t="s">
        <v>1088</v>
      </c>
      <c r="DG359" s="408"/>
      <c r="DH359" s="408"/>
      <c r="DI359" s="408"/>
      <c r="DJ359" s="270"/>
      <c r="DK359" s="270"/>
      <c r="DL359" s="270"/>
      <c r="DM359" s="270"/>
      <c r="DN359" s="270"/>
      <c r="DO359" s="1122"/>
      <c r="DP359" s="564">
        <v>0</v>
      </c>
      <c r="DQ359" s="200">
        <v>0</v>
      </c>
      <c r="DR359" s="200">
        <v>0</v>
      </c>
      <c r="DS359" s="200">
        <v>0</v>
      </c>
      <c r="DT359" s="200">
        <v>0</v>
      </c>
      <c r="DU359" s="200">
        <v>0</v>
      </c>
      <c r="DV359" s="200">
        <v>0</v>
      </c>
      <c r="DW359" s="200">
        <v>0</v>
      </c>
      <c r="DX359" s="200">
        <v>0</v>
      </c>
      <c r="DY359" s="397"/>
    </row>
    <row r="360" spans="1:129" ht="15.95" customHeight="1">
      <c r="B360" s="456" t="s">
        <v>1089</v>
      </c>
      <c r="C360" s="3000" t="str">
        <f>IF(C359="OK","",SUM(C357:D357)-I362)</f>
        <v/>
      </c>
      <c r="D360" s="3001"/>
      <c r="E360" s="3000" t="str">
        <f>IF(E359="OK","",SUM(E357:F357)-I362)</f>
        <v/>
      </c>
      <c r="F360" s="3001"/>
      <c r="G360" s="3000" t="str">
        <f>IF(G359="OK","",SUM(G357:H357)-I362)</f>
        <v/>
      </c>
      <c r="H360" s="3001"/>
      <c r="I360" s="3000" t="str">
        <f>IF(I359="OK","",SUM(I357:J357)-I362)</f>
        <v/>
      </c>
      <c r="J360" s="3001"/>
      <c r="K360" s="3000" t="str">
        <f>IF(K359="OK","",SUM(K357:L357)-I362)</f>
        <v/>
      </c>
      <c r="L360" s="3001"/>
      <c r="M360" s="3000" t="str">
        <f>IF(M359="OK","",SUM(M357:N357)-I362)</f>
        <v/>
      </c>
      <c r="N360" s="3001"/>
      <c r="O360" s="3000" t="str">
        <f>IF(O359="OK","",SUM(O357:P357)-I362)</f>
        <v/>
      </c>
      <c r="P360" s="3001"/>
      <c r="Q360" s="3000" t="str">
        <f>IF(Q359="OK","",SUM(Q357:R357)-I362)</f>
        <v/>
      </c>
      <c r="R360" s="3001"/>
      <c r="S360" s="3000" t="str">
        <f>IF(S359="OK","",SUM(S357:T357)-I362)</f>
        <v/>
      </c>
      <c r="T360" s="3001"/>
      <c r="U360" s="3000" t="str">
        <f>IF(U359="OK","",SUM(U357:V357)-I362)</f>
        <v/>
      </c>
      <c r="V360" s="3001"/>
      <c r="W360" s="3000" t="str">
        <f>IF(W359="OK","",SUM(W357:X357)-I362)</f>
        <v/>
      </c>
      <c r="X360" s="3001"/>
      <c r="Y360" s="3000" t="str">
        <f>IF(Y359="OK","",SUM(Y357:Z357)-I362)</f>
        <v/>
      </c>
      <c r="Z360" s="3001"/>
      <c r="AA360" s="3000" t="str">
        <f>IF(AA359="OK","",SUM(AA357:AB357)-I362)</f>
        <v/>
      </c>
      <c r="AB360" s="3001"/>
      <c r="AC360" s="410"/>
      <c r="AD360" s="3000" t="str">
        <f>IF(AD359="OK","",SUM(AD357:AE357)-AJ362)</f>
        <v/>
      </c>
      <c r="AE360" s="3001"/>
      <c r="AF360" s="3000" t="str">
        <f>IF(AF359="OK","",SUM(AF357:AG357)-AJ362)</f>
        <v/>
      </c>
      <c r="AG360" s="3001"/>
      <c r="AH360" s="3000" t="str">
        <f>IF(AH359="OK","",SUM(AH357:AI357)-AJ362)</f>
        <v/>
      </c>
      <c r="AI360" s="3001"/>
      <c r="AJ360" s="3000" t="str">
        <f>IF(AJ359="OK","",SUM(AJ357:AK357)-AJ362)</f>
        <v/>
      </c>
      <c r="AK360" s="3001"/>
      <c r="AL360" s="3000" t="str">
        <f>IF(AL359="OK","",SUM(AL357:AM357)-AJ362)</f>
        <v/>
      </c>
      <c r="AM360" s="3001"/>
      <c r="AN360" s="3000" t="str">
        <f>IF(AN359="OK","",SUM(AN357:AO357)-AJ362)</f>
        <v/>
      </c>
      <c r="AO360" s="3001"/>
      <c r="AP360" s="3000" t="str">
        <f>IF(AP359="OK","",SUM(AP357:AQ357)-AJ362)</f>
        <v/>
      </c>
      <c r="AQ360" s="3001"/>
      <c r="AR360" s="3000" t="str">
        <f>IF(AR359="OK","",SUM(AR357:AS357)-AJ362)</f>
        <v/>
      </c>
      <c r="AS360" s="3001"/>
      <c r="AT360" s="3000" t="str">
        <f>IF(AT359="OK","",SUM(AT357:AU357)-AJ362)</f>
        <v/>
      </c>
      <c r="AU360" s="3001"/>
      <c r="AV360" s="3000" t="str">
        <f>IF(AV359="OK","",SUM(AV357:AW357)-AJ362)</f>
        <v/>
      </c>
      <c r="AW360" s="3001"/>
      <c r="AX360" s="3000" t="str">
        <f>IF(AX359="OK","",SUM(AX357:AY357)-AJ362)</f>
        <v/>
      </c>
      <c r="AY360" s="3001"/>
      <c r="AZ360" s="3000" t="str">
        <f>IF(AZ359="OK","",SUM(AZ357:BA357)-AJ362)</f>
        <v/>
      </c>
      <c r="BA360" s="3001"/>
      <c r="BB360" s="3000" t="str">
        <f>IF(BB359="OK","",SUM(BB357:BC357)-AJ362)</f>
        <v/>
      </c>
      <c r="BC360" s="3001"/>
      <c r="BD360" s="411"/>
      <c r="BE360" s="3000" t="str">
        <f>IF(BE359="OK","",SUM(BE357:BF357)-BK362)</f>
        <v/>
      </c>
      <c r="BF360" s="3001"/>
      <c r="BG360" s="3000" t="str">
        <f>IF(BG359="OK","",SUM(BG357:BH357)-BK362)</f>
        <v/>
      </c>
      <c r="BH360" s="3001"/>
      <c r="BI360" s="3000" t="str">
        <f>IF(BI359="OK","",SUM(BI357:BJ357)-BK362)</f>
        <v/>
      </c>
      <c r="BJ360" s="3001"/>
      <c r="BK360" s="3000" t="str">
        <f>IF(BK359="OK","",SUM(BK357:BL357)-BK362)</f>
        <v/>
      </c>
      <c r="BL360" s="3001"/>
      <c r="BM360" s="3000" t="str">
        <f>IF(BM359="OK","",SUM(BM357:BN357)-BK362)</f>
        <v/>
      </c>
      <c r="BN360" s="3001"/>
      <c r="BO360" s="3000" t="str">
        <f>IF(BO359="OK","",SUM(BO357:BP357)-BK362)</f>
        <v/>
      </c>
      <c r="BP360" s="3001"/>
      <c r="BQ360" s="3000" t="str">
        <f>IF(BQ359="OK","",SUM(BQ357:BR357)-BK362)</f>
        <v/>
      </c>
      <c r="BR360" s="3001"/>
      <c r="BS360" s="3000" t="str">
        <f>IF(BS359="OK","",SUM(BS357:BT357)-BK362)</f>
        <v/>
      </c>
      <c r="BT360" s="3001"/>
      <c r="BU360" s="3000" t="str">
        <f>IF(BU359="OK","",SUM(BU357:BV357)-BK362)</f>
        <v/>
      </c>
      <c r="BV360" s="3001"/>
      <c r="BW360" s="3000" t="str">
        <f>IF(BW359="OK","",SUM(BW357:BX357)-BK362)</f>
        <v/>
      </c>
      <c r="BX360" s="3001"/>
      <c r="BY360" s="3000" t="str">
        <f>IF(BY359="OK","",SUM(BY357:BZ357)-BK362)</f>
        <v/>
      </c>
      <c r="BZ360" s="3001"/>
      <c r="CA360" s="3000" t="str">
        <f>IF(CA359="OK","",SUM(CA357:CB357)-BK362)</f>
        <v/>
      </c>
      <c r="CB360" s="3001"/>
      <c r="CC360" s="3000" t="str">
        <f>IF(CC359="OK","",SUM(CC357:CD357)-BK362)</f>
        <v/>
      </c>
      <c r="CD360" s="3001"/>
      <c r="CE360" s="412"/>
      <c r="CF360" s="3000" t="str">
        <f>IF(CF359="OK","",SUM(CF357:CG357)-CL362)</f>
        <v/>
      </c>
      <c r="CG360" s="3001"/>
      <c r="CH360" s="3000" t="str">
        <f>IF(CH359="OK","",SUM(CH357:CI357)-CL362)</f>
        <v/>
      </c>
      <c r="CI360" s="3001"/>
      <c r="CJ360" s="3000" t="str">
        <f>IF(CJ359="OK","",SUM(CJ357:CK357)-CL362)</f>
        <v/>
      </c>
      <c r="CK360" s="3001"/>
      <c r="CL360" s="3000" t="str">
        <f>IF(CL359="OK","",SUM(CL357:CM357)-CL362)</f>
        <v/>
      </c>
      <c r="CM360" s="3001"/>
      <c r="CN360" s="3000" t="str">
        <f>IF(CN359="OK","",SUM(CN357:CO357)-CL362)</f>
        <v/>
      </c>
      <c r="CO360" s="3001"/>
      <c r="CP360" s="3000" t="str">
        <f>IF(CP359="OK","",SUM(CP357:CQ357)-CL362)</f>
        <v/>
      </c>
      <c r="CQ360" s="3001"/>
      <c r="CR360" s="3000" t="str">
        <f>IF(CR359="OK","",SUM(CR357:CS357)-CL362)</f>
        <v/>
      </c>
      <c r="CS360" s="3001"/>
      <c r="CT360" s="3000" t="str">
        <f>IF(CT359="OK","",SUM(CT357:CU357)-CL362)</f>
        <v/>
      </c>
      <c r="CU360" s="3001"/>
      <c r="CV360" s="3000" t="str">
        <f>IF(CV359="OK","",SUM(CV357:CW357)-CL362)</f>
        <v/>
      </c>
      <c r="CW360" s="3001"/>
      <c r="CX360" s="3000" t="str">
        <f>IF(CX359="OK","",SUM(CX357:CY357)-CL362)</f>
        <v/>
      </c>
      <c r="CY360" s="3001"/>
      <c r="CZ360" s="3000" t="str">
        <f>IF(CZ359="OK","",SUM(CZ357:DA357)-CL362)</f>
        <v/>
      </c>
      <c r="DA360" s="3001"/>
      <c r="DB360" s="3000" t="str">
        <f>IF(DB359="OK","",SUM(DB357:DC357)-CL362)</f>
        <v/>
      </c>
      <c r="DC360" s="3001"/>
      <c r="DD360" s="3000" t="str">
        <f>IF(DD359="OK","",SUM(DD357:DE357)-CL362)</f>
        <v/>
      </c>
      <c r="DE360" s="3001"/>
      <c r="DF360" s="457" t="s">
        <v>1090</v>
      </c>
      <c r="DG360" s="408"/>
      <c r="DH360" s="408"/>
      <c r="DI360" s="408"/>
      <c r="DJ360" s="270"/>
      <c r="DK360" s="270"/>
      <c r="DL360" s="270"/>
      <c r="DM360" s="270"/>
      <c r="DN360" s="270"/>
      <c r="DO360" s="1122"/>
      <c r="DP360" s="564">
        <v>0</v>
      </c>
      <c r="DQ360" s="200">
        <v>0</v>
      </c>
      <c r="DR360" s="200">
        <v>0</v>
      </c>
      <c r="DS360" s="200">
        <v>0</v>
      </c>
      <c r="DT360" s="200">
        <v>0</v>
      </c>
      <c r="DU360" s="200">
        <v>0</v>
      </c>
      <c r="DV360" s="200">
        <v>0</v>
      </c>
      <c r="DW360" s="200">
        <v>0</v>
      </c>
      <c r="DX360" s="200">
        <v>0</v>
      </c>
      <c r="DY360" s="397"/>
    </row>
    <row r="361" spans="1:129" ht="15.95" customHeight="1">
      <c r="B361" s="458">
        <f>COUNTA(B35:B47)</f>
        <v>12</v>
      </c>
      <c r="C361" s="1124" t="s">
        <v>1091</v>
      </c>
      <c r="D361" s="460"/>
      <c r="E361" s="461"/>
      <c r="F361" s="461"/>
      <c r="G361" s="461"/>
      <c r="H361" s="462"/>
      <c r="I361" s="459" t="s">
        <v>1092</v>
      </c>
      <c r="J361" s="460"/>
      <c r="K361" s="461"/>
      <c r="L361" s="461"/>
      <c r="M361" s="461"/>
      <c r="N361" s="463"/>
      <c r="O361" s="459" t="s">
        <v>1093</v>
      </c>
      <c r="P361" s="461"/>
      <c r="Q361" s="461"/>
      <c r="R361" s="461"/>
      <c r="S361" s="463"/>
      <c r="T361" s="459" t="s">
        <v>1094</v>
      </c>
      <c r="U361" s="464"/>
      <c r="V361" s="461"/>
      <c r="W361" s="461"/>
      <c r="X361" s="461"/>
      <c r="Y361" s="461"/>
      <c r="Z361" s="461"/>
      <c r="AA361" s="461"/>
      <c r="AB361" s="463"/>
      <c r="AC361" s="410"/>
      <c r="AD361" s="1124" t="s">
        <v>1091</v>
      </c>
      <c r="AE361" s="460"/>
      <c r="AF361" s="461"/>
      <c r="AG361" s="461"/>
      <c r="AH361" s="461"/>
      <c r="AI361" s="462"/>
      <c r="AJ361" s="459" t="s">
        <v>1092</v>
      </c>
      <c r="AK361" s="460"/>
      <c r="AL361" s="461"/>
      <c r="AM361" s="461"/>
      <c r="AN361" s="461"/>
      <c r="AO361" s="463"/>
      <c r="AP361" s="459" t="s">
        <v>1093</v>
      </c>
      <c r="AQ361" s="461"/>
      <c r="AR361" s="461"/>
      <c r="AS361" s="461"/>
      <c r="AT361" s="463"/>
      <c r="AU361" s="459" t="s">
        <v>1094</v>
      </c>
      <c r="AV361" s="464"/>
      <c r="AW361" s="461"/>
      <c r="AX361" s="461"/>
      <c r="AY361" s="461"/>
      <c r="AZ361" s="461"/>
      <c r="BA361" s="461"/>
      <c r="BB361" s="461"/>
      <c r="BC361" s="463"/>
      <c r="BD361" s="411"/>
      <c r="BE361" s="1124" t="s">
        <v>1091</v>
      </c>
      <c r="BF361" s="460"/>
      <c r="BG361" s="461"/>
      <c r="BH361" s="461"/>
      <c r="BI361" s="461"/>
      <c r="BJ361" s="462"/>
      <c r="BK361" s="459" t="s">
        <v>1092</v>
      </c>
      <c r="BL361" s="460"/>
      <c r="BM361" s="461"/>
      <c r="BN361" s="461"/>
      <c r="BO361" s="461"/>
      <c r="BP361" s="463"/>
      <c r="BQ361" s="459" t="s">
        <v>1093</v>
      </c>
      <c r="BR361" s="461"/>
      <c r="BS361" s="461"/>
      <c r="BT361" s="461"/>
      <c r="BU361" s="463"/>
      <c r="BV361" s="459" t="s">
        <v>1094</v>
      </c>
      <c r="BW361" s="464"/>
      <c r="BX361" s="461"/>
      <c r="BY361" s="461"/>
      <c r="BZ361" s="461"/>
      <c r="CA361" s="461"/>
      <c r="CB361" s="461"/>
      <c r="CC361" s="461"/>
      <c r="CD361" s="463"/>
      <c r="CE361" s="412"/>
      <c r="CF361" s="1124" t="s">
        <v>1091</v>
      </c>
      <c r="CG361" s="460"/>
      <c r="CH361" s="461"/>
      <c r="CI361" s="461"/>
      <c r="CJ361" s="461"/>
      <c r="CK361" s="462"/>
      <c r="CL361" s="459" t="s">
        <v>1092</v>
      </c>
      <c r="CM361" s="460"/>
      <c r="CN361" s="461"/>
      <c r="CO361" s="461"/>
      <c r="CP361" s="461"/>
      <c r="CQ361" s="463"/>
      <c r="CR361" s="459" t="s">
        <v>1093</v>
      </c>
      <c r="CS361" s="461"/>
      <c r="CT361" s="461"/>
      <c r="CU361" s="461"/>
      <c r="CV361" s="463"/>
      <c r="CW361" s="459" t="s">
        <v>1094</v>
      </c>
      <c r="CX361" s="464"/>
      <c r="CY361" s="461"/>
      <c r="CZ361" s="461"/>
      <c r="DA361" s="461"/>
      <c r="DB361" s="461"/>
      <c r="DC361" s="461"/>
      <c r="DD361" s="461"/>
      <c r="DE361" s="463"/>
      <c r="DF361" s="3671">
        <f>B361</f>
        <v>12</v>
      </c>
      <c r="DG361" s="3672"/>
      <c r="DH361" s="3672"/>
      <c r="DI361" s="465" t="s">
        <v>1095</v>
      </c>
      <c r="DJ361" s="465"/>
      <c r="DK361" s="270">
        <v>0</v>
      </c>
      <c r="DL361" s="270">
        <v>0</v>
      </c>
      <c r="DM361" s="408"/>
      <c r="DN361" s="408"/>
      <c r="DO361" s="1122"/>
      <c r="DP361" s="564">
        <v>0</v>
      </c>
      <c r="DQ361" s="200">
        <v>0</v>
      </c>
      <c r="DR361" s="200">
        <v>0</v>
      </c>
      <c r="DS361" s="200">
        <v>0</v>
      </c>
      <c r="DT361" s="200">
        <v>0</v>
      </c>
      <c r="DU361" s="200">
        <v>0</v>
      </c>
      <c r="DV361" s="200">
        <v>0</v>
      </c>
      <c r="DW361" s="200">
        <v>0</v>
      </c>
      <c r="DX361" s="200">
        <v>0</v>
      </c>
      <c r="DY361" s="397"/>
    </row>
    <row r="362" spans="1:129" ht="15.95" customHeight="1" thickBot="1">
      <c r="B362" s="466" t="s">
        <v>1096</v>
      </c>
      <c r="C362" s="3198">
        <v>20</v>
      </c>
      <c r="D362" s="3199"/>
      <c r="E362" s="3199"/>
      <c r="F362" s="3199"/>
      <c r="G362" s="3199"/>
      <c r="H362" s="3200"/>
      <c r="I362" s="3201">
        <f>(J355/P355)*C362</f>
        <v>4</v>
      </c>
      <c r="J362" s="3202"/>
      <c r="K362" s="3202"/>
      <c r="L362" s="3202"/>
      <c r="M362" s="3202"/>
      <c r="N362" s="3203"/>
      <c r="O362" s="3201">
        <f>SUM(C357:AB357)</f>
        <v>0</v>
      </c>
      <c r="P362" s="3202"/>
      <c r="Q362" s="3202"/>
      <c r="R362" s="3202"/>
      <c r="S362" s="3203"/>
      <c r="T362" s="3201" t="str">
        <f>IF(O362&lt;=I362,"OK","Trop")</f>
        <v>OK</v>
      </c>
      <c r="U362" s="3202"/>
      <c r="V362" s="3202"/>
      <c r="W362" s="3202"/>
      <c r="X362" s="3202"/>
      <c r="Y362" s="3196" t="str">
        <f>IF(O362&lt;=I362,"",IF(O362&gt;I362,O362-I362))</f>
        <v/>
      </c>
      <c r="Z362" s="3196"/>
      <c r="AA362" s="3196"/>
      <c r="AB362" s="3197"/>
      <c r="AC362" s="410"/>
      <c r="AD362" s="3198">
        <v>20</v>
      </c>
      <c r="AE362" s="3199"/>
      <c r="AF362" s="3199"/>
      <c r="AG362" s="3199"/>
      <c r="AH362" s="3199"/>
      <c r="AI362" s="3200"/>
      <c r="AJ362" s="3201">
        <f>(AK355/AQ355)*AD362</f>
        <v>4</v>
      </c>
      <c r="AK362" s="3202"/>
      <c r="AL362" s="3202"/>
      <c r="AM362" s="3202"/>
      <c r="AN362" s="3202"/>
      <c r="AO362" s="3203"/>
      <c r="AP362" s="3201">
        <f>SUM(AD357:BC357)</f>
        <v>0</v>
      </c>
      <c r="AQ362" s="3202"/>
      <c r="AR362" s="3202"/>
      <c r="AS362" s="3202"/>
      <c r="AT362" s="3203"/>
      <c r="AU362" s="3201" t="str">
        <f>IF(AP362&lt;=AJ362,"OK","Trop")</f>
        <v>OK</v>
      </c>
      <c r="AV362" s="3202"/>
      <c r="AW362" s="3202"/>
      <c r="AX362" s="3202"/>
      <c r="AY362" s="3202"/>
      <c r="AZ362" s="3196" t="str">
        <f>IF(AP362&lt;=AJ362,"",IF(AP362&gt;AJ362,AP362-AJ362))</f>
        <v/>
      </c>
      <c r="BA362" s="3196"/>
      <c r="BB362" s="3196"/>
      <c r="BC362" s="3197"/>
      <c r="BD362" s="411"/>
      <c r="BE362" s="3198">
        <v>20</v>
      </c>
      <c r="BF362" s="3199"/>
      <c r="BG362" s="3199"/>
      <c r="BH362" s="3199"/>
      <c r="BI362" s="3199"/>
      <c r="BJ362" s="3200"/>
      <c r="BK362" s="3201">
        <f>(BL355/BR355)*BE362</f>
        <v>4</v>
      </c>
      <c r="BL362" s="3202"/>
      <c r="BM362" s="3202"/>
      <c r="BN362" s="3202"/>
      <c r="BO362" s="3202"/>
      <c r="BP362" s="3203"/>
      <c r="BQ362" s="3201">
        <f>SUM(BE357:CD357)</f>
        <v>0</v>
      </c>
      <c r="BR362" s="3202"/>
      <c r="BS362" s="3202"/>
      <c r="BT362" s="3202"/>
      <c r="BU362" s="3203"/>
      <c r="BV362" s="3201" t="str">
        <f>IF(BQ362&lt;=BK362,"OK","Trop")</f>
        <v>OK</v>
      </c>
      <c r="BW362" s="3202"/>
      <c r="BX362" s="3202"/>
      <c r="BY362" s="3202"/>
      <c r="BZ362" s="3202"/>
      <c r="CA362" s="3196" t="str">
        <f>IF(BQ362&lt;=BK362,"",IF(BQ362&gt;BK362,BQ362-BK362))</f>
        <v/>
      </c>
      <c r="CB362" s="3196"/>
      <c r="CC362" s="3196"/>
      <c r="CD362" s="3197"/>
      <c r="CE362" s="412"/>
      <c r="CF362" s="3198">
        <v>40</v>
      </c>
      <c r="CG362" s="3199"/>
      <c r="CH362" s="3199"/>
      <c r="CI362" s="3199"/>
      <c r="CJ362" s="3199"/>
      <c r="CK362" s="3200"/>
      <c r="CL362" s="3201">
        <f>(CM355/CS355)*CF362</f>
        <v>8</v>
      </c>
      <c r="CM362" s="3202"/>
      <c r="CN362" s="3202"/>
      <c r="CO362" s="3202"/>
      <c r="CP362" s="3202"/>
      <c r="CQ362" s="3203"/>
      <c r="CR362" s="3201">
        <f>SUM(CF357:DE357)</f>
        <v>0</v>
      </c>
      <c r="CS362" s="3202"/>
      <c r="CT362" s="3202"/>
      <c r="CU362" s="3202"/>
      <c r="CV362" s="3203"/>
      <c r="CW362" s="3201" t="str">
        <f>IF(CR362&lt;=CL362,"OK","Trop")</f>
        <v>OK</v>
      </c>
      <c r="CX362" s="3202"/>
      <c r="CY362" s="3202"/>
      <c r="CZ362" s="3202"/>
      <c r="DA362" s="3202"/>
      <c r="DB362" s="3196" t="str">
        <f>IF(CR362&lt;=CL362,"",IF(CR362&gt;CL362,CR362-CL362))</f>
        <v/>
      </c>
      <c r="DC362" s="3196"/>
      <c r="DD362" s="3196"/>
      <c r="DE362" s="3197"/>
      <c r="DF362" s="1125" t="s">
        <v>1164</v>
      </c>
      <c r="DG362" s="1126"/>
      <c r="DH362" s="1126"/>
      <c r="DI362" s="1126"/>
      <c r="DJ362" s="1126"/>
      <c r="DK362" s="1126"/>
      <c r="DL362" s="1126"/>
      <c r="DM362" s="1126"/>
      <c r="DN362" s="1126"/>
      <c r="DO362" s="1127"/>
      <c r="DP362" s="564">
        <v>0</v>
      </c>
      <c r="DQ362" s="200">
        <v>0</v>
      </c>
      <c r="DR362" s="200">
        <v>0</v>
      </c>
      <c r="DS362" s="200">
        <v>0</v>
      </c>
      <c r="DT362" s="200">
        <v>0</v>
      </c>
      <c r="DU362" s="200">
        <v>0</v>
      </c>
      <c r="DV362" s="200">
        <v>0</v>
      </c>
      <c r="DW362" s="200">
        <v>0</v>
      </c>
      <c r="DX362" s="200">
        <v>0</v>
      </c>
      <c r="DY362" s="397"/>
    </row>
    <row r="363" spans="1:129" ht="15.95" customHeight="1">
      <c r="A363" s="621"/>
      <c r="B363" s="1248"/>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129"/>
      <c r="BC363" s="129"/>
      <c r="BD363" s="129"/>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c r="CG363" s="129"/>
      <c r="CH363" s="129"/>
      <c r="CI363" s="129"/>
      <c r="CJ363" s="129"/>
      <c r="CK363" s="129"/>
      <c r="CL363" s="129"/>
      <c r="CM363" s="129"/>
      <c r="CN363" s="129"/>
      <c r="CO363" s="129"/>
      <c r="CP363" s="129"/>
      <c r="CQ363" s="129"/>
      <c r="CR363" s="129"/>
      <c r="CS363" s="129"/>
      <c r="CT363" s="129"/>
      <c r="CU363" s="129"/>
      <c r="CV363" s="129"/>
      <c r="CW363" s="129"/>
      <c r="CX363" s="129"/>
      <c r="CY363" s="129"/>
      <c r="CZ363" s="129"/>
      <c r="DA363" s="129"/>
      <c r="DB363" s="129"/>
      <c r="DC363" s="129"/>
      <c r="DD363" s="129"/>
      <c r="DE363" s="129"/>
      <c r="DF363" s="129"/>
      <c r="DG363" s="129"/>
      <c r="DI363" s="564">
        <v>0</v>
      </c>
      <c r="DJ363" s="564">
        <v>0</v>
      </c>
      <c r="DK363" s="564">
        <v>0</v>
      </c>
      <c r="DL363" s="564">
        <v>0</v>
      </c>
      <c r="DM363" s="564">
        <v>0</v>
      </c>
      <c r="DN363" s="564">
        <v>0</v>
      </c>
      <c r="DO363" s="564">
        <v>0</v>
      </c>
      <c r="DP363" s="564">
        <v>0</v>
      </c>
      <c r="DQ363" s="200">
        <v>0</v>
      </c>
      <c r="DR363" s="200">
        <v>0</v>
      </c>
      <c r="DS363" s="200">
        <v>0</v>
      </c>
      <c r="DT363" s="200">
        <v>0</v>
      </c>
      <c r="DU363" s="200">
        <v>0</v>
      </c>
      <c r="DV363" s="200">
        <v>0</v>
      </c>
      <c r="DW363" s="200">
        <v>0</v>
      </c>
      <c r="DX363" s="200">
        <v>0</v>
      </c>
      <c r="DY363" s="397"/>
    </row>
    <row r="364" spans="1:129" ht="15.95" customHeight="1">
      <c r="B364" s="3682" t="s">
        <v>1246</v>
      </c>
      <c r="C364" s="3668" t="str">
        <f>B160</f>
        <v>Fromages par portions ≥ 150 mg de calcium     30 g Primaires</v>
      </c>
      <c r="D364" s="3668"/>
      <c r="E364" s="3668"/>
      <c r="F364" s="3668"/>
      <c r="G364" s="3668"/>
      <c r="H364" s="3668"/>
      <c r="I364" s="3668"/>
      <c r="J364" s="3668"/>
      <c r="K364" s="3668"/>
      <c r="L364" s="3668"/>
      <c r="M364" s="3668"/>
      <c r="N364" s="3668"/>
      <c r="O364" s="3668"/>
      <c r="P364" s="3668"/>
      <c r="Q364" s="3668"/>
      <c r="R364" s="3668"/>
      <c r="S364" s="3668"/>
      <c r="T364" s="3668"/>
      <c r="U364" s="3668"/>
      <c r="V364" s="3668"/>
      <c r="W364" s="3668"/>
      <c r="X364" s="3668"/>
      <c r="Y364" s="3668"/>
      <c r="Z364" s="3668"/>
      <c r="AA364" s="3668"/>
      <c r="AB364" s="3668"/>
      <c r="AC364" s="3668"/>
      <c r="AD364" s="3668"/>
      <c r="AE364" s="3668"/>
      <c r="AF364" s="3668"/>
      <c r="AG364" s="3668"/>
      <c r="AH364" s="3668"/>
      <c r="AI364" s="3668"/>
      <c r="AJ364" s="3668"/>
      <c r="AK364" s="3668"/>
      <c r="AL364" s="3668"/>
      <c r="AM364" s="3668"/>
      <c r="AN364" s="3668"/>
      <c r="AO364" s="3668"/>
      <c r="AP364" s="3668"/>
      <c r="AQ364" s="3668"/>
      <c r="AR364" s="3668"/>
      <c r="AS364" s="3668"/>
      <c r="AT364" s="3668"/>
      <c r="AU364" s="3668"/>
      <c r="AV364" s="3668"/>
      <c r="AW364" s="3668"/>
      <c r="AX364" s="3668"/>
      <c r="AY364" s="3668"/>
      <c r="AZ364" s="3668"/>
      <c r="BA364" s="3668"/>
      <c r="BB364" s="3668"/>
      <c r="BC364" s="3668"/>
      <c r="BD364" s="3668"/>
      <c r="BE364" s="3668"/>
      <c r="BF364" s="3668"/>
      <c r="BG364" s="3668"/>
      <c r="BH364" s="3668"/>
      <c r="BI364" s="3668"/>
      <c r="BJ364" s="3668"/>
      <c r="BK364" s="3668"/>
      <c r="BL364" s="3668"/>
      <c r="BM364" s="3668"/>
      <c r="BN364" s="3668"/>
      <c r="BO364" s="3668"/>
      <c r="BP364" s="3668"/>
      <c r="BQ364" s="3668"/>
      <c r="BR364" s="3668"/>
      <c r="BS364" s="3668"/>
      <c r="BT364" s="3668"/>
      <c r="BU364" s="3668"/>
      <c r="BV364" s="3668"/>
      <c r="BW364" s="3668"/>
      <c r="BX364" s="3668"/>
      <c r="BY364" s="3668"/>
      <c r="BZ364" s="3668"/>
      <c r="CA364" s="3668"/>
      <c r="CB364" s="3668"/>
      <c r="CC364" s="3668"/>
      <c r="CD364" s="3668"/>
      <c r="CE364" s="3668"/>
      <c r="CF364" s="3668"/>
      <c r="CG364" s="3668"/>
      <c r="CH364" s="3668"/>
      <c r="CI364" s="3668"/>
      <c r="CJ364" s="3668"/>
      <c r="CK364" s="3668"/>
      <c r="CL364" s="3668"/>
      <c r="CM364" s="3668"/>
      <c r="CN364" s="3668"/>
      <c r="CO364" s="3668"/>
      <c r="CP364" s="3668"/>
      <c r="CQ364" s="3668"/>
      <c r="CR364" s="3670" t="s">
        <v>1163</v>
      </c>
      <c r="CS364" s="3670"/>
      <c r="CT364" s="3670"/>
      <c r="CU364" s="3670"/>
      <c r="CV364" s="3670"/>
      <c r="CW364" s="3670"/>
      <c r="CX364" s="3670"/>
      <c r="CY364" s="3670"/>
      <c r="CZ364" s="3670"/>
      <c r="DA364" s="3670"/>
      <c r="DB364" s="3670"/>
      <c r="DC364" s="3670"/>
      <c r="DD364" s="3670"/>
      <c r="DE364" s="3670"/>
      <c r="DF364" s="3662">
        <f>ROW(DE97)</f>
        <v>97</v>
      </c>
      <c r="DG364" s="3662" t="s">
        <v>1124</v>
      </c>
      <c r="DH364" s="3662">
        <f>ROW(DE111)</f>
        <v>111</v>
      </c>
      <c r="DI364" s="3664" t="str">
        <f>C364</f>
        <v>Fromages par portions ≥ 150 mg de calcium     30 g Primaires</v>
      </c>
      <c r="DJ364" s="3664"/>
      <c r="DK364" s="3664"/>
      <c r="DL364" s="3664"/>
      <c r="DM364" s="3664"/>
      <c r="DN364" s="3664"/>
      <c r="DO364" s="3665"/>
      <c r="DP364" s="564">
        <v>0</v>
      </c>
      <c r="DQ364" s="200">
        <v>0</v>
      </c>
      <c r="DR364" s="200">
        <v>0</v>
      </c>
      <c r="DS364" s="200">
        <v>0</v>
      </c>
      <c r="DT364" s="200">
        <v>0</v>
      </c>
      <c r="DU364" s="200">
        <v>0</v>
      </c>
      <c r="DV364" s="200">
        <v>0</v>
      </c>
      <c r="DW364" s="200">
        <v>0</v>
      </c>
      <c r="DX364" s="200">
        <v>0</v>
      </c>
      <c r="DY364" s="397"/>
    </row>
    <row r="365" spans="1:129" ht="15.95" customHeight="1">
      <c r="B365" s="3683"/>
      <c r="C365" s="3669"/>
      <c r="D365" s="3669"/>
      <c r="E365" s="3669"/>
      <c r="F365" s="3669"/>
      <c r="G365" s="3669"/>
      <c r="H365" s="3669"/>
      <c r="I365" s="3669"/>
      <c r="J365" s="3669"/>
      <c r="K365" s="3669"/>
      <c r="L365" s="3669"/>
      <c r="M365" s="3669"/>
      <c r="N365" s="3669"/>
      <c r="O365" s="3669"/>
      <c r="P365" s="3669"/>
      <c r="Q365" s="3669"/>
      <c r="R365" s="3669"/>
      <c r="S365" s="3669"/>
      <c r="T365" s="3669"/>
      <c r="U365" s="3669"/>
      <c r="V365" s="3669"/>
      <c r="W365" s="3669"/>
      <c r="X365" s="3669"/>
      <c r="Y365" s="3669"/>
      <c r="Z365" s="3669"/>
      <c r="AA365" s="3669"/>
      <c r="AB365" s="3669"/>
      <c r="AC365" s="3669"/>
      <c r="AD365" s="3669"/>
      <c r="AE365" s="3669"/>
      <c r="AF365" s="3669"/>
      <c r="AG365" s="3669"/>
      <c r="AH365" s="3669"/>
      <c r="AI365" s="3669"/>
      <c r="AJ365" s="3669"/>
      <c r="AK365" s="3669"/>
      <c r="AL365" s="3669"/>
      <c r="AM365" s="3669"/>
      <c r="AN365" s="3669"/>
      <c r="AO365" s="3669"/>
      <c r="AP365" s="3669"/>
      <c r="AQ365" s="3669"/>
      <c r="AR365" s="3669"/>
      <c r="AS365" s="3669"/>
      <c r="AT365" s="3669"/>
      <c r="AU365" s="3669"/>
      <c r="AV365" s="3669"/>
      <c r="AW365" s="3669"/>
      <c r="AX365" s="3669"/>
      <c r="AY365" s="3669"/>
      <c r="AZ365" s="3669"/>
      <c r="BA365" s="3669"/>
      <c r="BB365" s="3669"/>
      <c r="BC365" s="3669"/>
      <c r="BD365" s="3669"/>
      <c r="BE365" s="3669"/>
      <c r="BF365" s="3669"/>
      <c r="BG365" s="3669"/>
      <c r="BH365" s="3669"/>
      <c r="BI365" s="3669"/>
      <c r="BJ365" s="3669"/>
      <c r="BK365" s="3669"/>
      <c r="BL365" s="3669"/>
      <c r="BM365" s="3669"/>
      <c r="BN365" s="3669"/>
      <c r="BO365" s="3669"/>
      <c r="BP365" s="3669"/>
      <c r="BQ365" s="3669"/>
      <c r="BR365" s="3669"/>
      <c r="BS365" s="3669"/>
      <c r="BT365" s="3669"/>
      <c r="BU365" s="3669"/>
      <c r="BV365" s="3669"/>
      <c r="BW365" s="3669"/>
      <c r="BX365" s="3669"/>
      <c r="BY365" s="3669"/>
      <c r="BZ365" s="3669"/>
      <c r="CA365" s="3669"/>
      <c r="CB365" s="3669"/>
      <c r="CC365" s="3669"/>
      <c r="CD365" s="3669"/>
      <c r="CE365" s="3669"/>
      <c r="CF365" s="3669"/>
      <c r="CG365" s="3669"/>
      <c r="CH365" s="3669"/>
      <c r="CI365" s="3669"/>
      <c r="CJ365" s="3669"/>
      <c r="CK365" s="3669"/>
      <c r="CL365" s="3669"/>
      <c r="CM365" s="3669"/>
      <c r="CN365" s="3669"/>
      <c r="CO365" s="3669"/>
      <c r="CP365" s="3669"/>
      <c r="CQ365" s="3669"/>
      <c r="CR365" s="3670"/>
      <c r="CS365" s="3670"/>
      <c r="CT365" s="3670"/>
      <c r="CU365" s="3670"/>
      <c r="CV365" s="3670"/>
      <c r="CW365" s="3670"/>
      <c r="CX365" s="3670"/>
      <c r="CY365" s="3670"/>
      <c r="CZ365" s="3670"/>
      <c r="DA365" s="3670"/>
      <c r="DB365" s="3670"/>
      <c r="DC365" s="3670"/>
      <c r="DD365" s="3670"/>
      <c r="DE365" s="3670"/>
      <c r="DF365" s="3663"/>
      <c r="DG365" s="3663"/>
      <c r="DH365" s="3663"/>
      <c r="DI365" s="3666"/>
      <c r="DJ365" s="3666"/>
      <c r="DK365" s="3666"/>
      <c r="DL365" s="3666"/>
      <c r="DM365" s="3666"/>
      <c r="DN365" s="3666"/>
      <c r="DO365" s="3667"/>
      <c r="DP365" s="564">
        <v>0</v>
      </c>
      <c r="DQ365" s="200">
        <v>0</v>
      </c>
      <c r="DR365" s="200">
        <v>0</v>
      </c>
      <c r="DS365" s="200">
        <v>0</v>
      </c>
      <c r="DT365" s="200">
        <v>0</v>
      </c>
      <c r="DU365" s="200">
        <v>0</v>
      </c>
      <c r="DV365" s="200">
        <v>0</v>
      </c>
      <c r="DW365" s="200">
        <v>0</v>
      </c>
      <c r="DX365" s="200">
        <v>0</v>
      </c>
      <c r="DY365" s="397"/>
    </row>
    <row r="366" spans="1:129" ht="15.95" customHeight="1">
      <c r="B366" s="444" t="s">
        <v>1080</v>
      </c>
      <c r="C366" s="1108" t="s">
        <v>1076</v>
      </c>
      <c r="D366" s="1109"/>
      <c r="E366" s="1109"/>
      <c r="F366" s="1109"/>
      <c r="G366" s="1109"/>
      <c r="H366" s="1109"/>
      <c r="I366" s="1110" t="s">
        <v>1081</v>
      </c>
      <c r="J366" s="3185">
        <v>4</v>
      </c>
      <c r="K366" s="3185"/>
      <c r="L366" s="1109" t="s">
        <v>1082</v>
      </c>
      <c r="M366" s="1109"/>
      <c r="N366" s="1111"/>
      <c r="O366" s="1111"/>
      <c r="P366" s="3186">
        <v>20</v>
      </c>
      <c r="Q366" s="3186"/>
      <c r="R366" s="1109" t="s">
        <v>1083</v>
      </c>
      <c r="S366" s="1112"/>
      <c r="T366" s="1109"/>
      <c r="U366" s="1109"/>
      <c r="V366" s="1109"/>
      <c r="W366" s="1109"/>
      <c r="X366" s="1109"/>
      <c r="Y366" s="1109"/>
      <c r="Z366" s="1109"/>
      <c r="AA366" s="1109"/>
      <c r="AB366" s="1113"/>
      <c r="AC366" s="410"/>
      <c r="AD366" s="1108"/>
      <c r="AE366" s="1109"/>
      <c r="AF366" s="1109"/>
      <c r="AG366" s="1109"/>
      <c r="AH366" s="1109"/>
      <c r="AI366" s="1109"/>
      <c r="AJ366" s="1110" t="s">
        <v>1081</v>
      </c>
      <c r="AK366" s="3185">
        <v>4</v>
      </c>
      <c r="AL366" s="3185"/>
      <c r="AM366" s="1109" t="s">
        <v>1082</v>
      </c>
      <c r="AN366" s="1109"/>
      <c r="AO366" s="1111"/>
      <c r="AP366" s="1111"/>
      <c r="AQ366" s="3186">
        <v>20</v>
      </c>
      <c r="AR366" s="3186"/>
      <c r="AS366" s="1109" t="s">
        <v>1083</v>
      </c>
      <c r="AT366" s="1112"/>
      <c r="AU366" s="1109"/>
      <c r="AV366" s="1109"/>
      <c r="AW366" s="1109"/>
      <c r="AX366" s="1109"/>
      <c r="AY366" s="1109"/>
      <c r="AZ366" s="1109"/>
      <c r="BA366" s="1109"/>
      <c r="BB366" s="1109"/>
      <c r="BC366" s="1113"/>
      <c r="BD366" s="411"/>
      <c r="BE366" s="1108"/>
      <c r="BF366" s="1109"/>
      <c r="BG366" s="1109"/>
      <c r="BH366" s="1109"/>
      <c r="BI366" s="1109"/>
      <c r="BJ366" s="1109"/>
      <c r="BK366" s="1110" t="s">
        <v>1081</v>
      </c>
      <c r="BL366" s="3185">
        <v>4</v>
      </c>
      <c r="BM366" s="3185"/>
      <c r="BN366" s="1109" t="s">
        <v>1082</v>
      </c>
      <c r="BO366" s="1109"/>
      <c r="BP366" s="1111"/>
      <c r="BQ366" s="1111"/>
      <c r="BR366" s="3186">
        <v>20</v>
      </c>
      <c r="BS366" s="3186"/>
      <c r="BT366" s="1109" t="s">
        <v>1083</v>
      </c>
      <c r="BU366" s="1112"/>
      <c r="BV366" s="1109"/>
      <c r="BW366" s="1109"/>
      <c r="BX366" s="1109"/>
      <c r="BY366" s="1109"/>
      <c r="BZ366" s="1109"/>
      <c r="CA366" s="1109"/>
      <c r="CB366" s="1109"/>
      <c r="CC366" s="1109"/>
      <c r="CD366" s="1113"/>
      <c r="CE366" s="412"/>
      <c r="CF366" s="1108"/>
      <c r="CG366" s="1109"/>
      <c r="CH366" s="1109"/>
      <c r="CI366" s="1109"/>
      <c r="CJ366" s="1109"/>
      <c r="CK366" s="1109"/>
      <c r="CL366" s="1110" t="s">
        <v>1081</v>
      </c>
      <c r="CM366" s="3185">
        <v>4</v>
      </c>
      <c r="CN366" s="3185"/>
      <c r="CO366" s="1109" t="s">
        <v>1082</v>
      </c>
      <c r="CP366" s="1109"/>
      <c r="CQ366" s="1111"/>
      <c r="CR366" s="1111"/>
      <c r="CS366" s="3186">
        <v>20</v>
      </c>
      <c r="CT366" s="3186"/>
      <c r="CU366" s="1109" t="s">
        <v>1083</v>
      </c>
      <c r="CV366" s="1112"/>
      <c r="CW366" s="1109"/>
      <c r="CX366" s="1109"/>
      <c r="CY366" s="1109"/>
      <c r="CZ366" s="1109"/>
      <c r="DA366" s="1109"/>
      <c r="DB366" s="1109"/>
      <c r="DC366" s="1109"/>
      <c r="DD366" s="1109"/>
      <c r="DE366" s="1113"/>
      <c r="DF366" s="1114" t="s">
        <v>1084</v>
      </c>
      <c r="DG366" s="1115"/>
      <c r="DH366" s="1116"/>
      <c r="DI366" s="1116"/>
      <c r="DJ366" s="1117"/>
      <c r="DK366" s="1117"/>
      <c r="DL366" s="1117"/>
      <c r="DM366" s="1117"/>
      <c r="DN366" s="1117"/>
      <c r="DO366" s="1118"/>
      <c r="DP366" s="564">
        <v>0</v>
      </c>
      <c r="DQ366" s="200">
        <v>0</v>
      </c>
      <c r="DR366" s="200">
        <v>0</v>
      </c>
      <c r="DS366" s="200">
        <v>0</v>
      </c>
      <c r="DT366" s="200">
        <v>0</v>
      </c>
      <c r="DU366" s="200">
        <v>0</v>
      </c>
      <c r="DV366" s="200">
        <v>0</v>
      </c>
      <c r="DW366" s="200">
        <v>0</v>
      </c>
      <c r="DX366" s="200">
        <v>0</v>
      </c>
      <c r="DY366" s="397"/>
    </row>
    <row r="367" spans="1:129" ht="13.5" customHeight="1">
      <c r="B367" s="413" t="s">
        <v>205</v>
      </c>
      <c r="C367" s="414" t="s">
        <v>66</v>
      </c>
      <c r="D367" s="415" t="s">
        <v>77</v>
      </c>
      <c r="E367" s="414" t="s">
        <v>66</v>
      </c>
      <c r="F367" s="415" t="s">
        <v>77</v>
      </c>
      <c r="G367" s="414" t="s">
        <v>66</v>
      </c>
      <c r="H367" s="415" t="s">
        <v>77</v>
      </c>
      <c r="I367" s="414" t="s">
        <v>66</v>
      </c>
      <c r="J367" s="415" t="s">
        <v>77</v>
      </c>
      <c r="K367" s="414" t="s">
        <v>66</v>
      </c>
      <c r="L367" s="415" t="s">
        <v>77</v>
      </c>
      <c r="M367" s="414" t="s">
        <v>66</v>
      </c>
      <c r="N367" s="415" t="s">
        <v>77</v>
      </c>
      <c r="O367" s="414" t="s">
        <v>66</v>
      </c>
      <c r="P367" s="415" t="s">
        <v>77</v>
      </c>
      <c r="Q367" s="414" t="s">
        <v>66</v>
      </c>
      <c r="R367" s="415" t="s">
        <v>77</v>
      </c>
      <c r="S367" s="414" t="s">
        <v>66</v>
      </c>
      <c r="T367" s="415" t="s">
        <v>77</v>
      </c>
      <c r="U367" s="414" t="s">
        <v>66</v>
      </c>
      <c r="V367" s="415" t="s">
        <v>77</v>
      </c>
      <c r="W367" s="414" t="s">
        <v>66</v>
      </c>
      <c r="X367" s="415" t="s">
        <v>77</v>
      </c>
      <c r="Y367" s="414" t="s">
        <v>66</v>
      </c>
      <c r="Z367" s="415" t="s">
        <v>77</v>
      </c>
      <c r="AA367" s="414" t="s">
        <v>66</v>
      </c>
      <c r="AB367" s="416" t="s">
        <v>77</v>
      </c>
      <c r="AC367" s="410"/>
      <c r="AD367" s="417" t="s">
        <v>66</v>
      </c>
      <c r="AE367" s="415" t="s">
        <v>77</v>
      </c>
      <c r="AF367" s="418" t="s">
        <v>66</v>
      </c>
      <c r="AG367" s="415" t="s">
        <v>77</v>
      </c>
      <c r="AH367" s="418" t="s">
        <v>66</v>
      </c>
      <c r="AI367" s="415" t="s">
        <v>77</v>
      </c>
      <c r="AJ367" s="418" t="s">
        <v>66</v>
      </c>
      <c r="AK367" s="415" t="s">
        <v>77</v>
      </c>
      <c r="AL367" s="418" t="s">
        <v>66</v>
      </c>
      <c r="AM367" s="415" t="s">
        <v>77</v>
      </c>
      <c r="AN367" s="418" t="s">
        <v>66</v>
      </c>
      <c r="AO367" s="415" t="s">
        <v>77</v>
      </c>
      <c r="AP367" s="418" t="s">
        <v>66</v>
      </c>
      <c r="AQ367" s="415" t="s">
        <v>77</v>
      </c>
      <c r="AR367" s="418" t="s">
        <v>66</v>
      </c>
      <c r="AS367" s="415" t="s">
        <v>77</v>
      </c>
      <c r="AT367" s="418" t="s">
        <v>66</v>
      </c>
      <c r="AU367" s="415" t="s">
        <v>77</v>
      </c>
      <c r="AV367" s="418" t="s">
        <v>66</v>
      </c>
      <c r="AW367" s="415" t="s">
        <v>77</v>
      </c>
      <c r="AX367" s="418" t="s">
        <v>66</v>
      </c>
      <c r="AY367" s="415" t="s">
        <v>77</v>
      </c>
      <c r="AZ367" s="418" t="s">
        <v>66</v>
      </c>
      <c r="BA367" s="415" t="s">
        <v>77</v>
      </c>
      <c r="BB367" s="418" t="s">
        <v>66</v>
      </c>
      <c r="BC367" s="416" t="s">
        <v>77</v>
      </c>
      <c r="BD367" s="411"/>
      <c r="BE367" s="419" t="s">
        <v>66</v>
      </c>
      <c r="BF367" s="415" t="s">
        <v>77</v>
      </c>
      <c r="BG367" s="420" t="s">
        <v>66</v>
      </c>
      <c r="BH367" s="415" t="s">
        <v>77</v>
      </c>
      <c r="BI367" s="420" t="s">
        <v>66</v>
      </c>
      <c r="BJ367" s="415" t="s">
        <v>77</v>
      </c>
      <c r="BK367" s="420" t="s">
        <v>66</v>
      </c>
      <c r="BL367" s="415" t="s">
        <v>77</v>
      </c>
      <c r="BM367" s="420" t="s">
        <v>66</v>
      </c>
      <c r="BN367" s="415" t="s">
        <v>77</v>
      </c>
      <c r="BO367" s="420" t="s">
        <v>66</v>
      </c>
      <c r="BP367" s="415" t="s">
        <v>77</v>
      </c>
      <c r="BQ367" s="420" t="s">
        <v>66</v>
      </c>
      <c r="BR367" s="415" t="s">
        <v>77</v>
      </c>
      <c r="BS367" s="420" t="s">
        <v>66</v>
      </c>
      <c r="BT367" s="415" t="s">
        <v>77</v>
      </c>
      <c r="BU367" s="420" t="s">
        <v>66</v>
      </c>
      <c r="BV367" s="415" t="s">
        <v>77</v>
      </c>
      <c r="BW367" s="420" t="s">
        <v>66</v>
      </c>
      <c r="BX367" s="415" t="s">
        <v>77</v>
      </c>
      <c r="BY367" s="420" t="s">
        <v>66</v>
      </c>
      <c r="BZ367" s="415" t="s">
        <v>77</v>
      </c>
      <c r="CA367" s="420" t="s">
        <v>66</v>
      </c>
      <c r="CB367" s="415" t="s">
        <v>77</v>
      </c>
      <c r="CC367" s="420" t="s">
        <v>66</v>
      </c>
      <c r="CD367" s="416" t="s">
        <v>77</v>
      </c>
      <c r="CE367" s="412"/>
      <c r="CF367" s="421" t="s">
        <v>66</v>
      </c>
      <c r="CG367" s="415" t="s">
        <v>77</v>
      </c>
      <c r="CH367" s="422" t="s">
        <v>66</v>
      </c>
      <c r="CI367" s="415" t="s">
        <v>77</v>
      </c>
      <c r="CJ367" s="422" t="s">
        <v>66</v>
      </c>
      <c r="CK367" s="415" t="s">
        <v>77</v>
      </c>
      <c r="CL367" s="422" t="s">
        <v>66</v>
      </c>
      <c r="CM367" s="415" t="s">
        <v>77</v>
      </c>
      <c r="CN367" s="422" t="s">
        <v>66</v>
      </c>
      <c r="CO367" s="415" t="s">
        <v>77</v>
      </c>
      <c r="CP367" s="422" t="s">
        <v>66</v>
      </c>
      <c r="CQ367" s="415" t="s">
        <v>77</v>
      </c>
      <c r="CR367" s="422" t="s">
        <v>66</v>
      </c>
      <c r="CS367" s="415" t="s">
        <v>77</v>
      </c>
      <c r="CT367" s="422" t="s">
        <v>66</v>
      </c>
      <c r="CU367" s="415" t="s">
        <v>77</v>
      </c>
      <c r="CV367" s="422" t="s">
        <v>66</v>
      </c>
      <c r="CW367" s="415" t="s">
        <v>77</v>
      </c>
      <c r="CX367" s="422" t="s">
        <v>66</v>
      </c>
      <c r="CY367" s="415" t="s">
        <v>77</v>
      </c>
      <c r="CZ367" s="422" t="s">
        <v>66</v>
      </c>
      <c r="DA367" s="415" t="s">
        <v>77</v>
      </c>
      <c r="DB367" s="422" t="s">
        <v>66</v>
      </c>
      <c r="DC367" s="415" t="s">
        <v>77</v>
      </c>
      <c r="DD367" s="422" t="s">
        <v>66</v>
      </c>
      <c r="DE367" s="416" t="s">
        <v>77</v>
      </c>
      <c r="DF367" s="1119" t="s">
        <v>922</v>
      </c>
      <c r="DG367" s="1120"/>
      <c r="DH367" s="1120"/>
      <c r="DI367" s="1120"/>
      <c r="DJ367" s="1120"/>
      <c r="DK367" s="1120"/>
      <c r="DL367" s="1120"/>
      <c r="DM367" s="1120"/>
      <c r="DN367" s="1120"/>
      <c r="DO367" s="1121"/>
      <c r="DP367" s="564">
        <v>0</v>
      </c>
      <c r="DQ367" s="200">
        <v>0</v>
      </c>
      <c r="DR367" s="200">
        <v>0</v>
      </c>
      <c r="DS367" s="200">
        <v>0</v>
      </c>
      <c r="DT367" s="200">
        <v>0</v>
      </c>
      <c r="DU367" s="200">
        <v>0</v>
      </c>
      <c r="DV367" s="200">
        <v>0</v>
      </c>
      <c r="DW367" s="200">
        <v>0</v>
      </c>
      <c r="DX367" s="200">
        <v>0</v>
      </c>
      <c r="DY367" s="397"/>
    </row>
    <row r="368" spans="1:129" ht="15.95" customHeight="1">
      <c r="B368" s="3190" t="s">
        <v>1085</v>
      </c>
      <c r="C368" s="448">
        <f t="shared" ref="C368:AB368" si="159">SUM(C97:C111)</f>
        <v>0</v>
      </c>
      <c r="D368" s="449">
        <f t="shared" si="159"/>
        <v>0</v>
      </c>
      <c r="E368" s="448">
        <f t="shared" si="159"/>
        <v>0</v>
      </c>
      <c r="F368" s="449">
        <f t="shared" si="159"/>
        <v>0</v>
      </c>
      <c r="G368" s="448">
        <f t="shared" si="159"/>
        <v>0</v>
      </c>
      <c r="H368" s="449">
        <f t="shared" si="159"/>
        <v>0</v>
      </c>
      <c r="I368" s="448">
        <f t="shared" si="159"/>
        <v>0</v>
      </c>
      <c r="J368" s="449">
        <f t="shared" si="159"/>
        <v>0</v>
      </c>
      <c r="K368" s="448">
        <f t="shared" si="159"/>
        <v>0</v>
      </c>
      <c r="L368" s="449">
        <f t="shared" si="159"/>
        <v>0</v>
      </c>
      <c r="M368" s="448">
        <f t="shared" si="159"/>
        <v>0</v>
      </c>
      <c r="N368" s="449">
        <f t="shared" si="159"/>
        <v>0</v>
      </c>
      <c r="O368" s="448">
        <f t="shared" si="159"/>
        <v>0</v>
      </c>
      <c r="P368" s="449">
        <f t="shared" si="159"/>
        <v>0</v>
      </c>
      <c r="Q368" s="448">
        <f t="shared" si="159"/>
        <v>0</v>
      </c>
      <c r="R368" s="449">
        <f t="shared" si="159"/>
        <v>0</v>
      </c>
      <c r="S368" s="448">
        <f t="shared" si="159"/>
        <v>0</v>
      </c>
      <c r="T368" s="449">
        <f t="shared" si="159"/>
        <v>0</v>
      </c>
      <c r="U368" s="448">
        <f t="shared" si="159"/>
        <v>0</v>
      </c>
      <c r="V368" s="449">
        <f t="shared" si="159"/>
        <v>0</v>
      </c>
      <c r="W368" s="448">
        <f t="shared" si="159"/>
        <v>0</v>
      </c>
      <c r="X368" s="449">
        <f t="shared" si="159"/>
        <v>0</v>
      </c>
      <c r="Y368" s="448">
        <f t="shared" si="159"/>
        <v>0</v>
      </c>
      <c r="Z368" s="449">
        <f t="shared" si="159"/>
        <v>0</v>
      </c>
      <c r="AA368" s="448">
        <f t="shared" si="159"/>
        <v>0</v>
      </c>
      <c r="AB368" s="449">
        <f t="shared" si="159"/>
        <v>0</v>
      </c>
      <c r="AC368" s="410"/>
      <c r="AD368" s="450">
        <f t="shared" ref="AD368:BC368" si="160">SUM(AD97:AD111)</f>
        <v>0</v>
      </c>
      <c r="AE368" s="449">
        <f t="shared" si="160"/>
        <v>0</v>
      </c>
      <c r="AF368" s="450">
        <f t="shared" si="160"/>
        <v>0</v>
      </c>
      <c r="AG368" s="449">
        <f t="shared" si="160"/>
        <v>0</v>
      </c>
      <c r="AH368" s="450">
        <f t="shared" si="160"/>
        <v>0</v>
      </c>
      <c r="AI368" s="449">
        <f t="shared" si="160"/>
        <v>0</v>
      </c>
      <c r="AJ368" s="450">
        <f t="shared" si="160"/>
        <v>0</v>
      </c>
      <c r="AK368" s="449">
        <f t="shared" si="160"/>
        <v>0</v>
      </c>
      <c r="AL368" s="450">
        <f t="shared" si="160"/>
        <v>0</v>
      </c>
      <c r="AM368" s="449">
        <f t="shared" si="160"/>
        <v>0</v>
      </c>
      <c r="AN368" s="450">
        <f t="shared" si="160"/>
        <v>0</v>
      </c>
      <c r="AO368" s="449">
        <f t="shared" si="160"/>
        <v>0</v>
      </c>
      <c r="AP368" s="450">
        <f t="shared" si="160"/>
        <v>0</v>
      </c>
      <c r="AQ368" s="449">
        <f t="shared" si="160"/>
        <v>0</v>
      </c>
      <c r="AR368" s="450">
        <f t="shared" si="160"/>
        <v>0</v>
      </c>
      <c r="AS368" s="449">
        <f t="shared" si="160"/>
        <v>0</v>
      </c>
      <c r="AT368" s="450">
        <f t="shared" si="160"/>
        <v>0</v>
      </c>
      <c r="AU368" s="449">
        <f t="shared" si="160"/>
        <v>0</v>
      </c>
      <c r="AV368" s="450">
        <f t="shared" si="160"/>
        <v>0</v>
      </c>
      <c r="AW368" s="449">
        <f t="shared" si="160"/>
        <v>0</v>
      </c>
      <c r="AX368" s="450">
        <f t="shared" si="160"/>
        <v>0</v>
      </c>
      <c r="AY368" s="449">
        <f t="shared" si="160"/>
        <v>0</v>
      </c>
      <c r="AZ368" s="450">
        <f t="shared" si="160"/>
        <v>0</v>
      </c>
      <c r="BA368" s="449">
        <f t="shared" si="160"/>
        <v>0</v>
      </c>
      <c r="BB368" s="450">
        <f t="shared" si="160"/>
        <v>0</v>
      </c>
      <c r="BC368" s="449">
        <f t="shared" si="160"/>
        <v>0</v>
      </c>
      <c r="BD368" s="411"/>
      <c r="BE368" s="451">
        <f t="shared" ref="BE368:CD368" si="161">SUM(BE97:BE111)</f>
        <v>0</v>
      </c>
      <c r="BF368" s="449">
        <f t="shared" si="161"/>
        <v>0</v>
      </c>
      <c r="BG368" s="451">
        <f t="shared" si="161"/>
        <v>0</v>
      </c>
      <c r="BH368" s="449">
        <f t="shared" si="161"/>
        <v>0</v>
      </c>
      <c r="BI368" s="451">
        <f t="shared" si="161"/>
        <v>0</v>
      </c>
      <c r="BJ368" s="449">
        <f t="shared" si="161"/>
        <v>0</v>
      </c>
      <c r="BK368" s="451">
        <f t="shared" si="161"/>
        <v>0</v>
      </c>
      <c r="BL368" s="449">
        <f t="shared" si="161"/>
        <v>0</v>
      </c>
      <c r="BM368" s="451">
        <f t="shared" si="161"/>
        <v>0</v>
      </c>
      <c r="BN368" s="449">
        <f t="shared" si="161"/>
        <v>0</v>
      </c>
      <c r="BO368" s="451">
        <f t="shared" si="161"/>
        <v>0</v>
      </c>
      <c r="BP368" s="449">
        <f t="shared" si="161"/>
        <v>0</v>
      </c>
      <c r="BQ368" s="451">
        <f t="shared" si="161"/>
        <v>0</v>
      </c>
      <c r="BR368" s="449">
        <f t="shared" si="161"/>
        <v>0</v>
      </c>
      <c r="BS368" s="451">
        <f t="shared" si="161"/>
        <v>0</v>
      </c>
      <c r="BT368" s="449">
        <f t="shared" si="161"/>
        <v>0</v>
      </c>
      <c r="BU368" s="451">
        <f t="shared" si="161"/>
        <v>0</v>
      </c>
      <c r="BV368" s="449">
        <f t="shared" si="161"/>
        <v>0</v>
      </c>
      <c r="BW368" s="451">
        <f t="shared" si="161"/>
        <v>0</v>
      </c>
      <c r="BX368" s="449">
        <f t="shared" si="161"/>
        <v>0</v>
      </c>
      <c r="BY368" s="451">
        <f t="shared" si="161"/>
        <v>0</v>
      </c>
      <c r="BZ368" s="449">
        <f t="shared" si="161"/>
        <v>0</v>
      </c>
      <c r="CA368" s="451">
        <f t="shared" si="161"/>
        <v>0</v>
      </c>
      <c r="CB368" s="449">
        <f t="shared" si="161"/>
        <v>0</v>
      </c>
      <c r="CC368" s="451">
        <f t="shared" si="161"/>
        <v>0</v>
      </c>
      <c r="CD368" s="449">
        <f t="shared" si="161"/>
        <v>0</v>
      </c>
      <c r="CE368" s="412"/>
      <c r="CF368" s="452">
        <f t="shared" ref="CF368:DE368" si="162">SUM(CF97:CF111)</f>
        <v>0</v>
      </c>
      <c r="CG368" s="449">
        <f t="shared" si="162"/>
        <v>0</v>
      </c>
      <c r="CH368" s="452">
        <f t="shared" si="162"/>
        <v>0</v>
      </c>
      <c r="CI368" s="449">
        <f t="shared" si="162"/>
        <v>0</v>
      </c>
      <c r="CJ368" s="452">
        <f t="shared" si="162"/>
        <v>0</v>
      </c>
      <c r="CK368" s="449">
        <f t="shared" si="162"/>
        <v>0</v>
      </c>
      <c r="CL368" s="452">
        <f t="shared" si="162"/>
        <v>0</v>
      </c>
      <c r="CM368" s="449">
        <f t="shared" si="162"/>
        <v>0</v>
      </c>
      <c r="CN368" s="452">
        <f t="shared" si="162"/>
        <v>0</v>
      </c>
      <c r="CO368" s="449">
        <f t="shared" si="162"/>
        <v>0</v>
      </c>
      <c r="CP368" s="452">
        <f t="shared" si="162"/>
        <v>0</v>
      </c>
      <c r="CQ368" s="449">
        <f t="shared" si="162"/>
        <v>0</v>
      </c>
      <c r="CR368" s="452">
        <f t="shared" si="162"/>
        <v>0</v>
      </c>
      <c r="CS368" s="449">
        <f t="shared" si="162"/>
        <v>0</v>
      </c>
      <c r="CT368" s="452">
        <f t="shared" si="162"/>
        <v>0</v>
      </c>
      <c r="CU368" s="449">
        <f t="shared" si="162"/>
        <v>0</v>
      </c>
      <c r="CV368" s="452">
        <f t="shared" si="162"/>
        <v>0</v>
      </c>
      <c r="CW368" s="449">
        <f t="shared" si="162"/>
        <v>0</v>
      </c>
      <c r="CX368" s="452">
        <f t="shared" si="162"/>
        <v>0</v>
      </c>
      <c r="CY368" s="449">
        <f t="shared" si="162"/>
        <v>0</v>
      </c>
      <c r="CZ368" s="452">
        <f t="shared" si="162"/>
        <v>0</v>
      </c>
      <c r="DA368" s="449">
        <f t="shared" si="162"/>
        <v>0</v>
      </c>
      <c r="DB368" s="452">
        <f t="shared" si="162"/>
        <v>0</v>
      </c>
      <c r="DC368" s="449">
        <f t="shared" si="162"/>
        <v>0</v>
      </c>
      <c r="DD368" s="452">
        <f t="shared" si="162"/>
        <v>0</v>
      </c>
      <c r="DE368" s="449">
        <f t="shared" si="162"/>
        <v>0</v>
      </c>
      <c r="DF368" s="3192" t="s">
        <v>1086</v>
      </c>
      <c r="DG368" s="3193"/>
      <c r="DH368" s="3193"/>
      <c r="DI368" s="3193"/>
      <c r="DJ368" s="3193"/>
      <c r="DK368" s="3193"/>
      <c r="DL368" s="3193"/>
      <c r="DM368" s="657"/>
      <c r="DN368" s="657"/>
      <c r="DO368" s="1122"/>
      <c r="DP368" s="564">
        <v>0</v>
      </c>
      <c r="DQ368" s="200">
        <v>0</v>
      </c>
      <c r="DR368" s="200">
        <v>0</v>
      </c>
      <c r="DS368" s="200">
        <v>0</v>
      </c>
      <c r="DT368" s="200">
        <v>0</v>
      </c>
      <c r="DU368" s="200">
        <v>0</v>
      </c>
      <c r="DV368" s="200">
        <v>0</v>
      </c>
      <c r="DW368" s="200">
        <v>0</v>
      </c>
      <c r="DX368" s="200">
        <v>0</v>
      </c>
      <c r="DY368" s="397"/>
    </row>
    <row r="369" spans="1:129" ht="15.95" customHeight="1">
      <c r="B369" s="3191"/>
      <c r="C369" s="453">
        <f>SUM(C368:D368)</f>
        <v>0</v>
      </c>
      <c r="D369" s="454" t="str">
        <f>IF(C369&gt;0,"fois","")</f>
        <v/>
      </c>
      <c r="E369" s="453">
        <f>SUM(E368:F368)</f>
        <v>0</v>
      </c>
      <c r="F369" s="454" t="str">
        <f>IF(E369&gt;0,"fois","")</f>
        <v/>
      </c>
      <c r="G369" s="453">
        <f>SUM(G368:H368)</f>
        <v>0</v>
      </c>
      <c r="H369" s="454" t="str">
        <f>IF(G369&gt;0,"fois","")</f>
        <v/>
      </c>
      <c r="I369" s="453">
        <f>SUM(I368:J368)</f>
        <v>0</v>
      </c>
      <c r="J369" s="454" t="str">
        <f>IF(I369&gt;0,"fois","")</f>
        <v/>
      </c>
      <c r="K369" s="453">
        <f>SUM(K368:L368)</f>
        <v>0</v>
      </c>
      <c r="L369" s="454" t="str">
        <f>IF(K369&gt;0,"fois","")</f>
        <v/>
      </c>
      <c r="M369" s="453">
        <f>SUM(M368:N368)</f>
        <v>0</v>
      </c>
      <c r="N369" s="454" t="str">
        <f>IF(M369&gt;0,"fois","")</f>
        <v/>
      </c>
      <c r="O369" s="453">
        <f>SUM(O368:P368)</f>
        <v>0</v>
      </c>
      <c r="P369" s="454" t="str">
        <f>IF(O369&gt;0,"fois","")</f>
        <v/>
      </c>
      <c r="Q369" s="453">
        <f>SUM(Q368:R368)</f>
        <v>0</v>
      </c>
      <c r="R369" s="454" t="str">
        <f>IF(Q369&gt;0,"fois","")</f>
        <v/>
      </c>
      <c r="S369" s="453">
        <f>SUM(S368:T368)</f>
        <v>0</v>
      </c>
      <c r="T369" s="454" t="str">
        <f>IF(S369&gt;0,"fois","")</f>
        <v/>
      </c>
      <c r="U369" s="453">
        <f>SUM(U368:V368)</f>
        <v>0</v>
      </c>
      <c r="V369" s="454" t="str">
        <f>IF(U369&gt;0,"fois","")</f>
        <v/>
      </c>
      <c r="W369" s="453">
        <f>SUM(W368:X368)</f>
        <v>0</v>
      </c>
      <c r="X369" s="454" t="str">
        <f>IF(W369&gt;0,"fois","")</f>
        <v/>
      </c>
      <c r="Y369" s="453">
        <f>SUM(Y368:Z368)</f>
        <v>0</v>
      </c>
      <c r="Z369" s="454" t="str">
        <f>IF(Y369&gt;0,"fois","")</f>
        <v/>
      </c>
      <c r="AA369" s="453">
        <f>SUM(AA368:AB368)</f>
        <v>0</v>
      </c>
      <c r="AB369" s="454" t="str">
        <f>IF(AA369&gt;0,"fois","")</f>
        <v/>
      </c>
      <c r="AC369" s="410"/>
      <c r="AD369" s="453">
        <f>SUM(AD368:AE368)</f>
        <v>0</v>
      </c>
      <c r="AE369" s="454" t="str">
        <f>IF(AD369&gt;0,"fois","")</f>
        <v/>
      </c>
      <c r="AF369" s="453">
        <f>SUM(AF368:AG368)</f>
        <v>0</v>
      </c>
      <c r="AG369" s="454" t="str">
        <f>IF(AF369&gt;0,"fois","")</f>
        <v/>
      </c>
      <c r="AH369" s="453">
        <f>SUM(AH368:AI368)</f>
        <v>0</v>
      </c>
      <c r="AI369" s="454" t="str">
        <f>IF(AH369&gt;0,"fois","")</f>
        <v/>
      </c>
      <c r="AJ369" s="453">
        <f>SUM(AJ368:AK368)</f>
        <v>0</v>
      </c>
      <c r="AK369" s="454" t="str">
        <f>IF(AJ369&gt;0,"fois","")</f>
        <v/>
      </c>
      <c r="AL369" s="453">
        <f>SUM(AL368:AM368)</f>
        <v>0</v>
      </c>
      <c r="AM369" s="454" t="str">
        <f>IF(AL369&gt;0,"fois","")</f>
        <v/>
      </c>
      <c r="AN369" s="453">
        <f>SUM(AN368:AO368)</f>
        <v>0</v>
      </c>
      <c r="AO369" s="454" t="str">
        <f>IF(AN369&gt;0,"fois","")</f>
        <v/>
      </c>
      <c r="AP369" s="453">
        <f>SUM(AP368:AQ368)</f>
        <v>0</v>
      </c>
      <c r="AQ369" s="454" t="str">
        <f>IF(AP369&gt;0,"fois","")</f>
        <v/>
      </c>
      <c r="AR369" s="453">
        <f>SUM(AR368:AS368)</f>
        <v>0</v>
      </c>
      <c r="AS369" s="454" t="str">
        <f>IF(AR369&gt;0,"fois","")</f>
        <v/>
      </c>
      <c r="AT369" s="453">
        <f>SUM(AT368:AU368)</f>
        <v>0</v>
      </c>
      <c r="AU369" s="454" t="str">
        <f>IF(AT369&gt;0,"fois","")</f>
        <v/>
      </c>
      <c r="AV369" s="453">
        <f>SUM(AV368:AW368)</f>
        <v>0</v>
      </c>
      <c r="AW369" s="454" t="str">
        <f>IF(AV369&gt;0,"fois","")</f>
        <v/>
      </c>
      <c r="AX369" s="453">
        <f>SUM(AX368:AY368)</f>
        <v>0</v>
      </c>
      <c r="AY369" s="454" t="str">
        <f>IF(AX369&gt;0,"fois","")</f>
        <v/>
      </c>
      <c r="AZ369" s="453">
        <f>SUM(AZ368:BA368)</f>
        <v>0</v>
      </c>
      <c r="BA369" s="454" t="str">
        <f>IF(AZ369&gt;0,"fois","")</f>
        <v/>
      </c>
      <c r="BB369" s="453">
        <f>SUM(BB368:BC368)</f>
        <v>0</v>
      </c>
      <c r="BC369" s="454" t="str">
        <f>IF(BB369&gt;0,"fois","")</f>
        <v/>
      </c>
      <c r="BD369" s="411"/>
      <c r="BE369" s="453">
        <f>SUM(BE368:BF368)</f>
        <v>0</v>
      </c>
      <c r="BF369" s="454" t="str">
        <f>IF(BE369&gt;0,"fois","")</f>
        <v/>
      </c>
      <c r="BG369" s="453">
        <f>SUM(BG368:BH368)</f>
        <v>0</v>
      </c>
      <c r="BH369" s="454" t="str">
        <f>IF(BG369&gt;0,"fois","")</f>
        <v/>
      </c>
      <c r="BI369" s="453">
        <f>SUM(BI368:BJ368)</f>
        <v>0</v>
      </c>
      <c r="BJ369" s="454" t="str">
        <f>IF(BI369&gt;0,"fois","")</f>
        <v/>
      </c>
      <c r="BK369" s="453">
        <f>SUM(BK368:BL368)</f>
        <v>0</v>
      </c>
      <c r="BL369" s="454" t="str">
        <f>IF(BK369&gt;0,"fois","")</f>
        <v/>
      </c>
      <c r="BM369" s="453">
        <f>SUM(BM368:BN368)</f>
        <v>0</v>
      </c>
      <c r="BN369" s="454" t="str">
        <f>IF(BM369&gt;0,"fois","")</f>
        <v/>
      </c>
      <c r="BO369" s="453">
        <f>SUM(BO368:BP368)</f>
        <v>0</v>
      </c>
      <c r="BP369" s="454" t="str">
        <f>IF(BO369&gt;0,"fois","")</f>
        <v/>
      </c>
      <c r="BQ369" s="453">
        <f>SUM(BQ368:BR368)</f>
        <v>0</v>
      </c>
      <c r="BR369" s="454" t="str">
        <f>IF(BQ369&gt;0,"fois","")</f>
        <v/>
      </c>
      <c r="BS369" s="453">
        <f>SUM(BS368:BT368)</f>
        <v>0</v>
      </c>
      <c r="BT369" s="454" t="str">
        <f>IF(BS369&gt;0,"fois","")</f>
        <v/>
      </c>
      <c r="BU369" s="453">
        <f>SUM(BU368:BV368)</f>
        <v>0</v>
      </c>
      <c r="BV369" s="454" t="str">
        <f>IF(BU369&gt;0,"fois","")</f>
        <v/>
      </c>
      <c r="BW369" s="453">
        <f>SUM(BW368:BX368)</f>
        <v>0</v>
      </c>
      <c r="BX369" s="454" t="str">
        <f>IF(BW369&gt;0,"fois","")</f>
        <v/>
      </c>
      <c r="BY369" s="453">
        <f>SUM(BY368:BZ368)</f>
        <v>0</v>
      </c>
      <c r="BZ369" s="454" t="str">
        <f>IF(BY369&gt;0,"fois","")</f>
        <v/>
      </c>
      <c r="CA369" s="453">
        <f>SUM(CA368:CB368)</f>
        <v>0</v>
      </c>
      <c r="CB369" s="454" t="str">
        <f>IF(CA369&gt;0,"fois","")</f>
        <v/>
      </c>
      <c r="CC369" s="453">
        <f>SUM(CC368:CD368)</f>
        <v>0</v>
      </c>
      <c r="CD369" s="454" t="str">
        <f>IF(CC369&gt;0,"fois","")</f>
        <v/>
      </c>
      <c r="CE369" s="412"/>
      <c r="CF369" s="453">
        <f>SUM(CF368:CG368)</f>
        <v>0</v>
      </c>
      <c r="CG369" s="454" t="str">
        <f>IF(CF369&gt;0,"fois","")</f>
        <v/>
      </c>
      <c r="CH369" s="453">
        <f>SUM(CH368:CI368)</f>
        <v>0</v>
      </c>
      <c r="CI369" s="454" t="str">
        <f>IF(CH369&gt;0,"fois","")</f>
        <v/>
      </c>
      <c r="CJ369" s="453">
        <f>SUM(CJ368:CK368)</f>
        <v>0</v>
      </c>
      <c r="CK369" s="454" t="str">
        <f>IF(CJ369&gt;0,"fois","")</f>
        <v/>
      </c>
      <c r="CL369" s="453">
        <f>SUM(CL368:CM368)</f>
        <v>0</v>
      </c>
      <c r="CM369" s="454" t="str">
        <f>IF(CL369&gt;0,"fois","")</f>
        <v/>
      </c>
      <c r="CN369" s="453">
        <f>SUM(CN368:CO368)</f>
        <v>0</v>
      </c>
      <c r="CO369" s="454" t="str">
        <f>IF(CN369&gt;0,"fois","")</f>
        <v/>
      </c>
      <c r="CP369" s="453">
        <f>SUM(CP368:CQ368)</f>
        <v>0</v>
      </c>
      <c r="CQ369" s="454" t="str">
        <f>IF(CP369&gt;0,"fois","")</f>
        <v/>
      </c>
      <c r="CR369" s="453">
        <f>SUM(CR368:CS368)</f>
        <v>0</v>
      </c>
      <c r="CS369" s="454" t="str">
        <f>IF(CR369&gt;0,"fois","")</f>
        <v/>
      </c>
      <c r="CT369" s="453">
        <f>SUM(CT368:CU368)</f>
        <v>0</v>
      </c>
      <c r="CU369" s="454" t="str">
        <f>IF(CT369&gt;0,"fois","")</f>
        <v/>
      </c>
      <c r="CV369" s="453">
        <f>SUM(CV368:CW368)</f>
        <v>0</v>
      </c>
      <c r="CW369" s="454" t="str">
        <f>IF(CV369&gt;0,"fois","")</f>
        <v/>
      </c>
      <c r="CX369" s="453">
        <f>SUM(CX368:CY368)</f>
        <v>0</v>
      </c>
      <c r="CY369" s="454" t="str">
        <f>IF(CX369&gt;0,"fois","")</f>
        <v/>
      </c>
      <c r="CZ369" s="453">
        <f>SUM(CZ368:DA368)</f>
        <v>0</v>
      </c>
      <c r="DA369" s="454" t="str">
        <f>IF(CZ369&gt;0,"fois","")</f>
        <v/>
      </c>
      <c r="DB369" s="453">
        <f>SUM(DB368:DC368)</f>
        <v>0</v>
      </c>
      <c r="DC369" s="454" t="str">
        <f>IF(DB369&gt;0,"fois","")</f>
        <v/>
      </c>
      <c r="DD369" s="453">
        <f>SUM(DD368:DE368)</f>
        <v>0</v>
      </c>
      <c r="DE369" s="454" t="str">
        <f>IF(DD369&gt;0,"fois","")</f>
        <v/>
      </c>
      <c r="DF369" s="3194"/>
      <c r="DG369" s="3195"/>
      <c r="DH369" s="3195"/>
      <c r="DI369" s="3195"/>
      <c r="DJ369" s="3195"/>
      <c r="DK369" s="3195"/>
      <c r="DL369" s="3195"/>
      <c r="DM369" s="658"/>
      <c r="DN369" s="658"/>
      <c r="DO369" s="1123"/>
      <c r="DP369" s="564">
        <v>0</v>
      </c>
      <c r="DQ369" s="200">
        <v>0</v>
      </c>
      <c r="DR369" s="200">
        <v>0</v>
      </c>
      <c r="DS369" s="200">
        <v>0</v>
      </c>
      <c r="DT369" s="200">
        <v>0</v>
      </c>
      <c r="DU369" s="200">
        <v>0</v>
      </c>
      <c r="DV369" s="200">
        <v>0</v>
      </c>
      <c r="DW369" s="200">
        <v>0</v>
      </c>
      <c r="DX369" s="200">
        <v>0</v>
      </c>
      <c r="DY369" s="397"/>
    </row>
    <row r="370" spans="1:129" ht="15.95" customHeight="1">
      <c r="B370" s="456" t="s">
        <v>1087</v>
      </c>
      <c r="C370" s="2985" t="str">
        <f>IF(SUM(C368:D368)&lt;=I373,"OK","Trop")</f>
        <v>OK</v>
      </c>
      <c r="D370" s="2986"/>
      <c r="E370" s="2985" t="str">
        <f>IF(SUM(E368:F368)&lt;=I373,"OK","Trop")</f>
        <v>OK</v>
      </c>
      <c r="F370" s="2986"/>
      <c r="G370" s="2985" t="str">
        <f>IF(SUM(G368:H368)&lt;=I373,"OK","Trop")</f>
        <v>OK</v>
      </c>
      <c r="H370" s="2986"/>
      <c r="I370" s="2985" t="str">
        <f>IF(SUM(I368:J368)&lt;=I373,"OK","Trop")</f>
        <v>OK</v>
      </c>
      <c r="J370" s="2986"/>
      <c r="K370" s="2985" t="str">
        <f>IF(SUM(K368:L368)&lt;=I373,"OK","Trop")</f>
        <v>OK</v>
      </c>
      <c r="L370" s="2986"/>
      <c r="M370" s="2985" t="str">
        <f>IF(SUM(M368:N368)&lt;=I373,"OK","Trop")</f>
        <v>OK</v>
      </c>
      <c r="N370" s="2986"/>
      <c r="O370" s="2985" t="str">
        <f>IF(SUM(O368:P368)&lt;=I373,"OK","Trop")</f>
        <v>OK</v>
      </c>
      <c r="P370" s="2986"/>
      <c r="Q370" s="2985" t="str">
        <f>IF(SUM(Q368:R368)&lt;=I373,"OK","Trop")</f>
        <v>OK</v>
      </c>
      <c r="R370" s="2986"/>
      <c r="S370" s="2985" t="str">
        <f>IF(SUM(S368:T368)&lt;=I373,"OK","Trop")</f>
        <v>OK</v>
      </c>
      <c r="T370" s="2986"/>
      <c r="U370" s="2985" t="str">
        <f>IF(SUM(U368:V368)&lt;=I373,"OK","Trop")</f>
        <v>OK</v>
      </c>
      <c r="V370" s="2986"/>
      <c r="W370" s="2985" t="str">
        <f>IF(SUM(W368:X368)&lt;=I373,"OK","Trop")</f>
        <v>OK</v>
      </c>
      <c r="X370" s="2986"/>
      <c r="Y370" s="2985" t="str">
        <f>IF(SUM(Y368:Z368)&lt;=I373,"OK","Trop")</f>
        <v>OK</v>
      </c>
      <c r="Z370" s="2986"/>
      <c r="AA370" s="2985" t="str">
        <f>IF(SUM(AA368:AB368)&lt;=I373,"OK","Trop")</f>
        <v>OK</v>
      </c>
      <c r="AB370" s="2986"/>
      <c r="AC370" s="410"/>
      <c r="AD370" s="2985" t="str">
        <f>IF(SUM(AD368:AE368)&lt;=AJ373,"OK","Trop")</f>
        <v>OK</v>
      </c>
      <c r="AE370" s="2986"/>
      <c r="AF370" s="2985" t="str">
        <f>IF(SUM(AF368:AG368)&lt;=AJ373,"OK","Trop")</f>
        <v>OK</v>
      </c>
      <c r="AG370" s="2986"/>
      <c r="AH370" s="2985" t="str">
        <f>IF(SUM(AH368:AI368)&lt;=AJ373,"OK","Trop")</f>
        <v>OK</v>
      </c>
      <c r="AI370" s="2986"/>
      <c r="AJ370" s="2985" t="str">
        <f>IF(SUM(AJ368:AK368)&lt;=AJ373,"OK","Trop")</f>
        <v>OK</v>
      </c>
      <c r="AK370" s="2986"/>
      <c r="AL370" s="2985" t="str">
        <f>IF(SUM(AL368:AM368)&lt;=AJ373,"OK","Trop")</f>
        <v>OK</v>
      </c>
      <c r="AM370" s="2986"/>
      <c r="AN370" s="2985" t="str">
        <f>IF(SUM(AN368:AO368)&lt;=AJ373,"OK","Trop")</f>
        <v>OK</v>
      </c>
      <c r="AO370" s="2986"/>
      <c r="AP370" s="2985" t="str">
        <f>IF(SUM(AP368:AQ368)&lt;=AJ373,"OK","Trop")</f>
        <v>OK</v>
      </c>
      <c r="AQ370" s="2986"/>
      <c r="AR370" s="2985" t="str">
        <f>IF(SUM(AR368:AS368)&lt;=AJ373,"OK","Trop")</f>
        <v>OK</v>
      </c>
      <c r="AS370" s="2986"/>
      <c r="AT370" s="2985" t="str">
        <f>IF(SUM(AT368:AU368)&lt;=AJ373,"OK","Trop")</f>
        <v>OK</v>
      </c>
      <c r="AU370" s="2986"/>
      <c r="AV370" s="2985" t="str">
        <f>IF(SUM(AV368:AW368)&lt;=AJ373,"OK","Trop")</f>
        <v>OK</v>
      </c>
      <c r="AW370" s="2986"/>
      <c r="AX370" s="2985" t="str">
        <f>IF(SUM(AX368:AY368)&lt;=AJ373,"OK","Trop")</f>
        <v>OK</v>
      </c>
      <c r="AY370" s="2986"/>
      <c r="AZ370" s="2985" t="str">
        <f>IF(SUM(AZ368:BA368)&lt;=AJ373,"OK","Trop")</f>
        <v>OK</v>
      </c>
      <c r="BA370" s="2986"/>
      <c r="BB370" s="2985" t="str">
        <f>IF(SUM(BB368:BC368)&lt;=AJ373,"OK","Trop")</f>
        <v>OK</v>
      </c>
      <c r="BC370" s="2986"/>
      <c r="BD370" s="411"/>
      <c r="BE370" s="2985" t="str">
        <f>IF(SUM(BE368:BF368)&lt;=BK373,"OK","Trop")</f>
        <v>OK</v>
      </c>
      <c r="BF370" s="2986"/>
      <c r="BG370" s="2985" t="str">
        <f>IF(SUM(BG368:BH368)&lt;=BK373,"OK","Trop")</f>
        <v>OK</v>
      </c>
      <c r="BH370" s="2986"/>
      <c r="BI370" s="2985" t="str">
        <f>IF(SUM(BI368:BJ368)&lt;=BK373,"OK","Trop")</f>
        <v>OK</v>
      </c>
      <c r="BJ370" s="2986"/>
      <c r="BK370" s="2985" t="str">
        <f>IF(SUM(BK368:BL368)&lt;=BK373,"OK","Trop")</f>
        <v>OK</v>
      </c>
      <c r="BL370" s="2986"/>
      <c r="BM370" s="2985" t="str">
        <f>IF(SUM(BM368:BN368)&lt;=BK373,"OK","Trop")</f>
        <v>OK</v>
      </c>
      <c r="BN370" s="2986"/>
      <c r="BO370" s="2985" t="str">
        <f>IF(SUM(BO368:BP368)&lt;=BK373,"OK","Trop")</f>
        <v>OK</v>
      </c>
      <c r="BP370" s="2986"/>
      <c r="BQ370" s="2985" t="str">
        <f>IF(SUM(BQ368:BR368)&lt;=BK373,"OK","Trop")</f>
        <v>OK</v>
      </c>
      <c r="BR370" s="2986"/>
      <c r="BS370" s="2985" t="str">
        <f>IF(SUM(BS368:BT368)&lt;=BK373,"OK","Trop")</f>
        <v>OK</v>
      </c>
      <c r="BT370" s="2986"/>
      <c r="BU370" s="2985" t="str">
        <f>IF(SUM(BU368:BV368)&lt;=BK373,"OK","Trop")</f>
        <v>OK</v>
      </c>
      <c r="BV370" s="2986"/>
      <c r="BW370" s="2985" t="str">
        <f>IF(SUM(BW368:BX368)&lt;=BK373,"OK","Trop")</f>
        <v>OK</v>
      </c>
      <c r="BX370" s="2986"/>
      <c r="BY370" s="2985" t="str">
        <f>IF(SUM(BY368:BZ368)&lt;=BK373,"OK","Trop")</f>
        <v>OK</v>
      </c>
      <c r="BZ370" s="2986"/>
      <c r="CA370" s="2985" t="str">
        <f>IF(SUM(CA368:CB368)&lt;=BK373,"OK","Trop")</f>
        <v>OK</v>
      </c>
      <c r="CB370" s="2986"/>
      <c r="CC370" s="2985" t="str">
        <f>IF(SUM(CC368:CD368)&lt;=BK373,"OK","Trop")</f>
        <v>OK</v>
      </c>
      <c r="CD370" s="2986"/>
      <c r="CE370" s="412"/>
      <c r="CF370" s="2985" t="str">
        <f>IF(SUM(CF368:CG368)&lt;=CL373,"OK","Trop")</f>
        <v>OK</v>
      </c>
      <c r="CG370" s="2986"/>
      <c r="CH370" s="2985" t="str">
        <f>IF(SUM(CH368:CI368)&lt;=CL373,"OK","Trop")</f>
        <v>OK</v>
      </c>
      <c r="CI370" s="2986"/>
      <c r="CJ370" s="2985" t="str">
        <f>IF(SUM(CJ368:CK368)&lt;=CL373,"OK","Trop")</f>
        <v>OK</v>
      </c>
      <c r="CK370" s="2986"/>
      <c r="CL370" s="2985" t="str">
        <f>IF(SUM(CL368:CM368)&lt;=CL373,"OK","Trop")</f>
        <v>OK</v>
      </c>
      <c r="CM370" s="2986"/>
      <c r="CN370" s="2985" t="str">
        <f>IF(SUM(CN368:CO368)&lt;=CL373,"OK","Trop")</f>
        <v>OK</v>
      </c>
      <c r="CO370" s="2986"/>
      <c r="CP370" s="2985" t="str">
        <f>IF(SUM(CP368:CQ368)&lt;=CL373,"OK","Trop")</f>
        <v>OK</v>
      </c>
      <c r="CQ370" s="2986"/>
      <c r="CR370" s="2985" t="str">
        <f>IF(SUM(CR368:CS368)&lt;=CL373,"OK","Trop")</f>
        <v>OK</v>
      </c>
      <c r="CS370" s="2986"/>
      <c r="CT370" s="2985" t="str">
        <f>IF(SUM(CT368:CU368)&lt;=CL373,"OK","Trop")</f>
        <v>OK</v>
      </c>
      <c r="CU370" s="2986"/>
      <c r="CV370" s="2985" t="str">
        <f>IF(SUM(CV368:CW368)&lt;=CL373,"OK","Trop")</f>
        <v>OK</v>
      </c>
      <c r="CW370" s="2986"/>
      <c r="CX370" s="2985" t="str">
        <f>IF(SUM(CX368:CY368)&lt;=CL373,"OK","Trop")</f>
        <v>OK</v>
      </c>
      <c r="CY370" s="2986"/>
      <c r="CZ370" s="2985" t="str">
        <f>IF(SUM(CZ368:DA368)&lt;=CL373,"OK","Trop")</f>
        <v>OK</v>
      </c>
      <c r="DA370" s="2986"/>
      <c r="DB370" s="2985" t="str">
        <f>IF(SUM(DB368:DC368)&lt;=CL373,"OK","Trop")</f>
        <v>OK</v>
      </c>
      <c r="DC370" s="2986"/>
      <c r="DD370" s="2985" t="str">
        <f>IF(SUM(DD368:DE368)&lt;=CL373,"OK","Trop")</f>
        <v>OK</v>
      </c>
      <c r="DE370" s="2986"/>
      <c r="DF370" s="457" t="s">
        <v>1088</v>
      </c>
      <c r="DG370" s="408"/>
      <c r="DH370" s="408"/>
      <c r="DI370" s="408"/>
      <c r="DJ370" s="270"/>
      <c r="DK370" s="270"/>
      <c r="DL370" s="270"/>
      <c r="DM370" s="270"/>
      <c r="DN370" s="270"/>
      <c r="DO370" s="1122"/>
      <c r="DP370" s="564">
        <v>0</v>
      </c>
      <c r="DQ370" s="200">
        <v>0</v>
      </c>
      <c r="DR370" s="200">
        <v>0</v>
      </c>
      <c r="DS370" s="200">
        <v>0</v>
      </c>
      <c r="DT370" s="200">
        <v>0</v>
      </c>
      <c r="DU370" s="200">
        <v>0</v>
      </c>
      <c r="DV370" s="200">
        <v>0</v>
      </c>
      <c r="DW370" s="200">
        <v>0</v>
      </c>
      <c r="DX370" s="200">
        <v>0</v>
      </c>
      <c r="DY370" s="397"/>
    </row>
    <row r="371" spans="1:129" ht="15.95" customHeight="1">
      <c r="B371" s="456" t="s">
        <v>1089</v>
      </c>
      <c r="C371" s="3000" t="str">
        <f>IF(C370="OK","",SUM(C368:D368)-I373)</f>
        <v/>
      </c>
      <c r="D371" s="3001"/>
      <c r="E371" s="3000" t="str">
        <f>IF(E370="OK","",SUM(E368:F368)-I373)</f>
        <v/>
      </c>
      <c r="F371" s="3001"/>
      <c r="G371" s="3000" t="str">
        <f>IF(G370="OK","",SUM(G368:H368)-I373)</f>
        <v/>
      </c>
      <c r="H371" s="3001"/>
      <c r="I371" s="3000" t="str">
        <f>IF(I370="OK","",SUM(I368:J368)-I373)</f>
        <v/>
      </c>
      <c r="J371" s="3001"/>
      <c r="K371" s="3000" t="str">
        <f>IF(K370="OK","",SUM(K368:L368)-I373)</f>
        <v/>
      </c>
      <c r="L371" s="3001"/>
      <c r="M371" s="3000" t="str">
        <f>IF(M370="OK","",SUM(M368:N368)-I373)</f>
        <v/>
      </c>
      <c r="N371" s="3001"/>
      <c r="O371" s="3000" t="str">
        <f>IF(O370="OK","",SUM(O368:P368)-I373)</f>
        <v/>
      </c>
      <c r="P371" s="3001"/>
      <c r="Q371" s="3000" t="str">
        <f>IF(Q370="OK","",SUM(Q368:R368)-I373)</f>
        <v/>
      </c>
      <c r="R371" s="3001"/>
      <c r="S371" s="3000" t="str">
        <f>IF(S370="OK","",SUM(S368:T368)-I373)</f>
        <v/>
      </c>
      <c r="T371" s="3001"/>
      <c r="U371" s="3000" t="str">
        <f>IF(U370="OK","",SUM(U368:V368)-I373)</f>
        <v/>
      </c>
      <c r="V371" s="3001"/>
      <c r="W371" s="3000" t="str">
        <f>IF(W370="OK","",SUM(W368:X368)-I373)</f>
        <v/>
      </c>
      <c r="X371" s="3001"/>
      <c r="Y371" s="3000" t="str">
        <f>IF(Y370="OK","",SUM(Y368:Z368)-I373)</f>
        <v/>
      </c>
      <c r="Z371" s="3001"/>
      <c r="AA371" s="3000" t="str">
        <f>IF(AA370="OK","",SUM(AA368:AB368)-I373)</f>
        <v/>
      </c>
      <c r="AB371" s="3001"/>
      <c r="AC371" s="410"/>
      <c r="AD371" s="3000" t="str">
        <f>IF(AD370="OK","",SUM(AD368:AE368)-AJ373)</f>
        <v/>
      </c>
      <c r="AE371" s="3001"/>
      <c r="AF371" s="3000" t="str">
        <f>IF(AF370="OK","",SUM(AF368:AG368)-AJ373)</f>
        <v/>
      </c>
      <c r="AG371" s="3001"/>
      <c r="AH371" s="3000" t="str">
        <f>IF(AH370="OK","",SUM(AH368:AI368)-AJ373)</f>
        <v/>
      </c>
      <c r="AI371" s="3001"/>
      <c r="AJ371" s="3000" t="str">
        <f>IF(AJ370="OK","",SUM(AJ368:AK368)-AJ373)</f>
        <v/>
      </c>
      <c r="AK371" s="3001"/>
      <c r="AL371" s="3000" t="str">
        <f>IF(AL370="OK","",SUM(AL368:AM368)-AJ373)</f>
        <v/>
      </c>
      <c r="AM371" s="3001"/>
      <c r="AN371" s="3000" t="str">
        <f>IF(AN370="OK","",SUM(AN368:AO368)-AJ373)</f>
        <v/>
      </c>
      <c r="AO371" s="3001"/>
      <c r="AP371" s="3000" t="str">
        <f>IF(AP370="OK","",SUM(AP368:AQ368)-AJ373)</f>
        <v/>
      </c>
      <c r="AQ371" s="3001"/>
      <c r="AR371" s="3000" t="str">
        <f>IF(AR370="OK","",SUM(AR368:AS368)-AJ373)</f>
        <v/>
      </c>
      <c r="AS371" s="3001"/>
      <c r="AT371" s="3000" t="str">
        <f>IF(AT370="OK","",SUM(AT368:AU368)-AJ373)</f>
        <v/>
      </c>
      <c r="AU371" s="3001"/>
      <c r="AV371" s="3000" t="str">
        <f>IF(AV370="OK","",SUM(AV368:AW368)-AJ373)</f>
        <v/>
      </c>
      <c r="AW371" s="3001"/>
      <c r="AX371" s="3000" t="str">
        <f>IF(AX370="OK","",SUM(AX368:AY368)-AJ373)</f>
        <v/>
      </c>
      <c r="AY371" s="3001"/>
      <c r="AZ371" s="3000" t="str">
        <f>IF(AZ370="OK","",SUM(AZ368:BA368)-AJ373)</f>
        <v/>
      </c>
      <c r="BA371" s="3001"/>
      <c r="BB371" s="3000" t="str">
        <f>IF(BB370="OK","",SUM(BB368:BC368)-AJ373)</f>
        <v/>
      </c>
      <c r="BC371" s="3001"/>
      <c r="BD371" s="411"/>
      <c r="BE371" s="3000" t="str">
        <f>IF(BE370="OK","",SUM(BE368:BF368)-BK373)</f>
        <v/>
      </c>
      <c r="BF371" s="3001"/>
      <c r="BG371" s="3000" t="str">
        <f>IF(BG370="OK","",SUM(BG368:BH368)-BK373)</f>
        <v/>
      </c>
      <c r="BH371" s="3001"/>
      <c r="BI371" s="3000" t="str">
        <f>IF(BI370="OK","",SUM(BI368:BJ368)-BK373)</f>
        <v/>
      </c>
      <c r="BJ371" s="3001"/>
      <c r="BK371" s="3000" t="str">
        <f>IF(BK370="OK","",SUM(BK368:BL368)-BK373)</f>
        <v/>
      </c>
      <c r="BL371" s="3001"/>
      <c r="BM371" s="3000" t="str">
        <f>IF(BM370="OK","",SUM(BM368:BN368)-BK373)</f>
        <v/>
      </c>
      <c r="BN371" s="3001"/>
      <c r="BO371" s="3000" t="str">
        <f>IF(BO370="OK","",SUM(BO368:BP368)-BK373)</f>
        <v/>
      </c>
      <c r="BP371" s="3001"/>
      <c r="BQ371" s="3000" t="str">
        <f>IF(BQ370="OK","",SUM(BQ368:BR368)-BK373)</f>
        <v/>
      </c>
      <c r="BR371" s="3001"/>
      <c r="BS371" s="3000" t="str">
        <f>IF(BS370="OK","",SUM(BS368:BT368)-BK373)</f>
        <v/>
      </c>
      <c r="BT371" s="3001"/>
      <c r="BU371" s="3000" t="str">
        <f>IF(BU370="OK","",SUM(BU368:BV368)-BK373)</f>
        <v/>
      </c>
      <c r="BV371" s="3001"/>
      <c r="BW371" s="3000" t="str">
        <f>IF(BW370="OK","",SUM(BW368:BX368)-BK373)</f>
        <v/>
      </c>
      <c r="BX371" s="3001"/>
      <c r="BY371" s="3000" t="str">
        <f>IF(BY370="OK","",SUM(BY368:BZ368)-BK373)</f>
        <v/>
      </c>
      <c r="BZ371" s="3001"/>
      <c r="CA371" s="3000" t="str">
        <f>IF(CA370="OK","",SUM(CA368:CB368)-BK373)</f>
        <v/>
      </c>
      <c r="CB371" s="3001"/>
      <c r="CC371" s="3000" t="str">
        <f>IF(CC370="OK","",SUM(CC368:CD368)-BK373)</f>
        <v/>
      </c>
      <c r="CD371" s="3001"/>
      <c r="CE371" s="412"/>
      <c r="CF371" s="3000" t="str">
        <f>IF(CF370="OK","",SUM(CF368:CG368)-CL373)</f>
        <v/>
      </c>
      <c r="CG371" s="3001"/>
      <c r="CH371" s="3000" t="str">
        <f>IF(CH370="OK","",SUM(CH368:CI368)-CL373)</f>
        <v/>
      </c>
      <c r="CI371" s="3001"/>
      <c r="CJ371" s="3000" t="str">
        <f>IF(CJ370="OK","",SUM(CJ368:CK368)-CL373)</f>
        <v/>
      </c>
      <c r="CK371" s="3001"/>
      <c r="CL371" s="3000" t="str">
        <f>IF(CL370="OK","",SUM(CL368:CM368)-CL373)</f>
        <v/>
      </c>
      <c r="CM371" s="3001"/>
      <c r="CN371" s="3000" t="str">
        <f>IF(CN370="OK","",SUM(CN368:CO368)-CL373)</f>
        <v/>
      </c>
      <c r="CO371" s="3001"/>
      <c r="CP371" s="3000" t="str">
        <f>IF(CP370="OK","",SUM(CP368:CQ368)-CL373)</f>
        <v/>
      </c>
      <c r="CQ371" s="3001"/>
      <c r="CR371" s="3000" t="str">
        <f>IF(CR370="OK","",SUM(CR368:CS368)-CL373)</f>
        <v/>
      </c>
      <c r="CS371" s="3001"/>
      <c r="CT371" s="3000" t="str">
        <f>IF(CT370="OK","",SUM(CT368:CU368)-CL373)</f>
        <v/>
      </c>
      <c r="CU371" s="3001"/>
      <c r="CV371" s="3000" t="str">
        <f>IF(CV370="OK","",SUM(CV368:CW368)-CL373)</f>
        <v/>
      </c>
      <c r="CW371" s="3001"/>
      <c r="CX371" s="3000" t="str">
        <f>IF(CX370="OK","",SUM(CX368:CY368)-CL373)</f>
        <v/>
      </c>
      <c r="CY371" s="3001"/>
      <c r="CZ371" s="3000" t="str">
        <f>IF(CZ370="OK","",SUM(CZ368:DA368)-CL373)</f>
        <v/>
      </c>
      <c r="DA371" s="3001"/>
      <c r="DB371" s="3000" t="str">
        <f>IF(DB370="OK","",SUM(DB368:DC368)-CL373)</f>
        <v/>
      </c>
      <c r="DC371" s="3001"/>
      <c r="DD371" s="3000" t="str">
        <f>IF(DD370="OK","",SUM(DD368:DE368)-CL373)</f>
        <v/>
      </c>
      <c r="DE371" s="3001"/>
      <c r="DF371" s="457" t="s">
        <v>1090</v>
      </c>
      <c r="DG371" s="408"/>
      <c r="DH371" s="408"/>
      <c r="DI371" s="408"/>
      <c r="DJ371" s="270"/>
      <c r="DK371" s="270"/>
      <c r="DL371" s="270"/>
      <c r="DM371" s="270"/>
      <c r="DN371" s="270"/>
      <c r="DO371" s="1122"/>
      <c r="DP371" s="564">
        <v>0</v>
      </c>
      <c r="DQ371" s="200">
        <v>0</v>
      </c>
      <c r="DR371" s="200">
        <v>0</v>
      </c>
      <c r="DS371" s="200">
        <v>0</v>
      </c>
      <c r="DT371" s="200">
        <v>0</v>
      </c>
      <c r="DU371" s="200">
        <v>0</v>
      </c>
      <c r="DV371" s="200">
        <v>0</v>
      </c>
      <c r="DW371" s="200">
        <v>0</v>
      </c>
      <c r="DX371" s="200">
        <v>0</v>
      </c>
      <c r="DY371" s="397"/>
    </row>
    <row r="372" spans="1:129" ht="15.95" customHeight="1">
      <c r="B372" s="501">
        <f>COUNTA(B97:B111)</f>
        <v>13</v>
      </c>
      <c r="C372" s="1124" t="s">
        <v>1091</v>
      </c>
      <c r="D372" s="460"/>
      <c r="E372" s="461"/>
      <c r="F372" s="461"/>
      <c r="G372" s="461"/>
      <c r="H372" s="462"/>
      <c r="I372" s="459" t="s">
        <v>1092</v>
      </c>
      <c r="J372" s="460"/>
      <c r="K372" s="461"/>
      <c r="L372" s="461"/>
      <c r="M372" s="461"/>
      <c r="N372" s="463"/>
      <c r="O372" s="459" t="s">
        <v>1093</v>
      </c>
      <c r="P372" s="461"/>
      <c r="Q372" s="461"/>
      <c r="R372" s="461"/>
      <c r="S372" s="463"/>
      <c r="T372" s="459" t="s">
        <v>1094</v>
      </c>
      <c r="U372" s="464"/>
      <c r="V372" s="461"/>
      <c r="W372" s="461"/>
      <c r="X372" s="461"/>
      <c r="Y372" s="461"/>
      <c r="Z372" s="461"/>
      <c r="AA372" s="461"/>
      <c r="AB372" s="463"/>
      <c r="AC372" s="410"/>
      <c r="AD372" s="1124" t="s">
        <v>1091</v>
      </c>
      <c r="AE372" s="460"/>
      <c r="AF372" s="461"/>
      <c r="AG372" s="461"/>
      <c r="AH372" s="461"/>
      <c r="AI372" s="462"/>
      <c r="AJ372" s="459" t="s">
        <v>1092</v>
      </c>
      <c r="AK372" s="460"/>
      <c r="AL372" s="461"/>
      <c r="AM372" s="461"/>
      <c r="AN372" s="461"/>
      <c r="AO372" s="463"/>
      <c r="AP372" s="459" t="s">
        <v>1093</v>
      </c>
      <c r="AQ372" s="461"/>
      <c r="AR372" s="461"/>
      <c r="AS372" s="461"/>
      <c r="AT372" s="463"/>
      <c r="AU372" s="459" t="s">
        <v>1094</v>
      </c>
      <c r="AV372" s="464"/>
      <c r="AW372" s="461"/>
      <c r="AX372" s="461"/>
      <c r="AY372" s="461"/>
      <c r="AZ372" s="461"/>
      <c r="BA372" s="461"/>
      <c r="BB372" s="461"/>
      <c r="BC372" s="463"/>
      <c r="BD372" s="411"/>
      <c r="BE372" s="1124" t="s">
        <v>1091</v>
      </c>
      <c r="BF372" s="460"/>
      <c r="BG372" s="461"/>
      <c r="BH372" s="461"/>
      <c r="BI372" s="461"/>
      <c r="BJ372" s="462"/>
      <c r="BK372" s="459" t="s">
        <v>1092</v>
      </c>
      <c r="BL372" s="460"/>
      <c r="BM372" s="461"/>
      <c r="BN372" s="461"/>
      <c r="BO372" s="461"/>
      <c r="BP372" s="463"/>
      <c r="BQ372" s="459" t="s">
        <v>1093</v>
      </c>
      <c r="BR372" s="461"/>
      <c r="BS372" s="461"/>
      <c r="BT372" s="461"/>
      <c r="BU372" s="463"/>
      <c r="BV372" s="459" t="s">
        <v>1094</v>
      </c>
      <c r="BW372" s="464"/>
      <c r="BX372" s="461"/>
      <c r="BY372" s="461"/>
      <c r="BZ372" s="461"/>
      <c r="CA372" s="461"/>
      <c r="CB372" s="461"/>
      <c r="CC372" s="461"/>
      <c r="CD372" s="463"/>
      <c r="CE372" s="412"/>
      <c r="CF372" s="1124" t="s">
        <v>1091</v>
      </c>
      <c r="CG372" s="460"/>
      <c r="CH372" s="461"/>
      <c r="CI372" s="461"/>
      <c r="CJ372" s="461"/>
      <c r="CK372" s="462"/>
      <c r="CL372" s="459" t="s">
        <v>1092</v>
      </c>
      <c r="CM372" s="460"/>
      <c r="CN372" s="461"/>
      <c r="CO372" s="461"/>
      <c r="CP372" s="461"/>
      <c r="CQ372" s="463"/>
      <c r="CR372" s="459" t="s">
        <v>1093</v>
      </c>
      <c r="CS372" s="461"/>
      <c r="CT372" s="461"/>
      <c r="CU372" s="461"/>
      <c r="CV372" s="463"/>
      <c r="CW372" s="459" t="s">
        <v>1094</v>
      </c>
      <c r="CX372" s="464"/>
      <c r="CY372" s="461"/>
      <c r="CZ372" s="461"/>
      <c r="DA372" s="461"/>
      <c r="DB372" s="461"/>
      <c r="DC372" s="461"/>
      <c r="DD372" s="461"/>
      <c r="DE372" s="463"/>
      <c r="DF372" s="3660">
        <f>B372</f>
        <v>13</v>
      </c>
      <c r="DG372" s="3661"/>
      <c r="DH372" s="3661"/>
      <c r="DI372" s="502" t="s">
        <v>1095</v>
      </c>
      <c r="DJ372" s="502"/>
      <c r="DK372" s="270">
        <v>0</v>
      </c>
      <c r="DL372" s="270">
        <v>0</v>
      </c>
      <c r="DM372" s="270">
        <v>0</v>
      </c>
      <c r="DN372" s="270">
        <v>0</v>
      </c>
      <c r="DO372" s="1122"/>
      <c r="DP372" s="564">
        <v>0</v>
      </c>
      <c r="DQ372" s="200">
        <v>0</v>
      </c>
      <c r="DR372" s="200">
        <v>0</v>
      </c>
      <c r="DS372" s="200">
        <v>0</v>
      </c>
      <c r="DT372" s="200">
        <v>0</v>
      </c>
      <c r="DU372" s="200">
        <v>0</v>
      </c>
      <c r="DV372" s="200">
        <v>0</v>
      </c>
      <c r="DW372" s="200">
        <v>0</v>
      </c>
      <c r="DX372" s="200">
        <v>0</v>
      </c>
      <c r="DY372" s="397"/>
    </row>
    <row r="373" spans="1:129" ht="15.95" customHeight="1" thickBot="1">
      <c r="B373" s="466" t="s">
        <v>1096</v>
      </c>
      <c r="C373" s="3198">
        <v>20</v>
      </c>
      <c r="D373" s="3199"/>
      <c r="E373" s="3199"/>
      <c r="F373" s="3199"/>
      <c r="G373" s="3199"/>
      <c r="H373" s="3200"/>
      <c r="I373" s="3201">
        <f>(J366/P366)*C373</f>
        <v>4</v>
      </c>
      <c r="J373" s="3202"/>
      <c r="K373" s="3202"/>
      <c r="L373" s="3202"/>
      <c r="M373" s="3202"/>
      <c r="N373" s="3203"/>
      <c r="O373" s="3201">
        <f>SUM(C368:AB368)</f>
        <v>0</v>
      </c>
      <c r="P373" s="3202"/>
      <c r="Q373" s="3202"/>
      <c r="R373" s="3202"/>
      <c r="S373" s="3203"/>
      <c r="T373" s="3201" t="str">
        <f>IF(O373&lt;=I373,"OK","Trop")</f>
        <v>OK</v>
      </c>
      <c r="U373" s="3202"/>
      <c r="V373" s="3202"/>
      <c r="W373" s="3202"/>
      <c r="X373" s="3202"/>
      <c r="Y373" s="3196" t="str">
        <f>IF(O373&lt;=I373,"",IF(O373&gt;I373,O373-I373))</f>
        <v/>
      </c>
      <c r="Z373" s="3196"/>
      <c r="AA373" s="3196"/>
      <c r="AB373" s="3197"/>
      <c r="AC373" s="410"/>
      <c r="AD373" s="3198">
        <v>20</v>
      </c>
      <c r="AE373" s="3199"/>
      <c r="AF373" s="3199"/>
      <c r="AG373" s="3199"/>
      <c r="AH373" s="3199"/>
      <c r="AI373" s="3200"/>
      <c r="AJ373" s="3201">
        <f>(AK366/AQ366)*AD373</f>
        <v>4</v>
      </c>
      <c r="AK373" s="3202"/>
      <c r="AL373" s="3202"/>
      <c r="AM373" s="3202"/>
      <c r="AN373" s="3202"/>
      <c r="AO373" s="3203"/>
      <c r="AP373" s="3201">
        <f>SUM(AD368:BC368)</f>
        <v>0</v>
      </c>
      <c r="AQ373" s="3202"/>
      <c r="AR373" s="3202"/>
      <c r="AS373" s="3202"/>
      <c r="AT373" s="3203"/>
      <c r="AU373" s="3201" t="str">
        <f>IF(AP373&lt;=AJ373,"OK","Trop")</f>
        <v>OK</v>
      </c>
      <c r="AV373" s="3202"/>
      <c r="AW373" s="3202"/>
      <c r="AX373" s="3202"/>
      <c r="AY373" s="3202"/>
      <c r="AZ373" s="3196" t="str">
        <f>IF(AP373&lt;=AJ373,"",IF(AP373&gt;AJ373,AP373-AJ373))</f>
        <v/>
      </c>
      <c r="BA373" s="3196"/>
      <c r="BB373" s="3196"/>
      <c r="BC373" s="3197"/>
      <c r="BD373" s="411"/>
      <c r="BE373" s="3198">
        <v>20</v>
      </c>
      <c r="BF373" s="3199"/>
      <c r="BG373" s="3199"/>
      <c r="BH373" s="3199"/>
      <c r="BI373" s="3199"/>
      <c r="BJ373" s="3200"/>
      <c r="BK373" s="3201">
        <f>(BL366/BR366)*BE373</f>
        <v>4</v>
      </c>
      <c r="BL373" s="3202"/>
      <c r="BM373" s="3202"/>
      <c r="BN373" s="3202"/>
      <c r="BO373" s="3202"/>
      <c r="BP373" s="3203"/>
      <c r="BQ373" s="3201">
        <f>SUM(BE368:CD368)</f>
        <v>0</v>
      </c>
      <c r="BR373" s="3202"/>
      <c r="BS373" s="3202"/>
      <c r="BT373" s="3202"/>
      <c r="BU373" s="3203"/>
      <c r="BV373" s="3201" t="str">
        <f>IF(BQ373&lt;=BK373,"OK","Trop")</f>
        <v>OK</v>
      </c>
      <c r="BW373" s="3202"/>
      <c r="BX373" s="3202"/>
      <c r="BY373" s="3202"/>
      <c r="BZ373" s="3202"/>
      <c r="CA373" s="3196" t="str">
        <f>IF(BQ373&lt;=BK373,"",IF(BQ373&gt;BK373,BQ373-BK373))</f>
        <v/>
      </c>
      <c r="CB373" s="3196"/>
      <c r="CC373" s="3196"/>
      <c r="CD373" s="3197"/>
      <c r="CE373" s="412"/>
      <c r="CF373" s="3198">
        <v>40</v>
      </c>
      <c r="CG373" s="3199"/>
      <c r="CH373" s="3199"/>
      <c r="CI373" s="3199"/>
      <c r="CJ373" s="3199"/>
      <c r="CK373" s="3200"/>
      <c r="CL373" s="3201">
        <f>(CM366/CS366)*CF373</f>
        <v>8</v>
      </c>
      <c r="CM373" s="3202"/>
      <c r="CN373" s="3202"/>
      <c r="CO373" s="3202"/>
      <c r="CP373" s="3202"/>
      <c r="CQ373" s="3203"/>
      <c r="CR373" s="3201">
        <f>SUM(CF368:DE368)</f>
        <v>0</v>
      </c>
      <c r="CS373" s="3202"/>
      <c r="CT373" s="3202"/>
      <c r="CU373" s="3202"/>
      <c r="CV373" s="3203"/>
      <c r="CW373" s="3201" t="str">
        <f>IF(CR373&lt;=CL373,"OK","Trop")</f>
        <v>OK</v>
      </c>
      <c r="CX373" s="3202"/>
      <c r="CY373" s="3202"/>
      <c r="CZ373" s="3202"/>
      <c r="DA373" s="3202"/>
      <c r="DB373" s="3196" t="str">
        <f>IF(CR373&lt;=CL373,"",IF(CR373&gt;CL373,CR373-CL373))</f>
        <v/>
      </c>
      <c r="DC373" s="3196"/>
      <c r="DD373" s="3196"/>
      <c r="DE373" s="3197"/>
      <c r="DF373" s="1125" t="s">
        <v>1164</v>
      </c>
      <c r="DG373" s="1126"/>
      <c r="DH373" s="1126"/>
      <c r="DI373" s="1126"/>
      <c r="DJ373" s="1126"/>
      <c r="DK373" s="1126"/>
      <c r="DL373" s="1126"/>
      <c r="DM373" s="1126"/>
      <c r="DN373" s="1126"/>
      <c r="DO373" s="1127"/>
      <c r="DP373" s="564">
        <v>0</v>
      </c>
      <c r="DQ373" s="200">
        <v>0</v>
      </c>
      <c r="DR373" s="200">
        <v>0</v>
      </c>
      <c r="DS373" s="200">
        <v>0</v>
      </c>
      <c r="DT373" s="200">
        <v>0</v>
      </c>
      <c r="DU373" s="200">
        <v>0</v>
      </c>
      <c r="DV373" s="200">
        <v>0</v>
      </c>
      <c r="DW373" s="200">
        <v>0</v>
      </c>
      <c r="DX373" s="200">
        <v>0</v>
      </c>
      <c r="DY373" s="397"/>
    </row>
    <row r="374" spans="1:129" ht="15.95" customHeight="1">
      <c r="A374" s="621"/>
      <c r="B374" s="1248"/>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129"/>
      <c r="BC374" s="129"/>
      <c r="BD374" s="129"/>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c r="CG374" s="129"/>
      <c r="CH374" s="129"/>
      <c r="CI374" s="129"/>
      <c r="CJ374" s="129"/>
      <c r="CK374" s="129"/>
      <c r="CL374" s="129"/>
      <c r="CM374" s="129"/>
      <c r="CN374" s="129"/>
      <c r="CO374" s="129"/>
      <c r="CP374" s="129"/>
      <c r="CQ374" s="129"/>
      <c r="CR374" s="129"/>
      <c r="CS374" s="129"/>
      <c r="CT374" s="129"/>
      <c r="CU374" s="129"/>
      <c r="CV374" s="129"/>
      <c r="CW374" s="129"/>
      <c r="CX374" s="129"/>
      <c r="CY374" s="129"/>
      <c r="CZ374" s="129"/>
      <c r="DA374" s="129"/>
      <c r="DB374" s="129"/>
      <c r="DC374" s="129"/>
      <c r="DD374" s="129"/>
      <c r="DE374" s="129"/>
      <c r="DF374" s="129"/>
      <c r="DG374" s="129"/>
      <c r="DI374" s="564">
        <v>0</v>
      </c>
      <c r="DJ374" s="564">
        <v>0</v>
      </c>
      <c r="DK374" s="564">
        <v>0</v>
      </c>
      <c r="DL374" s="564">
        <v>0</v>
      </c>
      <c r="DM374" s="564">
        <v>0</v>
      </c>
      <c r="DN374" s="564">
        <v>0</v>
      </c>
      <c r="DO374" s="564">
        <v>0</v>
      </c>
      <c r="DP374" s="564">
        <v>0</v>
      </c>
      <c r="DQ374" s="200">
        <v>0</v>
      </c>
      <c r="DR374" s="200">
        <v>0</v>
      </c>
      <c r="DS374" s="200">
        <v>0</v>
      </c>
      <c r="DT374" s="200">
        <v>0</v>
      </c>
      <c r="DU374" s="200">
        <v>0</v>
      </c>
      <c r="DV374" s="200">
        <v>0</v>
      </c>
      <c r="DW374" s="200">
        <v>0</v>
      </c>
      <c r="DX374" s="200">
        <v>0</v>
      </c>
      <c r="DY374" s="397"/>
    </row>
    <row r="375" spans="1:129" ht="15.95" customHeight="1">
      <c r="B375" s="3682" t="s">
        <v>1246</v>
      </c>
      <c r="C375" s="3657" t="str">
        <f>B160</f>
        <v>Fromages par portions ≥ 150 mg de calcium     30 g Primaires</v>
      </c>
      <c r="D375" s="3657"/>
      <c r="E375" s="3657"/>
      <c r="F375" s="3657"/>
      <c r="G375" s="3657"/>
      <c r="H375" s="3657"/>
      <c r="I375" s="3657"/>
      <c r="J375" s="3657"/>
      <c r="K375" s="3657"/>
      <c r="L375" s="3657"/>
      <c r="M375" s="3657"/>
      <c r="N375" s="3657"/>
      <c r="O375" s="3657"/>
      <c r="P375" s="3657"/>
      <c r="Q375" s="3657"/>
      <c r="R375" s="3657"/>
      <c r="S375" s="3657"/>
      <c r="T375" s="3657"/>
      <c r="U375" s="3657"/>
      <c r="V375" s="3657"/>
      <c r="W375" s="3657"/>
      <c r="X375" s="3657"/>
      <c r="Y375" s="3657"/>
      <c r="Z375" s="3657"/>
      <c r="AA375" s="3657"/>
      <c r="AB375" s="3657"/>
      <c r="AC375" s="3657"/>
      <c r="AD375" s="3657"/>
      <c r="AE375" s="3657"/>
      <c r="AF375" s="3657"/>
      <c r="AG375" s="3657"/>
      <c r="AH375" s="3657"/>
      <c r="AI375" s="3657"/>
      <c r="AJ375" s="3657"/>
      <c r="AK375" s="3657"/>
      <c r="AL375" s="3657"/>
      <c r="AM375" s="3657"/>
      <c r="AN375" s="3657"/>
      <c r="AO375" s="3657"/>
      <c r="AP375" s="3657"/>
      <c r="AQ375" s="3657"/>
      <c r="AR375" s="3657"/>
      <c r="AS375" s="3657"/>
      <c r="AT375" s="3657"/>
      <c r="AU375" s="3657"/>
      <c r="AV375" s="3657"/>
      <c r="AW375" s="3657"/>
      <c r="AX375" s="3657"/>
      <c r="AY375" s="3657"/>
      <c r="AZ375" s="3657"/>
      <c r="BA375" s="3657"/>
      <c r="BB375" s="3657"/>
      <c r="BC375" s="3657"/>
      <c r="BD375" s="3657"/>
      <c r="BE375" s="3657"/>
      <c r="BF375" s="3657"/>
      <c r="BG375" s="3657"/>
      <c r="BH375" s="3657"/>
      <c r="BI375" s="3657"/>
      <c r="BJ375" s="3657"/>
      <c r="BK375" s="3657"/>
      <c r="BL375" s="3657"/>
      <c r="BM375" s="3657"/>
      <c r="BN375" s="3657"/>
      <c r="BO375" s="3657"/>
      <c r="BP375" s="3657"/>
      <c r="BQ375" s="3657"/>
      <c r="BR375" s="3657"/>
      <c r="BS375" s="3657"/>
      <c r="BT375" s="3657"/>
      <c r="BU375" s="3657"/>
      <c r="BV375" s="3657"/>
      <c r="BW375" s="3657"/>
      <c r="BX375" s="3657"/>
      <c r="BY375" s="3657"/>
      <c r="BZ375" s="3657"/>
      <c r="CA375" s="3657"/>
      <c r="CB375" s="3657"/>
      <c r="CC375" s="3657"/>
      <c r="CD375" s="3657"/>
      <c r="CE375" s="3657"/>
      <c r="CF375" s="3657"/>
      <c r="CG375" s="3657"/>
      <c r="CH375" s="3657"/>
      <c r="CI375" s="3657"/>
      <c r="CJ375" s="3657"/>
      <c r="CK375" s="3657"/>
      <c r="CL375" s="3657"/>
      <c r="CM375" s="3657"/>
      <c r="CN375" s="3657"/>
      <c r="CO375" s="3657"/>
      <c r="CP375" s="3657"/>
      <c r="CQ375" s="3657"/>
      <c r="CR375" s="3659" t="s">
        <v>1163</v>
      </c>
      <c r="CS375" s="3659"/>
      <c r="CT375" s="3659"/>
      <c r="CU375" s="3659"/>
      <c r="CV375" s="3659"/>
      <c r="CW375" s="3659"/>
      <c r="CX375" s="3659"/>
      <c r="CY375" s="3659"/>
      <c r="CZ375" s="3659"/>
      <c r="DA375" s="3659"/>
      <c r="DB375" s="3659"/>
      <c r="DC375" s="3659"/>
      <c r="DD375" s="3659"/>
      <c r="DE375" s="3659"/>
      <c r="DF375" s="3649">
        <f>ROW(DE164)</f>
        <v>164</v>
      </c>
      <c r="DG375" s="3649" t="s">
        <v>1124</v>
      </c>
      <c r="DH375" s="3649">
        <f>ROW(DE198)</f>
        <v>198</v>
      </c>
      <c r="DI375" s="3651" t="str">
        <f>C375</f>
        <v>Fromages par portions ≥ 150 mg de calcium     30 g Primaires</v>
      </c>
      <c r="DJ375" s="3651"/>
      <c r="DK375" s="3651"/>
      <c r="DL375" s="3651"/>
      <c r="DM375" s="3651"/>
      <c r="DN375" s="3651"/>
      <c r="DO375" s="3652"/>
      <c r="DP375" s="564">
        <v>0</v>
      </c>
      <c r="DQ375" s="200">
        <v>0</v>
      </c>
      <c r="DR375" s="200">
        <v>0</v>
      </c>
      <c r="DS375" s="200">
        <v>0</v>
      </c>
      <c r="DT375" s="200">
        <v>0</v>
      </c>
      <c r="DU375" s="200">
        <v>0</v>
      </c>
      <c r="DV375" s="200">
        <v>0</v>
      </c>
      <c r="DW375" s="200">
        <v>0</v>
      </c>
      <c r="DX375" s="200">
        <v>0</v>
      </c>
      <c r="DY375" s="397"/>
    </row>
    <row r="376" spans="1:129" ht="15.95" customHeight="1">
      <c r="B376" s="3683"/>
      <c r="C376" s="3658"/>
      <c r="D376" s="3658"/>
      <c r="E376" s="3658"/>
      <c r="F376" s="3658"/>
      <c r="G376" s="3658"/>
      <c r="H376" s="3658"/>
      <c r="I376" s="3658"/>
      <c r="J376" s="3658"/>
      <c r="K376" s="3658"/>
      <c r="L376" s="3658"/>
      <c r="M376" s="3658"/>
      <c r="N376" s="3658"/>
      <c r="O376" s="3658"/>
      <c r="P376" s="3658"/>
      <c r="Q376" s="3658"/>
      <c r="R376" s="3658"/>
      <c r="S376" s="3658"/>
      <c r="T376" s="3658"/>
      <c r="U376" s="3658"/>
      <c r="V376" s="3658"/>
      <c r="W376" s="3658"/>
      <c r="X376" s="3658"/>
      <c r="Y376" s="3658"/>
      <c r="Z376" s="3658"/>
      <c r="AA376" s="3658"/>
      <c r="AB376" s="3658"/>
      <c r="AC376" s="3658"/>
      <c r="AD376" s="3658"/>
      <c r="AE376" s="3658"/>
      <c r="AF376" s="3658"/>
      <c r="AG376" s="3658"/>
      <c r="AH376" s="3658"/>
      <c r="AI376" s="3658"/>
      <c r="AJ376" s="3658"/>
      <c r="AK376" s="3658"/>
      <c r="AL376" s="3658"/>
      <c r="AM376" s="3658"/>
      <c r="AN376" s="3658"/>
      <c r="AO376" s="3658"/>
      <c r="AP376" s="3658"/>
      <c r="AQ376" s="3658"/>
      <c r="AR376" s="3658"/>
      <c r="AS376" s="3658"/>
      <c r="AT376" s="3658"/>
      <c r="AU376" s="3658"/>
      <c r="AV376" s="3658"/>
      <c r="AW376" s="3658"/>
      <c r="AX376" s="3658"/>
      <c r="AY376" s="3658"/>
      <c r="AZ376" s="3658"/>
      <c r="BA376" s="3658"/>
      <c r="BB376" s="3658"/>
      <c r="BC376" s="3658"/>
      <c r="BD376" s="3658"/>
      <c r="BE376" s="3658"/>
      <c r="BF376" s="3658"/>
      <c r="BG376" s="3658"/>
      <c r="BH376" s="3658"/>
      <c r="BI376" s="3658"/>
      <c r="BJ376" s="3658"/>
      <c r="BK376" s="3658"/>
      <c r="BL376" s="3658"/>
      <c r="BM376" s="3658"/>
      <c r="BN376" s="3658"/>
      <c r="BO376" s="3658"/>
      <c r="BP376" s="3658"/>
      <c r="BQ376" s="3658"/>
      <c r="BR376" s="3658"/>
      <c r="BS376" s="3658"/>
      <c r="BT376" s="3658"/>
      <c r="BU376" s="3658"/>
      <c r="BV376" s="3658"/>
      <c r="BW376" s="3658"/>
      <c r="BX376" s="3658"/>
      <c r="BY376" s="3658"/>
      <c r="BZ376" s="3658"/>
      <c r="CA376" s="3658"/>
      <c r="CB376" s="3658"/>
      <c r="CC376" s="3658"/>
      <c r="CD376" s="3658"/>
      <c r="CE376" s="3658"/>
      <c r="CF376" s="3658"/>
      <c r="CG376" s="3658"/>
      <c r="CH376" s="3658"/>
      <c r="CI376" s="3658"/>
      <c r="CJ376" s="3658"/>
      <c r="CK376" s="3658"/>
      <c r="CL376" s="3658"/>
      <c r="CM376" s="3658"/>
      <c r="CN376" s="3658"/>
      <c r="CO376" s="3658"/>
      <c r="CP376" s="3658"/>
      <c r="CQ376" s="3658"/>
      <c r="CR376" s="3659"/>
      <c r="CS376" s="3659"/>
      <c r="CT376" s="3659"/>
      <c r="CU376" s="3659"/>
      <c r="CV376" s="3659"/>
      <c r="CW376" s="3659"/>
      <c r="CX376" s="3659"/>
      <c r="CY376" s="3659"/>
      <c r="CZ376" s="3659"/>
      <c r="DA376" s="3659"/>
      <c r="DB376" s="3659"/>
      <c r="DC376" s="3659"/>
      <c r="DD376" s="3659"/>
      <c r="DE376" s="3659"/>
      <c r="DF376" s="3650"/>
      <c r="DG376" s="3650"/>
      <c r="DH376" s="3650"/>
      <c r="DI376" s="3653"/>
      <c r="DJ376" s="3653"/>
      <c r="DK376" s="3653"/>
      <c r="DL376" s="3653"/>
      <c r="DM376" s="3653"/>
      <c r="DN376" s="3653"/>
      <c r="DO376" s="3654"/>
      <c r="DP376" s="564">
        <v>0</v>
      </c>
      <c r="DQ376" s="200">
        <v>0</v>
      </c>
      <c r="DR376" s="200">
        <v>0</v>
      </c>
      <c r="DS376" s="200">
        <v>0</v>
      </c>
      <c r="DT376" s="200">
        <v>0</v>
      </c>
      <c r="DU376" s="200">
        <v>0</v>
      </c>
      <c r="DV376" s="200">
        <v>0</v>
      </c>
      <c r="DW376" s="200">
        <v>0</v>
      </c>
      <c r="DX376" s="200">
        <v>0</v>
      </c>
      <c r="DY376" s="397"/>
    </row>
    <row r="377" spans="1:129" ht="15.95" customHeight="1">
      <c r="B377" s="444" t="s">
        <v>1080</v>
      </c>
      <c r="C377" s="1108" t="s">
        <v>1076</v>
      </c>
      <c r="D377" s="1109"/>
      <c r="E377" s="1109"/>
      <c r="F377" s="1109"/>
      <c r="G377" s="1109"/>
      <c r="H377" s="1109"/>
      <c r="I377" s="1110" t="s">
        <v>1081</v>
      </c>
      <c r="J377" s="3185">
        <v>4</v>
      </c>
      <c r="K377" s="3185"/>
      <c r="L377" s="1109" t="s">
        <v>1082</v>
      </c>
      <c r="M377" s="1109"/>
      <c r="N377" s="1111"/>
      <c r="O377" s="1111"/>
      <c r="P377" s="3186">
        <v>20</v>
      </c>
      <c r="Q377" s="3186"/>
      <c r="R377" s="1109" t="s">
        <v>1083</v>
      </c>
      <c r="S377" s="1112"/>
      <c r="T377" s="1109"/>
      <c r="U377" s="1109"/>
      <c r="V377" s="1109"/>
      <c r="W377" s="1109"/>
      <c r="X377" s="1109"/>
      <c r="Y377" s="1109"/>
      <c r="Z377" s="1109"/>
      <c r="AA377" s="1109"/>
      <c r="AB377" s="1113"/>
      <c r="AC377" s="410"/>
      <c r="AD377" s="1108"/>
      <c r="AE377" s="1109"/>
      <c r="AF377" s="1109"/>
      <c r="AG377" s="1109"/>
      <c r="AH377" s="1109"/>
      <c r="AI377" s="1109"/>
      <c r="AJ377" s="1110" t="s">
        <v>1081</v>
      </c>
      <c r="AK377" s="3185">
        <v>6</v>
      </c>
      <c r="AL377" s="3185"/>
      <c r="AM377" s="1109" t="s">
        <v>1082</v>
      </c>
      <c r="AN377" s="1109"/>
      <c r="AO377" s="1111"/>
      <c r="AP377" s="1111"/>
      <c r="AQ377" s="3186">
        <v>20</v>
      </c>
      <c r="AR377" s="3186"/>
      <c r="AS377" s="1109" t="s">
        <v>1083</v>
      </c>
      <c r="AT377" s="1112"/>
      <c r="AU377" s="1109"/>
      <c r="AV377" s="1109"/>
      <c r="AW377" s="1109"/>
      <c r="AX377" s="1109"/>
      <c r="AY377" s="1109"/>
      <c r="AZ377" s="1109"/>
      <c r="BA377" s="1109"/>
      <c r="BB377" s="1109"/>
      <c r="BC377" s="1113"/>
      <c r="BD377" s="411"/>
      <c r="BE377" s="1108"/>
      <c r="BF377" s="1109"/>
      <c r="BG377" s="1109"/>
      <c r="BH377" s="1109"/>
      <c r="BI377" s="1109"/>
      <c r="BJ377" s="1109"/>
      <c r="BK377" s="1110" t="s">
        <v>1081</v>
      </c>
      <c r="BL377" s="3185">
        <v>6</v>
      </c>
      <c r="BM377" s="3185"/>
      <c r="BN377" s="1109" t="s">
        <v>1082</v>
      </c>
      <c r="BO377" s="1109"/>
      <c r="BP377" s="1111"/>
      <c r="BQ377" s="1111"/>
      <c r="BR377" s="3186">
        <v>20</v>
      </c>
      <c r="BS377" s="3186"/>
      <c r="BT377" s="1109" t="s">
        <v>1083</v>
      </c>
      <c r="BU377" s="1112"/>
      <c r="BV377" s="1109"/>
      <c r="BW377" s="1109"/>
      <c r="BX377" s="1109"/>
      <c r="BY377" s="1109"/>
      <c r="BZ377" s="1109"/>
      <c r="CA377" s="1109"/>
      <c r="CB377" s="1109"/>
      <c r="CC377" s="1109"/>
      <c r="CD377" s="1113"/>
      <c r="CE377" s="412"/>
      <c r="CF377" s="1108"/>
      <c r="CG377" s="1109"/>
      <c r="CH377" s="1109"/>
      <c r="CI377" s="1109"/>
      <c r="CJ377" s="1109"/>
      <c r="CK377" s="1109"/>
      <c r="CL377" s="1110" t="s">
        <v>1081</v>
      </c>
      <c r="CM377" s="3185">
        <v>4</v>
      </c>
      <c r="CN377" s="3185"/>
      <c r="CO377" s="1109" t="s">
        <v>1082</v>
      </c>
      <c r="CP377" s="1109"/>
      <c r="CQ377" s="1111"/>
      <c r="CR377" s="1111"/>
      <c r="CS377" s="3186">
        <v>20</v>
      </c>
      <c r="CT377" s="3186"/>
      <c r="CU377" s="1109" t="s">
        <v>1083</v>
      </c>
      <c r="CV377" s="1112"/>
      <c r="CW377" s="1109"/>
      <c r="CX377" s="1109"/>
      <c r="CY377" s="1109"/>
      <c r="CZ377" s="1109"/>
      <c r="DA377" s="1109"/>
      <c r="DB377" s="1109"/>
      <c r="DC377" s="1109"/>
      <c r="DD377" s="1109"/>
      <c r="DE377" s="1113"/>
      <c r="DF377" s="1114" t="s">
        <v>1084</v>
      </c>
      <c r="DG377" s="1115"/>
      <c r="DH377" s="1116"/>
      <c r="DI377" s="1116"/>
      <c r="DJ377" s="1117"/>
      <c r="DK377" s="1117"/>
      <c r="DL377" s="1117"/>
      <c r="DM377" s="1117"/>
      <c r="DN377" s="1117"/>
      <c r="DO377" s="1118"/>
      <c r="DP377" s="564">
        <v>0</v>
      </c>
      <c r="DQ377" s="200">
        <v>0</v>
      </c>
      <c r="DR377" s="200">
        <v>0</v>
      </c>
      <c r="DS377" s="200">
        <v>0</v>
      </c>
      <c r="DT377" s="200">
        <v>0</v>
      </c>
      <c r="DU377" s="200">
        <v>0</v>
      </c>
      <c r="DV377" s="200">
        <v>0</v>
      </c>
      <c r="DW377" s="200">
        <v>0</v>
      </c>
      <c r="DX377" s="200">
        <v>0</v>
      </c>
      <c r="DY377" s="397"/>
    </row>
    <row r="378" spans="1:129" ht="13.5" customHeight="1">
      <c r="B378" s="413" t="s">
        <v>205</v>
      </c>
      <c r="C378" s="414" t="s">
        <v>66</v>
      </c>
      <c r="D378" s="415" t="s">
        <v>77</v>
      </c>
      <c r="E378" s="414" t="s">
        <v>66</v>
      </c>
      <c r="F378" s="415" t="s">
        <v>77</v>
      </c>
      <c r="G378" s="414" t="s">
        <v>66</v>
      </c>
      <c r="H378" s="415" t="s">
        <v>77</v>
      </c>
      <c r="I378" s="414" t="s">
        <v>66</v>
      </c>
      <c r="J378" s="415" t="s">
        <v>77</v>
      </c>
      <c r="K378" s="414" t="s">
        <v>66</v>
      </c>
      <c r="L378" s="415" t="s">
        <v>77</v>
      </c>
      <c r="M378" s="414" t="s">
        <v>66</v>
      </c>
      <c r="N378" s="415" t="s">
        <v>77</v>
      </c>
      <c r="O378" s="414" t="s">
        <v>66</v>
      </c>
      <c r="P378" s="415" t="s">
        <v>77</v>
      </c>
      <c r="Q378" s="414" t="s">
        <v>66</v>
      </c>
      <c r="R378" s="415" t="s">
        <v>77</v>
      </c>
      <c r="S378" s="414" t="s">
        <v>66</v>
      </c>
      <c r="T378" s="415" t="s">
        <v>77</v>
      </c>
      <c r="U378" s="414" t="s">
        <v>66</v>
      </c>
      <c r="V378" s="415" t="s">
        <v>77</v>
      </c>
      <c r="W378" s="414" t="s">
        <v>66</v>
      </c>
      <c r="X378" s="415" t="s">
        <v>77</v>
      </c>
      <c r="Y378" s="414" t="s">
        <v>66</v>
      </c>
      <c r="Z378" s="415" t="s">
        <v>77</v>
      </c>
      <c r="AA378" s="414" t="s">
        <v>66</v>
      </c>
      <c r="AB378" s="416" t="s">
        <v>77</v>
      </c>
      <c r="AC378" s="410"/>
      <c r="AD378" s="417" t="s">
        <v>66</v>
      </c>
      <c r="AE378" s="415" t="s">
        <v>77</v>
      </c>
      <c r="AF378" s="418" t="s">
        <v>66</v>
      </c>
      <c r="AG378" s="415" t="s">
        <v>77</v>
      </c>
      <c r="AH378" s="418" t="s">
        <v>66</v>
      </c>
      <c r="AI378" s="415" t="s">
        <v>77</v>
      </c>
      <c r="AJ378" s="418" t="s">
        <v>66</v>
      </c>
      <c r="AK378" s="415" t="s">
        <v>77</v>
      </c>
      <c r="AL378" s="418" t="s">
        <v>66</v>
      </c>
      <c r="AM378" s="415" t="s">
        <v>77</v>
      </c>
      <c r="AN378" s="418" t="s">
        <v>66</v>
      </c>
      <c r="AO378" s="415" t="s">
        <v>77</v>
      </c>
      <c r="AP378" s="418" t="s">
        <v>66</v>
      </c>
      <c r="AQ378" s="415" t="s">
        <v>77</v>
      </c>
      <c r="AR378" s="418" t="s">
        <v>66</v>
      </c>
      <c r="AS378" s="415" t="s">
        <v>77</v>
      </c>
      <c r="AT378" s="418" t="s">
        <v>66</v>
      </c>
      <c r="AU378" s="415" t="s">
        <v>77</v>
      </c>
      <c r="AV378" s="418" t="s">
        <v>66</v>
      </c>
      <c r="AW378" s="415" t="s">
        <v>77</v>
      </c>
      <c r="AX378" s="418" t="s">
        <v>66</v>
      </c>
      <c r="AY378" s="415" t="s">
        <v>77</v>
      </c>
      <c r="AZ378" s="418" t="s">
        <v>66</v>
      </c>
      <c r="BA378" s="415" t="s">
        <v>77</v>
      </c>
      <c r="BB378" s="418" t="s">
        <v>66</v>
      </c>
      <c r="BC378" s="416" t="s">
        <v>77</v>
      </c>
      <c r="BD378" s="411"/>
      <c r="BE378" s="419" t="s">
        <v>66</v>
      </c>
      <c r="BF378" s="415" t="s">
        <v>77</v>
      </c>
      <c r="BG378" s="420" t="s">
        <v>66</v>
      </c>
      <c r="BH378" s="415" t="s">
        <v>77</v>
      </c>
      <c r="BI378" s="420" t="s">
        <v>66</v>
      </c>
      <c r="BJ378" s="415" t="s">
        <v>77</v>
      </c>
      <c r="BK378" s="420" t="s">
        <v>66</v>
      </c>
      <c r="BL378" s="415" t="s">
        <v>77</v>
      </c>
      <c r="BM378" s="420" t="s">
        <v>66</v>
      </c>
      <c r="BN378" s="415" t="s">
        <v>77</v>
      </c>
      <c r="BO378" s="420" t="s">
        <v>66</v>
      </c>
      <c r="BP378" s="415" t="s">
        <v>77</v>
      </c>
      <c r="BQ378" s="420" t="s">
        <v>66</v>
      </c>
      <c r="BR378" s="415" t="s">
        <v>77</v>
      </c>
      <c r="BS378" s="420" t="s">
        <v>66</v>
      </c>
      <c r="BT378" s="415" t="s">
        <v>77</v>
      </c>
      <c r="BU378" s="420" t="s">
        <v>66</v>
      </c>
      <c r="BV378" s="415" t="s">
        <v>77</v>
      </c>
      <c r="BW378" s="420" t="s">
        <v>66</v>
      </c>
      <c r="BX378" s="415" t="s">
        <v>77</v>
      </c>
      <c r="BY378" s="420" t="s">
        <v>66</v>
      </c>
      <c r="BZ378" s="415" t="s">
        <v>77</v>
      </c>
      <c r="CA378" s="420" t="s">
        <v>66</v>
      </c>
      <c r="CB378" s="415" t="s">
        <v>77</v>
      </c>
      <c r="CC378" s="420" t="s">
        <v>66</v>
      </c>
      <c r="CD378" s="416" t="s">
        <v>77</v>
      </c>
      <c r="CE378" s="412"/>
      <c r="CF378" s="421" t="s">
        <v>66</v>
      </c>
      <c r="CG378" s="415" t="s">
        <v>77</v>
      </c>
      <c r="CH378" s="422" t="s">
        <v>66</v>
      </c>
      <c r="CI378" s="415" t="s">
        <v>77</v>
      </c>
      <c r="CJ378" s="422" t="s">
        <v>66</v>
      </c>
      <c r="CK378" s="415" t="s">
        <v>77</v>
      </c>
      <c r="CL378" s="422" t="s">
        <v>66</v>
      </c>
      <c r="CM378" s="415" t="s">
        <v>77</v>
      </c>
      <c r="CN378" s="422" t="s">
        <v>66</v>
      </c>
      <c r="CO378" s="415" t="s">
        <v>77</v>
      </c>
      <c r="CP378" s="422" t="s">
        <v>66</v>
      </c>
      <c r="CQ378" s="415" t="s">
        <v>77</v>
      </c>
      <c r="CR378" s="422" t="s">
        <v>66</v>
      </c>
      <c r="CS378" s="415" t="s">
        <v>77</v>
      </c>
      <c r="CT378" s="422" t="s">
        <v>66</v>
      </c>
      <c r="CU378" s="415" t="s">
        <v>77</v>
      </c>
      <c r="CV378" s="422" t="s">
        <v>66</v>
      </c>
      <c r="CW378" s="415" t="s">
        <v>77</v>
      </c>
      <c r="CX378" s="422" t="s">
        <v>66</v>
      </c>
      <c r="CY378" s="415" t="s">
        <v>77</v>
      </c>
      <c r="CZ378" s="422" t="s">
        <v>66</v>
      </c>
      <c r="DA378" s="415" t="s">
        <v>77</v>
      </c>
      <c r="DB378" s="422" t="s">
        <v>66</v>
      </c>
      <c r="DC378" s="415" t="s">
        <v>77</v>
      </c>
      <c r="DD378" s="422" t="s">
        <v>66</v>
      </c>
      <c r="DE378" s="416" t="s">
        <v>77</v>
      </c>
      <c r="DF378" s="1119" t="s">
        <v>922</v>
      </c>
      <c r="DG378" s="1120"/>
      <c r="DH378" s="1120"/>
      <c r="DI378" s="1120"/>
      <c r="DJ378" s="1120"/>
      <c r="DK378" s="1120"/>
      <c r="DL378" s="1120"/>
      <c r="DM378" s="1120"/>
      <c r="DN378" s="1120"/>
      <c r="DO378" s="1121"/>
      <c r="DP378" s="564">
        <v>0</v>
      </c>
      <c r="DQ378" s="200">
        <v>0</v>
      </c>
      <c r="DR378" s="200">
        <v>0</v>
      </c>
      <c r="DS378" s="200">
        <v>0</v>
      </c>
      <c r="DT378" s="200">
        <v>0</v>
      </c>
      <c r="DU378" s="200">
        <v>0</v>
      </c>
      <c r="DV378" s="200">
        <v>0</v>
      </c>
      <c r="DW378" s="200">
        <v>0</v>
      </c>
      <c r="DX378" s="200">
        <v>0</v>
      </c>
      <c r="DY378" s="397"/>
    </row>
    <row r="379" spans="1:129" ht="15.95" customHeight="1">
      <c r="B379" s="3190" t="s">
        <v>1085</v>
      </c>
      <c r="C379" s="448">
        <f t="shared" ref="C379:AB379" si="163">SUM(C164:C198)</f>
        <v>0</v>
      </c>
      <c r="D379" s="449">
        <f t="shared" si="163"/>
        <v>0</v>
      </c>
      <c r="E379" s="448">
        <f t="shared" si="163"/>
        <v>0</v>
      </c>
      <c r="F379" s="449">
        <f t="shared" si="163"/>
        <v>0</v>
      </c>
      <c r="G379" s="448">
        <f t="shared" si="163"/>
        <v>0</v>
      </c>
      <c r="H379" s="449">
        <f t="shared" si="163"/>
        <v>0</v>
      </c>
      <c r="I379" s="448">
        <f t="shared" si="163"/>
        <v>0</v>
      </c>
      <c r="J379" s="449">
        <f t="shared" si="163"/>
        <v>0</v>
      </c>
      <c r="K379" s="448">
        <f t="shared" si="163"/>
        <v>0</v>
      </c>
      <c r="L379" s="449">
        <f t="shared" si="163"/>
        <v>0</v>
      </c>
      <c r="M379" s="448">
        <f t="shared" si="163"/>
        <v>0</v>
      </c>
      <c r="N379" s="449">
        <f t="shared" si="163"/>
        <v>0</v>
      </c>
      <c r="O379" s="448">
        <f t="shared" si="163"/>
        <v>0</v>
      </c>
      <c r="P379" s="449">
        <f t="shared" si="163"/>
        <v>0</v>
      </c>
      <c r="Q379" s="448">
        <f t="shared" si="163"/>
        <v>0</v>
      </c>
      <c r="R379" s="449">
        <f t="shared" si="163"/>
        <v>0</v>
      </c>
      <c r="S379" s="448">
        <f t="shared" si="163"/>
        <v>0</v>
      </c>
      <c r="T379" s="449">
        <f t="shared" si="163"/>
        <v>0</v>
      </c>
      <c r="U379" s="448">
        <f t="shared" si="163"/>
        <v>0</v>
      </c>
      <c r="V379" s="449">
        <f t="shared" si="163"/>
        <v>0</v>
      </c>
      <c r="W379" s="448">
        <f t="shared" si="163"/>
        <v>0</v>
      </c>
      <c r="X379" s="449">
        <f t="shared" si="163"/>
        <v>0</v>
      </c>
      <c r="Y379" s="448">
        <f t="shared" si="163"/>
        <v>0</v>
      </c>
      <c r="Z379" s="449">
        <f t="shared" si="163"/>
        <v>0</v>
      </c>
      <c r="AA379" s="448">
        <f t="shared" si="163"/>
        <v>0</v>
      </c>
      <c r="AB379" s="449">
        <f t="shared" si="163"/>
        <v>0</v>
      </c>
      <c r="AC379" s="410"/>
      <c r="AD379" s="450">
        <f t="shared" ref="AD379:BC379" si="164">SUM(AD164:AD198)</f>
        <v>0</v>
      </c>
      <c r="AE379" s="449">
        <f t="shared" si="164"/>
        <v>0</v>
      </c>
      <c r="AF379" s="450">
        <f t="shared" si="164"/>
        <v>0</v>
      </c>
      <c r="AG379" s="449">
        <f t="shared" si="164"/>
        <v>0</v>
      </c>
      <c r="AH379" s="450">
        <f t="shared" si="164"/>
        <v>0</v>
      </c>
      <c r="AI379" s="449">
        <f t="shared" si="164"/>
        <v>0</v>
      </c>
      <c r="AJ379" s="450">
        <f t="shared" si="164"/>
        <v>0</v>
      </c>
      <c r="AK379" s="449">
        <f t="shared" si="164"/>
        <v>0</v>
      </c>
      <c r="AL379" s="450">
        <f t="shared" si="164"/>
        <v>0</v>
      </c>
      <c r="AM379" s="449">
        <f t="shared" si="164"/>
        <v>0</v>
      </c>
      <c r="AN379" s="450">
        <f t="shared" si="164"/>
        <v>0</v>
      </c>
      <c r="AO379" s="449">
        <f t="shared" si="164"/>
        <v>0</v>
      </c>
      <c r="AP379" s="450">
        <f t="shared" si="164"/>
        <v>0</v>
      </c>
      <c r="AQ379" s="449">
        <f t="shared" si="164"/>
        <v>0</v>
      </c>
      <c r="AR379" s="450">
        <f t="shared" si="164"/>
        <v>0</v>
      </c>
      <c r="AS379" s="449">
        <f t="shared" si="164"/>
        <v>0</v>
      </c>
      <c r="AT379" s="450">
        <f t="shared" si="164"/>
        <v>0</v>
      </c>
      <c r="AU379" s="449">
        <f t="shared" si="164"/>
        <v>0</v>
      </c>
      <c r="AV379" s="450">
        <f t="shared" si="164"/>
        <v>0</v>
      </c>
      <c r="AW379" s="449">
        <f t="shared" si="164"/>
        <v>0</v>
      </c>
      <c r="AX379" s="450">
        <f t="shared" si="164"/>
        <v>0</v>
      </c>
      <c r="AY379" s="449">
        <f t="shared" si="164"/>
        <v>0</v>
      </c>
      <c r="AZ379" s="450">
        <f t="shared" si="164"/>
        <v>0</v>
      </c>
      <c r="BA379" s="449">
        <f t="shared" si="164"/>
        <v>0</v>
      </c>
      <c r="BB379" s="450">
        <f t="shared" si="164"/>
        <v>0</v>
      </c>
      <c r="BC379" s="449">
        <f t="shared" si="164"/>
        <v>0</v>
      </c>
      <c r="BD379" s="411"/>
      <c r="BE379" s="451">
        <f t="shared" ref="BE379:CD379" si="165">SUM(BE164:BE198)</f>
        <v>0</v>
      </c>
      <c r="BF379" s="449">
        <f t="shared" si="165"/>
        <v>0</v>
      </c>
      <c r="BG379" s="451">
        <f t="shared" si="165"/>
        <v>0</v>
      </c>
      <c r="BH379" s="449">
        <f t="shared" si="165"/>
        <v>0</v>
      </c>
      <c r="BI379" s="451">
        <f t="shared" si="165"/>
        <v>0</v>
      </c>
      <c r="BJ379" s="449">
        <f t="shared" si="165"/>
        <v>0</v>
      </c>
      <c r="BK379" s="451">
        <f t="shared" si="165"/>
        <v>0</v>
      </c>
      <c r="BL379" s="449">
        <f t="shared" si="165"/>
        <v>0</v>
      </c>
      <c r="BM379" s="451">
        <f t="shared" si="165"/>
        <v>0</v>
      </c>
      <c r="BN379" s="449">
        <f t="shared" si="165"/>
        <v>0</v>
      </c>
      <c r="BO379" s="451">
        <f t="shared" si="165"/>
        <v>0</v>
      </c>
      <c r="BP379" s="449">
        <f t="shared" si="165"/>
        <v>0</v>
      </c>
      <c r="BQ379" s="451">
        <f t="shared" si="165"/>
        <v>0</v>
      </c>
      <c r="BR379" s="449">
        <f t="shared" si="165"/>
        <v>0</v>
      </c>
      <c r="BS379" s="451">
        <f t="shared" si="165"/>
        <v>0</v>
      </c>
      <c r="BT379" s="449">
        <f t="shared" si="165"/>
        <v>0</v>
      </c>
      <c r="BU379" s="451">
        <f t="shared" si="165"/>
        <v>0</v>
      </c>
      <c r="BV379" s="449">
        <f t="shared" si="165"/>
        <v>0</v>
      </c>
      <c r="BW379" s="451">
        <f t="shared" si="165"/>
        <v>0</v>
      </c>
      <c r="BX379" s="449">
        <f t="shared" si="165"/>
        <v>0</v>
      </c>
      <c r="BY379" s="451">
        <f t="shared" si="165"/>
        <v>0</v>
      </c>
      <c r="BZ379" s="449">
        <f t="shared" si="165"/>
        <v>0</v>
      </c>
      <c r="CA379" s="451">
        <f t="shared" si="165"/>
        <v>0</v>
      </c>
      <c r="CB379" s="449">
        <f t="shared" si="165"/>
        <v>0</v>
      </c>
      <c r="CC379" s="451">
        <f t="shared" si="165"/>
        <v>0</v>
      </c>
      <c r="CD379" s="449">
        <f t="shared" si="165"/>
        <v>0</v>
      </c>
      <c r="CE379" s="412"/>
      <c r="CF379" s="452">
        <f t="shared" ref="CF379:DE379" si="166">SUM(CF164:CF198)</f>
        <v>0</v>
      </c>
      <c r="CG379" s="449">
        <f t="shared" si="166"/>
        <v>0</v>
      </c>
      <c r="CH379" s="452">
        <f t="shared" si="166"/>
        <v>0</v>
      </c>
      <c r="CI379" s="449">
        <f t="shared" si="166"/>
        <v>0</v>
      </c>
      <c r="CJ379" s="452">
        <f t="shared" si="166"/>
        <v>0</v>
      </c>
      <c r="CK379" s="449">
        <f t="shared" si="166"/>
        <v>0</v>
      </c>
      <c r="CL379" s="452">
        <f t="shared" si="166"/>
        <v>0</v>
      </c>
      <c r="CM379" s="449">
        <f t="shared" si="166"/>
        <v>0</v>
      </c>
      <c r="CN379" s="452">
        <f t="shared" si="166"/>
        <v>0</v>
      </c>
      <c r="CO379" s="449">
        <f t="shared" si="166"/>
        <v>0</v>
      </c>
      <c r="CP379" s="452">
        <f t="shared" si="166"/>
        <v>0</v>
      </c>
      <c r="CQ379" s="449">
        <f t="shared" si="166"/>
        <v>0</v>
      </c>
      <c r="CR379" s="452">
        <f t="shared" si="166"/>
        <v>0</v>
      </c>
      <c r="CS379" s="449">
        <f t="shared" si="166"/>
        <v>0</v>
      </c>
      <c r="CT379" s="452">
        <f t="shared" si="166"/>
        <v>0</v>
      </c>
      <c r="CU379" s="449">
        <f t="shared" si="166"/>
        <v>0</v>
      </c>
      <c r="CV379" s="452">
        <f t="shared" si="166"/>
        <v>0</v>
      </c>
      <c r="CW379" s="449">
        <f t="shared" si="166"/>
        <v>0</v>
      </c>
      <c r="CX379" s="452">
        <f t="shared" si="166"/>
        <v>0</v>
      </c>
      <c r="CY379" s="449">
        <f t="shared" si="166"/>
        <v>0</v>
      </c>
      <c r="CZ379" s="452">
        <f t="shared" si="166"/>
        <v>0</v>
      </c>
      <c r="DA379" s="449">
        <f t="shared" si="166"/>
        <v>0</v>
      </c>
      <c r="DB379" s="452">
        <f t="shared" si="166"/>
        <v>0</v>
      </c>
      <c r="DC379" s="449">
        <f t="shared" si="166"/>
        <v>0</v>
      </c>
      <c r="DD379" s="452">
        <f t="shared" si="166"/>
        <v>0</v>
      </c>
      <c r="DE379" s="449">
        <f t="shared" si="166"/>
        <v>0</v>
      </c>
      <c r="DF379" s="3192" t="s">
        <v>1086</v>
      </c>
      <c r="DG379" s="3193"/>
      <c r="DH379" s="3193"/>
      <c r="DI379" s="3193"/>
      <c r="DJ379" s="3193"/>
      <c r="DK379" s="3193"/>
      <c r="DL379" s="3193"/>
      <c r="DM379" s="657"/>
      <c r="DN379" s="657"/>
      <c r="DO379" s="1122"/>
      <c r="DP379" s="564">
        <v>0</v>
      </c>
      <c r="DQ379" s="200">
        <v>0</v>
      </c>
      <c r="DR379" s="200">
        <v>0</v>
      </c>
      <c r="DS379" s="200">
        <v>0</v>
      </c>
      <c r="DT379" s="200">
        <v>0</v>
      </c>
      <c r="DU379" s="200">
        <v>0</v>
      </c>
      <c r="DV379" s="200">
        <v>0</v>
      </c>
      <c r="DW379" s="200">
        <v>0</v>
      </c>
      <c r="DX379" s="200">
        <v>0</v>
      </c>
      <c r="DY379" s="397"/>
    </row>
    <row r="380" spans="1:129" ht="15.95" customHeight="1">
      <c r="B380" s="3191"/>
      <c r="C380" s="1133">
        <f>SUM(C379:D379)</f>
        <v>0</v>
      </c>
      <c r="D380" s="454" t="str">
        <f>IF(C380&gt;0,"fois","")</f>
        <v/>
      </c>
      <c r="E380" s="1133">
        <f>SUM(E379:F379)</f>
        <v>0</v>
      </c>
      <c r="F380" s="454" t="str">
        <f>IF(E380&gt;0,"fois","")</f>
        <v/>
      </c>
      <c r="G380" s="1133">
        <f>SUM(G379:H379)</f>
        <v>0</v>
      </c>
      <c r="H380" s="454" t="str">
        <f>IF(G380&gt;0,"fois","")</f>
        <v/>
      </c>
      <c r="I380" s="1133">
        <f>SUM(I379:J379)</f>
        <v>0</v>
      </c>
      <c r="J380" s="454" t="str">
        <f>IF(I380&gt;0,"fois","")</f>
        <v/>
      </c>
      <c r="K380" s="1133">
        <f>SUM(K379:L379)</f>
        <v>0</v>
      </c>
      <c r="L380" s="454" t="str">
        <f>IF(K380&gt;0,"fois","")</f>
        <v/>
      </c>
      <c r="M380" s="1133">
        <f>SUM(M379:N379)</f>
        <v>0</v>
      </c>
      <c r="N380" s="454" t="str">
        <f>IF(M380&gt;0,"fois","")</f>
        <v/>
      </c>
      <c r="O380" s="1133">
        <f>SUM(O379:P379)</f>
        <v>0</v>
      </c>
      <c r="P380" s="454" t="str">
        <f>IF(O380&gt;0,"fois","")</f>
        <v/>
      </c>
      <c r="Q380" s="1133">
        <f>SUM(Q379:R379)</f>
        <v>0</v>
      </c>
      <c r="R380" s="454" t="str">
        <f>IF(Q380&gt;0,"fois","")</f>
        <v/>
      </c>
      <c r="S380" s="1133">
        <f>SUM(S379:T379)</f>
        <v>0</v>
      </c>
      <c r="T380" s="454" t="str">
        <f>IF(S380&gt;0,"fois","")</f>
        <v/>
      </c>
      <c r="U380" s="1133">
        <f>SUM(U379:V379)</f>
        <v>0</v>
      </c>
      <c r="V380" s="454" t="str">
        <f>IF(U380&gt;0,"fois","")</f>
        <v/>
      </c>
      <c r="W380" s="1133">
        <f>SUM(W379:X379)</f>
        <v>0</v>
      </c>
      <c r="X380" s="454" t="str">
        <f>IF(W380&gt;0,"fois","")</f>
        <v/>
      </c>
      <c r="Y380" s="1133">
        <f>SUM(Y379:Z379)</f>
        <v>0</v>
      </c>
      <c r="Z380" s="454" t="str">
        <f>IF(Y380&gt;0,"fois","")</f>
        <v/>
      </c>
      <c r="AA380" s="1133">
        <f>SUM(AA379:AB379)</f>
        <v>0</v>
      </c>
      <c r="AB380" s="454" t="str">
        <f>IF(AA380&gt;0,"fois","")</f>
        <v/>
      </c>
      <c r="AC380" s="410"/>
      <c r="AD380" s="1133">
        <f>SUM(AD379:AE379)</f>
        <v>0</v>
      </c>
      <c r="AE380" s="454" t="str">
        <f>IF(AD380&gt;0,"fois","")</f>
        <v/>
      </c>
      <c r="AF380" s="1133">
        <f>SUM(AF379:AG379)</f>
        <v>0</v>
      </c>
      <c r="AG380" s="454" t="str">
        <f>IF(AF380&gt;0,"fois","")</f>
        <v/>
      </c>
      <c r="AH380" s="1133">
        <f>SUM(AH379:AI379)</f>
        <v>0</v>
      </c>
      <c r="AI380" s="454" t="str">
        <f>IF(AH380&gt;0,"fois","")</f>
        <v/>
      </c>
      <c r="AJ380" s="1133">
        <f>SUM(AJ379:AK379)</f>
        <v>0</v>
      </c>
      <c r="AK380" s="454" t="str">
        <f>IF(AJ380&gt;0,"fois","")</f>
        <v/>
      </c>
      <c r="AL380" s="1133">
        <f>SUM(AL379:AM379)</f>
        <v>0</v>
      </c>
      <c r="AM380" s="454" t="str">
        <f>IF(AL380&gt;0,"fois","")</f>
        <v/>
      </c>
      <c r="AN380" s="1133">
        <f>SUM(AN379:AO379)</f>
        <v>0</v>
      </c>
      <c r="AO380" s="454" t="str">
        <f>IF(AN380&gt;0,"fois","")</f>
        <v/>
      </c>
      <c r="AP380" s="1133">
        <f>SUM(AP379:AQ379)</f>
        <v>0</v>
      </c>
      <c r="AQ380" s="454" t="str">
        <f>IF(AP380&gt;0,"fois","")</f>
        <v/>
      </c>
      <c r="AR380" s="1133">
        <f>SUM(AR379:AS379)</f>
        <v>0</v>
      </c>
      <c r="AS380" s="454" t="str">
        <f>IF(AR380&gt;0,"fois","")</f>
        <v/>
      </c>
      <c r="AT380" s="1133">
        <f>SUM(AT379:AU379)</f>
        <v>0</v>
      </c>
      <c r="AU380" s="454" t="str">
        <f>IF(AT380&gt;0,"fois","")</f>
        <v/>
      </c>
      <c r="AV380" s="1133">
        <f>SUM(AV379:AW379)</f>
        <v>0</v>
      </c>
      <c r="AW380" s="454" t="str">
        <f>IF(AV380&gt;0,"fois","")</f>
        <v/>
      </c>
      <c r="AX380" s="1133">
        <f>SUM(AX379:AY379)</f>
        <v>0</v>
      </c>
      <c r="AY380" s="454" t="str">
        <f>IF(AX380&gt;0,"fois","")</f>
        <v/>
      </c>
      <c r="AZ380" s="1133">
        <f>SUM(AZ379:BA379)</f>
        <v>0</v>
      </c>
      <c r="BA380" s="454" t="str">
        <f>IF(AZ380&gt;0,"fois","")</f>
        <v/>
      </c>
      <c r="BB380" s="1133">
        <f>SUM(BB379:BC379)</f>
        <v>0</v>
      </c>
      <c r="BC380" s="454" t="str">
        <f>IF(BB380&gt;0,"fois","")</f>
        <v/>
      </c>
      <c r="BD380" s="411"/>
      <c r="BE380" s="1133">
        <f>SUM(BE379:BF379)</f>
        <v>0</v>
      </c>
      <c r="BF380" s="454" t="str">
        <f>IF(BE380&gt;0,"fois","")</f>
        <v/>
      </c>
      <c r="BG380" s="1133">
        <f>SUM(BG379:BH379)</f>
        <v>0</v>
      </c>
      <c r="BH380" s="454" t="str">
        <f>IF(BG380&gt;0,"fois","")</f>
        <v/>
      </c>
      <c r="BI380" s="1133">
        <f>SUM(BI379:BJ379)</f>
        <v>0</v>
      </c>
      <c r="BJ380" s="454" t="str">
        <f>IF(BI380&gt;0,"fois","")</f>
        <v/>
      </c>
      <c r="BK380" s="1133">
        <f>SUM(BK379:BL379)</f>
        <v>0</v>
      </c>
      <c r="BL380" s="454" t="str">
        <f>IF(BK380&gt;0,"fois","")</f>
        <v/>
      </c>
      <c r="BM380" s="1133">
        <f>SUM(BM379:BN379)</f>
        <v>0</v>
      </c>
      <c r="BN380" s="454" t="str">
        <f>IF(BM380&gt;0,"fois","")</f>
        <v/>
      </c>
      <c r="BO380" s="1133">
        <f>SUM(BO379:BP379)</f>
        <v>0</v>
      </c>
      <c r="BP380" s="454" t="str">
        <f>IF(BO380&gt;0,"fois","")</f>
        <v/>
      </c>
      <c r="BQ380" s="1133">
        <f>SUM(BQ379:BR379)</f>
        <v>0</v>
      </c>
      <c r="BR380" s="454" t="str">
        <f>IF(BQ380&gt;0,"fois","")</f>
        <v/>
      </c>
      <c r="BS380" s="1133">
        <f>SUM(BS379:BT379)</f>
        <v>0</v>
      </c>
      <c r="BT380" s="454" t="str">
        <f>IF(BS380&gt;0,"fois","")</f>
        <v/>
      </c>
      <c r="BU380" s="1133">
        <f>SUM(BU379:BV379)</f>
        <v>0</v>
      </c>
      <c r="BV380" s="454" t="str">
        <f>IF(BU380&gt;0,"fois","")</f>
        <v/>
      </c>
      <c r="BW380" s="1133">
        <f>SUM(BW379:BX379)</f>
        <v>0</v>
      </c>
      <c r="BX380" s="454" t="str">
        <f>IF(BW380&gt;0,"fois","")</f>
        <v/>
      </c>
      <c r="BY380" s="1133">
        <f>SUM(BY379:BZ379)</f>
        <v>0</v>
      </c>
      <c r="BZ380" s="454" t="str">
        <f>IF(BY380&gt;0,"fois","")</f>
        <v/>
      </c>
      <c r="CA380" s="1133">
        <f>SUM(CA379:CB379)</f>
        <v>0</v>
      </c>
      <c r="CB380" s="454" t="str">
        <f>IF(CA380&gt;0,"fois","")</f>
        <v/>
      </c>
      <c r="CC380" s="1133">
        <f>SUM(CC379:CD379)</f>
        <v>0</v>
      </c>
      <c r="CD380" s="454" t="str">
        <f>IF(CC380&gt;0,"fois","")</f>
        <v/>
      </c>
      <c r="CE380" s="412"/>
      <c r="CF380" s="1133">
        <f>SUM(CF379:CG379)</f>
        <v>0</v>
      </c>
      <c r="CG380" s="454" t="str">
        <f>IF(CF380&gt;0,"fois","")</f>
        <v/>
      </c>
      <c r="CH380" s="1133">
        <f>SUM(CH379:CI379)</f>
        <v>0</v>
      </c>
      <c r="CI380" s="454" t="str">
        <f>IF(CH380&gt;0,"fois","")</f>
        <v/>
      </c>
      <c r="CJ380" s="1133">
        <f>SUM(CJ379:CK379)</f>
        <v>0</v>
      </c>
      <c r="CK380" s="454" t="str">
        <f>IF(CJ380&gt;0,"fois","")</f>
        <v/>
      </c>
      <c r="CL380" s="1133">
        <f>SUM(CL379:CM379)</f>
        <v>0</v>
      </c>
      <c r="CM380" s="454" t="str">
        <f>IF(CL380&gt;0,"fois","")</f>
        <v/>
      </c>
      <c r="CN380" s="1133">
        <f>SUM(CN379:CO379)</f>
        <v>0</v>
      </c>
      <c r="CO380" s="454" t="str">
        <f>IF(CN380&gt;0,"fois","")</f>
        <v/>
      </c>
      <c r="CP380" s="1133">
        <f>SUM(CP379:CQ379)</f>
        <v>0</v>
      </c>
      <c r="CQ380" s="454" t="str">
        <f>IF(CP380&gt;0,"fois","")</f>
        <v/>
      </c>
      <c r="CR380" s="1133">
        <f>SUM(CR379:CS379)</f>
        <v>0</v>
      </c>
      <c r="CS380" s="454" t="str">
        <f>IF(CR380&gt;0,"fois","")</f>
        <v/>
      </c>
      <c r="CT380" s="1133">
        <f>SUM(CT379:CU379)</f>
        <v>0</v>
      </c>
      <c r="CU380" s="454" t="str">
        <f>IF(CT380&gt;0,"fois","")</f>
        <v/>
      </c>
      <c r="CV380" s="1133">
        <f>SUM(CV379:CW379)</f>
        <v>0</v>
      </c>
      <c r="CW380" s="454" t="str">
        <f>IF(CV380&gt;0,"fois","")</f>
        <v/>
      </c>
      <c r="CX380" s="1133">
        <f>SUM(CX379:CY379)</f>
        <v>0</v>
      </c>
      <c r="CY380" s="454" t="str">
        <f>IF(CX380&gt;0,"fois","")</f>
        <v/>
      </c>
      <c r="CZ380" s="1133">
        <f>SUM(CZ379:DA379)</f>
        <v>0</v>
      </c>
      <c r="DA380" s="454" t="str">
        <f>IF(CZ380&gt;0,"fois","")</f>
        <v/>
      </c>
      <c r="DB380" s="1133">
        <f>SUM(DB379:DC379)</f>
        <v>0</v>
      </c>
      <c r="DC380" s="454" t="str">
        <f>IF(DB380&gt;0,"fois","")</f>
        <v/>
      </c>
      <c r="DD380" s="1133">
        <f>SUM(DD379:DE379)</f>
        <v>0</v>
      </c>
      <c r="DE380" s="454" t="str">
        <f>IF(DD380&gt;0,"fois","")</f>
        <v/>
      </c>
      <c r="DF380" s="3194"/>
      <c r="DG380" s="3195"/>
      <c r="DH380" s="3195"/>
      <c r="DI380" s="3195"/>
      <c r="DJ380" s="3195"/>
      <c r="DK380" s="3195"/>
      <c r="DL380" s="3195"/>
      <c r="DM380" s="658"/>
      <c r="DN380" s="658"/>
      <c r="DO380" s="1123"/>
      <c r="DP380" s="564">
        <v>0</v>
      </c>
      <c r="DQ380" s="200">
        <v>0</v>
      </c>
      <c r="DR380" s="200">
        <v>0</v>
      </c>
      <c r="DS380" s="200">
        <v>0</v>
      </c>
      <c r="DT380" s="200">
        <v>0</v>
      </c>
      <c r="DU380" s="200">
        <v>0</v>
      </c>
      <c r="DV380" s="200">
        <v>0</v>
      </c>
      <c r="DW380" s="200">
        <v>0</v>
      </c>
      <c r="DX380" s="200">
        <v>0</v>
      </c>
      <c r="DY380" s="397"/>
    </row>
    <row r="381" spans="1:129" ht="15.95" customHeight="1">
      <c r="B381" s="456" t="s">
        <v>1087</v>
      </c>
      <c r="C381" s="3238" t="str">
        <f>IF(SUM(C379:D379)&lt;=I384,"OK","Trop")</f>
        <v>OK</v>
      </c>
      <c r="D381" s="3239"/>
      <c r="E381" s="3238" t="str">
        <f>IF(SUM(E379:F379)&lt;=I384,"OK","Trop")</f>
        <v>OK</v>
      </c>
      <c r="F381" s="3239"/>
      <c r="G381" s="3238" t="str">
        <f>IF(SUM(G379:H379)&lt;=I384,"OK","Trop")</f>
        <v>OK</v>
      </c>
      <c r="H381" s="3239"/>
      <c r="I381" s="3238" t="str">
        <f>IF(SUM(I379:J379)&lt;=I384,"OK","Trop")</f>
        <v>OK</v>
      </c>
      <c r="J381" s="3239"/>
      <c r="K381" s="3238" t="str">
        <f>IF(SUM(K379:L379)&lt;=I384,"OK","Trop")</f>
        <v>OK</v>
      </c>
      <c r="L381" s="3239"/>
      <c r="M381" s="3238" t="str">
        <f>IF(SUM(M379:N379)&lt;=I384,"OK","Trop")</f>
        <v>OK</v>
      </c>
      <c r="N381" s="3239"/>
      <c r="O381" s="3238" t="str">
        <f>IF(SUM(O379:P379)&lt;=I384,"OK","Trop")</f>
        <v>OK</v>
      </c>
      <c r="P381" s="3239"/>
      <c r="Q381" s="3238" t="str">
        <f>IF(SUM(Q379:R379)&lt;=I384,"OK","Trop")</f>
        <v>OK</v>
      </c>
      <c r="R381" s="3239"/>
      <c r="S381" s="3238" t="str">
        <f>IF(SUM(S379:T379)&lt;=I384,"OK","Trop")</f>
        <v>OK</v>
      </c>
      <c r="T381" s="3239"/>
      <c r="U381" s="3238" t="str">
        <f>IF(SUM(U379:V379)&lt;=I384,"OK","Trop")</f>
        <v>OK</v>
      </c>
      <c r="V381" s="3239"/>
      <c r="W381" s="3238" t="str">
        <f>IF(SUM(W379:X379)&lt;=I384,"OK","Trop")</f>
        <v>OK</v>
      </c>
      <c r="X381" s="3239"/>
      <c r="Y381" s="3238" t="str">
        <f>IF(SUM(Y379:Z379)&lt;=I384,"OK","Trop")</f>
        <v>OK</v>
      </c>
      <c r="Z381" s="3239"/>
      <c r="AA381" s="3238" t="str">
        <f>IF(SUM(AA379:AB379)&lt;=I384,"OK","Trop")</f>
        <v>OK</v>
      </c>
      <c r="AB381" s="3239"/>
      <c r="AC381" s="410"/>
      <c r="AD381" s="3238" t="str">
        <f>IF(SUM(AD379:AE379)&lt;=AJ384,"OK","Trop")</f>
        <v>OK</v>
      </c>
      <c r="AE381" s="3239"/>
      <c r="AF381" s="3238" t="str">
        <f>IF(SUM(AF379:AG379)&lt;=AJ384,"OK","Trop")</f>
        <v>OK</v>
      </c>
      <c r="AG381" s="3239"/>
      <c r="AH381" s="3238" t="str">
        <f>IF(SUM(AH379:AI379)&lt;=AJ384,"OK","Trop")</f>
        <v>OK</v>
      </c>
      <c r="AI381" s="3239"/>
      <c r="AJ381" s="3238" t="str">
        <f>IF(SUM(AJ379:AK379)&lt;=AJ384,"OK","Trop")</f>
        <v>OK</v>
      </c>
      <c r="AK381" s="3239"/>
      <c r="AL381" s="3238" t="str">
        <f>IF(SUM(AL379:AM379)&lt;=AJ384,"OK","Trop")</f>
        <v>OK</v>
      </c>
      <c r="AM381" s="3239"/>
      <c r="AN381" s="3238" t="str">
        <f>IF(SUM(AN379:AO379)&lt;=AJ384,"OK","Trop")</f>
        <v>OK</v>
      </c>
      <c r="AO381" s="3239"/>
      <c r="AP381" s="3238" t="str">
        <f>IF(SUM(AP379:AQ379)&lt;=AJ384,"OK","Trop")</f>
        <v>OK</v>
      </c>
      <c r="AQ381" s="3239"/>
      <c r="AR381" s="3238" t="str">
        <f>IF(SUM(AR379:AS379)&lt;=AJ384,"OK","Trop")</f>
        <v>OK</v>
      </c>
      <c r="AS381" s="3239"/>
      <c r="AT381" s="3238" t="str">
        <f>IF(SUM(AT379:AU379)&lt;=AJ384,"OK","Trop")</f>
        <v>OK</v>
      </c>
      <c r="AU381" s="3239"/>
      <c r="AV381" s="3238" t="str">
        <f>IF(SUM(AV379:AW379)&lt;=AJ384,"OK","Trop")</f>
        <v>OK</v>
      </c>
      <c r="AW381" s="3239"/>
      <c r="AX381" s="3238" t="str">
        <f>IF(SUM(AX379:AY379)&lt;=AJ384,"OK","Trop")</f>
        <v>OK</v>
      </c>
      <c r="AY381" s="3239"/>
      <c r="AZ381" s="3238" t="str">
        <f>IF(SUM(AZ379:BA379)&lt;=AJ384,"OK","Trop")</f>
        <v>OK</v>
      </c>
      <c r="BA381" s="3239"/>
      <c r="BB381" s="3238" t="str">
        <f>IF(SUM(BB379:BC379)&lt;=AJ384,"OK","Trop")</f>
        <v>OK</v>
      </c>
      <c r="BC381" s="3239"/>
      <c r="BD381" s="411"/>
      <c r="BE381" s="3238" t="str">
        <f>IF(SUM(BE379:BF379)&lt;=BK384,"OK","Trop")</f>
        <v>OK</v>
      </c>
      <c r="BF381" s="3239"/>
      <c r="BG381" s="3238" t="str">
        <f>IF(SUM(BG379:BH379)&lt;=BK384,"OK","Trop")</f>
        <v>OK</v>
      </c>
      <c r="BH381" s="3239"/>
      <c r="BI381" s="3238" t="str">
        <f>IF(SUM(BI379:BJ379)&lt;=BK384,"OK","Trop")</f>
        <v>OK</v>
      </c>
      <c r="BJ381" s="3239"/>
      <c r="BK381" s="3238" t="str">
        <f>IF(SUM(BK379:BL379)&lt;=BK384,"OK","Trop")</f>
        <v>OK</v>
      </c>
      <c r="BL381" s="3239"/>
      <c r="BM381" s="3238" t="str">
        <f>IF(SUM(BM379:BN379)&lt;=BK384,"OK","Trop")</f>
        <v>OK</v>
      </c>
      <c r="BN381" s="3239"/>
      <c r="BO381" s="3238" t="str">
        <f>IF(SUM(BO379:BP379)&lt;=BK384,"OK","Trop")</f>
        <v>OK</v>
      </c>
      <c r="BP381" s="3239"/>
      <c r="BQ381" s="3238" t="str">
        <f>IF(SUM(BQ379:BR379)&lt;=BK384,"OK","Trop")</f>
        <v>OK</v>
      </c>
      <c r="BR381" s="3239"/>
      <c r="BS381" s="3238" t="str">
        <f>IF(SUM(BS379:BT379)&lt;=BK384,"OK","Trop")</f>
        <v>OK</v>
      </c>
      <c r="BT381" s="3239"/>
      <c r="BU381" s="3238" t="str">
        <f>IF(SUM(BU379:BV379)&lt;=BK384,"OK","Trop")</f>
        <v>OK</v>
      </c>
      <c r="BV381" s="3239"/>
      <c r="BW381" s="3238" t="str">
        <f>IF(SUM(BW379:BX379)&lt;=BK384,"OK","Trop")</f>
        <v>OK</v>
      </c>
      <c r="BX381" s="3239"/>
      <c r="BY381" s="3238" t="str">
        <f>IF(SUM(BY379:BZ379)&lt;=BK384,"OK","Trop")</f>
        <v>OK</v>
      </c>
      <c r="BZ381" s="3239"/>
      <c r="CA381" s="3238" t="str">
        <f>IF(SUM(CA379:CB379)&lt;=BK384,"OK","Trop")</f>
        <v>OK</v>
      </c>
      <c r="CB381" s="3239"/>
      <c r="CC381" s="3238" t="str">
        <f>IF(SUM(CC379:CD379)&lt;=BK384,"OK","Trop")</f>
        <v>OK</v>
      </c>
      <c r="CD381" s="3239"/>
      <c r="CE381" s="412"/>
      <c r="CF381" s="3238" t="str">
        <f>IF(SUM(CF379:CG379)&lt;=CL384,"OK","Trop")</f>
        <v>OK</v>
      </c>
      <c r="CG381" s="3239"/>
      <c r="CH381" s="3238" t="str">
        <f>IF(SUM(CH379:CI379)&lt;=CL384,"OK","Trop")</f>
        <v>OK</v>
      </c>
      <c r="CI381" s="3239"/>
      <c r="CJ381" s="3238" t="str">
        <f>IF(SUM(CJ379:CK379)&lt;=CL384,"OK","Trop")</f>
        <v>OK</v>
      </c>
      <c r="CK381" s="3239"/>
      <c r="CL381" s="3238" t="str">
        <f>IF(SUM(CL379:CM379)&lt;=CL384,"OK","Trop")</f>
        <v>OK</v>
      </c>
      <c r="CM381" s="3239"/>
      <c r="CN381" s="3238" t="str">
        <f>IF(SUM(CN379:CO379)&lt;=CL384,"OK","Trop")</f>
        <v>OK</v>
      </c>
      <c r="CO381" s="3239"/>
      <c r="CP381" s="3238" t="str">
        <f>IF(SUM(CP379:CQ379)&lt;=CL384,"OK","Trop")</f>
        <v>OK</v>
      </c>
      <c r="CQ381" s="3239"/>
      <c r="CR381" s="3238" t="str">
        <f>IF(SUM(CR379:CS379)&lt;=CL384,"OK","Trop")</f>
        <v>OK</v>
      </c>
      <c r="CS381" s="3239"/>
      <c r="CT381" s="3238" t="str">
        <f>IF(SUM(CT379:CU379)&lt;=CL384,"OK","Trop")</f>
        <v>OK</v>
      </c>
      <c r="CU381" s="3239"/>
      <c r="CV381" s="3238" t="str">
        <f>IF(SUM(CV379:CW379)&lt;=CL384,"OK","Trop")</f>
        <v>OK</v>
      </c>
      <c r="CW381" s="3239"/>
      <c r="CX381" s="3238" t="str">
        <f>IF(SUM(CX379:CY379)&lt;=CL384,"OK","Trop")</f>
        <v>OK</v>
      </c>
      <c r="CY381" s="3239"/>
      <c r="CZ381" s="3238" t="str">
        <f>IF(SUM(CZ379:DA379)&lt;=CL384,"OK","Trop")</f>
        <v>OK</v>
      </c>
      <c r="DA381" s="3239"/>
      <c r="DB381" s="3238" t="str">
        <f>IF(SUM(DB379:DC379)&lt;=CL384,"OK","Trop")</f>
        <v>OK</v>
      </c>
      <c r="DC381" s="3239"/>
      <c r="DD381" s="3238" t="str">
        <f>IF(SUM(DD379:DE379)&lt;=CL384,"OK","Trop")</f>
        <v>OK</v>
      </c>
      <c r="DE381" s="3239"/>
      <c r="DF381" s="457" t="s">
        <v>1088</v>
      </c>
      <c r="DG381" s="408"/>
      <c r="DH381" s="408"/>
      <c r="DI381" s="408"/>
      <c r="DJ381" s="270"/>
      <c r="DK381" s="270"/>
      <c r="DL381" s="270"/>
      <c r="DM381" s="270"/>
      <c r="DN381" s="270"/>
      <c r="DO381" s="1122"/>
      <c r="DP381" s="564">
        <v>0</v>
      </c>
      <c r="DQ381" s="200">
        <v>0</v>
      </c>
      <c r="DR381" s="200">
        <v>0</v>
      </c>
      <c r="DS381" s="200">
        <v>0</v>
      </c>
      <c r="DT381" s="200">
        <v>0</v>
      </c>
      <c r="DU381" s="200">
        <v>0</v>
      </c>
      <c r="DV381" s="200">
        <v>0</v>
      </c>
      <c r="DW381" s="200">
        <v>0</v>
      </c>
      <c r="DX381" s="200">
        <v>0</v>
      </c>
      <c r="DY381" s="397"/>
    </row>
    <row r="382" spans="1:129" ht="15.95" customHeight="1">
      <c r="B382" s="456" t="s">
        <v>1089</v>
      </c>
      <c r="C382" s="3242" t="str">
        <f>IF(C381="OK","",SUM(C379:D379)-I384)</f>
        <v/>
      </c>
      <c r="D382" s="3243"/>
      <c r="E382" s="3242" t="str">
        <f>IF(E381="OK","",SUM(E379:F379)-I384)</f>
        <v/>
      </c>
      <c r="F382" s="3243"/>
      <c r="G382" s="3242" t="str">
        <f>IF(G381="OK","",SUM(G379:H379)-I384)</f>
        <v/>
      </c>
      <c r="H382" s="3243"/>
      <c r="I382" s="3242" t="str">
        <f>IF(I381="OK","",SUM(I379:J379)-I384)</f>
        <v/>
      </c>
      <c r="J382" s="3243"/>
      <c r="K382" s="3242" t="str">
        <f>IF(K381="OK","",SUM(K379:L379)-I384)</f>
        <v/>
      </c>
      <c r="L382" s="3243"/>
      <c r="M382" s="3242" t="str">
        <f>IF(M381="OK","",SUM(M379:N379)-I384)</f>
        <v/>
      </c>
      <c r="N382" s="3243"/>
      <c r="O382" s="3242" t="str">
        <f>IF(O381="OK","",SUM(O379:P379)-I384)</f>
        <v/>
      </c>
      <c r="P382" s="3243"/>
      <c r="Q382" s="3242" t="str">
        <f>IF(Q381="OK","",SUM(Q379:R379)-I384)</f>
        <v/>
      </c>
      <c r="R382" s="3243"/>
      <c r="S382" s="3242" t="str">
        <f>IF(S381="OK","",SUM(S379:T379)-I384)</f>
        <v/>
      </c>
      <c r="T382" s="3243"/>
      <c r="U382" s="3242" t="str">
        <f>IF(U381="OK","",SUM(U379:V379)-I384)</f>
        <v/>
      </c>
      <c r="V382" s="3243"/>
      <c r="W382" s="3242" t="str">
        <f>IF(W381="OK","",SUM(W379:X379)-I384)</f>
        <v/>
      </c>
      <c r="X382" s="3243"/>
      <c r="Y382" s="3242" t="str">
        <f>IF(Y381="OK","",SUM(Y379:Z379)-I384)</f>
        <v/>
      </c>
      <c r="Z382" s="3243"/>
      <c r="AA382" s="3242" t="str">
        <f>IF(AA381="OK","",SUM(AA379:AB379)-I384)</f>
        <v/>
      </c>
      <c r="AB382" s="3243"/>
      <c r="AC382" s="410"/>
      <c r="AD382" s="3242" t="str">
        <f>IF(AD381="OK","",SUM(AD379:AE379)-AJ384)</f>
        <v/>
      </c>
      <c r="AE382" s="3243"/>
      <c r="AF382" s="3242" t="str">
        <f>IF(AF381="OK","",SUM(AF379:AG379)-AJ384)</f>
        <v/>
      </c>
      <c r="AG382" s="3243"/>
      <c r="AH382" s="3242" t="str">
        <f>IF(AH381="OK","",SUM(AH379:AI379)-AJ384)</f>
        <v/>
      </c>
      <c r="AI382" s="3243"/>
      <c r="AJ382" s="3242" t="str">
        <f>IF(AJ381="OK","",SUM(AJ379:AK379)-AJ384)</f>
        <v/>
      </c>
      <c r="AK382" s="3243"/>
      <c r="AL382" s="3242" t="str">
        <f>IF(AL381="OK","",SUM(AL379:AM379)-AJ384)</f>
        <v/>
      </c>
      <c r="AM382" s="3243"/>
      <c r="AN382" s="3242" t="str">
        <f>IF(AN381="OK","",SUM(AN379:AO379)-AJ384)</f>
        <v/>
      </c>
      <c r="AO382" s="3243"/>
      <c r="AP382" s="3242" t="str">
        <f>IF(AP381="OK","",SUM(AP379:AQ379)-AJ384)</f>
        <v/>
      </c>
      <c r="AQ382" s="3243"/>
      <c r="AR382" s="3242" t="str">
        <f>IF(AR381="OK","",SUM(AR379:AS379)-AJ384)</f>
        <v/>
      </c>
      <c r="AS382" s="3243"/>
      <c r="AT382" s="3242" t="str">
        <f>IF(AT381="OK","",SUM(AT379:AU379)-AJ384)</f>
        <v/>
      </c>
      <c r="AU382" s="3243"/>
      <c r="AV382" s="3242" t="str">
        <f>IF(AV381="OK","",SUM(AV379:AW379)-AJ384)</f>
        <v/>
      </c>
      <c r="AW382" s="3243"/>
      <c r="AX382" s="3242" t="str">
        <f>IF(AX381="OK","",SUM(AX379:AY379)-AJ384)</f>
        <v/>
      </c>
      <c r="AY382" s="3243"/>
      <c r="AZ382" s="3242" t="str">
        <f>IF(AZ381="OK","",SUM(AZ379:BA379)-AJ384)</f>
        <v/>
      </c>
      <c r="BA382" s="3243"/>
      <c r="BB382" s="3242" t="str">
        <f>IF(BB381="OK","",SUM(BB379:BC379)-AJ384)</f>
        <v/>
      </c>
      <c r="BC382" s="3243"/>
      <c r="BD382" s="411"/>
      <c r="BE382" s="3242" t="str">
        <f>IF(BE381="OK","",SUM(BE379:BF379)-BK384)</f>
        <v/>
      </c>
      <c r="BF382" s="3243"/>
      <c r="BG382" s="3242" t="str">
        <f>IF(BG381="OK","",SUM(BG379:BH379)-BK384)</f>
        <v/>
      </c>
      <c r="BH382" s="3243"/>
      <c r="BI382" s="3242" t="str">
        <f>IF(BI381="OK","",SUM(BI379:BJ379)-BK384)</f>
        <v/>
      </c>
      <c r="BJ382" s="3243"/>
      <c r="BK382" s="3242" t="str">
        <f>IF(BK381="OK","",SUM(BK379:BL379)-BK384)</f>
        <v/>
      </c>
      <c r="BL382" s="3243"/>
      <c r="BM382" s="3242" t="str">
        <f>IF(BM381="OK","",SUM(BM379:BN379)-BK384)</f>
        <v/>
      </c>
      <c r="BN382" s="3243"/>
      <c r="BO382" s="3242" t="str">
        <f>IF(BO381="OK","",SUM(BO379:BP379)-BK384)</f>
        <v/>
      </c>
      <c r="BP382" s="3243"/>
      <c r="BQ382" s="3242" t="str">
        <f>IF(BQ381="OK","",SUM(BQ379:BR379)-BK384)</f>
        <v/>
      </c>
      <c r="BR382" s="3243"/>
      <c r="BS382" s="3242" t="str">
        <f>IF(BS381="OK","",SUM(BS379:BT379)-BK384)</f>
        <v/>
      </c>
      <c r="BT382" s="3243"/>
      <c r="BU382" s="3242" t="str">
        <f>IF(BU381="OK","",SUM(BU379:BV379)-BK384)</f>
        <v/>
      </c>
      <c r="BV382" s="3243"/>
      <c r="BW382" s="3242" t="str">
        <f>IF(BW381="OK","",SUM(BW379:BX379)-BK384)</f>
        <v/>
      </c>
      <c r="BX382" s="3243"/>
      <c r="BY382" s="3242" t="str">
        <f>IF(BY381="OK","",SUM(BY379:BZ379)-BK384)</f>
        <v/>
      </c>
      <c r="BZ382" s="3243"/>
      <c r="CA382" s="3242" t="str">
        <f>IF(CA381="OK","",SUM(CA379:CB379)-BK384)</f>
        <v/>
      </c>
      <c r="CB382" s="3243"/>
      <c r="CC382" s="3242" t="str">
        <f>IF(CC381="OK","",SUM(CC379:CD379)-BK384)</f>
        <v/>
      </c>
      <c r="CD382" s="3243"/>
      <c r="CE382" s="412"/>
      <c r="CF382" s="3242" t="str">
        <f>IF(CF381="OK","",SUM(CF379:CG379)-CL384)</f>
        <v/>
      </c>
      <c r="CG382" s="3243"/>
      <c r="CH382" s="3242" t="str">
        <f>IF(CH381="OK","",SUM(CH379:CI379)-CL384)</f>
        <v/>
      </c>
      <c r="CI382" s="3243"/>
      <c r="CJ382" s="3242" t="str">
        <f>IF(CJ381="OK","",SUM(CJ379:CK379)-CL384)</f>
        <v/>
      </c>
      <c r="CK382" s="3243"/>
      <c r="CL382" s="3242" t="str">
        <f>IF(CL381="OK","",SUM(CL379:CM379)-CL384)</f>
        <v/>
      </c>
      <c r="CM382" s="3243"/>
      <c r="CN382" s="3242" t="str">
        <f>IF(CN381="OK","",SUM(CN379:CO379)-CL384)</f>
        <v/>
      </c>
      <c r="CO382" s="3243"/>
      <c r="CP382" s="3242" t="str">
        <f>IF(CP381="OK","",SUM(CP379:CQ379)-CL384)</f>
        <v/>
      </c>
      <c r="CQ382" s="3243"/>
      <c r="CR382" s="3242" t="str">
        <f>IF(CR381="OK","",SUM(CR379:CS379)-CL384)</f>
        <v/>
      </c>
      <c r="CS382" s="3243"/>
      <c r="CT382" s="3242" t="str">
        <f>IF(CT381="OK","",SUM(CT379:CU379)-CL384)</f>
        <v/>
      </c>
      <c r="CU382" s="3243"/>
      <c r="CV382" s="3242" t="str">
        <f>IF(CV381="OK","",SUM(CV379:CW379)-CL384)</f>
        <v/>
      </c>
      <c r="CW382" s="3243"/>
      <c r="CX382" s="3242" t="str">
        <f>IF(CX381="OK","",SUM(CX379:CY379)-CL384)</f>
        <v/>
      </c>
      <c r="CY382" s="3243"/>
      <c r="CZ382" s="3242" t="str">
        <f>IF(CZ381="OK","",SUM(CZ379:DA379)-CL384)</f>
        <v/>
      </c>
      <c r="DA382" s="3243"/>
      <c r="DB382" s="3242" t="str">
        <f>IF(DB381="OK","",SUM(DB379:DC379)-CL384)</f>
        <v/>
      </c>
      <c r="DC382" s="3243"/>
      <c r="DD382" s="3242" t="str">
        <f>IF(DD381="OK","",SUM(DD379:DE379)-CL384)</f>
        <v/>
      </c>
      <c r="DE382" s="3243"/>
      <c r="DF382" s="457" t="s">
        <v>1090</v>
      </c>
      <c r="DG382" s="408"/>
      <c r="DH382" s="408"/>
      <c r="DI382" s="408"/>
      <c r="DJ382" s="270"/>
      <c r="DK382" s="270"/>
      <c r="DL382" s="270"/>
      <c r="DM382" s="270"/>
      <c r="DN382" s="270"/>
      <c r="DO382" s="1122"/>
      <c r="DP382" s="564">
        <v>0</v>
      </c>
      <c r="DQ382" s="200">
        <v>0</v>
      </c>
      <c r="DR382" s="200">
        <v>0</v>
      </c>
      <c r="DS382" s="200">
        <v>0</v>
      </c>
      <c r="DT382" s="200">
        <v>0</v>
      </c>
      <c r="DU382" s="200">
        <v>0</v>
      </c>
      <c r="DV382" s="200">
        <v>0</v>
      </c>
      <c r="DW382" s="200">
        <v>0</v>
      </c>
      <c r="DX382" s="200">
        <v>0</v>
      </c>
      <c r="DY382" s="397"/>
    </row>
    <row r="383" spans="1:129" ht="15.95" customHeight="1">
      <c r="B383" s="1429">
        <f>COUNTA(B164:B198)</f>
        <v>34</v>
      </c>
      <c r="C383" s="1124" t="s">
        <v>1091</v>
      </c>
      <c r="D383" s="460"/>
      <c r="E383" s="461"/>
      <c r="F383" s="461"/>
      <c r="G383" s="461"/>
      <c r="H383" s="462"/>
      <c r="I383" s="459" t="s">
        <v>1092</v>
      </c>
      <c r="J383" s="460"/>
      <c r="K383" s="461"/>
      <c r="L383" s="461"/>
      <c r="M383" s="461"/>
      <c r="N383" s="463"/>
      <c r="O383" s="459" t="s">
        <v>1093</v>
      </c>
      <c r="P383" s="461"/>
      <c r="Q383" s="461"/>
      <c r="R383" s="461"/>
      <c r="S383" s="463"/>
      <c r="T383" s="459" t="s">
        <v>1094</v>
      </c>
      <c r="U383" s="464"/>
      <c r="V383" s="461"/>
      <c r="W383" s="461"/>
      <c r="X383" s="461"/>
      <c r="Y383" s="461"/>
      <c r="Z383" s="461"/>
      <c r="AA383" s="461"/>
      <c r="AB383" s="463"/>
      <c r="AC383" s="410"/>
      <c r="AD383" s="1124" t="s">
        <v>1091</v>
      </c>
      <c r="AE383" s="460"/>
      <c r="AF383" s="461"/>
      <c r="AG383" s="461"/>
      <c r="AH383" s="461"/>
      <c r="AI383" s="462"/>
      <c r="AJ383" s="459" t="s">
        <v>1092</v>
      </c>
      <c r="AK383" s="460"/>
      <c r="AL383" s="461"/>
      <c r="AM383" s="461"/>
      <c r="AN383" s="461"/>
      <c r="AO383" s="463"/>
      <c r="AP383" s="459" t="s">
        <v>1093</v>
      </c>
      <c r="AQ383" s="461"/>
      <c r="AR383" s="461"/>
      <c r="AS383" s="461"/>
      <c r="AT383" s="463"/>
      <c r="AU383" s="459" t="s">
        <v>1094</v>
      </c>
      <c r="AV383" s="464"/>
      <c r="AW383" s="461"/>
      <c r="AX383" s="461"/>
      <c r="AY383" s="461"/>
      <c r="AZ383" s="461"/>
      <c r="BA383" s="461"/>
      <c r="BB383" s="461"/>
      <c r="BC383" s="463"/>
      <c r="BD383" s="411"/>
      <c r="BE383" s="1124" t="s">
        <v>1091</v>
      </c>
      <c r="BF383" s="460"/>
      <c r="BG383" s="461"/>
      <c r="BH383" s="461"/>
      <c r="BI383" s="461"/>
      <c r="BJ383" s="462"/>
      <c r="BK383" s="459" t="s">
        <v>1092</v>
      </c>
      <c r="BL383" s="460"/>
      <c r="BM383" s="461"/>
      <c r="BN383" s="461"/>
      <c r="BO383" s="461"/>
      <c r="BP383" s="463"/>
      <c r="BQ383" s="459" t="s">
        <v>1093</v>
      </c>
      <c r="BR383" s="461"/>
      <c r="BS383" s="461"/>
      <c r="BT383" s="461"/>
      <c r="BU383" s="463"/>
      <c r="BV383" s="459" t="s">
        <v>1094</v>
      </c>
      <c r="BW383" s="464"/>
      <c r="BX383" s="461"/>
      <c r="BY383" s="461"/>
      <c r="BZ383" s="461"/>
      <c r="CA383" s="461"/>
      <c r="CB383" s="461"/>
      <c r="CC383" s="461"/>
      <c r="CD383" s="463"/>
      <c r="CE383" s="412"/>
      <c r="CF383" s="1124" t="s">
        <v>1091</v>
      </c>
      <c r="CG383" s="460"/>
      <c r="CH383" s="461"/>
      <c r="CI383" s="461"/>
      <c r="CJ383" s="461"/>
      <c r="CK383" s="462"/>
      <c r="CL383" s="459" t="s">
        <v>1092</v>
      </c>
      <c r="CM383" s="460"/>
      <c r="CN383" s="461"/>
      <c r="CO383" s="461"/>
      <c r="CP383" s="461"/>
      <c r="CQ383" s="463"/>
      <c r="CR383" s="459" t="s">
        <v>1093</v>
      </c>
      <c r="CS383" s="461"/>
      <c r="CT383" s="461"/>
      <c r="CU383" s="461"/>
      <c r="CV383" s="463"/>
      <c r="CW383" s="459" t="s">
        <v>1094</v>
      </c>
      <c r="CX383" s="464"/>
      <c r="CY383" s="461"/>
      <c r="CZ383" s="461"/>
      <c r="DA383" s="461"/>
      <c r="DB383" s="461"/>
      <c r="DC383" s="461"/>
      <c r="DD383" s="461"/>
      <c r="DE383" s="463"/>
      <c r="DF383" s="3647">
        <f>B383</f>
        <v>34</v>
      </c>
      <c r="DG383" s="3648"/>
      <c r="DH383" s="3648"/>
      <c r="DI383" s="520" t="s">
        <v>1095</v>
      </c>
      <c r="DJ383" s="520"/>
      <c r="DK383" s="270"/>
      <c r="DL383" s="270"/>
      <c r="DM383" s="270"/>
      <c r="DN383" s="270"/>
      <c r="DO383" s="1122"/>
      <c r="DP383" s="564">
        <v>0</v>
      </c>
      <c r="DQ383" s="200">
        <v>0</v>
      </c>
      <c r="DR383" s="200">
        <v>0</v>
      </c>
      <c r="DS383" s="200">
        <v>0</v>
      </c>
      <c r="DT383" s="200">
        <v>0</v>
      </c>
      <c r="DU383" s="200">
        <v>0</v>
      </c>
      <c r="DV383" s="200">
        <v>0</v>
      </c>
      <c r="DW383" s="200">
        <v>0</v>
      </c>
      <c r="DX383" s="200">
        <v>0</v>
      </c>
      <c r="DY383" s="397"/>
    </row>
    <row r="384" spans="1:129" ht="15.95" customHeight="1" thickBot="1">
      <c r="B384" s="466" t="s">
        <v>1096</v>
      </c>
      <c r="C384" s="3198">
        <v>20</v>
      </c>
      <c r="D384" s="3199"/>
      <c r="E384" s="3199"/>
      <c r="F384" s="3199"/>
      <c r="G384" s="3199"/>
      <c r="H384" s="3200"/>
      <c r="I384" s="3201">
        <f>(J377/P377)*C384</f>
        <v>4</v>
      </c>
      <c r="J384" s="3202"/>
      <c r="K384" s="3202"/>
      <c r="L384" s="3202"/>
      <c r="M384" s="3202"/>
      <c r="N384" s="3203"/>
      <c r="O384" s="3201">
        <f>SUM(C379:AB379)</f>
        <v>0</v>
      </c>
      <c r="P384" s="3202"/>
      <c r="Q384" s="3202"/>
      <c r="R384" s="3202"/>
      <c r="S384" s="3203"/>
      <c r="T384" s="3201" t="str">
        <f>IF(O384&lt;=I384,"OK","Trop")</f>
        <v>OK</v>
      </c>
      <c r="U384" s="3202"/>
      <c r="V384" s="3202"/>
      <c r="W384" s="3202"/>
      <c r="X384" s="3202"/>
      <c r="Y384" s="3196" t="str">
        <f>IF(O384&lt;=I384,"",IF(O384&gt;I384,O384-I384))</f>
        <v/>
      </c>
      <c r="Z384" s="3196"/>
      <c r="AA384" s="3196"/>
      <c r="AB384" s="3197"/>
      <c r="AC384" s="410"/>
      <c r="AD384" s="3198">
        <v>20</v>
      </c>
      <c r="AE384" s="3199"/>
      <c r="AF384" s="3199"/>
      <c r="AG384" s="3199"/>
      <c r="AH384" s="3199"/>
      <c r="AI384" s="3200"/>
      <c r="AJ384" s="3201">
        <f>(AK377/AQ377)*AD384</f>
        <v>6</v>
      </c>
      <c r="AK384" s="3202"/>
      <c r="AL384" s="3202"/>
      <c r="AM384" s="3202"/>
      <c r="AN384" s="3202"/>
      <c r="AO384" s="3203"/>
      <c r="AP384" s="3201">
        <f>SUM(AD379:BC379)</f>
        <v>0</v>
      </c>
      <c r="AQ384" s="3202"/>
      <c r="AR384" s="3202"/>
      <c r="AS384" s="3202"/>
      <c r="AT384" s="3203"/>
      <c r="AU384" s="3201" t="str">
        <f>IF(AP384&lt;=AJ384,"OK","Trop")</f>
        <v>OK</v>
      </c>
      <c r="AV384" s="3202"/>
      <c r="AW384" s="3202"/>
      <c r="AX384" s="3202"/>
      <c r="AY384" s="3202"/>
      <c r="AZ384" s="3196" t="str">
        <f>IF(AP384&lt;=AJ384,"",IF(AP384&gt;AJ384,AP384-AJ384))</f>
        <v/>
      </c>
      <c r="BA384" s="3196"/>
      <c r="BB384" s="3196"/>
      <c r="BC384" s="3197"/>
      <c r="BD384" s="411"/>
      <c r="BE384" s="3198">
        <v>20</v>
      </c>
      <c r="BF384" s="3199"/>
      <c r="BG384" s="3199"/>
      <c r="BH384" s="3199"/>
      <c r="BI384" s="3199"/>
      <c r="BJ384" s="3200"/>
      <c r="BK384" s="3201">
        <f>(BL377/BR377)*BE384</f>
        <v>6</v>
      </c>
      <c r="BL384" s="3202"/>
      <c r="BM384" s="3202"/>
      <c r="BN384" s="3202"/>
      <c r="BO384" s="3202"/>
      <c r="BP384" s="3203"/>
      <c r="BQ384" s="3201">
        <f>SUM(BE379:CD379)</f>
        <v>0</v>
      </c>
      <c r="BR384" s="3202"/>
      <c r="BS384" s="3202"/>
      <c r="BT384" s="3202"/>
      <c r="BU384" s="3203"/>
      <c r="BV384" s="3201" t="str">
        <f>IF(BQ384&lt;=BK384,"OK","Trop")</f>
        <v>OK</v>
      </c>
      <c r="BW384" s="3202"/>
      <c r="BX384" s="3202"/>
      <c r="BY384" s="3202"/>
      <c r="BZ384" s="3202"/>
      <c r="CA384" s="3196" t="str">
        <f>IF(BQ384&lt;=BK384,"",IF(BQ384&gt;BK384,BQ384-BK384))</f>
        <v/>
      </c>
      <c r="CB384" s="3196"/>
      <c r="CC384" s="3196"/>
      <c r="CD384" s="3197"/>
      <c r="CE384" s="412"/>
      <c r="CF384" s="3198">
        <v>40</v>
      </c>
      <c r="CG384" s="3199"/>
      <c r="CH384" s="3199"/>
      <c r="CI384" s="3199"/>
      <c r="CJ384" s="3199"/>
      <c r="CK384" s="3200"/>
      <c r="CL384" s="3201">
        <f>(CM377/CS377)*CF384</f>
        <v>8</v>
      </c>
      <c r="CM384" s="3202"/>
      <c r="CN384" s="3202"/>
      <c r="CO384" s="3202"/>
      <c r="CP384" s="3202"/>
      <c r="CQ384" s="3203"/>
      <c r="CR384" s="3201">
        <f>SUM(CF379:DE379)</f>
        <v>0</v>
      </c>
      <c r="CS384" s="3202"/>
      <c r="CT384" s="3202"/>
      <c r="CU384" s="3202"/>
      <c r="CV384" s="3203"/>
      <c r="CW384" s="3201" t="str">
        <f>IF(CR384&lt;=CL384,"OK","Trop")</f>
        <v>OK</v>
      </c>
      <c r="CX384" s="3202"/>
      <c r="CY384" s="3202"/>
      <c r="CZ384" s="3202"/>
      <c r="DA384" s="3202"/>
      <c r="DB384" s="3196" t="str">
        <f>IF(CR384&lt;=CL384,"",IF(CR384&gt;CL384,CR384-CL384))</f>
        <v/>
      </c>
      <c r="DC384" s="3196"/>
      <c r="DD384" s="3196"/>
      <c r="DE384" s="3197"/>
      <c r="DF384" s="1125" t="s">
        <v>1164</v>
      </c>
      <c r="DG384" s="1126"/>
      <c r="DH384" s="1126"/>
      <c r="DI384" s="1126"/>
      <c r="DJ384" s="1126"/>
      <c r="DK384" s="1126"/>
      <c r="DL384" s="1126"/>
      <c r="DM384" s="1126"/>
      <c r="DN384" s="1126"/>
      <c r="DO384" s="1127"/>
      <c r="DP384" s="564">
        <v>0</v>
      </c>
      <c r="DQ384" s="200">
        <v>0</v>
      </c>
      <c r="DR384" s="200">
        <v>0</v>
      </c>
      <c r="DS384" s="200">
        <v>0</v>
      </c>
      <c r="DT384" s="200">
        <v>0</v>
      </c>
      <c r="DU384" s="200">
        <v>0</v>
      </c>
      <c r="DV384" s="200">
        <v>0</v>
      </c>
      <c r="DW384" s="200">
        <v>0</v>
      </c>
      <c r="DX384" s="200">
        <v>0</v>
      </c>
      <c r="DY384" s="397"/>
    </row>
    <row r="385" spans="1:129" ht="15.9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129"/>
      <c r="BC385" s="129"/>
      <c r="BD385" s="129"/>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c r="CG385" s="129"/>
      <c r="CH385" s="129"/>
      <c r="CI385" s="129"/>
      <c r="CJ385" s="129"/>
      <c r="CK385" s="129"/>
      <c r="CL385" s="129"/>
      <c r="CM385" s="129"/>
      <c r="CN385" s="129"/>
      <c r="CO385" s="129"/>
      <c r="CP385" s="129"/>
      <c r="CQ385" s="129"/>
      <c r="CR385" s="129"/>
      <c r="CS385" s="129"/>
      <c r="CT385" s="129"/>
      <c r="CU385" s="129"/>
      <c r="CV385" s="129"/>
      <c r="CW385" s="129"/>
      <c r="CX385" s="129"/>
      <c r="CY385" s="129"/>
      <c r="CZ385" s="129"/>
      <c r="DA385" s="129"/>
      <c r="DB385" s="129"/>
      <c r="DC385" s="129"/>
      <c r="DD385" s="129"/>
      <c r="DE385" s="129"/>
      <c r="DF385" s="129"/>
      <c r="DG385" s="129"/>
      <c r="DI385" s="564"/>
      <c r="DJ385" s="564"/>
      <c r="DK385" s="564"/>
      <c r="DL385" s="564"/>
      <c r="DM385" s="395"/>
      <c r="DN385" s="395"/>
      <c r="DO385" s="395"/>
      <c r="DP385" s="564"/>
      <c r="DQ385" s="200"/>
      <c r="DR385" s="200"/>
      <c r="DS385" s="200"/>
      <c r="DT385" s="200"/>
      <c r="DU385" s="200"/>
      <c r="DV385" s="200"/>
      <c r="DW385" s="200"/>
      <c r="DX385" s="200"/>
      <c r="DY385" s="397"/>
    </row>
    <row r="386" spans="1:129" ht="15.95" customHeight="1">
      <c r="B386" s="3655" t="s">
        <v>1247</v>
      </c>
      <c r="C386" s="3679" t="str">
        <f>B49</f>
        <v>Fromages par portion &lt; 100 mg de calcium  30 (à 40) g Ados-Adultes</v>
      </c>
      <c r="D386" s="3679"/>
      <c r="E386" s="3679"/>
      <c r="F386" s="3679"/>
      <c r="G386" s="3679"/>
      <c r="H386" s="3679"/>
      <c r="I386" s="3679"/>
      <c r="J386" s="3679"/>
      <c r="K386" s="3679"/>
      <c r="L386" s="3679"/>
      <c r="M386" s="3679"/>
      <c r="N386" s="3679"/>
      <c r="O386" s="3679"/>
      <c r="P386" s="3679"/>
      <c r="Q386" s="3679"/>
      <c r="R386" s="3679"/>
      <c r="S386" s="3679"/>
      <c r="T386" s="3679"/>
      <c r="U386" s="3679"/>
      <c r="V386" s="3679"/>
      <c r="W386" s="3679"/>
      <c r="X386" s="3679"/>
      <c r="Y386" s="3679"/>
      <c r="Z386" s="3679"/>
      <c r="AA386" s="3679"/>
      <c r="AB386" s="3679"/>
      <c r="AC386" s="3679"/>
      <c r="AD386" s="3679"/>
      <c r="AE386" s="3679"/>
      <c r="AF386" s="3679"/>
      <c r="AG386" s="3679"/>
      <c r="AH386" s="3679"/>
      <c r="AI386" s="3679"/>
      <c r="AJ386" s="3679"/>
      <c r="AK386" s="3679"/>
      <c r="AL386" s="3679"/>
      <c r="AM386" s="3679"/>
      <c r="AN386" s="3679"/>
      <c r="AO386" s="3679"/>
      <c r="AP386" s="3679"/>
      <c r="AQ386" s="3679"/>
      <c r="AR386" s="3679"/>
      <c r="AS386" s="3679"/>
      <c r="AT386" s="3679"/>
      <c r="AU386" s="3679"/>
      <c r="AV386" s="3679"/>
      <c r="AW386" s="3679"/>
      <c r="AX386" s="3679"/>
      <c r="AY386" s="3679"/>
      <c r="AZ386" s="3679"/>
      <c r="BA386" s="3679"/>
      <c r="BB386" s="3679"/>
      <c r="BC386" s="3679"/>
      <c r="BD386" s="3679"/>
      <c r="BE386" s="3679"/>
      <c r="BF386" s="3679"/>
      <c r="BG386" s="3679"/>
      <c r="BH386" s="3679"/>
      <c r="BI386" s="3679"/>
      <c r="BJ386" s="3679"/>
      <c r="BK386" s="3679"/>
      <c r="BL386" s="3679"/>
      <c r="BM386" s="3679"/>
      <c r="BN386" s="3679"/>
      <c r="BO386" s="3679"/>
      <c r="BP386" s="3679"/>
      <c r="BQ386" s="3679"/>
      <c r="BR386" s="3679"/>
      <c r="BS386" s="3679"/>
      <c r="BT386" s="3679"/>
      <c r="BU386" s="3679"/>
      <c r="BV386" s="3679"/>
      <c r="BW386" s="3679"/>
      <c r="BX386" s="3679"/>
      <c r="BY386" s="3679"/>
      <c r="BZ386" s="3679"/>
      <c r="CA386" s="3679"/>
      <c r="CB386" s="3679"/>
      <c r="CC386" s="3679"/>
      <c r="CD386" s="3679"/>
      <c r="CE386" s="3679"/>
      <c r="CF386" s="3679"/>
      <c r="CG386" s="3679"/>
      <c r="CH386" s="3679"/>
      <c r="CI386" s="3679"/>
      <c r="CJ386" s="3679"/>
      <c r="CK386" s="3679"/>
      <c r="CL386" s="3679"/>
      <c r="CM386" s="3679"/>
      <c r="CN386" s="3679"/>
      <c r="CO386" s="3679"/>
      <c r="CP386" s="3679"/>
      <c r="CQ386" s="3679"/>
      <c r="CR386" s="3681" t="s">
        <v>1163</v>
      </c>
      <c r="CS386" s="3681"/>
      <c r="CT386" s="3681"/>
      <c r="CU386" s="3681"/>
      <c r="CV386" s="3681"/>
      <c r="CW386" s="3681"/>
      <c r="CX386" s="3681"/>
      <c r="CY386" s="3681"/>
      <c r="CZ386" s="3681"/>
      <c r="DA386" s="3681"/>
      <c r="DB386" s="3681"/>
      <c r="DC386" s="3681"/>
      <c r="DD386" s="3681"/>
      <c r="DE386" s="3681"/>
      <c r="DF386" s="3673">
        <f>ROW(DE53)</f>
        <v>53</v>
      </c>
      <c r="DG386" s="3673" t="s">
        <v>1124</v>
      </c>
      <c r="DH386" s="3673">
        <f>ROW(DE65)</f>
        <v>65</v>
      </c>
      <c r="DI386" s="3675" t="str">
        <f>C386</f>
        <v>Fromages par portion &lt; 100 mg de calcium  30 (à 40) g Ados-Adultes</v>
      </c>
      <c r="DJ386" s="3675"/>
      <c r="DK386" s="3675"/>
      <c r="DL386" s="3675"/>
      <c r="DM386" s="3675"/>
      <c r="DN386" s="3675"/>
      <c r="DO386" s="3676"/>
      <c r="DP386" s="564">
        <v>0</v>
      </c>
      <c r="DQ386" s="200">
        <v>0</v>
      </c>
      <c r="DR386" s="200">
        <v>0</v>
      </c>
      <c r="DS386" s="200">
        <v>0</v>
      </c>
      <c r="DT386" s="200">
        <v>0</v>
      </c>
      <c r="DU386" s="200">
        <v>0</v>
      </c>
      <c r="DV386" s="200">
        <v>0</v>
      </c>
      <c r="DW386" s="200">
        <v>0</v>
      </c>
      <c r="DX386" s="200">
        <v>0</v>
      </c>
      <c r="DY386" s="397"/>
    </row>
    <row r="387" spans="1:129" ht="15.95" customHeight="1">
      <c r="B387" s="3656"/>
      <c r="C387" s="3680"/>
      <c r="D387" s="3680"/>
      <c r="E387" s="3680"/>
      <c r="F387" s="3680"/>
      <c r="G387" s="3680"/>
      <c r="H387" s="3680"/>
      <c r="I387" s="3680"/>
      <c r="J387" s="3680"/>
      <c r="K387" s="3680"/>
      <c r="L387" s="3680"/>
      <c r="M387" s="3680"/>
      <c r="N387" s="3680"/>
      <c r="O387" s="3680"/>
      <c r="P387" s="3680"/>
      <c r="Q387" s="3680"/>
      <c r="R387" s="3680"/>
      <c r="S387" s="3680"/>
      <c r="T387" s="3680"/>
      <c r="U387" s="3680"/>
      <c r="V387" s="3680"/>
      <c r="W387" s="3680"/>
      <c r="X387" s="3680"/>
      <c r="Y387" s="3680"/>
      <c r="Z387" s="3680"/>
      <c r="AA387" s="3680"/>
      <c r="AB387" s="3680"/>
      <c r="AC387" s="3680"/>
      <c r="AD387" s="3680"/>
      <c r="AE387" s="3680"/>
      <c r="AF387" s="3680"/>
      <c r="AG387" s="3680"/>
      <c r="AH387" s="3680"/>
      <c r="AI387" s="3680"/>
      <c r="AJ387" s="3680"/>
      <c r="AK387" s="3680"/>
      <c r="AL387" s="3680"/>
      <c r="AM387" s="3680"/>
      <c r="AN387" s="3680"/>
      <c r="AO387" s="3680"/>
      <c r="AP387" s="3680"/>
      <c r="AQ387" s="3680"/>
      <c r="AR387" s="3680"/>
      <c r="AS387" s="3680"/>
      <c r="AT387" s="3680"/>
      <c r="AU387" s="3680"/>
      <c r="AV387" s="3680"/>
      <c r="AW387" s="3680"/>
      <c r="AX387" s="3680"/>
      <c r="AY387" s="3680"/>
      <c r="AZ387" s="3680"/>
      <c r="BA387" s="3680"/>
      <c r="BB387" s="3680"/>
      <c r="BC387" s="3680"/>
      <c r="BD387" s="3680"/>
      <c r="BE387" s="3680"/>
      <c r="BF387" s="3680"/>
      <c r="BG387" s="3680"/>
      <c r="BH387" s="3680"/>
      <c r="BI387" s="3680"/>
      <c r="BJ387" s="3680"/>
      <c r="BK387" s="3680"/>
      <c r="BL387" s="3680"/>
      <c r="BM387" s="3680"/>
      <c r="BN387" s="3680"/>
      <c r="BO387" s="3680"/>
      <c r="BP387" s="3680"/>
      <c r="BQ387" s="3680"/>
      <c r="BR387" s="3680"/>
      <c r="BS387" s="3680"/>
      <c r="BT387" s="3680"/>
      <c r="BU387" s="3680"/>
      <c r="BV387" s="3680"/>
      <c r="BW387" s="3680"/>
      <c r="BX387" s="3680"/>
      <c r="BY387" s="3680"/>
      <c r="BZ387" s="3680"/>
      <c r="CA387" s="3680"/>
      <c r="CB387" s="3680"/>
      <c r="CC387" s="3680"/>
      <c r="CD387" s="3680"/>
      <c r="CE387" s="3680"/>
      <c r="CF387" s="3680"/>
      <c r="CG387" s="3680"/>
      <c r="CH387" s="3680"/>
      <c r="CI387" s="3680"/>
      <c r="CJ387" s="3680"/>
      <c r="CK387" s="3680"/>
      <c r="CL387" s="3680"/>
      <c r="CM387" s="3680"/>
      <c r="CN387" s="3680"/>
      <c r="CO387" s="3680"/>
      <c r="CP387" s="3680"/>
      <c r="CQ387" s="3680"/>
      <c r="CR387" s="3681"/>
      <c r="CS387" s="3681"/>
      <c r="CT387" s="3681"/>
      <c r="CU387" s="3681"/>
      <c r="CV387" s="3681"/>
      <c r="CW387" s="3681"/>
      <c r="CX387" s="3681"/>
      <c r="CY387" s="3681"/>
      <c r="CZ387" s="3681"/>
      <c r="DA387" s="3681"/>
      <c r="DB387" s="3681"/>
      <c r="DC387" s="3681"/>
      <c r="DD387" s="3681"/>
      <c r="DE387" s="3681"/>
      <c r="DF387" s="3674"/>
      <c r="DG387" s="3674"/>
      <c r="DH387" s="3674"/>
      <c r="DI387" s="3677"/>
      <c r="DJ387" s="3677"/>
      <c r="DK387" s="3677"/>
      <c r="DL387" s="3677"/>
      <c r="DM387" s="3677"/>
      <c r="DN387" s="3677"/>
      <c r="DO387" s="3678"/>
      <c r="DP387" s="564">
        <v>0</v>
      </c>
      <c r="DQ387" s="200">
        <v>0</v>
      </c>
      <c r="DR387" s="200">
        <v>0</v>
      </c>
      <c r="DS387" s="200">
        <v>0</v>
      </c>
      <c r="DT387" s="200">
        <v>0</v>
      </c>
      <c r="DU387" s="200">
        <v>0</v>
      </c>
      <c r="DV387" s="200">
        <v>0</v>
      </c>
      <c r="DW387" s="200">
        <v>0</v>
      </c>
      <c r="DX387" s="200">
        <v>0</v>
      </c>
      <c r="DY387" s="397"/>
    </row>
    <row r="388" spans="1:129" ht="15.95" customHeight="1">
      <c r="B388" s="444" t="s">
        <v>1080</v>
      </c>
      <c r="C388" s="1108" t="s">
        <v>1076</v>
      </c>
      <c r="D388" s="1109"/>
      <c r="E388" s="1109"/>
      <c r="F388" s="1109"/>
      <c r="G388" s="1109"/>
      <c r="H388" s="1109"/>
      <c r="I388" s="1110" t="s">
        <v>1081</v>
      </c>
      <c r="J388" s="3185">
        <v>7</v>
      </c>
      <c r="K388" s="3185"/>
      <c r="L388" s="1109" t="s">
        <v>1082</v>
      </c>
      <c r="M388" s="1109"/>
      <c r="N388" s="1111"/>
      <c r="O388" s="1111"/>
      <c r="P388" s="3186">
        <v>20</v>
      </c>
      <c r="Q388" s="3186"/>
      <c r="R388" s="1109" t="s">
        <v>1083</v>
      </c>
      <c r="S388" s="1112"/>
      <c r="T388" s="1109"/>
      <c r="U388" s="1109"/>
      <c r="V388" s="1109"/>
      <c r="W388" s="1109"/>
      <c r="X388" s="1109"/>
      <c r="Y388" s="1109"/>
      <c r="Z388" s="1109"/>
      <c r="AA388" s="1109"/>
      <c r="AB388" s="1113"/>
      <c r="AC388" s="410"/>
      <c r="AD388" s="1108"/>
      <c r="AE388" s="1109"/>
      <c r="AF388" s="1109"/>
      <c r="AG388" s="1109"/>
      <c r="AH388" s="1109"/>
      <c r="AI388" s="1109"/>
      <c r="AJ388" s="1110" t="s">
        <v>1081</v>
      </c>
      <c r="AK388" s="3185">
        <v>7</v>
      </c>
      <c r="AL388" s="3185"/>
      <c r="AM388" s="1109" t="s">
        <v>1082</v>
      </c>
      <c r="AN388" s="1109"/>
      <c r="AO388" s="1111"/>
      <c r="AP388" s="1111"/>
      <c r="AQ388" s="3186">
        <v>20</v>
      </c>
      <c r="AR388" s="3186"/>
      <c r="AS388" s="1109" t="s">
        <v>1083</v>
      </c>
      <c r="AT388" s="1112"/>
      <c r="AU388" s="1109"/>
      <c r="AV388" s="1109"/>
      <c r="AW388" s="1109"/>
      <c r="AX388" s="1109"/>
      <c r="AY388" s="1109"/>
      <c r="AZ388" s="1109"/>
      <c r="BA388" s="1109"/>
      <c r="BB388" s="1109"/>
      <c r="BC388" s="1113"/>
      <c r="BD388" s="411"/>
      <c r="BE388" s="1108"/>
      <c r="BF388" s="1109"/>
      <c r="BG388" s="1109"/>
      <c r="BH388" s="1109"/>
      <c r="BI388" s="1109"/>
      <c r="BJ388" s="1109"/>
      <c r="BK388" s="1110" t="s">
        <v>1081</v>
      </c>
      <c r="BL388" s="3185">
        <v>7</v>
      </c>
      <c r="BM388" s="3185"/>
      <c r="BN388" s="1109" t="s">
        <v>1082</v>
      </c>
      <c r="BO388" s="1109"/>
      <c r="BP388" s="1111"/>
      <c r="BQ388" s="1111"/>
      <c r="BR388" s="3186">
        <v>20</v>
      </c>
      <c r="BS388" s="3186"/>
      <c r="BT388" s="1109" t="s">
        <v>1083</v>
      </c>
      <c r="BU388" s="1112"/>
      <c r="BV388" s="1109"/>
      <c r="BW388" s="1109"/>
      <c r="BX388" s="1109"/>
      <c r="BY388" s="1109"/>
      <c r="BZ388" s="1109"/>
      <c r="CA388" s="1109"/>
      <c r="CB388" s="1109"/>
      <c r="CC388" s="1109"/>
      <c r="CD388" s="1113"/>
      <c r="CE388" s="412"/>
      <c r="CF388" s="1108"/>
      <c r="CG388" s="1109"/>
      <c r="CH388" s="1109"/>
      <c r="CI388" s="1109"/>
      <c r="CJ388" s="1109"/>
      <c r="CK388" s="1109"/>
      <c r="CL388" s="1110" t="s">
        <v>1081</v>
      </c>
      <c r="CM388" s="3185">
        <v>7</v>
      </c>
      <c r="CN388" s="3185"/>
      <c r="CO388" s="1109" t="s">
        <v>1082</v>
      </c>
      <c r="CP388" s="1109"/>
      <c r="CQ388" s="1111"/>
      <c r="CR388" s="1111"/>
      <c r="CS388" s="3186">
        <v>20</v>
      </c>
      <c r="CT388" s="3186"/>
      <c r="CU388" s="1109" t="s">
        <v>1083</v>
      </c>
      <c r="CV388" s="1112"/>
      <c r="CW388" s="1109"/>
      <c r="CX388" s="1109"/>
      <c r="CY388" s="1109"/>
      <c r="CZ388" s="1109"/>
      <c r="DA388" s="1109"/>
      <c r="DB388" s="1109"/>
      <c r="DC388" s="1109"/>
      <c r="DD388" s="1109"/>
      <c r="DE388" s="1113"/>
      <c r="DF388" s="1114" t="s">
        <v>1084</v>
      </c>
      <c r="DG388" s="1115"/>
      <c r="DH388" s="1116"/>
      <c r="DI388" s="1116"/>
      <c r="DJ388" s="1117"/>
      <c r="DK388" s="1117"/>
      <c r="DL388" s="1117"/>
      <c r="DM388" s="1117"/>
      <c r="DN388" s="1117"/>
      <c r="DO388" s="1118"/>
      <c r="DP388" s="564">
        <v>0</v>
      </c>
      <c r="DQ388" s="200">
        <v>0</v>
      </c>
      <c r="DR388" s="200">
        <v>0</v>
      </c>
      <c r="DS388" s="200">
        <v>0</v>
      </c>
      <c r="DT388" s="200">
        <v>0</v>
      </c>
      <c r="DU388" s="200">
        <v>0</v>
      </c>
      <c r="DV388" s="200">
        <v>0</v>
      </c>
      <c r="DW388" s="200">
        <v>0</v>
      </c>
      <c r="DX388" s="200">
        <v>0</v>
      </c>
      <c r="DY388" s="397"/>
    </row>
    <row r="389" spans="1:129" ht="13.5" customHeight="1">
      <c r="B389" s="413" t="s">
        <v>205</v>
      </c>
      <c r="C389" s="414" t="s">
        <v>66</v>
      </c>
      <c r="D389" s="415" t="s">
        <v>77</v>
      </c>
      <c r="E389" s="414" t="s">
        <v>66</v>
      </c>
      <c r="F389" s="415" t="s">
        <v>77</v>
      </c>
      <c r="G389" s="414" t="s">
        <v>66</v>
      </c>
      <c r="H389" s="415" t="s">
        <v>77</v>
      </c>
      <c r="I389" s="414" t="s">
        <v>66</v>
      </c>
      <c r="J389" s="415" t="s">
        <v>77</v>
      </c>
      <c r="K389" s="414" t="s">
        <v>66</v>
      </c>
      <c r="L389" s="415" t="s">
        <v>77</v>
      </c>
      <c r="M389" s="414" t="s">
        <v>66</v>
      </c>
      <c r="N389" s="415" t="s">
        <v>77</v>
      </c>
      <c r="O389" s="414" t="s">
        <v>66</v>
      </c>
      <c r="P389" s="415" t="s">
        <v>77</v>
      </c>
      <c r="Q389" s="414" t="s">
        <v>66</v>
      </c>
      <c r="R389" s="415" t="s">
        <v>77</v>
      </c>
      <c r="S389" s="414" t="s">
        <v>66</v>
      </c>
      <c r="T389" s="415" t="s">
        <v>77</v>
      </c>
      <c r="U389" s="414" t="s">
        <v>66</v>
      </c>
      <c r="V389" s="415" t="s">
        <v>77</v>
      </c>
      <c r="W389" s="414" t="s">
        <v>66</v>
      </c>
      <c r="X389" s="415" t="s">
        <v>77</v>
      </c>
      <c r="Y389" s="414" t="s">
        <v>66</v>
      </c>
      <c r="Z389" s="415" t="s">
        <v>77</v>
      </c>
      <c r="AA389" s="414" t="s">
        <v>66</v>
      </c>
      <c r="AB389" s="416" t="s">
        <v>77</v>
      </c>
      <c r="AC389" s="410"/>
      <c r="AD389" s="417" t="s">
        <v>66</v>
      </c>
      <c r="AE389" s="415" t="s">
        <v>77</v>
      </c>
      <c r="AF389" s="418" t="s">
        <v>66</v>
      </c>
      <c r="AG389" s="415" t="s">
        <v>77</v>
      </c>
      <c r="AH389" s="418" t="s">
        <v>66</v>
      </c>
      <c r="AI389" s="415" t="s">
        <v>77</v>
      </c>
      <c r="AJ389" s="418" t="s">
        <v>66</v>
      </c>
      <c r="AK389" s="415" t="s">
        <v>77</v>
      </c>
      <c r="AL389" s="418" t="s">
        <v>66</v>
      </c>
      <c r="AM389" s="415" t="s">
        <v>77</v>
      </c>
      <c r="AN389" s="418" t="s">
        <v>66</v>
      </c>
      <c r="AO389" s="415" t="s">
        <v>77</v>
      </c>
      <c r="AP389" s="418" t="s">
        <v>66</v>
      </c>
      <c r="AQ389" s="415" t="s">
        <v>77</v>
      </c>
      <c r="AR389" s="418" t="s">
        <v>66</v>
      </c>
      <c r="AS389" s="415" t="s">
        <v>77</v>
      </c>
      <c r="AT389" s="418" t="s">
        <v>66</v>
      </c>
      <c r="AU389" s="415" t="s">
        <v>77</v>
      </c>
      <c r="AV389" s="418" t="s">
        <v>66</v>
      </c>
      <c r="AW389" s="415" t="s">
        <v>77</v>
      </c>
      <c r="AX389" s="418" t="s">
        <v>66</v>
      </c>
      <c r="AY389" s="415" t="s">
        <v>77</v>
      </c>
      <c r="AZ389" s="418" t="s">
        <v>66</v>
      </c>
      <c r="BA389" s="415" t="s">
        <v>77</v>
      </c>
      <c r="BB389" s="418" t="s">
        <v>66</v>
      </c>
      <c r="BC389" s="416" t="s">
        <v>77</v>
      </c>
      <c r="BD389" s="411"/>
      <c r="BE389" s="419" t="s">
        <v>66</v>
      </c>
      <c r="BF389" s="415" t="s">
        <v>77</v>
      </c>
      <c r="BG389" s="420" t="s">
        <v>66</v>
      </c>
      <c r="BH389" s="415" t="s">
        <v>77</v>
      </c>
      <c r="BI389" s="420" t="s">
        <v>66</v>
      </c>
      <c r="BJ389" s="415" t="s">
        <v>77</v>
      </c>
      <c r="BK389" s="420" t="s">
        <v>66</v>
      </c>
      <c r="BL389" s="415" t="s">
        <v>77</v>
      </c>
      <c r="BM389" s="420" t="s">
        <v>66</v>
      </c>
      <c r="BN389" s="415" t="s">
        <v>77</v>
      </c>
      <c r="BO389" s="420" t="s">
        <v>66</v>
      </c>
      <c r="BP389" s="415" t="s">
        <v>77</v>
      </c>
      <c r="BQ389" s="420" t="s">
        <v>66</v>
      </c>
      <c r="BR389" s="415" t="s">
        <v>77</v>
      </c>
      <c r="BS389" s="420" t="s">
        <v>66</v>
      </c>
      <c r="BT389" s="415" t="s">
        <v>77</v>
      </c>
      <c r="BU389" s="420" t="s">
        <v>66</v>
      </c>
      <c r="BV389" s="415" t="s">
        <v>77</v>
      </c>
      <c r="BW389" s="420" t="s">
        <v>66</v>
      </c>
      <c r="BX389" s="415" t="s">
        <v>77</v>
      </c>
      <c r="BY389" s="420" t="s">
        <v>66</v>
      </c>
      <c r="BZ389" s="415" t="s">
        <v>77</v>
      </c>
      <c r="CA389" s="420" t="s">
        <v>66</v>
      </c>
      <c r="CB389" s="415" t="s">
        <v>77</v>
      </c>
      <c r="CC389" s="420" t="s">
        <v>66</v>
      </c>
      <c r="CD389" s="416" t="s">
        <v>77</v>
      </c>
      <c r="CE389" s="412"/>
      <c r="CF389" s="421" t="s">
        <v>66</v>
      </c>
      <c r="CG389" s="415" t="s">
        <v>77</v>
      </c>
      <c r="CH389" s="422" t="s">
        <v>66</v>
      </c>
      <c r="CI389" s="415" t="s">
        <v>77</v>
      </c>
      <c r="CJ389" s="422" t="s">
        <v>66</v>
      </c>
      <c r="CK389" s="415" t="s">
        <v>77</v>
      </c>
      <c r="CL389" s="422" t="s">
        <v>66</v>
      </c>
      <c r="CM389" s="415" t="s">
        <v>77</v>
      </c>
      <c r="CN389" s="422" t="s">
        <v>66</v>
      </c>
      <c r="CO389" s="415" t="s">
        <v>77</v>
      </c>
      <c r="CP389" s="422" t="s">
        <v>66</v>
      </c>
      <c r="CQ389" s="415" t="s">
        <v>77</v>
      </c>
      <c r="CR389" s="422" t="s">
        <v>66</v>
      </c>
      <c r="CS389" s="415" t="s">
        <v>77</v>
      </c>
      <c r="CT389" s="422" t="s">
        <v>66</v>
      </c>
      <c r="CU389" s="415" t="s">
        <v>77</v>
      </c>
      <c r="CV389" s="422" t="s">
        <v>66</v>
      </c>
      <c r="CW389" s="415" t="s">
        <v>77</v>
      </c>
      <c r="CX389" s="422" t="s">
        <v>66</v>
      </c>
      <c r="CY389" s="415" t="s">
        <v>77</v>
      </c>
      <c r="CZ389" s="422" t="s">
        <v>66</v>
      </c>
      <c r="DA389" s="415" t="s">
        <v>77</v>
      </c>
      <c r="DB389" s="422" t="s">
        <v>66</v>
      </c>
      <c r="DC389" s="415" t="s">
        <v>77</v>
      </c>
      <c r="DD389" s="422" t="s">
        <v>66</v>
      </c>
      <c r="DE389" s="416" t="s">
        <v>77</v>
      </c>
      <c r="DF389" s="1119" t="s">
        <v>922</v>
      </c>
      <c r="DG389" s="1120"/>
      <c r="DH389" s="1120"/>
      <c r="DI389" s="1120"/>
      <c r="DJ389" s="1120"/>
      <c r="DK389" s="1120"/>
      <c r="DL389" s="1120"/>
      <c r="DM389" s="1120"/>
      <c r="DN389" s="1120"/>
      <c r="DO389" s="1121"/>
      <c r="DP389" s="564">
        <v>0</v>
      </c>
      <c r="DQ389" s="200">
        <v>0</v>
      </c>
      <c r="DR389" s="200">
        <v>0</v>
      </c>
      <c r="DS389" s="200">
        <v>0</v>
      </c>
      <c r="DT389" s="200">
        <v>0</v>
      </c>
      <c r="DU389" s="200">
        <v>0</v>
      </c>
      <c r="DV389" s="200">
        <v>0</v>
      </c>
      <c r="DW389" s="200">
        <v>0</v>
      </c>
      <c r="DX389" s="200">
        <v>0</v>
      </c>
      <c r="DY389" s="397"/>
    </row>
    <row r="390" spans="1:129" ht="15.95" customHeight="1">
      <c r="B390" s="3190" t="s">
        <v>1085</v>
      </c>
      <c r="C390" s="448">
        <f>SUM(C53:C65)</f>
        <v>0</v>
      </c>
      <c r="D390" s="449">
        <f t="shared" ref="D390:AB390" si="167">SUM(D53:D65)</f>
        <v>0</v>
      </c>
      <c r="E390" s="448">
        <f t="shared" si="167"/>
        <v>0</v>
      </c>
      <c r="F390" s="449">
        <f t="shared" si="167"/>
        <v>0</v>
      </c>
      <c r="G390" s="448">
        <f t="shared" si="167"/>
        <v>0</v>
      </c>
      <c r="H390" s="449">
        <f t="shared" si="167"/>
        <v>0</v>
      </c>
      <c r="I390" s="448">
        <f t="shared" si="167"/>
        <v>0</v>
      </c>
      <c r="J390" s="449">
        <f t="shared" si="167"/>
        <v>0</v>
      </c>
      <c r="K390" s="448">
        <f t="shared" si="167"/>
        <v>0</v>
      </c>
      <c r="L390" s="449">
        <f t="shared" si="167"/>
        <v>0</v>
      </c>
      <c r="M390" s="448">
        <f t="shared" si="167"/>
        <v>0</v>
      </c>
      <c r="N390" s="449">
        <f t="shared" si="167"/>
        <v>0</v>
      </c>
      <c r="O390" s="448">
        <f t="shared" si="167"/>
        <v>0</v>
      </c>
      <c r="P390" s="449">
        <f t="shared" si="167"/>
        <v>0</v>
      </c>
      <c r="Q390" s="448">
        <f t="shared" si="167"/>
        <v>0</v>
      </c>
      <c r="R390" s="449">
        <f t="shared" si="167"/>
        <v>0</v>
      </c>
      <c r="S390" s="448">
        <f t="shared" si="167"/>
        <v>0</v>
      </c>
      <c r="T390" s="449">
        <f t="shared" si="167"/>
        <v>0</v>
      </c>
      <c r="U390" s="448">
        <f t="shared" si="167"/>
        <v>0</v>
      </c>
      <c r="V390" s="449">
        <f t="shared" si="167"/>
        <v>0</v>
      </c>
      <c r="W390" s="448">
        <f t="shared" si="167"/>
        <v>0</v>
      </c>
      <c r="X390" s="449">
        <f t="shared" si="167"/>
        <v>0</v>
      </c>
      <c r="Y390" s="448">
        <f t="shared" si="167"/>
        <v>0</v>
      </c>
      <c r="Z390" s="449">
        <f t="shared" si="167"/>
        <v>0</v>
      </c>
      <c r="AA390" s="448">
        <f t="shared" si="167"/>
        <v>0</v>
      </c>
      <c r="AB390" s="449">
        <f t="shared" si="167"/>
        <v>0</v>
      </c>
      <c r="AC390" s="410"/>
      <c r="AD390" s="450">
        <f t="shared" ref="AD390:BC390" si="168">SUM(AD53:AD65)</f>
        <v>0</v>
      </c>
      <c r="AE390" s="449">
        <f t="shared" si="168"/>
        <v>0</v>
      </c>
      <c r="AF390" s="450">
        <f t="shared" si="168"/>
        <v>0</v>
      </c>
      <c r="AG390" s="449">
        <f t="shared" si="168"/>
        <v>0</v>
      </c>
      <c r="AH390" s="450">
        <f t="shared" si="168"/>
        <v>0</v>
      </c>
      <c r="AI390" s="449">
        <f t="shared" si="168"/>
        <v>0</v>
      </c>
      <c r="AJ390" s="450">
        <f t="shared" si="168"/>
        <v>0</v>
      </c>
      <c r="AK390" s="449">
        <f t="shared" si="168"/>
        <v>0</v>
      </c>
      <c r="AL390" s="450">
        <f t="shared" si="168"/>
        <v>0</v>
      </c>
      <c r="AM390" s="449">
        <f t="shared" si="168"/>
        <v>0</v>
      </c>
      <c r="AN390" s="450">
        <f t="shared" si="168"/>
        <v>0</v>
      </c>
      <c r="AO390" s="449">
        <f t="shared" si="168"/>
        <v>0</v>
      </c>
      <c r="AP390" s="450">
        <f t="shared" si="168"/>
        <v>0</v>
      </c>
      <c r="AQ390" s="449">
        <f t="shared" si="168"/>
        <v>0</v>
      </c>
      <c r="AR390" s="450">
        <f t="shared" si="168"/>
        <v>0</v>
      </c>
      <c r="AS390" s="449">
        <f t="shared" si="168"/>
        <v>0</v>
      </c>
      <c r="AT390" s="450">
        <f t="shared" si="168"/>
        <v>0</v>
      </c>
      <c r="AU390" s="449">
        <f t="shared" si="168"/>
        <v>0</v>
      </c>
      <c r="AV390" s="450">
        <f t="shared" si="168"/>
        <v>0</v>
      </c>
      <c r="AW390" s="449">
        <f t="shared" si="168"/>
        <v>0</v>
      </c>
      <c r="AX390" s="450">
        <f t="shared" si="168"/>
        <v>0</v>
      </c>
      <c r="AY390" s="449">
        <f t="shared" si="168"/>
        <v>0</v>
      </c>
      <c r="AZ390" s="450">
        <f t="shared" si="168"/>
        <v>0</v>
      </c>
      <c r="BA390" s="449">
        <f t="shared" si="168"/>
        <v>0</v>
      </c>
      <c r="BB390" s="450">
        <f t="shared" si="168"/>
        <v>0</v>
      </c>
      <c r="BC390" s="449">
        <f t="shared" si="168"/>
        <v>0</v>
      </c>
      <c r="BD390" s="411"/>
      <c r="BE390" s="451">
        <f t="shared" ref="BE390:CD390" si="169">SUM(BE53:BE65)</f>
        <v>0</v>
      </c>
      <c r="BF390" s="449">
        <f t="shared" si="169"/>
        <v>0</v>
      </c>
      <c r="BG390" s="451">
        <f t="shared" si="169"/>
        <v>0</v>
      </c>
      <c r="BH390" s="449">
        <f t="shared" si="169"/>
        <v>0</v>
      </c>
      <c r="BI390" s="451">
        <f t="shared" si="169"/>
        <v>0</v>
      </c>
      <c r="BJ390" s="449">
        <f t="shared" si="169"/>
        <v>0</v>
      </c>
      <c r="BK390" s="451">
        <f t="shared" si="169"/>
        <v>0</v>
      </c>
      <c r="BL390" s="449">
        <f t="shared" si="169"/>
        <v>0</v>
      </c>
      <c r="BM390" s="451">
        <f t="shared" si="169"/>
        <v>0</v>
      </c>
      <c r="BN390" s="449">
        <f t="shared" si="169"/>
        <v>0</v>
      </c>
      <c r="BO390" s="451">
        <f t="shared" si="169"/>
        <v>0</v>
      </c>
      <c r="BP390" s="449">
        <f t="shared" si="169"/>
        <v>0</v>
      </c>
      <c r="BQ390" s="451">
        <f t="shared" si="169"/>
        <v>0</v>
      </c>
      <c r="BR390" s="449">
        <f t="shared" si="169"/>
        <v>0</v>
      </c>
      <c r="BS390" s="451">
        <f t="shared" si="169"/>
        <v>0</v>
      </c>
      <c r="BT390" s="449">
        <f t="shared" si="169"/>
        <v>0</v>
      </c>
      <c r="BU390" s="451">
        <f t="shared" si="169"/>
        <v>0</v>
      </c>
      <c r="BV390" s="449">
        <f t="shared" si="169"/>
        <v>0</v>
      </c>
      <c r="BW390" s="451">
        <f t="shared" si="169"/>
        <v>0</v>
      </c>
      <c r="BX390" s="449">
        <f t="shared" si="169"/>
        <v>0</v>
      </c>
      <c r="BY390" s="451">
        <f t="shared" si="169"/>
        <v>0</v>
      </c>
      <c r="BZ390" s="449">
        <f t="shared" si="169"/>
        <v>0</v>
      </c>
      <c r="CA390" s="451">
        <f t="shared" si="169"/>
        <v>0</v>
      </c>
      <c r="CB390" s="449">
        <f t="shared" si="169"/>
        <v>0</v>
      </c>
      <c r="CC390" s="451">
        <f t="shared" si="169"/>
        <v>0</v>
      </c>
      <c r="CD390" s="449">
        <f t="shared" si="169"/>
        <v>0</v>
      </c>
      <c r="CE390" s="412"/>
      <c r="CF390" s="452">
        <f t="shared" ref="CF390:DE390" si="170">SUM(CF53:CF65)</f>
        <v>0</v>
      </c>
      <c r="CG390" s="449">
        <f t="shared" si="170"/>
        <v>0</v>
      </c>
      <c r="CH390" s="452">
        <f t="shared" si="170"/>
        <v>0</v>
      </c>
      <c r="CI390" s="449">
        <f t="shared" si="170"/>
        <v>0</v>
      </c>
      <c r="CJ390" s="452">
        <f t="shared" si="170"/>
        <v>0</v>
      </c>
      <c r="CK390" s="449">
        <f t="shared" si="170"/>
        <v>0</v>
      </c>
      <c r="CL390" s="452">
        <f t="shared" si="170"/>
        <v>0</v>
      </c>
      <c r="CM390" s="449">
        <f t="shared" si="170"/>
        <v>0</v>
      </c>
      <c r="CN390" s="452">
        <f t="shared" si="170"/>
        <v>0</v>
      </c>
      <c r="CO390" s="449">
        <f t="shared" si="170"/>
        <v>0</v>
      </c>
      <c r="CP390" s="452">
        <f t="shared" si="170"/>
        <v>0</v>
      </c>
      <c r="CQ390" s="449">
        <f t="shared" si="170"/>
        <v>0</v>
      </c>
      <c r="CR390" s="452">
        <f t="shared" si="170"/>
        <v>0</v>
      </c>
      <c r="CS390" s="449">
        <f t="shared" si="170"/>
        <v>0</v>
      </c>
      <c r="CT390" s="452">
        <f t="shared" si="170"/>
        <v>0</v>
      </c>
      <c r="CU390" s="449">
        <f t="shared" si="170"/>
        <v>0</v>
      </c>
      <c r="CV390" s="452">
        <f t="shared" si="170"/>
        <v>0</v>
      </c>
      <c r="CW390" s="449">
        <f t="shared" si="170"/>
        <v>0</v>
      </c>
      <c r="CX390" s="452">
        <f t="shared" si="170"/>
        <v>0</v>
      </c>
      <c r="CY390" s="449">
        <f t="shared" si="170"/>
        <v>0</v>
      </c>
      <c r="CZ390" s="452">
        <f t="shared" si="170"/>
        <v>0</v>
      </c>
      <c r="DA390" s="449">
        <f t="shared" si="170"/>
        <v>0</v>
      </c>
      <c r="DB390" s="452">
        <f t="shared" si="170"/>
        <v>0</v>
      </c>
      <c r="DC390" s="449">
        <f t="shared" si="170"/>
        <v>0</v>
      </c>
      <c r="DD390" s="452">
        <f t="shared" si="170"/>
        <v>0</v>
      </c>
      <c r="DE390" s="449">
        <f t="shared" si="170"/>
        <v>0</v>
      </c>
      <c r="DF390" s="3192" t="s">
        <v>1086</v>
      </c>
      <c r="DG390" s="3193"/>
      <c r="DH390" s="3193"/>
      <c r="DI390" s="3193"/>
      <c r="DJ390" s="3193"/>
      <c r="DK390" s="3193"/>
      <c r="DL390" s="3193"/>
      <c r="DM390" s="657"/>
      <c r="DN390" s="657"/>
      <c r="DO390" s="1122"/>
      <c r="DP390" s="564">
        <v>0</v>
      </c>
      <c r="DQ390" s="200">
        <v>0</v>
      </c>
      <c r="DR390" s="200">
        <v>0</v>
      </c>
      <c r="DS390" s="200">
        <v>0</v>
      </c>
      <c r="DT390" s="200">
        <v>0</v>
      </c>
      <c r="DU390" s="200">
        <v>0</v>
      </c>
      <c r="DV390" s="200">
        <v>0</v>
      </c>
      <c r="DW390" s="200">
        <v>0</v>
      </c>
      <c r="DX390" s="200">
        <v>0</v>
      </c>
      <c r="DY390" s="397"/>
    </row>
    <row r="391" spans="1:129" ht="15.95" customHeight="1">
      <c r="B391" s="3191"/>
      <c r="C391" s="453">
        <f>SUM(C390:D390)</f>
        <v>0</v>
      </c>
      <c r="D391" s="454" t="str">
        <f>IF(C391&gt;0,"fois","")</f>
        <v/>
      </c>
      <c r="E391" s="453">
        <f>SUM(E390:F390)</f>
        <v>0</v>
      </c>
      <c r="F391" s="454" t="str">
        <f>IF(E391&gt;0,"fois","")</f>
        <v/>
      </c>
      <c r="G391" s="453">
        <f>SUM(G390:H390)</f>
        <v>0</v>
      </c>
      <c r="H391" s="454" t="str">
        <f>IF(G391&gt;0,"fois","")</f>
        <v/>
      </c>
      <c r="I391" s="453">
        <f>SUM(I390:J390)</f>
        <v>0</v>
      </c>
      <c r="J391" s="454" t="str">
        <f>IF(I391&gt;0,"fois","")</f>
        <v/>
      </c>
      <c r="K391" s="453">
        <f>SUM(K390:L390)</f>
        <v>0</v>
      </c>
      <c r="L391" s="454" t="str">
        <f>IF(K391&gt;0,"fois","")</f>
        <v/>
      </c>
      <c r="M391" s="453">
        <f>SUM(M390:N390)</f>
        <v>0</v>
      </c>
      <c r="N391" s="454" t="str">
        <f>IF(M391&gt;0,"fois","")</f>
        <v/>
      </c>
      <c r="O391" s="453">
        <f>SUM(O390:P390)</f>
        <v>0</v>
      </c>
      <c r="P391" s="454" t="str">
        <f>IF(O391&gt;0,"fois","")</f>
        <v/>
      </c>
      <c r="Q391" s="453">
        <f>SUM(Q390:R390)</f>
        <v>0</v>
      </c>
      <c r="R391" s="454" t="str">
        <f>IF(Q391&gt;0,"fois","")</f>
        <v/>
      </c>
      <c r="S391" s="453">
        <f>SUM(S390:T390)</f>
        <v>0</v>
      </c>
      <c r="T391" s="454" t="str">
        <f>IF(S391&gt;0,"fois","")</f>
        <v/>
      </c>
      <c r="U391" s="453">
        <f>SUM(U390:V390)</f>
        <v>0</v>
      </c>
      <c r="V391" s="454" t="str">
        <f>IF(U391&gt;0,"fois","")</f>
        <v/>
      </c>
      <c r="W391" s="453">
        <f>SUM(W390:X390)</f>
        <v>0</v>
      </c>
      <c r="X391" s="454" t="str">
        <f>IF(W391&gt;0,"fois","")</f>
        <v/>
      </c>
      <c r="Y391" s="453">
        <f>SUM(Y390:Z390)</f>
        <v>0</v>
      </c>
      <c r="Z391" s="454" t="str">
        <f>IF(Y391&gt;0,"fois","")</f>
        <v/>
      </c>
      <c r="AA391" s="453">
        <f>SUM(AA390:AB390)</f>
        <v>0</v>
      </c>
      <c r="AB391" s="454" t="str">
        <f>IF(AA391&gt;0,"fois","")</f>
        <v/>
      </c>
      <c r="AC391" s="410"/>
      <c r="AD391" s="453">
        <f>SUM(AD390:AE390)</f>
        <v>0</v>
      </c>
      <c r="AE391" s="454" t="str">
        <f>IF(AD391&gt;0,"fois","")</f>
        <v/>
      </c>
      <c r="AF391" s="453">
        <f>SUM(AF390:AG390)</f>
        <v>0</v>
      </c>
      <c r="AG391" s="454" t="str">
        <f>IF(AF391&gt;0,"fois","")</f>
        <v/>
      </c>
      <c r="AH391" s="453">
        <f>SUM(AH390:AI390)</f>
        <v>0</v>
      </c>
      <c r="AI391" s="454" t="str">
        <f>IF(AH391&gt;0,"fois","")</f>
        <v/>
      </c>
      <c r="AJ391" s="453">
        <f>SUM(AJ390:AK390)</f>
        <v>0</v>
      </c>
      <c r="AK391" s="454" t="str">
        <f>IF(AJ391&gt;0,"fois","")</f>
        <v/>
      </c>
      <c r="AL391" s="453">
        <f>SUM(AL390:AM390)</f>
        <v>0</v>
      </c>
      <c r="AM391" s="454" t="str">
        <f>IF(AL391&gt;0,"fois","")</f>
        <v/>
      </c>
      <c r="AN391" s="453">
        <f>SUM(AN390:AO390)</f>
        <v>0</v>
      </c>
      <c r="AO391" s="454" t="str">
        <f>IF(AN391&gt;0,"fois","")</f>
        <v/>
      </c>
      <c r="AP391" s="453">
        <f>SUM(AP390:AQ390)</f>
        <v>0</v>
      </c>
      <c r="AQ391" s="454" t="str">
        <f>IF(AP391&gt;0,"fois","")</f>
        <v/>
      </c>
      <c r="AR391" s="453">
        <f>SUM(AR390:AS390)</f>
        <v>0</v>
      </c>
      <c r="AS391" s="454" t="str">
        <f>IF(AR391&gt;0,"fois","")</f>
        <v/>
      </c>
      <c r="AT391" s="453">
        <f>SUM(AT390:AU390)</f>
        <v>0</v>
      </c>
      <c r="AU391" s="454" t="str">
        <f>IF(AT391&gt;0,"fois","")</f>
        <v/>
      </c>
      <c r="AV391" s="453">
        <f>SUM(AV390:AW390)</f>
        <v>0</v>
      </c>
      <c r="AW391" s="454" t="str">
        <f>IF(AV391&gt;0,"fois","")</f>
        <v/>
      </c>
      <c r="AX391" s="453">
        <f>SUM(AX390:AY390)</f>
        <v>0</v>
      </c>
      <c r="AY391" s="454" t="str">
        <f>IF(AX391&gt;0,"fois","")</f>
        <v/>
      </c>
      <c r="AZ391" s="453">
        <f>SUM(AZ390:BA390)</f>
        <v>0</v>
      </c>
      <c r="BA391" s="454" t="str">
        <f>IF(AZ391&gt;0,"fois","")</f>
        <v/>
      </c>
      <c r="BB391" s="453">
        <f>SUM(BB390:BC390)</f>
        <v>0</v>
      </c>
      <c r="BC391" s="454" t="str">
        <f>IF(BB391&gt;0,"fois","")</f>
        <v/>
      </c>
      <c r="BD391" s="411"/>
      <c r="BE391" s="453">
        <f>SUM(BE390:BF390)</f>
        <v>0</v>
      </c>
      <c r="BF391" s="454" t="str">
        <f>IF(BE391&gt;0,"fois","")</f>
        <v/>
      </c>
      <c r="BG391" s="453">
        <f>SUM(BG390:BH390)</f>
        <v>0</v>
      </c>
      <c r="BH391" s="454" t="str">
        <f>IF(BG391&gt;0,"fois","")</f>
        <v/>
      </c>
      <c r="BI391" s="453">
        <f>SUM(BI390:BJ390)</f>
        <v>0</v>
      </c>
      <c r="BJ391" s="454" t="str">
        <f>IF(BI391&gt;0,"fois","")</f>
        <v/>
      </c>
      <c r="BK391" s="453">
        <f>SUM(BK390:BL390)</f>
        <v>0</v>
      </c>
      <c r="BL391" s="454" t="str">
        <f>IF(BK391&gt;0,"fois","")</f>
        <v/>
      </c>
      <c r="BM391" s="453">
        <f>SUM(BM390:BN390)</f>
        <v>0</v>
      </c>
      <c r="BN391" s="454" t="str">
        <f>IF(BM391&gt;0,"fois","")</f>
        <v/>
      </c>
      <c r="BO391" s="453">
        <f>SUM(BO390:BP390)</f>
        <v>0</v>
      </c>
      <c r="BP391" s="454" t="str">
        <f>IF(BO391&gt;0,"fois","")</f>
        <v/>
      </c>
      <c r="BQ391" s="453">
        <f>SUM(BQ390:BR390)</f>
        <v>0</v>
      </c>
      <c r="BR391" s="454" t="str">
        <f>IF(BQ391&gt;0,"fois","")</f>
        <v/>
      </c>
      <c r="BS391" s="453">
        <f>SUM(BS390:BT390)</f>
        <v>0</v>
      </c>
      <c r="BT391" s="454" t="str">
        <f>IF(BS391&gt;0,"fois","")</f>
        <v/>
      </c>
      <c r="BU391" s="453">
        <f>SUM(BU390:BV390)</f>
        <v>0</v>
      </c>
      <c r="BV391" s="454" t="str">
        <f>IF(BU391&gt;0,"fois","")</f>
        <v/>
      </c>
      <c r="BW391" s="453">
        <f>SUM(BW390:BX390)</f>
        <v>0</v>
      </c>
      <c r="BX391" s="454" t="str">
        <f>IF(BW391&gt;0,"fois","")</f>
        <v/>
      </c>
      <c r="BY391" s="453">
        <f>SUM(BY390:BZ390)</f>
        <v>0</v>
      </c>
      <c r="BZ391" s="454" t="str">
        <f>IF(BY391&gt;0,"fois","")</f>
        <v/>
      </c>
      <c r="CA391" s="453">
        <f>SUM(CA390:CB390)</f>
        <v>0</v>
      </c>
      <c r="CB391" s="454" t="str">
        <f>IF(CA391&gt;0,"fois","")</f>
        <v/>
      </c>
      <c r="CC391" s="453">
        <f>SUM(CC390:CD390)</f>
        <v>0</v>
      </c>
      <c r="CD391" s="454" t="str">
        <f>IF(CC391&gt;0,"fois","")</f>
        <v/>
      </c>
      <c r="CE391" s="412"/>
      <c r="CF391" s="453">
        <f>SUM(CF390:CG390)</f>
        <v>0</v>
      </c>
      <c r="CG391" s="454" t="str">
        <f>IF(CF391&gt;0,"fois","")</f>
        <v/>
      </c>
      <c r="CH391" s="453">
        <f>SUM(CH390:CI390)</f>
        <v>0</v>
      </c>
      <c r="CI391" s="454" t="str">
        <f>IF(CH391&gt;0,"fois","")</f>
        <v/>
      </c>
      <c r="CJ391" s="453">
        <f>SUM(CJ390:CK390)</f>
        <v>0</v>
      </c>
      <c r="CK391" s="454" t="str">
        <f>IF(CJ391&gt;0,"fois","")</f>
        <v/>
      </c>
      <c r="CL391" s="453">
        <f>SUM(CL390:CM390)</f>
        <v>0</v>
      </c>
      <c r="CM391" s="454" t="str">
        <f>IF(CL391&gt;0,"fois","")</f>
        <v/>
      </c>
      <c r="CN391" s="453">
        <f>SUM(CN390:CO390)</f>
        <v>0</v>
      </c>
      <c r="CO391" s="454" t="str">
        <f>IF(CN391&gt;0,"fois","")</f>
        <v/>
      </c>
      <c r="CP391" s="453">
        <f>SUM(CP390:CQ390)</f>
        <v>0</v>
      </c>
      <c r="CQ391" s="454" t="str">
        <f>IF(CP391&gt;0,"fois","")</f>
        <v/>
      </c>
      <c r="CR391" s="453">
        <f>SUM(CR390:CS390)</f>
        <v>0</v>
      </c>
      <c r="CS391" s="454" t="str">
        <f>IF(CR391&gt;0,"fois","")</f>
        <v/>
      </c>
      <c r="CT391" s="453">
        <f>SUM(CT390:CU390)</f>
        <v>0</v>
      </c>
      <c r="CU391" s="454" t="str">
        <f>IF(CT391&gt;0,"fois","")</f>
        <v/>
      </c>
      <c r="CV391" s="453">
        <f>SUM(CV390:CW390)</f>
        <v>0</v>
      </c>
      <c r="CW391" s="454" t="str">
        <f>IF(CV391&gt;0,"fois","")</f>
        <v/>
      </c>
      <c r="CX391" s="453">
        <f>SUM(CX390:CY390)</f>
        <v>0</v>
      </c>
      <c r="CY391" s="454" t="str">
        <f>IF(CX391&gt;0,"fois","")</f>
        <v/>
      </c>
      <c r="CZ391" s="453">
        <f>SUM(CZ390:DA390)</f>
        <v>0</v>
      </c>
      <c r="DA391" s="454" t="str">
        <f>IF(CZ391&gt;0,"fois","")</f>
        <v/>
      </c>
      <c r="DB391" s="453">
        <f>SUM(DB390:DC390)</f>
        <v>0</v>
      </c>
      <c r="DC391" s="454" t="str">
        <f>IF(DB391&gt;0,"fois","")</f>
        <v/>
      </c>
      <c r="DD391" s="453">
        <f>SUM(DD390:DE390)</f>
        <v>0</v>
      </c>
      <c r="DE391" s="454" t="str">
        <f>IF(DD391&gt;0,"fois","")</f>
        <v/>
      </c>
      <c r="DF391" s="3194"/>
      <c r="DG391" s="3195"/>
      <c r="DH391" s="3195"/>
      <c r="DI391" s="3195"/>
      <c r="DJ391" s="3195"/>
      <c r="DK391" s="3195"/>
      <c r="DL391" s="3195"/>
      <c r="DM391" s="658"/>
      <c r="DN391" s="658"/>
      <c r="DO391" s="1123"/>
      <c r="DP391" s="564">
        <v>0</v>
      </c>
      <c r="DQ391" s="200">
        <v>0</v>
      </c>
      <c r="DR391" s="200">
        <v>0</v>
      </c>
      <c r="DS391" s="200">
        <v>0</v>
      </c>
      <c r="DT391" s="200">
        <v>0</v>
      </c>
      <c r="DU391" s="200">
        <v>0</v>
      </c>
      <c r="DV391" s="200">
        <v>0</v>
      </c>
      <c r="DW391" s="200">
        <v>0</v>
      </c>
      <c r="DX391" s="200">
        <v>0</v>
      </c>
      <c r="DY391" s="397"/>
    </row>
    <row r="392" spans="1:129" ht="15.95" customHeight="1">
      <c r="B392" s="456" t="s">
        <v>1087</v>
      </c>
      <c r="C392" s="2985" t="str">
        <f>IF(SUM(C390:D390)&lt;=I395,"OK","Trop")</f>
        <v>OK</v>
      </c>
      <c r="D392" s="2986"/>
      <c r="E392" s="2985" t="str">
        <f>IF(SUM(E390:F390)&lt;=I395,"OK","Trop")</f>
        <v>OK</v>
      </c>
      <c r="F392" s="2986"/>
      <c r="G392" s="2985" t="str">
        <f>IF(SUM(G390:H390)&lt;=I395,"OK","Trop")</f>
        <v>OK</v>
      </c>
      <c r="H392" s="2986"/>
      <c r="I392" s="2985" t="str">
        <f>IF(SUM(I390:J390)&lt;=I395,"OK","Trop")</f>
        <v>OK</v>
      </c>
      <c r="J392" s="2986"/>
      <c r="K392" s="2985" t="str">
        <f>IF(SUM(K390:L390)&lt;=I395,"OK","Trop")</f>
        <v>OK</v>
      </c>
      <c r="L392" s="2986"/>
      <c r="M392" s="2985" t="str">
        <f>IF(SUM(M390:N390)&lt;=I395,"OK","Trop")</f>
        <v>OK</v>
      </c>
      <c r="N392" s="2986"/>
      <c r="O392" s="2985" t="str">
        <f>IF(SUM(O390:P390)&lt;=I395,"OK","Trop")</f>
        <v>OK</v>
      </c>
      <c r="P392" s="2986"/>
      <c r="Q392" s="2985" t="str">
        <f>IF(SUM(Q390:R390)&lt;=I395,"OK","Trop")</f>
        <v>OK</v>
      </c>
      <c r="R392" s="2986"/>
      <c r="S392" s="2985" t="str">
        <f>IF(SUM(S390:T390)&lt;=I395,"OK","Trop")</f>
        <v>OK</v>
      </c>
      <c r="T392" s="2986"/>
      <c r="U392" s="2985" t="str">
        <f>IF(SUM(U390:V390)&lt;=I395,"OK","Trop")</f>
        <v>OK</v>
      </c>
      <c r="V392" s="2986"/>
      <c r="W392" s="2985" t="str">
        <f>IF(SUM(W390:X390)&lt;=I395,"OK","Trop")</f>
        <v>OK</v>
      </c>
      <c r="X392" s="2986"/>
      <c r="Y392" s="2985" t="str">
        <f>IF(SUM(Y390:Z390)&lt;=I395,"OK","Trop")</f>
        <v>OK</v>
      </c>
      <c r="Z392" s="2986"/>
      <c r="AA392" s="2985" t="str">
        <f>IF(SUM(AA390:AB390)&lt;=I395,"OK","Trop")</f>
        <v>OK</v>
      </c>
      <c r="AB392" s="2986"/>
      <c r="AC392" s="410"/>
      <c r="AD392" s="2985" t="str">
        <f>IF(SUM(AD390:AE390)&lt;=AJ395,"OK","Trop")</f>
        <v>OK</v>
      </c>
      <c r="AE392" s="2986"/>
      <c r="AF392" s="2985" t="str">
        <f>IF(SUM(AF390:AG390)&lt;=AJ395,"OK","Trop")</f>
        <v>OK</v>
      </c>
      <c r="AG392" s="2986"/>
      <c r="AH392" s="2985" t="str">
        <f>IF(SUM(AH390:AI390)&lt;=AJ395,"OK","Trop")</f>
        <v>OK</v>
      </c>
      <c r="AI392" s="2986"/>
      <c r="AJ392" s="2985" t="str">
        <f>IF(SUM(AJ390:AK390)&lt;=AJ395,"OK","Trop")</f>
        <v>OK</v>
      </c>
      <c r="AK392" s="2986"/>
      <c r="AL392" s="2985" t="str">
        <f>IF(SUM(AL390:AM390)&lt;=AJ395,"OK","Trop")</f>
        <v>OK</v>
      </c>
      <c r="AM392" s="2986"/>
      <c r="AN392" s="2985" t="str">
        <f>IF(SUM(AN390:AO390)&lt;=AJ395,"OK","Trop")</f>
        <v>OK</v>
      </c>
      <c r="AO392" s="2986"/>
      <c r="AP392" s="2985" t="str">
        <f>IF(SUM(AP390:AQ390)&lt;=AJ395,"OK","Trop")</f>
        <v>OK</v>
      </c>
      <c r="AQ392" s="2986"/>
      <c r="AR392" s="2985" t="str">
        <f>IF(SUM(AR390:AS390)&lt;=AJ395,"OK","Trop")</f>
        <v>OK</v>
      </c>
      <c r="AS392" s="2986"/>
      <c r="AT392" s="2985" t="str">
        <f>IF(SUM(AT390:AU390)&lt;=AJ395,"OK","Trop")</f>
        <v>OK</v>
      </c>
      <c r="AU392" s="2986"/>
      <c r="AV392" s="2985" t="str">
        <f>IF(SUM(AV390:AW390)&lt;=AJ395,"OK","Trop")</f>
        <v>OK</v>
      </c>
      <c r="AW392" s="2986"/>
      <c r="AX392" s="2985" t="str">
        <f>IF(SUM(AX390:AY390)&lt;=AJ395,"OK","Trop")</f>
        <v>OK</v>
      </c>
      <c r="AY392" s="2986"/>
      <c r="AZ392" s="2985" t="str">
        <f>IF(SUM(AZ390:BA390)&lt;=AJ395,"OK","Trop")</f>
        <v>OK</v>
      </c>
      <c r="BA392" s="2986"/>
      <c r="BB392" s="2985" t="str">
        <f>IF(SUM(BB390:BC390)&lt;=AJ395,"OK","Trop")</f>
        <v>OK</v>
      </c>
      <c r="BC392" s="2986"/>
      <c r="BD392" s="411"/>
      <c r="BE392" s="2985" t="str">
        <f>IF(SUM(BE390:BF390)&lt;=BK395,"OK","Trop")</f>
        <v>OK</v>
      </c>
      <c r="BF392" s="2986"/>
      <c r="BG392" s="2985" t="str">
        <f>IF(SUM(BG390:BH390)&lt;=BK395,"OK","Trop")</f>
        <v>OK</v>
      </c>
      <c r="BH392" s="2986"/>
      <c r="BI392" s="2985" t="str">
        <f>IF(SUM(BI390:BJ390)&lt;=BK395,"OK","Trop")</f>
        <v>OK</v>
      </c>
      <c r="BJ392" s="2986"/>
      <c r="BK392" s="2985" t="str">
        <f>IF(SUM(BK390:BL390)&lt;=BK395,"OK","Trop")</f>
        <v>OK</v>
      </c>
      <c r="BL392" s="2986"/>
      <c r="BM392" s="2985" t="str">
        <f>IF(SUM(BM390:BN390)&lt;=BK395,"OK","Trop")</f>
        <v>OK</v>
      </c>
      <c r="BN392" s="2986"/>
      <c r="BO392" s="2985" t="str">
        <f>IF(SUM(BO390:BP390)&lt;=BK395,"OK","Trop")</f>
        <v>OK</v>
      </c>
      <c r="BP392" s="2986"/>
      <c r="BQ392" s="2985" t="str">
        <f>IF(SUM(BQ390:BR390)&lt;=BK395,"OK","Trop")</f>
        <v>OK</v>
      </c>
      <c r="BR392" s="2986"/>
      <c r="BS392" s="2985" t="str">
        <f>IF(SUM(BS390:BT390)&lt;=BK395,"OK","Trop")</f>
        <v>OK</v>
      </c>
      <c r="BT392" s="2986"/>
      <c r="BU392" s="2985" t="str">
        <f>IF(SUM(BU390:BV390)&lt;=BK395,"OK","Trop")</f>
        <v>OK</v>
      </c>
      <c r="BV392" s="2986"/>
      <c r="BW392" s="2985" t="str">
        <f>IF(SUM(BW390:BX390)&lt;=BK395,"OK","Trop")</f>
        <v>OK</v>
      </c>
      <c r="BX392" s="2986"/>
      <c r="BY392" s="2985" t="str">
        <f>IF(SUM(BY390:BZ390)&lt;=BK395,"OK","Trop")</f>
        <v>OK</v>
      </c>
      <c r="BZ392" s="2986"/>
      <c r="CA392" s="2985" t="str">
        <f>IF(SUM(CA390:CB390)&lt;=BK395,"OK","Trop")</f>
        <v>OK</v>
      </c>
      <c r="CB392" s="2986"/>
      <c r="CC392" s="2985" t="str">
        <f>IF(SUM(CC390:CD390)&lt;=BK395,"OK","Trop")</f>
        <v>OK</v>
      </c>
      <c r="CD392" s="2986"/>
      <c r="CE392" s="412"/>
      <c r="CF392" s="2985" t="str">
        <f>IF(SUM(CF390:CG390)&lt;=CL395,"OK","Trop")</f>
        <v>OK</v>
      </c>
      <c r="CG392" s="2986"/>
      <c r="CH392" s="2985" t="str">
        <f>IF(SUM(CH390:CI390)&lt;=CL395,"OK","Trop")</f>
        <v>OK</v>
      </c>
      <c r="CI392" s="2986"/>
      <c r="CJ392" s="2985" t="str">
        <f>IF(SUM(CJ390:CK390)&lt;=CL395,"OK","Trop")</f>
        <v>OK</v>
      </c>
      <c r="CK392" s="2986"/>
      <c r="CL392" s="2985" t="str">
        <f>IF(SUM(CL390:CM390)&lt;=CL395,"OK","Trop")</f>
        <v>OK</v>
      </c>
      <c r="CM392" s="2986"/>
      <c r="CN392" s="2985" t="str">
        <f>IF(SUM(CN390:CO390)&lt;=CL395,"OK","Trop")</f>
        <v>OK</v>
      </c>
      <c r="CO392" s="2986"/>
      <c r="CP392" s="2985" t="str">
        <f>IF(SUM(CP390:CQ390)&lt;=CL395,"OK","Trop")</f>
        <v>OK</v>
      </c>
      <c r="CQ392" s="2986"/>
      <c r="CR392" s="2985" t="str">
        <f>IF(SUM(CR390:CS390)&lt;=CL395,"OK","Trop")</f>
        <v>OK</v>
      </c>
      <c r="CS392" s="2986"/>
      <c r="CT392" s="2985" t="str">
        <f>IF(SUM(CT390:CU390)&lt;=CL395,"OK","Trop")</f>
        <v>OK</v>
      </c>
      <c r="CU392" s="2986"/>
      <c r="CV392" s="2985" t="str">
        <f>IF(SUM(CV390:CW390)&lt;=CL395,"OK","Trop")</f>
        <v>OK</v>
      </c>
      <c r="CW392" s="2986"/>
      <c r="CX392" s="2985" t="str">
        <f>IF(SUM(CX390:CY390)&lt;=CL395,"OK","Trop")</f>
        <v>OK</v>
      </c>
      <c r="CY392" s="2986"/>
      <c r="CZ392" s="2985" t="str">
        <f>IF(SUM(CZ390:DA390)&lt;=CL395,"OK","Trop")</f>
        <v>OK</v>
      </c>
      <c r="DA392" s="2986"/>
      <c r="DB392" s="2985" t="str">
        <f>IF(SUM(DB390:DC390)&lt;=CL395,"OK","Trop")</f>
        <v>OK</v>
      </c>
      <c r="DC392" s="2986"/>
      <c r="DD392" s="2985" t="str">
        <f>IF(SUM(DD390:DE390)&lt;=CL395,"OK","Trop")</f>
        <v>OK</v>
      </c>
      <c r="DE392" s="2986"/>
      <c r="DF392" s="457" t="s">
        <v>1088</v>
      </c>
      <c r="DG392" s="408"/>
      <c r="DH392" s="408"/>
      <c r="DI392" s="408"/>
      <c r="DJ392" s="270"/>
      <c r="DK392" s="270"/>
      <c r="DL392" s="270"/>
      <c r="DM392" s="270"/>
      <c r="DN392" s="270"/>
      <c r="DO392" s="1122"/>
      <c r="DP392" s="564">
        <v>0</v>
      </c>
      <c r="DQ392" s="200">
        <v>0</v>
      </c>
      <c r="DR392" s="200">
        <v>0</v>
      </c>
      <c r="DS392" s="200">
        <v>0</v>
      </c>
      <c r="DT392" s="200">
        <v>0</v>
      </c>
      <c r="DU392" s="200">
        <v>0</v>
      </c>
      <c r="DV392" s="200">
        <v>0</v>
      </c>
      <c r="DW392" s="200">
        <v>0</v>
      </c>
      <c r="DX392" s="200">
        <v>0</v>
      </c>
      <c r="DY392" s="397"/>
    </row>
    <row r="393" spans="1:129" ht="15.95" customHeight="1">
      <c r="B393" s="456" t="s">
        <v>1089</v>
      </c>
      <c r="C393" s="3000" t="str">
        <f>IF(C392="OK","",SUM(C390:D390)-I395)</f>
        <v/>
      </c>
      <c r="D393" s="3001"/>
      <c r="E393" s="3000" t="str">
        <f>IF(E392="OK","",SUM(E390:F390)-I395)</f>
        <v/>
      </c>
      <c r="F393" s="3001"/>
      <c r="G393" s="3000" t="str">
        <f>IF(G392="OK","",SUM(G390:H390)-I395)</f>
        <v/>
      </c>
      <c r="H393" s="3001"/>
      <c r="I393" s="3000" t="str">
        <f>IF(I392="OK","",SUM(I390:J390)-I395)</f>
        <v/>
      </c>
      <c r="J393" s="3001"/>
      <c r="K393" s="3000" t="str">
        <f>IF(K392="OK","",SUM(K390:L390)-I395)</f>
        <v/>
      </c>
      <c r="L393" s="3001"/>
      <c r="M393" s="3000" t="str">
        <f>IF(M392="OK","",SUM(M390:N390)-I395)</f>
        <v/>
      </c>
      <c r="N393" s="3001"/>
      <c r="O393" s="3000" t="str">
        <f>IF(O392="OK","",SUM(O390:P390)-I395)</f>
        <v/>
      </c>
      <c r="P393" s="3001"/>
      <c r="Q393" s="3000" t="str">
        <f>IF(Q392="OK","",SUM(Q390:R390)-I395)</f>
        <v/>
      </c>
      <c r="R393" s="3001"/>
      <c r="S393" s="3000" t="str">
        <f>IF(S392="OK","",SUM(S390:T390)-I395)</f>
        <v/>
      </c>
      <c r="T393" s="3001"/>
      <c r="U393" s="3000" t="str">
        <f>IF(U392="OK","",SUM(U390:V390)-I395)</f>
        <v/>
      </c>
      <c r="V393" s="3001"/>
      <c r="W393" s="3000" t="str">
        <f>IF(W392="OK","",SUM(W390:X390)-I395)</f>
        <v/>
      </c>
      <c r="X393" s="3001"/>
      <c r="Y393" s="3000" t="str">
        <f>IF(Y392="OK","",SUM(Y390:Z390)-I395)</f>
        <v/>
      </c>
      <c r="Z393" s="3001"/>
      <c r="AA393" s="3000" t="str">
        <f>IF(AA392="OK","",SUM(AA390:AB390)-I395)</f>
        <v/>
      </c>
      <c r="AB393" s="3001"/>
      <c r="AC393" s="410"/>
      <c r="AD393" s="3000" t="str">
        <f>IF(AD392="OK","",SUM(AD390:AE390)-AJ395)</f>
        <v/>
      </c>
      <c r="AE393" s="3001"/>
      <c r="AF393" s="3000" t="str">
        <f>IF(AF392="OK","",SUM(AF390:AG390)-AJ395)</f>
        <v/>
      </c>
      <c r="AG393" s="3001"/>
      <c r="AH393" s="3000" t="str">
        <f>IF(AH392="OK","",SUM(AH390:AI390)-AJ395)</f>
        <v/>
      </c>
      <c r="AI393" s="3001"/>
      <c r="AJ393" s="3000" t="str">
        <f>IF(AJ392="OK","",SUM(AJ390:AK390)-AJ395)</f>
        <v/>
      </c>
      <c r="AK393" s="3001"/>
      <c r="AL393" s="3000" t="str">
        <f>IF(AL392="OK","",SUM(AL390:AM390)-AJ395)</f>
        <v/>
      </c>
      <c r="AM393" s="3001"/>
      <c r="AN393" s="3000" t="str">
        <f>IF(AN392="OK","",SUM(AN390:AO390)-AJ395)</f>
        <v/>
      </c>
      <c r="AO393" s="3001"/>
      <c r="AP393" s="3000" t="str">
        <f>IF(AP392="OK","",SUM(AP390:AQ390)-AJ395)</f>
        <v/>
      </c>
      <c r="AQ393" s="3001"/>
      <c r="AR393" s="3000" t="str">
        <f>IF(AR392="OK","",SUM(AR390:AS390)-AJ395)</f>
        <v/>
      </c>
      <c r="AS393" s="3001"/>
      <c r="AT393" s="3000" t="str">
        <f>IF(AT392="OK","",SUM(AT390:AU390)-AJ395)</f>
        <v/>
      </c>
      <c r="AU393" s="3001"/>
      <c r="AV393" s="3000" t="str">
        <f>IF(AV392="OK","",SUM(AV390:AW390)-AJ395)</f>
        <v/>
      </c>
      <c r="AW393" s="3001"/>
      <c r="AX393" s="3000" t="str">
        <f>IF(AX392="OK","",SUM(AX390:AY390)-AJ395)</f>
        <v/>
      </c>
      <c r="AY393" s="3001"/>
      <c r="AZ393" s="3000" t="str">
        <f>IF(AZ392="OK","",SUM(AZ390:BA390)-AJ395)</f>
        <v/>
      </c>
      <c r="BA393" s="3001"/>
      <c r="BB393" s="3000" t="str">
        <f>IF(BB392="OK","",SUM(BB390:BC390)-AJ395)</f>
        <v/>
      </c>
      <c r="BC393" s="3001"/>
      <c r="BD393" s="411"/>
      <c r="BE393" s="3000" t="str">
        <f>IF(BE392="OK","",SUM(BE390:BF390)-BK395)</f>
        <v/>
      </c>
      <c r="BF393" s="3001"/>
      <c r="BG393" s="3000" t="str">
        <f>IF(BG392="OK","",SUM(BG390:BH390)-BK395)</f>
        <v/>
      </c>
      <c r="BH393" s="3001"/>
      <c r="BI393" s="3000" t="str">
        <f>IF(BI392="OK","",SUM(BI390:BJ390)-BK395)</f>
        <v/>
      </c>
      <c r="BJ393" s="3001"/>
      <c r="BK393" s="3000" t="str">
        <f>IF(BK392="OK","",SUM(BK390:BL390)-BK395)</f>
        <v/>
      </c>
      <c r="BL393" s="3001"/>
      <c r="BM393" s="3000" t="str">
        <f>IF(BM392="OK","",SUM(BM390:BN390)-BK395)</f>
        <v/>
      </c>
      <c r="BN393" s="3001"/>
      <c r="BO393" s="3000" t="str">
        <f>IF(BO392="OK","",SUM(BO390:BP390)-BK395)</f>
        <v/>
      </c>
      <c r="BP393" s="3001"/>
      <c r="BQ393" s="3000" t="str">
        <f>IF(BQ392="OK","",SUM(BQ390:BR390)-BK395)</f>
        <v/>
      </c>
      <c r="BR393" s="3001"/>
      <c r="BS393" s="3000" t="str">
        <f>IF(BS392="OK","",SUM(BS390:BT390)-BK395)</f>
        <v/>
      </c>
      <c r="BT393" s="3001"/>
      <c r="BU393" s="3000" t="str">
        <f>IF(BU392="OK","",SUM(BU390:BV390)-BK395)</f>
        <v/>
      </c>
      <c r="BV393" s="3001"/>
      <c r="BW393" s="3000" t="str">
        <f>IF(BW392="OK","",SUM(BW390:BX390)-BK395)</f>
        <v/>
      </c>
      <c r="BX393" s="3001"/>
      <c r="BY393" s="3000" t="str">
        <f>IF(BY392="OK","",SUM(BY390:BZ390)-BK395)</f>
        <v/>
      </c>
      <c r="BZ393" s="3001"/>
      <c r="CA393" s="3000" t="str">
        <f>IF(CA392="OK","",SUM(CA390:CB390)-BK395)</f>
        <v/>
      </c>
      <c r="CB393" s="3001"/>
      <c r="CC393" s="3000" t="str">
        <f>IF(CC392="OK","",SUM(CC390:CD390)-BK395)</f>
        <v/>
      </c>
      <c r="CD393" s="3001"/>
      <c r="CE393" s="412"/>
      <c r="CF393" s="3000" t="str">
        <f>IF(CF392="OK","",SUM(CF390:CG390)-CL395)</f>
        <v/>
      </c>
      <c r="CG393" s="3001"/>
      <c r="CH393" s="3000" t="str">
        <f>IF(CH392="OK","",SUM(CH390:CI390)-CL395)</f>
        <v/>
      </c>
      <c r="CI393" s="3001"/>
      <c r="CJ393" s="3000" t="str">
        <f>IF(CJ392="OK","",SUM(CJ390:CK390)-CL395)</f>
        <v/>
      </c>
      <c r="CK393" s="3001"/>
      <c r="CL393" s="3000" t="str">
        <f>IF(CL392="OK","",SUM(CL390:CM390)-CL395)</f>
        <v/>
      </c>
      <c r="CM393" s="3001"/>
      <c r="CN393" s="3000" t="str">
        <f>IF(CN392="OK","",SUM(CN390:CO390)-CL395)</f>
        <v/>
      </c>
      <c r="CO393" s="3001"/>
      <c r="CP393" s="3000" t="str">
        <f>IF(CP392="OK","",SUM(CP390:CQ390)-CL395)</f>
        <v/>
      </c>
      <c r="CQ393" s="3001"/>
      <c r="CR393" s="3000" t="str">
        <f>IF(CR392="OK","",SUM(CR390:CS390)-CL395)</f>
        <v/>
      </c>
      <c r="CS393" s="3001"/>
      <c r="CT393" s="3000" t="str">
        <f>IF(CT392="OK","",SUM(CT390:CU390)-CL395)</f>
        <v/>
      </c>
      <c r="CU393" s="3001"/>
      <c r="CV393" s="3000" t="str">
        <f>IF(CV392="OK","",SUM(CV390:CW390)-CL395)</f>
        <v/>
      </c>
      <c r="CW393" s="3001"/>
      <c r="CX393" s="3000" t="str">
        <f>IF(CX392="OK","",SUM(CX390:CY390)-CL395)</f>
        <v/>
      </c>
      <c r="CY393" s="3001"/>
      <c r="CZ393" s="3000" t="str">
        <f>IF(CZ392="OK","",SUM(CZ390:DA390)-CL395)</f>
        <v/>
      </c>
      <c r="DA393" s="3001"/>
      <c r="DB393" s="3000" t="str">
        <f>IF(DB392="OK","",SUM(DB390:DC390)-CL395)</f>
        <v/>
      </c>
      <c r="DC393" s="3001"/>
      <c r="DD393" s="3000" t="str">
        <f>IF(DD392="OK","",SUM(DD390:DE390)-CL395)</f>
        <v/>
      </c>
      <c r="DE393" s="3001"/>
      <c r="DF393" s="457" t="s">
        <v>1090</v>
      </c>
      <c r="DG393" s="408"/>
      <c r="DH393" s="408"/>
      <c r="DI393" s="408"/>
      <c r="DJ393" s="270"/>
      <c r="DK393" s="270"/>
      <c r="DL393" s="270"/>
      <c r="DM393" s="270"/>
      <c r="DN393" s="270"/>
      <c r="DO393" s="1122"/>
      <c r="DP393" s="564">
        <v>0</v>
      </c>
      <c r="DQ393" s="200">
        <v>0</v>
      </c>
      <c r="DR393" s="200">
        <v>0</v>
      </c>
      <c r="DS393" s="200">
        <v>0</v>
      </c>
      <c r="DT393" s="200">
        <v>0</v>
      </c>
      <c r="DU393" s="200">
        <v>0</v>
      </c>
      <c r="DV393" s="200">
        <v>0</v>
      </c>
      <c r="DW393" s="200">
        <v>0</v>
      </c>
      <c r="DX393" s="200">
        <v>0</v>
      </c>
      <c r="DY393" s="397"/>
    </row>
    <row r="394" spans="1:129" ht="15.95" customHeight="1">
      <c r="B394" s="458">
        <f>COUNTA(B53:B65)</f>
        <v>11</v>
      </c>
      <c r="C394" s="1124" t="s">
        <v>1091</v>
      </c>
      <c r="D394" s="460"/>
      <c r="E394" s="461"/>
      <c r="F394" s="461"/>
      <c r="G394" s="461"/>
      <c r="H394" s="462"/>
      <c r="I394" s="459" t="s">
        <v>1092</v>
      </c>
      <c r="J394" s="460"/>
      <c r="K394" s="461"/>
      <c r="L394" s="461"/>
      <c r="M394" s="461"/>
      <c r="N394" s="463"/>
      <c r="O394" s="459" t="s">
        <v>1093</v>
      </c>
      <c r="P394" s="461"/>
      <c r="Q394" s="461"/>
      <c r="R394" s="461"/>
      <c r="S394" s="463"/>
      <c r="T394" s="459" t="s">
        <v>1094</v>
      </c>
      <c r="U394" s="464"/>
      <c r="V394" s="461"/>
      <c r="W394" s="461"/>
      <c r="X394" s="461"/>
      <c r="Y394" s="461"/>
      <c r="Z394" s="461"/>
      <c r="AA394" s="461"/>
      <c r="AB394" s="463"/>
      <c r="AC394" s="410"/>
      <c r="AD394" s="1124" t="s">
        <v>1091</v>
      </c>
      <c r="AE394" s="460"/>
      <c r="AF394" s="461"/>
      <c r="AG394" s="461"/>
      <c r="AH394" s="461"/>
      <c r="AI394" s="462"/>
      <c r="AJ394" s="459" t="s">
        <v>1092</v>
      </c>
      <c r="AK394" s="460"/>
      <c r="AL394" s="461"/>
      <c r="AM394" s="461"/>
      <c r="AN394" s="461"/>
      <c r="AO394" s="463"/>
      <c r="AP394" s="459" t="s">
        <v>1093</v>
      </c>
      <c r="AQ394" s="461"/>
      <c r="AR394" s="461"/>
      <c r="AS394" s="461"/>
      <c r="AT394" s="463"/>
      <c r="AU394" s="459" t="s">
        <v>1094</v>
      </c>
      <c r="AV394" s="464"/>
      <c r="AW394" s="461"/>
      <c r="AX394" s="461"/>
      <c r="AY394" s="461"/>
      <c r="AZ394" s="461"/>
      <c r="BA394" s="461"/>
      <c r="BB394" s="461"/>
      <c r="BC394" s="463"/>
      <c r="BD394" s="411"/>
      <c r="BE394" s="1124" t="s">
        <v>1091</v>
      </c>
      <c r="BF394" s="460"/>
      <c r="BG394" s="461"/>
      <c r="BH394" s="461"/>
      <c r="BI394" s="461"/>
      <c r="BJ394" s="462"/>
      <c r="BK394" s="459" t="s">
        <v>1092</v>
      </c>
      <c r="BL394" s="460"/>
      <c r="BM394" s="461"/>
      <c r="BN394" s="461"/>
      <c r="BO394" s="461"/>
      <c r="BP394" s="463"/>
      <c r="BQ394" s="459" t="s">
        <v>1093</v>
      </c>
      <c r="BR394" s="461"/>
      <c r="BS394" s="461"/>
      <c r="BT394" s="461"/>
      <c r="BU394" s="463"/>
      <c r="BV394" s="459" t="s">
        <v>1094</v>
      </c>
      <c r="BW394" s="464"/>
      <c r="BX394" s="461"/>
      <c r="BY394" s="461"/>
      <c r="BZ394" s="461"/>
      <c r="CA394" s="461"/>
      <c r="CB394" s="461"/>
      <c r="CC394" s="461"/>
      <c r="CD394" s="463"/>
      <c r="CE394" s="412"/>
      <c r="CF394" s="1124" t="s">
        <v>1091</v>
      </c>
      <c r="CG394" s="460"/>
      <c r="CH394" s="461"/>
      <c r="CI394" s="461"/>
      <c r="CJ394" s="461"/>
      <c r="CK394" s="462"/>
      <c r="CL394" s="459" t="s">
        <v>1092</v>
      </c>
      <c r="CM394" s="460"/>
      <c r="CN394" s="461"/>
      <c r="CO394" s="461"/>
      <c r="CP394" s="461"/>
      <c r="CQ394" s="463"/>
      <c r="CR394" s="459" t="s">
        <v>1093</v>
      </c>
      <c r="CS394" s="461"/>
      <c r="CT394" s="461"/>
      <c r="CU394" s="461"/>
      <c r="CV394" s="463"/>
      <c r="CW394" s="459" t="s">
        <v>1094</v>
      </c>
      <c r="CX394" s="464"/>
      <c r="CY394" s="461"/>
      <c r="CZ394" s="461"/>
      <c r="DA394" s="461"/>
      <c r="DB394" s="461"/>
      <c r="DC394" s="461"/>
      <c r="DD394" s="461"/>
      <c r="DE394" s="463"/>
      <c r="DF394" s="3671">
        <f>B394</f>
        <v>11</v>
      </c>
      <c r="DG394" s="3672"/>
      <c r="DH394" s="3672"/>
      <c r="DI394" s="465" t="s">
        <v>1095</v>
      </c>
      <c r="DJ394" s="465"/>
      <c r="DK394" s="270">
        <v>0</v>
      </c>
      <c r="DL394" s="270">
        <v>0</v>
      </c>
      <c r="DM394" s="270">
        <v>0</v>
      </c>
      <c r="DN394" s="270">
        <v>0</v>
      </c>
      <c r="DO394" s="1122"/>
      <c r="DP394" s="564">
        <v>0</v>
      </c>
      <c r="DQ394" s="200">
        <v>0</v>
      </c>
      <c r="DR394" s="200">
        <v>0</v>
      </c>
      <c r="DS394" s="200">
        <v>0</v>
      </c>
      <c r="DT394" s="200">
        <v>0</v>
      </c>
      <c r="DU394" s="200">
        <v>0</v>
      </c>
      <c r="DV394" s="200">
        <v>0</v>
      </c>
      <c r="DW394" s="200">
        <v>0</v>
      </c>
      <c r="DX394" s="200">
        <v>0</v>
      </c>
      <c r="DY394" s="397"/>
    </row>
    <row r="395" spans="1:129" ht="15.95" customHeight="1" thickBot="1">
      <c r="B395" s="466" t="s">
        <v>1096</v>
      </c>
      <c r="C395" s="3198">
        <v>20</v>
      </c>
      <c r="D395" s="3199"/>
      <c r="E395" s="3199"/>
      <c r="F395" s="3199"/>
      <c r="G395" s="3199"/>
      <c r="H395" s="3200"/>
      <c r="I395" s="3201">
        <f>(J388/P388)*C395</f>
        <v>7</v>
      </c>
      <c r="J395" s="3202"/>
      <c r="K395" s="3202"/>
      <c r="L395" s="3202"/>
      <c r="M395" s="3202"/>
      <c r="N395" s="3203"/>
      <c r="O395" s="3201">
        <f>SUM(C390:AB390)</f>
        <v>0</v>
      </c>
      <c r="P395" s="3202"/>
      <c r="Q395" s="3202"/>
      <c r="R395" s="3202"/>
      <c r="S395" s="3203"/>
      <c r="T395" s="3201" t="str">
        <f>IF(O395&lt;=I395,"OK","Trop")</f>
        <v>OK</v>
      </c>
      <c r="U395" s="3202"/>
      <c r="V395" s="3202"/>
      <c r="W395" s="3202"/>
      <c r="X395" s="3202"/>
      <c r="Y395" s="3196" t="str">
        <f>IF(O395&lt;=I395,"",IF(O395&gt;I395,O395-I395))</f>
        <v/>
      </c>
      <c r="Z395" s="3196"/>
      <c r="AA395" s="3196"/>
      <c r="AB395" s="3197"/>
      <c r="AC395" s="410"/>
      <c r="AD395" s="3198">
        <v>20</v>
      </c>
      <c r="AE395" s="3199"/>
      <c r="AF395" s="3199"/>
      <c r="AG395" s="3199"/>
      <c r="AH395" s="3199"/>
      <c r="AI395" s="3200"/>
      <c r="AJ395" s="3201">
        <f>(AK388/AQ388)*AD395</f>
        <v>7</v>
      </c>
      <c r="AK395" s="3202"/>
      <c r="AL395" s="3202"/>
      <c r="AM395" s="3202"/>
      <c r="AN395" s="3202"/>
      <c r="AO395" s="3203"/>
      <c r="AP395" s="3201">
        <f>SUM(AD390:BC390)</f>
        <v>0</v>
      </c>
      <c r="AQ395" s="3202"/>
      <c r="AR395" s="3202"/>
      <c r="AS395" s="3202"/>
      <c r="AT395" s="3203"/>
      <c r="AU395" s="3201" t="str">
        <f>IF(AP395&lt;=AJ395,"OK","Trop")</f>
        <v>OK</v>
      </c>
      <c r="AV395" s="3202"/>
      <c r="AW395" s="3202"/>
      <c r="AX395" s="3202"/>
      <c r="AY395" s="3202"/>
      <c r="AZ395" s="3196" t="str">
        <f>IF(AP395&lt;=AJ395,"",IF(AP395&gt;AJ395,AP395-AJ395))</f>
        <v/>
      </c>
      <c r="BA395" s="3196"/>
      <c r="BB395" s="3196"/>
      <c r="BC395" s="3197"/>
      <c r="BD395" s="411"/>
      <c r="BE395" s="3198">
        <v>20</v>
      </c>
      <c r="BF395" s="3199"/>
      <c r="BG395" s="3199"/>
      <c r="BH395" s="3199"/>
      <c r="BI395" s="3199"/>
      <c r="BJ395" s="3200"/>
      <c r="BK395" s="3201">
        <f>(BL388/BR388)*BE395</f>
        <v>7</v>
      </c>
      <c r="BL395" s="3202"/>
      <c r="BM395" s="3202"/>
      <c r="BN395" s="3202"/>
      <c r="BO395" s="3202"/>
      <c r="BP395" s="3203"/>
      <c r="BQ395" s="3201">
        <f>SUM(BE390:CD390)</f>
        <v>0</v>
      </c>
      <c r="BR395" s="3202"/>
      <c r="BS395" s="3202"/>
      <c r="BT395" s="3202"/>
      <c r="BU395" s="3203"/>
      <c r="BV395" s="3201" t="str">
        <f>IF(BQ395&lt;=BK395,"OK","Trop")</f>
        <v>OK</v>
      </c>
      <c r="BW395" s="3202"/>
      <c r="BX395" s="3202"/>
      <c r="BY395" s="3202"/>
      <c r="BZ395" s="3202"/>
      <c r="CA395" s="3196" t="str">
        <f>IF(BQ395&lt;=BK395,"",IF(BQ395&gt;BK395,BQ395-BK395))</f>
        <v/>
      </c>
      <c r="CB395" s="3196"/>
      <c r="CC395" s="3196"/>
      <c r="CD395" s="3197"/>
      <c r="CE395" s="412"/>
      <c r="CF395" s="3198">
        <v>40</v>
      </c>
      <c r="CG395" s="3199"/>
      <c r="CH395" s="3199"/>
      <c r="CI395" s="3199"/>
      <c r="CJ395" s="3199"/>
      <c r="CK395" s="3200"/>
      <c r="CL395" s="3201">
        <f>(CM388/CS388)*CF395</f>
        <v>14</v>
      </c>
      <c r="CM395" s="3202"/>
      <c r="CN395" s="3202"/>
      <c r="CO395" s="3202"/>
      <c r="CP395" s="3202"/>
      <c r="CQ395" s="3203"/>
      <c r="CR395" s="3201">
        <f>SUM(CF390:DE390)</f>
        <v>0</v>
      </c>
      <c r="CS395" s="3202"/>
      <c r="CT395" s="3202"/>
      <c r="CU395" s="3202"/>
      <c r="CV395" s="3203"/>
      <c r="CW395" s="3201" t="str">
        <f>IF(CR395&lt;=CL395,"OK","Trop")</f>
        <v>OK</v>
      </c>
      <c r="CX395" s="3202"/>
      <c r="CY395" s="3202"/>
      <c r="CZ395" s="3202"/>
      <c r="DA395" s="3202"/>
      <c r="DB395" s="3196" t="str">
        <f>IF(CR395&lt;=CL395,"",IF(CR395&gt;CL395,CR395-CL395))</f>
        <v/>
      </c>
      <c r="DC395" s="3196"/>
      <c r="DD395" s="3196"/>
      <c r="DE395" s="3197"/>
      <c r="DF395" s="1125" t="s">
        <v>1164</v>
      </c>
      <c r="DG395" s="1126"/>
      <c r="DH395" s="1126"/>
      <c r="DI395" s="1126"/>
      <c r="DJ395" s="1126"/>
      <c r="DK395" s="1126"/>
      <c r="DL395" s="1126"/>
      <c r="DM395" s="1126"/>
      <c r="DN395" s="1126"/>
      <c r="DO395" s="1127"/>
      <c r="DP395" s="564">
        <v>0</v>
      </c>
      <c r="DQ395" s="200">
        <v>0</v>
      </c>
      <c r="DR395" s="200">
        <v>0</v>
      </c>
      <c r="DS395" s="200">
        <v>0</v>
      </c>
      <c r="DT395" s="200">
        <v>0</v>
      </c>
      <c r="DU395" s="200">
        <v>0</v>
      </c>
      <c r="DV395" s="200">
        <v>0</v>
      </c>
      <c r="DW395" s="200">
        <v>0</v>
      </c>
      <c r="DX395" s="200">
        <v>0</v>
      </c>
      <c r="DY395" s="397"/>
    </row>
    <row r="396" spans="1:129" ht="15.9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129"/>
      <c r="BC396" s="129"/>
      <c r="BD396" s="129"/>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c r="CG396" s="129"/>
      <c r="CH396" s="129"/>
      <c r="CI396" s="129"/>
      <c r="CJ396" s="129"/>
      <c r="CK396" s="129"/>
      <c r="CL396" s="129"/>
      <c r="CM396" s="129"/>
      <c r="CN396" s="129"/>
      <c r="CO396" s="129"/>
      <c r="CP396" s="129"/>
      <c r="CQ396" s="129"/>
      <c r="CR396" s="129"/>
      <c r="CS396" s="129"/>
      <c r="CT396" s="129"/>
      <c r="CU396" s="129"/>
      <c r="CV396" s="129"/>
      <c r="CW396" s="129"/>
      <c r="CX396" s="129"/>
      <c r="CY396" s="129"/>
      <c r="CZ396" s="129"/>
      <c r="DA396" s="129"/>
      <c r="DB396" s="129"/>
      <c r="DC396" s="129"/>
      <c r="DD396" s="129"/>
      <c r="DE396" s="129"/>
      <c r="DF396" s="129"/>
      <c r="DG396" s="129"/>
      <c r="DI396" s="564"/>
      <c r="DJ396" s="564"/>
      <c r="DK396" s="564"/>
      <c r="DL396" s="564"/>
      <c r="DM396" s="395"/>
      <c r="DN396" s="395"/>
      <c r="DO396" s="395"/>
      <c r="DP396" s="564"/>
      <c r="DQ396" s="200"/>
      <c r="DR396" s="200"/>
      <c r="DS396" s="200"/>
      <c r="DT396" s="200"/>
      <c r="DU396" s="200"/>
      <c r="DV396" s="200"/>
      <c r="DW396" s="200"/>
      <c r="DX396" s="200"/>
      <c r="DY396" s="397"/>
    </row>
    <row r="397" spans="1:129" ht="15.95" customHeight="1">
      <c r="B397" s="3655" t="s">
        <v>1247</v>
      </c>
      <c r="C397" s="3668" t="str">
        <f>B113</f>
        <v>Fromages par portions entre 100 et 150 mg de calcium    30 (à 40) g Ados-Adultes</v>
      </c>
      <c r="D397" s="3668"/>
      <c r="E397" s="3668"/>
      <c r="F397" s="3668"/>
      <c r="G397" s="3668"/>
      <c r="H397" s="3668"/>
      <c r="I397" s="3668"/>
      <c r="J397" s="3668"/>
      <c r="K397" s="3668"/>
      <c r="L397" s="3668"/>
      <c r="M397" s="3668"/>
      <c r="N397" s="3668"/>
      <c r="O397" s="3668"/>
      <c r="P397" s="3668"/>
      <c r="Q397" s="3668"/>
      <c r="R397" s="3668"/>
      <c r="S397" s="3668"/>
      <c r="T397" s="3668"/>
      <c r="U397" s="3668"/>
      <c r="V397" s="3668"/>
      <c r="W397" s="3668"/>
      <c r="X397" s="3668"/>
      <c r="Y397" s="3668"/>
      <c r="Z397" s="3668"/>
      <c r="AA397" s="3668"/>
      <c r="AB397" s="3668"/>
      <c r="AC397" s="3668"/>
      <c r="AD397" s="3668"/>
      <c r="AE397" s="3668"/>
      <c r="AF397" s="3668"/>
      <c r="AG397" s="3668"/>
      <c r="AH397" s="3668"/>
      <c r="AI397" s="3668"/>
      <c r="AJ397" s="3668"/>
      <c r="AK397" s="3668"/>
      <c r="AL397" s="3668"/>
      <c r="AM397" s="3668"/>
      <c r="AN397" s="3668"/>
      <c r="AO397" s="3668"/>
      <c r="AP397" s="3668"/>
      <c r="AQ397" s="3668"/>
      <c r="AR397" s="3668"/>
      <c r="AS397" s="3668"/>
      <c r="AT397" s="3668"/>
      <c r="AU397" s="3668"/>
      <c r="AV397" s="3668"/>
      <c r="AW397" s="3668"/>
      <c r="AX397" s="3668"/>
      <c r="AY397" s="3668"/>
      <c r="AZ397" s="3668"/>
      <c r="BA397" s="3668"/>
      <c r="BB397" s="3668"/>
      <c r="BC397" s="3668"/>
      <c r="BD397" s="3668"/>
      <c r="BE397" s="3668"/>
      <c r="BF397" s="3668"/>
      <c r="BG397" s="3668"/>
      <c r="BH397" s="3668"/>
      <c r="BI397" s="3668"/>
      <c r="BJ397" s="3668"/>
      <c r="BK397" s="3668"/>
      <c r="BL397" s="3668"/>
      <c r="BM397" s="3668"/>
      <c r="BN397" s="3668"/>
      <c r="BO397" s="3668"/>
      <c r="BP397" s="3668"/>
      <c r="BQ397" s="3668"/>
      <c r="BR397" s="3668"/>
      <c r="BS397" s="3668"/>
      <c r="BT397" s="3668"/>
      <c r="BU397" s="3668"/>
      <c r="BV397" s="3668"/>
      <c r="BW397" s="3668"/>
      <c r="BX397" s="3668"/>
      <c r="BY397" s="3668"/>
      <c r="BZ397" s="3668"/>
      <c r="CA397" s="3668"/>
      <c r="CB397" s="3668"/>
      <c r="CC397" s="3668"/>
      <c r="CD397" s="3668"/>
      <c r="CE397" s="3668"/>
      <c r="CF397" s="3668"/>
      <c r="CG397" s="3668"/>
      <c r="CH397" s="3668"/>
      <c r="CI397" s="3668"/>
      <c r="CJ397" s="3668"/>
      <c r="CK397" s="3668"/>
      <c r="CL397" s="3668"/>
      <c r="CM397" s="3668"/>
      <c r="CN397" s="3668"/>
      <c r="CO397" s="3668"/>
      <c r="CP397" s="3668"/>
      <c r="CQ397" s="3668"/>
      <c r="CR397" s="3670" t="s">
        <v>1163</v>
      </c>
      <c r="CS397" s="3670"/>
      <c r="CT397" s="3670"/>
      <c r="CU397" s="3670"/>
      <c r="CV397" s="3670"/>
      <c r="CW397" s="3670"/>
      <c r="CX397" s="3670"/>
      <c r="CY397" s="3670"/>
      <c r="CZ397" s="3670"/>
      <c r="DA397" s="3670"/>
      <c r="DB397" s="3670"/>
      <c r="DC397" s="3670"/>
      <c r="DD397" s="3670"/>
      <c r="DE397" s="3670"/>
      <c r="DF397" s="3662">
        <f>ROW(DE117)</f>
        <v>117</v>
      </c>
      <c r="DG397" s="3662" t="s">
        <v>1124</v>
      </c>
      <c r="DH397" s="3662">
        <f>ROW(DE129)</f>
        <v>129</v>
      </c>
      <c r="DI397" s="3664" t="str">
        <f>C397</f>
        <v>Fromages par portions entre 100 et 150 mg de calcium    30 (à 40) g Ados-Adultes</v>
      </c>
      <c r="DJ397" s="3664"/>
      <c r="DK397" s="3664"/>
      <c r="DL397" s="3664"/>
      <c r="DM397" s="3664"/>
      <c r="DN397" s="3664"/>
      <c r="DO397" s="3665"/>
      <c r="DP397" s="564">
        <v>0</v>
      </c>
      <c r="DQ397" s="200">
        <v>0</v>
      </c>
      <c r="DR397" s="200">
        <v>0</v>
      </c>
      <c r="DS397" s="200">
        <v>0</v>
      </c>
      <c r="DT397" s="200">
        <v>0</v>
      </c>
      <c r="DU397" s="200">
        <v>0</v>
      </c>
      <c r="DV397" s="200">
        <v>0</v>
      </c>
      <c r="DW397" s="200">
        <v>0</v>
      </c>
      <c r="DX397" s="200">
        <v>0</v>
      </c>
      <c r="DY397" s="397"/>
    </row>
    <row r="398" spans="1:129" ht="15.95" customHeight="1">
      <c r="B398" s="3656"/>
      <c r="C398" s="3669"/>
      <c r="D398" s="3669"/>
      <c r="E398" s="3669"/>
      <c r="F398" s="3669"/>
      <c r="G398" s="3669"/>
      <c r="H398" s="3669"/>
      <c r="I398" s="3669"/>
      <c r="J398" s="3669"/>
      <c r="K398" s="3669"/>
      <c r="L398" s="3669"/>
      <c r="M398" s="3669"/>
      <c r="N398" s="3669"/>
      <c r="O398" s="3669"/>
      <c r="P398" s="3669"/>
      <c r="Q398" s="3669"/>
      <c r="R398" s="3669"/>
      <c r="S398" s="3669"/>
      <c r="T398" s="3669"/>
      <c r="U398" s="3669"/>
      <c r="V398" s="3669"/>
      <c r="W398" s="3669"/>
      <c r="X398" s="3669"/>
      <c r="Y398" s="3669"/>
      <c r="Z398" s="3669"/>
      <c r="AA398" s="3669"/>
      <c r="AB398" s="3669"/>
      <c r="AC398" s="3669"/>
      <c r="AD398" s="3669"/>
      <c r="AE398" s="3669"/>
      <c r="AF398" s="3669"/>
      <c r="AG398" s="3669"/>
      <c r="AH398" s="3669"/>
      <c r="AI398" s="3669"/>
      <c r="AJ398" s="3669"/>
      <c r="AK398" s="3669"/>
      <c r="AL398" s="3669"/>
      <c r="AM398" s="3669"/>
      <c r="AN398" s="3669"/>
      <c r="AO398" s="3669"/>
      <c r="AP398" s="3669"/>
      <c r="AQ398" s="3669"/>
      <c r="AR398" s="3669"/>
      <c r="AS398" s="3669"/>
      <c r="AT398" s="3669"/>
      <c r="AU398" s="3669"/>
      <c r="AV398" s="3669"/>
      <c r="AW398" s="3669"/>
      <c r="AX398" s="3669"/>
      <c r="AY398" s="3669"/>
      <c r="AZ398" s="3669"/>
      <c r="BA398" s="3669"/>
      <c r="BB398" s="3669"/>
      <c r="BC398" s="3669"/>
      <c r="BD398" s="3669"/>
      <c r="BE398" s="3669"/>
      <c r="BF398" s="3669"/>
      <c r="BG398" s="3669"/>
      <c r="BH398" s="3669"/>
      <c r="BI398" s="3669"/>
      <c r="BJ398" s="3669"/>
      <c r="BK398" s="3669"/>
      <c r="BL398" s="3669"/>
      <c r="BM398" s="3669"/>
      <c r="BN398" s="3669"/>
      <c r="BO398" s="3669"/>
      <c r="BP398" s="3669"/>
      <c r="BQ398" s="3669"/>
      <c r="BR398" s="3669"/>
      <c r="BS398" s="3669"/>
      <c r="BT398" s="3669"/>
      <c r="BU398" s="3669"/>
      <c r="BV398" s="3669"/>
      <c r="BW398" s="3669"/>
      <c r="BX398" s="3669"/>
      <c r="BY398" s="3669"/>
      <c r="BZ398" s="3669"/>
      <c r="CA398" s="3669"/>
      <c r="CB398" s="3669"/>
      <c r="CC398" s="3669"/>
      <c r="CD398" s="3669"/>
      <c r="CE398" s="3669"/>
      <c r="CF398" s="3669"/>
      <c r="CG398" s="3669"/>
      <c r="CH398" s="3669"/>
      <c r="CI398" s="3669"/>
      <c r="CJ398" s="3669"/>
      <c r="CK398" s="3669"/>
      <c r="CL398" s="3669"/>
      <c r="CM398" s="3669"/>
      <c r="CN398" s="3669"/>
      <c r="CO398" s="3669"/>
      <c r="CP398" s="3669"/>
      <c r="CQ398" s="3669"/>
      <c r="CR398" s="3670"/>
      <c r="CS398" s="3670"/>
      <c r="CT398" s="3670"/>
      <c r="CU398" s="3670"/>
      <c r="CV398" s="3670"/>
      <c r="CW398" s="3670"/>
      <c r="CX398" s="3670"/>
      <c r="CY398" s="3670"/>
      <c r="CZ398" s="3670"/>
      <c r="DA398" s="3670"/>
      <c r="DB398" s="3670"/>
      <c r="DC398" s="3670"/>
      <c r="DD398" s="3670"/>
      <c r="DE398" s="3670"/>
      <c r="DF398" s="3663"/>
      <c r="DG398" s="3663"/>
      <c r="DH398" s="3663"/>
      <c r="DI398" s="3666"/>
      <c r="DJ398" s="3666"/>
      <c r="DK398" s="3666"/>
      <c r="DL398" s="3666"/>
      <c r="DM398" s="3666"/>
      <c r="DN398" s="3666"/>
      <c r="DO398" s="3667"/>
      <c r="DP398" s="564">
        <v>0</v>
      </c>
      <c r="DQ398" s="200">
        <v>0</v>
      </c>
      <c r="DR398" s="200">
        <v>0</v>
      </c>
      <c r="DS398" s="200">
        <v>0</v>
      </c>
      <c r="DT398" s="200">
        <v>0</v>
      </c>
      <c r="DU398" s="200">
        <v>0</v>
      </c>
      <c r="DV398" s="200">
        <v>0</v>
      </c>
      <c r="DW398" s="200">
        <v>0</v>
      </c>
      <c r="DX398" s="200">
        <v>0</v>
      </c>
      <c r="DY398" s="397"/>
    </row>
    <row r="399" spans="1:129" ht="15.95" customHeight="1">
      <c r="B399" s="444" t="s">
        <v>1080</v>
      </c>
      <c r="C399" s="1108" t="s">
        <v>1076</v>
      </c>
      <c r="D399" s="1109"/>
      <c r="E399" s="1109"/>
      <c r="F399" s="1109"/>
      <c r="G399" s="1109"/>
      <c r="H399" s="1109"/>
      <c r="I399" s="1110" t="s">
        <v>1081</v>
      </c>
      <c r="J399" s="3185">
        <v>4</v>
      </c>
      <c r="K399" s="3185"/>
      <c r="L399" s="1109" t="s">
        <v>1082</v>
      </c>
      <c r="M399" s="1109"/>
      <c r="N399" s="1111"/>
      <c r="O399" s="1111"/>
      <c r="P399" s="3186">
        <v>20</v>
      </c>
      <c r="Q399" s="3186"/>
      <c r="R399" s="1109" t="s">
        <v>1083</v>
      </c>
      <c r="S399" s="1112"/>
      <c r="T399" s="1109"/>
      <c r="U399" s="1109"/>
      <c r="V399" s="1109"/>
      <c r="W399" s="1109"/>
      <c r="X399" s="1109"/>
      <c r="Y399" s="1109"/>
      <c r="Z399" s="1109"/>
      <c r="AA399" s="1109"/>
      <c r="AB399" s="1113"/>
      <c r="AC399" s="410"/>
      <c r="AD399" s="1108"/>
      <c r="AE399" s="1109"/>
      <c r="AF399" s="1109"/>
      <c r="AG399" s="1109"/>
      <c r="AH399" s="1109"/>
      <c r="AI399" s="1109"/>
      <c r="AJ399" s="1110" t="s">
        <v>1081</v>
      </c>
      <c r="AK399" s="3185">
        <v>6</v>
      </c>
      <c r="AL399" s="3185"/>
      <c r="AM399" s="1109" t="s">
        <v>1082</v>
      </c>
      <c r="AN399" s="1109"/>
      <c r="AO399" s="1111"/>
      <c r="AP399" s="1111"/>
      <c r="AQ399" s="3186">
        <v>20</v>
      </c>
      <c r="AR399" s="3186"/>
      <c r="AS399" s="1109" t="s">
        <v>1083</v>
      </c>
      <c r="AT399" s="1112"/>
      <c r="AU399" s="1109"/>
      <c r="AV399" s="1109"/>
      <c r="AW399" s="1109"/>
      <c r="AX399" s="1109"/>
      <c r="AY399" s="1109"/>
      <c r="AZ399" s="1109"/>
      <c r="BA399" s="1109"/>
      <c r="BB399" s="1109"/>
      <c r="BC399" s="1113"/>
      <c r="BD399" s="411"/>
      <c r="BE399" s="1108"/>
      <c r="BF399" s="1109"/>
      <c r="BG399" s="1109"/>
      <c r="BH399" s="1109"/>
      <c r="BI399" s="1109"/>
      <c r="BJ399" s="1109"/>
      <c r="BK399" s="1110" t="s">
        <v>1081</v>
      </c>
      <c r="BL399" s="3185">
        <v>6</v>
      </c>
      <c r="BM399" s="3185"/>
      <c r="BN399" s="1109" t="s">
        <v>1082</v>
      </c>
      <c r="BO399" s="1109"/>
      <c r="BP399" s="1111"/>
      <c r="BQ399" s="1111"/>
      <c r="BR399" s="3186">
        <v>20</v>
      </c>
      <c r="BS399" s="3186"/>
      <c r="BT399" s="1109" t="s">
        <v>1083</v>
      </c>
      <c r="BU399" s="1112"/>
      <c r="BV399" s="1109"/>
      <c r="BW399" s="1109"/>
      <c r="BX399" s="1109"/>
      <c r="BY399" s="1109"/>
      <c r="BZ399" s="1109"/>
      <c r="CA399" s="1109"/>
      <c r="CB399" s="1109"/>
      <c r="CC399" s="1109"/>
      <c r="CD399" s="1113"/>
      <c r="CE399" s="412"/>
      <c r="CF399" s="1108"/>
      <c r="CG399" s="1109"/>
      <c r="CH399" s="1109"/>
      <c r="CI399" s="1109"/>
      <c r="CJ399" s="1109"/>
      <c r="CK399" s="1109"/>
      <c r="CL399" s="1110" t="s">
        <v>1081</v>
      </c>
      <c r="CM399" s="3185">
        <v>4</v>
      </c>
      <c r="CN399" s="3185"/>
      <c r="CO399" s="1109" t="s">
        <v>1082</v>
      </c>
      <c r="CP399" s="1109"/>
      <c r="CQ399" s="1111"/>
      <c r="CR399" s="1111"/>
      <c r="CS399" s="3186">
        <v>20</v>
      </c>
      <c r="CT399" s="3186"/>
      <c r="CU399" s="1109" t="s">
        <v>1083</v>
      </c>
      <c r="CV399" s="1112"/>
      <c r="CW399" s="1109"/>
      <c r="CX399" s="1109"/>
      <c r="CY399" s="1109"/>
      <c r="CZ399" s="1109"/>
      <c r="DA399" s="1109"/>
      <c r="DB399" s="1109"/>
      <c r="DC399" s="1109"/>
      <c r="DD399" s="1109"/>
      <c r="DE399" s="1113"/>
      <c r="DF399" s="1114" t="s">
        <v>1084</v>
      </c>
      <c r="DG399" s="1115"/>
      <c r="DH399" s="1116"/>
      <c r="DI399" s="1116"/>
      <c r="DJ399" s="1117"/>
      <c r="DK399" s="1117"/>
      <c r="DL399" s="1117"/>
      <c r="DM399" s="1117"/>
      <c r="DN399" s="1117"/>
      <c r="DO399" s="1118"/>
      <c r="DP399" s="564">
        <v>0</v>
      </c>
      <c r="DQ399" s="200">
        <v>0</v>
      </c>
      <c r="DR399" s="200">
        <v>0</v>
      </c>
      <c r="DS399" s="200">
        <v>0</v>
      </c>
      <c r="DT399" s="200">
        <v>0</v>
      </c>
      <c r="DU399" s="200">
        <v>0</v>
      </c>
      <c r="DV399" s="200">
        <v>0</v>
      </c>
      <c r="DW399" s="200">
        <v>0</v>
      </c>
      <c r="DX399" s="200">
        <v>0</v>
      </c>
      <c r="DY399" s="397"/>
    </row>
    <row r="400" spans="1:129" ht="13.5" customHeight="1">
      <c r="B400" s="413" t="s">
        <v>205</v>
      </c>
      <c r="C400" s="414" t="s">
        <v>66</v>
      </c>
      <c r="D400" s="415" t="s">
        <v>77</v>
      </c>
      <c r="E400" s="414" t="s">
        <v>66</v>
      </c>
      <c r="F400" s="415" t="s">
        <v>77</v>
      </c>
      <c r="G400" s="414" t="s">
        <v>66</v>
      </c>
      <c r="H400" s="415" t="s">
        <v>77</v>
      </c>
      <c r="I400" s="414" t="s">
        <v>66</v>
      </c>
      <c r="J400" s="415" t="s">
        <v>77</v>
      </c>
      <c r="K400" s="414" t="s">
        <v>66</v>
      </c>
      <c r="L400" s="415" t="s">
        <v>77</v>
      </c>
      <c r="M400" s="414" t="s">
        <v>66</v>
      </c>
      <c r="N400" s="415" t="s">
        <v>77</v>
      </c>
      <c r="O400" s="414" t="s">
        <v>66</v>
      </c>
      <c r="P400" s="415" t="s">
        <v>77</v>
      </c>
      <c r="Q400" s="414" t="s">
        <v>66</v>
      </c>
      <c r="R400" s="415" t="s">
        <v>77</v>
      </c>
      <c r="S400" s="414" t="s">
        <v>66</v>
      </c>
      <c r="T400" s="415" t="s">
        <v>77</v>
      </c>
      <c r="U400" s="414" t="s">
        <v>66</v>
      </c>
      <c r="V400" s="415" t="s">
        <v>77</v>
      </c>
      <c r="W400" s="414" t="s">
        <v>66</v>
      </c>
      <c r="X400" s="415" t="s">
        <v>77</v>
      </c>
      <c r="Y400" s="414" t="s">
        <v>66</v>
      </c>
      <c r="Z400" s="415" t="s">
        <v>77</v>
      </c>
      <c r="AA400" s="414" t="s">
        <v>66</v>
      </c>
      <c r="AB400" s="416" t="s">
        <v>77</v>
      </c>
      <c r="AC400" s="410"/>
      <c r="AD400" s="417" t="s">
        <v>66</v>
      </c>
      <c r="AE400" s="415" t="s">
        <v>77</v>
      </c>
      <c r="AF400" s="418" t="s">
        <v>66</v>
      </c>
      <c r="AG400" s="415" t="s">
        <v>77</v>
      </c>
      <c r="AH400" s="418" t="s">
        <v>66</v>
      </c>
      <c r="AI400" s="415" t="s">
        <v>77</v>
      </c>
      <c r="AJ400" s="418" t="s">
        <v>66</v>
      </c>
      <c r="AK400" s="415" t="s">
        <v>77</v>
      </c>
      <c r="AL400" s="418" t="s">
        <v>66</v>
      </c>
      <c r="AM400" s="415" t="s">
        <v>77</v>
      </c>
      <c r="AN400" s="418" t="s">
        <v>66</v>
      </c>
      <c r="AO400" s="415" t="s">
        <v>77</v>
      </c>
      <c r="AP400" s="418" t="s">
        <v>66</v>
      </c>
      <c r="AQ400" s="415" t="s">
        <v>77</v>
      </c>
      <c r="AR400" s="418" t="s">
        <v>66</v>
      </c>
      <c r="AS400" s="415" t="s">
        <v>77</v>
      </c>
      <c r="AT400" s="418" t="s">
        <v>66</v>
      </c>
      <c r="AU400" s="415" t="s">
        <v>77</v>
      </c>
      <c r="AV400" s="418" t="s">
        <v>66</v>
      </c>
      <c r="AW400" s="415" t="s">
        <v>77</v>
      </c>
      <c r="AX400" s="418" t="s">
        <v>66</v>
      </c>
      <c r="AY400" s="415" t="s">
        <v>77</v>
      </c>
      <c r="AZ400" s="418" t="s">
        <v>66</v>
      </c>
      <c r="BA400" s="415" t="s">
        <v>77</v>
      </c>
      <c r="BB400" s="418" t="s">
        <v>66</v>
      </c>
      <c r="BC400" s="416" t="s">
        <v>77</v>
      </c>
      <c r="BD400" s="411"/>
      <c r="BE400" s="419" t="s">
        <v>66</v>
      </c>
      <c r="BF400" s="415" t="s">
        <v>77</v>
      </c>
      <c r="BG400" s="420" t="s">
        <v>66</v>
      </c>
      <c r="BH400" s="415" t="s">
        <v>77</v>
      </c>
      <c r="BI400" s="420" t="s">
        <v>66</v>
      </c>
      <c r="BJ400" s="415" t="s">
        <v>77</v>
      </c>
      <c r="BK400" s="420" t="s">
        <v>66</v>
      </c>
      <c r="BL400" s="415" t="s">
        <v>77</v>
      </c>
      <c r="BM400" s="420" t="s">
        <v>66</v>
      </c>
      <c r="BN400" s="415" t="s">
        <v>77</v>
      </c>
      <c r="BO400" s="420" t="s">
        <v>66</v>
      </c>
      <c r="BP400" s="415" t="s">
        <v>77</v>
      </c>
      <c r="BQ400" s="420" t="s">
        <v>66</v>
      </c>
      <c r="BR400" s="415" t="s">
        <v>77</v>
      </c>
      <c r="BS400" s="420" t="s">
        <v>66</v>
      </c>
      <c r="BT400" s="415" t="s">
        <v>77</v>
      </c>
      <c r="BU400" s="420" t="s">
        <v>66</v>
      </c>
      <c r="BV400" s="415" t="s">
        <v>77</v>
      </c>
      <c r="BW400" s="420" t="s">
        <v>66</v>
      </c>
      <c r="BX400" s="415" t="s">
        <v>77</v>
      </c>
      <c r="BY400" s="420" t="s">
        <v>66</v>
      </c>
      <c r="BZ400" s="415" t="s">
        <v>77</v>
      </c>
      <c r="CA400" s="420" t="s">
        <v>66</v>
      </c>
      <c r="CB400" s="415" t="s">
        <v>77</v>
      </c>
      <c r="CC400" s="420" t="s">
        <v>66</v>
      </c>
      <c r="CD400" s="416" t="s">
        <v>77</v>
      </c>
      <c r="CE400" s="412"/>
      <c r="CF400" s="421" t="s">
        <v>66</v>
      </c>
      <c r="CG400" s="415" t="s">
        <v>77</v>
      </c>
      <c r="CH400" s="422" t="s">
        <v>66</v>
      </c>
      <c r="CI400" s="415" t="s">
        <v>77</v>
      </c>
      <c r="CJ400" s="422" t="s">
        <v>66</v>
      </c>
      <c r="CK400" s="415" t="s">
        <v>77</v>
      </c>
      <c r="CL400" s="422" t="s">
        <v>66</v>
      </c>
      <c r="CM400" s="415" t="s">
        <v>77</v>
      </c>
      <c r="CN400" s="422" t="s">
        <v>66</v>
      </c>
      <c r="CO400" s="415" t="s">
        <v>77</v>
      </c>
      <c r="CP400" s="422" t="s">
        <v>66</v>
      </c>
      <c r="CQ400" s="415" t="s">
        <v>77</v>
      </c>
      <c r="CR400" s="422" t="s">
        <v>66</v>
      </c>
      <c r="CS400" s="415" t="s">
        <v>77</v>
      </c>
      <c r="CT400" s="422" t="s">
        <v>66</v>
      </c>
      <c r="CU400" s="415" t="s">
        <v>77</v>
      </c>
      <c r="CV400" s="422" t="s">
        <v>66</v>
      </c>
      <c r="CW400" s="415" t="s">
        <v>77</v>
      </c>
      <c r="CX400" s="422" t="s">
        <v>66</v>
      </c>
      <c r="CY400" s="415" t="s">
        <v>77</v>
      </c>
      <c r="CZ400" s="422" t="s">
        <v>66</v>
      </c>
      <c r="DA400" s="415" t="s">
        <v>77</v>
      </c>
      <c r="DB400" s="422" t="s">
        <v>66</v>
      </c>
      <c r="DC400" s="415" t="s">
        <v>77</v>
      </c>
      <c r="DD400" s="422" t="s">
        <v>66</v>
      </c>
      <c r="DE400" s="416" t="s">
        <v>77</v>
      </c>
      <c r="DF400" s="1119" t="s">
        <v>922</v>
      </c>
      <c r="DG400" s="1120"/>
      <c r="DH400" s="1120"/>
      <c r="DI400" s="1120"/>
      <c r="DJ400" s="1120"/>
      <c r="DK400" s="1120"/>
      <c r="DL400" s="1120"/>
      <c r="DM400" s="1120"/>
      <c r="DN400" s="1120"/>
      <c r="DO400" s="1121"/>
      <c r="DP400" s="564">
        <v>0</v>
      </c>
      <c r="DQ400" s="200">
        <v>0</v>
      </c>
      <c r="DR400" s="200">
        <v>0</v>
      </c>
      <c r="DS400" s="200">
        <v>0</v>
      </c>
      <c r="DT400" s="200">
        <v>0</v>
      </c>
      <c r="DU400" s="200">
        <v>0</v>
      </c>
      <c r="DV400" s="200">
        <v>0</v>
      </c>
      <c r="DW400" s="200">
        <v>0</v>
      </c>
      <c r="DX400" s="200">
        <v>0</v>
      </c>
      <c r="DY400" s="397"/>
    </row>
    <row r="401" spans="1:129" ht="15.95" customHeight="1">
      <c r="B401" s="3190" t="s">
        <v>1085</v>
      </c>
      <c r="C401" s="448">
        <f>SUM(C117:C129)</f>
        <v>0</v>
      </c>
      <c r="D401" s="449">
        <f t="shared" ref="D401:AB401" si="171">SUM(D117:D129)</f>
        <v>0</v>
      </c>
      <c r="E401" s="448">
        <f t="shared" si="171"/>
        <v>0</v>
      </c>
      <c r="F401" s="449">
        <f t="shared" si="171"/>
        <v>0</v>
      </c>
      <c r="G401" s="448">
        <f t="shared" si="171"/>
        <v>0</v>
      </c>
      <c r="H401" s="449">
        <f t="shared" si="171"/>
        <v>0</v>
      </c>
      <c r="I401" s="448">
        <f t="shared" si="171"/>
        <v>0</v>
      </c>
      <c r="J401" s="449">
        <f t="shared" si="171"/>
        <v>0</v>
      </c>
      <c r="K401" s="448">
        <f t="shared" si="171"/>
        <v>0</v>
      </c>
      <c r="L401" s="449">
        <f t="shared" si="171"/>
        <v>0</v>
      </c>
      <c r="M401" s="448">
        <f t="shared" si="171"/>
        <v>0</v>
      </c>
      <c r="N401" s="449">
        <f t="shared" si="171"/>
        <v>0</v>
      </c>
      <c r="O401" s="448">
        <f t="shared" si="171"/>
        <v>0</v>
      </c>
      <c r="P401" s="449">
        <f t="shared" si="171"/>
        <v>0</v>
      </c>
      <c r="Q401" s="448">
        <f t="shared" si="171"/>
        <v>0</v>
      </c>
      <c r="R401" s="449">
        <f t="shared" si="171"/>
        <v>0</v>
      </c>
      <c r="S401" s="448">
        <f t="shared" si="171"/>
        <v>0</v>
      </c>
      <c r="T401" s="449">
        <f t="shared" si="171"/>
        <v>0</v>
      </c>
      <c r="U401" s="448">
        <f t="shared" si="171"/>
        <v>0</v>
      </c>
      <c r="V401" s="449">
        <f t="shared" si="171"/>
        <v>0</v>
      </c>
      <c r="W401" s="448">
        <f t="shared" si="171"/>
        <v>0</v>
      </c>
      <c r="X401" s="449">
        <f t="shared" si="171"/>
        <v>0</v>
      </c>
      <c r="Y401" s="448">
        <f t="shared" si="171"/>
        <v>0</v>
      </c>
      <c r="Z401" s="449">
        <f t="shared" si="171"/>
        <v>0</v>
      </c>
      <c r="AA401" s="448">
        <f t="shared" si="171"/>
        <v>0</v>
      </c>
      <c r="AB401" s="449">
        <f t="shared" si="171"/>
        <v>0</v>
      </c>
      <c r="AC401" s="410"/>
      <c r="AD401" s="450">
        <f t="shared" ref="AD401:BC401" si="172">SUM(AD117:AD129)</f>
        <v>0</v>
      </c>
      <c r="AE401" s="449">
        <f t="shared" si="172"/>
        <v>0</v>
      </c>
      <c r="AF401" s="450">
        <f t="shared" si="172"/>
        <v>0</v>
      </c>
      <c r="AG401" s="449">
        <f t="shared" si="172"/>
        <v>0</v>
      </c>
      <c r="AH401" s="450">
        <f t="shared" si="172"/>
        <v>0</v>
      </c>
      <c r="AI401" s="449">
        <f t="shared" si="172"/>
        <v>0</v>
      </c>
      <c r="AJ401" s="450">
        <f t="shared" si="172"/>
        <v>0</v>
      </c>
      <c r="AK401" s="449">
        <f t="shared" si="172"/>
        <v>0</v>
      </c>
      <c r="AL401" s="450">
        <f t="shared" si="172"/>
        <v>0</v>
      </c>
      <c r="AM401" s="449">
        <f t="shared" si="172"/>
        <v>0</v>
      </c>
      <c r="AN401" s="450">
        <f t="shared" si="172"/>
        <v>0</v>
      </c>
      <c r="AO401" s="449">
        <f t="shared" si="172"/>
        <v>0</v>
      </c>
      <c r="AP401" s="450">
        <f t="shared" si="172"/>
        <v>0</v>
      </c>
      <c r="AQ401" s="449">
        <f t="shared" si="172"/>
        <v>0</v>
      </c>
      <c r="AR401" s="450">
        <f t="shared" si="172"/>
        <v>0</v>
      </c>
      <c r="AS401" s="449">
        <f t="shared" si="172"/>
        <v>0</v>
      </c>
      <c r="AT401" s="450">
        <f t="shared" si="172"/>
        <v>0</v>
      </c>
      <c r="AU401" s="449">
        <f t="shared" si="172"/>
        <v>0</v>
      </c>
      <c r="AV401" s="450">
        <f t="shared" si="172"/>
        <v>0</v>
      </c>
      <c r="AW401" s="449">
        <f t="shared" si="172"/>
        <v>0</v>
      </c>
      <c r="AX401" s="450">
        <f t="shared" si="172"/>
        <v>0</v>
      </c>
      <c r="AY401" s="449">
        <f t="shared" si="172"/>
        <v>0</v>
      </c>
      <c r="AZ401" s="450">
        <f t="shared" si="172"/>
        <v>0</v>
      </c>
      <c r="BA401" s="449">
        <f t="shared" si="172"/>
        <v>0</v>
      </c>
      <c r="BB401" s="450">
        <f t="shared" si="172"/>
        <v>0</v>
      </c>
      <c r="BC401" s="449">
        <f t="shared" si="172"/>
        <v>0</v>
      </c>
      <c r="BD401" s="411"/>
      <c r="BE401" s="451">
        <f t="shared" ref="BE401:CD401" si="173">SUM(BE117:BE129)</f>
        <v>0</v>
      </c>
      <c r="BF401" s="449">
        <f t="shared" si="173"/>
        <v>0</v>
      </c>
      <c r="BG401" s="451">
        <f t="shared" si="173"/>
        <v>0</v>
      </c>
      <c r="BH401" s="449">
        <f t="shared" si="173"/>
        <v>0</v>
      </c>
      <c r="BI401" s="451">
        <f t="shared" si="173"/>
        <v>0</v>
      </c>
      <c r="BJ401" s="449">
        <f t="shared" si="173"/>
        <v>0</v>
      </c>
      <c r="BK401" s="451">
        <f t="shared" si="173"/>
        <v>0</v>
      </c>
      <c r="BL401" s="449">
        <f t="shared" si="173"/>
        <v>0</v>
      </c>
      <c r="BM401" s="451">
        <f t="shared" si="173"/>
        <v>0</v>
      </c>
      <c r="BN401" s="449">
        <f t="shared" si="173"/>
        <v>0</v>
      </c>
      <c r="BO401" s="451">
        <f t="shared" si="173"/>
        <v>0</v>
      </c>
      <c r="BP401" s="449">
        <f t="shared" si="173"/>
        <v>0</v>
      </c>
      <c r="BQ401" s="451">
        <f t="shared" si="173"/>
        <v>0</v>
      </c>
      <c r="BR401" s="449">
        <f t="shared" si="173"/>
        <v>0</v>
      </c>
      <c r="BS401" s="451">
        <f t="shared" si="173"/>
        <v>0</v>
      </c>
      <c r="BT401" s="449">
        <f t="shared" si="173"/>
        <v>0</v>
      </c>
      <c r="BU401" s="451">
        <f t="shared" si="173"/>
        <v>0</v>
      </c>
      <c r="BV401" s="449">
        <f t="shared" si="173"/>
        <v>0</v>
      </c>
      <c r="BW401" s="451">
        <f t="shared" si="173"/>
        <v>0</v>
      </c>
      <c r="BX401" s="449">
        <f t="shared" si="173"/>
        <v>0</v>
      </c>
      <c r="BY401" s="451">
        <f t="shared" si="173"/>
        <v>0</v>
      </c>
      <c r="BZ401" s="449">
        <f t="shared" si="173"/>
        <v>0</v>
      </c>
      <c r="CA401" s="451">
        <f t="shared" si="173"/>
        <v>0</v>
      </c>
      <c r="CB401" s="449">
        <f t="shared" si="173"/>
        <v>0</v>
      </c>
      <c r="CC401" s="451">
        <f t="shared" si="173"/>
        <v>0</v>
      </c>
      <c r="CD401" s="449">
        <f t="shared" si="173"/>
        <v>0</v>
      </c>
      <c r="CE401" s="412"/>
      <c r="CF401" s="452">
        <f t="shared" ref="CF401:DE401" si="174">SUM(CF117:CF129)</f>
        <v>0</v>
      </c>
      <c r="CG401" s="449">
        <f t="shared" si="174"/>
        <v>0</v>
      </c>
      <c r="CH401" s="452">
        <f t="shared" si="174"/>
        <v>0</v>
      </c>
      <c r="CI401" s="449">
        <f t="shared" si="174"/>
        <v>0</v>
      </c>
      <c r="CJ401" s="452">
        <f t="shared" si="174"/>
        <v>0</v>
      </c>
      <c r="CK401" s="449">
        <f t="shared" si="174"/>
        <v>0</v>
      </c>
      <c r="CL401" s="452">
        <f t="shared" si="174"/>
        <v>0</v>
      </c>
      <c r="CM401" s="449">
        <f t="shared" si="174"/>
        <v>0</v>
      </c>
      <c r="CN401" s="452">
        <f t="shared" si="174"/>
        <v>0</v>
      </c>
      <c r="CO401" s="449">
        <f t="shared" si="174"/>
        <v>0</v>
      </c>
      <c r="CP401" s="452">
        <f t="shared" si="174"/>
        <v>0</v>
      </c>
      <c r="CQ401" s="449">
        <f t="shared" si="174"/>
        <v>0</v>
      </c>
      <c r="CR401" s="452">
        <f t="shared" si="174"/>
        <v>0</v>
      </c>
      <c r="CS401" s="449">
        <f t="shared" si="174"/>
        <v>0</v>
      </c>
      <c r="CT401" s="452">
        <f t="shared" si="174"/>
        <v>0</v>
      </c>
      <c r="CU401" s="449">
        <f t="shared" si="174"/>
        <v>0</v>
      </c>
      <c r="CV401" s="452">
        <f t="shared" si="174"/>
        <v>0</v>
      </c>
      <c r="CW401" s="449">
        <f t="shared" si="174"/>
        <v>0</v>
      </c>
      <c r="CX401" s="452">
        <f t="shared" si="174"/>
        <v>0</v>
      </c>
      <c r="CY401" s="449">
        <f t="shared" si="174"/>
        <v>0</v>
      </c>
      <c r="CZ401" s="452">
        <f t="shared" si="174"/>
        <v>0</v>
      </c>
      <c r="DA401" s="449">
        <f t="shared" si="174"/>
        <v>0</v>
      </c>
      <c r="DB401" s="452">
        <f t="shared" si="174"/>
        <v>0</v>
      </c>
      <c r="DC401" s="449">
        <f t="shared" si="174"/>
        <v>0</v>
      </c>
      <c r="DD401" s="452">
        <f t="shared" si="174"/>
        <v>0</v>
      </c>
      <c r="DE401" s="449">
        <f t="shared" si="174"/>
        <v>0</v>
      </c>
      <c r="DF401" s="3192" t="s">
        <v>1086</v>
      </c>
      <c r="DG401" s="3193"/>
      <c r="DH401" s="3193"/>
      <c r="DI401" s="3193"/>
      <c r="DJ401" s="3193"/>
      <c r="DK401" s="3193"/>
      <c r="DL401" s="3193"/>
      <c r="DM401" s="657"/>
      <c r="DN401" s="657"/>
      <c r="DO401" s="1122"/>
      <c r="DP401" s="564">
        <v>0</v>
      </c>
      <c r="DQ401" s="200">
        <v>0</v>
      </c>
      <c r="DR401" s="200">
        <v>0</v>
      </c>
      <c r="DS401" s="200">
        <v>0</v>
      </c>
      <c r="DT401" s="200">
        <v>0</v>
      </c>
      <c r="DU401" s="200">
        <v>0</v>
      </c>
      <c r="DV401" s="200">
        <v>0</v>
      </c>
      <c r="DW401" s="200">
        <v>0</v>
      </c>
      <c r="DX401" s="200">
        <v>0</v>
      </c>
      <c r="DY401" s="397"/>
    </row>
    <row r="402" spans="1:129" ht="15.95" customHeight="1">
      <c r="B402" s="3191"/>
      <c r="C402" s="453">
        <f>SUM(C401:D401)</f>
        <v>0</v>
      </c>
      <c r="D402" s="454" t="str">
        <f>IF(C402&gt;0,"fois","")</f>
        <v/>
      </c>
      <c r="E402" s="453">
        <f>SUM(E401:F401)</f>
        <v>0</v>
      </c>
      <c r="F402" s="454" t="str">
        <f>IF(E402&gt;0,"fois","")</f>
        <v/>
      </c>
      <c r="G402" s="453">
        <f>SUM(G401:H401)</f>
        <v>0</v>
      </c>
      <c r="H402" s="454" t="str">
        <f>IF(G402&gt;0,"fois","")</f>
        <v/>
      </c>
      <c r="I402" s="453">
        <f>SUM(I401:J401)</f>
        <v>0</v>
      </c>
      <c r="J402" s="454" t="str">
        <f>IF(I402&gt;0,"fois","")</f>
        <v/>
      </c>
      <c r="K402" s="453">
        <f>SUM(K401:L401)</f>
        <v>0</v>
      </c>
      <c r="L402" s="454" t="str">
        <f>IF(K402&gt;0,"fois","")</f>
        <v/>
      </c>
      <c r="M402" s="453">
        <f>SUM(M401:N401)</f>
        <v>0</v>
      </c>
      <c r="N402" s="454" t="str">
        <f>IF(M402&gt;0,"fois","")</f>
        <v/>
      </c>
      <c r="O402" s="453">
        <f>SUM(O401:P401)</f>
        <v>0</v>
      </c>
      <c r="P402" s="454" t="str">
        <f>IF(O402&gt;0,"fois","")</f>
        <v/>
      </c>
      <c r="Q402" s="453">
        <f>SUM(Q401:R401)</f>
        <v>0</v>
      </c>
      <c r="R402" s="454" t="str">
        <f>IF(Q402&gt;0,"fois","")</f>
        <v/>
      </c>
      <c r="S402" s="453">
        <f>SUM(S401:T401)</f>
        <v>0</v>
      </c>
      <c r="T402" s="454" t="str">
        <f>IF(S402&gt;0,"fois","")</f>
        <v/>
      </c>
      <c r="U402" s="453">
        <f>SUM(U401:V401)</f>
        <v>0</v>
      </c>
      <c r="V402" s="454" t="str">
        <f>IF(U402&gt;0,"fois","")</f>
        <v/>
      </c>
      <c r="W402" s="453">
        <f>SUM(W401:X401)</f>
        <v>0</v>
      </c>
      <c r="X402" s="454" t="str">
        <f>IF(W402&gt;0,"fois","")</f>
        <v/>
      </c>
      <c r="Y402" s="453">
        <f>SUM(Y401:Z401)</f>
        <v>0</v>
      </c>
      <c r="Z402" s="454" t="str">
        <f>IF(Y402&gt;0,"fois","")</f>
        <v/>
      </c>
      <c r="AA402" s="453">
        <f>SUM(AA401:AB401)</f>
        <v>0</v>
      </c>
      <c r="AB402" s="454" t="str">
        <f>IF(AA402&gt;0,"fois","")</f>
        <v/>
      </c>
      <c r="AC402" s="410"/>
      <c r="AD402" s="453">
        <f>SUM(AD401:AE401)</f>
        <v>0</v>
      </c>
      <c r="AE402" s="454" t="str">
        <f>IF(AD402&gt;0,"fois","")</f>
        <v/>
      </c>
      <c r="AF402" s="453">
        <f>SUM(AF401:AG401)</f>
        <v>0</v>
      </c>
      <c r="AG402" s="454" t="str">
        <f>IF(AF402&gt;0,"fois","")</f>
        <v/>
      </c>
      <c r="AH402" s="453">
        <f>SUM(AH401:AI401)</f>
        <v>0</v>
      </c>
      <c r="AI402" s="454" t="str">
        <f>IF(AH402&gt;0,"fois","")</f>
        <v/>
      </c>
      <c r="AJ402" s="453">
        <f>SUM(AJ401:AK401)</f>
        <v>0</v>
      </c>
      <c r="AK402" s="454" t="str">
        <f>IF(AJ402&gt;0,"fois","")</f>
        <v/>
      </c>
      <c r="AL402" s="453">
        <f>SUM(AL401:AM401)</f>
        <v>0</v>
      </c>
      <c r="AM402" s="454" t="str">
        <f>IF(AL402&gt;0,"fois","")</f>
        <v/>
      </c>
      <c r="AN402" s="453">
        <f>SUM(AN401:AO401)</f>
        <v>0</v>
      </c>
      <c r="AO402" s="454" t="str">
        <f>IF(AN402&gt;0,"fois","")</f>
        <v/>
      </c>
      <c r="AP402" s="453">
        <f>SUM(AP401:AQ401)</f>
        <v>0</v>
      </c>
      <c r="AQ402" s="454" t="str">
        <f>IF(AP402&gt;0,"fois","")</f>
        <v/>
      </c>
      <c r="AR402" s="453">
        <f>SUM(AR401:AS401)</f>
        <v>0</v>
      </c>
      <c r="AS402" s="454" t="str">
        <f>IF(AR402&gt;0,"fois","")</f>
        <v/>
      </c>
      <c r="AT402" s="453">
        <f>SUM(AT401:AU401)</f>
        <v>0</v>
      </c>
      <c r="AU402" s="454" t="str">
        <f>IF(AT402&gt;0,"fois","")</f>
        <v/>
      </c>
      <c r="AV402" s="453">
        <f>SUM(AV401:AW401)</f>
        <v>0</v>
      </c>
      <c r="AW402" s="454" t="str">
        <f>IF(AV402&gt;0,"fois","")</f>
        <v/>
      </c>
      <c r="AX402" s="453">
        <f>SUM(AX401:AY401)</f>
        <v>0</v>
      </c>
      <c r="AY402" s="454" t="str">
        <f>IF(AX402&gt;0,"fois","")</f>
        <v/>
      </c>
      <c r="AZ402" s="453">
        <f>SUM(AZ401:BA401)</f>
        <v>0</v>
      </c>
      <c r="BA402" s="454" t="str">
        <f>IF(AZ402&gt;0,"fois","")</f>
        <v/>
      </c>
      <c r="BB402" s="453">
        <f>SUM(BB401:BC401)</f>
        <v>0</v>
      </c>
      <c r="BC402" s="454" t="str">
        <f>IF(BB402&gt;0,"fois","")</f>
        <v/>
      </c>
      <c r="BD402" s="411"/>
      <c r="BE402" s="453">
        <f>SUM(BE401:BF401)</f>
        <v>0</v>
      </c>
      <c r="BF402" s="454" t="str">
        <f>IF(BE402&gt;0,"fois","")</f>
        <v/>
      </c>
      <c r="BG402" s="453">
        <f>SUM(BG401:BH401)</f>
        <v>0</v>
      </c>
      <c r="BH402" s="454" t="str">
        <f>IF(BG402&gt;0,"fois","")</f>
        <v/>
      </c>
      <c r="BI402" s="453">
        <f>SUM(BI401:BJ401)</f>
        <v>0</v>
      </c>
      <c r="BJ402" s="454" t="str">
        <f>IF(BI402&gt;0,"fois","")</f>
        <v/>
      </c>
      <c r="BK402" s="453">
        <f>SUM(BK401:BL401)</f>
        <v>0</v>
      </c>
      <c r="BL402" s="454" t="str">
        <f>IF(BK402&gt;0,"fois","")</f>
        <v/>
      </c>
      <c r="BM402" s="453">
        <f>SUM(BM401:BN401)</f>
        <v>0</v>
      </c>
      <c r="BN402" s="454" t="str">
        <f>IF(BM402&gt;0,"fois","")</f>
        <v/>
      </c>
      <c r="BO402" s="453">
        <f>SUM(BO401:BP401)</f>
        <v>0</v>
      </c>
      <c r="BP402" s="454" t="str">
        <f>IF(BO402&gt;0,"fois","")</f>
        <v/>
      </c>
      <c r="BQ402" s="453">
        <f>SUM(BQ401:BR401)</f>
        <v>0</v>
      </c>
      <c r="BR402" s="454" t="str">
        <f>IF(BQ402&gt;0,"fois","")</f>
        <v/>
      </c>
      <c r="BS402" s="453">
        <f>SUM(BS401:BT401)</f>
        <v>0</v>
      </c>
      <c r="BT402" s="454" t="str">
        <f>IF(BS402&gt;0,"fois","")</f>
        <v/>
      </c>
      <c r="BU402" s="453">
        <f>SUM(BU401:BV401)</f>
        <v>0</v>
      </c>
      <c r="BV402" s="454" t="str">
        <f>IF(BU402&gt;0,"fois","")</f>
        <v/>
      </c>
      <c r="BW402" s="453">
        <f>SUM(BW401:BX401)</f>
        <v>0</v>
      </c>
      <c r="BX402" s="454" t="str">
        <f>IF(BW402&gt;0,"fois","")</f>
        <v/>
      </c>
      <c r="BY402" s="453">
        <f>SUM(BY401:BZ401)</f>
        <v>0</v>
      </c>
      <c r="BZ402" s="454" t="str">
        <f>IF(BY402&gt;0,"fois","")</f>
        <v/>
      </c>
      <c r="CA402" s="453">
        <f>SUM(CA401:CB401)</f>
        <v>0</v>
      </c>
      <c r="CB402" s="454" t="str">
        <f>IF(CA402&gt;0,"fois","")</f>
        <v/>
      </c>
      <c r="CC402" s="453">
        <f>SUM(CC401:CD401)</f>
        <v>0</v>
      </c>
      <c r="CD402" s="454" t="str">
        <f>IF(CC402&gt;0,"fois","")</f>
        <v/>
      </c>
      <c r="CE402" s="412"/>
      <c r="CF402" s="453">
        <f>SUM(CF401:CG401)</f>
        <v>0</v>
      </c>
      <c r="CG402" s="454" t="str">
        <f>IF(CF402&gt;0,"fois","")</f>
        <v/>
      </c>
      <c r="CH402" s="453">
        <f>SUM(CH401:CI401)</f>
        <v>0</v>
      </c>
      <c r="CI402" s="454" t="str">
        <f>IF(CH402&gt;0,"fois","")</f>
        <v/>
      </c>
      <c r="CJ402" s="453">
        <f>SUM(CJ401:CK401)</f>
        <v>0</v>
      </c>
      <c r="CK402" s="454" t="str">
        <f>IF(CJ402&gt;0,"fois","")</f>
        <v/>
      </c>
      <c r="CL402" s="453">
        <f>SUM(CL401:CM401)</f>
        <v>0</v>
      </c>
      <c r="CM402" s="454" t="str">
        <f>IF(CL402&gt;0,"fois","")</f>
        <v/>
      </c>
      <c r="CN402" s="453">
        <f>SUM(CN401:CO401)</f>
        <v>0</v>
      </c>
      <c r="CO402" s="454" t="str">
        <f>IF(CN402&gt;0,"fois","")</f>
        <v/>
      </c>
      <c r="CP402" s="453">
        <f>SUM(CP401:CQ401)</f>
        <v>0</v>
      </c>
      <c r="CQ402" s="454" t="str">
        <f>IF(CP402&gt;0,"fois","")</f>
        <v/>
      </c>
      <c r="CR402" s="453">
        <f>SUM(CR401:CS401)</f>
        <v>0</v>
      </c>
      <c r="CS402" s="454" t="str">
        <f>IF(CR402&gt;0,"fois","")</f>
        <v/>
      </c>
      <c r="CT402" s="453">
        <f>SUM(CT401:CU401)</f>
        <v>0</v>
      </c>
      <c r="CU402" s="454" t="str">
        <f>IF(CT402&gt;0,"fois","")</f>
        <v/>
      </c>
      <c r="CV402" s="453">
        <f>SUM(CV401:CW401)</f>
        <v>0</v>
      </c>
      <c r="CW402" s="454" t="str">
        <f>IF(CV402&gt;0,"fois","")</f>
        <v/>
      </c>
      <c r="CX402" s="453">
        <f>SUM(CX401:CY401)</f>
        <v>0</v>
      </c>
      <c r="CY402" s="454" t="str">
        <f>IF(CX402&gt;0,"fois","")</f>
        <v/>
      </c>
      <c r="CZ402" s="453">
        <f>SUM(CZ401:DA401)</f>
        <v>0</v>
      </c>
      <c r="DA402" s="454" t="str">
        <f>IF(CZ402&gt;0,"fois","")</f>
        <v/>
      </c>
      <c r="DB402" s="453">
        <f>SUM(DB401:DC401)</f>
        <v>0</v>
      </c>
      <c r="DC402" s="454" t="str">
        <f>IF(DB402&gt;0,"fois","")</f>
        <v/>
      </c>
      <c r="DD402" s="453">
        <f>SUM(DD401:DE401)</f>
        <v>0</v>
      </c>
      <c r="DE402" s="454" t="str">
        <f>IF(DD402&gt;0,"fois","")</f>
        <v/>
      </c>
      <c r="DF402" s="3194"/>
      <c r="DG402" s="3195"/>
      <c r="DH402" s="3195"/>
      <c r="DI402" s="3195"/>
      <c r="DJ402" s="3195"/>
      <c r="DK402" s="3195"/>
      <c r="DL402" s="3195"/>
      <c r="DM402" s="658"/>
      <c r="DN402" s="658"/>
      <c r="DO402" s="1123"/>
      <c r="DP402" s="564">
        <v>0</v>
      </c>
      <c r="DQ402" s="200">
        <v>0</v>
      </c>
      <c r="DR402" s="200">
        <v>0</v>
      </c>
      <c r="DS402" s="200">
        <v>0</v>
      </c>
      <c r="DT402" s="200">
        <v>0</v>
      </c>
      <c r="DU402" s="200">
        <v>0</v>
      </c>
      <c r="DV402" s="200">
        <v>0</v>
      </c>
      <c r="DW402" s="200">
        <v>0</v>
      </c>
      <c r="DX402" s="200">
        <v>0</v>
      </c>
      <c r="DY402" s="397"/>
    </row>
    <row r="403" spans="1:129" ht="15.95" customHeight="1">
      <c r="B403" s="456" t="s">
        <v>1087</v>
      </c>
      <c r="C403" s="2985" t="str">
        <f>IF(SUM(C401:D401)&lt;=I406,"OK","Trop")</f>
        <v>OK</v>
      </c>
      <c r="D403" s="2986"/>
      <c r="E403" s="2985" t="str">
        <f>IF(SUM(E401:F401)&lt;=I406,"OK","Trop")</f>
        <v>OK</v>
      </c>
      <c r="F403" s="2986"/>
      <c r="G403" s="2985" t="str">
        <f>IF(SUM(G401:H401)&lt;=I406,"OK","Trop")</f>
        <v>OK</v>
      </c>
      <c r="H403" s="2986"/>
      <c r="I403" s="2985" t="str">
        <f>IF(SUM(I401:J401)&lt;=I406,"OK","Trop")</f>
        <v>OK</v>
      </c>
      <c r="J403" s="2986"/>
      <c r="K403" s="2985" t="str">
        <f>IF(SUM(K401:L401)&lt;=I406,"OK","Trop")</f>
        <v>OK</v>
      </c>
      <c r="L403" s="2986"/>
      <c r="M403" s="2985" t="str">
        <f>IF(SUM(M401:N401)&lt;=I406,"OK","Trop")</f>
        <v>OK</v>
      </c>
      <c r="N403" s="2986"/>
      <c r="O403" s="2985" t="str">
        <f>IF(SUM(O401:P401)&lt;=I406,"OK","Trop")</f>
        <v>OK</v>
      </c>
      <c r="P403" s="2986"/>
      <c r="Q403" s="2985" t="str">
        <f>IF(SUM(Q401:R401)&lt;=I406,"OK","Trop")</f>
        <v>OK</v>
      </c>
      <c r="R403" s="2986"/>
      <c r="S403" s="2985" t="str">
        <f>IF(SUM(S401:T401)&lt;=I406,"OK","Trop")</f>
        <v>OK</v>
      </c>
      <c r="T403" s="2986"/>
      <c r="U403" s="2985" t="str">
        <f>IF(SUM(U401:V401)&lt;=I406,"OK","Trop")</f>
        <v>OK</v>
      </c>
      <c r="V403" s="2986"/>
      <c r="W403" s="2985" t="str">
        <f>IF(SUM(W401:X401)&lt;=I406,"OK","Trop")</f>
        <v>OK</v>
      </c>
      <c r="X403" s="2986"/>
      <c r="Y403" s="2985" t="str">
        <f>IF(SUM(Y401:Z401)&lt;=I406,"OK","Trop")</f>
        <v>OK</v>
      </c>
      <c r="Z403" s="2986"/>
      <c r="AA403" s="2985" t="str">
        <f>IF(SUM(AA401:AB401)&lt;=I406,"OK","Trop")</f>
        <v>OK</v>
      </c>
      <c r="AB403" s="2986"/>
      <c r="AC403" s="410"/>
      <c r="AD403" s="2985" t="str">
        <f>IF(SUM(AD401:AE401)&lt;=AJ406,"OK","Trop")</f>
        <v>OK</v>
      </c>
      <c r="AE403" s="2986"/>
      <c r="AF403" s="2985" t="str">
        <f>IF(SUM(AF401:AG401)&lt;=AJ406,"OK","Trop")</f>
        <v>OK</v>
      </c>
      <c r="AG403" s="2986"/>
      <c r="AH403" s="2985" t="str">
        <f>IF(SUM(AH401:AI401)&lt;=AJ406,"OK","Trop")</f>
        <v>OK</v>
      </c>
      <c r="AI403" s="2986"/>
      <c r="AJ403" s="2985" t="str">
        <f>IF(SUM(AJ401:AK401)&lt;=AJ406,"OK","Trop")</f>
        <v>OK</v>
      </c>
      <c r="AK403" s="2986"/>
      <c r="AL403" s="2985" t="str">
        <f>IF(SUM(AL401:AM401)&lt;=AJ406,"OK","Trop")</f>
        <v>OK</v>
      </c>
      <c r="AM403" s="2986"/>
      <c r="AN403" s="2985" t="str">
        <f>IF(SUM(AN401:AO401)&lt;=AJ406,"OK","Trop")</f>
        <v>OK</v>
      </c>
      <c r="AO403" s="2986"/>
      <c r="AP403" s="2985" t="str">
        <f>IF(SUM(AP401:AQ401)&lt;=AJ406,"OK","Trop")</f>
        <v>OK</v>
      </c>
      <c r="AQ403" s="2986"/>
      <c r="AR403" s="2985" t="str">
        <f>IF(SUM(AR401:AS401)&lt;=AJ406,"OK","Trop")</f>
        <v>OK</v>
      </c>
      <c r="AS403" s="2986"/>
      <c r="AT403" s="2985" t="str">
        <f>IF(SUM(AT401:AU401)&lt;=AJ406,"OK","Trop")</f>
        <v>OK</v>
      </c>
      <c r="AU403" s="2986"/>
      <c r="AV403" s="2985" t="str">
        <f>IF(SUM(AV401:AW401)&lt;=AJ406,"OK","Trop")</f>
        <v>OK</v>
      </c>
      <c r="AW403" s="2986"/>
      <c r="AX403" s="2985" t="str">
        <f>IF(SUM(AX401:AY401)&lt;=AJ406,"OK","Trop")</f>
        <v>OK</v>
      </c>
      <c r="AY403" s="2986"/>
      <c r="AZ403" s="2985" t="str">
        <f>IF(SUM(AZ401:BA401)&lt;=AJ406,"OK","Trop")</f>
        <v>OK</v>
      </c>
      <c r="BA403" s="2986"/>
      <c r="BB403" s="2985" t="str">
        <f>IF(SUM(BB401:BC401)&lt;=AJ406,"OK","Trop")</f>
        <v>OK</v>
      </c>
      <c r="BC403" s="2986"/>
      <c r="BD403" s="411"/>
      <c r="BE403" s="2985" t="str">
        <f>IF(SUM(BE401:BF401)&lt;=BK406,"OK","Trop")</f>
        <v>OK</v>
      </c>
      <c r="BF403" s="2986"/>
      <c r="BG403" s="2985" t="str">
        <f>IF(SUM(BG401:BH401)&lt;=BK406,"OK","Trop")</f>
        <v>OK</v>
      </c>
      <c r="BH403" s="2986"/>
      <c r="BI403" s="2985" t="str">
        <f>IF(SUM(BI401:BJ401)&lt;=BK406,"OK","Trop")</f>
        <v>OK</v>
      </c>
      <c r="BJ403" s="2986"/>
      <c r="BK403" s="2985" t="str">
        <f>IF(SUM(BK401:BL401)&lt;=BK406,"OK","Trop")</f>
        <v>OK</v>
      </c>
      <c r="BL403" s="2986"/>
      <c r="BM403" s="2985" t="str">
        <f>IF(SUM(BM401:BN401)&lt;=BK406,"OK","Trop")</f>
        <v>OK</v>
      </c>
      <c r="BN403" s="2986"/>
      <c r="BO403" s="2985" t="str">
        <f>IF(SUM(BO401:BP401)&lt;=BK406,"OK","Trop")</f>
        <v>OK</v>
      </c>
      <c r="BP403" s="2986"/>
      <c r="BQ403" s="2985" t="str">
        <f>IF(SUM(BQ401:BR401)&lt;=BK406,"OK","Trop")</f>
        <v>OK</v>
      </c>
      <c r="BR403" s="2986"/>
      <c r="BS403" s="2985" t="str">
        <f>IF(SUM(BS401:BT401)&lt;=BK406,"OK","Trop")</f>
        <v>OK</v>
      </c>
      <c r="BT403" s="2986"/>
      <c r="BU403" s="2985" t="str">
        <f>IF(SUM(BU401:BV401)&lt;=BK406,"OK","Trop")</f>
        <v>OK</v>
      </c>
      <c r="BV403" s="2986"/>
      <c r="BW403" s="2985" t="str">
        <f>IF(SUM(BW401:BX401)&lt;=BK406,"OK","Trop")</f>
        <v>OK</v>
      </c>
      <c r="BX403" s="2986"/>
      <c r="BY403" s="2985" t="str">
        <f>IF(SUM(BY401:BZ401)&lt;=BK406,"OK","Trop")</f>
        <v>OK</v>
      </c>
      <c r="BZ403" s="2986"/>
      <c r="CA403" s="2985" t="str">
        <f>IF(SUM(CA401:CB401)&lt;=BK406,"OK","Trop")</f>
        <v>OK</v>
      </c>
      <c r="CB403" s="2986"/>
      <c r="CC403" s="2985" t="str">
        <f>IF(SUM(CC401:CD401)&lt;=BK406,"OK","Trop")</f>
        <v>OK</v>
      </c>
      <c r="CD403" s="2986"/>
      <c r="CE403" s="412"/>
      <c r="CF403" s="2985" t="str">
        <f>IF(SUM(CF401:CG401)&lt;=CL406,"OK","Trop")</f>
        <v>OK</v>
      </c>
      <c r="CG403" s="2986"/>
      <c r="CH403" s="2985" t="str">
        <f>IF(SUM(CH401:CI401)&lt;=CL406,"OK","Trop")</f>
        <v>OK</v>
      </c>
      <c r="CI403" s="2986"/>
      <c r="CJ403" s="2985" t="str">
        <f>IF(SUM(CJ401:CK401)&lt;=CL406,"OK","Trop")</f>
        <v>OK</v>
      </c>
      <c r="CK403" s="2986"/>
      <c r="CL403" s="2985" t="str">
        <f>IF(SUM(CL401:CM401)&lt;=CL406,"OK","Trop")</f>
        <v>OK</v>
      </c>
      <c r="CM403" s="2986"/>
      <c r="CN403" s="2985" t="str">
        <f>IF(SUM(CN401:CO401)&lt;=CL406,"OK","Trop")</f>
        <v>OK</v>
      </c>
      <c r="CO403" s="2986"/>
      <c r="CP403" s="2985" t="str">
        <f>IF(SUM(CP401:CQ401)&lt;=CL406,"OK","Trop")</f>
        <v>OK</v>
      </c>
      <c r="CQ403" s="2986"/>
      <c r="CR403" s="2985" t="str">
        <f>IF(SUM(CR401:CS401)&lt;=CL406,"OK","Trop")</f>
        <v>OK</v>
      </c>
      <c r="CS403" s="2986"/>
      <c r="CT403" s="2985" t="str">
        <f>IF(SUM(CT401:CU401)&lt;=CL406,"OK","Trop")</f>
        <v>OK</v>
      </c>
      <c r="CU403" s="2986"/>
      <c r="CV403" s="2985" t="str">
        <f>IF(SUM(CV401:CW401)&lt;=CL406,"OK","Trop")</f>
        <v>OK</v>
      </c>
      <c r="CW403" s="2986"/>
      <c r="CX403" s="2985" t="str">
        <f>IF(SUM(CX401:CY401)&lt;=CL406,"OK","Trop")</f>
        <v>OK</v>
      </c>
      <c r="CY403" s="2986"/>
      <c r="CZ403" s="2985" t="str">
        <f>IF(SUM(CZ401:DA401)&lt;=CL406,"OK","Trop")</f>
        <v>OK</v>
      </c>
      <c r="DA403" s="2986"/>
      <c r="DB403" s="2985" t="str">
        <f>IF(SUM(DB401:DC401)&lt;=CL406,"OK","Trop")</f>
        <v>OK</v>
      </c>
      <c r="DC403" s="2986"/>
      <c r="DD403" s="2985" t="str">
        <f>IF(SUM(DD401:DE401)&lt;=CL406,"OK","Trop")</f>
        <v>OK</v>
      </c>
      <c r="DE403" s="2986"/>
      <c r="DF403" s="457" t="s">
        <v>1088</v>
      </c>
      <c r="DG403" s="408"/>
      <c r="DH403" s="408"/>
      <c r="DI403" s="408"/>
      <c r="DJ403" s="270"/>
      <c r="DK403" s="270"/>
      <c r="DL403" s="270"/>
      <c r="DM403" s="270"/>
      <c r="DN403" s="270"/>
      <c r="DO403" s="1122"/>
      <c r="DP403" s="564">
        <v>0</v>
      </c>
      <c r="DQ403" s="200">
        <v>0</v>
      </c>
      <c r="DR403" s="200">
        <v>0</v>
      </c>
      <c r="DS403" s="200">
        <v>0</v>
      </c>
      <c r="DT403" s="200">
        <v>0</v>
      </c>
      <c r="DU403" s="200">
        <v>0</v>
      </c>
      <c r="DV403" s="200">
        <v>0</v>
      </c>
      <c r="DW403" s="200">
        <v>0</v>
      </c>
      <c r="DX403" s="200">
        <v>0</v>
      </c>
      <c r="DY403" s="397"/>
    </row>
    <row r="404" spans="1:129" ht="15.95" customHeight="1">
      <c r="B404" s="456" t="s">
        <v>1089</v>
      </c>
      <c r="C404" s="3000" t="str">
        <f>IF(C403="OK","",SUM(C401:D401)-I406)</f>
        <v/>
      </c>
      <c r="D404" s="3001"/>
      <c r="E404" s="3000" t="str">
        <f>IF(E403="OK","",SUM(E401:F401)-I406)</f>
        <v/>
      </c>
      <c r="F404" s="3001"/>
      <c r="G404" s="3000" t="str">
        <f>IF(G403="OK","",SUM(G401:H401)-I406)</f>
        <v/>
      </c>
      <c r="H404" s="3001"/>
      <c r="I404" s="3000" t="str">
        <f>IF(I403="OK","",SUM(I401:J401)-I406)</f>
        <v/>
      </c>
      <c r="J404" s="3001"/>
      <c r="K404" s="3000" t="str">
        <f>IF(K403="OK","",SUM(K401:L401)-I406)</f>
        <v/>
      </c>
      <c r="L404" s="3001"/>
      <c r="M404" s="3000" t="str">
        <f>IF(M403="OK","",SUM(M401:N401)-I406)</f>
        <v/>
      </c>
      <c r="N404" s="3001"/>
      <c r="O404" s="3000" t="str">
        <f>IF(O403="OK","",SUM(O401:P401)-I406)</f>
        <v/>
      </c>
      <c r="P404" s="3001"/>
      <c r="Q404" s="3000" t="str">
        <f>IF(Q403="OK","",SUM(Q401:R401)-I406)</f>
        <v/>
      </c>
      <c r="R404" s="3001"/>
      <c r="S404" s="3000" t="str">
        <f>IF(S403="OK","",SUM(S401:T401)-I406)</f>
        <v/>
      </c>
      <c r="T404" s="3001"/>
      <c r="U404" s="3000" t="str">
        <f>IF(U403="OK","",SUM(U401:V401)-I406)</f>
        <v/>
      </c>
      <c r="V404" s="3001"/>
      <c r="W404" s="3000" t="str">
        <f>IF(W403="OK","",SUM(W401:X401)-I406)</f>
        <v/>
      </c>
      <c r="X404" s="3001"/>
      <c r="Y404" s="3000" t="str">
        <f>IF(Y403="OK","",SUM(Y401:Z401)-I406)</f>
        <v/>
      </c>
      <c r="Z404" s="3001"/>
      <c r="AA404" s="3000" t="str">
        <f>IF(AA403="OK","",SUM(AA401:AB401)-I406)</f>
        <v/>
      </c>
      <c r="AB404" s="3001"/>
      <c r="AC404" s="410"/>
      <c r="AD404" s="3000" t="str">
        <f>IF(AD403="OK","",SUM(AD401:AE401)-AJ406)</f>
        <v/>
      </c>
      <c r="AE404" s="3001"/>
      <c r="AF404" s="3000" t="str">
        <f>IF(AF403="OK","",SUM(AF401:AG401)-AJ406)</f>
        <v/>
      </c>
      <c r="AG404" s="3001"/>
      <c r="AH404" s="3000" t="str">
        <f>IF(AH403="OK","",SUM(AH401:AI401)-AJ406)</f>
        <v/>
      </c>
      <c r="AI404" s="3001"/>
      <c r="AJ404" s="3000" t="str">
        <f>IF(AJ403="OK","",SUM(AJ401:AK401)-AJ406)</f>
        <v/>
      </c>
      <c r="AK404" s="3001"/>
      <c r="AL404" s="3000" t="str">
        <f>IF(AL403="OK","",SUM(AL401:AM401)-AJ406)</f>
        <v/>
      </c>
      <c r="AM404" s="3001"/>
      <c r="AN404" s="3000" t="str">
        <f>IF(AN403="OK","",SUM(AN401:AO401)-AJ406)</f>
        <v/>
      </c>
      <c r="AO404" s="3001"/>
      <c r="AP404" s="3000" t="str">
        <f>IF(AP403="OK","",SUM(AP401:AQ401)-AJ406)</f>
        <v/>
      </c>
      <c r="AQ404" s="3001"/>
      <c r="AR404" s="3000" t="str">
        <f>IF(AR403="OK","",SUM(AR401:AS401)-AJ406)</f>
        <v/>
      </c>
      <c r="AS404" s="3001"/>
      <c r="AT404" s="3000" t="str">
        <f>IF(AT403="OK","",SUM(AT401:AU401)-AJ406)</f>
        <v/>
      </c>
      <c r="AU404" s="3001"/>
      <c r="AV404" s="3000" t="str">
        <f>IF(AV403="OK","",SUM(AV401:AW401)-AJ406)</f>
        <v/>
      </c>
      <c r="AW404" s="3001"/>
      <c r="AX404" s="3000" t="str">
        <f>IF(AX403="OK","",SUM(AX401:AY401)-AJ406)</f>
        <v/>
      </c>
      <c r="AY404" s="3001"/>
      <c r="AZ404" s="3000" t="str">
        <f>IF(AZ403="OK","",SUM(AZ401:BA401)-AJ406)</f>
        <v/>
      </c>
      <c r="BA404" s="3001"/>
      <c r="BB404" s="3000" t="str">
        <f>IF(BB403="OK","",SUM(BB401:BC401)-AJ406)</f>
        <v/>
      </c>
      <c r="BC404" s="3001"/>
      <c r="BD404" s="411"/>
      <c r="BE404" s="3000" t="str">
        <f>IF(BE403="OK","",SUM(BE401:BF401)-BK406)</f>
        <v/>
      </c>
      <c r="BF404" s="3001"/>
      <c r="BG404" s="3000" t="str">
        <f>IF(BG403="OK","",SUM(BG401:BH401)-BK406)</f>
        <v/>
      </c>
      <c r="BH404" s="3001"/>
      <c r="BI404" s="3000" t="str">
        <f>IF(BI403="OK","",SUM(BI401:BJ401)-BK406)</f>
        <v/>
      </c>
      <c r="BJ404" s="3001"/>
      <c r="BK404" s="3000" t="str">
        <f>IF(BK403="OK","",SUM(BK401:BL401)-BK406)</f>
        <v/>
      </c>
      <c r="BL404" s="3001"/>
      <c r="BM404" s="3000" t="str">
        <f>IF(BM403="OK","",SUM(BM401:BN401)-BK406)</f>
        <v/>
      </c>
      <c r="BN404" s="3001"/>
      <c r="BO404" s="3000" t="str">
        <f>IF(BO403="OK","",SUM(BO401:BP401)-BK406)</f>
        <v/>
      </c>
      <c r="BP404" s="3001"/>
      <c r="BQ404" s="3000" t="str">
        <f>IF(BQ403="OK","",SUM(BQ401:BR401)-BK406)</f>
        <v/>
      </c>
      <c r="BR404" s="3001"/>
      <c r="BS404" s="3000" t="str">
        <f>IF(BS403="OK","",SUM(BS401:BT401)-BK406)</f>
        <v/>
      </c>
      <c r="BT404" s="3001"/>
      <c r="BU404" s="3000" t="str">
        <f>IF(BU403="OK","",SUM(BU401:BV401)-BK406)</f>
        <v/>
      </c>
      <c r="BV404" s="3001"/>
      <c r="BW404" s="3000" t="str">
        <f>IF(BW403="OK","",SUM(BW401:BX401)-BK406)</f>
        <v/>
      </c>
      <c r="BX404" s="3001"/>
      <c r="BY404" s="3000" t="str">
        <f>IF(BY403="OK","",SUM(BY401:BZ401)-BK406)</f>
        <v/>
      </c>
      <c r="BZ404" s="3001"/>
      <c r="CA404" s="3000" t="str">
        <f>IF(CA403="OK","",SUM(CA401:CB401)-BK406)</f>
        <v/>
      </c>
      <c r="CB404" s="3001"/>
      <c r="CC404" s="3000" t="str">
        <f>IF(CC403="OK","",SUM(CC401:CD401)-BK406)</f>
        <v/>
      </c>
      <c r="CD404" s="3001"/>
      <c r="CE404" s="412"/>
      <c r="CF404" s="3000" t="str">
        <f>IF(CF403="OK","",SUM(CF401:CG401)-CL406)</f>
        <v/>
      </c>
      <c r="CG404" s="3001"/>
      <c r="CH404" s="3000" t="str">
        <f>IF(CH403="OK","",SUM(CH401:CI401)-CL406)</f>
        <v/>
      </c>
      <c r="CI404" s="3001"/>
      <c r="CJ404" s="3000" t="str">
        <f>IF(CJ403="OK","",SUM(CJ401:CK401)-CL406)</f>
        <v/>
      </c>
      <c r="CK404" s="3001"/>
      <c r="CL404" s="3000" t="str">
        <f>IF(CL403="OK","",SUM(CL401:CM401)-CL406)</f>
        <v/>
      </c>
      <c r="CM404" s="3001"/>
      <c r="CN404" s="3000" t="str">
        <f>IF(CN403="OK","",SUM(CN401:CO401)-CL406)</f>
        <v/>
      </c>
      <c r="CO404" s="3001"/>
      <c r="CP404" s="3000" t="str">
        <f>IF(CP403="OK","",SUM(CP401:CQ401)-CL406)</f>
        <v/>
      </c>
      <c r="CQ404" s="3001"/>
      <c r="CR404" s="3000" t="str">
        <f>IF(CR403="OK","",SUM(CR401:CS401)-CL406)</f>
        <v/>
      </c>
      <c r="CS404" s="3001"/>
      <c r="CT404" s="3000" t="str">
        <f>IF(CT403="OK","",SUM(CT401:CU401)-CL406)</f>
        <v/>
      </c>
      <c r="CU404" s="3001"/>
      <c r="CV404" s="3000" t="str">
        <f>IF(CV403="OK","",SUM(CV401:CW401)-CL406)</f>
        <v/>
      </c>
      <c r="CW404" s="3001"/>
      <c r="CX404" s="3000" t="str">
        <f>IF(CX403="OK","",SUM(CX401:CY401)-CL406)</f>
        <v/>
      </c>
      <c r="CY404" s="3001"/>
      <c r="CZ404" s="3000" t="str">
        <f>IF(CZ403="OK","",SUM(CZ401:DA401)-CL406)</f>
        <v/>
      </c>
      <c r="DA404" s="3001"/>
      <c r="DB404" s="3000" t="str">
        <f>IF(DB403="OK","",SUM(DB401:DC401)-CL406)</f>
        <v/>
      </c>
      <c r="DC404" s="3001"/>
      <c r="DD404" s="3000" t="str">
        <f>IF(DD403="OK","",SUM(DD401:DE401)-CL406)</f>
        <v/>
      </c>
      <c r="DE404" s="3001"/>
      <c r="DF404" s="457" t="s">
        <v>1090</v>
      </c>
      <c r="DG404" s="408"/>
      <c r="DH404" s="408"/>
      <c r="DI404" s="408"/>
      <c r="DJ404" s="270"/>
      <c r="DK404" s="270"/>
      <c r="DL404" s="270"/>
      <c r="DM404" s="270"/>
      <c r="DN404" s="270"/>
      <c r="DO404" s="1122"/>
      <c r="DP404" s="564">
        <v>0</v>
      </c>
      <c r="DQ404" s="200">
        <v>0</v>
      </c>
      <c r="DR404" s="200">
        <v>0</v>
      </c>
      <c r="DS404" s="200">
        <v>0</v>
      </c>
      <c r="DT404" s="200">
        <v>0</v>
      </c>
      <c r="DU404" s="200">
        <v>0</v>
      </c>
      <c r="DV404" s="200">
        <v>0</v>
      </c>
      <c r="DW404" s="200">
        <v>0</v>
      </c>
      <c r="DX404" s="200">
        <v>0</v>
      </c>
      <c r="DY404" s="397"/>
    </row>
    <row r="405" spans="1:129" ht="15.95" customHeight="1">
      <c r="B405" s="501">
        <f>COUNTA(B117:B129)</f>
        <v>11</v>
      </c>
      <c r="C405" s="1124" t="s">
        <v>1091</v>
      </c>
      <c r="D405" s="460"/>
      <c r="E405" s="461"/>
      <c r="F405" s="461"/>
      <c r="G405" s="461"/>
      <c r="H405" s="462"/>
      <c r="I405" s="459" t="s">
        <v>1092</v>
      </c>
      <c r="J405" s="460"/>
      <c r="K405" s="461"/>
      <c r="L405" s="461"/>
      <c r="M405" s="461"/>
      <c r="N405" s="463"/>
      <c r="O405" s="459" t="s">
        <v>1093</v>
      </c>
      <c r="P405" s="461"/>
      <c r="Q405" s="461"/>
      <c r="R405" s="461"/>
      <c r="S405" s="463"/>
      <c r="T405" s="459" t="s">
        <v>1094</v>
      </c>
      <c r="U405" s="464"/>
      <c r="V405" s="461"/>
      <c r="W405" s="461"/>
      <c r="X405" s="461"/>
      <c r="Y405" s="461"/>
      <c r="Z405" s="461"/>
      <c r="AA405" s="461"/>
      <c r="AB405" s="463"/>
      <c r="AC405" s="410"/>
      <c r="AD405" s="1124" t="s">
        <v>1091</v>
      </c>
      <c r="AE405" s="460"/>
      <c r="AF405" s="461"/>
      <c r="AG405" s="461"/>
      <c r="AH405" s="461"/>
      <c r="AI405" s="462"/>
      <c r="AJ405" s="459" t="s">
        <v>1092</v>
      </c>
      <c r="AK405" s="460"/>
      <c r="AL405" s="461"/>
      <c r="AM405" s="461"/>
      <c r="AN405" s="461"/>
      <c r="AO405" s="463"/>
      <c r="AP405" s="459" t="s">
        <v>1093</v>
      </c>
      <c r="AQ405" s="461"/>
      <c r="AR405" s="461"/>
      <c r="AS405" s="461"/>
      <c r="AT405" s="463"/>
      <c r="AU405" s="459" t="s">
        <v>1094</v>
      </c>
      <c r="AV405" s="464"/>
      <c r="AW405" s="461"/>
      <c r="AX405" s="461"/>
      <c r="AY405" s="461"/>
      <c r="AZ405" s="461"/>
      <c r="BA405" s="461"/>
      <c r="BB405" s="461"/>
      <c r="BC405" s="463"/>
      <c r="BD405" s="411"/>
      <c r="BE405" s="1124" t="s">
        <v>1091</v>
      </c>
      <c r="BF405" s="460"/>
      <c r="BG405" s="461"/>
      <c r="BH405" s="461"/>
      <c r="BI405" s="461"/>
      <c r="BJ405" s="462"/>
      <c r="BK405" s="459" t="s">
        <v>1092</v>
      </c>
      <c r="BL405" s="460"/>
      <c r="BM405" s="461"/>
      <c r="BN405" s="461"/>
      <c r="BO405" s="461"/>
      <c r="BP405" s="463"/>
      <c r="BQ405" s="459" t="s">
        <v>1093</v>
      </c>
      <c r="BR405" s="461"/>
      <c r="BS405" s="461"/>
      <c r="BT405" s="461"/>
      <c r="BU405" s="463"/>
      <c r="BV405" s="459" t="s">
        <v>1094</v>
      </c>
      <c r="BW405" s="464"/>
      <c r="BX405" s="461"/>
      <c r="BY405" s="461"/>
      <c r="BZ405" s="461"/>
      <c r="CA405" s="461"/>
      <c r="CB405" s="461"/>
      <c r="CC405" s="461"/>
      <c r="CD405" s="463"/>
      <c r="CE405" s="412"/>
      <c r="CF405" s="1124" t="s">
        <v>1091</v>
      </c>
      <c r="CG405" s="460"/>
      <c r="CH405" s="461"/>
      <c r="CI405" s="461"/>
      <c r="CJ405" s="461"/>
      <c r="CK405" s="462"/>
      <c r="CL405" s="459" t="s">
        <v>1092</v>
      </c>
      <c r="CM405" s="460"/>
      <c r="CN405" s="461"/>
      <c r="CO405" s="461"/>
      <c r="CP405" s="461"/>
      <c r="CQ405" s="463"/>
      <c r="CR405" s="459" t="s">
        <v>1093</v>
      </c>
      <c r="CS405" s="461"/>
      <c r="CT405" s="461"/>
      <c r="CU405" s="461"/>
      <c r="CV405" s="463"/>
      <c r="CW405" s="459" t="s">
        <v>1094</v>
      </c>
      <c r="CX405" s="464"/>
      <c r="CY405" s="461"/>
      <c r="CZ405" s="461"/>
      <c r="DA405" s="461"/>
      <c r="DB405" s="461"/>
      <c r="DC405" s="461"/>
      <c r="DD405" s="461"/>
      <c r="DE405" s="463"/>
      <c r="DF405" s="3660">
        <f>B405</f>
        <v>11</v>
      </c>
      <c r="DG405" s="3661"/>
      <c r="DH405" s="3661"/>
      <c r="DI405" s="502" t="s">
        <v>1095</v>
      </c>
      <c r="DJ405" s="502"/>
      <c r="DK405" s="270">
        <v>0</v>
      </c>
      <c r="DL405" s="270">
        <v>0</v>
      </c>
      <c r="DM405" s="270">
        <v>0</v>
      </c>
      <c r="DN405" s="270">
        <v>0</v>
      </c>
      <c r="DO405" s="1122"/>
      <c r="DP405" s="564">
        <v>0</v>
      </c>
      <c r="DQ405" s="200">
        <v>0</v>
      </c>
      <c r="DR405" s="200">
        <v>0</v>
      </c>
      <c r="DS405" s="200">
        <v>0</v>
      </c>
      <c r="DT405" s="200">
        <v>0</v>
      </c>
      <c r="DU405" s="200">
        <v>0</v>
      </c>
      <c r="DV405" s="200">
        <v>0</v>
      </c>
      <c r="DW405" s="200">
        <v>0</v>
      </c>
      <c r="DX405" s="200">
        <v>0</v>
      </c>
      <c r="DY405" s="397"/>
    </row>
    <row r="406" spans="1:129" ht="15.95" customHeight="1" thickBot="1">
      <c r="B406" s="466" t="s">
        <v>1096</v>
      </c>
      <c r="C406" s="3198">
        <v>20</v>
      </c>
      <c r="D406" s="3199"/>
      <c r="E406" s="3199"/>
      <c r="F406" s="3199"/>
      <c r="G406" s="3199"/>
      <c r="H406" s="3200"/>
      <c r="I406" s="3201">
        <f>(J399/P399)*C406</f>
        <v>4</v>
      </c>
      <c r="J406" s="3202"/>
      <c r="K406" s="3202"/>
      <c r="L406" s="3202"/>
      <c r="M406" s="3202"/>
      <c r="N406" s="3203"/>
      <c r="O406" s="3201">
        <f>SUM(C401:AB401)</f>
        <v>0</v>
      </c>
      <c r="P406" s="3202"/>
      <c r="Q406" s="3202"/>
      <c r="R406" s="3202"/>
      <c r="S406" s="3203"/>
      <c r="T406" s="3201" t="str">
        <f>IF(O406&lt;=I406,"OK","Trop")</f>
        <v>OK</v>
      </c>
      <c r="U406" s="3202"/>
      <c r="V406" s="3202"/>
      <c r="W406" s="3202"/>
      <c r="X406" s="3202"/>
      <c r="Y406" s="3196" t="str">
        <f>IF(O406&lt;=I406,"",IF(O406&gt;I406,O406-I406))</f>
        <v/>
      </c>
      <c r="Z406" s="3196"/>
      <c r="AA406" s="3196"/>
      <c r="AB406" s="3197"/>
      <c r="AC406" s="410"/>
      <c r="AD406" s="3198">
        <v>20</v>
      </c>
      <c r="AE406" s="3199"/>
      <c r="AF406" s="3199"/>
      <c r="AG406" s="3199"/>
      <c r="AH406" s="3199"/>
      <c r="AI406" s="3200"/>
      <c r="AJ406" s="3201">
        <f>(AK399/AQ399)*AD406</f>
        <v>6</v>
      </c>
      <c r="AK406" s="3202"/>
      <c r="AL406" s="3202"/>
      <c r="AM406" s="3202"/>
      <c r="AN406" s="3202"/>
      <c r="AO406" s="3203"/>
      <c r="AP406" s="3201">
        <f>SUM(AD401:BC401)</f>
        <v>0</v>
      </c>
      <c r="AQ406" s="3202"/>
      <c r="AR406" s="3202"/>
      <c r="AS406" s="3202"/>
      <c r="AT406" s="3203"/>
      <c r="AU406" s="3201" t="str">
        <f>IF(AP406&lt;=AJ406,"OK","Trop")</f>
        <v>OK</v>
      </c>
      <c r="AV406" s="3202"/>
      <c r="AW406" s="3202"/>
      <c r="AX406" s="3202"/>
      <c r="AY406" s="3202"/>
      <c r="AZ406" s="3196" t="str">
        <f>IF(AP406&lt;=AJ406,"",IF(AP406&gt;AJ406,AP406-AJ406))</f>
        <v/>
      </c>
      <c r="BA406" s="3196"/>
      <c r="BB406" s="3196"/>
      <c r="BC406" s="3197"/>
      <c r="BD406" s="411"/>
      <c r="BE406" s="3198">
        <v>20</v>
      </c>
      <c r="BF406" s="3199"/>
      <c r="BG406" s="3199"/>
      <c r="BH406" s="3199"/>
      <c r="BI406" s="3199"/>
      <c r="BJ406" s="3200"/>
      <c r="BK406" s="3201">
        <f>(BL399/BR399)*BE406</f>
        <v>6</v>
      </c>
      <c r="BL406" s="3202"/>
      <c r="BM406" s="3202"/>
      <c r="BN406" s="3202"/>
      <c r="BO406" s="3202"/>
      <c r="BP406" s="3203"/>
      <c r="BQ406" s="3201">
        <f>SUM(BE401:CD401)</f>
        <v>0</v>
      </c>
      <c r="BR406" s="3202"/>
      <c r="BS406" s="3202"/>
      <c r="BT406" s="3202"/>
      <c r="BU406" s="3203"/>
      <c r="BV406" s="3201" t="str">
        <f>IF(BQ406&lt;=BK406,"OK","Trop")</f>
        <v>OK</v>
      </c>
      <c r="BW406" s="3202"/>
      <c r="BX406" s="3202"/>
      <c r="BY406" s="3202"/>
      <c r="BZ406" s="3202"/>
      <c r="CA406" s="3196" t="str">
        <f>IF(BQ406&lt;=BK406,"",IF(BQ406&gt;BK406,BQ406-BK406))</f>
        <v/>
      </c>
      <c r="CB406" s="3196"/>
      <c r="CC406" s="3196"/>
      <c r="CD406" s="3197"/>
      <c r="CE406" s="412"/>
      <c r="CF406" s="3198">
        <v>40</v>
      </c>
      <c r="CG406" s="3199"/>
      <c r="CH406" s="3199"/>
      <c r="CI406" s="3199"/>
      <c r="CJ406" s="3199"/>
      <c r="CK406" s="3200"/>
      <c r="CL406" s="3201">
        <f>(CM399/CS399)*CF406</f>
        <v>8</v>
      </c>
      <c r="CM406" s="3202"/>
      <c r="CN406" s="3202"/>
      <c r="CO406" s="3202"/>
      <c r="CP406" s="3202"/>
      <c r="CQ406" s="3203"/>
      <c r="CR406" s="3201">
        <f>SUM(CF401:DE401)</f>
        <v>0</v>
      </c>
      <c r="CS406" s="3202"/>
      <c r="CT406" s="3202"/>
      <c r="CU406" s="3202"/>
      <c r="CV406" s="3203"/>
      <c r="CW406" s="3201" t="str">
        <f>IF(CR406&lt;=CL406,"OK","Trop")</f>
        <v>OK</v>
      </c>
      <c r="CX406" s="3202"/>
      <c r="CY406" s="3202"/>
      <c r="CZ406" s="3202"/>
      <c r="DA406" s="3202"/>
      <c r="DB406" s="3196" t="str">
        <f>IF(CR406&lt;=CL406,"",IF(CR406&gt;CL406,CR406-CL406))</f>
        <v/>
      </c>
      <c r="DC406" s="3196"/>
      <c r="DD406" s="3196"/>
      <c r="DE406" s="3197"/>
      <c r="DF406" s="1125" t="s">
        <v>1164</v>
      </c>
      <c r="DG406" s="1126"/>
      <c r="DH406" s="1126"/>
      <c r="DI406" s="1126"/>
      <c r="DJ406" s="1126"/>
      <c r="DK406" s="1126"/>
      <c r="DL406" s="1126"/>
      <c r="DM406" s="1126"/>
      <c r="DN406" s="1126"/>
      <c r="DO406" s="1127"/>
      <c r="DP406" s="564">
        <v>0</v>
      </c>
      <c r="DQ406" s="200">
        <v>0</v>
      </c>
      <c r="DR406" s="200">
        <v>0</v>
      </c>
      <c r="DS406" s="200">
        <v>0</v>
      </c>
      <c r="DT406" s="200">
        <v>0</v>
      </c>
      <c r="DU406" s="200">
        <v>0</v>
      </c>
      <c r="DV406" s="200">
        <v>0</v>
      </c>
      <c r="DW406" s="200">
        <v>0</v>
      </c>
      <c r="DX406" s="200">
        <v>0</v>
      </c>
      <c r="DY406" s="397"/>
    </row>
    <row r="407" spans="1:129" ht="15.95" customHeight="1">
      <c r="A407" s="621"/>
      <c r="B407" s="1248"/>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129"/>
      <c r="BC407" s="129"/>
      <c r="BD407" s="129"/>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c r="CG407" s="129"/>
      <c r="CH407" s="129"/>
      <c r="CI407" s="129"/>
      <c r="CJ407" s="129"/>
      <c r="CK407" s="129"/>
      <c r="CL407" s="129"/>
      <c r="CM407" s="129"/>
      <c r="CN407" s="129"/>
      <c r="CO407" s="129"/>
      <c r="CP407" s="129"/>
      <c r="CQ407" s="129"/>
      <c r="CR407" s="129"/>
      <c r="CS407" s="129"/>
      <c r="CT407" s="129"/>
      <c r="CU407" s="129"/>
      <c r="CV407" s="129"/>
      <c r="CW407" s="129"/>
      <c r="CX407" s="129"/>
      <c r="CY407" s="129"/>
      <c r="CZ407" s="129"/>
      <c r="DA407" s="129"/>
      <c r="DB407" s="129"/>
      <c r="DC407" s="129"/>
      <c r="DD407" s="129"/>
      <c r="DE407" s="129"/>
      <c r="DF407" s="129"/>
      <c r="DG407" s="129"/>
      <c r="DI407" s="564">
        <v>0</v>
      </c>
      <c r="DJ407" s="564">
        <v>0</v>
      </c>
      <c r="DK407" s="564">
        <v>0</v>
      </c>
      <c r="DL407" s="564">
        <v>0</v>
      </c>
      <c r="DM407" s="564">
        <v>0</v>
      </c>
      <c r="DN407" s="564">
        <v>0</v>
      </c>
      <c r="DO407" s="564">
        <v>0</v>
      </c>
      <c r="DP407" s="564">
        <v>0</v>
      </c>
      <c r="DQ407" s="200">
        <v>0</v>
      </c>
      <c r="DR407" s="200">
        <v>0</v>
      </c>
      <c r="DS407" s="200">
        <v>0</v>
      </c>
      <c r="DT407" s="200">
        <v>0</v>
      </c>
      <c r="DU407" s="200">
        <v>0</v>
      </c>
      <c r="DV407" s="200">
        <v>0</v>
      </c>
      <c r="DW407" s="200">
        <v>0</v>
      </c>
      <c r="DX407" s="200">
        <v>0</v>
      </c>
      <c r="DY407" s="397"/>
    </row>
    <row r="408" spans="1:129" ht="15.95" customHeight="1">
      <c r="B408" s="3655" t="s">
        <v>1247</v>
      </c>
      <c r="C408" s="3657" t="str">
        <f>B200</f>
        <v>Fromages par portions ≥ 150 mg de calcium     35 (à 40) g Ados-Adultes</v>
      </c>
      <c r="D408" s="3657"/>
      <c r="E408" s="3657"/>
      <c r="F408" s="3657"/>
      <c r="G408" s="3657"/>
      <c r="H408" s="3657"/>
      <c r="I408" s="3657"/>
      <c r="J408" s="3657"/>
      <c r="K408" s="3657"/>
      <c r="L408" s="3657"/>
      <c r="M408" s="3657"/>
      <c r="N408" s="3657"/>
      <c r="O408" s="3657"/>
      <c r="P408" s="3657"/>
      <c r="Q408" s="3657"/>
      <c r="R408" s="3657"/>
      <c r="S408" s="3657"/>
      <c r="T408" s="3657"/>
      <c r="U408" s="3657"/>
      <c r="V408" s="3657"/>
      <c r="W408" s="3657"/>
      <c r="X408" s="3657"/>
      <c r="Y408" s="3657"/>
      <c r="Z408" s="3657"/>
      <c r="AA408" s="3657"/>
      <c r="AB408" s="3657"/>
      <c r="AC408" s="3657"/>
      <c r="AD408" s="3657"/>
      <c r="AE408" s="3657"/>
      <c r="AF408" s="3657"/>
      <c r="AG408" s="3657"/>
      <c r="AH408" s="3657"/>
      <c r="AI408" s="3657"/>
      <c r="AJ408" s="3657"/>
      <c r="AK408" s="3657"/>
      <c r="AL408" s="3657"/>
      <c r="AM408" s="3657"/>
      <c r="AN408" s="3657"/>
      <c r="AO408" s="3657"/>
      <c r="AP408" s="3657"/>
      <c r="AQ408" s="3657"/>
      <c r="AR408" s="3657"/>
      <c r="AS408" s="3657"/>
      <c r="AT408" s="3657"/>
      <c r="AU408" s="3657"/>
      <c r="AV408" s="3657"/>
      <c r="AW408" s="3657"/>
      <c r="AX408" s="3657"/>
      <c r="AY408" s="3657"/>
      <c r="AZ408" s="3657"/>
      <c r="BA408" s="3657"/>
      <c r="BB408" s="3657"/>
      <c r="BC408" s="3657"/>
      <c r="BD408" s="3657"/>
      <c r="BE408" s="3657"/>
      <c r="BF408" s="3657"/>
      <c r="BG408" s="3657"/>
      <c r="BH408" s="3657"/>
      <c r="BI408" s="3657"/>
      <c r="BJ408" s="3657"/>
      <c r="BK408" s="3657"/>
      <c r="BL408" s="3657"/>
      <c r="BM408" s="3657"/>
      <c r="BN408" s="3657"/>
      <c r="BO408" s="3657"/>
      <c r="BP408" s="3657"/>
      <c r="BQ408" s="3657"/>
      <c r="BR408" s="3657"/>
      <c r="BS408" s="3657"/>
      <c r="BT408" s="3657"/>
      <c r="BU408" s="3657"/>
      <c r="BV408" s="3657"/>
      <c r="BW408" s="3657"/>
      <c r="BX408" s="3657"/>
      <c r="BY408" s="3657"/>
      <c r="BZ408" s="3657"/>
      <c r="CA408" s="3657"/>
      <c r="CB408" s="3657"/>
      <c r="CC408" s="3657"/>
      <c r="CD408" s="3657"/>
      <c r="CE408" s="3657"/>
      <c r="CF408" s="3657"/>
      <c r="CG408" s="3657"/>
      <c r="CH408" s="3657"/>
      <c r="CI408" s="3657"/>
      <c r="CJ408" s="3657"/>
      <c r="CK408" s="3657"/>
      <c r="CL408" s="3657"/>
      <c r="CM408" s="3657"/>
      <c r="CN408" s="3657"/>
      <c r="CO408" s="3657"/>
      <c r="CP408" s="3657"/>
      <c r="CQ408" s="3657"/>
      <c r="CR408" s="3659" t="s">
        <v>1163</v>
      </c>
      <c r="CS408" s="3659"/>
      <c r="CT408" s="3659"/>
      <c r="CU408" s="3659"/>
      <c r="CV408" s="3659"/>
      <c r="CW408" s="3659"/>
      <c r="CX408" s="3659"/>
      <c r="CY408" s="3659"/>
      <c r="CZ408" s="3659"/>
      <c r="DA408" s="3659"/>
      <c r="DB408" s="3659"/>
      <c r="DC408" s="3659"/>
      <c r="DD408" s="3659"/>
      <c r="DE408" s="3659"/>
      <c r="DF408" s="3649">
        <f>ROW(DE204)</f>
        <v>204</v>
      </c>
      <c r="DG408" s="3649" t="s">
        <v>1124</v>
      </c>
      <c r="DH408" s="3649">
        <f>ROW(DE247)</f>
        <v>247</v>
      </c>
      <c r="DI408" s="3651" t="str">
        <f>C408</f>
        <v>Fromages par portions ≥ 150 mg de calcium     35 (à 40) g Ados-Adultes</v>
      </c>
      <c r="DJ408" s="3651"/>
      <c r="DK408" s="3651"/>
      <c r="DL408" s="3651"/>
      <c r="DM408" s="3651"/>
      <c r="DN408" s="3651"/>
      <c r="DO408" s="3652"/>
      <c r="DP408" s="564">
        <v>0</v>
      </c>
      <c r="DQ408" s="200">
        <v>0</v>
      </c>
      <c r="DR408" s="200">
        <v>0</v>
      </c>
      <c r="DS408" s="200">
        <v>0</v>
      </c>
      <c r="DT408" s="200">
        <v>0</v>
      </c>
      <c r="DU408" s="200">
        <v>0</v>
      </c>
      <c r="DV408" s="200">
        <v>0</v>
      </c>
      <c r="DW408" s="200">
        <v>0</v>
      </c>
      <c r="DX408" s="200">
        <v>0</v>
      </c>
      <c r="DY408" s="397"/>
    </row>
    <row r="409" spans="1:129" ht="15.95" customHeight="1">
      <c r="B409" s="3656"/>
      <c r="C409" s="3658"/>
      <c r="D409" s="3658"/>
      <c r="E409" s="3658"/>
      <c r="F409" s="3658"/>
      <c r="G409" s="3658"/>
      <c r="H409" s="3658"/>
      <c r="I409" s="3658"/>
      <c r="J409" s="3658"/>
      <c r="K409" s="3658"/>
      <c r="L409" s="3658"/>
      <c r="M409" s="3658"/>
      <c r="N409" s="3658"/>
      <c r="O409" s="3658"/>
      <c r="P409" s="3658"/>
      <c r="Q409" s="3658"/>
      <c r="R409" s="3658"/>
      <c r="S409" s="3658"/>
      <c r="T409" s="3658"/>
      <c r="U409" s="3658"/>
      <c r="V409" s="3658"/>
      <c r="W409" s="3658"/>
      <c r="X409" s="3658"/>
      <c r="Y409" s="3658"/>
      <c r="Z409" s="3658"/>
      <c r="AA409" s="3658"/>
      <c r="AB409" s="3658"/>
      <c r="AC409" s="3658"/>
      <c r="AD409" s="3658"/>
      <c r="AE409" s="3658"/>
      <c r="AF409" s="3658"/>
      <c r="AG409" s="3658"/>
      <c r="AH409" s="3658"/>
      <c r="AI409" s="3658"/>
      <c r="AJ409" s="3658"/>
      <c r="AK409" s="3658"/>
      <c r="AL409" s="3658"/>
      <c r="AM409" s="3658"/>
      <c r="AN409" s="3658"/>
      <c r="AO409" s="3658"/>
      <c r="AP409" s="3658"/>
      <c r="AQ409" s="3658"/>
      <c r="AR409" s="3658"/>
      <c r="AS409" s="3658"/>
      <c r="AT409" s="3658"/>
      <c r="AU409" s="3658"/>
      <c r="AV409" s="3658"/>
      <c r="AW409" s="3658"/>
      <c r="AX409" s="3658"/>
      <c r="AY409" s="3658"/>
      <c r="AZ409" s="3658"/>
      <c r="BA409" s="3658"/>
      <c r="BB409" s="3658"/>
      <c r="BC409" s="3658"/>
      <c r="BD409" s="3658"/>
      <c r="BE409" s="3658"/>
      <c r="BF409" s="3658"/>
      <c r="BG409" s="3658"/>
      <c r="BH409" s="3658"/>
      <c r="BI409" s="3658"/>
      <c r="BJ409" s="3658"/>
      <c r="BK409" s="3658"/>
      <c r="BL409" s="3658"/>
      <c r="BM409" s="3658"/>
      <c r="BN409" s="3658"/>
      <c r="BO409" s="3658"/>
      <c r="BP409" s="3658"/>
      <c r="BQ409" s="3658"/>
      <c r="BR409" s="3658"/>
      <c r="BS409" s="3658"/>
      <c r="BT409" s="3658"/>
      <c r="BU409" s="3658"/>
      <c r="BV409" s="3658"/>
      <c r="BW409" s="3658"/>
      <c r="BX409" s="3658"/>
      <c r="BY409" s="3658"/>
      <c r="BZ409" s="3658"/>
      <c r="CA409" s="3658"/>
      <c r="CB409" s="3658"/>
      <c r="CC409" s="3658"/>
      <c r="CD409" s="3658"/>
      <c r="CE409" s="3658"/>
      <c r="CF409" s="3658"/>
      <c r="CG409" s="3658"/>
      <c r="CH409" s="3658"/>
      <c r="CI409" s="3658"/>
      <c r="CJ409" s="3658"/>
      <c r="CK409" s="3658"/>
      <c r="CL409" s="3658"/>
      <c r="CM409" s="3658"/>
      <c r="CN409" s="3658"/>
      <c r="CO409" s="3658"/>
      <c r="CP409" s="3658"/>
      <c r="CQ409" s="3658"/>
      <c r="CR409" s="3659"/>
      <c r="CS409" s="3659"/>
      <c r="CT409" s="3659"/>
      <c r="CU409" s="3659"/>
      <c r="CV409" s="3659"/>
      <c r="CW409" s="3659"/>
      <c r="CX409" s="3659"/>
      <c r="CY409" s="3659"/>
      <c r="CZ409" s="3659"/>
      <c r="DA409" s="3659"/>
      <c r="DB409" s="3659"/>
      <c r="DC409" s="3659"/>
      <c r="DD409" s="3659"/>
      <c r="DE409" s="3659"/>
      <c r="DF409" s="3650"/>
      <c r="DG409" s="3650"/>
      <c r="DH409" s="3650"/>
      <c r="DI409" s="3653"/>
      <c r="DJ409" s="3653"/>
      <c r="DK409" s="3653"/>
      <c r="DL409" s="3653"/>
      <c r="DM409" s="3653"/>
      <c r="DN409" s="3653"/>
      <c r="DO409" s="3654"/>
      <c r="DP409" s="564">
        <v>0</v>
      </c>
      <c r="DQ409" s="200">
        <v>0</v>
      </c>
      <c r="DR409" s="200">
        <v>0</v>
      </c>
      <c r="DS409" s="200">
        <v>0</v>
      </c>
      <c r="DT409" s="200">
        <v>0</v>
      </c>
      <c r="DU409" s="200">
        <v>0</v>
      </c>
      <c r="DV409" s="200">
        <v>0</v>
      </c>
      <c r="DW409" s="200">
        <v>0</v>
      </c>
      <c r="DX409" s="200">
        <v>0</v>
      </c>
      <c r="DY409" s="397"/>
    </row>
    <row r="410" spans="1:129" ht="15.95" customHeight="1">
      <c r="B410" s="444" t="s">
        <v>1080</v>
      </c>
      <c r="C410" s="1108" t="s">
        <v>1076</v>
      </c>
      <c r="D410" s="1109"/>
      <c r="E410" s="1109"/>
      <c r="F410" s="1109"/>
      <c r="G410" s="1109"/>
      <c r="H410" s="1109"/>
      <c r="I410" s="1110" t="s">
        <v>1081</v>
      </c>
      <c r="J410" s="3185">
        <v>4</v>
      </c>
      <c r="K410" s="3185"/>
      <c r="L410" s="1109" t="s">
        <v>1082</v>
      </c>
      <c r="M410" s="1109"/>
      <c r="N410" s="1111"/>
      <c r="O410" s="1111"/>
      <c r="P410" s="3186">
        <v>20</v>
      </c>
      <c r="Q410" s="3186"/>
      <c r="R410" s="1109" t="s">
        <v>1083</v>
      </c>
      <c r="S410" s="1112"/>
      <c r="T410" s="1109"/>
      <c r="U410" s="1109"/>
      <c r="V410" s="1109"/>
      <c r="W410" s="1109"/>
      <c r="X410" s="1109"/>
      <c r="Y410" s="1109"/>
      <c r="Z410" s="1109"/>
      <c r="AA410" s="1109"/>
      <c r="AB410" s="1113"/>
      <c r="AC410" s="410"/>
      <c r="AD410" s="1108"/>
      <c r="AE410" s="1109"/>
      <c r="AF410" s="1109"/>
      <c r="AG410" s="1109"/>
      <c r="AH410" s="1109"/>
      <c r="AI410" s="1109"/>
      <c r="AJ410" s="1110" t="s">
        <v>1081</v>
      </c>
      <c r="AK410" s="3185">
        <v>6</v>
      </c>
      <c r="AL410" s="3185"/>
      <c r="AM410" s="1109" t="s">
        <v>1082</v>
      </c>
      <c r="AN410" s="1109"/>
      <c r="AO410" s="1111"/>
      <c r="AP410" s="1111"/>
      <c r="AQ410" s="3186">
        <v>20</v>
      </c>
      <c r="AR410" s="3186"/>
      <c r="AS410" s="1109" t="s">
        <v>1083</v>
      </c>
      <c r="AT410" s="1112"/>
      <c r="AU410" s="1109"/>
      <c r="AV410" s="1109"/>
      <c r="AW410" s="1109"/>
      <c r="AX410" s="1109"/>
      <c r="AY410" s="1109"/>
      <c r="AZ410" s="1109"/>
      <c r="BA410" s="1109"/>
      <c r="BB410" s="1109"/>
      <c r="BC410" s="1113"/>
      <c r="BD410" s="411"/>
      <c r="BE410" s="1108"/>
      <c r="BF410" s="1109"/>
      <c r="BG410" s="1109"/>
      <c r="BH410" s="1109"/>
      <c r="BI410" s="1109"/>
      <c r="BJ410" s="1109"/>
      <c r="BK410" s="1110" t="s">
        <v>1081</v>
      </c>
      <c r="BL410" s="3185">
        <v>6</v>
      </c>
      <c r="BM410" s="3185"/>
      <c r="BN410" s="1109" t="s">
        <v>1082</v>
      </c>
      <c r="BO410" s="1109"/>
      <c r="BP410" s="1111"/>
      <c r="BQ410" s="1111"/>
      <c r="BR410" s="3186">
        <v>20</v>
      </c>
      <c r="BS410" s="3186"/>
      <c r="BT410" s="1109" t="s">
        <v>1083</v>
      </c>
      <c r="BU410" s="1112"/>
      <c r="BV410" s="1109"/>
      <c r="BW410" s="1109"/>
      <c r="BX410" s="1109"/>
      <c r="BY410" s="1109"/>
      <c r="BZ410" s="1109"/>
      <c r="CA410" s="1109"/>
      <c r="CB410" s="1109"/>
      <c r="CC410" s="1109"/>
      <c r="CD410" s="1113"/>
      <c r="CE410" s="412"/>
      <c r="CF410" s="1108"/>
      <c r="CG410" s="1109"/>
      <c r="CH410" s="1109"/>
      <c r="CI410" s="1109"/>
      <c r="CJ410" s="1109"/>
      <c r="CK410" s="1109"/>
      <c r="CL410" s="1110" t="s">
        <v>1081</v>
      </c>
      <c r="CM410" s="3185">
        <v>4</v>
      </c>
      <c r="CN410" s="3185"/>
      <c r="CO410" s="1109" t="s">
        <v>1082</v>
      </c>
      <c r="CP410" s="1109"/>
      <c r="CQ410" s="1111"/>
      <c r="CR410" s="1111"/>
      <c r="CS410" s="3186">
        <v>20</v>
      </c>
      <c r="CT410" s="3186"/>
      <c r="CU410" s="1109" t="s">
        <v>1083</v>
      </c>
      <c r="CV410" s="1112"/>
      <c r="CW410" s="1109"/>
      <c r="CX410" s="1109"/>
      <c r="CY410" s="1109"/>
      <c r="CZ410" s="1109"/>
      <c r="DA410" s="1109"/>
      <c r="DB410" s="1109"/>
      <c r="DC410" s="1109"/>
      <c r="DD410" s="1109"/>
      <c r="DE410" s="1113"/>
      <c r="DF410" s="1114" t="s">
        <v>1084</v>
      </c>
      <c r="DG410" s="1115"/>
      <c r="DH410" s="1116"/>
      <c r="DI410" s="1116"/>
      <c r="DJ410" s="1117"/>
      <c r="DK410" s="1117"/>
      <c r="DL410" s="1117"/>
      <c r="DM410" s="1117"/>
      <c r="DN410" s="1117"/>
      <c r="DO410" s="1118"/>
      <c r="DP410" s="564">
        <v>0</v>
      </c>
      <c r="DQ410" s="200">
        <v>0</v>
      </c>
      <c r="DR410" s="200">
        <v>0</v>
      </c>
      <c r="DS410" s="200">
        <v>0</v>
      </c>
      <c r="DT410" s="200">
        <v>0</v>
      </c>
      <c r="DU410" s="200">
        <v>0</v>
      </c>
      <c r="DV410" s="200">
        <v>0</v>
      </c>
      <c r="DW410" s="200">
        <v>0</v>
      </c>
      <c r="DX410" s="200">
        <v>0</v>
      </c>
      <c r="DY410" s="397"/>
    </row>
    <row r="411" spans="1:129" ht="13.5" customHeight="1">
      <c r="B411" s="413" t="s">
        <v>205</v>
      </c>
      <c r="C411" s="414" t="s">
        <v>66</v>
      </c>
      <c r="D411" s="415" t="s">
        <v>77</v>
      </c>
      <c r="E411" s="414" t="s">
        <v>66</v>
      </c>
      <c r="F411" s="415" t="s">
        <v>77</v>
      </c>
      <c r="G411" s="414" t="s">
        <v>66</v>
      </c>
      <c r="H411" s="415" t="s">
        <v>77</v>
      </c>
      <c r="I411" s="414" t="s">
        <v>66</v>
      </c>
      <c r="J411" s="415" t="s">
        <v>77</v>
      </c>
      <c r="K411" s="414" t="s">
        <v>66</v>
      </c>
      <c r="L411" s="415" t="s">
        <v>77</v>
      </c>
      <c r="M411" s="414" t="s">
        <v>66</v>
      </c>
      <c r="N411" s="415" t="s">
        <v>77</v>
      </c>
      <c r="O411" s="414" t="s">
        <v>66</v>
      </c>
      <c r="P411" s="415" t="s">
        <v>77</v>
      </c>
      <c r="Q411" s="414" t="s">
        <v>66</v>
      </c>
      <c r="R411" s="415" t="s">
        <v>77</v>
      </c>
      <c r="S411" s="414" t="s">
        <v>66</v>
      </c>
      <c r="T411" s="415" t="s">
        <v>77</v>
      </c>
      <c r="U411" s="414" t="s">
        <v>66</v>
      </c>
      <c r="V411" s="415" t="s">
        <v>77</v>
      </c>
      <c r="W411" s="414" t="s">
        <v>66</v>
      </c>
      <c r="X411" s="415" t="s">
        <v>77</v>
      </c>
      <c r="Y411" s="414" t="s">
        <v>66</v>
      </c>
      <c r="Z411" s="415" t="s">
        <v>77</v>
      </c>
      <c r="AA411" s="414" t="s">
        <v>66</v>
      </c>
      <c r="AB411" s="416" t="s">
        <v>77</v>
      </c>
      <c r="AC411" s="410"/>
      <c r="AD411" s="417" t="s">
        <v>66</v>
      </c>
      <c r="AE411" s="415" t="s">
        <v>77</v>
      </c>
      <c r="AF411" s="418" t="s">
        <v>66</v>
      </c>
      <c r="AG411" s="415" t="s">
        <v>77</v>
      </c>
      <c r="AH411" s="418" t="s">
        <v>66</v>
      </c>
      <c r="AI411" s="415" t="s">
        <v>77</v>
      </c>
      <c r="AJ411" s="418" t="s">
        <v>66</v>
      </c>
      <c r="AK411" s="415" t="s">
        <v>77</v>
      </c>
      <c r="AL411" s="418" t="s">
        <v>66</v>
      </c>
      <c r="AM411" s="415" t="s">
        <v>77</v>
      </c>
      <c r="AN411" s="418" t="s">
        <v>66</v>
      </c>
      <c r="AO411" s="415" t="s">
        <v>77</v>
      </c>
      <c r="AP411" s="418" t="s">
        <v>66</v>
      </c>
      <c r="AQ411" s="415" t="s">
        <v>77</v>
      </c>
      <c r="AR411" s="418" t="s">
        <v>66</v>
      </c>
      <c r="AS411" s="415" t="s">
        <v>77</v>
      </c>
      <c r="AT411" s="418" t="s">
        <v>66</v>
      </c>
      <c r="AU411" s="415" t="s">
        <v>77</v>
      </c>
      <c r="AV411" s="418" t="s">
        <v>66</v>
      </c>
      <c r="AW411" s="415" t="s">
        <v>77</v>
      </c>
      <c r="AX411" s="418" t="s">
        <v>66</v>
      </c>
      <c r="AY411" s="415" t="s">
        <v>77</v>
      </c>
      <c r="AZ411" s="418" t="s">
        <v>66</v>
      </c>
      <c r="BA411" s="415" t="s">
        <v>77</v>
      </c>
      <c r="BB411" s="418" t="s">
        <v>66</v>
      </c>
      <c r="BC411" s="416" t="s">
        <v>77</v>
      </c>
      <c r="BD411" s="411"/>
      <c r="BE411" s="419" t="s">
        <v>66</v>
      </c>
      <c r="BF411" s="415" t="s">
        <v>77</v>
      </c>
      <c r="BG411" s="420" t="s">
        <v>66</v>
      </c>
      <c r="BH411" s="415" t="s">
        <v>77</v>
      </c>
      <c r="BI411" s="420" t="s">
        <v>66</v>
      </c>
      <c r="BJ411" s="415" t="s">
        <v>77</v>
      </c>
      <c r="BK411" s="420" t="s">
        <v>66</v>
      </c>
      <c r="BL411" s="415" t="s">
        <v>77</v>
      </c>
      <c r="BM411" s="420" t="s">
        <v>66</v>
      </c>
      <c r="BN411" s="415" t="s">
        <v>77</v>
      </c>
      <c r="BO411" s="420" t="s">
        <v>66</v>
      </c>
      <c r="BP411" s="415" t="s">
        <v>77</v>
      </c>
      <c r="BQ411" s="420" t="s">
        <v>66</v>
      </c>
      <c r="BR411" s="415" t="s">
        <v>77</v>
      </c>
      <c r="BS411" s="420" t="s">
        <v>66</v>
      </c>
      <c r="BT411" s="415" t="s">
        <v>77</v>
      </c>
      <c r="BU411" s="420" t="s">
        <v>66</v>
      </c>
      <c r="BV411" s="415" t="s">
        <v>77</v>
      </c>
      <c r="BW411" s="420" t="s">
        <v>66</v>
      </c>
      <c r="BX411" s="415" t="s">
        <v>77</v>
      </c>
      <c r="BY411" s="420" t="s">
        <v>66</v>
      </c>
      <c r="BZ411" s="415" t="s">
        <v>77</v>
      </c>
      <c r="CA411" s="420" t="s">
        <v>66</v>
      </c>
      <c r="CB411" s="415" t="s">
        <v>77</v>
      </c>
      <c r="CC411" s="420" t="s">
        <v>66</v>
      </c>
      <c r="CD411" s="416" t="s">
        <v>77</v>
      </c>
      <c r="CE411" s="412"/>
      <c r="CF411" s="421" t="s">
        <v>66</v>
      </c>
      <c r="CG411" s="415" t="s">
        <v>77</v>
      </c>
      <c r="CH411" s="422" t="s">
        <v>66</v>
      </c>
      <c r="CI411" s="415" t="s">
        <v>77</v>
      </c>
      <c r="CJ411" s="422" t="s">
        <v>66</v>
      </c>
      <c r="CK411" s="415" t="s">
        <v>77</v>
      </c>
      <c r="CL411" s="422" t="s">
        <v>66</v>
      </c>
      <c r="CM411" s="415" t="s">
        <v>77</v>
      </c>
      <c r="CN411" s="422" t="s">
        <v>66</v>
      </c>
      <c r="CO411" s="415" t="s">
        <v>77</v>
      </c>
      <c r="CP411" s="422" t="s">
        <v>66</v>
      </c>
      <c r="CQ411" s="415" t="s">
        <v>77</v>
      </c>
      <c r="CR411" s="422" t="s">
        <v>66</v>
      </c>
      <c r="CS411" s="415" t="s">
        <v>77</v>
      </c>
      <c r="CT411" s="422" t="s">
        <v>66</v>
      </c>
      <c r="CU411" s="415" t="s">
        <v>77</v>
      </c>
      <c r="CV411" s="422" t="s">
        <v>66</v>
      </c>
      <c r="CW411" s="415" t="s">
        <v>77</v>
      </c>
      <c r="CX411" s="422" t="s">
        <v>66</v>
      </c>
      <c r="CY411" s="415" t="s">
        <v>77</v>
      </c>
      <c r="CZ411" s="422" t="s">
        <v>66</v>
      </c>
      <c r="DA411" s="415" t="s">
        <v>77</v>
      </c>
      <c r="DB411" s="422" t="s">
        <v>66</v>
      </c>
      <c r="DC411" s="415" t="s">
        <v>77</v>
      </c>
      <c r="DD411" s="422" t="s">
        <v>66</v>
      </c>
      <c r="DE411" s="416" t="s">
        <v>77</v>
      </c>
      <c r="DF411" s="1119" t="s">
        <v>922</v>
      </c>
      <c r="DG411" s="1120"/>
      <c r="DH411" s="1120"/>
      <c r="DI411" s="1120"/>
      <c r="DJ411" s="1120"/>
      <c r="DK411" s="1120"/>
      <c r="DL411" s="1120"/>
      <c r="DM411" s="1120"/>
      <c r="DN411" s="1120"/>
      <c r="DO411" s="1121"/>
      <c r="DP411" s="564">
        <v>0</v>
      </c>
      <c r="DQ411" s="200">
        <v>0</v>
      </c>
      <c r="DR411" s="200">
        <v>0</v>
      </c>
      <c r="DS411" s="200">
        <v>0</v>
      </c>
      <c r="DT411" s="200">
        <v>0</v>
      </c>
      <c r="DU411" s="200">
        <v>0</v>
      </c>
      <c r="DV411" s="200">
        <v>0</v>
      </c>
      <c r="DW411" s="200">
        <v>0</v>
      </c>
      <c r="DX411" s="200">
        <v>0</v>
      </c>
      <c r="DY411" s="397"/>
    </row>
    <row r="412" spans="1:129" ht="15.95" customHeight="1">
      <c r="B412" s="3190" t="s">
        <v>1085</v>
      </c>
      <c r="C412" s="448">
        <f>SUM(C204:C247)</f>
        <v>0</v>
      </c>
      <c r="D412" s="449">
        <f t="shared" ref="D412:AB412" si="175">SUM(D204:D247)</f>
        <v>0</v>
      </c>
      <c r="E412" s="448">
        <f t="shared" si="175"/>
        <v>0</v>
      </c>
      <c r="F412" s="449">
        <f t="shared" si="175"/>
        <v>0</v>
      </c>
      <c r="G412" s="448">
        <f t="shared" si="175"/>
        <v>0</v>
      </c>
      <c r="H412" s="449">
        <f t="shared" si="175"/>
        <v>0</v>
      </c>
      <c r="I412" s="448">
        <f t="shared" si="175"/>
        <v>0</v>
      </c>
      <c r="J412" s="449">
        <f t="shared" si="175"/>
        <v>0</v>
      </c>
      <c r="K412" s="448">
        <f t="shared" si="175"/>
        <v>0</v>
      </c>
      <c r="L412" s="449">
        <f t="shared" si="175"/>
        <v>0</v>
      </c>
      <c r="M412" s="448">
        <f t="shared" si="175"/>
        <v>0</v>
      </c>
      <c r="N412" s="449">
        <f t="shared" si="175"/>
        <v>0</v>
      </c>
      <c r="O412" s="448">
        <f t="shared" si="175"/>
        <v>0</v>
      </c>
      <c r="P412" s="449">
        <f t="shared" si="175"/>
        <v>0</v>
      </c>
      <c r="Q412" s="448">
        <f t="shared" si="175"/>
        <v>0</v>
      </c>
      <c r="R412" s="449">
        <f t="shared" si="175"/>
        <v>0</v>
      </c>
      <c r="S412" s="448">
        <f t="shared" si="175"/>
        <v>0</v>
      </c>
      <c r="T412" s="449">
        <f t="shared" si="175"/>
        <v>0</v>
      </c>
      <c r="U412" s="448">
        <f t="shared" si="175"/>
        <v>0</v>
      </c>
      <c r="V412" s="449">
        <f t="shared" si="175"/>
        <v>0</v>
      </c>
      <c r="W412" s="448">
        <f t="shared" si="175"/>
        <v>0</v>
      </c>
      <c r="X412" s="449">
        <f t="shared" si="175"/>
        <v>0</v>
      </c>
      <c r="Y412" s="448">
        <f t="shared" si="175"/>
        <v>0</v>
      </c>
      <c r="Z412" s="449">
        <f t="shared" si="175"/>
        <v>0</v>
      </c>
      <c r="AA412" s="448">
        <f t="shared" si="175"/>
        <v>0</v>
      </c>
      <c r="AB412" s="449">
        <f t="shared" si="175"/>
        <v>0</v>
      </c>
      <c r="AC412" s="410"/>
      <c r="AD412" s="450">
        <f t="shared" ref="AD412:BC412" si="176">SUM(AD204:AD247)</f>
        <v>0</v>
      </c>
      <c r="AE412" s="449">
        <f t="shared" si="176"/>
        <v>0</v>
      </c>
      <c r="AF412" s="450">
        <f t="shared" si="176"/>
        <v>0</v>
      </c>
      <c r="AG412" s="449">
        <f t="shared" si="176"/>
        <v>0</v>
      </c>
      <c r="AH412" s="450">
        <f t="shared" si="176"/>
        <v>0</v>
      </c>
      <c r="AI412" s="449">
        <f t="shared" si="176"/>
        <v>0</v>
      </c>
      <c r="AJ412" s="450">
        <f t="shared" si="176"/>
        <v>0</v>
      </c>
      <c r="AK412" s="449">
        <f t="shared" si="176"/>
        <v>0</v>
      </c>
      <c r="AL412" s="450">
        <f t="shared" si="176"/>
        <v>0</v>
      </c>
      <c r="AM412" s="449">
        <f t="shared" si="176"/>
        <v>0</v>
      </c>
      <c r="AN412" s="450">
        <f t="shared" si="176"/>
        <v>0</v>
      </c>
      <c r="AO412" s="449">
        <f t="shared" si="176"/>
        <v>0</v>
      </c>
      <c r="AP412" s="450">
        <f t="shared" si="176"/>
        <v>0</v>
      </c>
      <c r="AQ412" s="449">
        <f t="shared" si="176"/>
        <v>0</v>
      </c>
      <c r="AR412" s="450">
        <f t="shared" si="176"/>
        <v>0</v>
      </c>
      <c r="AS412" s="449">
        <f t="shared" si="176"/>
        <v>0</v>
      </c>
      <c r="AT412" s="450">
        <f t="shared" si="176"/>
        <v>0</v>
      </c>
      <c r="AU412" s="449">
        <f t="shared" si="176"/>
        <v>0</v>
      </c>
      <c r="AV412" s="450">
        <f t="shared" si="176"/>
        <v>0</v>
      </c>
      <c r="AW412" s="449">
        <f t="shared" si="176"/>
        <v>0</v>
      </c>
      <c r="AX412" s="450">
        <f t="shared" si="176"/>
        <v>0</v>
      </c>
      <c r="AY412" s="449">
        <f t="shared" si="176"/>
        <v>0</v>
      </c>
      <c r="AZ412" s="450">
        <f t="shared" si="176"/>
        <v>0</v>
      </c>
      <c r="BA412" s="449">
        <f t="shared" si="176"/>
        <v>0</v>
      </c>
      <c r="BB412" s="450">
        <f t="shared" si="176"/>
        <v>0</v>
      </c>
      <c r="BC412" s="449">
        <f t="shared" si="176"/>
        <v>0</v>
      </c>
      <c r="BD412" s="411"/>
      <c r="BE412" s="451">
        <f t="shared" ref="BE412:CD412" si="177">SUM(BE204:BE247)</f>
        <v>0</v>
      </c>
      <c r="BF412" s="449">
        <f t="shared" si="177"/>
        <v>0</v>
      </c>
      <c r="BG412" s="451">
        <f t="shared" si="177"/>
        <v>0</v>
      </c>
      <c r="BH412" s="449">
        <f t="shared" si="177"/>
        <v>0</v>
      </c>
      <c r="BI412" s="451">
        <f t="shared" si="177"/>
        <v>0</v>
      </c>
      <c r="BJ412" s="449">
        <f t="shared" si="177"/>
        <v>0</v>
      </c>
      <c r="BK412" s="451">
        <f t="shared" si="177"/>
        <v>0</v>
      </c>
      <c r="BL412" s="449">
        <f t="shared" si="177"/>
        <v>0</v>
      </c>
      <c r="BM412" s="451">
        <f t="shared" si="177"/>
        <v>0</v>
      </c>
      <c r="BN412" s="449">
        <f t="shared" si="177"/>
        <v>0</v>
      </c>
      <c r="BO412" s="451">
        <f t="shared" si="177"/>
        <v>0</v>
      </c>
      <c r="BP412" s="449">
        <f t="shared" si="177"/>
        <v>0</v>
      </c>
      <c r="BQ412" s="451">
        <f t="shared" si="177"/>
        <v>0</v>
      </c>
      <c r="BR412" s="449">
        <f t="shared" si="177"/>
        <v>0</v>
      </c>
      <c r="BS412" s="451">
        <f t="shared" si="177"/>
        <v>0</v>
      </c>
      <c r="BT412" s="449">
        <f t="shared" si="177"/>
        <v>0</v>
      </c>
      <c r="BU412" s="451">
        <f t="shared" si="177"/>
        <v>0</v>
      </c>
      <c r="BV412" s="449">
        <f t="shared" si="177"/>
        <v>0</v>
      </c>
      <c r="BW412" s="451">
        <f t="shared" si="177"/>
        <v>0</v>
      </c>
      <c r="BX412" s="449">
        <f t="shared" si="177"/>
        <v>0</v>
      </c>
      <c r="BY412" s="451">
        <f t="shared" si="177"/>
        <v>0</v>
      </c>
      <c r="BZ412" s="449">
        <f t="shared" si="177"/>
        <v>0</v>
      </c>
      <c r="CA412" s="451">
        <f t="shared" si="177"/>
        <v>0</v>
      </c>
      <c r="CB412" s="449">
        <f t="shared" si="177"/>
        <v>0</v>
      </c>
      <c r="CC412" s="451">
        <f t="shared" si="177"/>
        <v>0</v>
      </c>
      <c r="CD412" s="449">
        <f t="shared" si="177"/>
        <v>0</v>
      </c>
      <c r="CE412" s="412"/>
      <c r="CF412" s="452">
        <f t="shared" ref="CF412:DE412" si="178">SUM(CF204:CF247)</f>
        <v>0</v>
      </c>
      <c r="CG412" s="449">
        <f t="shared" si="178"/>
        <v>0</v>
      </c>
      <c r="CH412" s="452">
        <f t="shared" si="178"/>
        <v>0</v>
      </c>
      <c r="CI412" s="449">
        <f t="shared" si="178"/>
        <v>0</v>
      </c>
      <c r="CJ412" s="452">
        <f t="shared" si="178"/>
        <v>0</v>
      </c>
      <c r="CK412" s="449">
        <f t="shared" si="178"/>
        <v>0</v>
      </c>
      <c r="CL412" s="452">
        <f t="shared" si="178"/>
        <v>0</v>
      </c>
      <c r="CM412" s="449">
        <f t="shared" si="178"/>
        <v>0</v>
      </c>
      <c r="CN412" s="452">
        <f t="shared" si="178"/>
        <v>0</v>
      </c>
      <c r="CO412" s="449">
        <f t="shared" si="178"/>
        <v>0</v>
      </c>
      <c r="CP412" s="452">
        <f t="shared" si="178"/>
        <v>0</v>
      </c>
      <c r="CQ412" s="449">
        <f t="shared" si="178"/>
        <v>0</v>
      </c>
      <c r="CR412" s="452">
        <f t="shared" si="178"/>
        <v>0</v>
      </c>
      <c r="CS412" s="449">
        <f t="shared" si="178"/>
        <v>0</v>
      </c>
      <c r="CT412" s="452">
        <f t="shared" si="178"/>
        <v>0</v>
      </c>
      <c r="CU412" s="449">
        <f t="shared" si="178"/>
        <v>0</v>
      </c>
      <c r="CV412" s="452">
        <f t="shared" si="178"/>
        <v>0</v>
      </c>
      <c r="CW412" s="449">
        <f t="shared" si="178"/>
        <v>0</v>
      </c>
      <c r="CX412" s="452">
        <f t="shared" si="178"/>
        <v>0</v>
      </c>
      <c r="CY412" s="449">
        <f t="shared" si="178"/>
        <v>0</v>
      </c>
      <c r="CZ412" s="452">
        <f t="shared" si="178"/>
        <v>0</v>
      </c>
      <c r="DA412" s="449">
        <f t="shared" si="178"/>
        <v>0</v>
      </c>
      <c r="DB412" s="452">
        <f t="shared" si="178"/>
        <v>0</v>
      </c>
      <c r="DC412" s="449">
        <f t="shared" si="178"/>
        <v>7</v>
      </c>
      <c r="DD412" s="452">
        <f t="shared" si="178"/>
        <v>0</v>
      </c>
      <c r="DE412" s="449">
        <f t="shared" si="178"/>
        <v>0</v>
      </c>
      <c r="DF412" s="3192" t="s">
        <v>1086</v>
      </c>
      <c r="DG412" s="3193"/>
      <c r="DH412" s="3193"/>
      <c r="DI412" s="3193"/>
      <c r="DJ412" s="3193"/>
      <c r="DK412" s="3193"/>
      <c r="DL412" s="3193"/>
      <c r="DM412" s="657"/>
      <c r="DN412" s="657"/>
      <c r="DO412" s="1122"/>
      <c r="DP412" s="564">
        <v>0</v>
      </c>
      <c r="DQ412" s="200">
        <v>0</v>
      </c>
      <c r="DR412" s="200">
        <v>0</v>
      </c>
      <c r="DS412" s="200">
        <v>0</v>
      </c>
      <c r="DT412" s="200">
        <v>0</v>
      </c>
      <c r="DU412" s="200">
        <v>0</v>
      </c>
      <c r="DV412" s="200">
        <v>0</v>
      </c>
      <c r="DW412" s="200">
        <v>0</v>
      </c>
      <c r="DX412" s="200">
        <v>0</v>
      </c>
      <c r="DY412" s="397"/>
    </row>
    <row r="413" spans="1:129" ht="15.95" customHeight="1">
      <c r="B413" s="3191"/>
      <c r="C413" s="1133">
        <f>SUM(C412:D412)</f>
        <v>0</v>
      </c>
      <c r="D413" s="454" t="str">
        <f>IF(C413&gt;0,"fois","")</f>
        <v/>
      </c>
      <c r="E413" s="1133">
        <f>SUM(E412:F412)</f>
        <v>0</v>
      </c>
      <c r="F413" s="454" t="str">
        <f>IF(E413&gt;0,"fois","")</f>
        <v/>
      </c>
      <c r="G413" s="1133">
        <f>SUM(G412:H412)</f>
        <v>0</v>
      </c>
      <c r="H413" s="454" t="str">
        <f>IF(G413&gt;0,"fois","")</f>
        <v/>
      </c>
      <c r="I413" s="1133">
        <f>SUM(I412:J412)</f>
        <v>0</v>
      </c>
      <c r="J413" s="454" t="str">
        <f>IF(I413&gt;0,"fois","")</f>
        <v/>
      </c>
      <c r="K413" s="1133">
        <f>SUM(K412:L412)</f>
        <v>0</v>
      </c>
      <c r="L413" s="454" t="str">
        <f>IF(K413&gt;0,"fois","")</f>
        <v/>
      </c>
      <c r="M413" s="1133">
        <f>SUM(M412:N412)</f>
        <v>0</v>
      </c>
      <c r="N413" s="454" t="str">
        <f>IF(M413&gt;0,"fois","")</f>
        <v/>
      </c>
      <c r="O413" s="1133">
        <f>SUM(O412:P412)</f>
        <v>0</v>
      </c>
      <c r="P413" s="454" t="str">
        <f>IF(O413&gt;0,"fois","")</f>
        <v/>
      </c>
      <c r="Q413" s="1133">
        <f>SUM(Q412:R412)</f>
        <v>0</v>
      </c>
      <c r="R413" s="454" t="str">
        <f>IF(Q413&gt;0,"fois","")</f>
        <v/>
      </c>
      <c r="S413" s="1133">
        <f>SUM(S412:T412)</f>
        <v>0</v>
      </c>
      <c r="T413" s="454" t="str">
        <f>IF(S413&gt;0,"fois","")</f>
        <v/>
      </c>
      <c r="U413" s="1133">
        <f>SUM(U412:V412)</f>
        <v>0</v>
      </c>
      <c r="V413" s="454" t="str">
        <f>IF(U413&gt;0,"fois","")</f>
        <v/>
      </c>
      <c r="W413" s="1133">
        <f>SUM(W412:X412)</f>
        <v>0</v>
      </c>
      <c r="X413" s="454" t="str">
        <f>IF(W413&gt;0,"fois","")</f>
        <v/>
      </c>
      <c r="Y413" s="1133">
        <f>SUM(Y412:Z412)</f>
        <v>0</v>
      </c>
      <c r="Z413" s="454" t="str">
        <f>IF(Y413&gt;0,"fois","")</f>
        <v/>
      </c>
      <c r="AA413" s="1133">
        <f>SUM(AA412:AB412)</f>
        <v>0</v>
      </c>
      <c r="AB413" s="454" t="str">
        <f>IF(AA413&gt;0,"fois","")</f>
        <v/>
      </c>
      <c r="AC413" s="410"/>
      <c r="AD413" s="1133">
        <f>SUM(AD412:AE412)</f>
        <v>0</v>
      </c>
      <c r="AE413" s="454" t="str">
        <f>IF(AD413&gt;0,"fois","")</f>
        <v/>
      </c>
      <c r="AF413" s="1133">
        <f>SUM(AF412:AG412)</f>
        <v>0</v>
      </c>
      <c r="AG413" s="454" t="str">
        <f>IF(AF413&gt;0,"fois","")</f>
        <v/>
      </c>
      <c r="AH413" s="1133">
        <f>SUM(AH412:AI412)</f>
        <v>0</v>
      </c>
      <c r="AI413" s="454" t="str">
        <f>IF(AH413&gt;0,"fois","")</f>
        <v/>
      </c>
      <c r="AJ413" s="1133">
        <f>SUM(AJ412:AK412)</f>
        <v>0</v>
      </c>
      <c r="AK413" s="454" t="str">
        <f>IF(AJ413&gt;0,"fois","")</f>
        <v/>
      </c>
      <c r="AL413" s="1133">
        <f>SUM(AL412:AM412)</f>
        <v>0</v>
      </c>
      <c r="AM413" s="454" t="str">
        <f>IF(AL413&gt;0,"fois","")</f>
        <v/>
      </c>
      <c r="AN413" s="1133">
        <f>SUM(AN412:AO412)</f>
        <v>0</v>
      </c>
      <c r="AO413" s="454" t="str">
        <f>IF(AN413&gt;0,"fois","")</f>
        <v/>
      </c>
      <c r="AP413" s="1133">
        <f>SUM(AP412:AQ412)</f>
        <v>0</v>
      </c>
      <c r="AQ413" s="454" t="str">
        <f>IF(AP413&gt;0,"fois","")</f>
        <v/>
      </c>
      <c r="AR413" s="1133">
        <f>SUM(AR412:AS412)</f>
        <v>0</v>
      </c>
      <c r="AS413" s="454" t="str">
        <f>IF(AR413&gt;0,"fois","")</f>
        <v/>
      </c>
      <c r="AT413" s="1133">
        <f>SUM(AT412:AU412)</f>
        <v>0</v>
      </c>
      <c r="AU413" s="454" t="str">
        <f>IF(AT413&gt;0,"fois","")</f>
        <v/>
      </c>
      <c r="AV413" s="1133">
        <f>SUM(AV412:AW412)</f>
        <v>0</v>
      </c>
      <c r="AW413" s="454" t="str">
        <f>IF(AV413&gt;0,"fois","")</f>
        <v/>
      </c>
      <c r="AX413" s="1133">
        <f>SUM(AX412:AY412)</f>
        <v>0</v>
      </c>
      <c r="AY413" s="454" t="str">
        <f>IF(AX413&gt;0,"fois","")</f>
        <v/>
      </c>
      <c r="AZ413" s="1133">
        <f>SUM(AZ412:BA412)</f>
        <v>0</v>
      </c>
      <c r="BA413" s="454" t="str">
        <f>IF(AZ413&gt;0,"fois","")</f>
        <v/>
      </c>
      <c r="BB413" s="1133">
        <f>SUM(BB412:BC412)</f>
        <v>0</v>
      </c>
      <c r="BC413" s="454" t="str">
        <f>IF(BB413&gt;0,"fois","")</f>
        <v/>
      </c>
      <c r="BD413" s="411"/>
      <c r="BE413" s="1133">
        <f>SUM(BE412:BF412)</f>
        <v>0</v>
      </c>
      <c r="BF413" s="454" t="str">
        <f>IF(BE413&gt;0,"fois","")</f>
        <v/>
      </c>
      <c r="BG413" s="1133">
        <f>SUM(BG412:BH412)</f>
        <v>0</v>
      </c>
      <c r="BH413" s="454" t="str">
        <f>IF(BG413&gt;0,"fois","")</f>
        <v/>
      </c>
      <c r="BI413" s="1133">
        <f>SUM(BI412:BJ412)</f>
        <v>0</v>
      </c>
      <c r="BJ413" s="454" t="str">
        <f>IF(BI413&gt;0,"fois","")</f>
        <v/>
      </c>
      <c r="BK413" s="1133">
        <f>SUM(BK412:BL412)</f>
        <v>0</v>
      </c>
      <c r="BL413" s="454" t="str">
        <f>IF(BK413&gt;0,"fois","")</f>
        <v/>
      </c>
      <c r="BM413" s="1133">
        <f>SUM(BM412:BN412)</f>
        <v>0</v>
      </c>
      <c r="BN413" s="454" t="str">
        <f>IF(BM413&gt;0,"fois","")</f>
        <v/>
      </c>
      <c r="BO413" s="1133">
        <f>SUM(BO412:BP412)</f>
        <v>0</v>
      </c>
      <c r="BP413" s="454" t="str">
        <f>IF(BO413&gt;0,"fois","")</f>
        <v/>
      </c>
      <c r="BQ413" s="1133">
        <f>SUM(BQ412:BR412)</f>
        <v>0</v>
      </c>
      <c r="BR413" s="454" t="str">
        <f>IF(BQ413&gt;0,"fois","")</f>
        <v/>
      </c>
      <c r="BS413" s="1133">
        <f>SUM(BS412:BT412)</f>
        <v>0</v>
      </c>
      <c r="BT413" s="454" t="str">
        <f>IF(BS413&gt;0,"fois","")</f>
        <v/>
      </c>
      <c r="BU413" s="1133">
        <f>SUM(BU412:BV412)</f>
        <v>0</v>
      </c>
      <c r="BV413" s="454" t="str">
        <f>IF(BU413&gt;0,"fois","")</f>
        <v/>
      </c>
      <c r="BW413" s="1133">
        <f>SUM(BW412:BX412)</f>
        <v>0</v>
      </c>
      <c r="BX413" s="454" t="str">
        <f>IF(BW413&gt;0,"fois","")</f>
        <v/>
      </c>
      <c r="BY413" s="1133">
        <f>SUM(BY412:BZ412)</f>
        <v>0</v>
      </c>
      <c r="BZ413" s="454" t="str">
        <f>IF(BY413&gt;0,"fois","")</f>
        <v/>
      </c>
      <c r="CA413" s="1133">
        <f>SUM(CA412:CB412)</f>
        <v>0</v>
      </c>
      <c r="CB413" s="454" t="str">
        <f>IF(CA413&gt;0,"fois","")</f>
        <v/>
      </c>
      <c r="CC413" s="1133">
        <f>SUM(CC412:CD412)</f>
        <v>0</v>
      </c>
      <c r="CD413" s="454" t="str">
        <f>IF(CC413&gt;0,"fois","")</f>
        <v/>
      </c>
      <c r="CE413" s="412"/>
      <c r="CF413" s="1133">
        <f>SUM(CF412:CG412)</f>
        <v>0</v>
      </c>
      <c r="CG413" s="454" t="str">
        <f>IF(CF413&gt;0,"fois","")</f>
        <v/>
      </c>
      <c r="CH413" s="1133">
        <f>SUM(CH412:CI412)</f>
        <v>0</v>
      </c>
      <c r="CI413" s="454" t="str">
        <f>IF(CH413&gt;0,"fois","")</f>
        <v/>
      </c>
      <c r="CJ413" s="1133">
        <f>SUM(CJ412:CK412)</f>
        <v>0</v>
      </c>
      <c r="CK413" s="454" t="str">
        <f>IF(CJ413&gt;0,"fois","")</f>
        <v/>
      </c>
      <c r="CL413" s="1133">
        <f>SUM(CL412:CM412)</f>
        <v>0</v>
      </c>
      <c r="CM413" s="454" t="str">
        <f>IF(CL413&gt;0,"fois","")</f>
        <v/>
      </c>
      <c r="CN413" s="1133">
        <f>SUM(CN412:CO412)</f>
        <v>0</v>
      </c>
      <c r="CO413" s="454" t="str">
        <f>IF(CN413&gt;0,"fois","")</f>
        <v/>
      </c>
      <c r="CP413" s="1133">
        <f>SUM(CP412:CQ412)</f>
        <v>0</v>
      </c>
      <c r="CQ413" s="454" t="str">
        <f>IF(CP413&gt;0,"fois","")</f>
        <v/>
      </c>
      <c r="CR413" s="1133">
        <f>SUM(CR412:CS412)</f>
        <v>0</v>
      </c>
      <c r="CS413" s="454" t="str">
        <f>IF(CR413&gt;0,"fois","")</f>
        <v/>
      </c>
      <c r="CT413" s="1133">
        <f>SUM(CT412:CU412)</f>
        <v>0</v>
      </c>
      <c r="CU413" s="454" t="str">
        <f>IF(CT413&gt;0,"fois","")</f>
        <v/>
      </c>
      <c r="CV413" s="1133">
        <f>SUM(CV412:CW412)</f>
        <v>0</v>
      </c>
      <c r="CW413" s="454" t="str">
        <f>IF(CV413&gt;0,"fois","")</f>
        <v/>
      </c>
      <c r="CX413" s="1133">
        <f>SUM(CX412:CY412)</f>
        <v>0</v>
      </c>
      <c r="CY413" s="454" t="str">
        <f>IF(CX413&gt;0,"fois","")</f>
        <v/>
      </c>
      <c r="CZ413" s="1133">
        <f>SUM(CZ412:DA412)</f>
        <v>0</v>
      </c>
      <c r="DA413" s="454" t="str">
        <f>IF(CZ413&gt;0,"fois","")</f>
        <v/>
      </c>
      <c r="DB413" s="1133">
        <f>SUM(DB412:DC412)</f>
        <v>7</v>
      </c>
      <c r="DC413" s="454" t="str">
        <f>IF(DB413&gt;0,"fois","")</f>
        <v>fois</v>
      </c>
      <c r="DD413" s="1133">
        <f>SUM(DD412:DE412)</f>
        <v>0</v>
      </c>
      <c r="DE413" s="454" t="str">
        <f>IF(DD413&gt;0,"fois","")</f>
        <v/>
      </c>
      <c r="DF413" s="3194"/>
      <c r="DG413" s="3195"/>
      <c r="DH413" s="3195"/>
      <c r="DI413" s="3195"/>
      <c r="DJ413" s="3195"/>
      <c r="DK413" s="3195"/>
      <c r="DL413" s="3195"/>
      <c r="DM413" s="658"/>
      <c r="DN413" s="658"/>
      <c r="DO413" s="1123"/>
      <c r="DP413" s="564">
        <v>0</v>
      </c>
      <c r="DQ413" s="200">
        <v>0</v>
      </c>
      <c r="DR413" s="200">
        <v>0</v>
      </c>
      <c r="DS413" s="200">
        <v>0</v>
      </c>
      <c r="DT413" s="200">
        <v>0</v>
      </c>
      <c r="DU413" s="200">
        <v>0</v>
      </c>
      <c r="DV413" s="200">
        <v>0</v>
      </c>
      <c r="DW413" s="200">
        <v>0</v>
      </c>
      <c r="DX413" s="200">
        <v>0</v>
      </c>
      <c r="DY413" s="397"/>
    </row>
    <row r="414" spans="1:129" ht="15.95" customHeight="1">
      <c r="B414" s="456" t="s">
        <v>1087</v>
      </c>
      <c r="C414" s="3238" t="str">
        <f>IF(SUM(C412:D412)&lt;=I417,"OK","Trop")</f>
        <v>OK</v>
      </c>
      <c r="D414" s="3239"/>
      <c r="E414" s="3238" t="str">
        <f>IF(SUM(E412:F412)&lt;=I417,"OK","Trop")</f>
        <v>OK</v>
      </c>
      <c r="F414" s="3239"/>
      <c r="G414" s="3238" t="str">
        <f>IF(SUM(G412:H412)&lt;=I417,"OK","Trop")</f>
        <v>OK</v>
      </c>
      <c r="H414" s="3239"/>
      <c r="I414" s="3238" t="str">
        <f>IF(SUM(I412:J412)&lt;=I417,"OK","Trop")</f>
        <v>OK</v>
      </c>
      <c r="J414" s="3239"/>
      <c r="K414" s="3238" t="str">
        <f>IF(SUM(K412:L412)&lt;=I417,"OK","Trop")</f>
        <v>OK</v>
      </c>
      <c r="L414" s="3239"/>
      <c r="M414" s="3238" t="str">
        <f>IF(SUM(M412:N412)&lt;=I417,"OK","Trop")</f>
        <v>OK</v>
      </c>
      <c r="N414" s="3239"/>
      <c r="O414" s="3238" t="str">
        <f>IF(SUM(O412:P412)&lt;=I417,"OK","Trop")</f>
        <v>OK</v>
      </c>
      <c r="P414" s="3239"/>
      <c r="Q414" s="3238" t="str">
        <f>IF(SUM(Q412:R412)&lt;=I417,"OK","Trop")</f>
        <v>OK</v>
      </c>
      <c r="R414" s="3239"/>
      <c r="S414" s="3238" t="str">
        <f>IF(SUM(S412:T412)&lt;=I417,"OK","Trop")</f>
        <v>OK</v>
      </c>
      <c r="T414" s="3239"/>
      <c r="U414" s="3238" t="str">
        <f>IF(SUM(U412:V412)&lt;=I417,"OK","Trop")</f>
        <v>OK</v>
      </c>
      <c r="V414" s="3239"/>
      <c r="W414" s="3238" t="str">
        <f>IF(SUM(W412:X412)&lt;=I417,"OK","Trop")</f>
        <v>OK</v>
      </c>
      <c r="X414" s="3239"/>
      <c r="Y414" s="3238" t="str">
        <f>IF(SUM(Y412:Z412)&lt;=I417,"OK","Trop")</f>
        <v>OK</v>
      </c>
      <c r="Z414" s="3239"/>
      <c r="AA414" s="3238" t="str">
        <f>IF(SUM(AA412:AB412)&lt;=I417,"OK","Trop")</f>
        <v>OK</v>
      </c>
      <c r="AB414" s="3239"/>
      <c r="AC414" s="410"/>
      <c r="AD414" s="3238" t="str">
        <f>IF(SUM(AD412:AE412)&lt;=AJ417,"OK","Trop")</f>
        <v>OK</v>
      </c>
      <c r="AE414" s="3239"/>
      <c r="AF414" s="3238" t="str">
        <f>IF(SUM(AF412:AG412)&lt;=AJ417,"OK","Trop")</f>
        <v>OK</v>
      </c>
      <c r="AG414" s="3239"/>
      <c r="AH414" s="3238" t="str">
        <f>IF(SUM(AH412:AI412)&lt;=AJ417,"OK","Trop")</f>
        <v>OK</v>
      </c>
      <c r="AI414" s="3239"/>
      <c r="AJ414" s="3238" t="str">
        <f>IF(SUM(AJ412:AK412)&lt;=AJ417,"OK","Trop")</f>
        <v>OK</v>
      </c>
      <c r="AK414" s="3239"/>
      <c r="AL414" s="3238" t="str">
        <f>IF(SUM(AL412:AM412)&lt;=AJ417,"OK","Trop")</f>
        <v>OK</v>
      </c>
      <c r="AM414" s="3239"/>
      <c r="AN414" s="3238" t="str">
        <f>IF(SUM(AN412:AO412)&lt;=AJ417,"OK","Trop")</f>
        <v>OK</v>
      </c>
      <c r="AO414" s="3239"/>
      <c r="AP414" s="3238" t="str">
        <f>IF(SUM(AP412:AQ412)&lt;=AJ417,"OK","Trop")</f>
        <v>OK</v>
      </c>
      <c r="AQ414" s="3239"/>
      <c r="AR414" s="3238" t="str">
        <f>IF(SUM(AR412:AS412)&lt;=AJ417,"OK","Trop")</f>
        <v>OK</v>
      </c>
      <c r="AS414" s="3239"/>
      <c r="AT414" s="3238" t="str">
        <f>IF(SUM(AT412:AU412)&lt;=AJ417,"OK","Trop")</f>
        <v>OK</v>
      </c>
      <c r="AU414" s="3239"/>
      <c r="AV414" s="3238" t="str">
        <f>IF(SUM(AV412:AW412)&lt;=AJ417,"OK","Trop")</f>
        <v>OK</v>
      </c>
      <c r="AW414" s="3239"/>
      <c r="AX414" s="3238" t="str">
        <f>IF(SUM(AX412:AY412)&lt;=AJ417,"OK","Trop")</f>
        <v>OK</v>
      </c>
      <c r="AY414" s="3239"/>
      <c r="AZ414" s="3238" t="str">
        <f>IF(SUM(AZ412:BA412)&lt;=AJ417,"OK","Trop")</f>
        <v>OK</v>
      </c>
      <c r="BA414" s="3239"/>
      <c r="BB414" s="3238" t="str">
        <f>IF(SUM(BB412:BC412)&lt;=AJ417,"OK","Trop")</f>
        <v>OK</v>
      </c>
      <c r="BC414" s="3239"/>
      <c r="BD414" s="411"/>
      <c r="BE414" s="3238" t="str">
        <f>IF(SUM(BE412:BF412)&lt;=BK417,"OK","Trop")</f>
        <v>OK</v>
      </c>
      <c r="BF414" s="3239"/>
      <c r="BG414" s="3238" t="str">
        <f>IF(SUM(BG412:BH412)&lt;=BK417,"OK","Trop")</f>
        <v>OK</v>
      </c>
      <c r="BH414" s="3239"/>
      <c r="BI414" s="3238" t="str">
        <f>IF(SUM(BI412:BJ412)&lt;=BK417,"OK","Trop")</f>
        <v>OK</v>
      </c>
      <c r="BJ414" s="3239"/>
      <c r="BK414" s="3238" t="str">
        <f>IF(SUM(BK412:BL412)&lt;=BK417,"OK","Trop")</f>
        <v>OK</v>
      </c>
      <c r="BL414" s="3239"/>
      <c r="BM414" s="3238" t="str">
        <f>IF(SUM(BM412:BN412)&lt;=BK417,"OK","Trop")</f>
        <v>OK</v>
      </c>
      <c r="BN414" s="3239"/>
      <c r="BO414" s="3238" t="str">
        <f>IF(SUM(BO412:BP412)&lt;=BK417,"OK","Trop")</f>
        <v>OK</v>
      </c>
      <c r="BP414" s="3239"/>
      <c r="BQ414" s="3238" t="str">
        <f>IF(SUM(BQ412:BR412)&lt;=BK417,"OK","Trop")</f>
        <v>OK</v>
      </c>
      <c r="BR414" s="3239"/>
      <c r="BS414" s="3238" t="str">
        <f>IF(SUM(BS412:BT412)&lt;=BK417,"OK","Trop")</f>
        <v>OK</v>
      </c>
      <c r="BT414" s="3239"/>
      <c r="BU414" s="3238" t="str">
        <f>IF(SUM(BU412:BV412)&lt;=BK417,"OK","Trop")</f>
        <v>OK</v>
      </c>
      <c r="BV414" s="3239"/>
      <c r="BW414" s="3238" t="str">
        <f>IF(SUM(BW412:BX412)&lt;=BK417,"OK","Trop")</f>
        <v>OK</v>
      </c>
      <c r="BX414" s="3239"/>
      <c r="BY414" s="3238" t="str">
        <f>IF(SUM(BY412:BZ412)&lt;=BK417,"OK","Trop")</f>
        <v>OK</v>
      </c>
      <c r="BZ414" s="3239"/>
      <c r="CA414" s="3238" t="str">
        <f>IF(SUM(CA412:CB412)&lt;=BK417,"OK","Trop")</f>
        <v>OK</v>
      </c>
      <c r="CB414" s="3239"/>
      <c r="CC414" s="3238" t="str">
        <f>IF(SUM(CC412:CD412)&lt;=BK417,"OK","Trop")</f>
        <v>OK</v>
      </c>
      <c r="CD414" s="3239"/>
      <c r="CE414" s="412"/>
      <c r="CF414" s="3238" t="str">
        <f>IF(SUM(CF412:CG412)&lt;=CL417,"OK","Trop")</f>
        <v>OK</v>
      </c>
      <c r="CG414" s="3239"/>
      <c r="CH414" s="3238" t="str">
        <f>IF(SUM(CH412:CI412)&lt;=CL417,"OK","Trop")</f>
        <v>OK</v>
      </c>
      <c r="CI414" s="3239"/>
      <c r="CJ414" s="3238" t="str">
        <f>IF(SUM(CJ412:CK412)&lt;=CL417,"OK","Trop")</f>
        <v>OK</v>
      </c>
      <c r="CK414" s="3239"/>
      <c r="CL414" s="3238" t="str">
        <f>IF(SUM(CL412:CM412)&lt;=CL417,"OK","Trop")</f>
        <v>OK</v>
      </c>
      <c r="CM414" s="3239"/>
      <c r="CN414" s="3238" t="str">
        <f>IF(SUM(CN412:CO412)&lt;=CL417,"OK","Trop")</f>
        <v>OK</v>
      </c>
      <c r="CO414" s="3239"/>
      <c r="CP414" s="3238" t="str">
        <f>IF(SUM(CP412:CQ412)&lt;=CL417,"OK","Trop")</f>
        <v>OK</v>
      </c>
      <c r="CQ414" s="3239"/>
      <c r="CR414" s="3238" t="str">
        <f>IF(SUM(CR412:CS412)&lt;=CL417,"OK","Trop")</f>
        <v>OK</v>
      </c>
      <c r="CS414" s="3239"/>
      <c r="CT414" s="3238" t="str">
        <f>IF(SUM(CT412:CU412)&lt;=CL417,"OK","Trop")</f>
        <v>OK</v>
      </c>
      <c r="CU414" s="3239"/>
      <c r="CV414" s="3238" t="str">
        <f>IF(SUM(CV412:CW412)&lt;=CL417,"OK","Trop")</f>
        <v>OK</v>
      </c>
      <c r="CW414" s="3239"/>
      <c r="CX414" s="3238" t="str">
        <f>IF(SUM(CX412:CY412)&lt;=CL417,"OK","Trop")</f>
        <v>OK</v>
      </c>
      <c r="CY414" s="3239"/>
      <c r="CZ414" s="3238" t="str">
        <f>IF(SUM(CZ412:DA412)&lt;=CL417,"OK","Trop")</f>
        <v>OK</v>
      </c>
      <c r="DA414" s="3239"/>
      <c r="DB414" s="3238" t="str">
        <f>IF(SUM(DB412:DC412)&lt;=CL417,"OK","Trop")</f>
        <v>OK</v>
      </c>
      <c r="DC414" s="3239"/>
      <c r="DD414" s="3238" t="str">
        <f>IF(SUM(DD412:DE412)&lt;=CL417,"OK","Trop")</f>
        <v>OK</v>
      </c>
      <c r="DE414" s="3239"/>
      <c r="DF414" s="457" t="s">
        <v>1088</v>
      </c>
      <c r="DG414" s="408"/>
      <c r="DH414" s="408"/>
      <c r="DI414" s="408"/>
      <c r="DJ414" s="270"/>
      <c r="DK414" s="270"/>
      <c r="DL414" s="270"/>
      <c r="DM414" s="270"/>
      <c r="DN414" s="270"/>
      <c r="DO414" s="1122"/>
      <c r="DP414" s="564">
        <v>0</v>
      </c>
      <c r="DQ414" s="200">
        <v>0</v>
      </c>
      <c r="DR414" s="200">
        <v>0</v>
      </c>
      <c r="DS414" s="200">
        <v>0</v>
      </c>
      <c r="DT414" s="200">
        <v>0</v>
      </c>
      <c r="DU414" s="200">
        <v>0</v>
      </c>
      <c r="DV414" s="200">
        <v>0</v>
      </c>
      <c r="DW414" s="200">
        <v>0</v>
      </c>
      <c r="DX414" s="200">
        <v>0</v>
      </c>
      <c r="DY414" s="397"/>
    </row>
    <row r="415" spans="1:129" ht="15.95" customHeight="1">
      <c r="B415" s="456" t="s">
        <v>1089</v>
      </c>
      <c r="C415" s="3242" t="str">
        <f>IF(C414="OK","",SUM(C412:D412)-I417)</f>
        <v/>
      </c>
      <c r="D415" s="3243"/>
      <c r="E415" s="3242" t="str">
        <f>IF(E414="OK","",SUM(E412:F412)-I417)</f>
        <v/>
      </c>
      <c r="F415" s="3243"/>
      <c r="G415" s="3242" t="str">
        <f>IF(G414="OK","",SUM(G412:H412)-I417)</f>
        <v/>
      </c>
      <c r="H415" s="3243"/>
      <c r="I415" s="3242" t="str">
        <f>IF(I414="OK","",SUM(I412:J412)-I417)</f>
        <v/>
      </c>
      <c r="J415" s="3243"/>
      <c r="K415" s="3242" t="str">
        <f>IF(K414="OK","",SUM(K412:L412)-I417)</f>
        <v/>
      </c>
      <c r="L415" s="3243"/>
      <c r="M415" s="3242" t="str">
        <f>IF(M414="OK","",SUM(M412:N412)-I417)</f>
        <v/>
      </c>
      <c r="N415" s="3243"/>
      <c r="O415" s="3242" t="str">
        <f>IF(O414="OK","",SUM(O412:P412)-I417)</f>
        <v/>
      </c>
      <c r="P415" s="3243"/>
      <c r="Q415" s="3242" t="str">
        <f>IF(Q414="OK","",SUM(Q412:R412)-I417)</f>
        <v/>
      </c>
      <c r="R415" s="3243"/>
      <c r="S415" s="3242" t="str">
        <f>IF(S414="OK","",SUM(S412:T412)-I417)</f>
        <v/>
      </c>
      <c r="T415" s="3243"/>
      <c r="U415" s="3242" t="str">
        <f>IF(U414="OK","",SUM(U412:V412)-I417)</f>
        <v/>
      </c>
      <c r="V415" s="3243"/>
      <c r="W415" s="3242" t="str">
        <f>IF(W414="OK","",SUM(W412:X412)-I417)</f>
        <v/>
      </c>
      <c r="X415" s="3243"/>
      <c r="Y415" s="3242" t="str">
        <f>IF(Y414="OK","",SUM(Y412:Z412)-I417)</f>
        <v/>
      </c>
      <c r="Z415" s="3243"/>
      <c r="AA415" s="3242" t="str">
        <f>IF(AA414="OK","",SUM(AA412:AB412)-I417)</f>
        <v/>
      </c>
      <c r="AB415" s="3243"/>
      <c r="AC415" s="410"/>
      <c r="AD415" s="3242" t="str">
        <f>IF(AD414="OK","",SUM(AD412:AE412)-AJ417)</f>
        <v/>
      </c>
      <c r="AE415" s="3243"/>
      <c r="AF415" s="3242" t="str">
        <f>IF(AF414="OK","",SUM(AF412:AG412)-AJ417)</f>
        <v/>
      </c>
      <c r="AG415" s="3243"/>
      <c r="AH415" s="3242" t="str">
        <f>IF(AH414="OK","",SUM(AH412:AI412)-AJ417)</f>
        <v/>
      </c>
      <c r="AI415" s="3243"/>
      <c r="AJ415" s="3242" t="str">
        <f>IF(AJ414="OK","",SUM(AJ412:AK412)-AJ417)</f>
        <v/>
      </c>
      <c r="AK415" s="3243"/>
      <c r="AL415" s="3242" t="str">
        <f>IF(AL414="OK","",SUM(AL412:AM412)-AJ417)</f>
        <v/>
      </c>
      <c r="AM415" s="3243"/>
      <c r="AN415" s="3242" t="str">
        <f>IF(AN414="OK","",SUM(AN412:AO412)-AJ417)</f>
        <v/>
      </c>
      <c r="AO415" s="3243"/>
      <c r="AP415" s="3242" t="str">
        <f>IF(AP414="OK","",SUM(AP412:AQ412)-AJ417)</f>
        <v/>
      </c>
      <c r="AQ415" s="3243"/>
      <c r="AR415" s="3242" t="str">
        <f>IF(AR414="OK","",SUM(AR412:AS412)-AJ417)</f>
        <v/>
      </c>
      <c r="AS415" s="3243"/>
      <c r="AT415" s="3242" t="str">
        <f>IF(AT414="OK","",SUM(AT412:AU412)-AJ417)</f>
        <v/>
      </c>
      <c r="AU415" s="3243"/>
      <c r="AV415" s="3242" t="str">
        <f>IF(AV414="OK","",SUM(AV412:AW412)-AJ417)</f>
        <v/>
      </c>
      <c r="AW415" s="3243"/>
      <c r="AX415" s="3242" t="str">
        <f>IF(AX414="OK","",SUM(AX412:AY412)-AJ417)</f>
        <v/>
      </c>
      <c r="AY415" s="3243"/>
      <c r="AZ415" s="3242" t="str">
        <f>IF(AZ414="OK","",SUM(AZ412:BA412)-AJ417)</f>
        <v/>
      </c>
      <c r="BA415" s="3243"/>
      <c r="BB415" s="3242" t="str">
        <f>IF(BB414="OK","",SUM(BB412:BC412)-AJ417)</f>
        <v/>
      </c>
      <c r="BC415" s="3243"/>
      <c r="BD415" s="411"/>
      <c r="BE415" s="3242" t="str">
        <f>IF(BE414="OK","",SUM(BE412:BF412)-BK417)</f>
        <v/>
      </c>
      <c r="BF415" s="3243"/>
      <c r="BG415" s="3242" t="str">
        <f>IF(BG414="OK","",SUM(BG412:BH412)-BK417)</f>
        <v/>
      </c>
      <c r="BH415" s="3243"/>
      <c r="BI415" s="3242" t="str">
        <f>IF(BI414="OK","",SUM(BI412:BJ412)-BK417)</f>
        <v/>
      </c>
      <c r="BJ415" s="3243"/>
      <c r="BK415" s="3242" t="str">
        <f>IF(BK414="OK","",SUM(BK412:BL412)-BK417)</f>
        <v/>
      </c>
      <c r="BL415" s="3243"/>
      <c r="BM415" s="3242" t="str">
        <f>IF(BM414="OK","",SUM(BM412:BN412)-BK417)</f>
        <v/>
      </c>
      <c r="BN415" s="3243"/>
      <c r="BO415" s="3242" t="str">
        <f>IF(BO414="OK","",SUM(BO412:BP412)-BK417)</f>
        <v/>
      </c>
      <c r="BP415" s="3243"/>
      <c r="BQ415" s="3242" t="str">
        <f>IF(BQ414="OK","",SUM(BQ412:BR412)-BK417)</f>
        <v/>
      </c>
      <c r="BR415" s="3243"/>
      <c r="BS415" s="3242" t="str">
        <f>IF(BS414="OK","",SUM(BS412:BT412)-BK417)</f>
        <v/>
      </c>
      <c r="BT415" s="3243"/>
      <c r="BU415" s="3242" t="str">
        <f>IF(BU414="OK","",SUM(BU412:BV412)-BK417)</f>
        <v/>
      </c>
      <c r="BV415" s="3243"/>
      <c r="BW415" s="3242" t="str">
        <f>IF(BW414="OK","",SUM(BW412:BX412)-BK417)</f>
        <v/>
      </c>
      <c r="BX415" s="3243"/>
      <c r="BY415" s="3242" t="str">
        <f>IF(BY414="OK","",SUM(BY412:BZ412)-BK417)</f>
        <v/>
      </c>
      <c r="BZ415" s="3243"/>
      <c r="CA415" s="3242" t="str">
        <f>IF(CA414="OK","",SUM(CA412:CB412)-BK417)</f>
        <v/>
      </c>
      <c r="CB415" s="3243"/>
      <c r="CC415" s="3242" t="str">
        <f>IF(CC414="OK","",SUM(CC412:CD412)-BK417)</f>
        <v/>
      </c>
      <c r="CD415" s="3243"/>
      <c r="CE415" s="412"/>
      <c r="CF415" s="3242" t="str">
        <f>IF(CF414="OK","",SUM(CF412:CG412)-CL417)</f>
        <v/>
      </c>
      <c r="CG415" s="3243"/>
      <c r="CH415" s="3242" t="str">
        <f>IF(CH414="OK","",SUM(CH412:CI412)-CL417)</f>
        <v/>
      </c>
      <c r="CI415" s="3243"/>
      <c r="CJ415" s="3242" t="str">
        <f>IF(CJ414="OK","",SUM(CJ412:CK412)-CL417)</f>
        <v/>
      </c>
      <c r="CK415" s="3243"/>
      <c r="CL415" s="3242" t="str">
        <f>IF(CL414="OK","",SUM(CL412:CM412)-CL417)</f>
        <v/>
      </c>
      <c r="CM415" s="3243"/>
      <c r="CN415" s="3242" t="str">
        <f>IF(CN414="OK","",SUM(CN412:CO412)-CL417)</f>
        <v/>
      </c>
      <c r="CO415" s="3243"/>
      <c r="CP415" s="3242" t="str">
        <f>IF(CP414="OK","",SUM(CP412:CQ412)-CL417)</f>
        <v/>
      </c>
      <c r="CQ415" s="3243"/>
      <c r="CR415" s="3242" t="str">
        <f>IF(CR414="OK","",SUM(CR412:CS412)-CL417)</f>
        <v/>
      </c>
      <c r="CS415" s="3243"/>
      <c r="CT415" s="3242" t="str">
        <f>IF(CT414="OK","",SUM(CT412:CU412)-CL417)</f>
        <v/>
      </c>
      <c r="CU415" s="3243"/>
      <c r="CV415" s="3242" t="str">
        <f>IF(CV414="OK","",SUM(CV412:CW412)-CL417)</f>
        <v/>
      </c>
      <c r="CW415" s="3243"/>
      <c r="CX415" s="3242" t="str">
        <f>IF(CX414="OK","",SUM(CX412:CY412)-CL417)</f>
        <v/>
      </c>
      <c r="CY415" s="3243"/>
      <c r="CZ415" s="3242" t="str">
        <f>IF(CZ414="OK","",SUM(CZ412:DA412)-CL417)</f>
        <v/>
      </c>
      <c r="DA415" s="3243"/>
      <c r="DB415" s="3242" t="str">
        <f>IF(DB414="OK","",SUM(DB412:DC412)-CL417)</f>
        <v/>
      </c>
      <c r="DC415" s="3243"/>
      <c r="DD415" s="3242" t="str">
        <f>IF(DD414="OK","",SUM(DD412:DE412)-CL417)</f>
        <v/>
      </c>
      <c r="DE415" s="3243"/>
      <c r="DF415" s="457" t="s">
        <v>1090</v>
      </c>
      <c r="DG415" s="408"/>
      <c r="DH415" s="408"/>
      <c r="DI415" s="408"/>
      <c r="DJ415" s="270"/>
      <c r="DK415" s="270"/>
      <c r="DL415" s="270"/>
      <c r="DM415" s="270"/>
      <c r="DN415" s="270"/>
      <c r="DO415" s="1122"/>
      <c r="DP415" s="564">
        <v>0</v>
      </c>
      <c r="DQ415" s="200">
        <v>0</v>
      </c>
      <c r="DR415" s="200">
        <v>0</v>
      </c>
      <c r="DS415" s="200">
        <v>0</v>
      </c>
      <c r="DT415" s="200">
        <v>0</v>
      </c>
      <c r="DU415" s="200">
        <v>0</v>
      </c>
      <c r="DV415" s="200">
        <v>0</v>
      </c>
      <c r="DW415" s="200">
        <v>0</v>
      </c>
      <c r="DX415" s="200">
        <v>0</v>
      </c>
      <c r="DY415" s="397"/>
    </row>
    <row r="416" spans="1:129" ht="15.95" customHeight="1">
      <c r="B416" s="1429">
        <f>COUNTA(B204:B247)</f>
        <v>42</v>
      </c>
      <c r="C416" s="1124" t="s">
        <v>1091</v>
      </c>
      <c r="D416" s="460"/>
      <c r="E416" s="461"/>
      <c r="F416" s="461"/>
      <c r="G416" s="461"/>
      <c r="H416" s="462"/>
      <c r="I416" s="459" t="s">
        <v>1092</v>
      </c>
      <c r="J416" s="460"/>
      <c r="K416" s="461"/>
      <c r="L416" s="461"/>
      <c r="M416" s="461"/>
      <c r="N416" s="463"/>
      <c r="O416" s="459" t="s">
        <v>1093</v>
      </c>
      <c r="P416" s="461"/>
      <c r="Q416" s="461"/>
      <c r="R416" s="461"/>
      <c r="S416" s="463"/>
      <c r="T416" s="459" t="s">
        <v>1094</v>
      </c>
      <c r="U416" s="464"/>
      <c r="V416" s="461"/>
      <c r="W416" s="461"/>
      <c r="X416" s="461"/>
      <c r="Y416" s="461"/>
      <c r="Z416" s="461"/>
      <c r="AA416" s="461"/>
      <c r="AB416" s="463"/>
      <c r="AC416" s="410"/>
      <c r="AD416" s="1124" t="s">
        <v>1091</v>
      </c>
      <c r="AE416" s="460"/>
      <c r="AF416" s="461"/>
      <c r="AG416" s="461"/>
      <c r="AH416" s="461"/>
      <c r="AI416" s="462"/>
      <c r="AJ416" s="459" t="s">
        <v>1092</v>
      </c>
      <c r="AK416" s="460"/>
      <c r="AL416" s="461"/>
      <c r="AM416" s="461"/>
      <c r="AN416" s="461"/>
      <c r="AO416" s="463"/>
      <c r="AP416" s="459" t="s">
        <v>1093</v>
      </c>
      <c r="AQ416" s="461"/>
      <c r="AR416" s="461"/>
      <c r="AS416" s="461"/>
      <c r="AT416" s="463"/>
      <c r="AU416" s="459" t="s">
        <v>1094</v>
      </c>
      <c r="AV416" s="464"/>
      <c r="AW416" s="461"/>
      <c r="AX416" s="461"/>
      <c r="AY416" s="461"/>
      <c r="AZ416" s="461"/>
      <c r="BA416" s="461"/>
      <c r="BB416" s="461"/>
      <c r="BC416" s="463"/>
      <c r="BD416" s="411"/>
      <c r="BE416" s="1124" t="s">
        <v>1091</v>
      </c>
      <c r="BF416" s="460"/>
      <c r="BG416" s="461"/>
      <c r="BH416" s="461"/>
      <c r="BI416" s="461"/>
      <c r="BJ416" s="462"/>
      <c r="BK416" s="459" t="s">
        <v>1092</v>
      </c>
      <c r="BL416" s="460"/>
      <c r="BM416" s="461"/>
      <c r="BN416" s="461"/>
      <c r="BO416" s="461"/>
      <c r="BP416" s="463"/>
      <c r="BQ416" s="459" t="s">
        <v>1093</v>
      </c>
      <c r="BR416" s="461"/>
      <c r="BS416" s="461"/>
      <c r="BT416" s="461"/>
      <c r="BU416" s="463"/>
      <c r="BV416" s="459" t="s">
        <v>1094</v>
      </c>
      <c r="BW416" s="464"/>
      <c r="BX416" s="461"/>
      <c r="BY416" s="461"/>
      <c r="BZ416" s="461"/>
      <c r="CA416" s="461"/>
      <c r="CB416" s="461"/>
      <c r="CC416" s="461"/>
      <c r="CD416" s="463"/>
      <c r="CE416" s="412"/>
      <c r="CF416" s="1124" t="s">
        <v>1091</v>
      </c>
      <c r="CG416" s="460"/>
      <c r="CH416" s="461"/>
      <c r="CI416" s="461"/>
      <c r="CJ416" s="461"/>
      <c r="CK416" s="462"/>
      <c r="CL416" s="459" t="s">
        <v>1092</v>
      </c>
      <c r="CM416" s="460"/>
      <c r="CN416" s="461"/>
      <c r="CO416" s="461"/>
      <c r="CP416" s="461"/>
      <c r="CQ416" s="463"/>
      <c r="CR416" s="459" t="s">
        <v>1093</v>
      </c>
      <c r="CS416" s="461"/>
      <c r="CT416" s="461"/>
      <c r="CU416" s="461"/>
      <c r="CV416" s="463"/>
      <c r="CW416" s="459" t="s">
        <v>1094</v>
      </c>
      <c r="CX416" s="464"/>
      <c r="CY416" s="461"/>
      <c r="CZ416" s="461"/>
      <c r="DA416" s="461"/>
      <c r="DB416" s="461"/>
      <c r="DC416" s="461"/>
      <c r="DD416" s="461"/>
      <c r="DE416" s="463"/>
      <c r="DF416" s="3647">
        <f>B416</f>
        <v>42</v>
      </c>
      <c r="DG416" s="3648"/>
      <c r="DH416" s="3648"/>
      <c r="DI416" s="520" t="s">
        <v>1095</v>
      </c>
      <c r="DJ416" s="520"/>
      <c r="DK416" s="270"/>
      <c r="DL416" s="270"/>
      <c r="DM416" s="270"/>
      <c r="DN416" s="270"/>
      <c r="DO416" s="1122"/>
      <c r="DP416" s="564">
        <v>0</v>
      </c>
      <c r="DQ416" s="200">
        <v>0</v>
      </c>
      <c r="DR416" s="200">
        <v>0</v>
      </c>
      <c r="DS416" s="200">
        <v>0</v>
      </c>
      <c r="DT416" s="200">
        <v>0</v>
      </c>
      <c r="DU416" s="200">
        <v>0</v>
      </c>
      <c r="DV416" s="200">
        <v>0</v>
      </c>
      <c r="DW416" s="200">
        <v>0</v>
      </c>
      <c r="DX416" s="200">
        <v>0</v>
      </c>
      <c r="DY416" s="397"/>
    </row>
    <row r="417" spans="1:129" ht="15.95" customHeight="1" thickBot="1">
      <c r="B417" s="466" t="s">
        <v>1096</v>
      </c>
      <c r="C417" s="3198">
        <v>20</v>
      </c>
      <c r="D417" s="3199"/>
      <c r="E417" s="3199"/>
      <c r="F417" s="3199"/>
      <c r="G417" s="3199"/>
      <c r="H417" s="3200"/>
      <c r="I417" s="3201">
        <f>(J410/P410)*C417</f>
        <v>4</v>
      </c>
      <c r="J417" s="3202"/>
      <c r="K417" s="3202"/>
      <c r="L417" s="3202"/>
      <c r="M417" s="3202"/>
      <c r="N417" s="3203"/>
      <c r="O417" s="3201">
        <f>SUM(C412:AB412)</f>
        <v>0</v>
      </c>
      <c r="P417" s="3202"/>
      <c r="Q417" s="3202"/>
      <c r="R417" s="3202"/>
      <c r="S417" s="3203"/>
      <c r="T417" s="3201" t="str">
        <f>IF(O417&lt;=I417,"OK","Trop")</f>
        <v>OK</v>
      </c>
      <c r="U417" s="3202"/>
      <c r="V417" s="3202"/>
      <c r="W417" s="3202"/>
      <c r="X417" s="3202"/>
      <c r="Y417" s="3196" t="str">
        <f>IF(O417&lt;=I417,"",IF(O417&gt;I417,O417-I417))</f>
        <v/>
      </c>
      <c r="Z417" s="3196"/>
      <c r="AA417" s="3196"/>
      <c r="AB417" s="3197"/>
      <c r="AC417" s="410"/>
      <c r="AD417" s="3198">
        <v>20</v>
      </c>
      <c r="AE417" s="3199"/>
      <c r="AF417" s="3199"/>
      <c r="AG417" s="3199"/>
      <c r="AH417" s="3199"/>
      <c r="AI417" s="3200"/>
      <c r="AJ417" s="3201">
        <f>(AK410/AQ410)*AD417</f>
        <v>6</v>
      </c>
      <c r="AK417" s="3202"/>
      <c r="AL417" s="3202"/>
      <c r="AM417" s="3202"/>
      <c r="AN417" s="3202"/>
      <c r="AO417" s="3203"/>
      <c r="AP417" s="3201">
        <f>SUM(AD412:BC412)</f>
        <v>0</v>
      </c>
      <c r="AQ417" s="3202"/>
      <c r="AR417" s="3202"/>
      <c r="AS417" s="3202"/>
      <c r="AT417" s="3203"/>
      <c r="AU417" s="3201" t="str">
        <f>IF(AP417&lt;=AJ417,"OK","Trop")</f>
        <v>OK</v>
      </c>
      <c r="AV417" s="3202"/>
      <c r="AW417" s="3202"/>
      <c r="AX417" s="3202"/>
      <c r="AY417" s="3202"/>
      <c r="AZ417" s="3196" t="str">
        <f>IF(AP417&lt;=AJ417,"",IF(AP417&gt;AJ417,AP417-AJ417))</f>
        <v/>
      </c>
      <c r="BA417" s="3196"/>
      <c r="BB417" s="3196"/>
      <c r="BC417" s="3197"/>
      <c r="BD417" s="411"/>
      <c r="BE417" s="3198">
        <v>20</v>
      </c>
      <c r="BF417" s="3199"/>
      <c r="BG417" s="3199"/>
      <c r="BH417" s="3199"/>
      <c r="BI417" s="3199"/>
      <c r="BJ417" s="3200"/>
      <c r="BK417" s="3201">
        <f>(BL410/BR410)*BE417</f>
        <v>6</v>
      </c>
      <c r="BL417" s="3202"/>
      <c r="BM417" s="3202"/>
      <c r="BN417" s="3202"/>
      <c r="BO417" s="3202"/>
      <c r="BP417" s="3203"/>
      <c r="BQ417" s="3201">
        <f>SUM(BE412:CD412)</f>
        <v>0</v>
      </c>
      <c r="BR417" s="3202"/>
      <c r="BS417" s="3202"/>
      <c r="BT417" s="3202"/>
      <c r="BU417" s="3203"/>
      <c r="BV417" s="3201" t="str">
        <f>IF(BQ417&lt;=BK417,"OK","Trop")</f>
        <v>OK</v>
      </c>
      <c r="BW417" s="3202"/>
      <c r="BX417" s="3202"/>
      <c r="BY417" s="3202"/>
      <c r="BZ417" s="3202"/>
      <c r="CA417" s="3196" t="str">
        <f>IF(BQ417&lt;=BK417,"",IF(BQ417&gt;BK417,BQ417-BK417))</f>
        <v/>
      </c>
      <c r="CB417" s="3196"/>
      <c r="CC417" s="3196"/>
      <c r="CD417" s="3197"/>
      <c r="CE417" s="412"/>
      <c r="CF417" s="3198">
        <v>40</v>
      </c>
      <c r="CG417" s="3199"/>
      <c r="CH417" s="3199"/>
      <c r="CI417" s="3199"/>
      <c r="CJ417" s="3199"/>
      <c r="CK417" s="3200"/>
      <c r="CL417" s="3201">
        <f>(CM410/CS410)*CF417</f>
        <v>8</v>
      </c>
      <c r="CM417" s="3202"/>
      <c r="CN417" s="3202"/>
      <c r="CO417" s="3202"/>
      <c r="CP417" s="3202"/>
      <c r="CQ417" s="3203"/>
      <c r="CR417" s="3201">
        <f>SUM(CF412:DE412)</f>
        <v>7</v>
      </c>
      <c r="CS417" s="3202"/>
      <c r="CT417" s="3202"/>
      <c r="CU417" s="3202"/>
      <c r="CV417" s="3203"/>
      <c r="CW417" s="3201" t="str">
        <f>IF(CR417&lt;=CL417,"OK","Trop")</f>
        <v>OK</v>
      </c>
      <c r="CX417" s="3202"/>
      <c r="CY417" s="3202"/>
      <c r="CZ417" s="3202"/>
      <c r="DA417" s="3202"/>
      <c r="DB417" s="3196" t="str">
        <f>IF(CR417&lt;=CL417,"",IF(CR417&gt;CL417,CR417-CL417))</f>
        <v/>
      </c>
      <c r="DC417" s="3196"/>
      <c r="DD417" s="3196"/>
      <c r="DE417" s="3197"/>
      <c r="DF417" s="1125" t="s">
        <v>1164</v>
      </c>
      <c r="DG417" s="1126"/>
      <c r="DH417" s="1126"/>
      <c r="DI417" s="1126"/>
      <c r="DJ417" s="1126"/>
      <c r="DK417" s="1126"/>
      <c r="DL417" s="1126"/>
      <c r="DM417" s="1126"/>
      <c r="DN417" s="1126"/>
      <c r="DO417" s="1127"/>
      <c r="DP417" s="564">
        <v>0</v>
      </c>
      <c r="DQ417" s="200">
        <v>0</v>
      </c>
      <c r="DR417" s="200">
        <v>0</v>
      </c>
      <c r="DS417" s="200">
        <v>0</v>
      </c>
      <c r="DT417" s="200">
        <v>0</v>
      </c>
      <c r="DU417" s="200">
        <v>0</v>
      </c>
      <c r="DV417" s="200">
        <v>0</v>
      </c>
      <c r="DW417" s="200">
        <v>0</v>
      </c>
      <c r="DX417" s="200">
        <v>0</v>
      </c>
      <c r="DY417" s="397"/>
    </row>
    <row r="418" spans="1:129" ht="15.95" customHeight="1">
      <c r="A418" s="621"/>
      <c r="B418" s="1248"/>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129"/>
      <c r="BC418" s="129"/>
      <c r="BD418" s="129"/>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c r="CG418" s="129"/>
      <c r="CH418" s="129"/>
      <c r="CI418" s="129"/>
      <c r="CJ418" s="129"/>
      <c r="CK418" s="129"/>
      <c r="CL418" s="129"/>
      <c r="CM418" s="129"/>
      <c r="CN418" s="129"/>
      <c r="CO418" s="129"/>
      <c r="CP418" s="129"/>
      <c r="CQ418" s="129"/>
      <c r="CR418" s="129"/>
      <c r="CS418" s="129"/>
      <c r="CT418" s="129"/>
      <c r="CU418" s="129"/>
      <c r="CV418" s="129"/>
      <c r="CW418" s="129"/>
      <c r="CX418" s="129"/>
      <c r="CY418" s="129"/>
      <c r="CZ418" s="129"/>
      <c r="DA418" s="129"/>
      <c r="DB418" s="129"/>
      <c r="DC418" s="129"/>
      <c r="DD418" s="129"/>
      <c r="DE418" s="129"/>
      <c r="DF418" s="129"/>
      <c r="DG418" s="129"/>
      <c r="DI418" s="564">
        <v>0</v>
      </c>
      <c r="DJ418" s="564">
        <v>0</v>
      </c>
      <c r="DK418" s="564">
        <v>0</v>
      </c>
      <c r="DL418" s="564">
        <v>0</v>
      </c>
      <c r="DM418" s="564">
        <v>0</v>
      </c>
      <c r="DN418" s="564">
        <v>0</v>
      </c>
      <c r="DO418" s="564">
        <v>0</v>
      </c>
      <c r="DP418" s="564">
        <v>0</v>
      </c>
      <c r="DQ418" s="200">
        <v>0</v>
      </c>
      <c r="DR418" s="200">
        <v>0</v>
      </c>
      <c r="DS418" s="200">
        <v>0</v>
      </c>
      <c r="DT418" s="200">
        <v>0</v>
      </c>
      <c r="DU418" s="200">
        <v>0</v>
      </c>
      <c r="DV418" s="200">
        <v>0</v>
      </c>
      <c r="DW418" s="200">
        <v>0</v>
      </c>
      <c r="DX418" s="200">
        <v>0</v>
      </c>
      <c r="DY418" s="397"/>
    </row>
    <row r="419" spans="1:129" ht="15.95" customHeight="1">
      <c r="B419" s="3642" t="str">
        <f>B249</f>
        <v>LAITAGE par portion    '+ de 100g de calcium et- de 5g de lipides</v>
      </c>
      <c r="C419" s="3643"/>
      <c r="D419" s="3643"/>
      <c r="E419" s="3643"/>
      <c r="F419" s="3643"/>
      <c r="G419" s="3643"/>
      <c r="H419" s="3643"/>
      <c r="I419" s="3643"/>
      <c r="J419" s="3643"/>
      <c r="K419" s="3643"/>
      <c r="L419" s="3643"/>
      <c r="M419" s="3643"/>
      <c r="N419" s="3643"/>
      <c r="O419" s="3643"/>
      <c r="P419" s="3643"/>
      <c r="Q419" s="3643"/>
      <c r="R419" s="3643"/>
      <c r="S419" s="3643"/>
      <c r="T419" s="3643"/>
      <c r="U419" s="3643"/>
      <c r="V419" s="3643"/>
      <c r="W419" s="3643"/>
      <c r="X419" s="3643"/>
      <c r="Y419" s="3643"/>
      <c r="Z419" s="3643"/>
      <c r="AA419" s="3643"/>
      <c r="AB419" s="3643"/>
      <c r="AC419" s="3643"/>
      <c r="AD419" s="3643"/>
      <c r="AE419" s="3643"/>
      <c r="AF419" s="3643"/>
      <c r="AG419" s="3643"/>
      <c r="AH419" s="3643"/>
      <c r="AI419" s="3643"/>
      <c r="AJ419" s="3643"/>
      <c r="AK419" s="3643"/>
      <c r="AL419" s="3643"/>
      <c r="AM419" s="3643"/>
      <c r="AN419" s="3643"/>
      <c r="AO419" s="3643"/>
      <c r="AP419" s="3643"/>
      <c r="AQ419" s="3643"/>
      <c r="AR419" s="3643"/>
      <c r="AS419" s="3643"/>
      <c r="AT419" s="3643"/>
      <c r="AU419" s="3643"/>
      <c r="AV419" s="3643"/>
      <c r="AW419" s="3643"/>
      <c r="AX419" s="3643"/>
      <c r="AY419" s="3643"/>
      <c r="AZ419" s="3643"/>
      <c r="BA419" s="3643"/>
      <c r="BB419" s="3643"/>
      <c r="BC419" s="3643"/>
      <c r="BD419" s="3643"/>
      <c r="BE419" s="3643"/>
      <c r="BF419" s="3643"/>
      <c r="BG419" s="3643"/>
      <c r="BH419" s="3643"/>
      <c r="BI419" s="3643"/>
      <c r="BJ419" s="3643"/>
      <c r="BK419" s="3643"/>
      <c r="BL419" s="3643"/>
      <c r="BM419" s="3643"/>
      <c r="BN419" s="3643"/>
      <c r="BO419" s="3643"/>
      <c r="BP419" s="3643"/>
      <c r="BQ419" s="3643"/>
      <c r="BR419" s="3643"/>
      <c r="BS419" s="3643"/>
      <c r="BT419" s="3643"/>
      <c r="BU419" s="3643"/>
      <c r="BV419" s="3643"/>
      <c r="BW419" s="3643"/>
      <c r="BX419" s="3643"/>
      <c r="BY419" s="3643"/>
      <c r="BZ419" s="3643"/>
      <c r="CA419" s="3643"/>
      <c r="CB419" s="3643"/>
      <c r="CC419" s="3643"/>
      <c r="CD419" s="3643"/>
      <c r="CE419" s="3643"/>
      <c r="CF419" s="3643"/>
      <c r="CG419" s="3643"/>
      <c r="CH419" s="3643"/>
      <c r="CI419" s="3643"/>
      <c r="CJ419" s="3643"/>
      <c r="CK419" s="3643"/>
      <c r="CL419" s="3643"/>
      <c r="CM419" s="3643"/>
      <c r="CN419" s="3643"/>
      <c r="CO419" s="3643"/>
      <c r="CP419" s="3643"/>
      <c r="CQ419" s="3643"/>
      <c r="CR419" s="3646" t="s">
        <v>1163</v>
      </c>
      <c r="CS419" s="3646"/>
      <c r="CT419" s="3646"/>
      <c r="CU419" s="3646"/>
      <c r="CV419" s="3646"/>
      <c r="CW419" s="3646"/>
      <c r="CX419" s="3646"/>
      <c r="CY419" s="3646"/>
      <c r="CZ419" s="3646"/>
      <c r="DA419" s="3646"/>
      <c r="DB419" s="3646"/>
      <c r="DC419" s="3646"/>
      <c r="DD419" s="3646"/>
      <c r="DE419" s="3646"/>
      <c r="DF419" s="3636">
        <f>ROW(DE253)</f>
        <v>253</v>
      </c>
      <c r="DG419" s="3636" t="s">
        <v>1124</v>
      </c>
      <c r="DH419" s="3636">
        <f>ROW(DE287)</f>
        <v>287</v>
      </c>
      <c r="DI419" s="3638" t="str">
        <f>B419</f>
        <v>LAITAGE par portion    '+ de 100g de calcium et- de 5g de lipides</v>
      </c>
      <c r="DJ419" s="3638"/>
      <c r="DK419" s="3638"/>
      <c r="DL419" s="3638"/>
      <c r="DM419" s="3638"/>
      <c r="DN419" s="3638"/>
      <c r="DO419" s="3639"/>
      <c r="DP419" s="564">
        <v>0</v>
      </c>
      <c r="DQ419" s="200">
        <v>0</v>
      </c>
      <c r="DR419" s="200">
        <v>0</v>
      </c>
      <c r="DS419" s="200">
        <v>0</v>
      </c>
      <c r="DT419" s="200">
        <v>0</v>
      </c>
      <c r="DU419" s="200">
        <v>0</v>
      </c>
      <c r="DV419" s="200">
        <v>0</v>
      </c>
      <c r="DW419" s="200">
        <v>0</v>
      </c>
      <c r="DX419" s="200">
        <v>0</v>
      </c>
      <c r="DY419" s="397"/>
    </row>
    <row r="420" spans="1:129" ht="15.95" customHeight="1">
      <c r="B420" s="3644"/>
      <c r="C420" s="3645"/>
      <c r="D420" s="3645"/>
      <c r="E420" s="3645"/>
      <c r="F420" s="3645"/>
      <c r="G420" s="3645"/>
      <c r="H420" s="3645"/>
      <c r="I420" s="3645"/>
      <c r="J420" s="3645"/>
      <c r="K420" s="3645"/>
      <c r="L420" s="3645"/>
      <c r="M420" s="3645"/>
      <c r="N420" s="3645"/>
      <c r="O420" s="3645"/>
      <c r="P420" s="3645"/>
      <c r="Q420" s="3645"/>
      <c r="R420" s="3645"/>
      <c r="S420" s="3645"/>
      <c r="T420" s="3645"/>
      <c r="U420" s="3645"/>
      <c r="V420" s="3645"/>
      <c r="W420" s="3645"/>
      <c r="X420" s="3645"/>
      <c r="Y420" s="3645"/>
      <c r="Z420" s="3645"/>
      <c r="AA420" s="3645"/>
      <c r="AB420" s="3645"/>
      <c r="AC420" s="3645"/>
      <c r="AD420" s="3645"/>
      <c r="AE420" s="3645"/>
      <c r="AF420" s="3645"/>
      <c r="AG420" s="3645"/>
      <c r="AH420" s="3645"/>
      <c r="AI420" s="3645"/>
      <c r="AJ420" s="3645"/>
      <c r="AK420" s="3645"/>
      <c r="AL420" s="3645"/>
      <c r="AM420" s="3645"/>
      <c r="AN420" s="3645"/>
      <c r="AO420" s="3645"/>
      <c r="AP420" s="3645"/>
      <c r="AQ420" s="3645"/>
      <c r="AR420" s="3645"/>
      <c r="AS420" s="3645"/>
      <c r="AT420" s="3645"/>
      <c r="AU420" s="3645"/>
      <c r="AV420" s="3645"/>
      <c r="AW420" s="3645"/>
      <c r="AX420" s="3645"/>
      <c r="AY420" s="3645"/>
      <c r="AZ420" s="3645"/>
      <c r="BA420" s="3645"/>
      <c r="BB420" s="3645"/>
      <c r="BC420" s="3645"/>
      <c r="BD420" s="3645"/>
      <c r="BE420" s="3645"/>
      <c r="BF420" s="3645"/>
      <c r="BG420" s="3645"/>
      <c r="BH420" s="3645"/>
      <c r="BI420" s="3645"/>
      <c r="BJ420" s="3645"/>
      <c r="BK420" s="3645"/>
      <c r="BL420" s="3645"/>
      <c r="BM420" s="3645"/>
      <c r="BN420" s="3645"/>
      <c r="BO420" s="3645"/>
      <c r="BP420" s="3645"/>
      <c r="BQ420" s="3645"/>
      <c r="BR420" s="3645"/>
      <c r="BS420" s="3645"/>
      <c r="BT420" s="3645"/>
      <c r="BU420" s="3645"/>
      <c r="BV420" s="3645"/>
      <c r="BW420" s="3645"/>
      <c r="BX420" s="3645"/>
      <c r="BY420" s="3645"/>
      <c r="BZ420" s="3645"/>
      <c r="CA420" s="3645"/>
      <c r="CB420" s="3645"/>
      <c r="CC420" s="3645"/>
      <c r="CD420" s="3645"/>
      <c r="CE420" s="3645"/>
      <c r="CF420" s="3645"/>
      <c r="CG420" s="3645"/>
      <c r="CH420" s="3645"/>
      <c r="CI420" s="3645"/>
      <c r="CJ420" s="3645"/>
      <c r="CK420" s="3645"/>
      <c r="CL420" s="3645"/>
      <c r="CM420" s="3645"/>
      <c r="CN420" s="3645"/>
      <c r="CO420" s="3645"/>
      <c r="CP420" s="3645"/>
      <c r="CQ420" s="3645"/>
      <c r="CR420" s="3646"/>
      <c r="CS420" s="3646"/>
      <c r="CT420" s="3646"/>
      <c r="CU420" s="3646"/>
      <c r="CV420" s="3646"/>
      <c r="CW420" s="3646"/>
      <c r="CX420" s="3646"/>
      <c r="CY420" s="3646"/>
      <c r="CZ420" s="3646"/>
      <c r="DA420" s="3646"/>
      <c r="DB420" s="3646"/>
      <c r="DC420" s="3646"/>
      <c r="DD420" s="3646"/>
      <c r="DE420" s="3646"/>
      <c r="DF420" s="3637"/>
      <c r="DG420" s="3637"/>
      <c r="DH420" s="3637"/>
      <c r="DI420" s="3640"/>
      <c r="DJ420" s="3640"/>
      <c r="DK420" s="3640"/>
      <c r="DL420" s="3640"/>
      <c r="DM420" s="3640"/>
      <c r="DN420" s="3640"/>
      <c r="DO420" s="3641"/>
      <c r="DP420" s="564">
        <v>0</v>
      </c>
      <c r="DQ420" s="200">
        <v>0</v>
      </c>
      <c r="DR420" s="200">
        <v>0</v>
      </c>
      <c r="DS420" s="200">
        <v>0</v>
      </c>
      <c r="DT420" s="200">
        <v>0</v>
      </c>
      <c r="DU420" s="200">
        <v>0</v>
      </c>
      <c r="DV420" s="200">
        <v>0</v>
      </c>
      <c r="DW420" s="200">
        <v>0</v>
      </c>
      <c r="DX420" s="200">
        <v>0</v>
      </c>
      <c r="DY420" s="397"/>
    </row>
    <row r="421" spans="1:129" ht="15.95" customHeight="1">
      <c r="B421" s="444" t="s">
        <v>1080</v>
      </c>
      <c r="C421" s="1108" t="s">
        <v>1076</v>
      </c>
      <c r="D421" s="1109"/>
      <c r="E421" s="1109"/>
      <c r="F421" s="1109"/>
      <c r="G421" s="1109"/>
      <c r="H421" s="1109"/>
      <c r="I421" s="1110" t="s">
        <v>1081</v>
      </c>
      <c r="J421" s="3185">
        <v>4</v>
      </c>
      <c r="K421" s="3185"/>
      <c r="L421" s="1109" t="s">
        <v>1082</v>
      </c>
      <c r="M421" s="1109"/>
      <c r="N421" s="1111"/>
      <c r="O421" s="1111"/>
      <c r="P421" s="3186">
        <v>20</v>
      </c>
      <c r="Q421" s="3186"/>
      <c r="R421" s="1109" t="s">
        <v>1083</v>
      </c>
      <c r="S421" s="1112"/>
      <c r="T421" s="1109"/>
      <c r="U421" s="1109"/>
      <c r="V421" s="1109"/>
      <c r="W421" s="1109"/>
      <c r="X421" s="1109"/>
      <c r="Y421" s="1109"/>
      <c r="Z421" s="1109"/>
      <c r="AA421" s="1109"/>
      <c r="AB421" s="1113"/>
      <c r="AC421" s="410"/>
      <c r="AD421" s="1108"/>
      <c r="AE421" s="1109"/>
      <c r="AF421" s="1109"/>
      <c r="AG421" s="1109"/>
      <c r="AH421" s="1109"/>
      <c r="AI421" s="1109"/>
      <c r="AJ421" s="1110" t="s">
        <v>1081</v>
      </c>
      <c r="AK421" s="3185">
        <v>6</v>
      </c>
      <c r="AL421" s="3185"/>
      <c r="AM421" s="1109" t="s">
        <v>1082</v>
      </c>
      <c r="AN421" s="1109"/>
      <c r="AO421" s="1111"/>
      <c r="AP421" s="1111"/>
      <c r="AQ421" s="3186">
        <v>20</v>
      </c>
      <c r="AR421" s="3186"/>
      <c r="AS421" s="1109" t="s">
        <v>1083</v>
      </c>
      <c r="AT421" s="1112"/>
      <c r="AU421" s="1109"/>
      <c r="AV421" s="1109"/>
      <c r="AW421" s="1109"/>
      <c r="AX421" s="1109"/>
      <c r="AY421" s="1109"/>
      <c r="AZ421" s="1109"/>
      <c r="BA421" s="1109"/>
      <c r="BB421" s="1109"/>
      <c r="BC421" s="1113"/>
      <c r="BD421" s="411"/>
      <c r="BE421" s="1108"/>
      <c r="BF421" s="1109"/>
      <c r="BG421" s="1109"/>
      <c r="BH421" s="1109"/>
      <c r="BI421" s="1109"/>
      <c r="BJ421" s="1109"/>
      <c r="BK421" s="1110" t="s">
        <v>1081</v>
      </c>
      <c r="BL421" s="3185">
        <v>6</v>
      </c>
      <c r="BM421" s="3185"/>
      <c r="BN421" s="1109" t="s">
        <v>1082</v>
      </c>
      <c r="BO421" s="1109"/>
      <c r="BP421" s="1111"/>
      <c r="BQ421" s="1111"/>
      <c r="BR421" s="3186">
        <v>20</v>
      </c>
      <c r="BS421" s="3186"/>
      <c r="BT421" s="1109" t="s">
        <v>1083</v>
      </c>
      <c r="BU421" s="1112"/>
      <c r="BV421" s="1109"/>
      <c r="BW421" s="1109"/>
      <c r="BX421" s="1109"/>
      <c r="BY421" s="1109"/>
      <c r="BZ421" s="1109"/>
      <c r="CA421" s="1109"/>
      <c r="CB421" s="1109"/>
      <c r="CC421" s="1109"/>
      <c r="CD421" s="1113"/>
      <c r="CE421" s="412"/>
      <c r="CF421" s="1108"/>
      <c r="CG421" s="1109"/>
      <c r="CH421" s="1109"/>
      <c r="CI421" s="1109"/>
      <c r="CJ421" s="1109"/>
      <c r="CK421" s="1109"/>
      <c r="CL421" s="1110" t="s">
        <v>1081</v>
      </c>
      <c r="CM421" s="3185">
        <v>4</v>
      </c>
      <c r="CN421" s="3185"/>
      <c r="CO421" s="1109" t="s">
        <v>1082</v>
      </c>
      <c r="CP421" s="1109"/>
      <c r="CQ421" s="1111"/>
      <c r="CR421" s="1111"/>
      <c r="CS421" s="3186">
        <v>20</v>
      </c>
      <c r="CT421" s="3186"/>
      <c r="CU421" s="1109" t="s">
        <v>1083</v>
      </c>
      <c r="CV421" s="1112"/>
      <c r="CW421" s="1109"/>
      <c r="CX421" s="1109"/>
      <c r="CY421" s="1109"/>
      <c r="CZ421" s="1109"/>
      <c r="DA421" s="1109"/>
      <c r="DB421" s="1109"/>
      <c r="DC421" s="1109"/>
      <c r="DD421" s="1109"/>
      <c r="DE421" s="1113"/>
      <c r="DF421" s="1114" t="s">
        <v>1084</v>
      </c>
      <c r="DG421" s="1115"/>
      <c r="DH421" s="1116"/>
      <c r="DI421" s="1116"/>
      <c r="DJ421" s="1117"/>
      <c r="DK421" s="1117"/>
      <c r="DL421" s="1117"/>
      <c r="DM421" s="1117"/>
      <c r="DN421" s="1117"/>
      <c r="DO421" s="1118"/>
      <c r="DP421" s="564">
        <v>0</v>
      </c>
      <c r="DQ421" s="200">
        <v>0</v>
      </c>
      <c r="DR421" s="200">
        <v>0</v>
      </c>
      <c r="DS421" s="200">
        <v>0</v>
      </c>
      <c r="DT421" s="200">
        <v>0</v>
      </c>
      <c r="DU421" s="200">
        <v>0</v>
      </c>
      <c r="DV421" s="200">
        <v>0</v>
      </c>
      <c r="DW421" s="200">
        <v>0</v>
      </c>
      <c r="DX421" s="200">
        <v>0</v>
      </c>
      <c r="DY421" s="397"/>
    </row>
    <row r="422" spans="1:129" ht="13.5" customHeight="1">
      <c r="B422" s="413" t="s">
        <v>205</v>
      </c>
      <c r="C422" s="414" t="s">
        <v>66</v>
      </c>
      <c r="D422" s="415" t="s">
        <v>77</v>
      </c>
      <c r="E422" s="414" t="s">
        <v>66</v>
      </c>
      <c r="F422" s="415" t="s">
        <v>77</v>
      </c>
      <c r="G422" s="414" t="s">
        <v>66</v>
      </c>
      <c r="H422" s="415" t="s">
        <v>77</v>
      </c>
      <c r="I422" s="414" t="s">
        <v>66</v>
      </c>
      <c r="J422" s="415" t="s">
        <v>77</v>
      </c>
      <c r="K422" s="414" t="s">
        <v>66</v>
      </c>
      <c r="L422" s="415" t="s">
        <v>77</v>
      </c>
      <c r="M422" s="414" t="s">
        <v>66</v>
      </c>
      <c r="N422" s="415" t="s">
        <v>77</v>
      </c>
      <c r="O422" s="414" t="s">
        <v>66</v>
      </c>
      <c r="P422" s="415" t="s">
        <v>77</v>
      </c>
      <c r="Q422" s="414" t="s">
        <v>66</v>
      </c>
      <c r="R422" s="415" t="s">
        <v>77</v>
      </c>
      <c r="S422" s="414" t="s">
        <v>66</v>
      </c>
      <c r="T422" s="415" t="s">
        <v>77</v>
      </c>
      <c r="U422" s="414" t="s">
        <v>66</v>
      </c>
      <c r="V422" s="415" t="s">
        <v>77</v>
      </c>
      <c r="W422" s="414" t="s">
        <v>66</v>
      </c>
      <c r="X422" s="415" t="s">
        <v>77</v>
      </c>
      <c r="Y422" s="414" t="s">
        <v>66</v>
      </c>
      <c r="Z422" s="415" t="s">
        <v>77</v>
      </c>
      <c r="AA422" s="414" t="s">
        <v>66</v>
      </c>
      <c r="AB422" s="416" t="s">
        <v>77</v>
      </c>
      <c r="AC422" s="410"/>
      <c r="AD422" s="417" t="s">
        <v>66</v>
      </c>
      <c r="AE422" s="415" t="s">
        <v>77</v>
      </c>
      <c r="AF422" s="418" t="s">
        <v>66</v>
      </c>
      <c r="AG422" s="415" t="s">
        <v>77</v>
      </c>
      <c r="AH422" s="418" t="s">
        <v>66</v>
      </c>
      <c r="AI422" s="415" t="s">
        <v>77</v>
      </c>
      <c r="AJ422" s="418" t="s">
        <v>66</v>
      </c>
      <c r="AK422" s="415" t="s">
        <v>77</v>
      </c>
      <c r="AL422" s="418" t="s">
        <v>66</v>
      </c>
      <c r="AM422" s="415" t="s">
        <v>77</v>
      </c>
      <c r="AN422" s="418" t="s">
        <v>66</v>
      </c>
      <c r="AO422" s="415" t="s">
        <v>77</v>
      </c>
      <c r="AP422" s="418" t="s">
        <v>66</v>
      </c>
      <c r="AQ422" s="415" t="s">
        <v>77</v>
      </c>
      <c r="AR422" s="418" t="s">
        <v>66</v>
      </c>
      <c r="AS422" s="415" t="s">
        <v>77</v>
      </c>
      <c r="AT422" s="418" t="s">
        <v>66</v>
      </c>
      <c r="AU422" s="415" t="s">
        <v>77</v>
      </c>
      <c r="AV422" s="418" t="s">
        <v>66</v>
      </c>
      <c r="AW422" s="415" t="s">
        <v>77</v>
      </c>
      <c r="AX422" s="418" t="s">
        <v>66</v>
      </c>
      <c r="AY422" s="415" t="s">
        <v>77</v>
      </c>
      <c r="AZ422" s="418" t="s">
        <v>66</v>
      </c>
      <c r="BA422" s="415" t="s">
        <v>77</v>
      </c>
      <c r="BB422" s="418" t="s">
        <v>66</v>
      </c>
      <c r="BC422" s="416" t="s">
        <v>77</v>
      </c>
      <c r="BD422" s="411"/>
      <c r="BE422" s="419" t="s">
        <v>66</v>
      </c>
      <c r="BF422" s="415" t="s">
        <v>77</v>
      </c>
      <c r="BG422" s="420" t="s">
        <v>66</v>
      </c>
      <c r="BH422" s="415" t="s">
        <v>77</v>
      </c>
      <c r="BI422" s="420" t="s">
        <v>66</v>
      </c>
      <c r="BJ422" s="415" t="s">
        <v>77</v>
      </c>
      <c r="BK422" s="420" t="s">
        <v>66</v>
      </c>
      <c r="BL422" s="415" t="s">
        <v>77</v>
      </c>
      <c r="BM422" s="420" t="s">
        <v>66</v>
      </c>
      <c r="BN422" s="415" t="s">
        <v>77</v>
      </c>
      <c r="BO422" s="420" t="s">
        <v>66</v>
      </c>
      <c r="BP422" s="415" t="s">
        <v>77</v>
      </c>
      <c r="BQ422" s="420" t="s">
        <v>66</v>
      </c>
      <c r="BR422" s="415" t="s">
        <v>77</v>
      </c>
      <c r="BS422" s="420" t="s">
        <v>66</v>
      </c>
      <c r="BT422" s="415" t="s">
        <v>77</v>
      </c>
      <c r="BU422" s="420" t="s">
        <v>66</v>
      </c>
      <c r="BV422" s="415" t="s">
        <v>77</v>
      </c>
      <c r="BW422" s="420" t="s">
        <v>66</v>
      </c>
      <c r="BX422" s="415" t="s">
        <v>77</v>
      </c>
      <c r="BY422" s="420" t="s">
        <v>66</v>
      </c>
      <c r="BZ422" s="415" t="s">
        <v>77</v>
      </c>
      <c r="CA422" s="420" t="s">
        <v>66</v>
      </c>
      <c r="CB422" s="415" t="s">
        <v>77</v>
      </c>
      <c r="CC422" s="420" t="s">
        <v>66</v>
      </c>
      <c r="CD422" s="416" t="s">
        <v>77</v>
      </c>
      <c r="CE422" s="412"/>
      <c r="CF422" s="421" t="s">
        <v>66</v>
      </c>
      <c r="CG422" s="415" t="s">
        <v>77</v>
      </c>
      <c r="CH422" s="422" t="s">
        <v>66</v>
      </c>
      <c r="CI422" s="415" t="s">
        <v>77</v>
      </c>
      <c r="CJ422" s="422" t="s">
        <v>66</v>
      </c>
      <c r="CK422" s="415" t="s">
        <v>77</v>
      </c>
      <c r="CL422" s="422" t="s">
        <v>66</v>
      </c>
      <c r="CM422" s="415" t="s">
        <v>77</v>
      </c>
      <c r="CN422" s="422" t="s">
        <v>66</v>
      </c>
      <c r="CO422" s="415" t="s">
        <v>77</v>
      </c>
      <c r="CP422" s="422" t="s">
        <v>66</v>
      </c>
      <c r="CQ422" s="415" t="s">
        <v>77</v>
      </c>
      <c r="CR422" s="422" t="s">
        <v>66</v>
      </c>
      <c r="CS422" s="415" t="s">
        <v>77</v>
      </c>
      <c r="CT422" s="422" t="s">
        <v>66</v>
      </c>
      <c r="CU422" s="415" t="s">
        <v>77</v>
      </c>
      <c r="CV422" s="422" t="s">
        <v>66</v>
      </c>
      <c r="CW422" s="415" t="s">
        <v>77</v>
      </c>
      <c r="CX422" s="422" t="s">
        <v>66</v>
      </c>
      <c r="CY422" s="415" t="s">
        <v>77</v>
      </c>
      <c r="CZ422" s="422" t="s">
        <v>66</v>
      </c>
      <c r="DA422" s="415" t="s">
        <v>77</v>
      </c>
      <c r="DB422" s="422" t="s">
        <v>66</v>
      </c>
      <c r="DC422" s="415" t="s">
        <v>77</v>
      </c>
      <c r="DD422" s="422" t="s">
        <v>66</v>
      </c>
      <c r="DE422" s="416" t="s">
        <v>77</v>
      </c>
      <c r="DF422" s="1119" t="s">
        <v>922</v>
      </c>
      <c r="DG422" s="1120"/>
      <c r="DH422" s="1120"/>
      <c r="DI422" s="1120"/>
      <c r="DJ422" s="1120"/>
      <c r="DK422" s="1120"/>
      <c r="DL422" s="1120"/>
      <c r="DM422" s="1120"/>
      <c r="DN422" s="1120"/>
      <c r="DO422" s="1121"/>
      <c r="DP422" s="564">
        <v>0</v>
      </c>
      <c r="DQ422" s="200">
        <v>0</v>
      </c>
      <c r="DR422" s="200">
        <v>0</v>
      </c>
      <c r="DS422" s="200">
        <v>0</v>
      </c>
      <c r="DT422" s="200">
        <v>0</v>
      </c>
      <c r="DU422" s="200">
        <v>0</v>
      </c>
      <c r="DV422" s="200">
        <v>0</v>
      </c>
      <c r="DW422" s="200">
        <v>0</v>
      </c>
      <c r="DX422" s="200">
        <v>0</v>
      </c>
      <c r="DY422" s="397"/>
    </row>
    <row r="423" spans="1:129" ht="15.95" customHeight="1">
      <c r="B423" s="3190" t="s">
        <v>1085</v>
      </c>
      <c r="C423" s="448">
        <f>SUM(C253:C287)</f>
        <v>0</v>
      </c>
      <c r="D423" s="449">
        <f t="shared" ref="D423:AB423" si="179">SUM(D253:D287)</f>
        <v>0</v>
      </c>
      <c r="E423" s="448">
        <f t="shared" si="179"/>
        <v>0</v>
      </c>
      <c r="F423" s="449">
        <f t="shared" si="179"/>
        <v>0</v>
      </c>
      <c r="G423" s="448">
        <f t="shared" si="179"/>
        <v>0</v>
      </c>
      <c r="H423" s="449">
        <f t="shared" si="179"/>
        <v>0</v>
      </c>
      <c r="I423" s="448">
        <f t="shared" si="179"/>
        <v>0</v>
      </c>
      <c r="J423" s="449">
        <f t="shared" si="179"/>
        <v>0</v>
      </c>
      <c r="K423" s="448">
        <f t="shared" si="179"/>
        <v>0</v>
      </c>
      <c r="L423" s="449">
        <f t="shared" si="179"/>
        <v>0</v>
      </c>
      <c r="M423" s="448">
        <f t="shared" si="179"/>
        <v>0</v>
      </c>
      <c r="N423" s="449">
        <f t="shared" si="179"/>
        <v>0</v>
      </c>
      <c r="O423" s="448">
        <f t="shared" si="179"/>
        <v>0</v>
      </c>
      <c r="P423" s="449">
        <f t="shared" si="179"/>
        <v>0</v>
      </c>
      <c r="Q423" s="448">
        <f t="shared" si="179"/>
        <v>0</v>
      </c>
      <c r="R423" s="449">
        <f t="shared" si="179"/>
        <v>0</v>
      </c>
      <c r="S423" s="448">
        <f t="shared" si="179"/>
        <v>0</v>
      </c>
      <c r="T423" s="449">
        <f t="shared" si="179"/>
        <v>0</v>
      </c>
      <c r="U423" s="448">
        <f t="shared" si="179"/>
        <v>0</v>
      </c>
      <c r="V423" s="449">
        <f t="shared" si="179"/>
        <v>0</v>
      </c>
      <c r="W423" s="448">
        <f t="shared" si="179"/>
        <v>0</v>
      </c>
      <c r="X423" s="449">
        <f t="shared" si="179"/>
        <v>0</v>
      </c>
      <c r="Y423" s="448">
        <f t="shared" si="179"/>
        <v>0</v>
      </c>
      <c r="Z423" s="449">
        <f t="shared" si="179"/>
        <v>0</v>
      </c>
      <c r="AA423" s="448">
        <f t="shared" si="179"/>
        <v>0</v>
      </c>
      <c r="AB423" s="449">
        <f t="shared" si="179"/>
        <v>0</v>
      </c>
      <c r="AC423" s="410"/>
      <c r="AD423" s="450">
        <f t="shared" ref="AD423:BC423" si="180">SUM(AD253:AD287)</f>
        <v>0</v>
      </c>
      <c r="AE423" s="449">
        <f t="shared" si="180"/>
        <v>0</v>
      </c>
      <c r="AF423" s="450">
        <f t="shared" si="180"/>
        <v>0</v>
      </c>
      <c r="AG423" s="449">
        <f t="shared" si="180"/>
        <v>0</v>
      </c>
      <c r="AH423" s="450">
        <f t="shared" si="180"/>
        <v>0</v>
      </c>
      <c r="AI423" s="449">
        <f t="shared" si="180"/>
        <v>0</v>
      </c>
      <c r="AJ423" s="450">
        <f t="shared" si="180"/>
        <v>0</v>
      </c>
      <c r="AK423" s="449">
        <f t="shared" si="180"/>
        <v>0</v>
      </c>
      <c r="AL423" s="450">
        <f t="shared" si="180"/>
        <v>0</v>
      </c>
      <c r="AM423" s="449">
        <f t="shared" si="180"/>
        <v>0</v>
      </c>
      <c r="AN423" s="450">
        <f t="shared" si="180"/>
        <v>0</v>
      </c>
      <c r="AO423" s="449">
        <f t="shared" si="180"/>
        <v>0</v>
      </c>
      <c r="AP423" s="450">
        <f t="shared" si="180"/>
        <v>0</v>
      </c>
      <c r="AQ423" s="449">
        <f t="shared" si="180"/>
        <v>0</v>
      </c>
      <c r="AR423" s="450">
        <f t="shared" si="180"/>
        <v>0</v>
      </c>
      <c r="AS423" s="449">
        <f t="shared" si="180"/>
        <v>0</v>
      </c>
      <c r="AT423" s="450">
        <f t="shared" si="180"/>
        <v>0</v>
      </c>
      <c r="AU423" s="449">
        <f t="shared" si="180"/>
        <v>0</v>
      </c>
      <c r="AV423" s="450">
        <f t="shared" si="180"/>
        <v>0</v>
      </c>
      <c r="AW423" s="449">
        <f t="shared" si="180"/>
        <v>0</v>
      </c>
      <c r="AX423" s="450">
        <f t="shared" si="180"/>
        <v>0</v>
      </c>
      <c r="AY423" s="449">
        <f t="shared" si="180"/>
        <v>0</v>
      </c>
      <c r="AZ423" s="450">
        <f t="shared" si="180"/>
        <v>0</v>
      </c>
      <c r="BA423" s="449">
        <f t="shared" si="180"/>
        <v>0</v>
      </c>
      <c r="BB423" s="450">
        <f t="shared" si="180"/>
        <v>0</v>
      </c>
      <c r="BC423" s="449">
        <f t="shared" si="180"/>
        <v>0</v>
      </c>
      <c r="BD423" s="411"/>
      <c r="BE423" s="451">
        <f t="shared" ref="BE423:CD423" si="181">SUM(BE253:BE287)</f>
        <v>0</v>
      </c>
      <c r="BF423" s="449">
        <f t="shared" si="181"/>
        <v>0</v>
      </c>
      <c r="BG423" s="451">
        <f t="shared" si="181"/>
        <v>0</v>
      </c>
      <c r="BH423" s="449">
        <f t="shared" si="181"/>
        <v>0</v>
      </c>
      <c r="BI423" s="451">
        <f t="shared" si="181"/>
        <v>0</v>
      </c>
      <c r="BJ423" s="449">
        <f t="shared" si="181"/>
        <v>0</v>
      </c>
      <c r="BK423" s="451">
        <f t="shared" si="181"/>
        <v>0</v>
      </c>
      <c r="BL423" s="449">
        <f t="shared" si="181"/>
        <v>0</v>
      </c>
      <c r="BM423" s="451">
        <f t="shared" si="181"/>
        <v>0</v>
      </c>
      <c r="BN423" s="449">
        <f t="shared" si="181"/>
        <v>0</v>
      </c>
      <c r="BO423" s="451">
        <f t="shared" si="181"/>
        <v>0</v>
      </c>
      <c r="BP423" s="449">
        <f t="shared" si="181"/>
        <v>0</v>
      </c>
      <c r="BQ423" s="451">
        <f t="shared" si="181"/>
        <v>0</v>
      </c>
      <c r="BR423" s="449">
        <f t="shared" si="181"/>
        <v>0</v>
      </c>
      <c r="BS423" s="451">
        <f t="shared" si="181"/>
        <v>0</v>
      </c>
      <c r="BT423" s="449">
        <f t="shared" si="181"/>
        <v>0</v>
      </c>
      <c r="BU423" s="451">
        <f t="shared" si="181"/>
        <v>0</v>
      </c>
      <c r="BV423" s="449">
        <f t="shared" si="181"/>
        <v>0</v>
      </c>
      <c r="BW423" s="451">
        <f t="shared" si="181"/>
        <v>0</v>
      </c>
      <c r="BX423" s="449">
        <f t="shared" si="181"/>
        <v>0</v>
      </c>
      <c r="BY423" s="451">
        <f t="shared" si="181"/>
        <v>0</v>
      </c>
      <c r="BZ423" s="449">
        <f t="shared" si="181"/>
        <v>0</v>
      </c>
      <c r="CA423" s="451">
        <f t="shared" si="181"/>
        <v>0</v>
      </c>
      <c r="CB423" s="449">
        <f t="shared" si="181"/>
        <v>0</v>
      </c>
      <c r="CC423" s="451">
        <f t="shared" si="181"/>
        <v>0</v>
      </c>
      <c r="CD423" s="449">
        <f t="shared" si="181"/>
        <v>0</v>
      </c>
      <c r="CE423" s="412"/>
      <c r="CF423" s="452">
        <f t="shared" ref="CF423:DE423" si="182">SUM(CF253:CF287)</f>
        <v>0</v>
      </c>
      <c r="CG423" s="449">
        <f t="shared" si="182"/>
        <v>0</v>
      </c>
      <c r="CH423" s="452">
        <f t="shared" si="182"/>
        <v>0</v>
      </c>
      <c r="CI423" s="449">
        <f t="shared" si="182"/>
        <v>0</v>
      </c>
      <c r="CJ423" s="452">
        <f t="shared" si="182"/>
        <v>0</v>
      </c>
      <c r="CK423" s="449">
        <f t="shared" si="182"/>
        <v>0</v>
      </c>
      <c r="CL423" s="452">
        <f t="shared" si="182"/>
        <v>0</v>
      </c>
      <c r="CM423" s="449">
        <f t="shared" si="182"/>
        <v>0</v>
      </c>
      <c r="CN423" s="452">
        <f t="shared" si="182"/>
        <v>0</v>
      </c>
      <c r="CO423" s="449">
        <f t="shared" si="182"/>
        <v>0</v>
      </c>
      <c r="CP423" s="452">
        <f t="shared" si="182"/>
        <v>0</v>
      </c>
      <c r="CQ423" s="449">
        <f t="shared" si="182"/>
        <v>0</v>
      </c>
      <c r="CR423" s="452">
        <f t="shared" si="182"/>
        <v>0</v>
      </c>
      <c r="CS423" s="449">
        <f t="shared" si="182"/>
        <v>0</v>
      </c>
      <c r="CT423" s="452">
        <f t="shared" si="182"/>
        <v>0</v>
      </c>
      <c r="CU423" s="449">
        <f t="shared" si="182"/>
        <v>0</v>
      </c>
      <c r="CV423" s="452">
        <f t="shared" si="182"/>
        <v>0</v>
      </c>
      <c r="CW423" s="449">
        <f t="shared" si="182"/>
        <v>0</v>
      </c>
      <c r="CX423" s="452">
        <f t="shared" si="182"/>
        <v>0</v>
      </c>
      <c r="CY423" s="449">
        <f t="shared" si="182"/>
        <v>0</v>
      </c>
      <c r="CZ423" s="452">
        <f t="shared" si="182"/>
        <v>0</v>
      </c>
      <c r="DA423" s="449">
        <f t="shared" si="182"/>
        <v>0</v>
      </c>
      <c r="DB423" s="452">
        <f t="shared" si="182"/>
        <v>0</v>
      </c>
      <c r="DC423" s="449">
        <f t="shared" si="182"/>
        <v>0</v>
      </c>
      <c r="DD423" s="452">
        <f t="shared" si="182"/>
        <v>0</v>
      </c>
      <c r="DE423" s="449">
        <f t="shared" si="182"/>
        <v>0</v>
      </c>
      <c r="DF423" s="3192" t="s">
        <v>1086</v>
      </c>
      <c r="DG423" s="3193"/>
      <c r="DH423" s="3193"/>
      <c r="DI423" s="3193"/>
      <c r="DJ423" s="3193"/>
      <c r="DK423" s="3193"/>
      <c r="DL423" s="3193"/>
      <c r="DM423" s="657"/>
      <c r="DN423" s="657"/>
      <c r="DO423" s="1122"/>
      <c r="DP423" s="564">
        <v>0</v>
      </c>
      <c r="DQ423" s="200">
        <v>0</v>
      </c>
      <c r="DR423" s="200">
        <v>0</v>
      </c>
      <c r="DS423" s="200">
        <v>0</v>
      </c>
      <c r="DT423" s="200">
        <v>0</v>
      </c>
      <c r="DU423" s="200">
        <v>0</v>
      </c>
      <c r="DV423" s="200">
        <v>0</v>
      </c>
      <c r="DW423" s="200">
        <v>0</v>
      </c>
      <c r="DX423" s="200">
        <v>0</v>
      </c>
      <c r="DY423" s="397"/>
    </row>
    <row r="424" spans="1:129" ht="15.95" customHeight="1">
      <c r="B424" s="3191"/>
      <c r="C424" s="1133">
        <f>SUM(C423:D423)</f>
        <v>0</v>
      </c>
      <c r="D424" s="454" t="str">
        <f>IF(C424&gt;0,"fois","")</f>
        <v/>
      </c>
      <c r="E424" s="1133">
        <f>SUM(E423:F423)</f>
        <v>0</v>
      </c>
      <c r="F424" s="454" t="str">
        <f>IF(E424&gt;0,"fois","")</f>
        <v/>
      </c>
      <c r="G424" s="1133">
        <f>SUM(G423:H423)</f>
        <v>0</v>
      </c>
      <c r="H424" s="454" t="str">
        <f>IF(G424&gt;0,"fois","")</f>
        <v/>
      </c>
      <c r="I424" s="1133">
        <f>SUM(I423:J423)</f>
        <v>0</v>
      </c>
      <c r="J424" s="454" t="str">
        <f>IF(I424&gt;0,"fois","")</f>
        <v/>
      </c>
      <c r="K424" s="1133">
        <f>SUM(K423:L423)</f>
        <v>0</v>
      </c>
      <c r="L424" s="454" t="str">
        <f>IF(K424&gt;0,"fois","")</f>
        <v/>
      </c>
      <c r="M424" s="1133">
        <f>SUM(M423:N423)</f>
        <v>0</v>
      </c>
      <c r="N424" s="454" t="str">
        <f>IF(M424&gt;0,"fois","")</f>
        <v/>
      </c>
      <c r="O424" s="1133">
        <f>SUM(O423:P423)</f>
        <v>0</v>
      </c>
      <c r="P424" s="454" t="str">
        <f>IF(O424&gt;0,"fois","")</f>
        <v/>
      </c>
      <c r="Q424" s="1133">
        <f>SUM(Q423:R423)</f>
        <v>0</v>
      </c>
      <c r="R424" s="454" t="str">
        <f>IF(Q424&gt;0,"fois","")</f>
        <v/>
      </c>
      <c r="S424" s="1133">
        <f>SUM(S423:T423)</f>
        <v>0</v>
      </c>
      <c r="T424" s="454" t="str">
        <f>IF(S424&gt;0,"fois","")</f>
        <v/>
      </c>
      <c r="U424" s="1133">
        <f>SUM(U423:V423)</f>
        <v>0</v>
      </c>
      <c r="V424" s="454" t="str">
        <f>IF(U424&gt;0,"fois","")</f>
        <v/>
      </c>
      <c r="W424" s="1133">
        <f>SUM(W423:X423)</f>
        <v>0</v>
      </c>
      <c r="X424" s="454" t="str">
        <f>IF(W424&gt;0,"fois","")</f>
        <v/>
      </c>
      <c r="Y424" s="1133">
        <f>SUM(Y423:Z423)</f>
        <v>0</v>
      </c>
      <c r="Z424" s="454" t="str">
        <f>IF(Y424&gt;0,"fois","")</f>
        <v/>
      </c>
      <c r="AA424" s="1133">
        <f>SUM(AA423:AB423)</f>
        <v>0</v>
      </c>
      <c r="AB424" s="454" t="str">
        <f>IF(AA424&gt;0,"fois","")</f>
        <v/>
      </c>
      <c r="AC424" s="410"/>
      <c r="AD424" s="1133">
        <f>SUM(AD423:AE423)</f>
        <v>0</v>
      </c>
      <c r="AE424" s="454" t="str">
        <f>IF(AD424&gt;0,"fois","")</f>
        <v/>
      </c>
      <c r="AF424" s="1133">
        <f>SUM(AF423:AG423)</f>
        <v>0</v>
      </c>
      <c r="AG424" s="454" t="str">
        <f>IF(AF424&gt;0,"fois","")</f>
        <v/>
      </c>
      <c r="AH424" s="1133">
        <f>SUM(AH423:AI423)</f>
        <v>0</v>
      </c>
      <c r="AI424" s="454" t="str">
        <f>IF(AH424&gt;0,"fois","")</f>
        <v/>
      </c>
      <c r="AJ424" s="1133">
        <f>SUM(AJ423:AK423)</f>
        <v>0</v>
      </c>
      <c r="AK424" s="454" t="str">
        <f>IF(AJ424&gt;0,"fois","")</f>
        <v/>
      </c>
      <c r="AL424" s="1133">
        <f>SUM(AL423:AM423)</f>
        <v>0</v>
      </c>
      <c r="AM424" s="454" t="str">
        <f>IF(AL424&gt;0,"fois","")</f>
        <v/>
      </c>
      <c r="AN424" s="1133">
        <f>SUM(AN423:AO423)</f>
        <v>0</v>
      </c>
      <c r="AO424" s="454" t="str">
        <f>IF(AN424&gt;0,"fois","")</f>
        <v/>
      </c>
      <c r="AP424" s="1133">
        <f>SUM(AP423:AQ423)</f>
        <v>0</v>
      </c>
      <c r="AQ424" s="454" t="str">
        <f>IF(AP424&gt;0,"fois","")</f>
        <v/>
      </c>
      <c r="AR424" s="1133">
        <f>SUM(AR423:AS423)</f>
        <v>0</v>
      </c>
      <c r="AS424" s="454" t="str">
        <f>IF(AR424&gt;0,"fois","")</f>
        <v/>
      </c>
      <c r="AT424" s="1133">
        <f>SUM(AT423:AU423)</f>
        <v>0</v>
      </c>
      <c r="AU424" s="454" t="str">
        <f>IF(AT424&gt;0,"fois","")</f>
        <v/>
      </c>
      <c r="AV424" s="1133">
        <f>SUM(AV423:AW423)</f>
        <v>0</v>
      </c>
      <c r="AW424" s="454" t="str">
        <f>IF(AV424&gt;0,"fois","")</f>
        <v/>
      </c>
      <c r="AX424" s="1133">
        <f>SUM(AX423:AY423)</f>
        <v>0</v>
      </c>
      <c r="AY424" s="454" t="str">
        <f>IF(AX424&gt;0,"fois","")</f>
        <v/>
      </c>
      <c r="AZ424" s="1133">
        <f>SUM(AZ423:BA423)</f>
        <v>0</v>
      </c>
      <c r="BA424" s="454" t="str">
        <f>IF(AZ424&gt;0,"fois","")</f>
        <v/>
      </c>
      <c r="BB424" s="1133">
        <f>SUM(BB423:BC423)</f>
        <v>0</v>
      </c>
      <c r="BC424" s="454" t="str">
        <f>IF(BB424&gt;0,"fois","")</f>
        <v/>
      </c>
      <c r="BD424" s="411"/>
      <c r="BE424" s="1133">
        <f>SUM(BE423:BF423)</f>
        <v>0</v>
      </c>
      <c r="BF424" s="454" t="str">
        <f>IF(BE424&gt;0,"fois","")</f>
        <v/>
      </c>
      <c r="BG424" s="1133">
        <f>SUM(BG423:BH423)</f>
        <v>0</v>
      </c>
      <c r="BH424" s="454" t="str">
        <f>IF(BG424&gt;0,"fois","")</f>
        <v/>
      </c>
      <c r="BI424" s="1133">
        <f>SUM(BI423:BJ423)</f>
        <v>0</v>
      </c>
      <c r="BJ424" s="454" t="str">
        <f>IF(BI424&gt;0,"fois","")</f>
        <v/>
      </c>
      <c r="BK424" s="1133">
        <f>SUM(BK423:BL423)</f>
        <v>0</v>
      </c>
      <c r="BL424" s="454" t="str">
        <f>IF(BK424&gt;0,"fois","")</f>
        <v/>
      </c>
      <c r="BM424" s="1133">
        <f>SUM(BM423:BN423)</f>
        <v>0</v>
      </c>
      <c r="BN424" s="454" t="str">
        <f>IF(BM424&gt;0,"fois","")</f>
        <v/>
      </c>
      <c r="BO424" s="1133">
        <f>SUM(BO423:BP423)</f>
        <v>0</v>
      </c>
      <c r="BP424" s="454" t="str">
        <f>IF(BO424&gt;0,"fois","")</f>
        <v/>
      </c>
      <c r="BQ424" s="1133">
        <f>SUM(BQ423:BR423)</f>
        <v>0</v>
      </c>
      <c r="BR424" s="454" t="str">
        <f>IF(BQ424&gt;0,"fois","")</f>
        <v/>
      </c>
      <c r="BS424" s="1133">
        <f>SUM(BS423:BT423)</f>
        <v>0</v>
      </c>
      <c r="BT424" s="454" t="str">
        <f>IF(BS424&gt;0,"fois","")</f>
        <v/>
      </c>
      <c r="BU424" s="1133">
        <f>SUM(BU423:BV423)</f>
        <v>0</v>
      </c>
      <c r="BV424" s="454" t="str">
        <f>IF(BU424&gt;0,"fois","")</f>
        <v/>
      </c>
      <c r="BW424" s="1133">
        <f>SUM(BW423:BX423)</f>
        <v>0</v>
      </c>
      <c r="BX424" s="454" t="str">
        <f>IF(BW424&gt;0,"fois","")</f>
        <v/>
      </c>
      <c r="BY424" s="1133">
        <f>SUM(BY423:BZ423)</f>
        <v>0</v>
      </c>
      <c r="BZ424" s="454" t="str">
        <f>IF(BY424&gt;0,"fois","")</f>
        <v/>
      </c>
      <c r="CA424" s="1133">
        <f>SUM(CA423:CB423)</f>
        <v>0</v>
      </c>
      <c r="CB424" s="454" t="str">
        <f>IF(CA424&gt;0,"fois","")</f>
        <v/>
      </c>
      <c r="CC424" s="1133">
        <f>SUM(CC423:CD423)</f>
        <v>0</v>
      </c>
      <c r="CD424" s="454" t="str">
        <f>IF(CC424&gt;0,"fois","")</f>
        <v/>
      </c>
      <c r="CE424" s="412"/>
      <c r="CF424" s="1133">
        <f>SUM(CF423:CG423)</f>
        <v>0</v>
      </c>
      <c r="CG424" s="454" t="str">
        <f>IF(CF424&gt;0,"fois","")</f>
        <v/>
      </c>
      <c r="CH424" s="1133">
        <f>SUM(CH423:CI423)</f>
        <v>0</v>
      </c>
      <c r="CI424" s="454" t="str">
        <f>IF(CH424&gt;0,"fois","")</f>
        <v/>
      </c>
      <c r="CJ424" s="1133">
        <f>SUM(CJ423:CK423)</f>
        <v>0</v>
      </c>
      <c r="CK424" s="454" t="str">
        <f>IF(CJ424&gt;0,"fois","")</f>
        <v/>
      </c>
      <c r="CL424" s="1133">
        <f>SUM(CL423:CM423)</f>
        <v>0</v>
      </c>
      <c r="CM424" s="454" t="str">
        <f>IF(CL424&gt;0,"fois","")</f>
        <v/>
      </c>
      <c r="CN424" s="1133">
        <f>SUM(CN423:CO423)</f>
        <v>0</v>
      </c>
      <c r="CO424" s="454" t="str">
        <f>IF(CN424&gt;0,"fois","")</f>
        <v/>
      </c>
      <c r="CP424" s="1133">
        <f>SUM(CP423:CQ423)</f>
        <v>0</v>
      </c>
      <c r="CQ424" s="454" t="str">
        <f>IF(CP424&gt;0,"fois","")</f>
        <v/>
      </c>
      <c r="CR424" s="1133">
        <f>SUM(CR423:CS423)</f>
        <v>0</v>
      </c>
      <c r="CS424" s="454" t="str">
        <f>IF(CR424&gt;0,"fois","")</f>
        <v/>
      </c>
      <c r="CT424" s="1133">
        <f>SUM(CT423:CU423)</f>
        <v>0</v>
      </c>
      <c r="CU424" s="454" t="str">
        <f>IF(CT424&gt;0,"fois","")</f>
        <v/>
      </c>
      <c r="CV424" s="1133">
        <f>SUM(CV423:CW423)</f>
        <v>0</v>
      </c>
      <c r="CW424" s="454" t="str">
        <f>IF(CV424&gt;0,"fois","")</f>
        <v/>
      </c>
      <c r="CX424" s="1133">
        <f>SUM(CX423:CY423)</f>
        <v>0</v>
      </c>
      <c r="CY424" s="454" t="str">
        <f>IF(CX424&gt;0,"fois","")</f>
        <v/>
      </c>
      <c r="CZ424" s="1133">
        <f>SUM(CZ423:DA423)</f>
        <v>0</v>
      </c>
      <c r="DA424" s="454" t="str">
        <f>IF(CZ424&gt;0,"fois","")</f>
        <v/>
      </c>
      <c r="DB424" s="1133">
        <f>SUM(DB423:DC423)</f>
        <v>0</v>
      </c>
      <c r="DC424" s="454" t="str">
        <f>IF(DB424&gt;0,"fois","")</f>
        <v/>
      </c>
      <c r="DD424" s="1133">
        <f>SUM(DD423:DE423)</f>
        <v>0</v>
      </c>
      <c r="DE424" s="454" t="str">
        <f>IF(DD424&gt;0,"fois","")</f>
        <v/>
      </c>
      <c r="DF424" s="3194"/>
      <c r="DG424" s="3195"/>
      <c r="DH424" s="3195"/>
      <c r="DI424" s="3195"/>
      <c r="DJ424" s="3195"/>
      <c r="DK424" s="3195"/>
      <c r="DL424" s="3195"/>
      <c r="DM424" s="658"/>
      <c r="DN424" s="658"/>
      <c r="DO424" s="1123"/>
      <c r="DP424" s="564">
        <v>0</v>
      </c>
      <c r="DQ424" s="200">
        <v>0</v>
      </c>
      <c r="DR424" s="200">
        <v>0</v>
      </c>
      <c r="DS424" s="200">
        <v>0</v>
      </c>
      <c r="DT424" s="200">
        <v>0</v>
      </c>
      <c r="DU424" s="200">
        <v>0</v>
      </c>
      <c r="DV424" s="200">
        <v>0</v>
      </c>
      <c r="DW424" s="200">
        <v>0</v>
      </c>
      <c r="DX424" s="200">
        <v>0</v>
      </c>
      <c r="DY424" s="397"/>
    </row>
    <row r="425" spans="1:129" ht="15.95" customHeight="1">
      <c r="B425" s="456" t="s">
        <v>1087</v>
      </c>
      <c r="C425" s="3238" t="str">
        <f>IF(SUM(C423:D423)&lt;=I428,"OK","Trop")</f>
        <v>OK</v>
      </c>
      <c r="D425" s="3239"/>
      <c r="E425" s="3238" t="str">
        <f>IF(SUM(E423:F423)&lt;=I428,"OK","Trop")</f>
        <v>OK</v>
      </c>
      <c r="F425" s="3239"/>
      <c r="G425" s="3238" t="str">
        <f>IF(SUM(G423:H423)&lt;=I428,"OK","Trop")</f>
        <v>OK</v>
      </c>
      <c r="H425" s="3239"/>
      <c r="I425" s="3238" t="str">
        <f>IF(SUM(I423:J423)&lt;=I428,"OK","Trop")</f>
        <v>OK</v>
      </c>
      <c r="J425" s="3239"/>
      <c r="K425" s="3238" t="str">
        <f>IF(SUM(K423:L423)&lt;=I428,"OK","Trop")</f>
        <v>OK</v>
      </c>
      <c r="L425" s="3239"/>
      <c r="M425" s="3238" t="str">
        <f>IF(SUM(M423:N423)&lt;=I428,"OK","Trop")</f>
        <v>OK</v>
      </c>
      <c r="N425" s="3239"/>
      <c r="O425" s="3238" t="str">
        <f>IF(SUM(O423:P423)&lt;=I428,"OK","Trop")</f>
        <v>OK</v>
      </c>
      <c r="P425" s="3239"/>
      <c r="Q425" s="3238" t="str">
        <f>IF(SUM(Q423:R423)&lt;=I428,"OK","Trop")</f>
        <v>OK</v>
      </c>
      <c r="R425" s="3239"/>
      <c r="S425" s="3238" t="str">
        <f>IF(SUM(S423:T423)&lt;=I428,"OK","Trop")</f>
        <v>OK</v>
      </c>
      <c r="T425" s="3239"/>
      <c r="U425" s="3238" t="str">
        <f>IF(SUM(U423:V423)&lt;=I428,"OK","Trop")</f>
        <v>OK</v>
      </c>
      <c r="V425" s="3239"/>
      <c r="W425" s="3238" t="str">
        <f>IF(SUM(W423:X423)&lt;=I428,"OK","Trop")</f>
        <v>OK</v>
      </c>
      <c r="X425" s="3239"/>
      <c r="Y425" s="3238" t="str">
        <f>IF(SUM(Y423:Z423)&lt;=I428,"OK","Trop")</f>
        <v>OK</v>
      </c>
      <c r="Z425" s="3239"/>
      <c r="AA425" s="3238" t="str">
        <f>IF(SUM(AA423:AB423)&lt;=I428,"OK","Trop")</f>
        <v>OK</v>
      </c>
      <c r="AB425" s="3239"/>
      <c r="AC425" s="410"/>
      <c r="AD425" s="3238" t="str">
        <f>IF(SUM(AD423:AE423)&lt;=AJ428,"OK","Trop")</f>
        <v>OK</v>
      </c>
      <c r="AE425" s="3239"/>
      <c r="AF425" s="3238" t="str">
        <f>IF(SUM(AF423:AG423)&lt;=AJ428,"OK","Trop")</f>
        <v>OK</v>
      </c>
      <c r="AG425" s="3239"/>
      <c r="AH425" s="3238" t="str">
        <f>IF(SUM(AH423:AI423)&lt;=AJ428,"OK","Trop")</f>
        <v>OK</v>
      </c>
      <c r="AI425" s="3239"/>
      <c r="AJ425" s="3238" t="str">
        <f>IF(SUM(AJ423:AK423)&lt;=AJ428,"OK","Trop")</f>
        <v>OK</v>
      </c>
      <c r="AK425" s="3239"/>
      <c r="AL425" s="3238" t="str">
        <f>IF(SUM(AL423:AM423)&lt;=AJ428,"OK","Trop")</f>
        <v>OK</v>
      </c>
      <c r="AM425" s="3239"/>
      <c r="AN425" s="3238" t="str">
        <f>IF(SUM(AN423:AO423)&lt;=AJ428,"OK","Trop")</f>
        <v>OK</v>
      </c>
      <c r="AO425" s="3239"/>
      <c r="AP425" s="3238" t="str">
        <f>IF(SUM(AP423:AQ423)&lt;=AJ428,"OK","Trop")</f>
        <v>OK</v>
      </c>
      <c r="AQ425" s="3239"/>
      <c r="AR425" s="3238" t="str">
        <f>IF(SUM(AR423:AS423)&lt;=AJ428,"OK","Trop")</f>
        <v>OK</v>
      </c>
      <c r="AS425" s="3239"/>
      <c r="AT425" s="3238" t="str">
        <f>IF(SUM(AT423:AU423)&lt;=AJ428,"OK","Trop")</f>
        <v>OK</v>
      </c>
      <c r="AU425" s="3239"/>
      <c r="AV425" s="3238" t="str">
        <f>IF(SUM(AV423:AW423)&lt;=AJ428,"OK","Trop")</f>
        <v>OK</v>
      </c>
      <c r="AW425" s="3239"/>
      <c r="AX425" s="3238" t="str">
        <f>IF(SUM(AX423:AY423)&lt;=AJ428,"OK","Trop")</f>
        <v>OK</v>
      </c>
      <c r="AY425" s="3239"/>
      <c r="AZ425" s="3238" t="str">
        <f>IF(SUM(AZ423:BA423)&lt;=AJ428,"OK","Trop")</f>
        <v>OK</v>
      </c>
      <c r="BA425" s="3239"/>
      <c r="BB425" s="3238" t="str">
        <f>IF(SUM(BB423:BC423)&lt;=AJ428,"OK","Trop")</f>
        <v>OK</v>
      </c>
      <c r="BC425" s="3239"/>
      <c r="BD425" s="411"/>
      <c r="BE425" s="3238" t="str">
        <f>IF(SUM(BE423:BF423)&lt;=BK428,"OK","Trop")</f>
        <v>OK</v>
      </c>
      <c r="BF425" s="3239"/>
      <c r="BG425" s="3238" t="str">
        <f>IF(SUM(BG423:BH423)&lt;=BK428,"OK","Trop")</f>
        <v>OK</v>
      </c>
      <c r="BH425" s="3239"/>
      <c r="BI425" s="3238" t="str">
        <f>IF(SUM(BI423:BJ423)&lt;=BK428,"OK","Trop")</f>
        <v>OK</v>
      </c>
      <c r="BJ425" s="3239"/>
      <c r="BK425" s="3238" t="str">
        <f>IF(SUM(BK423:BL423)&lt;=BK428,"OK","Trop")</f>
        <v>OK</v>
      </c>
      <c r="BL425" s="3239"/>
      <c r="BM425" s="3238" t="str">
        <f>IF(SUM(BM423:BN423)&lt;=BK428,"OK","Trop")</f>
        <v>OK</v>
      </c>
      <c r="BN425" s="3239"/>
      <c r="BO425" s="3238" t="str">
        <f>IF(SUM(BO423:BP423)&lt;=BK428,"OK","Trop")</f>
        <v>OK</v>
      </c>
      <c r="BP425" s="3239"/>
      <c r="BQ425" s="3238" t="str">
        <f>IF(SUM(BQ423:BR423)&lt;=BK428,"OK","Trop")</f>
        <v>OK</v>
      </c>
      <c r="BR425" s="3239"/>
      <c r="BS425" s="3238" t="str">
        <f>IF(SUM(BS423:BT423)&lt;=BK428,"OK","Trop")</f>
        <v>OK</v>
      </c>
      <c r="BT425" s="3239"/>
      <c r="BU425" s="3238" t="str">
        <f>IF(SUM(BU423:BV423)&lt;=BK428,"OK","Trop")</f>
        <v>OK</v>
      </c>
      <c r="BV425" s="3239"/>
      <c r="BW425" s="3238" t="str">
        <f>IF(SUM(BW423:BX423)&lt;=BK428,"OK","Trop")</f>
        <v>OK</v>
      </c>
      <c r="BX425" s="3239"/>
      <c r="BY425" s="3238" t="str">
        <f>IF(SUM(BY423:BZ423)&lt;=BK428,"OK","Trop")</f>
        <v>OK</v>
      </c>
      <c r="BZ425" s="3239"/>
      <c r="CA425" s="3238" t="str">
        <f>IF(SUM(CA423:CB423)&lt;=BK428,"OK","Trop")</f>
        <v>OK</v>
      </c>
      <c r="CB425" s="3239"/>
      <c r="CC425" s="3238" t="str">
        <f>IF(SUM(CC423:CD423)&lt;=BK428,"OK","Trop")</f>
        <v>OK</v>
      </c>
      <c r="CD425" s="3239"/>
      <c r="CE425" s="412"/>
      <c r="CF425" s="3238" t="str">
        <f>IF(SUM(CF423:CG423)&lt;=CL428,"OK","Trop")</f>
        <v>OK</v>
      </c>
      <c r="CG425" s="3239"/>
      <c r="CH425" s="3238" t="str">
        <f>IF(SUM(CH423:CI423)&lt;=CL428,"OK","Trop")</f>
        <v>OK</v>
      </c>
      <c r="CI425" s="3239"/>
      <c r="CJ425" s="3238" t="str">
        <f>IF(SUM(CJ423:CK423)&lt;=CL428,"OK","Trop")</f>
        <v>OK</v>
      </c>
      <c r="CK425" s="3239"/>
      <c r="CL425" s="3238" t="str">
        <f>IF(SUM(CL423:CM423)&lt;=CL428,"OK","Trop")</f>
        <v>OK</v>
      </c>
      <c r="CM425" s="3239"/>
      <c r="CN425" s="3238" t="str">
        <f>IF(SUM(CN423:CO423)&lt;=CL428,"OK","Trop")</f>
        <v>OK</v>
      </c>
      <c r="CO425" s="3239"/>
      <c r="CP425" s="3238" t="str">
        <f>IF(SUM(CP423:CQ423)&lt;=CL428,"OK","Trop")</f>
        <v>OK</v>
      </c>
      <c r="CQ425" s="3239"/>
      <c r="CR425" s="3238" t="str">
        <f>IF(SUM(CR423:CS423)&lt;=CL428,"OK","Trop")</f>
        <v>OK</v>
      </c>
      <c r="CS425" s="3239"/>
      <c r="CT425" s="3238" t="str">
        <f>IF(SUM(CT423:CU423)&lt;=CL428,"OK","Trop")</f>
        <v>OK</v>
      </c>
      <c r="CU425" s="3239"/>
      <c r="CV425" s="3238" t="str">
        <f>IF(SUM(CV423:CW423)&lt;=CL428,"OK","Trop")</f>
        <v>OK</v>
      </c>
      <c r="CW425" s="3239"/>
      <c r="CX425" s="3238" t="str">
        <f>IF(SUM(CX423:CY423)&lt;=CL428,"OK","Trop")</f>
        <v>OK</v>
      </c>
      <c r="CY425" s="3239"/>
      <c r="CZ425" s="3238" t="str">
        <f>IF(SUM(CZ423:DA423)&lt;=CL428,"OK","Trop")</f>
        <v>OK</v>
      </c>
      <c r="DA425" s="3239"/>
      <c r="DB425" s="3238" t="str">
        <f>IF(SUM(DB423:DC423)&lt;=CL428,"OK","Trop")</f>
        <v>OK</v>
      </c>
      <c r="DC425" s="3239"/>
      <c r="DD425" s="3238" t="str">
        <f>IF(SUM(DD423:DE423)&lt;=CL428,"OK","Trop")</f>
        <v>OK</v>
      </c>
      <c r="DE425" s="3239"/>
      <c r="DF425" s="457" t="s">
        <v>1088</v>
      </c>
      <c r="DG425" s="408"/>
      <c r="DH425" s="408"/>
      <c r="DI425" s="408"/>
      <c r="DJ425" s="270"/>
      <c r="DK425" s="270"/>
      <c r="DL425" s="270"/>
      <c r="DM425" s="270"/>
      <c r="DN425" s="270"/>
      <c r="DO425" s="1122"/>
      <c r="DP425" s="564">
        <v>0</v>
      </c>
      <c r="DQ425" s="200">
        <v>0</v>
      </c>
      <c r="DR425" s="200">
        <v>0</v>
      </c>
      <c r="DS425" s="200">
        <v>0</v>
      </c>
      <c r="DT425" s="200">
        <v>0</v>
      </c>
      <c r="DU425" s="200">
        <v>0</v>
      </c>
      <c r="DV425" s="200">
        <v>0</v>
      </c>
      <c r="DW425" s="200">
        <v>0</v>
      </c>
      <c r="DX425" s="200">
        <v>0</v>
      </c>
      <c r="DY425" s="397"/>
    </row>
    <row r="426" spans="1:129" ht="15.95" customHeight="1">
      <c r="B426" s="456" t="s">
        <v>1089</v>
      </c>
      <c r="C426" s="3242" t="str">
        <f>IF(C425="OK","",SUM(C423:D423)-I428)</f>
        <v/>
      </c>
      <c r="D426" s="3243"/>
      <c r="E426" s="3242" t="str">
        <f>IF(E425="OK","",SUM(E423:F423)-I428)</f>
        <v/>
      </c>
      <c r="F426" s="3243"/>
      <c r="G426" s="3242" t="str">
        <f>IF(G425="OK","",SUM(G423:H423)-I428)</f>
        <v/>
      </c>
      <c r="H426" s="3243"/>
      <c r="I426" s="3242" t="str">
        <f>IF(I425="OK","",SUM(I423:J423)-I428)</f>
        <v/>
      </c>
      <c r="J426" s="3243"/>
      <c r="K426" s="3242" t="str">
        <f>IF(K425="OK","",SUM(K423:L423)-I428)</f>
        <v/>
      </c>
      <c r="L426" s="3243"/>
      <c r="M426" s="3242" t="str">
        <f>IF(M425="OK","",SUM(M423:N423)-I428)</f>
        <v/>
      </c>
      <c r="N426" s="3243"/>
      <c r="O426" s="3242" t="str">
        <f>IF(O425="OK","",SUM(O423:P423)-I428)</f>
        <v/>
      </c>
      <c r="P426" s="3243"/>
      <c r="Q426" s="3242" t="str">
        <f>IF(Q425="OK","",SUM(Q423:R423)-I428)</f>
        <v/>
      </c>
      <c r="R426" s="3243"/>
      <c r="S426" s="3242" t="str">
        <f>IF(S425="OK","",SUM(S423:T423)-I428)</f>
        <v/>
      </c>
      <c r="T426" s="3243"/>
      <c r="U426" s="3242" t="str">
        <f>IF(U425="OK","",SUM(U423:V423)-I428)</f>
        <v/>
      </c>
      <c r="V426" s="3243"/>
      <c r="W426" s="3242" t="str">
        <f>IF(W425="OK","",SUM(W423:X423)-I428)</f>
        <v/>
      </c>
      <c r="X426" s="3243"/>
      <c r="Y426" s="3242" t="str">
        <f>IF(Y425="OK","",SUM(Y423:Z423)-I428)</f>
        <v/>
      </c>
      <c r="Z426" s="3243"/>
      <c r="AA426" s="3242" t="str">
        <f>IF(AA425="OK","",SUM(AA423:AB423)-I428)</f>
        <v/>
      </c>
      <c r="AB426" s="3243"/>
      <c r="AC426" s="410"/>
      <c r="AD426" s="3242" t="str">
        <f>IF(AD425="OK","",SUM(AD423:AE423)-AJ428)</f>
        <v/>
      </c>
      <c r="AE426" s="3243"/>
      <c r="AF426" s="3242" t="str">
        <f>IF(AF425="OK","",SUM(AF423:AG423)-AJ428)</f>
        <v/>
      </c>
      <c r="AG426" s="3243"/>
      <c r="AH426" s="3242" t="str">
        <f>IF(AH425="OK","",SUM(AH423:AI423)-AJ428)</f>
        <v/>
      </c>
      <c r="AI426" s="3243"/>
      <c r="AJ426" s="3242" t="str">
        <f>IF(AJ425="OK","",SUM(AJ423:AK423)-AJ428)</f>
        <v/>
      </c>
      <c r="AK426" s="3243"/>
      <c r="AL426" s="3242" t="str">
        <f>IF(AL425="OK","",SUM(AL423:AM423)-AJ428)</f>
        <v/>
      </c>
      <c r="AM426" s="3243"/>
      <c r="AN426" s="3242" t="str">
        <f>IF(AN425="OK","",SUM(AN423:AO423)-AJ428)</f>
        <v/>
      </c>
      <c r="AO426" s="3243"/>
      <c r="AP426" s="3242" t="str">
        <f>IF(AP425="OK","",SUM(AP423:AQ423)-AJ428)</f>
        <v/>
      </c>
      <c r="AQ426" s="3243"/>
      <c r="AR426" s="3242" t="str">
        <f>IF(AR425="OK","",SUM(AR423:AS423)-AJ428)</f>
        <v/>
      </c>
      <c r="AS426" s="3243"/>
      <c r="AT426" s="3242" t="str">
        <f>IF(AT425="OK","",SUM(AT423:AU423)-AJ428)</f>
        <v/>
      </c>
      <c r="AU426" s="3243"/>
      <c r="AV426" s="3242" t="str">
        <f>IF(AV425="OK","",SUM(AV423:AW423)-AJ428)</f>
        <v/>
      </c>
      <c r="AW426" s="3243"/>
      <c r="AX426" s="3242" t="str">
        <f>IF(AX425="OK","",SUM(AX423:AY423)-AJ428)</f>
        <v/>
      </c>
      <c r="AY426" s="3243"/>
      <c r="AZ426" s="3242" t="str">
        <f>IF(AZ425="OK","",SUM(AZ423:BA423)-AJ428)</f>
        <v/>
      </c>
      <c r="BA426" s="3243"/>
      <c r="BB426" s="3242" t="str">
        <f>IF(BB425="OK","",SUM(BB423:BC423)-AJ428)</f>
        <v/>
      </c>
      <c r="BC426" s="3243"/>
      <c r="BD426" s="411"/>
      <c r="BE426" s="3242" t="str">
        <f>IF(BE425="OK","",SUM(BE423:BF423)-BK428)</f>
        <v/>
      </c>
      <c r="BF426" s="3243"/>
      <c r="BG426" s="3242" t="str">
        <f>IF(BG425="OK","",SUM(BG423:BH423)-BK428)</f>
        <v/>
      </c>
      <c r="BH426" s="3243"/>
      <c r="BI426" s="3242" t="str">
        <f>IF(BI425="OK","",SUM(BI423:BJ423)-BK428)</f>
        <v/>
      </c>
      <c r="BJ426" s="3243"/>
      <c r="BK426" s="3242" t="str">
        <f>IF(BK425="OK","",SUM(BK423:BL423)-BK428)</f>
        <v/>
      </c>
      <c r="BL426" s="3243"/>
      <c r="BM426" s="3242" t="str">
        <f>IF(BM425="OK","",SUM(BM423:BN423)-BK428)</f>
        <v/>
      </c>
      <c r="BN426" s="3243"/>
      <c r="BO426" s="3242" t="str">
        <f>IF(BO425="OK","",SUM(BO423:BP423)-BK428)</f>
        <v/>
      </c>
      <c r="BP426" s="3243"/>
      <c r="BQ426" s="3242" t="str">
        <f>IF(BQ425="OK","",SUM(BQ423:BR423)-BK428)</f>
        <v/>
      </c>
      <c r="BR426" s="3243"/>
      <c r="BS426" s="3242" t="str">
        <f>IF(BS425="OK","",SUM(BS423:BT423)-BK428)</f>
        <v/>
      </c>
      <c r="BT426" s="3243"/>
      <c r="BU426" s="3242" t="str">
        <f>IF(BU425="OK","",SUM(BU423:BV423)-BK428)</f>
        <v/>
      </c>
      <c r="BV426" s="3243"/>
      <c r="BW426" s="3242" t="str">
        <f>IF(BW425="OK","",SUM(BW423:BX423)-BK428)</f>
        <v/>
      </c>
      <c r="BX426" s="3243"/>
      <c r="BY426" s="3242" t="str">
        <f>IF(BY425="OK","",SUM(BY423:BZ423)-BK428)</f>
        <v/>
      </c>
      <c r="BZ426" s="3243"/>
      <c r="CA426" s="3242" t="str">
        <f>IF(CA425="OK","",SUM(CA423:CB423)-BK428)</f>
        <v/>
      </c>
      <c r="CB426" s="3243"/>
      <c r="CC426" s="3242" t="str">
        <f>IF(CC425="OK","",SUM(CC423:CD423)-BK428)</f>
        <v/>
      </c>
      <c r="CD426" s="3243"/>
      <c r="CE426" s="412"/>
      <c r="CF426" s="3242" t="str">
        <f>IF(CF425="OK","",SUM(CF423:CG423)-CL428)</f>
        <v/>
      </c>
      <c r="CG426" s="3243"/>
      <c r="CH426" s="3242" t="str">
        <f>IF(CH425="OK","",SUM(CH423:CI423)-CL428)</f>
        <v/>
      </c>
      <c r="CI426" s="3243"/>
      <c r="CJ426" s="3242" t="str">
        <f>IF(CJ425="OK","",SUM(CJ423:CK423)-CL428)</f>
        <v/>
      </c>
      <c r="CK426" s="3243"/>
      <c r="CL426" s="3242" t="str">
        <f>IF(CL425="OK","",SUM(CL423:CM423)-CL428)</f>
        <v/>
      </c>
      <c r="CM426" s="3243"/>
      <c r="CN426" s="3242" t="str">
        <f>IF(CN425="OK","",SUM(CN423:CO423)-CL428)</f>
        <v/>
      </c>
      <c r="CO426" s="3243"/>
      <c r="CP426" s="3242" t="str">
        <f>IF(CP425="OK","",SUM(CP423:CQ423)-CL428)</f>
        <v/>
      </c>
      <c r="CQ426" s="3243"/>
      <c r="CR426" s="3242" t="str">
        <f>IF(CR425="OK","",SUM(CR423:CS423)-CL428)</f>
        <v/>
      </c>
      <c r="CS426" s="3243"/>
      <c r="CT426" s="3242" t="str">
        <f>IF(CT425="OK","",SUM(CT423:CU423)-CL428)</f>
        <v/>
      </c>
      <c r="CU426" s="3243"/>
      <c r="CV426" s="3242" t="str">
        <f>IF(CV425="OK","",SUM(CV423:CW423)-CL428)</f>
        <v/>
      </c>
      <c r="CW426" s="3243"/>
      <c r="CX426" s="3242" t="str">
        <f>IF(CX425="OK","",SUM(CX423:CY423)-CL428)</f>
        <v/>
      </c>
      <c r="CY426" s="3243"/>
      <c r="CZ426" s="3242" t="str">
        <f>IF(CZ425="OK","",SUM(CZ423:DA423)-CL428)</f>
        <v/>
      </c>
      <c r="DA426" s="3243"/>
      <c r="DB426" s="3242" t="str">
        <f>IF(DB425="OK","",SUM(DB423:DC423)-CL428)</f>
        <v/>
      </c>
      <c r="DC426" s="3243"/>
      <c r="DD426" s="3242" t="str">
        <f>IF(DD425="OK","",SUM(DD423:DE423)-CL428)</f>
        <v/>
      </c>
      <c r="DE426" s="3243"/>
      <c r="DF426" s="457" t="s">
        <v>1090</v>
      </c>
      <c r="DG426" s="408"/>
      <c r="DH426" s="408"/>
      <c r="DI426" s="408"/>
      <c r="DJ426" s="270"/>
      <c r="DK426" s="270"/>
      <c r="DL426" s="270"/>
      <c r="DM426" s="270"/>
      <c r="DN426" s="270"/>
      <c r="DO426" s="1122"/>
      <c r="DP426" s="564">
        <v>0</v>
      </c>
      <c r="DQ426" s="200">
        <v>0</v>
      </c>
      <c r="DR426" s="200">
        <v>0</v>
      </c>
      <c r="DS426" s="200">
        <v>0</v>
      </c>
      <c r="DT426" s="200">
        <v>0</v>
      </c>
      <c r="DU426" s="200">
        <v>0</v>
      </c>
      <c r="DV426" s="200">
        <v>0</v>
      </c>
      <c r="DW426" s="200">
        <v>0</v>
      </c>
      <c r="DX426" s="200">
        <v>0</v>
      </c>
      <c r="DY426" s="397"/>
    </row>
    <row r="427" spans="1:129" ht="15.95" customHeight="1">
      <c r="B427" s="541">
        <f>COUNTA(B253:B286)</f>
        <v>10</v>
      </c>
      <c r="C427" s="1124" t="s">
        <v>1091</v>
      </c>
      <c r="D427" s="460"/>
      <c r="E427" s="461"/>
      <c r="F427" s="461"/>
      <c r="G427" s="461"/>
      <c r="H427" s="462"/>
      <c r="I427" s="459" t="s">
        <v>1092</v>
      </c>
      <c r="J427" s="460"/>
      <c r="K427" s="461"/>
      <c r="L427" s="461"/>
      <c r="M427" s="461"/>
      <c r="N427" s="463"/>
      <c r="O427" s="459" t="s">
        <v>1093</v>
      </c>
      <c r="P427" s="461"/>
      <c r="Q427" s="461"/>
      <c r="R427" s="461"/>
      <c r="S427" s="463"/>
      <c r="T427" s="459" t="s">
        <v>1094</v>
      </c>
      <c r="U427" s="464"/>
      <c r="V427" s="461"/>
      <c r="W427" s="461"/>
      <c r="X427" s="461"/>
      <c r="Y427" s="461"/>
      <c r="Z427" s="461"/>
      <c r="AA427" s="461"/>
      <c r="AB427" s="463"/>
      <c r="AC427" s="410"/>
      <c r="AD427" s="1124" t="s">
        <v>1091</v>
      </c>
      <c r="AE427" s="460"/>
      <c r="AF427" s="461"/>
      <c r="AG427" s="461"/>
      <c r="AH427" s="461"/>
      <c r="AI427" s="462"/>
      <c r="AJ427" s="459" t="s">
        <v>1092</v>
      </c>
      <c r="AK427" s="460"/>
      <c r="AL427" s="461"/>
      <c r="AM427" s="461"/>
      <c r="AN427" s="461"/>
      <c r="AO427" s="463"/>
      <c r="AP427" s="459" t="s">
        <v>1093</v>
      </c>
      <c r="AQ427" s="461"/>
      <c r="AR427" s="461"/>
      <c r="AS427" s="461"/>
      <c r="AT427" s="463"/>
      <c r="AU427" s="459" t="s">
        <v>1094</v>
      </c>
      <c r="AV427" s="464"/>
      <c r="AW427" s="461"/>
      <c r="AX427" s="461"/>
      <c r="AY427" s="461"/>
      <c r="AZ427" s="461"/>
      <c r="BA427" s="461"/>
      <c r="BB427" s="461"/>
      <c r="BC427" s="463"/>
      <c r="BD427" s="411"/>
      <c r="BE427" s="1124" t="s">
        <v>1091</v>
      </c>
      <c r="BF427" s="460"/>
      <c r="BG427" s="461"/>
      <c r="BH427" s="461"/>
      <c r="BI427" s="461"/>
      <c r="BJ427" s="462"/>
      <c r="BK427" s="459" t="s">
        <v>1092</v>
      </c>
      <c r="BL427" s="460"/>
      <c r="BM427" s="461"/>
      <c r="BN427" s="461"/>
      <c r="BO427" s="461"/>
      <c r="BP427" s="463"/>
      <c r="BQ427" s="459" t="s">
        <v>1093</v>
      </c>
      <c r="BR427" s="461"/>
      <c r="BS427" s="461"/>
      <c r="BT427" s="461"/>
      <c r="BU427" s="463"/>
      <c r="BV427" s="459" t="s">
        <v>1094</v>
      </c>
      <c r="BW427" s="464"/>
      <c r="BX427" s="461"/>
      <c r="BY427" s="461"/>
      <c r="BZ427" s="461"/>
      <c r="CA427" s="461"/>
      <c r="CB427" s="461"/>
      <c r="CC427" s="461"/>
      <c r="CD427" s="463"/>
      <c r="CE427" s="412"/>
      <c r="CF427" s="1124" t="s">
        <v>1091</v>
      </c>
      <c r="CG427" s="460"/>
      <c r="CH427" s="461"/>
      <c r="CI427" s="461"/>
      <c r="CJ427" s="461"/>
      <c r="CK427" s="462"/>
      <c r="CL427" s="459" t="s">
        <v>1092</v>
      </c>
      <c r="CM427" s="460"/>
      <c r="CN427" s="461"/>
      <c r="CO427" s="461"/>
      <c r="CP427" s="461"/>
      <c r="CQ427" s="463"/>
      <c r="CR427" s="459" t="s">
        <v>1093</v>
      </c>
      <c r="CS427" s="461"/>
      <c r="CT427" s="461"/>
      <c r="CU427" s="461"/>
      <c r="CV427" s="463"/>
      <c r="CW427" s="459" t="s">
        <v>1094</v>
      </c>
      <c r="CX427" s="464"/>
      <c r="CY427" s="461"/>
      <c r="CZ427" s="461"/>
      <c r="DA427" s="461"/>
      <c r="DB427" s="461"/>
      <c r="DC427" s="461"/>
      <c r="DD427" s="461"/>
      <c r="DE427" s="463"/>
      <c r="DF427" s="3634">
        <f>B427</f>
        <v>10</v>
      </c>
      <c r="DG427" s="3635"/>
      <c r="DH427" s="3635"/>
      <c r="DI427" s="542" t="s">
        <v>1095</v>
      </c>
      <c r="DJ427" s="542"/>
      <c r="DK427" s="270"/>
      <c r="DL427" s="270"/>
      <c r="DM427" s="270"/>
      <c r="DN427" s="270"/>
      <c r="DO427" s="1122"/>
      <c r="DP427" s="564">
        <v>0</v>
      </c>
      <c r="DQ427" s="200">
        <v>0</v>
      </c>
      <c r="DR427" s="200">
        <v>0</v>
      </c>
      <c r="DS427" s="200">
        <v>0</v>
      </c>
      <c r="DT427" s="200">
        <v>0</v>
      </c>
      <c r="DU427" s="200">
        <v>0</v>
      </c>
      <c r="DV427" s="200">
        <v>0</v>
      </c>
      <c r="DW427" s="200">
        <v>0</v>
      </c>
      <c r="DX427" s="200">
        <v>0</v>
      </c>
      <c r="DY427" s="397"/>
    </row>
    <row r="428" spans="1:129" ht="15.95" customHeight="1" thickBot="1">
      <c r="B428" s="466" t="s">
        <v>1096</v>
      </c>
      <c r="C428" s="3198">
        <v>20</v>
      </c>
      <c r="D428" s="3199"/>
      <c r="E428" s="3199"/>
      <c r="F428" s="3199"/>
      <c r="G428" s="3199"/>
      <c r="H428" s="3200"/>
      <c r="I428" s="3201">
        <f>(J421/P421)*C428</f>
        <v>4</v>
      </c>
      <c r="J428" s="3202"/>
      <c r="K428" s="3202"/>
      <c r="L428" s="3202"/>
      <c r="M428" s="3202"/>
      <c r="N428" s="3203"/>
      <c r="O428" s="3201">
        <f>SUM(C423:AB423)</f>
        <v>0</v>
      </c>
      <c r="P428" s="3202"/>
      <c r="Q428" s="3202"/>
      <c r="R428" s="3202"/>
      <c r="S428" s="3203"/>
      <c r="T428" s="3201" t="str">
        <f>IF(O428&lt;=I428,"OK","Trop")</f>
        <v>OK</v>
      </c>
      <c r="U428" s="3202"/>
      <c r="V428" s="3202"/>
      <c r="W428" s="3202"/>
      <c r="X428" s="3202"/>
      <c r="Y428" s="3196" t="str">
        <f>IF(O428&lt;=I428,"",IF(O428&gt;I428,O428-I428))</f>
        <v/>
      </c>
      <c r="Z428" s="3196"/>
      <c r="AA428" s="3196"/>
      <c r="AB428" s="3197"/>
      <c r="AC428" s="410"/>
      <c r="AD428" s="3198">
        <v>20</v>
      </c>
      <c r="AE428" s="3199"/>
      <c r="AF428" s="3199"/>
      <c r="AG428" s="3199"/>
      <c r="AH428" s="3199"/>
      <c r="AI428" s="3200"/>
      <c r="AJ428" s="3201">
        <f>(AK421/AQ421)*AD428</f>
        <v>6</v>
      </c>
      <c r="AK428" s="3202"/>
      <c r="AL428" s="3202"/>
      <c r="AM428" s="3202"/>
      <c r="AN428" s="3202"/>
      <c r="AO428" s="3203"/>
      <c r="AP428" s="3201">
        <f>SUM(AD423:BC423)</f>
        <v>0</v>
      </c>
      <c r="AQ428" s="3202"/>
      <c r="AR428" s="3202"/>
      <c r="AS428" s="3202"/>
      <c r="AT428" s="3203"/>
      <c r="AU428" s="3201" t="str">
        <f>IF(AP428&lt;=AJ428,"OK","Trop")</f>
        <v>OK</v>
      </c>
      <c r="AV428" s="3202"/>
      <c r="AW428" s="3202"/>
      <c r="AX428" s="3202"/>
      <c r="AY428" s="3202"/>
      <c r="AZ428" s="3196" t="str">
        <f>IF(AP428&lt;=AJ428,"",IF(AP428&gt;AJ428,AP428-AJ428))</f>
        <v/>
      </c>
      <c r="BA428" s="3196"/>
      <c r="BB428" s="3196"/>
      <c r="BC428" s="3197"/>
      <c r="BD428" s="411"/>
      <c r="BE428" s="3198">
        <v>20</v>
      </c>
      <c r="BF428" s="3199"/>
      <c r="BG428" s="3199"/>
      <c r="BH428" s="3199"/>
      <c r="BI428" s="3199"/>
      <c r="BJ428" s="3200"/>
      <c r="BK428" s="3201">
        <f>(BL421/BR421)*BE428</f>
        <v>6</v>
      </c>
      <c r="BL428" s="3202"/>
      <c r="BM428" s="3202"/>
      <c r="BN428" s="3202"/>
      <c r="BO428" s="3202"/>
      <c r="BP428" s="3203"/>
      <c r="BQ428" s="3201">
        <f>SUM(BE423:CD423)</f>
        <v>0</v>
      </c>
      <c r="BR428" s="3202"/>
      <c r="BS428" s="3202"/>
      <c r="BT428" s="3202"/>
      <c r="BU428" s="3203"/>
      <c r="BV428" s="3201" t="str">
        <f>IF(BQ428&lt;=BK428,"OK","Trop")</f>
        <v>OK</v>
      </c>
      <c r="BW428" s="3202"/>
      <c r="BX428" s="3202"/>
      <c r="BY428" s="3202"/>
      <c r="BZ428" s="3202"/>
      <c r="CA428" s="3196" t="str">
        <f>IF(BQ428&lt;=BK428,"",IF(BQ428&gt;BK428,BQ428-BK428))</f>
        <v/>
      </c>
      <c r="CB428" s="3196"/>
      <c r="CC428" s="3196"/>
      <c r="CD428" s="3197"/>
      <c r="CE428" s="412"/>
      <c r="CF428" s="3198">
        <v>40</v>
      </c>
      <c r="CG428" s="3199"/>
      <c r="CH428" s="3199"/>
      <c r="CI428" s="3199"/>
      <c r="CJ428" s="3199"/>
      <c r="CK428" s="3200"/>
      <c r="CL428" s="3201">
        <f>(CM421/CS421)*CF428</f>
        <v>8</v>
      </c>
      <c r="CM428" s="3202"/>
      <c r="CN428" s="3202"/>
      <c r="CO428" s="3202"/>
      <c r="CP428" s="3202"/>
      <c r="CQ428" s="3203"/>
      <c r="CR428" s="3201">
        <f>SUM(CF423:DE423)</f>
        <v>0</v>
      </c>
      <c r="CS428" s="3202"/>
      <c r="CT428" s="3202"/>
      <c r="CU428" s="3202"/>
      <c r="CV428" s="3203"/>
      <c r="CW428" s="3201" t="str">
        <f>IF(CR428&lt;=CL428,"OK","Trop")</f>
        <v>OK</v>
      </c>
      <c r="CX428" s="3202"/>
      <c r="CY428" s="3202"/>
      <c r="CZ428" s="3202"/>
      <c r="DA428" s="3202"/>
      <c r="DB428" s="3196" t="str">
        <f>IF(CR428&lt;=CL428,"",IF(CR428&gt;CL428,CR428-CL428))</f>
        <v/>
      </c>
      <c r="DC428" s="3196"/>
      <c r="DD428" s="3196"/>
      <c r="DE428" s="3197"/>
      <c r="DF428" s="1125" t="s">
        <v>1164</v>
      </c>
      <c r="DG428" s="1126"/>
      <c r="DH428" s="1126"/>
      <c r="DI428" s="1126"/>
      <c r="DJ428" s="1126"/>
      <c r="DK428" s="1126"/>
      <c r="DL428" s="1126"/>
      <c r="DM428" s="1126"/>
      <c r="DN428" s="1126"/>
      <c r="DO428" s="1127"/>
      <c r="DP428" s="564">
        <v>0</v>
      </c>
      <c r="DQ428" s="200">
        <v>0</v>
      </c>
      <c r="DR428" s="200">
        <v>0</v>
      </c>
      <c r="DS428" s="200">
        <v>0</v>
      </c>
      <c r="DT428" s="200">
        <v>0</v>
      </c>
      <c r="DU428" s="200">
        <v>0</v>
      </c>
      <c r="DV428" s="200">
        <v>0</v>
      </c>
      <c r="DW428" s="200">
        <v>0</v>
      </c>
      <c r="DX428" s="200">
        <v>0</v>
      </c>
      <c r="DY428" s="397"/>
    </row>
    <row r="429" spans="1:129" s="639" customFormat="1" ht="21" customHeight="1">
      <c r="A429" s="659"/>
      <c r="B429" s="733"/>
      <c r="C429" s="733"/>
      <c r="D429" s="733"/>
      <c r="E429" s="733"/>
      <c r="F429" s="733"/>
      <c r="G429" s="733"/>
      <c r="H429" s="733"/>
      <c r="I429" s="733"/>
      <c r="J429" s="733"/>
      <c r="K429" s="733"/>
      <c r="L429" s="733"/>
      <c r="M429" s="733"/>
      <c r="N429" s="733"/>
      <c r="O429" s="733"/>
      <c r="P429" s="733"/>
      <c r="Q429" s="733"/>
      <c r="R429" s="733"/>
      <c r="S429" s="733"/>
      <c r="T429" s="733"/>
      <c r="U429" s="733"/>
      <c r="V429" s="733"/>
      <c r="W429" s="733"/>
      <c r="X429" s="733"/>
      <c r="Y429" s="733"/>
      <c r="Z429" s="733"/>
      <c r="AA429" s="733"/>
      <c r="AB429" s="733"/>
      <c r="AC429" s="733"/>
      <c r="AD429" s="733"/>
      <c r="AE429" s="733"/>
      <c r="AF429" s="733"/>
      <c r="AG429" s="733"/>
      <c r="AH429" s="733"/>
      <c r="AI429" s="733"/>
      <c r="AJ429" s="733"/>
      <c r="AK429" s="733"/>
      <c r="AL429" s="733"/>
      <c r="AM429" s="733"/>
      <c r="AN429" s="733"/>
      <c r="AO429" s="733"/>
      <c r="AP429" s="733"/>
      <c r="AQ429" s="733"/>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c r="BP429" s="733"/>
      <c r="BQ429" s="733"/>
      <c r="BR429" s="733"/>
      <c r="BS429" s="733"/>
      <c r="BT429" s="733"/>
      <c r="BU429" s="733"/>
      <c r="BV429" s="733"/>
      <c r="BW429" s="733"/>
      <c r="BX429" s="733"/>
      <c r="BY429" s="733"/>
      <c r="BZ429" s="733"/>
      <c r="CA429" s="733"/>
      <c r="CB429" s="733"/>
      <c r="CC429" s="733"/>
      <c r="CD429" s="733"/>
      <c r="CE429" s="733"/>
      <c r="CF429" s="733"/>
      <c r="CG429" s="733"/>
      <c r="CH429" s="733"/>
      <c r="CI429" s="733"/>
      <c r="CJ429" s="733"/>
      <c r="CK429" s="733"/>
      <c r="CL429" s="733"/>
      <c r="CM429" s="733"/>
      <c r="CN429" s="733"/>
      <c r="CO429" s="733"/>
      <c r="CP429" s="733"/>
      <c r="CQ429" s="733"/>
      <c r="CR429" s="733"/>
      <c r="CS429" s="733"/>
      <c r="CT429" s="733"/>
      <c r="CU429" s="733"/>
      <c r="CV429" s="733"/>
      <c r="CW429" s="733"/>
      <c r="CX429" s="733"/>
      <c r="CY429" s="733"/>
      <c r="CZ429" s="733"/>
      <c r="DA429" s="733"/>
      <c r="DB429" s="733"/>
      <c r="DC429" s="733"/>
      <c r="DD429" s="733"/>
      <c r="DE429" s="733"/>
      <c r="DF429" s="733"/>
      <c r="DG429" s="733"/>
      <c r="DH429" s="733"/>
      <c r="DI429" s="200"/>
      <c r="DJ429" s="200"/>
      <c r="DK429" s="200"/>
      <c r="DL429" s="200"/>
      <c r="DM429" s="200"/>
      <c r="DN429" s="200"/>
      <c r="DO429" s="200"/>
      <c r="DP429" s="200"/>
      <c r="DQ429" s="200"/>
      <c r="DR429" s="200"/>
      <c r="DS429" s="200"/>
      <c r="DT429" s="200">
        <v>0</v>
      </c>
      <c r="DU429" s="200">
        <v>0</v>
      </c>
      <c r="DV429" s="200">
        <v>0</v>
      </c>
      <c r="DW429" s="200">
        <v>0</v>
      </c>
      <c r="DX429" s="200">
        <v>0</v>
      </c>
      <c r="DY429" s="397"/>
    </row>
    <row r="430" spans="1:129" ht="34.5" customHeight="1">
      <c r="B430" s="913" t="s">
        <v>73</v>
      </c>
      <c r="C430" s="914" t="s">
        <v>17</v>
      </c>
      <c r="D430" s="915"/>
      <c r="E430" s="916"/>
      <c r="F430" s="916"/>
      <c r="G430" s="916"/>
      <c r="H430" s="916"/>
      <c r="I430" s="916"/>
      <c r="J430" s="916"/>
      <c r="K430" s="916"/>
      <c r="L430" s="916"/>
      <c r="M430" s="916"/>
      <c r="N430" s="916"/>
      <c r="O430" s="916"/>
      <c r="P430" s="916"/>
      <c r="Q430" s="916"/>
      <c r="R430" s="916"/>
      <c r="S430" s="916"/>
      <c r="T430" s="916"/>
      <c r="U430" s="917"/>
      <c r="V430" s="917"/>
      <c r="W430" s="917"/>
      <c r="X430" s="917"/>
      <c r="Y430" s="916"/>
      <c r="Z430" s="916"/>
      <c r="AA430" s="918"/>
      <c r="AB430" s="916"/>
      <c r="AC430" s="919"/>
      <c r="AD430" s="920" t="s">
        <v>18</v>
      </c>
      <c r="AE430" s="921"/>
      <c r="AF430" s="922"/>
      <c r="AG430" s="922"/>
      <c r="AH430" s="923"/>
      <c r="AI430" s="923"/>
      <c r="AJ430" s="922"/>
      <c r="AK430" s="922"/>
      <c r="AL430" s="923"/>
      <c r="AM430" s="923"/>
      <c r="AN430" s="923"/>
      <c r="AO430" s="923"/>
      <c r="AP430" s="923"/>
      <c r="AQ430" s="923"/>
      <c r="AR430" s="923"/>
      <c r="AS430" s="923"/>
      <c r="AT430" s="923"/>
      <c r="AU430" s="923"/>
      <c r="AV430" s="923"/>
      <c r="AW430" s="923"/>
      <c r="AX430" s="923"/>
      <c r="AY430" s="923"/>
      <c r="AZ430" s="923"/>
      <c r="BA430" s="923"/>
      <c r="BB430" s="924"/>
      <c r="BC430" s="923"/>
      <c r="BD430" s="925"/>
      <c r="BE430" s="926" t="s">
        <v>19</v>
      </c>
      <c r="BF430" s="926"/>
      <c r="BG430" s="927"/>
      <c r="BH430" s="927"/>
      <c r="BI430" s="928"/>
      <c r="BJ430" s="928"/>
      <c r="BK430" s="928"/>
      <c r="BL430" s="928"/>
      <c r="BM430" s="927"/>
      <c r="BN430" s="927"/>
      <c r="BO430" s="927"/>
      <c r="BP430" s="927"/>
      <c r="BQ430" s="927"/>
      <c r="BR430" s="927"/>
      <c r="BS430" s="927"/>
      <c r="BT430" s="928"/>
      <c r="BU430" s="927"/>
      <c r="BV430" s="927"/>
      <c r="BW430" s="927"/>
      <c r="BX430" s="927"/>
      <c r="BY430" s="927"/>
      <c r="BZ430" s="927"/>
      <c r="CA430" s="927"/>
      <c r="CB430" s="927"/>
      <c r="CC430" s="929"/>
      <c r="CD430" s="927"/>
      <c r="CE430" s="930" t="s">
        <v>20</v>
      </c>
      <c r="CF430" s="931"/>
      <c r="CG430" s="930"/>
      <c r="CH430" s="932"/>
      <c r="CI430" s="932"/>
      <c r="CJ430" s="932"/>
      <c r="CK430" s="932"/>
      <c r="CL430" s="933"/>
      <c r="CM430" s="933"/>
      <c r="CN430" s="932"/>
      <c r="CO430" s="932"/>
      <c r="CP430" s="933"/>
      <c r="CQ430" s="933"/>
      <c r="CR430" s="933"/>
      <c r="CS430" s="933"/>
      <c r="CT430" s="933"/>
      <c r="CU430" s="933"/>
      <c r="CV430" s="933"/>
      <c r="CW430" s="933"/>
      <c r="CX430" s="933"/>
      <c r="CY430" s="933"/>
      <c r="CZ430" s="933"/>
      <c r="DA430" s="933"/>
      <c r="DB430" s="933"/>
      <c r="DC430" s="933"/>
      <c r="DD430" s="933"/>
      <c r="DE430" s="933"/>
      <c r="DF430" s="934"/>
      <c r="DG430" s="934"/>
      <c r="DH430" s="544"/>
      <c r="DI430" s="270">
        <v>0</v>
      </c>
      <c r="DJ430" s="270">
        <v>0</v>
      </c>
      <c r="DK430" s="95"/>
      <c r="DL430" s="407" t="s">
        <v>1248</v>
      </c>
      <c r="DM430" s="408"/>
      <c r="DN430" s="408"/>
      <c r="DO430" s="408"/>
      <c r="DP430" s="200"/>
      <c r="DQ430" s="200"/>
      <c r="DR430" s="200"/>
      <c r="DS430" s="200"/>
      <c r="DT430" s="200">
        <v>0</v>
      </c>
      <c r="DU430" s="200">
        <v>0</v>
      </c>
      <c r="DV430" s="200">
        <v>0</v>
      </c>
      <c r="DW430" s="200">
        <v>0</v>
      </c>
      <c r="DX430" s="200">
        <v>0</v>
      </c>
      <c r="DY430" s="397"/>
    </row>
    <row r="431" spans="1:129" s="639" customFormat="1" ht="21" customHeight="1">
      <c r="A431" s="659"/>
      <c r="B431" s="733"/>
      <c r="C431" s="733"/>
      <c r="D431" s="733"/>
      <c r="E431" s="733"/>
      <c r="F431" s="733"/>
      <c r="G431" s="733"/>
      <c r="H431" s="733"/>
      <c r="I431" s="733"/>
      <c r="J431" s="733"/>
      <c r="K431" s="733"/>
      <c r="L431" s="733"/>
      <c r="M431" s="733"/>
      <c r="N431" s="733"/>
      <c r="O431" s="733"/>
      <c r="P431" s="733"/>
      <c r="Q431" s="733"/>
      <c r="R431" s="733"/>
      <c r="S431" s="733"/>
      <c r="T431" s="733"/>
      <c r="U431" s="733"/>
      <c r="V431" s="733"/>
      <c r="W431" s="733"/>
      <c r="X431" s="733"/>
      <c r="Y431" s="733"/>
      <c r="Z431" s="733"/>
      <c r="AA431" s="733"/>
      <c r="AB431" s="733"/>
      <c r="AC431" s="733"/>
      <c r="AD431" s="733"/>
      <c r="AE431" s="733"/>
      <c r="AF431" s="733"/>
      <c r="AG431" s="733"/>
      <c r="AH431" s="733"/>
      <c r="AI431" s="733"/>
      <c r="AJ431" s="733"/>
      <c r="AK431" s="733"/>
      <c r="AL431" s="733"/>
      <c r="AM431" s="733"/>
      <c r="AN431" s="733"/>
      <c r="AO431" s="733"/>
      <c r="AP431" s="733"/>
      <c r="AQ431" s="733"/>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c r="BP431" s="733"/>
      <c r="BQ431" s="733"/>
      <c r="BR431" s="733"/>
      <c r="BS431" s="733"/>
      <c r="BT431" s="733"/>
      <c r="BU431" s="733"/>
      <c r="BV431" s="733"/>
      <c r="BW431" s="733"/>
      <c r="BX431" s="733"/>
      <c r="BY431" s="733"/>
      <c r="BZ431" s="733"/>
      <c r="CA431" s="733"/>
      <c r="CB431" s="733"/>
      <c r="CC431" s="733"/>
      <c r="CD431" s="733"/>
      <c r="CE431" s="733"/>
      <c r="CF431" s="733"/>
      <c r="CG431" s="733"/>
      <c r="CH431" s="733"/>
      <c r="CI431" s="733"/>
      <c r="CJ431" s="733"/>
      <c r="CK431" s="733"/>
      <c r="CL431" s="733"/>
      <c r="CM431" s="733"/>
      <c r="CN431" s="733"/>
      <c r="CO431" s="733"/>
      <c r="CP431" s="733"/>
      <c r="CQ431" s="733"/>
      <c r="CR431" s="733"/>
      <c r="CS431" s="733"/>
      <c r="CT431" s="733"/>
      <c r="CU431" s="733"/>
      <c r="CV431" s="733"/>
      <c r="CW431" s="733"/>
      <c r="CX431" s="733"/>
      <c r="CY431" s="733"/>
      <c r="CZ431" s="733"/>
      <c r="DA431" s="733"/>
      <c r="DB431" s="733"/>
      <c r="DC431" s="733"/>
      <c r="DD431" s="733"/>
      <c r="DE431" s="733"/>
      <c r="DF431" s="733"/>
      <c r="DG431" s="733"/>
      <c r="DH431" s="733"/>
      <c r="DI431" s="200"/>
      <c r="DJ431" s="200"/>
      <c r="DK431" s="200"/>
      <c r="DL431" s="200"/>
      <c r="DM431" s="200"/>
      <c r="DN431" s="200"/>
      <c r="DO431" s="200"/>
      <c r="DP431" s="200"/>
      <c r="DQ431" s="200"/>
      <c r="DR431" s="200"/>
      <c r="DS431" s="200"/>
      <c r="DT431" s="200">
        <v>0</v>
      </c>
      <c r="DU431" s="200">
        <v>0</v>
      </c>
      <c r="DV431" s="200">
        <v>0</v>
      </c>
      <c r="DW431" s="200">
        <v>0</v>
      </c>
      <c r="DX431" s="200">
        <v>0</v>
      </c>
      <c r="DY431" s="397"/>
    </row>
    <row r="432" spans="1:129" ht="15.95" customHeight="1">
      <c r="A432" s="129"/>
      <c r="B432" s="1246"/>
      <c r="C432" s="1246"/>
      <c r="D432" s="1246"/>
      <c r="E432" s="1246"/>
      <c r="F432" s="1246"/>
      <c r="G432" s="1246"/>
      <c r="H432" s="1246"/>
      <c r="I432" s="1246"/>
      <c r="J432" s="1246"/>
      <c r="K432" s="1246"/>
      <c r="L432" s="1246"/>
      <c r="M432" s="1246"/>
      <c r="N432" s="1246"/>
      <c r="O432" s="1246"/>
      <c r="P432" s="1246"/>
      <c r="Q432" s="1246"/>
      <c r="R432" s="1246"/>
      <c r="S432" s="1246"/>
      <c r="T432" s="1246"/>
      <c r="U432" s="1246"/>
      <c r="V432" s="1246"/>
      <c r="W432" s="1246"/>
      <c r="X432" s="1246"/>
      <c r="Y432" s="1246"/>
      <c r="Z432" s="1246"/>
      <c r="AA432" s="1246"/>
      <c r="AB432" s="1246"/>
      <c r="AC432" s="1246"/>
      <c r="AD432" s="1246"/>
      <c r="AE432" s="1246"/>
      <c r="AF432" s="1246"/>
      <c r="AG432" s="1246"/>
      <c r="AH432" s="1246"/>
      <c r="AI432" s="1246"/>
      <c r="AJ432" s="1246"/>
      <c r="AK432" s="1246"/>
      <c r="AL432" s="1246"/>
      <c r="AM432" s="1246"/>
      <c r="AN432" s="1246"/>
      <c r="AO432" s="1246"/>
      <c r="AP432" s="1246"/>
      <c r="AQ432" s="1246"/>
      <c r="AR432" s="1246"/>
      <c r="AS432" s="1246"/>
      <c r="AT432" s="1246"/>
      <c r="AU432" s="1246"/>
      <c r="AV432" s="1246"/>
      <c r="AW432" s="1246"/>
      <c r="AX432" s="1246"/>
      <c r="AY432" s="1246"/>
      <c r="AZ432" s="1246"/>
      <c r="BA432" s="1246"/>
      <c r="BB432" s="1246"/>
      <c r="BC432" s="1246"/>
      <c r="BD432" s="1246"/>
      <c r="BE432" s="1246"/>
      <c r="BF432" s="1246"/>
      <c r="BG432" s="1246"/>
      <c r="BH432" s="1246"/>
      <c r="BI432" s="1246"/>
      <c r="BJ432" s="1246"/>
      <c r="BK432" s="1246"/>
      <c r="BL432" s="1246"/>
      <c r="BM432" s="1246"/>
      <c r="BN432" s="1246"/>
      <c r="BO432" s="1246"/>
      <c r="BP432" s="1246"/>
      <c r="BQ432" s="1246"/>
      <c r="BR432" s="1246"/>
      <c r="BS432" s="1246"/>
      <c r="BT432" s="1246"/>
      <c r="BU432" s="1246"/>
      <c r="BV432" s="1246"/>
      <c r="BW432" s="1246"/>
      <c r="BX432" s="1246"/>
      <c r="BY432" s="1246"/>
      <c r="BZ432" s="1246"/>
      <c r="CA432" s="1246"/>
      <c r="CB432" s="1246"/>
      <c r="CC432" s="1246"/>
      <c r="CD432" s="1246"/>
      <c r="CE432" s="1246"/>
      <c r="CF432" s="1246"/>
      <c r="CG432" s="1246"/>
      <c r="CH432" s="1246"/>
      <c r="CI432" s="1246"/>
      <c r="CJ432" s="1246"/>
      <c r="CK432" s="1246"/>
      <c r="CL432" s="1246"/>
      <c r="CM432" s="1246"/>
      <c r="CN432" s="1246"/>
      <c r="CO432" s="1246"/>
      <c r="CP432" s="1246"/>
      <c r="CQ432" s="1246"/>
      <c r="CR432" s="1246"/>
      <c r="CS432" s="1246"/>
      <c r="CT432" s="1246"/>
      <c r="CU432" s="1246"/>
      <c r="CV432" s="1246"/>
      <c r="CW432" s="1246"/>
      <c r="CX432" s="1246"/>
      <c r="CY432" s="1246"/>
      <c r="CZ432" s="1246"/>
      <c r="DA432" s="1246"/>
      <c r="DB432" s="1246"/>
      <c r="DC432" s="1246"/>
      <c r="DD432" s="1246"/>
      <c r="DE432" s="1246"/>
      <c r="DF432" s="1246"/>
      <c r="DG432" s="1246"/>
      <c r="DH432" s="1157"/>
      <c r="DI432" s="1158"/>
      <c r="DJ432" s="1158"/>
      <c r="DK432" s="1158"/>
      <c r="DL432" s="1158"/>
      <c r="DM432" s="1158"/>
      <c r="DN432" s="1158"/>
      <c r="DO432" s="1158"/>
      <c r="DP432" s="1158"/>
      <c r="DQ432" s="1158"/>
      <c r="DR432" s="1158"/>
      <c r="DS432" s="1158"/>
      <c r="DT432" s="1158"/>
      <c r="DU432" s="1158"/>
      <c r="DV432" s="1158"/>
      <c r="DW432" s="1158"/>
      <c r="DX432" s="1158"/>
      <c r="DY432" s="397"/>
    </row>
    <row r="433" spans="1:129" s="1420" customFormat="1" ht="35.25" customHeight="1">
      <c r="B433" s="1063">
        <f>ROW()</f>
        <v>433</v>
      </c>
      <c r="C433" s="1159" t="s">
        <v>1166</v>
      </c>
      <c r="D433" s="1159"/>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59"/>
      <c r="AG433" s="1159"/>
      <c r="AH433" s="1159"/>
      <c r="AI433" s="1159"/>
      <c r="AJ433" s="1159"/>
      <c r="AK433" s="1159"/>
      <c r="AL433" s="1159"/>
      <c r="AM433" s="1159"/>
      <c r="AN433" s="1159"/>
      <c r="AO433" s="1159"/>
      <c r="AP433" s="1159"/>
      <c r="AQ433" s="1159"/>
      <c r="AR433" s="1159"/>
      <c r="AS433" s="1159"/>
      <c r="AT433" s="1159"/>
      <c r="AU433" s="1159"/>
      <c r="AV433" s="1159"/>
      <c r="AW433" s="1159"/>
      <c r="AX433" s="1159"/>
      <c r="AY433" s="1159"/>
      <c r="AZ433" s="1159"/>
      <c r="BA433" s="1159"/>
      <c r="BB433" s="1159"/>
      <c r="BC433" s="1159"/>
      <c r="BD433" s="1159"/>
      <c r="BE433" s="1159"/>
      <c r="BF433" s="1159"/>
      <c r="BG433" s="1159"/>
      <c r="BH433" s="1159"/>
      <c r="BI433" s="1159"/>
      <c r="BJ433" s="1159"/>
      <c r="BK433" s="1159"/>
      <c r="BL433" s="1159"/>
      <c r="BM433" s="1159"/>
      <c r="BN433" s="1159"/>
      <c r="BO433" s="1159"/>
      <c r="BP433" s="1159"/>
      <c r="BQ433" s="1159"/>
      <c r="BR433" s="1159"/>
      <c r="BS433" s="1159"/>
      <c r="BT433" s="1159"/>
      <c r="BU433" s="1159"/>
      <c r="BV433" s="1159"/>
      <c r="BW433" s="1159"/>
      <c r="BX433" s="1159"/>
      <c r="BY433" s="1159"/>
      <c r="BZ433" s="1159"/>
      <c r="CA433" s="1159"/>
      <c r="CB433" s="1159"/>
      <c r="CC433" s="1159"/>
      <c r="CD433" s="1159"/>
      <c r="CE433" s="1159"/>
      <c r="CF433" s="1159"/>
      <c r="CG433" s="1159"/>
      <c r="CH433" s="1159"/>
      <c r="CI433" s="1159"/>
      <c r="CJ433" s="1159"/>
      <c r="CK433" s="1159"/>
      <c r="CL433" s="1159"/>
      <c r="CM433" s="1159"/>
      <c r="CN433" s="1159"/>
      <c r="CO433" s="1159"/>
      <c r="CP433" s="1159"/>
      <c r="CQ433" s="1159"/>
      <c r="CR433" s="1159"/>
      <c r="CS433" s="1159"/>
      <c r="CT433" s="1159"/>
      <c r="CU433" s="1159"/>
      <c r="CV433" s="1159"/>
      <c r="CW433" s="1159"/>
      <c r="CX433" s="1159"/>
      <c r="CY433" s="1159"/>
      <c r="CZ433" s="1159"/>
      <c r="DA433" s="1160" t="s">
        <v>1166</v>
      </c>
      <c r="DB433" s="1064"/>
      <c r="DC433" s="1064"/>
      <c r="DD433" s="1161" t="s">
        <v>1127</v>
      </c>
      <c r="DE433" s="3163">
        <f>ROW()</f>
        <v>433</v>
      </c>
      <c r="DF433" s="3163"/>
      <c r="DG433" s="3163"/>
      <c r="DH433" s="1162"/>
      <c r="DI433" s="1162"/>
      <c r="DJ433" s="1163"/>
      <c r="DK433" s="1162"/>
      <c r="DL433" s="1162"/>
      <c r="DM433" s="1162"/>
      <c r="DN433" s="1162"/>
      <c r="DO433" s="1162"/>
      <c r="DP433" s="1162"/>
      <c r="DQ433" s="1162"/>
      <c r="DR433" s="1162"/>
      <c r="DS433" s="1162"/>
      <c r="DT433" s="1162"/>
      <c r="DU433" s="1162"/>
      <c r="DV433" s="1162"/>
      <c r="DW433" s="1162"/>
      <c r="DX433" s="1162"/>
      <c r="DY433" s="397"/>
    </row>
    <row r="434" spans="1:129" ht="21" customHeight="1" thickBot="1">
      <c r="A434" s="564"/>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00"/>
      <c r="BP434" s="200"/>
      <c r="BQ434" s="200"/>
      <c r="BR434" s="200"/>
      <c r="BS434" s="200"/>
      <c r="BT434" s="200"/>
      <c r="BU434" s="200"/>
      <c r="BV434" s="200"/>
      <c r="BW434" s="200"/>
      <c r="BX434" s="200"/>
      <c r="BY434" s="200"/>
      <c r="BZ434" s="200"/>
      <c r="CA434" s="200"/>
      <c r="CB434" s="200"/>
      <c r="CC434" s="200"/>
      <c r="CD434" s="200"/>
      <c r="CE434" s="200"/>
      <c r="CF434" s="200"/>
      <c r="CG434" s="200"/>
      <c r="CH434" s="200"/>
      <c r="CI434" s="200"/>
      <c r="CJ434" s="200"/>
      <c r="CK434" s="200"/>
      <c r="CL434" s="200"/>
      <c r="CM434" s="200"/>
      <c r="CN434" s="200"/>
      <c r="CO434" s="200"/>
      <c r="CP434" s="200"/>
      <c r="CQ434" s="200"/>
      <c r="CR434" s="200"/>
      <c r="CS434" s="200"/>
      <c r="CT434" s="200"/>
      <c r="CU434" s="200"/>
      <c r="CV434" s="200"/>
      <c r="CW434" s="200"/>
      <c r="CX434" s="200"/>
      <c r="CY434" s="200"/>
      <c r="CZ434" s="200"/>
      <c r="DA434" s="200"/>
      <c r="DB434" s="200"/>
      <c r="DC434" s="200"/>
      <c r="DD434" s="200"/>
      <c r="DE434" s="200"/>
      <c r="DF434" s="200"/>
      <c r="DG434" s="200"/>
      <c r="DH434" s="200"/>
      <c r="DI434" s="200"/>
      <c r="DJ434" s="200"/>
      <c r="DK434" s="200"/>
      <c r="DL434" s="200"/>
      <c r="DM434" s="200"/>
      <c r="DN434" s="200"/>
      <c r="DO434" s="200"/>
      <c r="DP434" s="200"/>
      <c r="DQ434" s="200"/>
      <c r="DR434" s="200"/>
      <c r="DS434" s="200"/>
      <c r="DT434" s="200">
        <v>0</v>
      </c>
      <c r="DU434" s="200">
        <v>0</v>
      </c>
      <c r="DV434" s="200">
        <v>0</v>
      </c>
      <c r="DW434" s="200">
        <v>0</v>
      </c>
      <c r="DX434" s="200">
        <v>0</v>
      </c>
      <c r="DY434" s="397"/>
    </row>
    <row r="435" spans="1:129" ht="18" customHeight="1">
      <c r="A435" s="200">
        <v>0</v>
      </c>
      <c r="B435" s="3005" t="s">
        <v>277</v>
      </c>
      <c r="C435" s="3006"/>
      <c r="D435" s="3006"/>
      <c r="E435" s="3006"/>
      <c r="F435" s="3006"/>
      <c r="G435" s="3007"/>
      <c r="H435" s="3628" t="s">
        <v>580</v>
      </c>
      <c r="I435" s="3629"/>
      <c r="J435" s="3629"/>
      <c r="K435" s="3629"/>
      <c r="L435" s="3629"/>
      <c r="M435" s="3629"/>
      <c r="N435" s="3629"/>
      <c r="O435" s="3629"/>
      <c r="P435" s="3629"/>
      <c r="Q435" s="3629"/>
      <c r="R435" s="3629"/>
      <c r="S435" s="3629"/>
      <c r="T435" s="3629"/>
      <c r="U435" s="3629"/>
      <c r="V435" s="3629"/>
      <c r="W435" s="3629"/>
      <c r="X435" s="3629"/>
      <c r="Y435" s="3629"/>
      <c r="Z435" s="3629"/>
      <c r="AA435" s="3629"/>
      <c r="AB435" s="3629"/>
      <c r="AC435" s="3629"/>
      <c r="AD435" s="3629"/>
      <c r="AE435" s="3629"/>
      <c r="AF435" s="3629"/>
      <c r="AG435" s="3629"/>
      <c r="AH435" s="3629"/>
      <c r="AI435" s="3629"/>
      <c r="AJ435" s="3629"/>
      <c r="AK435" s="3629"/>
      <c r="AL435" s="3629"/>
      <c r="AM435" s="3629"/>
      <c r="AN435" s="3629"/>
      <c r="AO435" s="3629"/>
      <c r="AP435" s="3629"/>
      <c r="AQ435" s="3629"/>
      <c r="AR435" s="3629"/>
      <c r="AS435" s="3629"/>
      <c r="AT435" s="3629"/>
      <c r="AU435" s="3629"/>
      <c r="AV435" s="3629"/>
      <c r="AW435" s="3629"/>
      <c r="AX435" s="3629"/>
      <c r="AY435" s="3629"/>
      <c r="AZ435" s="3629"/>
      <c r="BA435" s="3629"/>
      <c r="BB435" s="3629"/>
      <c r="BC435" s="3629"/>
      <c r="BD435" s="3629"/>
      <c r="BE435" s="3629"/>
      <c r="BF435" s="3629"/>
      <c r="BG435" s="3048" t="s">
        <v>278</v>
      </c>
      <c r="BH435" s="3049"/>
      <c r="BI435" s="3049"/>
      <c r="BJ435" s="3049"/>
      <c r="BK435" s="3049"/>
      <c r="BL435" s="3049"/>
      <c r="BM435" s="3049"/>
      <c r="BN435" s="3049"/>
      <c r="BO435" s="3049"/>
      <c r="BP435" s="3049"/>
      <c r="BQ435" s="3049"/>
      <c r="BR435" s="3049"/>
      <c r="BS435" s="3050"/>
      <c r="BT435" s="200">
        <v>0</v>
      </c>
      <c r="BU435" s="200">
        <v>0</v>
      </c>
      <c r="BV435" s="239" t="s">
        <v>946</v>
      </c>
      <c r="BW435" s="200"/>
      <c r="BX435" s="200"/>
      <c r="BY435" s="200"/>
      <c r="BZ435" s="200"/>
      <c r="CA435" s="200"/>
      <c r="CB435" s="200"/>
      <c r="CC435" s="200"/>
      <c r="CD435" s="200"/>
      <c r="CE435" s="200"/>
      <c r="CF435" s="200"/>
      <c r="CG435" s="200"/>
      <c r="CH435" s="200"/>
      <c r="CI435" s="200"/>
      <c r="CJ435" s="200"/>
      <c r="CK435" s="200"/>
      <c r="CL435" s="200"/>
      <c r="CM435" s="200"/>
      <c r="CN435" s="200"/>
      <c r="CO435" s="200"/>
      <c r="CP435" s="200"/>
      <c r="CQ435" s="200"/>
      <c r="CR435" s="200"/>
      <c r="CS435" s="200"/>
      <c r="CT435" s="200"/>
      <c r="CU435" s="200"/>
      <c r="CV435" s="200"/>
      <c r="CW435" s="200"/>
      <c r="CX435" s="200"/>
      <c r="CY435" s="200"/>
      <c r="CZ435" s="200"/>
      <c r="DA435" s="200"/>
      <c r="DB435" s="200"/>
      <c r="DC435" s="200"/>
      <c r="DD435" s="200"/>
      <c r="DE435" s="200"/>
      <c r="DF435" s="200"/>
      <c r="DG435" s="200">
        <v>0</v>
      </c>
      <c r="DH435" s="200">
        <v>0</v>
      </c>
      <c r="DI435" s="200"/>
      <c r="DJ435" s="200"/>
      <c r="DK435" s="200"/>
      <c r="DL435" s="200">
        <v>0</v>
      </c>
      <c r="DM435" s="200"/>
      <c r="DN435" s="200"/>
      <c r="DO435" s="200"/>
      <c r="DP435" s="200"/>
      <c r="DQ435" s="200"/>
      <c r="DR435" s="200"/>
      <c r="DS435" s="200">
        <v>0</v>
      </c>
      <c r="DT435" s="200">
        <v>0</v>
      </c>
      <c r="DU435" s="200">
        <v>0</v>
      </c>
      <c r="DV435" s="200">
        <v>0</v>
      </c>
      <c r="DW435" s="200">
        <v>0</v>
      </c>
      <c r="DX435" s="200">
        <v>0</v>
      </c>
      <c r="DY435" s="397"/>
    </row>
    <row r="436" spans="1:129" ht="18" customHeight="1">
      <c r="A436" s="200">
        <v>0</v>
      </c>
      <c r="B436" s="3008"/>
      <c r="C436" s="3009"/>
      <c r="D436" s="3009"/>
      <c r="E436" s="3009"/>
      <c r="F436" s="3009"/>
      <c r="G436" s="3010"/>
      <c r="H436" s="3630"/>
      <c r="I436" s="3631"/>
      <c r="J436" s="3631"/>
      <c r="K436" s="3631"/>
      <c r="L436" s="3631"/>
      <c r="M436" s="3631"/>
      <c r="N436" s="3631"/>
      <c r="O436" s="3631"/>
      <c r="P436" s="3631"/>
      <c r="Q436" s="3631"/>
      <c r="R436" s="3631"/>
      <c r="S436" s="3631"/>
      <c r="T436" s="3631"/>
      <c r="U436" s="3631"/>
      <c r="V436" s="3631"/>
      <c r="W436" s="3631"/>
      <c r="X436" s="3631"/>
      <c r="Y436" s="3631"/>
      <c r="Z436" s="3631"/>
      <c r="AA436" s="3631"/>
      <c r="AB436" s="3631"/>
      <c r="AC436" s="3631"/>
      <c r="AD436" s="3631"/>
      <c r="AE436" s="3631"/>
      <c r="AF436" s="3631"/>
      <c r="AG436" s="3631"/>
      <c r="AH436" s="3631"/>
      <c r="AI436" s="3631"/>
      <c r="AJ436" s="3631"/>
      <c r="AK436" s="3631"/>
      <c r="AL436" s="3631"/>
      <c r="AM436" s="3631"/>
      <c r="AN436" s="3631"/>
      <c r="AO436" s="3631"/>
      <c r="AP436" s="3631"/>
      <c r="AQ436" s="3631"/>
      <c r="AR436" s="3631"/>
      <c r="AS436" s="3631"/>
      <c r="AT436" s="3631"/>
      <c r="AU436" s="3631"/>
      <c r="AV436" s="3631"/>
      <c r="AW436" s="3631"/>
      <c r="AX436" s="3631"/>
      <c r="AY436" s="3631"/>
      <c r="AZ436" s="3631"/>
      <c r="BA436" s="3631"/>
      <c r="BB436" s="3631"/>
      <c r="BC436" s="3631"/>
      <c r="BD436" s="3631"/>
      <c r="BE436" s="3631"/>
      <c r="BF436" s="3631"/>
      <c r="BG436" s="2987" t="s">
        <v>279</v>
      </c>
      <c r="BH436" s="2988"/>
      <c r="BI436" s="2988"/>
      <c r="BJ436" s="2988"/>
      <c r="BK436" s="2988"/>
      <c r="BL436" s="2988"/>
      <c r="BM436" s="2988"/>
      <c r="BN436" s="2988"/>
      <c r="BO436" s="2988"/>
      <c r="BP436" s="2988"/>
      <c r="BQ436" s="2988"/>
      <c r="BR436" s="2988"/>
      <c r="BS436" s="2989"/>
      <c r="BT436" s="200">
        <v>0</v>
      </c>
      <c r="BU436" s="200">
        <v>0</v>
      </c>
      <c r="BV436" s="239" t="s">
        <v>936</v>
      </c>
      <c r="BW436" s="200"/>
      <c r="BX436" s="200"/>
      <c r="BY436" s="200"/>
      <c r="BZ436" s="200"/>
      <c r="CA436" s="200"/>
      <c r="CB436" s="200"/>
      <c r="CC436" s="200"/>
      <c r="CD436" s="200"/>
      <c r="CE436" s="200"/>
      <c r="CF436" s="200"/>
      <c r="CG436" s="200"/>
      <c r="CH436" s="200"/>
      <c r="CI436" s="200"/>
      <c r="CJ436" s="200"/>
      <c r="CK436" s="200"/>
      <c r="CL436" s="200"/>
      <c r="CM436" s="200"/>
      <c r="CN436" s="200"/>
      <c r="CO436" s="200"/>
      <c r="CP436" s="200"/>
      <c r="CQ436" s="200"/>
      <c r="CR436" s="200"/>
      <c r="CS436" s="200"/>
      <c r="CT436" s="200"/>
      <c r="CU436" s="200"/>
      <c r="CV436" s="200"/>
      <c r="CW436" s="200"/>
      <c r="CX436" s="200"/>
      <c r="CY436" s="200"/>
      <c r="CZ436" s="200"/>
      <c r="DA436" s="200"/>
      <c r="DB436" s="200"/>
      <c r="DC436" s="200"/>
      <c r="DD436" s="200"/>
      <c r="DE436" s="200"/>
      <c r="DF436" s="200"/>
      <c r="DG436" s="200">
        <v>0</v>
      </c>
      <c r="DH436" s="200">
        <v>0</v>
      </c>
      <c r="DI436" s="200"/>
      <c r="DJ436" s="200"/>
      <c r="DK436" s="200"/>
      <c r="DL436" s="200">
        <v>0</v>
      </c>
      <c r="DM436" s="200"/>
      <c r="DN436" s="200"/>
      <c r="DO436" s="200"/>
      <c r="DP436" s="200"/>
      <c r="DQ436" s="200"/>
      <c r="DR436" s="200"/>
      <c r="DS436" s="200">
        <v>0</v>
      </c>
      <c r="DT436" s="200">
        <v>0</v>
      </c>
      <c r="DU436" s="200">
        <v>0</v>
      </c>
      <c r="DV436" s="200">
        <v>0</v>
      </c>
      <c r="DW436" s="200">
        <v>0</v>
      </c>
      <c r="DX436" s="200">
        <v>0</v>
      </c>
      <c r="DY436" s="397"/>
    </row>
    <row r="437" spans="1:129" ht="18" customHeight="1">
      <c r="A437" s="200">
        <v>0</v>
      </c>
      <c r="B437" s="3008"/>
      <c r="C437" s="3009"/>
      <c r="D437" s="3009"/>
      <c r="E437" s="3009"/>
      <c r="F437" s="3009"/>
      <c r="G437" s="3010"/>
      <c r="H437" s="3632"/>
      <c r="I437" s="3633"/>
      <c r="J437" s="3633"/>
      <c r="K437" s="3633"/>
      <c r="L437" s="3633"/>
      <c r="M437" s="3633"/>
      <c r="N437" s="3633"/>
      <c r="O437" s="3633"/>
      <c r="P437" s="3633"/>
      <c r="Q437" s="3633"/>
      <c r="R437" s="3633"/>
      <c r="S437" s="3633"/>
      <c r="T437" s="3633"/>
      <c r="U437" s="3633"/>
      <c r="V437" s="3633"/>
      <c r="W437" s="3633"/>
      <c r="X437" s="3633"/>
      <c r="Y437" s="3633"/>
      <c r="Z437" s="3633"/>
      <c r="AA437" s="3633"/>
      <c r="AB437" s="3633"/>
      <c r="AC437" s="3633"/>
      <c r="AD437" s="3633"/>
      <c r="AE437" s="3633"/>
      <c r="AF437" s="3633"/>
      <c r="AG437" s="3633"/>
      <c r="AH437" s="3633"/>
      <c r="AI437" s="3633"/>
      <c r="AJ437" s="3633"/>
      <c r="AK437" s="3633"/>
      <c r="AL437" s="3633"/>
      <c r="AM437" s="3633"/>
      <c r="AN437" s="3633"/>
      <c r="AO437" s="3633"/>
      <c r="AP437" s="3633"/>
      <c r="AQ437" s="3633"/>
      <c r="AR437" s="3633"/>
      <c r="AS437" s="3633"/>
      <c r="AT437" s="3633"/>
      <c r="AU437" s="3633"/>
      <c r="AV437" s="3633"/>
      <c r="AW437" s="3633"/>
      <c r="AX437" s="3633"/>
      <c r="AY437" s="3633"/>
      <c r="AZ437" s="3633"/>
      <c r="BA437" s="3633"/>
      <c r="BB437" s="3633"/>
      <c r="BC437" s="3633"/>
      <c r="BD437" s="3633"/>
      <c r="BE437" s="3633"/>
      <c r="BF437" s="3633"/>
      <c r="BG437" s="2990" t="s">
        <v>111</v>
      </c>
      <c r="BH437" s="2991"/>
      <c r="BI437" s="2991"/>
      <c r="BJ437" s="2991"/>
      <c r="BK437" s="2991"/>
      <c r="BL437" s="2991"/>
      <c r="BM437" s="2991"/>
      <c r="BN437" s="2991"/>
      <c r="BO437" s="2991"/>
      <c r="BP437" s="2991"/>
      <c r="BQ437" s="2991"/>
      <c r="BR437" s="2991"/>
      <c r="BS437" s="2992"/>
      <c r="BT437" s="200">
        <v>0</v>
      </c>
      <c r="BU437" s="200">
        <v>0</v>
      </c>
      <c r="BV437" s="239" t="s">
        <v>935</v>
      </c>
      <c r="BW437" s="200"/>
      <c r="BX437" s="200"/>
      <c r="BY437" s="200"/>
      <c r="BZ437" s="200"/>
      <c r="CA437" s="200"/>
      <c r="CB437" s="200"/>
      <c r="CC437" s="200"/>
      <c r="CD437" s="200"/>
      <c r="CE437" s="200"/>
      <c r="CF437" s="200"/>
      <c r="CG437" s="200"/>
      <c r="CH437" s="200"/>
      <c r="CI437" s="200"/>
      <c r="CJ437" s="200"/>
      <c r="CK437" s="200"/>
      <c r="CL437" s="200"/>
      <c r="CM437" s="200"/>
      <c r="CN437" s="200"/>
      <c r="CO437" s="200"/>
      <c r="CP437" s="200"/>
      <c r="CQ437" s="200"/>
      <c r="CR437" s="200"/>
      <c r="CS437" s="200"/>
      <c r="CT437" s="200"/>
      <c r="CU437" s="200"/>
      <c r="CV437" s="200"/>
      <c r="CW437" s="200"/>
      <c r="CX437" s="200">
        <v>0</v>
      </c>
      <c r="CY437" s="200">
        <v>0</v>
      </c>
      <c r="CZ437" s="200">
        <v>0</v>
      </c>
      <c r="DA437" s="200">
        <v>0</v>
      </c>
      <c r="DB437" s="200">
        <v>0</v>
      </c>
      <c r="DC437" s="200">
        <v>0</v>
      </c>
      <c r="DD437" s="200">
        <v>0</v>
      </c>
      <c r="DE437" s="200">
        <v>0</v>
      </c>
      <c r="DF437" s="200">
        <v>0</v>
      </c>
      <c r="DG437" s="200">
        <v>0</v>
      </c>
      <c r="DH437" s="200">
        <v>0</v>
      </c>
      <c r="DI437" s="200"/>
      <c r="DJ437" s="200"/>
      <c r="DK437" s="200"/>
      <c r="DL437" s="200">
        <v>0</v>
      </c>
      <c r="DM437" s="200"/>
      <c r="DN437" s="200"/>
      <c r="DO437" s="200"/>
      <c r="DP437" s="200"/>
      <c r="DQ437" s="200"/>
      <c r="DR437" s="200"/>
      <c r="DS437" s="200">
        <v>0</v>
      </c>
      <c r="DT437" s="200">
        <v>0</v>
      </c>
      <c r="DU437" s="200">
        <v>0</v>
      </c>
      <c r="DV437" s="200">
        <v>0</v>
      </c>
      <c r="DW437" s="200">
        <v>0</v>
      </c>
      <c r="DX437" s="200">
        <v>0</v>
      </c>
      <c r="DY437" s="397"/>
    </row>
    <row r="438" spans="1:129" ht="18" customHeight="1">
      <c r="A438" s="200">
        <v>0</v>
      </c>
      <c r="B438" s="3008"/>
      <c r="C438" s="3009"/>
      <c r="D438" s="3009"/>
      <c r="E438" s="3009"/>
      <c r="F438" s="3009"/>
      <c r="G438" s="3010"/>
      <c r="H438" s="2993" t="s">
        <v>928</v>
      </c>
      <c r="I438" s="2994"/>
      <c r="J438" s="2994"/>
      <c r="K438" s="2994"/>
      <c r="L438" s="2994"/>
      <c r="M438" s="2994"/>
      <c r="N438" s="2994"/>
      <c r="O438" s="2994"/>
      <c r="P438" s="2994"/>
      <c r="Q438" s="2994"/>
      <c r="R438" s="2994"/>
      <c r="S438" s="2994"/>
      <c r="T438" s="2994"/>
      <c r="U438" s="2994"/>
      <c r="V438" s="2994"/>
      <c r="W438" s="2994"/>
      <c r="X438" s="2994"/>
      <c r="Y438" s="2994"/>
      <c r="Z438" s="2994"/>
      <c r="AA438" s="2994"/>
      <c r="AB438" s="2994"/>
      <c r="AC438" s="2994"/>
      <c r="AD438" s="2994"/>
      <c r="AE438" s="2994"/>
      <c r="AF438" s="2994"/>
      <c r="AG438" s="2994"/>
      <c r="AH438" s="2994"/>
      <c r="AI438" s="2994"/>
      <c r="AJ438" s="2994"/>
      <c r="AK438" s="2994"/>
      <c r="AL438" s="2994"/>
      <c r="AM438" s="2994"/>
      <c r="AN438" s="2994"/>
      <c r="AO438" s="2994"/>
      <c r="AP438" s="2994"/>
      <c r="AQ438" s="2994"/>
      <c r="AR438" s="2994"/>
      <c r="AS438" s="2994"/>
      <c r="AT438" s="2994"/>
      <c r="AU438" s="2994"/>
      <c r="AV438" s="2994"/>
      <c r="AW438" s="2994"/>
      <c r="AX438" s="2994"/>
      <c r="AY438" s="2994"/>
      <c r="AZ438" s="2994"/>
      <c r="BA438" s="2994"/>
      <c r="BB438" s="2994"/>
      <c r="BC438" s="2994"/>
      <c r="BD438" s="2994"/>
      <c r="BE438" s="2994"/>
      <c r="BF438" s="2994"/>
      <c r="BG438" s="2990" t="s">
        <v>947</v>
      </c>
      <c r="BH438" s="2991"/>
      <c r="BI438" s="2991"/>
      <c r="BJ438" s="2991"/>
      <c r="BK438" s="2991"/>
      <c r="BL438" s="2991"/>
      <c r="BM438" s="2991"/>
      <c r="BN438" s="2991"/>
      <c r="BO438" s="2991"/>
      <c r="BP438" s="2991"/>
      <c r="BQ438" s="2991"/>
      <c r="BR438" s="2991"/>
      <c r="BS438" s="2992"/>
      <c r="BT438" s="200">
        <v>0</v>
      </c>
      <c r="BU438" s="200">
        <v>0</v>
      </c>
      <c r="BV438" s="200">
        <v>0</v>
      </c>
      <c r="BW438" s="200">
        <v>0</v>
      </c>
      <c r="BX438" s="200">
        <v>0</v>
      </c>
      <c r="BY438" s="200">
        <v>0</v>
      </c>
      <c r="BZ438" s="200">
        <v>0</v>
      </c>
      <c r="CA438" s="200">
        <v>0</v>
      </c>
      <c r="CB438" s="200">
        <v>0</v>
      </c>
      <c r="CC438" s="200">
        <v>0</v>
      </c>
      <c r="CD438" s="200">
        <v>0</v>
      </c>
      <c r="CE438" s="200">
        <v>0</v>
      </c>
      <c r="CF438" s="200">
        <v>0</v>
      </c>
      <c r="CG438" s="200">
        <v>0</v>
      </c>
      <c r="CH438" s="200">
        <v>0</v>
      </c>
      <c r="CI438" s="200">
        <v>0</v>
      </c>
      <c r="CJ438" s="200">
        <v>0</v>
      </c>
      <c r="CK438" s="200">
        <v>0</v>
      </c>
      <c r="CL438" s="200">
        <v>0</v>
      </c>
      <c r="CM438" s="200">
        <v>0</v>
      </c>
      <c r="CN438" s="200">
        <v>0</v>
      </c>
      <c r="CO438" s="200">
        <v>0</v>
      </c>
      <c r="CP438" s="200">
        <v>0</v>
      </c>
      <c r="CQ438" s="200">
        <v>0</v>
      </c>
      <c r="CR438" s="200">
        <v>0</v>
      </c>
      <c r="CS438" s="200">
        <v>0</v>
      </c>
      <c r="CT438" s="200">
        <v>0</v>
      </c>
      <c r="CU438" s="200">
        <v>0</v>
      </c>
      <c r="CV438" s="200">
        <v>0</v>
      </c>
      <c r="CW438" s="200">
        <v>0</v>
      </c>
      <c r="CX438" s="200">
        <v>0</v>
      </c>
      <c r="CY438" s="200">
        <v>0</v>
      </c>
      <c r="CZ438" s="200">
        <v>0</v>
      </c>
      <c r="DA438" s="200">
        <v>0</v>
      </c>
      <c r="DB438" s="200">
        <v>0</v>
      </c>
      <c r="DC438" s="200">
        <v>0</v>
      </c>
      <c r="DD438" s="200">
        <v>0</v>
      </c>
      <c r="DE438" s="200">
        <v>0</v>
      </c>
      <c r="DF438" s="200">
        <v>0</v>
      </c>
      <c r="DG438" s="200">
        <v>0</v>
      </c>
      <c r="DH438" s="200">
        <v>0</v>
      </c>
      <c r="DI438" s="200"/>
      <c r="DJ438" s="200"/>
      <c r="DK438" s="200"/>
      <c r="DL438" s="200">
        <v>0</v>
      </c>
      <c r="DM438" s="200"/>
      <c r="DN438" s="200"/>
      <c r="DO438" s="200"/>
      <c r="DP438" s="200"/>
      <c r="DQ438" s="200"/>
      <c r="DR438" s="200"/>
      <c r="DS438" s="200">
        <v>0</v>
      </c>
      <c r="DT438" s="200">
        <v>0</v>
      </c>
      <c r="DU438" s="200">
        <v>0</v>
      </c>
      <c r="DV438" s="200">
        <v>0</v>
      </c>
      <c r="DW438" s="200">
        <v>0</v>
      </c>
      <c r="DX438" s="200">
        <v>0</v>
      </c>
      <c r="DY438" s="397"/>
    </row>
    <row r="439" spans="1:129" ht="18" customHeight="1">
      <c r="A439" s="200">
        <v>0</v>
      </c>
      <c r="B439" s="3011"/>
      <c r="C439" s="3012"/>
      <c r="D439" s="3012"/>
      <c r="E439" s="3012"/>
      <c r="F439" s="3012"/>
      <c r="G439" s="3013"/>
      <c r="H439" s="2995"/>
      <c r="I439" s="2996"/>
      <c r="J439" s="2996"/>
      <c r="K439" s="2996"/>
      <c r="L439" s="2996"/>
      <c r="M439" s="2996"/>
      <c r="N439" s="2996"/>
      <c r="O439" s="2996"/>
      <c r="P439" s="2996"/>
      <c r="Q439" s="2996"/>
      <c r="R439" s="2996"/>
      <c r="S439" s="2996"/>
      <c r="T439" s="2996"/>
      <c r="U439" s="2996"/>
      <c r="V439" s="2996"/>
      <c r="W439" s="2996"/>
      <c r="X439" s="2996"/>
      <c r="Y439" s="2996"/>
      <c r="Z439" s="2996"/>
      <c r="AA439" s="2996"/>
      <c r="AB439" s="2996"/>
      <c r="AC439" s="2996"/>
      <c r="AD439" s="2996"/>
      <c r="AE439" s="2996"/>
      <c r="AF439" s="2996"/>
      <c r="AG439" s="2996"/>
      <c r="AH439" s="2996"/>
      <c r="AI439" s="2996"/>
      <c r="AJ439" s="2996"/>
      <c r="AK439" s="2996"/>
      <c r="AL439" s="2996"/>
      <c r="AM439" s="2996"/>
      <c r="AN439" s="2996"/>
      <c r="AO439" s="2996"/>
      <c r="AP439" s="2996"/>
      <c r="AQ439" s="2996"/>
      <c r="AR439" s="2996"/>
      <c r="AS439" s="2996"/>
      <c r="AT439" s="2996"/>
      <c r="AU439" s="2996"/>
      <c r="AV439" s="2996"/>
      <c r="AW439" s="2996"/>
      <c r="AX439" s="2996"/>
      <c r="AY439" s="2996"/>
      <c r="AZ439" s="2996"/>
      <c r="BA439" s="2996"/>
      <c r="BB439" s="2996"/>
      <c r="BC439" s="2996"/>
      <c r="BD439" s="2996"/>
      <c r="BE439" s="2996"/>
      <c r="BF439" s="2996"/>
      <c r="BG439" s="2990" t="s">
        <v>109</v>
      </c>
      <c r="BH439" s="2991"/>
      <c r="BI439" s="2991"/>
      <c r="BJ439" s="2991"/>
      <c r="BK439" s="2991"/>
      <c r="BL439" s="2991"/>
      <c r="BM439" s="2991"/>
      <c r="BN439" s="2991"/>
      <c r="BO439" s="2991"/>
      <c r="BP439" s="2991"/>
      <c r="BQ439" s="2991"/>
      <c r="BR439" s="2991"/>
      <c r="BS439" s="2992"/>
      <c r="BT439" s="200">
        <v>0</v>
      </c>
      <c r="BU439" s="200">
        <v>0</v>
      </c>
      <c r="BV439" s="200">
        <v>0</v>
      </c>
      <c r="BW439" s="200">
        <v>0</v>
      </c>
      <c r="BX439" s="200">
        <v>0</v>
      </c>
      <c r="BY439" s="200">
        <v>0</v>
      </c>
      <c r="BZ439" s="200">
        <v>0</v>
      </c>
      <c r="CA439" s="200">
        <v>0</v>
      </c>
      <c r="CB439" s="200">
        <v>0</v>
      </c>
      <c r="CC439" s="200">
        <v>0</v>
      </c>
      <c r="CD439" s="200">
        <v>0</v>
      </c>
      <c r="CE439" s="200">
        <v>0</v>
      </c>
      <c r="CF439" s="200">
        <v>0</v>
      </c>
      <c r="CG439" s="200">
        <v>0</v>
      </c>
      <c r="CH439" s="200">
        <v>0</v>
      </c>
      <c r="CI439" s="200">
        <v>0</v>
      </c>
      <c r="CJ439" s="200">
        <v>0</v>
      </c>
      <c r="CK439" s="200">
        <v>0</v>
      </c>
      <c r="CL439" s="200">
        <v>0</v>
      </c>
      <c r="CM439" s="200">
        <v>0</v>
      </c>
      <c r="CN439" s="200">
        <v>0</v>
      </c>
      <c r="CO439" s="200">
        <v>0</v>
      </c>
      <c r="CP439" s="200">
        <v>0</v>
      </c>
      <c r="CQ439" s="200">
        <v>0</v>
      </c>
      <c r="CR439" s="200">
        <v>0</v>
      </c>
      <c r="CS439" s="200">
        <v>0</v>
      </c>
      <c r="CT439" s="200">
        <v>0</v>
      </c>
      <c r="CU439" s="200">
        <v>0</v>
      </c>
      <c r="CV439" s="200">
        <v>0</v>
      </c>
      <c r="CW439" s="200">
        <v>0</v>
      </c>
      <c r="CX439" s="200">
        <v>0</v>
      </c>
      <c r="CY439" s="200">
        <v>0</v>
      </c>
      <c r="CZ439" s="200">
        <v>0</v>
      </c>
      <c r="DA439" s="200">
        <v>0</v>
      </c>
      <c r="DB439" s="200">
        <v>0</v>
      </c>
      <c r="DC439" s="200">
        <v>0</v>
      </c>
      <c r="DD439" s="200">
        <v>0</v>
      </c>
      <c r="DE439" s="200">
        <v>0</v>
      </c>
      <c r="DF439" s="200">
        <v>0</v>
      </c>
      <c r="DG439" s="200">
        <v>0</v>
      </c>
      <c r="DH439" s="200">
        <v>0</v>
      </c>
      <c r="DI439" s="200"/>
      <c r="DJ439" s="200"/>
      <c r="DK439" s="200"/>
      <c r="DL439" s="200">
        <v>0</v>
      </c>
      <c r="DM439" s="200"/>
      <c r="DN439" s="200"/>
      <c r="DO439" s="200"/>
      <c r="DP439" s="200"/>
      <c r="DQ439" s="200"/>
      <c r="DR439" s="200"/>
      <c r="DS439" s="200">
        <v>0</v>
      </c>
      <c r="DT439" s="200">
        <v>0</v>
      </c>
      <c r="DU439" s="200">
        <v>0</v>
      </c>
      <c r="DV439" s="200">
        <v>0</v>
      </c>
      <c r="DW439" s="200">
        <v>0</v>
      </c>
      <c r="DX439" s="200">
        <v>0</v>
      </c>
      <c r="DY439" s="397"/>
    </row>
    <row r="440" spans="1:129" ht="15" customHeight="1" thickBot="1">
      <c r="A440" s="200">
        <v>0</v>
      </c>
      <c r="B440" s="241" t="s">
        <v>110</v>
      </c>
      <c r="C440" s="1" t="str">
        <f ca="1">CELL("nomfichier")</f>
        <v>C:\Users\serge\Downloads\[me-menus.cadenciers.annuels.xlsx]Cadencier.Annuel.Hors.d.Oeuvres</v>
      </c>
      <c r="D440" s="242"/>
      <c r="E440" s="242"/>
      <c r="F440" s="242"/>
      <c r="G440" s="242"/>
      <c r="H440" s="242"/>
      <c r="I440" s="242"/>
      <c r="J440" s="242"/>
      <c r="K440" s="242"/>
      <c r="L440" s="242"/>
      <c r="M440" s="242"/>
      <c r="N440" s="242"/>
      <c r="O440" s="242"/>
      <c r="P440" s="243"/>
      <c r="Q440" s="243"/>
      <c r="R440" s="565"/>
      <c r="S440" s="243"/>
      <c r="T440" s="565"/>
      <c r="U440" s="244"/>
      <c r="V440" s="244"/>
      <c r="W440" s="244"/>
      <c r="X440" s="244"/>
      <c r="Y440" s="242"/>
      <c r="Z440" s="242"/>
      <c r="AA440" s="245" t="s">
        <v>281</v>
      </c>
      <c r="AB440" s="47" t="s">
        <v>282</v>
      </c>
      <c r="AC440" s="242"/>
      <c r="AD440" s="242"/>
      <c r="AE440" s="242"/>
      <c r="AF440" s="242"/>
      <c r="AG440" s="242"/>
      <c r="AH440" s="242"/>
      <c r="AI440" s="242"/>
      <c r="AJ440" s="565"/>
      <c r="AK440" s="246"/>
      <c r="AL440" s="246"/>
      <c r="AM440" s="246"/>
      <c r="AN440" s="246"/>
      <c r="AO440" s="565"/>
      <c r="AP440" s="566"/>
      <c r="AQ440" s="567"/>
      <c r="AR440" s="568"/>
      <c r="AS440" s="568"/>
      <c r="AT440" s="568"/>
      <c r="AU440" s="568"/>
      <c r="AV440" s="568"/>
      <c r="AW440" s="568"/>
      <c r="AX440" s="568"/>
      <c r="AY440" s="568"/>
      <c r="AZ440" s="568"/>
      <c r="BA440" s="568"/>
      <c r="BB440" s="568"/>
      <c r="BC440" s="568"/>
      <c r="BD440" s="568"/>
      <c r="BE440" s="568"/>
      <c r="BF440" s="568"/>
      <c r="BG440" s="3041">
        <f ca="1">NOW()</f>
        <v>44340.247896875</v>
      </c>
      <c r="BH440" s="3042"/>
      <c r="BI440" s="3042"/>
      <c r="BJ440" s="3042"/>
      <c r="BK440" s="3042"/>
      <c r="BL440" s="3042"/>
      <c r="BM440" s="3042"/>
      <c r="BN440" s="3042"/>
      <c r="BO440" s="3042"/>
      <c r="BP440" s="3042"/>
      <c r="BQ440" s="3042"/>
      <c r="BR440" s="3042"/>
      <c r="BS440" s="3043"/>
      <c r="BT440" s="200">
        <v>0</v>
      </c>
      <c r="BU440" s="200">
        <v>0</v>
      </c>
      <c r="BV440" s="200">
        <v>0</v>
      </c>
      <c r="BW440" s="200">
        <v>0</v>
      </c>
      <c r="BX440" s="200">
        <v>0</v>
      </c>
      <c r="BY440" s="200">
        <v>0</v>
      </c>
      <c r="BZ440" s="200">
        <v>0</v>
      </c>
      <c r="CA440" s="200">
        <v>0</v>
      </c>
      <c r="CB440" s="200">
        <v>0</v>
      </c>
      <c r="CC440" s="200">
        <v>0</v>
      </c>
      <c r="CD440" s="200">
        <v>0</v>
      </c>
      <c r="CE440" s="200">
        <v>0</v>
      </c>
      <c r="CF440" s="200">
        <v>0</v>
      </c>
      <c r="CG440" s="200">
        <v>0</v>
      </c>
      <c r="CH440" s="200">
        <v>0</v>
      </c>
      <c r="CI440" s="200">
        <v>0</v>
      </c>
      <c r="CJ440" s="200">
        <v>0</v>
      </c>
      <c r="CK440" s="200">
        <v>0</v>
      </c>
      <c r="CL440" s="200">
        <v>0</v>
      </c>
      <c r="CM440" s="200">
        <v>0</v>
      </c>
      <c r="CN440" s="200">
        <v>0</v>
      </c>
      <c r="CO440" s="200">
        <v>0</v>
      </c>
      <c r="CP440" s="200">
        <v>0</v>
      </c>
      <c r="CQ440" s="200">
        <v>0</v>
      </c>
      <c r="CR440" s="200">
        <v>0</v>
      </c>
      <c r="CS440" s="200">
        <v>0</v>
      </c>
      <c r="CT440" s="200">
        <v>0</v>
      </c>
      <c r="CU440" s="200">
        <v>0</v>
      </c>
      <c r="CV440" s="200">
        <v>0</v>
      </c>
      <c r="CW440" s="200">
        <v>0</v>
      </c>
      <c r="CX440" s="200">
        <v>0</v>
      </c>
      <c r="CY440" s="200">
        <v>0</v>
      </c>
      <c r="CZ440" s="200">
        <v>0</v>
      </c>
      <c r="DA440" s="200">
        <v>0</v>
      </c>
      <c r="DB440" s="200">
        <v>0</v>
      </c>
      <c r="DC440" s="200">
        <v>0</v>
      </c>
      <c r="DD440" s="200">
        <v>0</v>
      </c>
      <c r="DE440" s="200">
        <v>0</v>
      </c>
      <c r="DF440" s="200">
        <v>0</v>
      </c>
      <c r="DG440" s="200">
        <v>0</v>
      </c>
      <c r="DH440" s="200">
        <v>0</v>
      </c>
      <c r="DI440" s="200"/>
      <c r="DJ440" s="200"/>
      <c r="DK440" s="200"/>
      <c r="DL440" s="200">
        <v>0</v>
      </c>
      <c r="DM440" s="200"/>
      <c r="DN440" s="200"/>
      <c r="DO440" s="200"/>
      <c r="DP440" s="200"/>
      <c r="DQ440" s="200"/>
      <c r="DR440" s="200"/>
      <c r="DS440" s="200">
        <v>0</v>
      </c>
      <c r="DT440" s="200">
        <v>0</v>
      </c>
      <c r="DU440" s="200">
        <v>0</v>
      </c>
      <c r="DV440" s="200">
        <v>0</v>
      </c>
      <c r="DW440" s="200">
        <v>0</v>
      </c>
      <c r="DX440" s="200">
        <v>0</v>
      </c>
      <c r="DY440" s="397"/>
    </row>
    <row r="441" spans="1:129" s="248" customFormat="1" ht="15.75">
      <c r="A441" s="200">
        <v>0</v>
      </c>
      <c r="B441" s="200">
        <v>0</v>
      </c>
      <c r="C441" s="200">
        <v>0</v>
      </c>
      <c r="D441" s="247"/>
      <c r="E441" s="247"/>
      <c r="F441" s="247"/>
      <c r="G441" s="247"/>
      <c r="H441" s="247"/>
      <c r="I441" s="247"/>
      <c r="J441" s="247"/>
      <c r="K441" s="247"/>
      <c r="L441" s="247"/>
      <c r="M441" s="247"/>
      <c r="N441" s="247"/>
      <c r="O441" s="247"/>
      <c r="P441" s="247"/>
      <c r="Q441" s="569"/>
      <c r="R441" s="569"/>
      <c r="S441" s="239" t="s">
        <v>1108</v>
      </c>
      <c r="T441" s="247"/>
      <c r="U441" s="247"/>
      <c r="V441" s="247"/>
      <c r="W441" s="247"/>
      <c r="X441" s="247"/>
      <c r="Y441" s="247"/>
      <c r="Z441" s="247"/>
      <c r="AA441" s="247"/>
      <c r="AB441" s="247"/>
      <c r="AC441" s="247"/>
      <c r="AD441" s="247"/>
      <c r="AE441" s="247"/>
      <c r="AF441" s="247"/>
      <c r="AG441" s="247"/>
      <c r="AH441" s="247"/>
      <c r="AI441" s="247"/>
      <c r="AJ441" s="247"/>
      <c r="AK441" s="247"/>
      <c r="AL441" s="247"/>
      <c r="AM441" s="247"/>
      <c r="AN441" s="247"/>
      <c r="AO441" s="247"/>
      <c r="AP441" s="247"/>
      <c r="AQ441" s="247"/>
      <c r="AR441" s="247"/>
      <c r="AS441" s="247"/>
      <c r="AT441" s="247"/>
      <c r="AU441" s="247"/>
      <c r="AV441" s="200"/>
      <c r="AW441" s="200"/>
      <c r="AX441" s="200"/>
      <c r="AY441" s="200"/>
      <c r="AZ441" s="200"/>
      <c r="BA441" s="200"/>
      <c r="BB441" s="200"/>
      <c r="BC441" s="200"/>
      <c r="BD441" s="200"/>
      <c r="BE441" s="200"/>
      <c r="BF441" s="200"/>
      <c r="BG441" s="200"/>
      <c r="BH441" s="200"/>
      <c r="BI441" s="200"/>
      <c r="BJ441" s="200"/>
      <c r="BK441" s="200"/>
      <c r="BL441" s="200"/>
      <c r="BM441" s="200"/>
      <c r="BN441" s="200"/>
      <c r="BO441" s="200"/>
      <c r="BP441" s="200"/>
      <c r="BQ441" s="200"/>
      <c r="BR441" s="200"/>
      <c r="BS441" s="200"/>
      <c r="BT441" s="200"/>
      <c r="BU441" s="200">
        <v>0</v>
      </c>
      <c r="BV441" s="200">
        <v>0</v>
      </c>
      <c r="BW441" s="200">
        <v>0</v>
      </c>
      <c r="BX441" s="200">
        <v>0</v>
      </c>
      <c r="BY441" s="200">
        <v>0</v>
      </c>
      <c r="BZ441" s="200">
        <v>0</v>
      </c>
      <c r="CA441" s="200">
        <v>0</v>
      </c>
      <c r="CB441" s="200">
        <v>0</v>
      </c>
      <c r="CC441" s="200">
        <v>0</v>
      </c>
      <c r="CD441" s="200">
        <v>0</v>
      </c>
      <c r="CE441" s="200">
        <v>0</v>
      </c>
      <c r="CF441" s="200">
        <v>0</v>
      </c>
      <c r="CG441" s="200">
        <v>0</v>
      </c>
      <c r="CH441" s="247"/>
      <c r="CI441" s="247"/>
      <c r="CJ441" s="247"/>
      <c r="CK441" s="247"/>
      <c r="CL441" s="247"/>
      <c r="CM441" s="247"/>
      <c r="CN441" s="247"/>
      <c r="CO441" s="247"/>
      <c r="CP441" s="247"/>
      <c r="CQ441" s="247"/>
      <c r="CR441" s="247"/>
      <c r="CS441" s="247"/>
      <c r="CT441" s="247"/>
      <c r="CU441" s="247"/>
      <c r="CV441" s="247"/>
      <c r="CW441" s="247"/>
      <c r="CX441" s="200">
        <v>0</v>
      </c>
      <c r="CY441" s="200">
        <v>0</v>
      </c>
      <c r="CZ441" s="200">
        <v>0</v>
      </c>
      <c r="DA441" s="200">
        <v>0</v>
      </c>
      <c r="DB441" s="200">
        <v>0</v>
      </c>
      <c r="DC441" s="200">
        <v>0</v>
      </c>
      <c r="DD441" s="200">
        <v>0</v>
      </c>
      <c r="DE441" s="200">
        <v>0</v>
      </c>
      <c r="DF441" s="200">
        <v>0</v>
      </c>
      <c r="DG441" s="200">
        <v>0</v>
      </c>
      <c r="DH441" s="200">
        <v>0</v>
      </c>
      <c r="DI441" s="200"/>
      <c r="DJ441" s="200"/>
      <c r="DK441" s="200"/>
      <c r="DL441" s="200">
        <v>0</v>
      </c>
      <c r="DM441" s="200"/>
      <c r="DN441" s="200"/>
      <c r="DO441" s="200"/>
      <c r="DP441" s="200"/>
      <c r="DQ441" s="200"/>
      <c r="DR441" s="200"/>
      <c r="DS441" s="200">
        <v>0</v>
      </c>
      <c r="DT441" s="200">
        <v>0</v>
      </c>
      <c r="DU441" s="200">
        <v>0</v>
      </c>
      <c r="DV441" s="200">
        <v>0</v>
      </c>
      <c r="DW441" s="200">
        <v>0</v>
      </c>
      <c r="DX441" s="200">
        <v>0</v>
      </c>
      <c r="DY441" s="397"/>
    </row>
    <row r="442" spans="1:129" s="248" customFormat="1" ht="15.75">
      <c r="A442" s="200"/>
      <c r="B442" s="200"/>
      <c r="C442" s="200"/>
      <c r="D442" s="247"/>
      <c r="E442" s="247"/>
      <c r="F442" s="247"/>
      <c r="G442" s="247"/>
      <c r="H442" s="247"/>
      <c r="I442" s="247"/>
      <c r="J442" s="247"/>
      <c r="K442" s="247"/>
      <c r="L442" s="247"/>
      <c r="M442" s="247"/>
      <c r="N442" s="247"/>
      <c r="O442" s="247"/>
      <c r="P442" s="247"/>
      <c r="Q442" s="51" t="s">
        <v>283</v>
      </c>
      <c r="R442" s="247"/>
      <c r="S442" s="52" t="s">
        <v>284</v>
      </c>
      <c r="T442" s="247"/>
      <c r="U442" s="247"/>
      <c r="V442" s="247"/>
      <c r="W442" s="247"/>
      <c r="X442" s="247"/>
      <c r="Y442" s="247"/>
      <c r="Z442" s="52"/>
      <c r="AA442" s="52"/>
      <c r="AB442" s="247"/>
      <c r="AC442" s="247"/>
      <c r="AD442" s="247"/>
      <c r="AE442" s="247"/>
      <c r="AF442" s="247"/>
      <c r="AG442" s="247"/>
      <c r="AH442" s="247"/>
      <c r="AI442" s="247"/>
      <c r="AJ442" s="247"/>
      <c r="AK442" s="247"/>
      <c r="AL442" s="247"/>
      <c r="AM442" s="247"/>
      <c r="AN442" s="247"/>
      <c r="AO442" s="247"/>
      <c r="AP442" s="247"/>
      <c r="AQ442" s="247"/>
      <c r="AR442" s="247"/>
      <c r="AS442" s="247"/>
      <c r="AT442" s="247"/>
      <c r="AU442" s="247"/>
      <c r="AV442" s="200"/>
      <c r="AW442" s="200"/>
      <c r="AX442" s="200"/>
      <c r="AY442" s="200"/>
      <c r="AZ442" s="200"/>
      <c r="BA442" s="200"/>
      <c r="BB442" s="200"/>
      <c r="BC442" s="200"/>
      <c r="BD442" s="200"/>
      <c r="BE442" s="200"/>
      <c r="BF442" s="200"/>
      <c r="BG442" s="200"/>
      <c r="BH442" s="200"/>
      <c r="BI442" s="200"/>
      <c r="BJ442" s="200"/>
      <c r="BK442" s="200"/>
      <c r="BL442" s="200"/>
      <c r="BM442" s="200"/>
      <c r="BN442" s="200">
        <v>0</v>
      </c>
      <c r="BO442" s="200">
        <v>0</v>
      </c>
      <c r="BP442" s="200">
        <v>0</v>
      </c>
      <c r="BQ442" s="200">
        <v>0</v>
      </c>
      <c r="BR442" s="200">
        <v>0</v>
      </c>
      <c r="BS442" s="200">
        <v>0</v>
      </c>
      <c r="BT442" s="200">
        <v>0</v>
      </c>
      <c r="BU442" s="200">
        <v>0</v>
      </c>
      <c r="BV442" s="200">
        <v>0</v>
      </c>
      <c r="BW442" s="200">
        <v>0</v>
      </c>
      <c r="BX442" s="200">
        <v>0</v>
      </c>
      <c r="BY442" s="200">
        <v>0</v>
      </c>
      <c r="BZ442" s="200">
        <v>0</v>
      </c>
      <c r="CA442" s="200">
        <v>0</v>
      </c>
      <c r="CB442" s="200">
        <v>0</v>
      </c>
      <c r="CC442" s="200">
        <v>0</v>
      </c>
      <c r="CD442" s="200">
        <v>0</v>
      </c>
      <c r="CE442" s="200">
        <v>0</v>
      </c>
      <c r="CF442" s="200">
        <v>0</v>
      </c>
      <c r="CG442" s="200">
        <v>0</v>
      </c>
      <c r="CH442" s="247"/>
      <c r="CI442" s="247"/>
      <c r="CJ442" s="247"/>
      <c r="CK442" s="247"/>
      <c r="CL442" s="247"/>
      <c r="CM442" s="247"/>
      <c r="CN442" s="247"/>
      <c r="CO442" s="247"/>
      <c r="CP442" s="247"/>
      <c r="CQ442" s="247"/>
      <c r="CR442" s="247"/>
      <c r="CS442" s="247"/>
      <c r="CT442" s="247"/>
      <c r="CU442" s="247"/>
      <c r="CV442" s="247"/>
      <c r="CW442" s="247"/>
      <c r="CX442" s="200">
        <v>0</v>
      </c>
      <c r="CY442" s="200">
        <v>0</v>
      </c>
      <c r="CZ442" s="200">
        <v>0</v>
      </c>
      <c r="DA442" s="200">
        <v>0</v>
      </c>
      <c r="DB442" s="200">
        <v>0</v>
      </c>
      <c r="DC442" s="200">
        <v>0</v>
      </c>
      <c r="DD442" s="200">
        <v>0</v>
      </c>
      <c r="DE442" s="200">
        <v>0</v>
      </c>
      <c r="DF442" s="200">
        <v>0</v>
      </c>
      <c r="DG442" s="200">
        <v>0</v>
      </c>
      <c r="DH442" s="200">
        <v>0</v>
      </c>
      <c r="DI442" s="200"/>
      <c r="DJ442" s="200"/>
      <c r="DK442" s="200"/>
      <c r="DL442" s="200">
        <v>0</v>
      </c>
      <c r="DM442" s="200"/>
      <c r="DN442" s="200"/>
      <c r="DO442" s="200"/>
      <c r="DP442" s="200"/>
      <c r="DQ442" s="200"/>
      <c r="DR442" s="200"/>
      <c r="DS442" s="200">
        <v>0</v>
      </c>
      <c r="DT442" s="200">
        <v>0</v>
      </c>
      <c r="DU442" s="200">
        <v>0</v>
      </c>
      <c r="DV442" s="200">
        <v>0</v>
      </c>
      <c r="DW442" s="200">
        <v>0</v>
      </c>
      <c r="DX442" s="200">
        <v>0</v>
      </c>
      <c r="DY442" s="397"/>
    </row>
    <row r="443" spans="1:129" s="248" customFormat="1" ht="15.75">
      <c r="A443" s="200"/>
      <c r="B443" s="200"/>
      <c r="C443" s="200"/>
      <c r="D443" s="247"/>
      <c r="E443" s="247"/>
      <c r="F443" s="247"/>
      <c r="G443" s="247"/>
      <c r="H443" s="247"/>
      <c r="I443" s="247"/>
      <c r="J443" s="247"/>
      <c r="K443" s="247"/>
      <c r="L443" s="247"/>
      <c r="M443" s="247"/>
      <c r="N443" s="247"/>
      <c r="O443" s="247"/>
      <c r="P443" s="247"/>
      <c r="Q443" s="51" t="s">
        <v>285</v>
      </c>
      <c r="R443" s="247"/>
      <c r="S443" s="52" t="s">
        <v>286</v>
      </c>
      <c r="T443" s="247"/>
      <c r="U443" s="247"/>
      <c r="V443" s="247"/>
      <c r="W443" s="247"/>
      <c r="X443" s="247"/>
      <c r="Y443" s="247"/>
      <c r="Z443" s="52"/>
      <c r="AA443" s="52"/>
      <c r="AB443" s="247"/>
      <c r="AC443" s="247"/>
      <c r="AD443" s="247"/>
      <c r="AE443" s="247"/>
      <c r="AF443" s="247"/>
      <c r="AG443" s="247"/>
      <c r="AH443" s="247"/>
      <c r="AI443" s="247"/>
      <c r="AJ443" s="247"/>
      <c r="AK443" s="247"/>
      <c r="AL443" s="247"/>
      <c r="AM443" s="247"/>
      <c r="AN443" s="247"/>
      <c r="AO443" s="247"/>
      <c r="AP443" s="247"/>
      <c r="AQ443" s="247"/>
      <c r="AR443" s="247"/>
      <c r="AS443" s="247"/>
      <c r="AT443" s="247"/>
      <c r="AU443" s="247"/>
      <c r="AV443" s="200"/>
      <c r="AW443" s="200"/>
      <c r="AX443" s="200"/>
      <c r="AY443" s="200"/>
      <c r="AZ443" s="200"/>
      <c r="BA443" s="200"/>
      <c r="BB443" s="200"/>
      <c r="BC443" s="200"/>
      <c r="BD443" s="200"/>
      <c r="BE443" s="200"/>
      <c r="BF443" s="200"/>
      <c r="BG443" s="200"/>
      <c r="BH443" s="200"/>
      <c r="BI443" s="200"/>
      <c r="BJ443" s="200"/>
      <c r="BK443" s="200"/>
      <c r="BL443" s="200"/>
      <c r="BM443" s="200"/>
      <c r="BN443" s="200">
        <v>0</v>
      </c>
      <c r="BO443" s="200">
        <v>0</v>
      </c>
      <c r="BP443" s="200">
        <v>0</v>
      </c>
      <c r="BQ443" s="200">
        <v>0</v>
      </c>
      <c r="BR443" s="200">
        <v>0</v>
      </c>
      <c r="BS443" s="200">
        <v>0</v>
      </c>
      <c r="BT443" s="200">
        <v>0</v>
      </c>
      <c r="BU443" s="200">
        <v>0</v>
      </c>
      <c r="BV443" s="200">
        <v>0</v>
      </c>
      <c r="BW443" s="200">
        <v>0</v>
      </c>
      <c r="BX443" s="200">
        <v>0</v>
      </c>
      <c r="BY443" s="200">
        <v>0</v>
      </c>
      <c r="BZ443" s="200">
        <v>0</v>
      </c>
      <c r="CA443" s="200">
        <v>0</v>
      </c>
      <c r="CB443" s="200">
        <v>0</v>
      </c>
      <c r="CC443" s="200">
        <v>0</v>
      </c>
      <c r="CD443" s="200">
        <v>0</v>
      </c>
      <c r="CE443" s="200">
        <v>0</v>
      </c>
      <c r="CF443" s="200">
        <v>0</v>
      </c>
      <c r="CG443" s="200">
        <v>0</v>
      </c>
      <c r="CH443" s="200">
        <v>0</v>
      </c>
      <c r="CI443" s="200">
        <v>0</v>
      </c>
      <c r="CJ443" s="200">
        <v>0</v>
      </c>
      <c r="CK443" s="200">
        <v>0</v>
      </c>
      <c r="CL443" s="200">
        <v>0</v>
      </c>
      <c r="CM443" s="200">
        <v>0</v>
      </c>
      <c r="CN443" s="200">
        <v>0</v>
      </c>
      <c r="CO443" s="200">
        <v>0</v>
      </c>
      <c r="CP443" s="200">
        <v>0</v>
      </c>
      <c r="CQ443" s="200">
        <v>0</v>
      </c>
      <c r="CR443" s="200">
        <v>0</v>
      </c>
      <c r="CS443" s="200">
        <v>0</v>
      </c>
      <c r="CT443" s="200">
        <v>0</v>
      </c>
      <c r="CU443" s="200">
        <v>0</v>
      </c>
      <c r="CV443" s="200">
        <v>0</v>
      </c>
      <c r="CW443" s="200">
        <v>0</v>
      </c>
      <c r="CX443" s="200">
        <v>0</v>
      </c>
      <c r="CY443" s="200">
        <v>0</v>
      </c>
      <c r="CZ443" s="200">
        <v>0</v>
      </c>
      <c r="DA443" s="200">
        <v>0</v>
      </c>
      <c r="DB443" s="200">
        <v>0</v>
      </c>
      <c r="DC443" s="200">
        <v>0</v>
      </c>
      <c r="DD443" s="200">
        <v>0</v>
      </c>
      <c r="DE443" s="200">
        <v>0</v>
      </c>
      <c r="DF443" s="200">
        <v>0</v>
      </c>
      <c r="DG443" s="200">
        <v>0</v>
      </c>
      <c r="DH443" s="200">
        <v>0</v>
      </c>
      <c r="DI443" s="200"/>
      <c r="DJ443" s="200"/>
      <c r="DK443" s="200"/>
      <c r="DL443" s="200">
        <v>0</v>
      </c>
      <c r="DM443" s="200"/>
      <c r="DN443" s="200"/>
      <c r="DO443" s="200"/>
      <c r="DP443" s="200"/>
      <c r="DQ443" s="200"/>
      <c r="DR443" s="200"/>
      <c r="DS443" s="200">
        <v>0</v>
      </c>
      <c r="DT443" s="200">
        <v>0</v>
      </c>
      <c r="DU443" s="200">
        <v>0</v>
      </c>
      <c r="DV443" s="200">
        <v>0</v>
      </c>
      <c r="DW443" s="200">
        <v>0</v>
      </c>
      <c r="DX443" s="200">
        <v>0</v>
      </c>
      <c r="DY443" s="397"/>
    </row>
    <row r="444" spans="1:129" s="248" customFormat="1" ht="15.75">
      <c r="A444" s="200"/>
      <c r="B444" s="200"/>
      <c r="C444" s="200"/>
      <c r="D444" s="247"/>
      <c r="E444" s="247"/>
      <c r="F444" s="247"/>
      <c r="G444" s="247"/>
      <c r="H444" s="247"/>
      <c r="I444" s="247"/>
      <c r="J444" s="247"/>
      <c r="K444" s="247"/>
      <c r="L444" s="247"/>
      <c r="M444" s="247"/>
      <c r="N444" s="247"/>
      <c r="O444" s="247"/>
      <c r="P444" s="247"/>
      <c r="Q444" s="51" t="s">
        <v>948</v>
      </c>
      <c r="R444" s="247"/>
      <c r="S444" s="52" t="s">
        <v>949</v>
      </c>
      <c r="T444" s="247"/>
      <c r="U444" s="247"/>
      <c r="V444" s="247"/>
      <c r="W444" s="247"/>
      <c r="X444" s="247"/>
      <c r="Y444" s="247"/>
      <c r="Z444" s="52"/>
      <c r="AA444" s="52"/>
      <c r="AB444" s="247"/>
      <c r="AC444" s="247"/>
      <c r="AD444" s="247"/>
      <c r="AE444" s="247"/>
      <c r="AF444" s="247"/>
      <c r="AG444" s="247"/>
      <c r="AH444" s="247"/>
      <c r="AI444" s="247"/>
      <c r="AJ444" s="247"/>
      <c r="AK444" s="247"/>
      <c r="AL444" s="247"/>
      <c r="AM444" s="247"/>
      <c r="AN444" s="247"/>
      <c r="AO444" s="247"/>
      <c r="AP444" s="247"/>
      <c r="AQ444" s="247"/>
      <c r="AR444" s="247"/>
      <c r="AS444" s="247"/>
      <c r="AT444" s="247"/>
      <c r="AU444" s="247"/>
      <c r="AV444" s="200"/>
      <c r="AW444" s="200"/>
      <c r="AX444" s="200"/>
      <c r="AY444" s="200"/>
      <c r="AZ444" s="200"/>
      <c r="BA444" s="200"/>
      <c r="BB444" s="200"/>
      <c r="BC444" s="200"/>
      <c r="BD444" s="200"/>
      <c r="BE444" s="200"/>
      <c r="BF444" s="200"/>
      <c r="BG444" s="200"/>
      <c r="BH444" s="200"/>
      <c r="BI444" s="200"/>
      <c r="BJ444" s="200"/>
      <c r="BK444" s="200"/>
      <c r="BL444" s="200"/>
      <c r="BM444" s="200"/>
      <c r="BN444" s="200">
        <v>0</v>
      </c>
      <c r="BO444" s="200">
        <v>0</v>
      </c>
      <c r="BP444" s="200">
        <v>0</v>
      </c>
      <c r="BQ444" s="200">
        <v>0</v>
      </c>
      <c r="BR444" s="200">
        <v>0</v>
      </c>
      <c r="BS444" s="200">
        <v>0</v>
      </c>
      <c r="BT444" s="200">
        <v>0</v>
      </c>
      <c r="BU444" s="200">
        <v>0</v>
      </c>
      <c r="BV444" s="200">
        <v>0</v>
      </c>
      <c r="BW444" s="200">
        <v>0</v>
      </c>
      <c r="BX444" s="200">
        <v>0</v>
      </c>
      <c r="BY444" s="200">
        <v>0</v>
      </c>
      <c r="BZ444" s="200">
        <v>0</v>
      </c>
      <c r="CA444" s="200">
        <v>0</v>
      </c>
      <c r="CB444" s="200">
        <v>0</v>
      </c>
      <c r="CC444" s="200">
        <v>0</v>
      </c>
      <c r="CD444" s="200">
        <v>0</v>
      </c>
      <c r="CE444" s="200">
        <v>0</v>
      </c>
      <c r="CF444" s="200">
        <v>0</v>
      </c>
      <c r="CG444" s="200">
        <v>0</v>
      </c>
      <c r="CH444" s="200"/>
      <c r="CI444" s="200"/>
      <c r="CJ444" s="200"/>
      <c r="CK444" s="200"/>
      <c r="CL444" s="200"/>
      <c r="CM444" s="200"/>
      <c r="CN444" s="200"/>
      <c r="CO444" s="200"/>
      <c r="CP444" s="200"/>
      <c r="CQ444" s="200"/>
      <c r="CR444" s="200"/>
      <c r="CS444" s="200"/>
      <c r="CT444" s="200"/>
      <c r="CU444" s="200"/>
      <c r="CV444" s="200"/>
      <c r="CW444" s="200"/>
      <c r="CX444" s="200">
        <v>0</v>
      </c>
      <c r="CY444" s="200">
        <v>0</v>
      </c>
      <c r="CZ444" s="200">
        <v>0</v>
      </c>
      <c r="DA444" s="200">
        <v>0</v>
      </c>
      <c r="DB444" s="200">
        <v>0</v>
      </c>
      <c r="DC444" s="200">
        <v>0</v>
      </c>
      <c r="DD444" s="200">
        <v>0</v>
      </c>
      <c r="DE444" s="200">
        <v>0</v>
      </c>
      <c r="DF444" s="200">
        <v>0</v>
      </c>
      <c r="DG444" s="200">
        <v>0</v>
      </c>
      <c r="DH444" s="200">
        <v>0</v>
      </c>
      <c r="DI444" s="200"/>
      <c r="DJ444" s="200"/>
      <c r="DK444" s="200"/>
      <c r="DL444" s="200">
        <v>0</v>
      </c>
      <c r="DM444" s="200"/>
      <c r="DN444" s="200"/>
      <c r="DO444" s="200"/>
      <c r="DP444" s="200"/>
      <c r="DQ444" s="200"/>
      <c r="DR444" s="200"/>
      <c r="DS444" s="200">
        <v>0</v>
      </c>
      <c r="DT444" s="200">
        <v>0</v>
      </c>
      <c r="DU444" s="200">
        <v>0</v>
      </c>
      <c r="DV444" s="200">
        <v>0</v>
      </c>
      <c r="DW444" s="200">
        <v>0</v>
      </c>
      <c r="DX444" s="200">
        <v>0</v>
      </c>
      <c r="DY444" s="397"/>
    </row>
    <row r="445" spans="1:129" s="248" customFormat="1" ht="15.75">
      <c r="A445" s="200"/>
      <c r="B445" s="200"/>
      <c r="C445" s="200"/>
      <c r="D445" s="247"/>
      <c r="E445" s="247"/>
      <c r="F445" s="247"/>
      <c r="G445" s="247"/>
      <c r="H445" s="247"/>
      <c r="I445" s="247"/>
      <c r="J445" s="247"/>
      <c r="K445" s="247"/>
      <c r="L445" s="247"/>
      <c r="M445" s="247"/>
      <c r="N445" s="247"/>
      <c r="O445" s="247"/>
      <c r="P445" s="247"/>
      <c r="Q445" s="51" t="s">
        <v>287</v>
      </c>
      <c r="R445" s="247"/>
      <c r="S445" s="52" t="s">
        <v>288</v>
      </c>
      <c r="T445" s="247"/>
      <c r="U445" s="247"/>
      <c r="V445" s="247"/>
      <c r="W445" s="247"/>
      <c r="X445" s="247"/>
      <c r="Y445" s="247"/>
      <c r="Z445" s="52"/>
      <c r="AA445" s="52"/>
      <c r="AB445" s="247"/>
      <c r="AC445" s="247"/>
      <c r="AD445" s="247"/>
      <c r="AE445" s="247"/>
      <c r="AF445" s="247"/>
      <c r="AG445" s="247"/>
      <c r="AH445" s="247"/>
      <c r="AI445" s="247"/>
      <c r="AJ445" s="247"/>
      <c r="AK445" s="247"/>
      <c r="AL445" s="247"/>
      <c r="AM445" s="247"/>
      <c r="AN445" s="247"/>
      <c r="AO445" s="247"/>
      <c r="AP445" s="247"/>
      <c r="AQ445" s="247"/>
      <c r="AR445" s="247"/>
      <c r="AS445" s="247"/>
      <c r="AT445" s="247"/>
      <c r="AU445" s="247"/>
      <c r="AV445" s="200"/>
      <c r="AW445" s="200"/>
      <c r="AX445" s="200"/>
      <c r="AY445" s="200"/>
      <c r="AZ445" s="200"/>
      <c r="BA445" s="200"/>
      <c r="BB445" s="200"/>
      <c r="BC445" s="200"/>
      <c r="BD445" s="200"/>
      <c r="BE445" s="200"/>
      <c r="BF445" s="200"/>
      <c r="BG445" s="200"/>
      <c r="BH445" s="200"/>
      <c r="BI445" s="200"/>
      <c r="BJ445" s="200"/>
      <c r="BK445" s="200"/>
      <c r="BL445" s="200"/>
      <c r="BM445" s="200"/>
      <c r="BN445" s="200">
        <v>0</v>
      </c>
      <c r="BO445" s="200">
        <v>0</v>
      </c>
      <c r="BP445" s="200">
        <v>0</v>
      </c>
      <c r="BQ445" s="200">
        <v>0</v>
      </c>
      <c r="BR445" s="200">
        <v>0</v>
      </c>
      <c r="BS445" s="200">
        <v>0</v>
      </c>
      <c r="BT445" s="200">
        <v>0</v>
      </c>
      <c r="BU445" s="200">
        <v>0</v>
      </c>
      <c r="BV445" s="200">
        <v>0</v>
      </c>
      <c r="BW445" s="200">
        <v>0</v>
      </c>
      <c r="BX445" s="200">
        <v>0</v>
      </c>
      <c r="BY445" s="200">
        <v>0</v>
      </c>
      <c r="BZ445" s="200">
        <v>0</v>
      </c>
      <c r="CA445" s="200">
        <v>0</v>
      </c>
      <c r="CB445" s="200">
        <v>0</v>
      </c>
      <c r="CC445" s="200">
        <v>0</v>
      </c>
      <c r="CD445" s="200">
        <v>0</v>
      </c>
      <c r="CE445" s="200">
        <v>0</v>
      </c>
      <c r="CF445" s="200">
        <v>0</v>
      </c>
      <c r="CG445" s="200">
        <v>0</v>
      </c>
      <c r="CH445" s="200">
        <v>0</v>
      </c>
      <c r="CI445" s="200">
        <v>0</v>
      </c>
      <c r="CJ445" s="200">
        <v>0</v>
      </c>
      <c r="CK445" s="200">
        <v>0</v>
      </c>
      <c r="CL445" s="200">
        <v>0</v>
      </c>
      <c r="CM445" s="200">
        <v>0</v>
      </c>
      <c r="CN445" s="200">
        <v>0</v>
      </c>
      <c r="CO445" s="200">
        <v>0</v>
      </c>
      <c r="CP445" s="200">
        <v>0</v>
      </c>
      <c r="CQ445" s="200">
        <v>0</v>
      </c>
      <c r="CR445" s="200">
        <v>0</v>
      </c>
      <c r="CS445" s="200">
        <v>0</v>
      </c>
      <c r="CT445" s="200">
        <v>0</v>
      </c>
      <c r="CU445" s="200">
        <v>0</v>
      </c>
      <c r="CV445" s="200">
        <v>0</v>
      </c>
      <c r="CW445" s="200">
        <v>0</v>
      </c>
      <c r="CX445" s="200">
        <v>0</v>
      </c>
      <c r="CY445" s="200">
        <v>0</v>
      </c>
      <c r="CZ445" s="200">
        <v>0</v>
      </c>
      <c r="DA445" s="200">
        <v>0</v>
      </c>
      <c r="DB445" s="200">
        <v>0</v>
      </c>
      <c r="DC445" s="200">
        <v>0</v>
      </c>
      <c r="DD445" s="200">
        <v>0</v>
      </c>
      <c r="DE445" s="200">
        <v>0</v>
      </c>
      <c r="DF445" s="200">
        <v>0</v>
      </c>
      <c r="DG445" s="200">
        <v>0</v>
      </c>
      <c r="DH445" s="200">
        <v>0</v>
      </c>
      <c r="DI445" s="200"/>
      <c r="DJ445" s="200"/>
      <c r="DK445" s="200"/>
      <c r="DL445" s="200">
        <v>0</v>
      </c>
      <c r="DM445" s="200"/>
      <c r="DN445" s="200"/>
      <c r="DO445" s="200"/>
      <c r="DP445" s="200"/>
      <c r="DQ445" s="200"/>
      <c r="DR445" s="200"/>
      <c r="DS445" s="200">
        <v>0</v>
      </c>
      <c r="DT445" s="200">
        <v>0</v>
      </c>
      <c r="DU445" s="200">
        <v>0</v>
      </c>
      <c r="DV445" s="200">
        <v>0</v>
      </c>
      <c r="DW445" s="200">
        <v>0</v>
      </c>
      <c r="DX445" s="200">
        <v>0</v>
      </c>
      <c r="DY445" s="397"/>
    </row>
    <row r="446" spans="1:129" s="248" customFormat="1" ht="15.75">
      <c r="A446" s="200"/>
      <c r="B446" s="200"/>
      <c r="C446" s="200"/>
      <c r="D446" s="247"/>
      <c r="E446" s="247"/>
      <c r="F446" s="247"/>
      <c r="G446" s="247"/>
      <c r="H446" s="247"/>
      <c r="I446" s="247"/>
      <c r="J446" s="247"/>
      <c r="K446" s="247"/>
      <c r="L446" s="247"/>
      <c r="M446" s="247"/>
      <c r="N446" s="247"/>
      <c r="O446" s="247"/>
      <c r="P446" s="247"/>
      <c r="Q446" s="51" t="s">
        <v>289</v>
      </c>
      <c r="R446" s="247"/>
      <c r="S446" s="53" t="s">
        <v>290</v>
      </c>
      <c r="T446" s="247"/>
      <c r="U446" s="247"/>
      <c r="V446" s="247"/>
      <c r="W446" s="247"/>
      <c r="X446" s="247"/>
      <c r="Y446" s="247"/>
      <c r="Z446" s="50"/>
      <c r="AA446" s="50"/>
      <c r="AB446" s="247"/>
      <c r="AC446" s="247"/>
      <c r="AD446" s="247"/>
      <c r="AE446" s="247"/>
      <c r="AF446" s="247"/>
      <c r="AG446" s="247"/>
      <c r="AH446" s="247"/>
      <c r="AI446" s="247"/>
      <c r="AJ446" s="247"/>
      <c r="AK446" s="247"/>
      <c r="AL446" s="247"/>
      <c r="AM446" s="247"/>
      <c r="AN446" s="247"/>
      <c r="AO446" s="247"/>
      <c r="AP446" s="247"/>
      <c r="AQ446" s="247"/>
      <c r="AR446" s="247"/>
      <c r="AS446" s="247"/>
      <c r="AT446" s="247"/>
      <c r="AU446" s="247"/>
      <c r="AV446" s="200"/>
      <c r="AW446" s="200"/>
      <c r="AX446" s="200"/>
      <c r="AY446" s="200"/>
      <c r="AZ446" s="200"/>
      <c r="BA446" s="200"/>
      <c r="BB446" s="200"/>
      <c r="BC446" s="200"/>
      <c r="BD446" s="200"/>
      <c r="BE446" s="200"/>
      <c r="BF446" s="200"/>
      <c r="BG446" s="200"/>
      <c r="BH446" s="200"/>
      <c r="BI446" s="200"/>
      <c r="BJ446" s="200"/>
      <c r="BK446" s="200"/>
      <c r="BL446" s="200"/>
      <c r="BM446" s="200"/>
      <c r="BN446" s="200"/>
      <c r="BO446" s="200"/>
      <c r="BP446" s="200"/>
      <c r="BQ446" s="200"/>
      <c r="BR446" s="200"/>
      <c r="BS446" s="200"/>
      <c r="BT446" s="200">
        <v>0</v>
      </c>
      <c r="BU446" s="200">
        <v>0</v>
      </c>
      <c r="BV446" s="200">
        <v>0</v>
      </c>
      <c r="BW446" s="200">
        <v>0</v>
      </c>
      <c r="BX446" s="200">
        <v>0</v>
      </c>
      <c r="BY446" s="200">
        <v>0</v>
      </c>
      <c r="BZ446" s="200">
        <v>0</v>
      </c>
      <c r="CA446" s="200">
        <v>0</v>
      </c>
      <c r="CB446" s="200">
        <v>0</v>
      </c>
      <c r="CC446" s="200">
        <v>0</v>
      </c>
      <c r="CD446" s="200">
        <v>0</v>
      </c>
      <c r="CE446" s="200">
        <v>0</v>
      </c>
      <c r="CF446" s="200">
        <v>0</v>
      </c>
      <c r="CG446" s="200">
        <v>0</v>
      </c>
      <c r="CH446" s="200">
        <v>0</v>
      </c>
      <c r="CI446" s="200">
        <v>0</v>
      </c>
      <c r="CJ446" s="200">
        <v>0</v>
      </c>
      <c r="CK446" s="200">
        <v>0</v>
      </c>
      <c r="CL446" s="200">
        <v>0</v>
      </c>
      <c r="CM446" s="200">
        <v>0</v>
      </c>
      <c r="CN446" s="200">
        <v>0</v>
      </c>
      <c r="CO446" s="200">
        <v>0</v>
      </c>
      <c r="CP446" s="200">
        <v>0</v>
      </c>
      <c r="CQ446" s="200">
        <v>0</v>
      </c>
      <c r="CR446" s="200">
        <v>0</v>
      </c>
      <c r="CS446" s="200">
        <v>0</v>
      </c>
      <c r="CT446" s="200">
        <v>0</v>
      </c>
      <c r="CU446" s="200">
        <v>0</v>
      </c>
      <c r="CV446" s="200">
        <v>0</v>
      </c>
      <c r="CW446" s="200">
        <v>0</v>
      </c>
      <c r="CX446" s="200">
        <v>0</v>
      </c>
      <c r="CY446" s="200">
        <v>0</v>
      </c>
      <c r="CZ446" s="200">
        <v>0</v>
      </c>
      <c r="DA446" s="200">
        <v>0</v>
      </c>
      <c r="DB446" s="200">
        <v>0</v>
      </c>
      <c r="DC446" s="200">
        <v>0</v>
      </c>
      <c r="DD446" s="200">
        <v>0</v>
      </c>
      <c r="DE446" s="200">
        <v>0</v>
      </c>
      <c r="DF446" s="200">
        <v>0</v>
      </c>
      <c r="DG446" s="200">
        <v>0</v>
      </c>
      <c r="DH446" s="200">
        <v>0</v>
      </c>
      <c r="DI446" s="200"/>
      <c r="DJ446" s="200"/>
      <c r="DK446" s="200"/>
      <c r="DL446" s="200">
        <v>0</v>
      </c>
      <c r="DM446" s="200"/>
      <c r="DN446" s="200"/>
      <c r="DO446" s="200"/>
      <c r="DP446" s="200"/>
      <c r="DQ446" s="200"/>
      <c r="DR446" s="200"/>
      <c r="DS446" s="200">
        <v>0</v>
      </c>
      <c r="DT446" s="200">
        <v>0</v>
      </c>
      <c r="DU446" s="200">
        <v>0</v>
      </c>
      <c r="DV446" s="200">
        <v>0</v>
      </c>
      <c r="DW446" s="200">
        <v>0</v>
      </c>
      <c r="DX446" s="200">
        <v>0</v>
      </c>
      <c r="DY446" s="397"/>
    </row>
    <row r="447" spans="1:129" s="248" customFormat="1" ht="15.75">
      <c r="A447" s="200"/>
      <c r="B447" s="200"/>
      <c r="C447" s="200"/>
      <c r="D447" s="247"/>
      <c r="E447" s="247"/>
      <c r="F447" s="247"/>
      <c r="G447" s="247"/>
      <c r="H447" s="247"/>
      <c r="I447" s="247"/>
      <c r="J447" s="247"/>
      <c r="K447" s="247"/>
      <c r="L447" s="247"/>
      <c r="M447" s="247"/>
      <c r="N447" s="247"/>
      <c r="O447" s="247"/>
      <c r="P447" s="247"/>
      <c r="Q447" s="51" t="s">
        <v>291</v>
      </c>
      <c r="R447" s="247"/>
      <c r="S447" s="56" t="s">
        <v>292</v>
      </c>
      <c r="T447" s="247"/>
      <c r="U447" s="247"/>
      <c r="V447" s="247"/>
      <c r="W447" s="247"/>
      <c r="X447" s="247"/>
      <c r="Y447" s="247"/>
      <c r="Z447" s="50"/>
      <c r="AA447" s="50"/>
      <c r="AB447" s="247"/>
      <c r="AC447" s="247"/>
      <c r="AD447" s="247"/>
      <c r="AE447" s="247"/>
      <c r="AF447" s="247"/>
      <c r="AG447" s="247"/>
      <c r="AH447" s="247"/>
      <c r="AI447" s="247"/>
      <c r="AJ447" s="247"/>
      <c r="AK447" s="247"/>
      <c r="AL447" s="247"/>
      <c r="AM447" s="247"/>
      <c r="AN447" s="247"/>
      <c r="AO447" s="247"/>
      <c r="AP447" s="247"/>
      <c r="AQ447" s="247"/>
      <c r="AR447" s="247"/>
      <c r="AS447" s="247"/>
      <c r="AT447" s="247"/>
      <c r="AU447" s="247"/>
      <c r="AV447" s="200"/>
      <c r="AW447" s="200"/>
      <c r="AX447" s="200"/>
      <c r="AY447" s="200"/>
      <c r="AZ447" s="200"/>
      <c r="BA447" s="200"/>
      <c r="BB447" s="200"/>
      <c r="BC447" s="200"/>
      <c r="BD447" s="200"/>
      <c r="BE447" s="200"/>
      <c r="BF447" s="200"/>
      <c r="BG447" s="200"/>
      <c r="BH447" s="200"/>
      <c r="BI447" s="200"/>
      <c r="BJ447" s="200"/>
      <c r="BK447" s="200"/>
      <c r="BL447" s="200"/>
      <c r="BM447" s="200"/>
      <c r="BN447" s="200"/>
      <c r="BO447" s="200"/>
      <c r="BP447" s="200"/>
      <c r="BQ447" s="200"/>
      <c r="BR447" s="200"/>
      <c r="BS447" s="200"/>
      <c r="BT447" s="200"/>
      <c r="BU447" s="200"/>
      <c r="BV447" s="200"/>
      <c r="BW447" s="200"/>
      <c r="BX447" s="200"/>
      <c r="BY447" s="200"/>
      <c r="BZ447" s="200"/>
      <c r="CA447" s="200"/>
      <c r="CB447" s="200"/>
      <c r="CC447" s="200"/>
      <c r="CD447" s="200"/>
      <c r="CE447" s="200"/>
      <c r="CF447" s="247"/>
      <c r="CG447" s="247"/>
      <c r="CH447" s="247"/>
      <c r="CI447" s="200">
        <v>0</v>
      </c>
      <c r="CJ447" s="200">
        <v>0</v>
      </c>
      <c r="CK447" s="200">
        <v>0</v>
      </c>
      <c r="CL447" s="200">
        <v>0</v>
      </c>
      <c r="CM447" s="200">
        <v>0</v>
      </c>
      <c r="CN447" s="200">
        <v>0</v>
      </c>
      <c r="CO447" s="200">
        <v>0</v>
      </c>
      <c r="CP447" s="200">
        <v>0</v>
      </c>
      <c r="CQ447" s="200">
        <v>0</v>
      </c>
      <c r="CR447" s="200">
        <v>0</v>
      </c>
      <c r="CS447" s="200">
        <v>0</v>
      </c>
      <c r="CT447" s="200">
        <v>0</v>
      </c>
      <c r="CU447" s="200">
        <v>0</v>
      </c>
      <c r="CV447" s="200">
        <v>0</v>
      </c>
      <c r="CW447" s="200">
        <v>0</v>
      </c>
      <c r="CX447" s="200">
        <v>0</v>
      </c>
      <c r="CY447" s="200">
        <v>0</v>
      </c>
      <c r="CZ447" s="200">
        <v>0</v>
      </c>
      <c r="DA447" s="200">
        <v>0</v>
      </c>
      <c r="DB447" s="200">
        <v>0</v>
      </c>
      <c r="DC447" s="200">
        <v>0</v>
      </c>
      <c r="DD447" s="200">
        <v>0</v>
      </c>
      <c r="DE447" s="200">
        <v>0</v>
      </c>
      <c r="DF447" s="200">
        <v>0</v>
      </c>
      <c r="DG447" s="200">
        <v>0</v>
      </c>
      <c r="DH447" s="200">
        <v>0</v>
      </c>
      <c r="DI447" s="200"/>
      <c r="DJ447" s="200"/>
      <c r="DK447" s="200"/>
      <c r="DL447" s="200">
        <v>0</v>
      </c>
      <c r="DM447" s="200"/>
      <c r="DN447" s="200"/>
      <c r="DO447" s="200"/>
      <c r="DP447" s="200"/>
      <c r="DQ447" s="200"/>
      <c r="DR447" s="200"/>
      <c r="DS447" s="200">
        <v>0</v>
      </c>
      <c r="DT447" s="200">
        <v>0</v>
      </c>
      <c r="DU447" s="200">
        <v>0</v>
      </c>
      <c r="DV447" s="200">
        <v>0</v>
      </c>
      <c r="DW447" s="200">
        <v>0</v>
      </c>
      <c r="DX447" s="200">
        <v>0</v>
      </c>
      <c r="DY447" s="397"/>
    </row>
    <row r="448" spans="1:129" s="248" customFormat="1">
      <c r="A448" s="200"/>
      <c r="B448" s="200"/>
      <c r="C448" s="200"/>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247"/>
      <c r="AE448" s="247"/>
      <c r="AF448" s="247"/>
      <c r="AG448" s="247"/>
      <c r="AH448" s="247"/>
      <c r="AI448" s="247"/>
      <c r="AJ448" s="247"/>
      <c r="AK448" s="247"/>
      <c r="AL448" s="247"/>
      <c r="AM448" s="247"/>
      <c r="AN448" s="247"/>
      <c r="AO448" s="247"/>
      <c r="AP448" s="247"/>
      <c r="AQ448" s="247"/>
      <c r="AR448" s="247"/>
      <c r="AS448" s="247"/>
      <c r="AT448" s="247"/>
      <c r="AU448" s="247"/>
      <c r="AV448" s="200"/>
      <c r="AW448" s="200"/>
      <c r="AX448" s="200"/>
      <c r="AY448" s="200"/>
      <c r="AZ448" s="200"/>
      <c r="BA448" s="200"/>
      <c r="BB448" s="200"/>
      <c r="BC448" s="200"/>
      <c r="BD448" s="200"/>
      <c r="BE448" s="200"/>
      <c r="BF448" s="200"/>
      <c r="BG448" s="200"/>
      <c r="BH448" s="200"/>
      <c r="BI448" s="200"/>
      <c r="BJ448" s="200"/>
      <c r="BK448" s="200"/>
      <c r="BL448" s="200"/>
      <c r="BM448" s="200"/>
      <c r="BN448" s="200"/>
      <c r="BO448" s="200"/>
      <c r="BP448" s="200"/>
      <c r="BQ448" s="200"/>
      <c r="BR448" s="200"/>
      <c r="BS448" s="200"/>
      <c r="BT448" s="200"/>
      <c r="BU448" s="200"/>
      <c r="BV448" s="200"/>
      <c r="BW448" s="200"/>
      <c r="BX448" s="200"/>
      <c r="BY448" s="200"/>
      <c r="BZ448" s="200"/>
      <c r="CA448" s="200"/>
      <c r="CB448" s="200"/>
      <c r="CC448" s="200"/>
      <c r="CD448" s="200"/>
      <c r="CE448" s="200"/>
      <c r="CF448" s="247"/>
      <c r="CG448" s="247"/>
      <c r="CH448" s="247"/>
      <c r="CI448" s="200">
        <v>0</v>
      </c>
      <c r="CJ448" s="200">
        <v>0</v>
      </c>
      <c r="CK448" s="200">
        <v>0</v>
      </c>
      <c r="CL448" s="200">
        <v>0</v>
      </c>
      <c r="CM448" s="200">
        <v>0</v>
      </c>
      <c r="CN448" s="200">
        <v>0</v>
      </c>
      <c r="CO448" s="200">
        <v>0</v>
      </c>
      <c r="CP448" s="200">
        <v>0</v>
      </c>
      <c r="CQ448" s="200">
        <v>0</v>
      </c>
      <c r="CR448" s="200">
        <v>0</v>
      </c>
      <c r="CS448" s="200">
        <v>0</v>
      </c>
      <c r="CT448" s="200">
        <v>0</v>
      </c>
      <c r="CU448" s="200">
        <v>0</v>
      </c>
      <c r="CV448" s="200">
        <v>0</v>
      </c>
      <c r="CW448" s="200">
        <v>0</v>
      </c>
      <c r="CX448" s="200">
        <v>0</v>
      </c>
      <c r="CY448" s="200">
        <v>0</v>
      </c>
      <c r="CZ448" s="200">
        <v>0</v>
      </c>
      <c r="DA448" s="200">
        <v>0</v>
      </c>
      <c r="DB448" s="200">
        <v>0</v>
      </c>
      <c r="DC448" s="200">
        <v>0</v>
      </c>
      <c r="DD448" s="200">
        <v>0</v>
      </c>
      <c r="DE448" s="200">
        <v>0</v>
      </c>
      <c r="DF448" s="200">
        <v>0</v>
      </c>
      <c r="DG448" s="200">
        <v>0</v>
      </c>
      <c r="DH448" s="200">
        <v>0</v>
      </c>
      <c r="DI448" s="200"/>
      <c r="DJ448" s="200"/>
      <c r="DK448" s="200"/>
      <c r="DL448" s="200">
        <v>0</v>
      </c>
      <c r="DM448" s="200"/>
      <c r="DN448" s="200"/>
      <c r="DO448" s="200"/>
      <c r="DP448" s="200"/>
      <c r="DQ448" s="200"/>
      <c r="DR448" s="200"/>
      <c r="DS448" s="200">
        <v>0</v>
      </c>
      <c r="DT448" s="200">
        <v>0</v>
      </c>
      <c r="DU448" s="200">
        <v>0</v>
      </c>
      <c r="DV448" s="200">
        <v>0</v>
      </c>
      <c r="DW448" s="200">
        <v>0</v>
      </c>
      <c r="DX448" s="200">
        <v>0</v>
      </c>
      <c r="DY448" s="397"/>
    </row>
    <row r="449" spans="1:129" s="248" customFormat="1" ht="18.75">
      <c r="A449" s="200"/>
      <c r="B449" s="200">
        <v>0</v>
      </c>
      <c r="C449" s="200">
        <v>0</v>
      </c>
      <c r="D449" s="200">
        <v>0</v>
      </c>
      <c r="E449" s="247"/>
      <c r="F449" s="2997" t="s">
        <v>931</v>
      </c>
      <c r="G449" s="2998"/>
      <c r="H449" s="2998"/>
      <c r="I449" s="2998"/>
      <c r="J449" s="2998"/>
      <c r="K449" s="2998"/>
      <c r="L449" s="2998"/>
      <c r="M449" s="2998"/>
      <c r="N449" s="2998"/>
      <c r="O449" s="2998"/>
      <c r="P449" s="2998"/>
      <c r="Q449" s="2998"/>
      <c r="R449" s="2998"/>
      <c r="S449" s="2998"/>
      <c r="T449" s="2998"/>
      <c r="U449" s="2998"/>
      <c r="V449" s="2998"/>
      <c r="W449" s="2998"/>
      <c r="X449" s="2998"/>
      <c r="Y449" s="2998"/>
      <c r="Z449" s="2998"/>
      <c r="AA449" s="2998"/>
      <c r="AB449" s="2998"/>
      <c r="AC449" s="2998"/>
      <c r="AD449" s="2998"/>
      <c r="AE449" s="2998"/>
      <c r="AF449" s="2998"/>
      <c r="AG449" s="2998"/>
      <c r="AH449" s="2998"/>
      <c r="AI449" s="2998"/>
      <c r="AJ449" s="2998"/>
      <c r="AK449" s="2998"/>
      <c r="AL449" s="2998"/>
      <c r="AM449" s="2998"/>
      <c r="AN449" s="2998"/>
      <c r="AO449" s="2998"/>
      <c r="AP449" s="2998"/>
      <c r="AQ449" s="2998"/>
      <c r="AR449" s="2998"/>
      <c r="AS449" s="2998"/>
      <c r="AT449" s="2998"/>
      <c r="AU449" s="2998"/>
      <c r="AV449" s="2998"/>
      <c r="AW449" s="2998"/>
      <c r="AX449" s="2998"/>
      <c r="AY449" s="2998"/>
      <c r="AZ449" s="2998"/>
      <c r="BA449" s="2998"/>
      <c r="BB449" s="2998"/>
      <c r="BC449" s="2998"/>
      <c r="BD449" s="2998"/>
      <c r="BE449" s="2998"/>
      <c r="BF449" s="2998"/>
      <c r="BG449" s="2998"/>
      <c r="BH449" s="2998"/>
      <c r="BI449" s="2998"/>
      <c r="BJ449" s="2998"/>
      <c r="BK449" s="2998"/>
      <c r="BL449" s="2998"/>
      <c r="BM449" s="2998"/>
      <c r="BN449" s="2998"/>
      <c r="BO449" s="2998"/>
      <c r="BP449" s="2998"/>
      <c r="BQ449" s="2998"/>
      <c r="BR449" s="2998"/>
      <c r="BS449" s="2998"/>
      <c r="BT449" s="2998"/>
      <c r="BU449" s="2998"/>
      <c r="BV449" s="2999"/>
      <c r="BW449" s="200">
        <v>0</v>
      </c>
      <c r="BX449" s="200">
        <v>0</v>
      </c>
      <c r="BY449" s="200">
        <v>0</v>
      </c>
      <c r="BZ449" s="200">
        <v>0</v>
      </c>
      <c r="CA449" s="200">
        <v>0</v>
      </c>
      <c r="CB449" s="200">
        <v>0</v>
      </c>
      <c r="CC449" s="200">
        <v>0</v>
      </c>
      <c r="CD449" s="200">
        <v>0</v>
      </c>
      <c r="CE449" s="200"/>
      <c r="CF449" s="200"/>
      <c r="CG449" s="200">
        <v>0</v>
      </c>
      <c r="CH449" s="200">
        <v>0</v>
      </c>
      <c r="CI449" s="200">
        <v>0</v>
      </c>
      <c r="CJ449" s="200">
        <v>0</v>
      </c>
      <c r="CK449" s="200">
        <v>0</v>
      </c>
      <c r="CL449" s="200">
        <v>0</v>
      </c>
      <c r="CM449" s="200">
        <v>0</v>
      </c>
      <c r="CN449" s="200">
        <v>0</v>
      </c>
      <c r="CO449" s="200">
        <v>0</v>
      </c>
      <c r="CP449" s="200">
        <v>0</v>
      </c>
      <c r="CQ449" s="200">
        <v>0</v>
      </c>
      <c r="CR449" s="200">
        <v>0</v>
      </c>
      <c r="CS449" s="200">
        <v>0</v>
      </c>
      <c r="CT449" s="200">
        <v>0</v>
      </c>
      <c r="CU449" s="200">
        <v>0</v>
      </c>
      <c r="CV449" s="200">
        <v>0</v>
      </c>
      <c r="CW449" s="200">
        <v>0</v>
      </c>
      <c r="CX449" s="200">
        <v>0</v>
      </c>
      <c r="CY449" s="200">
        <v>0</v>
      </c>
      <c r="CZ449" s="200">
        <v>0</v>
      </c>
      <c r="DA449" s="200">
        <v>0</v>
      </c>
      <c r="DB449" s="200">
        <v>0</v>
      </c>
      <c r="DC449" s="200">
        <v>0</v>
      </c>
      <c r="DD449" s="200">
        <v>0</v>
      </c>
      <c r="DE449" s="200">
        <v>0</v>
      </c>
      <c r="DF449" s="200">
        <v>0</v>
      </c>
      <c r="DG449" s="200">
        <v>0</v>
      </c>
      <c r="DH449" s="200">
        <v>0</v>
      </c>
      <c r="DI449" s="200"/>
      <c r="DJ449" s="200"/>
      <c r="DK449" s="200"/>
      <c r="DL449" s="200">
        <v>0</v>
      </c>
      <c r="DM449" s="200"/>
      <c r="DN449" s="200"/>
      <c r="DO449" s="200"/>
      <c r="DP449" s="200"/>
      <c r="DQ449" s="200"/>
      <c r="DR449" s="200"/>
      <c r="DS449" s="200">
        <v>0</v>
      </c>
      <c r="DT449" s="200">
        <v>0</v>
      </c>
      <c r="DU449" s="200">
        <v>0</v>
      </c>
      <c r="DV449" s="200">
        <v>0</v>
      </c>
      <c r="DW449" s="200">
        <v>0</v>
      </c>
      <c r="DX449" s="200">
        <v>0</v>
      </c>
      <c r="DY449" s="397"/>
    </row>
    <row r="450" spans="1:129" s="248" customFormat="1">
      <c r="A450" s="200"/>
      <c r="B450" s="200">
        <v>0</v>
      </c>
      <c r="C450" s="200">
        <v>0</v>
      </c>
      <c r="D450" s="200">
        <v>0</v>
      </c>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247"/>
      <c r="AF450" s="247"/>
      <c r="AG450" s="247"/>
      <c r="AH450" s="247"/>
      <c r="AI450" s="247"/>
      <c r="AJ450" s="247"/>
      <c r="AK450" s="247"/>
      <c r="AL450" s="247"/>
      <c r="AM450" s="247"/>
      <c r="AN450" s="247"/>
      <c r="AO450" s="247"/>
      <c r="AP450" s="247"/>
      <c r="AQ450" s="247"/>
      <c r="AR450" s="247"/>
      <c r="AS450" s="247"/>
      <c r="AT450" s="247"/>
      <c r="AU450" s="247"/>
      <c r="AV450" s="200"/>
      <c r="AW450" s="200"/>
      <c r="AX450" s="200"/>
      <c r="AY450" s="200"/>
      <c r="AZ450" s="200"/>
      <c r="BA450" s="200"/>
      <c r="BB450" s="200"/>
      <c r="BC450" s="200"/>
      <c r="BD450" s="200"/>
      <c r="BE450" s="200"/>
      <c r="BF450" s="200"/>
      <c r="BG450" s="200"/>
      <c r="BH450" s="200"/>
      <c r="BI450" s="200"/>
      <c r="BJ450" s="200"/>
      <c r="BK450" s="200"/>
      <c r="BL450" s="200"/>
      <c r="BM450" s="200"/>
      <c r="BN450" s="200"/>
      <c r="BO450" s="200"/>
      <c r="BP450" s="200"/>
      <c r="BQ450" s="200"/>
      <c r="BR450" s="200"/>
      <c r="BS450" s="200"/>
      <c r="BT450" s="200"/>
      <c r="BU450" s="200"/>
      <c r="BV450" s="200"/>
      <c r="BW450" s="200">
        <v>0</v>
      </c>
      <c r="BX450" s="200">
        <v>0</v>
      </c>
      <c r="BY450" s="200">
        <v>0</v>
      </c>
      <c r="BZ450" s="200">
        <v>0</v>
      </c>
      <c r="CA450" s="200">
        <v>0</v>
      </c>
      <c r="CB450" s="200">
        <v>0</v>
      </c>
      <c r="CC450" s="200">
        <v>0</v>
      </c>
      <c r="CD450" s="200">
        <v>0</v>
      </c>
      <c r="CE450" s="200"/>
      <c r="CF450" s="200"/>
      <c r="CG450" s="200">
        <v>0</v>
      </c>
      <c r="CH450" s="200">
        <v>0</v>
      </c>
      <c r="CI450" s="200">
        <v>0</v>
      </c>
      <c r="CJ450" s="200">
        <v>0</v>
      </c>
      <c r="CK450" s="200">
        <v>0</v>
      </c>
      <c r="CL450" s="200">
        <v>0</v>
      </c>
      <c r="CM450" s="200">
        <v>0</v>
      </c>
      <c r="CN450" s="200">
        <v>0</v>
      </c>
      <c r="CO450" s="200">
        <v>0</v>
      </c>
      <c r="CP450" s="200">
        <v>0</v>
      </c>
      <c r="CQ450" s="200">
        <v>0</v>
      </c>
      <c r="CR450" s="200">
        <v>0</v>
      </c>
      <c r="CS450" s="200">
        <v>0</v>
      </c>
      <c r="CT450" s="200">
        <v>0</v>
      </c>
      <c r="CU450" s="200">
        <v>0</v>
      </c>
      <c r="CV450" s="200">
        <v>0</v>
      </c>
      <c r="CW450" s="200">
        <v>0</v>
      </c>
      <c r="CX450" s="200">
        <v>0</v>
      </c>
      <c r="CY450" s="200">
        <v>0</v>
      </c>
      <c r="CZ450" s="200">
        <v>0</v>
      </c>
      <c r="DA450" s="200">
        <v>0</v>
      </c>
      <c r="DB450" s="200">
        <v>0</v>
      </c>
      <c r="DC450" s="200">
        <v>0</v>
      </c>
      <c r="DD450" s="200">
        <v>0</v>
      </c>
      <c r="DE450" s="200">
        <v>0</v>
      </c>
      <c r="DF450" s="200">
        <v>0</v>
      </c>
      <c r="DG450" s="200">
        <v>0</v>
      </c>
      <c r="DH450" s="200">
        <v>0</v>
      </c>
      <c r="DI450" s="200"/>
      <c r="DJ450" s="200"/>
      <c r="DK450" s="200"/>
      <c r="DL450" s="200">
        <v>0</v>
      </c>
      <c r="DM450" s="200"/>
      <c r="DN450" s="200"/>
      <c r="DO450" s="200"/>
      <c r="DP450" s="200"/>
      <c r="DQ450" s="200"/>
      <c r="DR450" s="200"/>
      <c r="DS450" s="200">
        <v>0</v>
      </c>
      <c r="DT450" s="200">
        <v>0</v>
      </c>
      <c r="DU450" s="200">
        <v>0</v>
      </c>
      <c r="DV450" s="200">
        <v>0</v>
      </c>
      <c r="DW450" s="200">
        <v>0</v>
      </c>
      <c r="DX450" s="200">
        <v>0</v>
      </c>
      <c r="DY450" s="397"/>
    </row>
    <row r="451" spans="1:129" s="248" customFormat="1" ht="15" customHeight="1">
      <c r="A451" s="200"/>
      <c r="B451" s="200">
        <v>0</v>
      </c>
      <c r="C451" s="200">
        <v>0</v>
      </c>
      <c r="D451" s="200">
        <v>0</v>
      </c>
      <c r="E451" s="247"/>
      <c r="F451" s="153" t="s">
        <v>597</v>
      </c>
      <c r="G451" s="153"/>
      <c r="H451" s="153"/>
      <c r="I451" s="153"/>
      <c r="J451" s="153"/>
      <c r="K451" s="153"/>
      <c r="L451" s="153"/>
      <c r="M451" s="153"/>
      <c r="N451" s="153"/>
      <c r="O451" s="153"/>
      <c r="P451" s="153"/>
      <c r="Q451" s="153"/>
      <c r="R451" s="153"/>
      <c r="S451" s="153"/>
      <c r="T451" s="200"/>
      <c r="U451" s="200"/>
      <c r="V451" s="154" t="s">
        <v>598</v>
      </c>
      <c r="W451" s="154"/>
      <c r="X451" s="154"/>
      <c r="Y451" s="154"/>
      <c r="Z451" s="154"/>
      <c r="AA451" s="154"/>
      <c r="AB451" s="154"/>
      <c r="AC451" s="154"/>
      <c r="AD451" s="154"/>
      <c r="AE451" s="154"/>
      <c r="AF451" s="154"/>
      <c r="AG451" s="154"/>
      <c r="AH451" s="154"/>
      <c r="AI451" s="154"/>
      <c r="AJ451" s="154"/>
      <c r="AK451" s="154"/>
      <c r="AL451" s="200">
        <v>0</v>
      </c>
      <c r="AM451" s="200"/>
      <c r="AN451" s="155" t="s">
        <v>599</v>
      </c>
      <c r="AO451" s="155"/>
      <c r="AP451" s="155"/>
      <c r="AQ451" s="155"/>
      <c r="AR451" s="155"/>
      <c r="AS451" s="155"/>
      <c r="AT451" s="155"/>
      <c r="AU451" s="155"/>
      <c r="AV451" s="155"/>
      <c r="AW451" s="155"/>
      <c r="AX451" s="155"/>
      <c r="AY451" s="155"/>
      <c r="AZ451" s="155"/>
      <c r="BA451" s="155"/>
      <c r="BB451" s="155"/>
      <c r="BC451" s="155"/>
      <c r="BD451" s="155"/>
      <c r="BE451" s="155"/>
      <c r="BF451" s="155"/>
      <c r="BG451" s="200">
        <v>0</v>
      </c>
      <c r="BH451" s="200">
        <v>0</v>
      </c>
      <c r="BI451" s="571" t="s">
        <v>600</v>
      </c>
      <c r="BJ451" s="572"/>
      <c r="BK451" s="572"/>
      <c r="BL451" s="572"/>
      <c r="BM451" s="572"/>
      <c r="BN451" s="572"/>
      <c r="BO451" s="572"/>
      <c r="BP451" s="572"/>
      <c r="BQ451" s="572"/>
      <c r="BR451" s="572"/>
      <c r="BS451" s="572"/>
      <c r="BT451" s="572"/>
      <c r="BU451" s="572"/>
      <c r="BV451" s="200"/>
      <c r="BW451" s="200">
        <v>0</v>
      </c>
      <c r="BX451" s="200">
        <v>0</v>
      </c>
      <c r="BY451" s="200">
        <v>0</v>
      </c>
      <c r="BZ451" s="200">
        <v>0</v>
      </c>
      <c r="CA451" s="200">
        <v>0</v>
      </c>
      <c r="CB451" s="200">
        <v>0</v>
      </c>
      <c r="CC451" s="200">
        <v>0</v>
      </c>
      <c r="CD451" s="200">
        <v>0</v>
      </c>
      <c r="CE451" s="200">
        <v>0</v>
      </c>
      <c r="CF451" s="200">
        <v>0</v>
      </c>
      <c r="CG451" s="200">
        <v>0</v>
      </c>
      <c r="CH451" s="200">
        <v>0</v>
      </c>
      <c r="CI451" s="200">
        <v>0</v>
      </c>
      <c r="CJ451" s="200">
        <v>0</v>
      </c>
      <c r="CK451" s="200">
        <v>0</v>
      </c>
      <c r="CL451" s="200">
        <v>0</v>
      </c>
      <c r="CM451" s="200">
        <v>0</v>
      </c>
      <c r="CN451" s="200">
        <v>0</v>
      </c>
      <c r="CO451" s="200">
        <v>0</v>
      </c>
      <c r="CP451" s="200">
        <v>0</v>
      </c>
      <c r="CQ451" s="200">
        <v>0</v>
      </c>
      <c r="CR451" s="200">
        <v>0</v>
      </c>
      <c r="CS451" s="200">
        <v>0</v>
      </c>
      <c r="CT451" s="200">
        <v>0</v>
      </c>
      <c r="CU451" s="200">
        <v>0</v>
      </c>
      <c r="CV451" s="200">
        <v>0</v>
      </c>
      <c r="CW451" s="200">
        <v>0</v>
      </c>
      <c r="CX451" s="200">
        <v>0</v>
      </c>
      <c r="CY451" s="200">
        <v>0</v>
      </c>
      <c r="CZ451" s="200">
        <v>0</v>
      </c>
      <c r="DA451" s="200">
        <v>0</v>
      </c>
      <c r="DB451" s="200">
        <v>0</v>
      </c>
      <c r="DC451" s="200">
        <v>0</v>
      </c>
      <c r="DD451" s="200">
        <v>0</v>
      </c>
      <c r="DE451" s="200">
        <v>0</v>
      </c>
      <c r="DF451" s="200">
        <v>0</v>
      </c>
      <c r="DG451" s="200">
        <v>0</v>
      </c>
      <c r="DH451" s="200">
        <v>0</v>
      </c>
      <c r="DI451" s="200"/>
      <c r="DJ451" s="200"/>
      <c r="DK451" s="200"/>
      <c r="DL451" s="200">
        <v>0</v>
      </c>
      <c r="DM451" s="200"/>
      <c r="DN451" s="200"/>
      <c r="DO451" s="200"/>
      <c r="DP451" s="200"/>
      <c r="DQ451" s="200"/>
      <c r="DR451" s="200"/>
      <c r="DS451" s="200">
        <v>0</v>
      </c>
      <c r="DT451" s="200">
        <v>0</v>
      </c>
      <c r="DU451" s="200">
        <v>0</v>
      </c>
      <c r="DV451" s="200">
        <v>0</v>
      </c>
      <c r="DW451" s="200">
        <v>0</v>
      </c>
      <c r="DX451" s="200">
        <v>0</v>
      </c>
      <c r="DY451" s="397"/>
    </row>
    <row r="452" spans="1:129" s="248" customFormat="1" ht="15.75" customHeight="1">
      <c r="A452" s="200"/>
      <c r="B452" s="200">
        <v>0</v>
      </c>
      <c r="C452" s="200">
        <v>0</v>
      </c>
      <c r="D452" s="200">
        <v>0</v>
      </c>
      <c r="E452" s="573"/>
      <c r="F452" s="574" t="s">
        <v>601</v>
      </c>
      <c r="G452" s="573"/>
      <c r="H452" s="573"/>
      <c r="I452" s="573"/>
      <c r="J452" s="573"/>
      <c r="K452" s="573"/>
      <c r="L452" s="573"/>
      <c r="M452" s="573"/>
      <c r="N452" s="573"/>
      <c r="O452" s="200">
        <v>0</v>
      </c>
      <c r="P452" s="200">
        <v>0</v>
      </c>
      <c r="Q452" s="200">
        <v>0</v>
      </c>
      <c r="R452" s="200">
        <v>0</v>
      </c>
      <c r="S452" s="200">
        <v>0</v>
      </c>
      <c r="T452" s="200">
        <v>0</v>
      </c>
      <c r="U452" s="200">
        <v>0</v>
      </c>
      <c r="V452" s="574" t="s">
        <v>601</v>
      </c>
      <c r="W452" s="200"/>
      <c r="X452" s="200"/>
      <c r="Y452" s="200"/>
      <c r="Z452" s="200"/>
      <c r="AA452" s="200"/>
      <c r="AB452" s="200"/>
      <c r="AC452" s="200"/>
      <c r="AD452" s="200"/>
      <c r="AE452" s="200"/>
      <c r="AF452" s="200"/>
      <c r="AG452" s="200"/>
      <c r="AH452" s="200"/>
      <c r="AI452" s="200"/>
      <c r="AJ452" s="200"/>
      <c r="AK452" s="200">
        <v>0</v>
      </c>
      <c r="AL452" s="200">
        <v>0</v>
      </c>
      <c r="AM452" s="200">
        <v>0</v>
      </c>
      <c r="AN452" s="574" t="s">
        <v>601</v>
      </c>
      <c r="AO452" s="200"/>
      <c r="AP452" s="200"/>
      <c r="AQ452" s="200"/>
      <c r="AR452" s="200"/>
      <c r="AS452" s="200"/>
      <c r="AT452" s="200"/>
      <c r="AU452" s="200"/>
      <c r="AV452" s="200"/>
      <c r="AW452" s="200"/>
      <c r="AX452" s="200"/>
      <c r="AY452" s="200"/>
      <c r="AZ452" s="200">
        <v>0</v>
      </c>
      <c r="BA452" s="200">
        <v>0</v>
      </c>
      <c r="BB452" s="200">
        <v>0</v>
      </c>
      <c r="BC452" s="200">
        <v>0</v>
      </c>
      <c r="BD452" s="200">
        <v>0</v>
      </c>
      <c r="BE452" s="200">
        <v>0</v>
      </c>
      <c r="BF452" s="200">
        <v>0</v>
      </c>
      <c r="BG452" s="200">
        <v>0</v>
      </c>
      <c r="BH452" s="200">
        <v>0</v>
      </c>
      <c r="BI452" s="575" t="s">
        <v>604</v>
      </c>
      <c r="BJ452" s="200"/>
      <c r="BK452" s="200"/>
      <c r="BL452" s="200"/>
      <c r="BM452" s="200"/>
      <c r="BN452" s="200"/>
      <c r="BO452" s="200"/>
      <c r="BP452" s="200"/>
      <c r="BQ452" s="200"/>
      <c r="BR452" s="200"/>
      <c r="BS452" s="200"/>
      <c r="BT452" s="200"/>
      <c r="BU452" s="200"/>
      <c r="BV452" s="200"/>
      <c r="BW452" s="200"/>
      <c r="BX452" s="200">
        <v>0</v>
      </c>
      <c r="BY452" s="200">
        <v>0</v>
      </c>
      <c r="BZ452" s="200">
        <v>0</v>
      </c>
      <c r="CA452" s="200">
        <v>0</v>
      </c>
      <c r="CB452" s="200">
        <v>0</v>
      </c>
      <c r="CC452" s="200">
        <v>0</v>
      </c>
      <c r="CD452" s="200">
        <v>0</v>
      </c>
      <c r="CE452" s="200">
        <v>0</v>
      </c>
      <c r="CF452" s="200">
        <v>0</v>
      </c>
      <c r="CG452" s="200">
        <v>0</v>
      </c>
      <c r="CH452" s="200">
        <v>0</v>
      </c>
      <c r="CI452" s="200">
        <v>0</v>
      </c>
      <c r="CJ452" s="200">
        <v>0</v>
      </c>
      <c r="CK452" s="200">
        <v>0</v>
      </c>
      <c r="CL452" s="200">
        <v>0</v>
      </c>
      <c r="CM452" s="200">
        <v>0</v>
      </c>
      <c r="CN452" s="200">
        <v>0</v>
      </c>
      <c r="CO452" s="200">
        <v>0</v>
      </c>
      <c r="CP452" s="200">
        <v>0</v>
      </c>
      <c r="CQ452" s="200">
        <v>0</v>
      </c>
      <c r="CR452" s="200">
        <v>0</v>
      </c>
      <c r="CS452" s="200">
        <v>0</v>
      </c>
      <c r="CT452" s="200">
        <v>0</v>
      </c>
      <c r="CU452" s="200">
        <v>0</v>
      </c>
      <c r="CV452" s="200">
        <v>0</v>
      </c>
      <c r="CW452" s="200">
        <v>0</v>
      </c>
      <c r="CX452" s="200">
        <v>0</v>
      </c>
      <c r="CY452" s="200">
        <v>0</v>
      </c>
      <c r="CZ452" s="200">
        <v>0</v>
      </c>
      <c r="DA452" s="200">
        <v>0</v>
      </c>
      <c r="DB452" s="200">
        <v>0</v>
      </c>
      <c r="DC452" s="200">
        <v>0</v>
      </c>
      <c r="DD452" s="200">
        <v>0</v>
      </c>
      <c r="DE452" s="200">
        <v>0</v>
      </c>
      <c r="DF452" s="200">
        <v>0</v>
      </c>
      <c r="DG452" s="200">
        <v>0</v>
      </c>
      <c r="DH452" s="200">
        <v>0</v>
      </c>
      <c r="DI452" s="200"/>
      <c r="DJ452" s="200"/>
      <c r="DK452" s="200"/>
      <c r="DL452" s="200">
        <v>0</v>
      </c>
      <c r="DM452" s="200"/>
      <c r="DN452" s="200"/>
      <c r="DO452" s="200"/>
      <c r="DP452" s="200"/>
      <c r="DQ452" s="200"/>
      <c r="DR452" s="200"/>
      <c r="DS452" s="200">
        <v>0</v>
      </c>
      <c r="DT452" s="200">
        <v>0</v>
      </c>
      <c r="DU452" s="200">
        <v>0</v>
      </c>
      <c r="DV452" s="200">
        <v>0</v>
      </c>
      <c r="DW452" s="200">
        <v>0</v>
      </c>
      <c r="DX452" s="200">
        <v>0</v>
      </c>
      <c r="DY452" s="397"/>
    </row>
    <row r="453" spans="1:129" s="248" customFormat="1" ht="15.75">
      <c r="A453" s="200"/>
      <c r="B453" s="200">
        <v>0</v>
      </c>
      <c r="C453" s="200">
        <v>0</v>
      </c>
      <c r="D453" s="200">
        <v>0</v>
      </c>
      <c r="E453" s="247"/>
      <c r="F453" s="574" t="s">
        <v>602</v>
      </c>
      <c r="G453" s="247"/>
      <c r="H453" s="247"/>
      <c r="I453" s="247"/>
      <c r="J453" s="247"/>
      <c r="K453" s="247"/>
      <c r="L453" s="247"/>
      <c r="M453" s="247"/>
      <c r="N453" s="247"/>
      <c r="O453" s="247"/>
      <c r="P453" s="200">
        <v>0</v>
      </c>
      <c r="Q453" s="200">
        <v>0</v>
      </c>
      <c r="R453" s="200">
        <v>0</v>
      </c>
      <c r="S453" s="200">
        <v>0</v>
      </c>
      <c r="T453" s="200">
        <v>0</v>
      </c>
      <c r="U453" s="200">
        <v>0</v>
      </c>
      <c r="V453" s="574" t="s">
        <v>602</v>
      </c>
      <c r="W453" s="200"/>
      <c r="X453" s="200"/>
      <c r="Y453" s="200"/>
      <c r="Z453" s="200"/>
      <c r="AA453" s="200"/>
      <c r="AB453" s="200"/>
      <c r="AC453" s="200"/>
      <c r="AD453" s="200"/>
      <c r="AE453" s="200"/>
      <c r="AF453" s="200"/>
      <c r="AG453" s="200"/>
      <c r="AH453" s="200"/>
      <c r="AI453" s="200"/>
      <c r="AJ453" s="200"/>
      <c r="AK453" s="200">
        <v>0</v>
      </c>
      <c r="AL453" s="200">
        <v>0</v>
      </c>
      <c r="AM453" s="200">
        <v>0</v>
      </c>
      <c r="AN453" s="574" t="s">
        <v>602</v>
      </c>
      <c r="AO453" s="200"/>
      <c r="AP453" s="200"/>
      <c r="AQ453" s="200"/>
      <c r="AR453" s="200"/>
      <c r="AS453" s="200"/>
      <c r="AT453" s="200"/>
      <c r="AU453" s="200"/>
      <c r="AV453" s="200"/>
      <c r="AW453" s="200"/>
      <c r="AX453" s="200"/>
      <c r="AY453" s="200"/>
      <c r="AZ453" s="200">
        <v>0</v>
      </c>
      <c r="BA453" s="200">
        <v>0</v>
      </c>
      <c r="BB453" s="200">
        <v>0</v>
      </c>
      <c r="BC453" s="200">
        <v>0</v>
      </c>
      <c r="BD453" s="200">
        <v>0</v>
      </c>
      <c r="BE453" s="200">
        <v>0</v>
      </c>
      <c r="BF453" s="200">
        <v>0</v>
      </c>
      <c r="BG453" s="200">
        <v>0</v>
      </c>
      <c r="BH453" s="200">
        <v>0</v>
      </c>
      <c r="BI453" s="576"/>
      <c r="BJ453" s="200">
        <v>0</v>
      </c>
      <c r="BK453" s="200">
        <v>0</v>
      </c>
      <c r="BL453" s="200">
        <v>0</v>
      </c>
      <c r="BM453" s="200">
        <v>0</v>
      </c>
      <c r="BN453" s="200">
        <v>0</v>
      </c>
      <c r="BO453" s="200">
        <v>0</v>
      </c>
      <c r="BP453" s="200">
        <v>0</v>
      </c>
      <c r="BQ453" s="200">
        <v>0</v>
      </c>
      <c r="BR453" s="200">
        <v>0</v>
      </c>
      <c r="BS453" s="200">
        <v>0</v>
      </c>
      <c r="BT453" s="200">
        <v>0</v>
      </c>
      <c r="BU453" s="200">
        <v>0</v>
      </c>
      <c r="BV453" s="200">
        <v>0</v>
      </c>
      <c r="BW453" s="200">
        <v>0</v>
      </c>
      <c r="BX453" s="200">
        <v>0</v>
      </c>
      <c r="BY453" s="200">
        <v>0</v>
      </c>
      <c r="BZ453" s="200">
        <v>0</v>
      </c>
      <c r="CA453" s="200">
        <v>0</v>
      </c>
      <c r="CB453" s="200">
        <v>0</v>
      </c>
      <c r="CC453" s="200">
        <v>0</v>
      </c>
      <c r="CD453" s="200">
        <v>0</v>
      </c>
      <c r="CE453" s="200">
        <v>0</v>
      </c>
      <c r="CF453" s="200">
        <v>0</v>
      </c>
      <c r="CG453" s="200">
        <v>0</v>
      </c>
      <c r="CH453" s="200">
        <v>0</v>
      </c>
      <c r="CI453" s="200">
        <v>0</v>
      </c>
      <c r="CJ453" s="200">
        <v>0</v>
      </c>
      <c r="CK453" s="200">
        <v>0</v>
      </c>
      <c r="CL453" s="200">
        <v>0</v>
      </c>
      <c r="CM453" s="200">
        <v>0</v>
      </c>
      <c r="CN453" s="200">
        <v>0</v>
      </c>
      <c r="CO453" s="200">
        <v>0</v>
      </c>
      <c r="CP453" s="200">
        <v>0</v>
      </c>
      <c r="CQ453" s="200">
        <v>0</v>
      </c>
      <c r="CR453" s="200">
        <v>0</v>
      </c>
      <c r="CS453" s="200">
        <v>0</v>
      </c>
      <c r="CT453" s="200">
        <v>0</v>
      </c>
      <c r="CU453" s="200">
        <v>0</v>
      </c>
      <c r="CV453" s="200">
        <v>0</v>
      </c>
      <c r="CW453" s="200">
        <v>0</v>
      </c>
      <c r="CX453" s="200">
        <v>0</v>
      </c>
      <c r="CY453" s="200">
        <v>0</v>
      </c>
      <c r="CZ453" s="200">
        <v>0</v>
      </c>
      <c r="DA453" s="200">
        <v>0</v>
      </c>
      <c r="DB453" s="200">
        <v>0</v>
      </c>
      <c r="DC453" s="200">
        <v>0</v>
      </c>
      <c r="DD453" s="200">
        <v>0</v>
      </c>
      <c r="DE453" s="200">
        <v>0</v>
      </c>
      <c r="DF453" s="200">
        <v>0</v>
      </c>
      <c r="DG453" s="200">
        <v>0</v>
      </c>
      <c r="DH453" s="200">
        <v>0</v>
      </c>
      <c r="DI453" s="200"/>
      <c r="DJ453" s="200"/>
      <c r="DK453" s="200"/>
      <c r="DL453" s="200">
        <v>0</v>
      </c>
      <c r="DM453" s="200"/>
      <c r="DN453" s="200"/>
      <c r="DO453" s="200"/>
      <c r="DP453" s="200"/>
      <c r="DQ453" s="200"/>
      <c r="DR453" s="200"/>
      <c r="DS453" s="200">
        <v>0</v>
      </c>
      <c r="DT453" s="200">
        <v>0</v>
      </c>
      <c r="DU453" s="200">
        <v>0</v>
      </c>
      <c r="DV453" s="200">
        <v>0</v>
      </c>
      <c r="DW453" s="200">
        <v>0</v>
      </c>
      <c r="DX453" s="200">
        <v>0</v>
      </c>
      <c r="DY453" s="397"/>
    </row>
    <row r="454" spans="1:129" s="248" customFormat="1" ht="15.75">
      <c r="A454" s="200"/>
      <c r="B454" s="200">
        <v>0</v>
      </c>
      <c r="C454" s="200">
        <v>0</v>
      </c>
      <c r="D454" s="200">
        <v>0</v>
      </c>
      <c r="E454" s="247"/>
      <c r="F454" s="574" t="s">
        <v>603</v>
      </c>
      <c r="G454" s="247"/>
      <c r="H454" s="247"/>
      <c r="I454" s="247"/>
      <c r="J454" s="247"/>
      <c r="K454" s="247"/>
      <c r="L454" s="247"/>
      <c r="M454" s="247"/>
      <c r="N454" s="247"/>
      <c r="O454" s="247"/>
      <c r="P454" s="200">
        <v>0</v>
      </c>
      <c r="Q454" s="200">
        <v>0</v>
      </c>
      <c r="R454" s="200">
        <v>0</v>
      </c>
      <c r="S454" s="200">
        <v>0</v>
      </c>
      <c r="T454" s="200">
        <v>0</v>
      </c>
      <c r="U454" s="200">
        <v>0</v>
      </c>
      <c r="V454" s="574" t="s">
        <v>603</v>
      </c>
      <c r="W454" s="200"/>
      <c r="X454" s="200"/>
      <c r="Y454" s="200"/>
      <c r="Z454" s="200"/>
      <c r="AA454" s="200"/>
      <c r="AB454" s="200"/>
      <c r="AC454" s="200"/>
      <c r="AD454" s="200"/>
      <c r="AE454" s="200"/>
      <c r="AF454" s="200">
        <v>0</v>
      </c>
      <c r="AG454" s="200">
        <v>0</v>
      </c>
      <c r="AH454" s="200">
        <v>0</v>
      </c>
      <c r="AI454" s="200">
        <v>0</v>
      </c>
      <c r="AJ454" s="200">
        <v>0</v>
      </c>
      <c r="AK454" s="200">
        <v>0</v>
      </c>
      <c r="AL454" s="200">
        <v>0</v>
      </c>
      <c r="AM454" s="200">
        <v>0</v>
      </c>
      <c r="AN454" s="574" t="s">
        <v>603</v>
      </c>
      <c r="AO454" s="200"/>
      <c r="AP454" s="200"/>
      <c r="AQ454" s="200"/>
      <c r="AR454" s="200"/>
      <c r="AS454" s="200"/>
      <c r="AT454" s="200"/>
      <c r="AU454" s="200"/>
      <c r="AV454" s="200"/>
      <c r="AW454" s="200"/>
      <c r="AX454" s="200"/>
      <c r="AY454" s="200"/>
      <c r="AZ454" s="200">
        <v>0</v>
      </c>
      <c r="BA454" s="200">
        <v>0</v>
      </c>
      <c r="BB454" s="200">
        <v>0</v>
      </c>
      <c r="BC454" s="200">
        <v>0</v>
      </c>
      <c r="BD454" s="200">
        <v>0</v>
      </c>
      <c r="BE454" s="200">
        <v>0</v>
      </c>
      <c r="BF454" s="200">
        <v>0</v>
      </c>
      <c r="BG454" s="200">
        <v>0</v>
      </c>
      <c r="BH454" s="200">
        <v>0</v>
      </c>
      <c r="BI454" s="200">
        <v>0</v>
      </c>
      <c r="BJ454" s="200">
        <v>0</v>
      </c>
      <c r="BK454" s="200">
        <v>0</v>
      </c>
      <c r="BL454" s="200">
        <v>0</v>
      </c>
      <c r="BM454" s="200">
        <v>0</v>
      </c>
      <c r="BN454" s="200">
        <v>0</v>
      </c>
      <c r="BO454" s="200">
        <v>0</v>
      </c>
      <c r="BP454" s="200">
        <v>0</v>
      </c>
      <c r="BQ454" s="200">
        <v>0</v>
      </c>
      <c r="BR454" s="200">
        <v>0</v>
      </c>
      <c r="BS454" s="200">
        <v>0</v>
      </c>
      <c r="BT454" s="200">
        <v>0</v>
      </c>
      <c r="BU454" s="200">
        <v>0</v>
      </c>
      <c r="BV454" s="200">
        <v>0</v>
      </c>
      <c r="BW454" s="200">
        <v>0</v>
      </c>
      <c r="BX454" s="200">
        <v>0</v>
      </c>
      <c r="BY454" s="200">
        <v>0</v>
      </c>
      <c r="BZ454" s="200">
        <v>0</v>
      </c>
      <c r="CA454" s="200">
        <v>0</v>
      </c>
      <c r="CB454" s="200">
        <v>0</v>
      </c>
      <c r="CC454" s="200">
        <v>0</v>
      </c>
      <c r="CD454" s="200">
        <v>0</v>
      </c>
      <c r="CE454" s="200">
        <v>0</v>
      </c>
      <c r="CF454" s="200">
        <v>0</v>
      </c>
      <c r="CG454" s="200">
        <v>0</v>
      </c>
      <c r="CH454" s="200">
        <v>0</v>
      </c>
      <c r="CI454" s="200">
        <v>0</v>
      </c>
      <c r="CJ454" s="200">
        <v>0</v>
      </c>
      <c r="CK454" s="200">
        <v>0</v>
      </c>
      <c r="CL454" s="200">
        <v>0</v>
      </c>
      <c r="CM454" s="200">
        <v>0</v>
      </c>
      <c r="CN454" s="200">
        <v>0</v>
      </c>
      <c r="CO454" s="200">
        <v>0</v>
      </c>
      <c r="CP454" s="200">
        <v>0</v>
      </c>
      <c r="CQ454" s="200">
        <v>0</v>
      </c>
      <c r="CR454" s="200">
        <v>0</v>
      </c>
      <c r="CS454" s="200">
        <v>0</v>
      </c>
      <c r="CT454" s="200">
        <v>0</v>
      </c>
      <c r="CU454" s="200">
        <v>0</v>
      </c>
      <c r="CV454" s="200">
        <v>0</v>
      </c>
      <c r="CW454" s="200">
        <v>0</v>
      </c>
      <c r="CX454" s="200">
        <v>0</v>
      </c>
      <c r="CY454" s="200">
        <v>0</v>
      </c>
      <c r="CZ454" s="200">
        <v>0</v>
      </c>
      <c r="DA454" s="200">
        <v>0</v>
      </c>
      <c r="DB454" s="200">
        <v>0</v>
      </c>
      <c r="DC454" s="200">
        <v>0</v>
      </c>
      <c r="DD454" s="200">
        <v>0</v>
      </c>
      <c r="DE454" s="200">
        <v>0</v>
      </c>
      <c r="DF454" s="200">
        <v>0</v>
      </c>
      <c r="DG454" s="200">
        <v>0</v>
      </c>
      <c r="DH454" s="200">
        <v>0</v>
      </c>
      <c r="DI454" s="200"/>
      <c r="DJ454" s="200"/>
      <c r="DK454" s="200"/>
      <c r="DL454" s="200">
        <v>0</v>
      </c>
      <c r="DM454" s="200"/>
      <c r="DN454" s="200"/>
      <c r="DO454" s="200"/>
      <c r="DP454" s="200"/>
      <c r="DQ454" s="200"/>
      <c r="DR454" s="200"/>
      <c r="DS454" s="200">
        <v>0</v>
      </c>
      <c r="DT454" s="200">
        <v>0</v>
      </c>
      <c r="DU454" s="200">
        <v>0</v>
      </c>
      <c r="DV454" s="200">
        <v>0</v>
      </c>
      <c r="DW454" s="200">
        <v>0</v>
      </c>
      <c r="DX454" s="200">
        <v>0</v>
      </c>
      <c r="DY454" s="397"/>
    </row>
    <row r="455" spans="1:129" s="248" customFormat="1" ht="12.75" customHeight="1" thickBot="1">
      <c r="A455" s="200"/>
      <c r="B455" s="200">
        <v>0</v>
      </c>
      <c r="C455" s="200">
        <v>0</v>
      </c>
      <c r="D455" s="200">
        <v>0</v>
      </c>
      <c r="E455" s="200">
        <v>0</v>
      </c>
      <c r="F455" s="200">
        <v>0</v>
      </c>
      <c r="G455" s="200">
        <v>0</v>
      </c>
      <c r="H455" s="200">
        <v>0</v>
      </c>
      <c r="I455" s="200">
        <v>0</v>
      </c>
      <c r="J455" s="200">
        <v>0</v>
      </c>
      <c r="K455" s="200">
        <v>0</v>
      </c>
      <c r="L455" s="200">
        <v>0</v>
      </c>
      <c r="M455" s="247"/>
      <c r="N455" s="247"/>
      <c r="O455" s="247"/>
      <c r="P455" s="247"/>
      <c r="Q455" s="247"/>
      <c r="R455" s="247"/>
      <c r="S455" s="247"/>
      <c r="T455" s="247"/>
      <c r="U455" s="247"/>
      <c r="V455" s="247"/>
      <c r="W455" s="247"/>
      <c r="X455" s="247"/>
      <c r="Y455" s="247"/>
      <c r="Z455" s="247"/>
      <c r="AA455" s="247"/>
      <c r="AB455" s="247"/>
      <c r="AC455" s="247"/>
      <c r="AD455" s="247"/>
      <c r="AE455" s="247"/>
      <c r="AF455" s="247"/>
      <c r="AG455" s="247"/>
      <c r="AH455" s="247"/>
      <c r="AI455" s="247"/>
      <c r="AJ455" s="247"/>
      <c r="AK455" s="247"/>
      <c r="AL455" s="247"/>
      <c r="AM455" s="247"/>
      <c r="AN455" s="247"/>
      <c r="AO455" s="247"/>
      <c r="AP455" s="247"/>
      <c r="AQ455" s="247"/>
      <c r="AR455" s="247"/>
      <c r="AS455" s="247"/>
      <c r="AT455" s="247"/>
      <c r="AU455" s="247"/>
      <c r="AV455" s="200"/>
      <c r="AW455" s="200"/>
      <c r="AX455" s="200"/>
      <c r="AY455" s="200"/>
      <c r="AZ455" s="200"/>
      <c r="BA455" s="200"/>
      <c r="BB455" s="200"/>
      <c r="BC455" s="200"/>
      <c r="BD455" s="200"/>
      <c r="BE455" s="200"/>
      <c r="BF455" s="200"/>
      <c r="BG455" s="200"/>
      <c r="BH455" s="200"/>
      <c r="BJ455" s="156"/>
      <c r="BK455" s="156"/>
      <c r="BL455" s="156"/>
      <c r="BM455" s="156"/>
      <c r="BN455" s="156"/>
      <c r="BO455" s="156"/>
      <c r="BP455" s="156"/>
      <c r="BQ455" s="156"/>
      <c r="BR455" s="156"/>
      <c r="BS455" s="156"/>
      <c r="BT455" s="156"/>
      <c r="BU455" s="156"/>
      <c r="BV455" s="156"/>
      <c r="BW455" s="156"/>
      <c r="BX455" s="156"/>
      <c r="BY455" s="156"/>
      <c r="BZ455" s="156"/>
      <c r="CA455" s="156"/>
      <c r="CB455" s="156"/>
      <c r="CC455" s="156"/>
      <c r="CD455" s="156"/>
      <c r="CE455" s="156"/>
      <c r="CF455" s="156"/>
      <c r="CG455" s="156"/>
      <c r="CH455" s="200">
        <v>0</v>
      </c>
      <c r="CI455" s="200">
        <v>0</v>
      </c>
      <c r="CJ455" s="200">
        <v>0</v>
      </c>
      <c r="CK455" s="200">
        <v>0</v>
      </c>
      <c r="CL455" s="200">
        <v>0</v>
      </c>
      <c r="CM455" s="200">
        <v>0</v>
      </c>
      <c r="CN455" s="200">
        <v>0</v>
      </c>
      <c r="CO455" s="200">
        <v>0</v>
      </c>
      <c r="CP455" s="200">
        <v>0</v>
      </c>
      <c r="CQ455" s="200">
        <v>0</v>
      </c>
      <c r="CR455" s="200">
        <v>0</v>
      </c>
      <c r="CS455" s="200">
        <v>0</v>
      </c>
      <c r="CT455" s="200">
        <v>0</v>
      </c>
      <c r="CU455" s="200">
        <v>0</v>
      </c>
      <c r="CV455" s="200">
        <v>0</v>
      </c>
      <c r="CW455" s="200">
        <v>0</v>
      </c>
      <c r="CX455" s="200">
        <v>0</v>
      </c>
      <c r="CY455" s="200">
        <v>0</v>
      </c>
      <c r="CZ455" s="200">
        <v>0</v>
      </c>
      <c r="DA455" s="200">
        <v>0</v>
      </c>
      <c r="DB455" s="200">
        <v>0</v>
      </c>
      <c r="DC455" s="200">
        <v>0</v>
      </c>
      <c r="DD455" s="200">
        <v>0</v>
      </c>
      <c r="DE455" s="200">
        <v>0</v>
      </c>
      <c r="DF455" s="200">
        <v>0</v>
      </c>
      <c r="DG455" s="200">
        <v>0</v>
      </c>
      <c r="DH455" s="200">
        <v>0</v>
      </c>
      <c r="DI455" s="200"/>
      <c r="DJ455" s="200"/>
      <c r="DK455" s="200"/>
      <c r="DL455" s="200">
        <v>0</v>
      </c>
      <c r="DM455" s="200"/>
      <c r="DN455" s="200"/>
      <c r="DO455" s="200"/>
      <c r="DP455" s="200"/>
      <c r="DQ455" s="200"/>
      <c r="DR455" s="200"/>
      <c r="DS455" s="200">
        <v>0</v>
      </c>
      <c r="DT455" s="200">
        <v>0</v>
      </c>
      <c r="DU455" s="200">
        <v>0</v>
      </c>
      <c r="DV455" s="200">
        <v>0</v>
      </c>
      <c r="DW455" s="200">
        <v>0</v>
      </c>
      <c r="DX455" s="200">
        <v>0</v>
      </c>
      <c r="DY455" s="397"/>
    </row>
    <row r="456" spans="1:129" s="248" customFormat="1" ht="15.75">
      <c r="A456" s="200">
        <v>0</v>
      </c>
      <c r="B456" s="259" t="s">
        <v>605</v>
      </c>
      <c r="C456" s="20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c r="AI456" s="260"/>
      <c r="AJ456" s="260"/>
      <c r="AK456" s="260"/>
      <c r="AL456" s="260"/>
      <c r="AM456" s="260"/>
      <c r="AN456" s="261"/>
      <c r="AO456" s="247"/>
      <c r="AP456" s="247"/>
      <c r="AQ456" s="247"/>
      <c r="AR456" s="247"/>
      <c r="AS456" s="247"/>
      <c r="AT456" s="247"/>
      <c r="AU456" s="247"/>
      <c r="AV456" s="200"/>
      <c r="AW456" s="200"/>
      <c r="AX456" s="200"/>
      <c r="AY456" s="200"/>
      <c r="AZ456" s="200"/>
      <c r="BA456" s="200"/>
      <c r="BB456" s="200"/>
      <c r="BC456" s="200"/>
      <c r="BD456" s="200"/>
      <c r="BE456" s="200"/>
      <c r="BF456" s="200"/>
      <c r="BG456" s="200"/>
      <c r="BH456" s="200"/>
      <c r="BI456" s="3624" t="s">
        <v>606</v>
      </c>
      <c r="BJ456" s="3624"/>
      <c r="BK456" s="3624"/>
      <c r="BL456" s="3624"/>
      <c r="BM456" s="3624"/>
      <c r="BN456" s="3624"/>
      <c r="BO456" s="3624"/>
      <c r="BP456" s="3624"/>
      <c r="BQ456" s="3624"/>
      <c r="BR456" s="3624"/>
      <c r="BS456" s="3624"/>
      <c r="BT456" s="3624"/>
      <c r="BU456" s="3624"/>
      <c r="BV456" s="3624"/>
      <c r="BW456" s="3624"/>
      <c r="BX456" s="3624"/>
      <c r="BY456" s="3624"/>
      <c r="BZ456" s="3624"/>
      <c r="CA456" s="3624"/>
      <c r="CB456" s="3624"/>
      <c r="CC456" s="3624"/>
      <c r="CD456" s="3624"/>
      <c r="CE456" s="3624"/>
      <c r="CF456" s="3624"/>
      <c r="CG456" s="3624"/>
      <c r="CH456" s="3624"/>
      <c r="CI456" s="200">
        <v>0</v>
      </c>
      <c r="CJ456" s="2980" t="s">
        <v>25</v>
      </c>
      <c r="CK456" s="2981"/>
      <c r="CL456" s="2981"/>
      <c r="CM456" s="2981"/>
      <c r="CN456" s="2981"/>
      <c r="CO456" s="2981"/>
      <c r="CP456" s="2981"/>
      <c r="CQ456" s="2981"/>
      <c r="CR456" s="2981"/>
      <c r="CS456" s="2981"/>
      <c r="CT456" s="2981"/>
      <c r="CU456" s="2981"/>
      <c r="CV456" s="2981"/>
      <c r="CW456" s="2982"/>
      <c r="CX456" s="200">
        <v>0</v>
      </c>
      <c r="CY456" s="200">
        <v>0</v>
      </c>
      <c r="CZ456" s="200">
        <v>0</v>
      </c>
      <c r="DA456" s="200">
        <v>0</v>
      </c>
      <c r="DB456" s="200">
        <v>0</v>
      </c>
      <c r="DC456" s="200">
        <v>0</v>
      </c>
      <c r="DD456" s="200">
        <v>0</v>
      </c>
      <c r="DE456" s="200">
        <v>0</v>
      </c>
      <c r="DF456" s="200">
        <v>0</v>
      </c>
      <c r="DG456" s="200">
        <v>0</v>
      </c>
      <c r="DH456" s="200">
        <v>0</v>
      </c>
      <c r="DI456" s="200"/>
      <c r="DJ456" s="200"/>
      <c r="DK456" s="200"/>
      <c r="DL456" s="200">
        <v>0</v>
      </c>
      <c r="DM456" s="200"/>
      <c r="DN456" s="200"/>
      <c r="DO456" s="200"/>
      <c r="DP456" s="200"/>
      <c r="DQ456" s="200"/>
      <c r="DR456" s="200"/>
      <c r="DS456" s="200">
        <v>0</v>
      </c>
      <c r="DT456" s="200">
        <v>0</v>
      </c>
      <c r="DU456" s="200">
        <v>0</v>
      </c>
      <c r="DV456" s="200">
        <v>0</v>
      </c>
      <c r="DW456" s="200">
        <v>0</v>
      </c>
      <c r="DX456" s="200">
        <v>0</v>
      </c>
      <c r="DY456" s="397"/>
    </row>
    <row r="457" spans="1:129" s="248" customFormat="1" ht="15.75">
      <c r="A457" s="200">
        <v>0</v>
      </c>
      <c r="B457" s="259" t="s">
        <v>607</v>
      </c>
      <c r="C457" s="20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c r="AI457" s="260"/>
      <c r="AJ457" s="260"/>
      <c r="AK457" s="260"/>
      <c r="AL457" s="260"/>
      <c r="AM457" s="260"/>
      <c r="AN457" s="261"/>
      <c r="AO457" s="247"/>
      <c r="AP457" s="247"/>
      <c r="AQ457" s="247"/>
      <c r="AR457" s="247"/>
      <c r="AS457" s="247"/>
      <c r="AT457" s="247"/>
      <c r="AU457" s="247"/>
      <c r="AV457" s="200"/>
      <c r="AW457" s="200"/>
      <c r="AX457" s="200"/>
      <c r="AY457" s="200"/>
      <c r="AZ457" s="200"/>
      <c r="BA457" s="200"/>
      <c r="BB457" s="200"/>
      <c r="BC457" s="200"/>
      <c r="BD457" s="200"/>
      <c r="BE457" s="200"/>
      <c r="BF457" s="200"/>
      <c r="BG457" s="200"/>
      <c r="BH457" s="200"/>
      <c r="BI457" s="3624"/>
      <c r="BJ457" s="3624"/>
      <c r="BK457" s="3624"/>
      <c r="BL457" s="3624"/>
      <c r="BM457" s="3624"/>
      <c r="BN457" s="3624"/>
      <c r="BO457" s="3624"/>
      <c r="BP457" s="3624"/>
      <c r="BQ457" s="3624"/>
      <c r="BR457" s="3624"/>
      <c r="BS457" s="3624"/>
      <c r="BT457" s="3624"/>
      <c r="BU457" s="3624"/>
      <c r="BV457" s="3624"/>
      <c r="BW457" s="3624"/>
      <c r="BX457" s="3624"/>
      <c r="BY457" s="3624"/>
      <c r="BZ457" s="3624"/>
      <c r="CA457" s="3624"/>
      <c r="CB457" s="3624"/>
      <c r="CC457" s="3624"/>
      <c r="CD457" s="3624"/>
      <c r="CE457" s="3624"/>
      <c r="CF457" s="3624"/>
      <c r="CG457" s="3624"/>
      <c r="CH457" s="3624"/>
      <c r="CI457" s="200">
        <v>0</v>
      </c>
      <c r="CJ457" s="86" t="s">
        <v>26</v>
      </c>
      <c r="CK457" s="395"/>
      <c r="CL457" s="426"/>
      <c r="CM457" s="426"/>
      <c r="CN457" s="158"/>
      <c r="CO457" s="158"/>
      <c r="CP457" s="159" t="s">
        <v>27</v>
      </c>
      <c r="CQ457" s="395"/>
      <c r="CR457" s="395"/>
      <c r="CS457" s="395"/>
      <c r="CT457" s="395"/>
      <c r="CU457" s="395"/>
      <c r="CV457" s="395"/>
      <c r="CW457" s="549"/>
      <c r="CX457" s="200">
        <v>0</v>
      </c>
      <c r="CY457" s="200">
        <v>0</v>
      </c>
      <c r="CZ457" s="200">
        <v>0</v>
      </c>
      <c r="DA457" s="200">
        <v>0</v>
      </c>
      <c r="DB457" s="200">
        <v>0</v>
      </c>
      <c r="DC457" s="200">
        <v>0</v>
      </c>
      <c r="DD457" s="200">
        <v>0</v>
      </c>
      <c r="DE457" s="200">
        <v>0</v>
      </c>
      <c r="DF457" s="200">
        <v>0</v>
      </c>
      <c r="DG457" s="200">
        <v>0</v>
      </c>
      <c r="DH457" s="200">
        <v>0</v>
      </c>
      <c r="DI457" s="200"/>
      <c r="DJ457" s="200"/>
      <c r="DK457" s="200"/>
      <c r="DL457" s="200">
        <v>0</v>
      </c>
      <c r="DM457" s="200"/>
      <c r="DN457" s="200"/>
      <c r="DO457" s="200"/>
      <c r="DP457" s="200"/>
      <c r="DQ457" s="200"/>
      <c r="DR457" s="200"/>
      <c r="DS457" s="200">
        <v>0</v>
      </c>
      <c r="DT457" s="200">
        <v>0</v>
      </c>
      <c r="DU457" s="200">
        <v>0</v>
      </c>
      <c r="DV457" s="200">
        <v>0</v>
      </c>
      <c r="DW457" s="200">
        <v>0</v>
      </c>
      <c r="DX457" s="200">
        <v>0</v>
      </c>
      <c r="DY457" s="397"/>
    </row>
    <row r="458" spans="1:129" s="248" customFormat="1" ht="15.75">
      <c r="A458" s="200">
        <v>0</v>
      </c>
      <c r="B458" s="577" t="s">
        <v>608</v>
      </c>
      <c r="C458" s="200"/>
      <c r="D458" s="260"/>
      <c r="E458" s="260"/>
      <c r="F458" s="260"/>
      <c r="G458" s="260"/>
      <c r="H458" s="260"/>
      <c r="I458" s="260"/>
      <c r="J458" s="260"/>
      <c r="K458" s="260"/>
      <c r="L458" s="260"/>
      <c r="M458" s="260"/>
      <c r="N458" s="260"/>
      <c r="O458" s="260"/>
      <c r="P458" s="260"/>
      <c r="Q458" s="260"/>
      <c r="R458" s="260"/>
      <c r="S458" s="260"/>
      <c r="T458" s="200">
        <v>0</v>
      </c>
      <c r="U458" s="200">
        <v>0</v>
      </c>
      <c r="V458" s="200">
        <v>0</v>
      </c>
      <c r="W458" s="200">
        <v>0</v>
      </c>
      <c r="X458" s="200">
        <v>0</v>
      </c>
      <c r="Y458" s="200">
        <v>0</v>
      </c>
      <c r="Z458" s="200">
        <v>0</v>
      </c>
      <c r="AA458" s="200">
        <v>0</v>
      </c>
      <c r="AB458" s="200">
        <v>0</v>
      </c>
      <c r="AC458" s="200">
        <v>0</v>
      </c>
      <c r="AD458" s="200">
        <v>0</v>
      </c>
      <c r="AE458" s="200">
        <v>0</v>
      </c>
      <c r="AF458" s="200">
        <v>0</v>
      </c>
      <c r="AG458" s="200">
        <v>0</v>
      </c>
      <c r="AH458" s="200">
        <v>0</v>
      </c>
      <c r="AI458" s="200">
        <v>0</v>
      </c>
      <c r="AJ458" s="200">
        <v>0</v>
      </c>
      <c r="AK458" s="200">
        <v>0</v>
      </c>
      <c r="AL458" s="200">
        <v>0</v>
      </c>
      <c r="AM458" s="200">
        <v>0</v>
      </c>
      <c r="AN458" s="200">
        <v>0</v>
      </c>
      <c r="AO458" s="200">
        <v>0</v>
      </c>
      <c r="AP458" s="200">
        <v>0</v>
      </c>
      <c r="AQ458" s="200">
        <v>0</v>
      </c>
      <c r="AR458" s="200">
        <v>0</v>
      </c>
      <c r="AS458" s="200">
        <v>0</v>
      </c>
      <c r="AT458" s="200">
        <v>0</v>
      </c>
      <c r="AU458" s="200">
        <v>0</v>
      </c>
      <c r="AV458" s="200">
        <v>0</v>
      </c>
      <c r="AW458" s="200">
        <v>0</v>
      </c>
      <c r="AX458" s="200">
        <v>0</v>
      </c>
      <c r="AY458" s="200">
        <v>0</v>
      </c>
      <c r="AZ458" s="200">
        <v>0</v>
      </c>
      <c r="BA458" s="200">
        <v>0</v>
      </c>
      <c r="BB458" s="200">
        <v>0</v>
      </c>
      <c r="BC458" s="200">
        <v>0</v>
      </c>
      <c r="BD458" s="200">
        <v>0</v>
      </c>
      <c r="BE458" s="200">
        <v>0</v>
      </c>
      <c r="BF458" s="200">
        <v>0</v>
      </c>
      <c r="BG458" s="200">
        <v>0</v>
      </c>
      <c r="BH458" s="200">
        <v>0</v>
      </c>
      <c r="BI458" s="3624"/>
      <c r="BJ458" s="3624"/>
      <c r="BK458" s="3624"/>
      <c r="BL458" s="3624"/>
      <c r="BM458" s="3624"/>
      <c r="BN458" s="3624"/>
      <c r="BO458" s="3624"/>
      <c r="BP458" s="3624"/>
      <c r="BQ458" s="3624"/>
      <c r="BR458" s="3624"/>
      <c r="BS458" s="3624"/>
      <c r="BT458" s="3624"/>
      <c r="BU458" s="3624"/>
      <c r="BV458" s="3624"/>
      <c r="BW458" s="3624"/>
      <c r="BX458" s="3624"/>
      <c r="BY458" s="3624"/>
      <c r="BZ458" s="3624"/>
      <c r="CA458" s="3624"/>
      <c r="CB458" s="3624"/>
      <c r="CC458" s="3624"/>
      <c r="CD458" s="3624"/>
      <c r="CE458" s="3624"/>
      <c r="CF458" s="3624"/>
      <c r="CG458" s="3624"/>
      <c r="CH458" s="3624"/>
      <c r="CI458" s="200">
        <v>0</v>
      </c>
      <c r="CJ458" s="54" t="s">
        <v>28</v>
      </c>
      <c r="CK458" s="240"/>
      <c r="CL458" s="426"/>
      <c r="CM458" s="426"/>
      <c r="CN458" s="55"/>
      <c r="CO458" s="55"/>
      <c r="CP458" s="160" t="s">
        <v>29</v>
      </c>
      <c r="CQ458" s="395"/>
      <c r="CR458" s="395"/>
      <c r="CS458" s="395"/>
      <c r="CT458" s="395"/>
      <c r="CU458" s="395"/>
      <c r="CV458" s="395"/>
      <c r="CW458" s="549"/>
      <c r="CX458" s="200">
        <v>0</v>
      </c>
      <c r="CY458" s="200">
        <v>0</v>
      </c>
      <c r="CZ458" s="200">
        <v>0</v>
      </c>
      <c r="DA458" s="200">
        <v>0</v>
      </c>
      <c r="DB458" s="200">
        <v>0</v>
      </c>
      <c r="DC458" s="200">
        <v>0</v>
      </c>
      <c r="DD458" s="200">
        <v>0</v>
      </c>
      <c r="DE458" s="200">
        <v>0</v>
      </c>
      <c r="DF458" s="200">
        <v>0</v>
      </c>
      <c r="DG458" s="200">
        <v>0</v>
      </c>
      <c r="DH458" s="200">
        <v>0</v>
      </c>
      <c r="DI458" s="200"/>
      <c r="DJ458" s="200"/>
      <c r="DK458" s="200"/>
      <c r="DL458" s="200">
        <v>0</v>
      </c>
      <c r="DM458" s="200"/>
      <c r="DN458" s="200"/>
      <c r="DO458" s="200"/>
      <c r="DP458" s="200"/>
      <c r="DQ458" s="200"/>
      <c r="DR458" s="200"/>
      <c r="DS458" s="200">
        <v>0</v>
      </c>
      <c r="DT458" s="200">
        <v>0</v>
      </c>
      <c r="DU458" s="200">
        <v>0</v>
      </c>
      <c r="DV458" s="200">
        <v>0</v>
      </c>
      <c r="DW458" s="200">
        <v>0</v>
      </c>
      <c r="DX458" s="200">
        <v>0</v>
      </c>
      <c r="DY458" s="397"/>
    </row>
    <row r="459" spans="1:129" s="248" customFormat="1" ht="15.75">
      <c r="A459" s="200"/>
      <c r="B459" s="577"/>
      <c r="C459" s="200"/>
      <c r="D459" s="260"/>
      <c r="E459" s="260"/>
      <c r="F459" s="260"/>
      <c r="G459" s="260"/>
      <c r="H459" s="260"/>
      <c r="I459" s="260"/>
      <c r="J459" s="260"/>
      <c r="K459" s="260"/>
      <c r="L459" s="260"/>
      <c r="M459" s="260"/>
      <c r="N459" s="260"/>
      <c r="O459" s="260"/>
      <c r="P459" s="260"/>
      <c r="Q459" s="260"/>
      <c r="R459" s="260"/>
      <c r="S459" s="260"/>
      <c r="T459" s="200"/>
      <c r="U459" s="200"/>
      <c r="V459" s="200"/>
      <c r="W459" s="200"/>
      <c r="X459" s="200"/>
      <c r="Y459" s="200"/>
      <c r="Z459" s="200"/>
      <c r="AA459" s="200"/>
      <c r="AB459" s="200"/>
      <c r="AC459" s="200"/>
      <c r="AD459" s="200"/>
      <c r="AE459" s="200"/>
      <c r="AF459" s="200"/>
      <c r="AG459" s="200"/>
      <c r="AH459" s="200"/>
      <c r="AI459" s="200"/>
      <c r="AJ459" s="200"/>
      <c r="AK459" s="200"/>
      <c r="AL459" s="200"/>
      <c r="AM459" s="200"/>
      <c r="AN459" s="200"/>
      <c r="AO459" s="200"/>
      <c r="AP459" s="200"/>
      <c r="AQ459" s="200"/>
      <c r="AR459" s="200"/>
      <c r="AS459" s="200"/>
      <c r="AT459" s="200"/>
      <c r="AU459" s="200"/>
      <c r="AV459" s="200"/>
      <c r="AW459" s="200"/>
      <c r="AX459" s="200"/>
      <c r="AY459" s="200"/>
      <c r="AZ459" s="200"/>
      <c r="BA459" s="200"/>
      <c r="BB459" s="200"/>
      <c r="BC459" s="200"/>
      <c r="BD459" s="200"/>
      <c r="BE459" s="200"/>
      <c r="BF459" s="200"/>
      <c r="BG459" s="200"/>
      <c r="BH459" s="200"/>
      <c r="BI459" s="1290"/>
      <c r="BJ459" s="1290"/>
      <c r="BK459" s="1290"/>
      <c r="BL459" s="1290"/>
      <c r="BM459" s="1290"/>
      <c r="BN459" s="1290"/>
      <c r="BO459" s="1290"/>
      <c r="BP459" s="1290"/>
      <c r="BQ459" s="1290"/>
      <c r="BR459" s="1290"/>
      <c r="BS459" s="1290"/>
      <c r="BT459" s="1290"/>
      <c r="BU459" s="1290"/>
      <c r="BV459" s="1290"/>
      <c r="BW459" s="1290"/>
      <c r="BX459" s="1290"/>
      <c r="BY459" s="1290"/>
      <c r="BZ459" s="1290"/>
      <c r="CA459" s="1290"/>
      <c r="CB459" s="1290"/>
      <c r="CC459" s="1290"/>
      <c r="CD459" s="1290"/>
      <c r="CE459" s="1290"/>
      <c r="CF459" s="1290"/>
      <c r="CG459" s="1290"/>
      <c r="CH459" s="1290"/>
      <c r="CI459" s="200"/>
      <c r="CJ459" s="57" t="s">
        <v>30</v>
      </c>
      <c r="CK459" s="240"/>
      <c r="CL459" s="426"/>
      <c r="CM459" s="426"/>
      <c r="CN459" s="58"/>
      <c r="CO459" s="58"/>
      <c r="CP459" s="160" t="s">
        <v>31</v>
      </c>
      <c r="CQ459" s="395"/>
      <c r="CR459" s="395"/>
      <c r="CS459" s="395"/>
      <c r="CT459" s="395"/>
      <c r="CU459" s="395"/>
      <c r="CV459" s="395"/>
      <c r="CW459" s="549"/>
      <c r="CX459" s="200"/>
      <c r="CY459" s="200"/>
      <c r="CZ459" s="200"/>
      <c r="DA459" s="200"/>
      <c r="DB459" s="200"/>
      <c r="DC459" s="200"/>
      <c r="DD459" s="200"/>
      <c r="DE459" s="200"/>
      <c r="DF459" s="200"/>
      <c r="DG459" s="200"/>
      <c r="DH459" s="200"/>
      <c r="DI459" s="200"/>
      <c r="DJ459" s="200"/>
      <c r="DK459" s="200"/>
      <c r="DL459" s="200">
        <v>0</v>
      </c>
      <c r="DM459" s="200"/>
      <c r="DN459" s="200"/>
      <c r="DO459" s="200"/>
      <c r="DP459" s="200"/>
      <c r="DQ459" s="200"/>
      <c r="DR459" s="200"/>
      <c r="DS459" s="200">
        <v>0</v>
      </c>
      <c r="DT459" s="200">
        <v>0</v>
      </c>
      <c r="DU459" s="200">
        <v>0</v>
      </c>
      <c r="DV459" s="200">
        <v>0</v>
      </c>
      <c r="DW459" s="200">
        <v>0</v>
      </c>
      <c r="DX459" s="200">
        <v>0</v>
      </c>
      <c r="DY459" s="397"/>
    </row>
    <row r="460" spans="1:129" s="248" customFormat="1" ht="15.75" customHeight="1">
      <c r="A460" s="200"/>
      <c r="B460" s="3002" t="s">
        <v>293</v>
      </c>
      <c r="C460" s="50"/>
      <c r="D460" s="50"/>
      <c r="E460" s="76"/>
      <c r="F460" s="1302" t="s">
        <v>1005</v>
      </c>
      <c r="G460" s="76"/>
      <c r="H460" s="76"/>
      <c r="I460" s="76"/>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00"/>
      <c r="AW460" s="200"/>
      <c r="AX460" s="200"/>
      <c r="AY460" s="200"/>
      <c r="AZ460" s="200"/>
      <c r="BA460" s="200"/>
      <c r="BB460" s="200"/>
      <c r="BC460" s="200"/>
      <c r="BD460" s="200">
        <v>0</v>
      </c>
      <c r="BE460" s="200">
        <v>0</v>
      </c>
      <c r="BF460" s="200">
        <v>0</v>
      </c>
      <c r="BG460" s="200">
        <v>0</v>
      </c>
      <c r="BH460" s="200">
        <v>0</v>
      </c>
      <c r="BI460" s="200">
        <v>0</v>
      </c>
      <c r="BJ460" s="200">
        <v>0</v>
      </c>
      <c r="BK460" s="200">
        <v>0</v>
      </c>
      <c r="BL460" s="200">
        <v>0</v>
      </c>
      <c r="BM460" s="200">
        <v>0</v>
      </c>
      <c r="BN460" s="200">
        <v>0</v>
      </c>
      <c r="BO460" s="200">
        <v>0</v>
      </c>
      <c r="BP460" s="200">
        <v>0</v>
      </c>
      <c r="BQ460" s="200">
        <v>0</v>
      </c>
      <c r="BR460" s="200">
        <v>0</v>
      </c>
      <c r="BS460" s="200">
        <v>0</v>
      </c>
      <c r="BT460" s="200">
        <v>0</v>
      </c>
      <c r="BU460" s="200">
        <v>0</v>
      </c>
      <c r="BV460" s="200">
        <v>0</v>
      </c>
      <c r="BW460" s="200">
        <v>0</v>
      </c>
      <c r="BX460" s="200">
        <v>0</v>
      </c>
      <c r="BY460" s="200">
        <v>0</v>
      </c>
      <c r="BZ460" s="200">
        <v>0</v>
      </c>
      <c r="CA460" s="200">
        <v>0</v>
      </c>
      <c r="CB460" s="200">
        <v>0</v>
      </c>
      <c r="CC460" s="200">
        <v>0</v>
      </c>
      <c r="CD460" s="200">
        <v>0</v>
      </c>
      <c r="CE460" s="200">
        <v>0</v>
      </c>
      <c r="CF460" s="200">
        <v>0</v>
      </c>
      <c r="CG460" s="200">
        <v>0</v>
      </c>
      <c r="CH460" s="200">
        <v>0</v>
      </c>
      <c r="CI460" s="200">
        <v>0</v>
      </c>
      <c r="CJ460" s="87" t="s">
        <v>34</v>
      </c>
      <c r="CK460" s="240"/>
      <c r="CL460" s="426"/>
      <c r="CM460" s="426"/>
      <c r="CN460" s="59"/>
      <c r="CO460" s="59"/>
      <c r="CP460" s="160" t="s">
        <v>35</v>
      </c>
      <c r="CQ460" s="395"/>
      <c r="CR460" s="395"/>
      <c r="CS460" s="395"/>
      <c r="CT460" s="395"/>
      <c r="CU460" s="395"/>
      <c r="CV460" s="395"/>
      <c r="CW460" s="549"/>
      <c r="CX460" s="200">
        <v>0</v>
      </c>
      <c r="CY460" s="200">
        <v>0</v>
      </c>
      <c r="CZ460" s="200">
        <v>0</v>
      </c>
      <c r="DA460" s="200">
        <v>0</v>
      </c>
      <c r="DB460" s="200">
        <v>0</v>
      </c>
      <c r="DC460" s="200">
        <v>0</v>
      </c>
      <c r="DD460" s="200">
        <v>0</v>
      </c>
      <c r="DE460" s="200">
        <v>0</v>
      </c>
      <c r="DF460" s="200">
        <v>0</v>
      </c>
      <c r="DG460" s="200">
        <v>0</v>
      </c>
      <c r="DH460" s="200">
        <v>0</v>
      </c>
      <c r="DI460" s="200"/>
      <c r="DJ460" s="200"/>
      <c r="DK460" s="200"/>
      <c r="DL460" s="200">
        <v>0</v>
      </c>
      <c r="DM460" s="200"/>
      <c r="DN460" s="200"/>
      <c r="DO460" s="200"/>
      <c r="DP460" s="200"/>
      <c r="DQ460" s="200"/>
      <c r="DR460" s="200"/>
      <c r="DS460" s="200">
        <v>0</v>
      </c>
      <c r="DT460" s="200">
        <v>0</v>
      </c>
      <c r="DU460" s="200">
        <v>0</v>
      </c>
      <c r="DV460" s="200">
        <v>0</v>
      </c>
      <c r="DW460" s="200">
        <v>0</v>
      </c>
      <c r="DX460" s="200">
        <v>0</v>
      </c>
      <c r="DY460" s="397"/>
    </row>
    <row r="461" spans="1:129" s="248" customFormat="1" ht="15.75">
      <c r="A461" s="200"/>
      <c r="B461" s="3003"/>
      <c r="C461" s="50"/>
      <c r="D461" s="50"/>
      <c r="E461" s="76"/>
      <c r="F461" s="1302" t="s">
        <v>295</v>
      </c>
      <c r="G461" s="76"/>
      <c r="H461" s="76"/>
      <c r="I461" s="76"/>
      <c r="J461" s="247"/>
      <c r="K461" s="247"/>
      <c r="L461" s="247"/>
      <c r="M461" s="247"/>
      <c r="N461" s="247"/>
      <c r="O461" s="247"/>
      <c r="P461" s="247"/>
      <c r="Q461" s="247"/>
      <c r="R461" s="247"/>
      <c r="S461" s="247"/>
      <c r="T461" s="247"/>
      <c r="U461" s="247"/>
      <c r="V461" s="247"/>
      <c r="W461" s="247"/>
      <c r="X461" s="247"/>
      <c r="Y461" s="247"/>
      <c r="Z461" s="247"/>
      <c r="AA461" s="247"/>
      <c r="AB461" s="247"/>
      <c r="AC461" s="247"/>
      <c r="AD461" s="247"/>
      <c r="AE461" s="247"/>
      <c r="AF461" s="247"/>
      <c r="AG461" s="247"/>
      <c r="AH461" s="247"/>
      <c r="AI461" s="247"/>
      <c r="AJ461" s="247"/>
      <c r="AK461" s="247"/>
      <c r="AL461" s="247"/>
      <c r="AM461" s="247"/>
      <c r="AN461" s="247"/>
      <c r="AO461" s="247"/>
      <c r="AP461" s="247"/>
      <c r="AQ461" s="247"/>
      <c r="AR461" s="247"/>
      <c r="AS461" s="247"/>
      <c r="AT461" s="247"/>
      <c r="AU461" s="247"/>
      <c r="AV461" s="200"/>
      <c r="AW461" s="200"/>
      <c r="AX461" s="200"/>
      <c r="AY461" s="200"/>
      <c r="AZ461" s="200"/>
      <c r="BA461" s="200"/>
      <c r="BB461" s="200"/>
      <c r="BC461" s="200"/>
      <c r="BD461" s="200">
        <v>0</v>
      </c>
      <c r="BE461" s="200">
        <v>0</v>
      </c>
      <c r="BF461" s="200">
        <v>0</v>
      </c>
      <c r="BG461" s="200">
        <v>0</v>
      </c>
      <c r="BH461" s="200">
        <v>0</v>
      </c>
      <c r="BI461" s="200">
        <v>0</v>
      </c>
      <c r="BJ461" s="200">
        <v>0</v>
      </c>
      <c r="BK461" s="200">
        <v>0</v>
      </c>
      <c r="BL461" s="200">
        <v>0</v>
      </c>
      <c r="BM461" s="200">
        <v>0</v>
      </c>
      <c r="BN461" s="200">
        <v>0</v>
      </c>
      <c r="BO461" s="200">
        <v>0</v>
      </c>
      <c r="BP461" s="200">
        <v>0</v>
      </c>
      <c r="BQ461" s="200">
        <v>0</v>
      </c>
      <c r="BR461" s="200">
        <v>0</v>
      </c>
      <c r="BS461" s="200">
        <v>0</v>
      </c>
      <c r="BT461" s="200">
        <v>0</v>
      </c>
      <c r="BU461" s="200">
        <v>0</v>
      </c>
      <c r="BV461" s="200">
        <v>0</v>
      </c>
      <c r="BW461" s="200">
        <v>0</v>
      </c>
      <c r="BX461" s="200">
        <v>0</v>
      </c>
      <c r="BY461" s="200">
        <v>0</v>
      </c>
      <c r="BZ461" s="200">
        <v>0</v>
      </c>
      <c r="CA461" s="200">
        <v>0</v>
      </c>
      <c r="CB461" s="200">
        <v>0</v>
      </c>
      <c r="CC461" s="200">
        <v>0</v>
      </c>
      <c r="CD461" s="200">
        <v>0</v>
      </c>
      <c r="CE461" s="200">
        <v>0</v>
      </c>
      <c r="CF461" s="200">
        <v>0</v>
      </c>
      <c r="CG461" s="200">
        <v>0</v>
      </c>
      <c r="CH461" s="200">
        <v>0</v>
      </c>
      <c r="CI461" s="200">
        <v>0</v>
      </c>
      <c r="CJ461" s="60" t="s">
        <v>38</v>
      </c>
      <c r="CK461" s="240"/>
      <c r="CL461" s="426"/>
      <c r="CM461" s="426"/>
      <c r="CN461" s="61"/>
      <c r="CO461" s="61"/>
      <c r="CP461" s="160" t="s">
        <v>39</v>
      </c>
      <c r="CQ461" s="395"/>
      <c r="CR461" s="395"/>
      <c r="CS461" s="395"/>
      <c r="CT461" s="395"/>
      <c r="CU461" s="395"/>
      <c r="CV461" s="395"/>
      <c r="CW461" s="549"/>
      <c r="CX461" s="200">
        <v>0</v>
      </c>
      <c r="CY461" s="200">
        <v>0</v>
      </c>
      <c r="CZ461" s="200">
        <v>0</v>
      </c>
      <c r="DA461" s="200">
        <v>0</v>
      </c>
      <c r="DB461" s="200">
        <v>0</v>
      </c>
      <c r="DC461" s="200">
        <v>0</v>
      </c>
      <c r="DD461" s="200">
        <v>0</v>
      </c>
      <c r="DE461" s="200">
        <v>0</v>
      </c>
      <c r="DF461" s="200">
        <v>0</v>
      </c>
      <c r="DG461" s="200">
        <v>0</v>
      </c>
      <c r="DH461" s="200">
        <v>0</v>
      </c>
      <c r="DI461" s="200"/>
      <c r="DJ461" s="200"/>
      <c r="DK461" s="200"/>
      <c r="DL461" s="200">
        <v>0</v>
      </c>
      <c r="DM461" s="200"/>
      <c r="DN461" s="200"/>
      <c r="DO461" s="200"/>
      <c r="DP461" s="200"/>
      <c r="DQ461" s="200"/>
      <c r="DR461" s="200"/>
      <c r="DS461" s="200">
        <v>0</v>
      </c>
      <c r="DT461" s="200">
        <v>0</v>
      </c>
      <c r="DU461" s="200">
        <v>0</v>
      </c>
      <c r="DV461" s="200">
        <v>0</v>
      </c>
      <c r="DW461" s="200">
        <v>0</v>
      </c>
      <c r="DX461" s="200">
        <v>0</v>
      </c>
      <c r="DY461" s="397"/>
    </row>
    <row r="462" spans="1:129" s="248" customFormat="1" ht="16.5" thickBot="1">
      <c r="A462" s="200"/>
      <c r="B462" s="3003"/>
      <c r="C462" s="50"/>
      <c r="D462" s="50"/>
      <c r="E462" s="76"/>
      <c r="F462" s="1302" t="s">
        <v>296</v>
      </c>
      <c r="G462" s="76"/>
      <c r="H462" s="76"/>
      <c r="I462" s="76"/>
      <c r="J462" s="247"/>
      <c r="K462" s="247"/>
      <c r="L462" s="247"/>
      <c r="M462" s="247"/>
      <c r="N462" s="247"/>
      <c r="O462" s="247"/>
      <c r="P462" s="247"/>
      <c r="Q462" s="247"/>
      <c r="R462" s="247"/>
      <c r="S462" s="247"/>
      <c r="T462" s="247"/>
      <c r="U462" s="247"/>
      <c r="V462" s="247"/>
      <c r="W462" s="247"/>
      <c r="X462" s="247"/>
      <c r="Y462" s="247"/>
      <c r="Z462" s="247"/>
      <c r="AA462" s="247"/>
      <c r="AB462" s="247"/>
      <c r="AC462" s="247"/>
      <c r="AD462" s="247"/>
      <c r="AE462" s="247"/>
      <c r="AF462" s="247"/>
      <c r="AG462" s="247"/>
      <c r="AH462" s="247"/>
      <c r="AI462" s="247"/>
      <c r="AJ462" s="247"/>
      <c r="AK462" s="247"/>
      <c r="AL462" s="247"/>
      <c r="AM462" s="247"/>
      <c r="AN462" s="247"/>
      <c r="AO462" s="247"/>
      <c r="AP462" s="247"/>
      <c r="AQ462" s="247"/>
      <c r="AR462" s="247"/>
      <c r="AS462" s="247"/>
      <c r="AT462" s="247"/>
      <c r="AU462" s="247"/>
      <c r="AV462" s="200"/>
      <c r="AW462" s="200"/>
      <c r="AX462" s="200"/>
      <c r="AY462" s="200"/>
      <c r="AZ462" s="200"/>
      <c r="BA462" s="200"/>
      <c r="BB462" s="200"/>
      <c r="BC462" s="200"/>
      <c r="BD462" s="200">
        <v>0</v>
      </c>
      <c r="BE462" s="200">
        <v>0</v>
      </c>
      <c r="BF462" s="200">
        <v>0</v>
      </c>
      <c r="BG462" s="200">
        <v>0</v>
      </c>
      <c r="BH462" s="200">
        <v>0</v>
      </c>
      <c r="BI462" s="200">
        <v>0</v>
      </c>
      <c r="BJ462" s="200">
        <v>0</v>
      </c>
      <c r="BK462" s="200">
        <v>0</v>
      </c>
      <c r="BL462" s="200">
        <v>0</v>
      </c>
      <c r="BM462" s="200">
        <v>0</v>
      </c>
      <c r="BN462" s="200">
        <v>0</v>
      </c>
      <c r="BO462" s="200">
        <v>0</v>
      </c>
      <c r="BP462" s="200">
        <v>0</v>
      </c>
      <c r="BQ462" s="200">
        <v>0</v>
      </c>
      <c r="BR462" s="200">
        <v>0</v>
      </c>
      <c r="BS462" s="200">
        <v>0</v>
      </c>
      <c r="BT462" s="200">
        <v>0</v>
      </c>
      <c r="BU462" s="200">
        <v>0</v>
      </c>
      <c r="BV462" s="200">
        <v>0</v>
      </c>
      <c r="BW462" s="200">
        <v>0</v>
      </c>
      <c r="BX462" s="200">
        <v>0</v>
      </c>
      <c r="BY462" s="200">
        <v>0</v>
      </c>
      <c r="BZ462" s="200">
        <v>0</v>
      </c>
      <c r="CA462" s="200">
        <v>0</v>
      </c>
      <c r="CB462" s="200">
        <v>0</v>
      </c>
      <c r="CC462" s="200">
        <v>0</v>
      </c>
      <c r="CD462" s="200">
        <v>0</v>
      </c>
      <c r="CE462" s="200">
        <v>0</v>
      </c>
      <c r="CF462" s="200">
        <v>0</v>
      </c>
      <c r="CG462" s="200">
        <v>0</v>
      </c>
      <c r="CH462" s="200">
        <v>0</v>
      </c>
      <c r="CI462" s="200">
        <v>0</v>
      </c>
      <c r="CJ462" s="578" t="s">
        <v>42</v>
      </c>
      <c r="CK462" s="565"/>
      <c r="CL462" s="579"/>
      <c r="CM462" s="579"/>
      <c r="CN462" s="580"/>
      <c r="CO462" s="580"/>
      <c r="CP462" s="581" t="s">
        <v>43</v>
      </c>
      <c r="CQ462" s="567"/>
      <c r="CR462" s="567"/>
      <c r="CS462" s="567"/>
      <c r="CT462" s="567"/>
      <c r="CU462" s="567"/>
      <c r="CV462" s="567"/>
      <c r="CW462" s="582"/>
      <c r="CX462" s="200">
        <v>0</v>
      </c>
      <c r="CY462" s="200">
        <v>0</v>
      </c>
      <c r="CZ462" s="200">
        <v>0</v>
      </c>
      <c r="DA462" s="200">
        <v>0</v>
      </c>
      <c r="DB462" s="200">
        <v>0</v>
      </c>
      <c r="DC462" s="200">
        <v>0</v>
      </c>
      <c r="DD462" s="200">
        <v>0</v>
      </c>
      <c r="DE462" s="200">
        <v>0</v>
      </c>
      <c r="DF462" s="200">
        <v>0</v>
      </c>
      <c r="DG462" s="200">
        <v>0</v>
      </c>
      <c r="DH462" s="200">
        <v>0</v>
      </c>
      <c r="DI462" s="200"/>
      <c r="DJ462" s="200"/>
      <c r="DK462" s="200"/>
      <c r="DL462" s="200">
        <v>0</v>
      </c>
      <c r="DM462" s="200"/>
      <c r="DN462" s="200"/>
      <c r="DO462" s="200"/>
      <c r="DP462" s="200"/>
      <c r="DQ462" s="200"/>
      <c r="DR462" s="200"/>
      <c r="DS462" s="200">
        <v>0</v>
      </c>
      <c r="DT462" s="200">
        <v>0</v>
      </c>
      <c r="DU462" s="200">
        <v>0</v>
      </c>
      <c r="DV462" s="200">
        <v>0</v>
      </c>
      <c r="DW462" s="200">
        <v>0</v>
      </c>
      <c r="DX462" s="200">
        <v>0</v>
      </c>
      <c r="DY462" s="397"/>
    </row>
    <row r="463" spans="1:129" s="248" customFormat="1" ht="16.5" thickBot="1">
      <c r="A463" s="200"/>
      <c r="B463" s="3003"/>
      <c r="C463" s="50"/>
      <c r="D463" s="50"/>
      <c r="E463" s="76"/>
      <c r="F463" s="1302" t="s">
        <v>297</v>
      </c>
      <c r="G463" s="76"/>
      <c r="H463" s="76"/>
      <c r="I463" s="76"/>
      <c r="J463" s="247"/>
      <c r="K463" s="247"/>
      <c r="L463" s="247"/>
      <c r="M463" s="247"/>
      <c r="N463" s="247"/>
      <c r="O463" s="247"/>
      <c r="P463" s="247"/>
      <c r="Q463" s="247"/>
      <c r="R463" s="247"/>
      <c r="S463" s="247"/>
      <c r="T463" s="247"/>
      <c r="U463" s="247"/>
      <c r="V463" s="247"/>
      <c r="W463" s="247"/>
      <c r="X463" s="247"/>
      <c r="Y463" s="247"/>
      <c r="Z463" s="247"/>
      <c r="AA463" s="247"/>
      <c r="AB463" s="247"/>
      <c r="AC463" s="247"/>
      <c r="AD463" s="247"/>
      <c r="AE463" s="247"/>
      <c r="AF463" s="247"/>
      <c r="AG463" s="247"/>
      <c r="AH463" s="247"/>
      <c r="AI463" s="247"/>
      <c r="AJ463" s="247"/>
      <c r="AK463" s="247"/>
      <c r="AL463" s="247"/>
      <c r="AM463" s="247"/>
      <c r="AN463" s="247"/>
      <c r="AO463" s="247"/>
      <c r="AP463" s="247"/>
      <c r="AQ463" s="247"/>
      <c r="AR463" s="247"/>
      <c r="AS463" s="247"/>
      <c r="AT463" s="247"/>
      <c r="AU463" s="247"/>
      <c r="AV463" s="200"/>
      <c r="AW463" s="200"/>
      <c r="AX463" s="200"/>
      <c r="AY463" s="200"/>
      <c r="AZ463" s="200"/>
      <c r="BA463" s="200"/>
      <c r="BB463" s="200"/>
      <c r="BC463" s="200"/>
      <c r="BD463" s="200">
        <v>0</v>
      </c>
      <c r="BE463" s="200">
        <v>0</v>
      </c>
      <c r="BF463" s="200">
        <v>0</v>
      </c>
      <c r="BG463" s="200">
        <v>0</v>
      </c>
      <c r="BH463" s="200">
        <v>0</v>
      </c>
      <c r="BI463" s="200">
        <v>0</v>
      </c>
      <c r="BJ463" s="200">
        <v>0</v>
      </c>
      <c r="BK463" s="200">
        <v>0</v>
      </c>
      <c r="BL463" s="200">
        <v>0</v>
      </c>
      <c r="BM463" s="200">
        <v>0</v>
      </c>
      <c r="BN463" s="200">
        <v>0</v>
      </c>
      <c r="BO463" s="200">
        <v>0</v>
      </c>
      <c r="BP463" s="200">
        <v>0</v>
      </c>
      <c r="BQ463" s="200">
        <v>0</v>
      </c>
      <c r="BR463" s="200">
        <v>0</v>
      </c>
      <c r="BS463" s="200">
        <v>0</v>
      </c>
      <c r="BT463" s="200">
        <v>0</v>
      </c>
      <c r="BU463" s="200">
        <v>0</v>
      </c>
      <c r="BV463" s="200">
        <v>0</v>
      </c>
      <c r="BW463" s="200">
        <v>0</v>
      </c>
      <c r="BX463" s="200">
        <v>0</v>
      </c>
      <c r="BY463" s="200">
        <v>0</v>
      </c>
      <c r="BZ463" s="200">
        <v>0</v>
      </c>
      <c r="CA463" s="200">
        <v>0</v>
      </c>
      <c r="CB463" s="200">
        <v>0</v>
      </c>
      <c r="CC463" s="200">
        <v>0</v>
      </c>
      <c r="CD463" s="200">
        <v>0</v>
      </c>
      <c r="CE463" s="200">
        <v>0</v>
      </c>
      <c r="CF463" s="200">
        <v>0</v>
      </c>
      <c r="CG463" s="200">
        <v>0</v>
      </c>
      <c r="CH463" s="200">
        <v>0</v>
      </c>
      <c r="CI463" s="200">
        <v>0</v>
      </c>
      <c r="CJ463" s="200">
        <v>0</v>
      </c>
      <c r="CK463" s="200">
        <v>0</v>
      </c>
      <c r="CL463" s="200">
        <v>0</v>
      </c>
      <c r="CM463" s="200">
        <v>0</v>
      </c>
      <c r="CN463" s="200">
        <v>0</v>
      </c>
      <c r="CO463" s="200">
        <v>0</v>
      </c>
      <c r="CP463" s="200">
        <v>0</v>
      </c>
      <c r="CQ463" s="200">
        <v>0</v>
      </c>
      <c r="CR463" s="200">
        <v>0</v>
      </c>
      <c r="CS463" s="200">
        <v>0</v>
      </c>
      <c r="CT463" s="200">
        <v>0</v>
      </c>
      <c r="CU463" s="200">
        <v>0</v>
      </c>
      <c r="CV463" s="200">
        <v>0</v>
      </c>
      <c r="CW463" s="200">
        <v>0</v>
      </c>
      <c r="CX463" s="200">
        <v>0</v>
      </c>
      <c r="CY463" s="200">
        <v>0</v>
      </c>
      <c r="CZ463" s="200">
        <v>0</v>
      </c>
      <c r="DA463" s="200">
        <v>0</v>
      </c>
      <c r="DB463" s="200">
        <v>0</v>
      </c>
      <c r="DC463" s="200">
        <v>0</v>
      </c>
      <c r="DD463" s="200">
        <v>0</v>
      </c>
      <c r="DE463" s="200">
        <v>0</v>
      </c>
      <c r="DF463" s="200">
        <v>0</v>
      </c>
      <c r="DG463" s="200">
        <v>0</v>
      </c>
      <c r="DH463" s="200">
        <v>0</v>
      </c>
      <c r="DI463" s="200"/>
      <c r="DJ463" s="200"/>
      <c r="DK463" s="200"/>
      <c r="DL463" s="200">
        <v>0</v>
      </c>
      <c r="DM463" s="200"/>
      <c r="DN463" s="200"/>
      <c r="DO463" s="200"/>
      <c r="DP463" s="200"/>
      <c r="DQ463" s="200"/>
      <c r="DR463" s="200"/>
      <c r="DS463" s="200">
        <v>0</v>
      </c>
      <c r="DT463" s="200">
        <v>0</v>
      </c>
      <c r="DU463" s="200">
        <v>0</v>
      </c>
      <c r="DV463" s="200">
        <v>0</v>
      </c>
      <c r="DW463" s="200">
        <v>0</v>
      </c>
      <c r="DX463" s="200">
        <v>0</v>
      </c>
      <c r="DY463" s="397"/>
    </row>
    <row r="464" spans="1:129" s="248" customFormat="1" ht="18.75">
      <c r="A464" s="200"/>
      <c r="B464" s="3004"/>
      <c r="C464" s="50"/>
      <c r="D464" s="50"/>
      <c r="E464" s="76"/>
      <c r="F464" s="1302" t="s">
        <v>1009</v>
      </c>
      <c r="G464" s="76"/>
      <c r="H464" s="76"/>
      <c r="I464" s="76"/>
      <c r="J464" s="247"/>
      <c r="K464" s="247"/>
      <c r="L464" s="247"/>
      <c r="M464" s="247"/>
      <c r="N464" s="247"/>
      <c r="O464" s="247"/>
      <c r="P464" s="247"/>
      <c r="Q464" s="247"/>
      <c r="R464" s="247"/>
      <c r="S464" s="247"/>
      <c r="T464" s="247"/>
      <c r="U464" s="247"/>
      <c r="V464" s="247"/>
      <c r="W464" s="247"/>
      <c r="X464" s="247"/>
      <c r="Y464" s="247"/>
      <c r="Z464" s="247"/>
      <c r="AA464" s="247"/>
      <c r="AB464" s="247"/>
      <c r="AC464" s="247"/>
      <c r="AD464" s="247"/>
      <c r="AE464" s="247"/>
      <c r="AF464" s="247"/>
      <c r="AG464" s="247"/>
      <c r="AH464" s="247"/>
      <c r="AI464" s="247"/>
      <c r="AJ464" s="247"/>
      <c r="AK464" s="247"/>
      <c r="AL464" s="247"/>
      <c r="AM464" s="247"/>
      <c r="AN464" s="247"/>
      <c r="AO464" s="247"/>
      <c r="AP464" s="247"/>
      <c r="AQ464" s="247"/>
      <c r="AR464" s="247"/>
      <c r="AS464" s="247"/>
      <c r="AT464" s="247"/>
      <c r="AU464" s="247"/>
      <c r="AV464" s="200"/>
      <c r="AW464" s="200"/>
      <c r="AX464" s="200"/>
      <c r="AY464" s="3625" t="s">
        <v>876</v>
      </c>
      <c r="AZ464" s="3626"/>
      <c r="BA464" s="3626"/>
      <c r="BB464" s="3626"/>
      <c r="BC464" s="3626"/>
      <c r="BD464" s="3626"/>
      <c r="BE464" s="3626"/>
      <c r="BF464" s="3626"/>
      <c r="BG464" s="3626"/>
      <c r="BH464" s="3626"/>
      <c r="BI464" s="3626"/>
      <c r="BJ464" s="3626"/>
      <c r="BK464" s="3626"/>
      <c r="BL464" s="3626"/>
      <c r="BM464" s="3626"/>
      <c r="BN464" s="3626"/>
      <c r="BO464" s="3626"/>
      <c r="BP464" s="3626"/>
      <c r="BQ464" s="3626"/>
      <c r="BR464" s="3626"/>
      <c r="BS464" s="3626"/>
      <c r="BT464" s="3626"/>
      <c r="BU464" s="3626"/>
      <c r="BV464" s="3626"/>
      <c r="BW464" s="3626"/>
      <c r="BX464" s="3626"/>
      <c r="BY464" s="3626"/>
      <c r="BZ464" s="3626"/>
      <c r="CA464" s="3626"/>
      <c r="CB464" s="3626"/>
      <c r="CC464" s="3626"/>
      <c r="CD464" s="3626"/>
      <c r="CE464" s="3626"/>
      <c r="CF464" s="3626"/>
      <c r="CG464" s="3626"/>
      <c r="CH464" s="3626"/>
      <c r="CI464" s="3626"/>
      <c r="CJ464" s="3626"/>
      <c r="CK464" s="3626"/>
      <c r="CL464" s="3626"/>
      <c r="CM464" s="3626"/>
      <c r="CN464" s="3626"/>
      <c r="CO464" s="3626"/>
      <c r="CP464" s="3626"/>
      <c r="CQ464" s="3626"/>
      <c r="CR464" s="3626"/>
      <c r="CS464" s="3626"/>
      <c r="CT464" s="3626"/>
      <c r="CU464" s="3626"/>
      <c r="CV464" s="3626"/>
      <c r="CW464" s="3626"/>
      <c r="CX464" s="3626"/>
      <c r="CY464" s="3626"/>
      <c r="CZ464" s="3626"/>
      <c r="DA464" s="3626"/>
      <c r="DB464" s="3627"/>
      <c r="DC464" s="200">
        <v>0</v>
      </c>
      <c r="DD464" s="200">
        <v>0</v>
      </c>
      <c r="DE464" s="200">
        <v>0</v>
      </c>
      <c r="DF464" s="200">
        <v>0</v>
      </c>
      <c r="DG464" s="200">
        <v>0</v>
      </c>
      <c r="DH464" s="200">
        <v>0</v>
      </c>
      <c r="DI464" s="200"/>
      <c r="DJ464" s="200"/>
      <c r="DK464" s="200"/>
      <c r="DL464" s="200">
        <v>0</v>
      </c>
      <c r="DM464" s="200"/>
      <c r="DN464" s="200"/>
      <c r="DO464" s="200"/>
      <c r="DP464" s="200"/>
      <c r="DQ464" s="200"/>
      <c r="DR464" s="200"/>
      <c r="DS464" s="200">
        <v>0</v>
      </c>
      <c r="DT464" s="200">
        <v>0</v>
      </c>
      <c r="DU464" s="200">
        <v>0</v>
      </c>
      <c r="DV464" s="200">
        <v>0</v>
      </c>
      <c r="DW464" s="200">
        <v>0</v>
      </c>
      <c r="DX464" s="200">
        <v>0</v>
      </c>
      <c r="DY464" s="397"/>
    </row>
    <row r="465" spans="1:129" ht="15.75" customHeight="1">
      <c r="A465" s="395"/>
      <c r="B465" s="395"/>
      <c r="C465" s="395"/>
      <c r="D465" s="395"/>
      <c r="E465" s="395"/>
      <c r="F465" s="395"/>
      <c r="G465" s="395"/>
      <c r="H465" s="395"/>
      <c r="I465" s="395"/>
      <c r="J465" s="395"/>
      <c r="K465" s="395"/>
      <c r="L465" s="395"/>
      <c r="M465" s="395"/>
      <c r="N465" s="395"/>
      <c r="O465" s="395"/>
      <c r="P465" s="395"/>
      <c r="Q465" s="395"/>
      <c r="R465" s="395"/>
      <c r="S465" s="395"/>
      <c r="T465" s="200">
        <v>0</v>
      </c>
      <c r="U465" s="200">
        <v>0</v>
      </c>
      <c r="V465" s="200">
        <v>0</v>
      </c>
      <c r="W465" s="200">
        <v>0</v>
      </c>
      <c r="X465" s="200">
        <v>0</v>
      </c>
      <c r="Y465" s="200">
        <v>0</v>
      </c>
      <c r="Z465" s="200">
        <v>0</v>
      </c>
      <c r="AA465" s="200">
        <v>0</v>
      </c>
      <c r="AB465" s="200">
        <v>0</v>
      </c>
      <c r="AC465" s="200">
        <v>0</v>
      </c>
      <c r="AD465" s="200">
        <v>0</v>
      </c>
      <c r="AE465" s="200">
        <v>0</v>
      </c>
      <c r="AF465" s="200">
        <v>0</v>
      </c>
      <c r="AG465" s="200">
        <v>0</v>
      </c>
      <c r="AH465" s="200">
        <v>0</v>
      </c>
      <c r="AI465" s="200">
        <v>0</v>
      </c>
      <c r="AJ465" s="200">
        <v>0</v>
      </c>
      <c r="AK465" s="200">
        <v>0</v>
      </c>
      <c r="AL465" s="200">
        <v>0</v>
      </c>
      <c r="AM465" s="200">
        <v>0</v>
      </c>
      <c r="AN465" s="200">
        <v>0</v>
      </c>
      <c r="AO465" s="200">
        <v>0</v>
      </c>
      <c r="AP465" s="200">
        <v>0</v>
      </c>
      <c r="AQ465" s="200">
        <v>0</v>
      </c>
      <c r="AR465" s="200">
        <v>0</v>
      </c>
      <c r="AS465" s="200">
        <v>0</v>
      </c>
      <c r="AT465" s="200">
        <v>0</v>
      </c>
      <c r="AU465" s="200">
        <v>0</v>
      </c>
      <c r="AV465" s="200">
        <v>0</v>
      </c>
      <c r="AW465" s="200">
        <v>0</v>
      </c>
      <c r="AX465" s="200">
        <v>0</v>
      </c>
      <c r="AY465" s="3615" t="s">
        <v>982</v>
      </c>
      <c r="AZ465" s="3616"/>
      <c r="BA465" s="3616"/>
      <c r="BB465" s="3616"/>
      <c r="BC465" s="3616"/>
      <c r="BD465" s="3616"/>
      <c r="BE465" s="3616"/>
      <c r="BF465" s="3616"/>
      <c r="BG465" s="3616"/>
      <c r="BH465" s="3616"/>
      <c r="BI465" s="3616"/>
      <c r="BJ465" s="3616"/>
      <c r="BK465" s="3616"/>
      <c r="BL465" s="3616"/>
      <c r="BM465" s="3616"/>
      <c r="BN465" s="3616"/>
      <c r="BO465" s="3616"/>
      <c r="BP465" s="3616"/>
      <c r="BQ465" s="3616"/>
      <c r="BR465" s="3616"/>
      <c r="BS465" s="3616"/>
      <c r="BT465" s="3616"/>
      <c r="BU465" s="3616"/>
      <c r="BV465" s="3616"/>
      <c r="BW465" s="3616"/>
      <c r="BX465" s="3616"/>
      <c r="BY465" s="3616"/>
      <c r="BZ465" s="3616"/>
      <c r="CA465" s="3616"/>
      <c r="CB465" s="3616"/>
      <c r="CC465" s="3616"/>
      <c r="CD465" s="3616"/>
      <c r="CE465" s="3616"/>
      <c r="CF465" s="3616"/>
      <c r="CG465" s="3616"/>
      <c r="CH465" s="3616"/>
      <c r="CI465" s="3616"/>
      <c r="CJ465" s="3616"/>
      <c r="CK465" s="3616"/>
      <c r="CL465" s="3616"/>
      <c r="CM465" s="3616"/>
      <c r="CN465" s="3616"/>
      <c r="CO465" s="3617"/>
      <c r="CP465" s="3619" t="s">
        <v>983</v>
      </c>
      <c r="CQ465" s="3619"/>
      <c r="CR465" s="3619"/>
      <c r="CS465" s="3619"/>
      <c r="CT465" s="3619"/>
      <c r="CU465" s="3619"/>
      <c r="CV465" s="3619"/>
      <c r="CW465" s="3619"/>
      <c r="CX465" s="3619"/>
      <c r="CY465" s="3619"/>
      <c r="CZ465" s="3619"/>
      <c r="DA465" s="3619"/>
      <c r="DB465" s="3620"/>
      <c r="DC465" s="200">
        <v>0</v>
      </c>
      <c r="DD465" s="200">
        <v>0</v>
      </c>
      <c r="DE465" s="200">
        <v>0</v>
      </c>
      <c r="DF465" s="200">
        <v>0</v>
      </c>
      <c r="DG465" s="200">
        <v>0</v>
      </c>
      <c r="DH465" s="200">
        <v>0</v>
      </c>
      <c r="DI465" s="200"/>
      <c r="DJ465" s="200"/>
      <c r="DK465" s="200"/>
      <c r="DL465" s="200">
        <v>0</v>
      </c>
      <c r="DM465" s="200"/>
      <c r="DN465" s="200"/>
      <c r="DO465" s="200"/>
      <c r="DP465" s="200"/>
      <c r="DQ465" s="200"/>
      <c r="DR465" s="200"/>
      <c r="DS465" s="200">
        <v>0</v>
      </c>
      <c r="DT465" s="200">
        <v>0</v>
      </c>
      <c r="DU465" s="200">
        <v>0</v>
      </c>
      <c r="DV465" s="200">
        <v>0</v>
      </c>
      <c r="DW465" s="200">
        <v>0</v>
      </c>
      <c r="DX465" s="200">
        <v>0</v>
      </c>
      <c r="DY465" s="397"/>
    </row>
    <row r="466" spans="1:129" ht="12.75" customHeight="1">
      <c r="B466" s="2964" t="s">
        <v>1058</v>
      </c>
      <c r="C466" s="2964"/>
      <c r="D466" s="2964"/>
      <c r="E466" s="2964"/>
      <c r="F466" s="2964"/>
      <c r="G466" s="3029"/>
      <c r="H466" s="3030" t="s">
        <v>293</v>
      </c>
      <c r="I466" s="2953"/>
      <c r="J466" s="2953"/>
      <c r="K466" s="2953"/>
      <c r="L466" s="2953"/>
      <c r="M466" s="2953"/>
      <c r="N466" s="2953"/>
      <c r="O466" s="2953"/>
      <c r="P466" s="2953"/>
      <c r="Q466" s="2953"/>
      <c r="R466" s="2953"/>
      <c r="S466" s="2953"/>
      <c r="T466" s="2953"/>
      <c r="U466" s="2953"/>
      <c r="V466" s="2953"/>
      <c r="W466" s="2953"/>
      <c r="X466" s="2953"/>
      <c r="Y466" s="2953"/>
      <c r="Z466" s="2953"/>
      <c r="AA466" s="395"/>
      <c r="AB466" s="395"/>
      <c r="AC466" s="395"/>
      <c r="AD466" s="395"/>
      <c r="AE466" s="395"/>
      <c r="AF466" s="395"/>
      <c r="AG466" s="395"/>
      <c r="AH466" s="395"/>
      <c r="AI466" s="395"/>
      <c r="AJ466" s="395"/>
      <c r="AK466" s="395"/>
      <c r="AL466" s="395"/>
      <c r="AM466" s="395"/>
      <c r="AN466" s="395"/>
      <c r="AO466" s="200">
        <v>0</v>
      </c>
      <c r="AP466" s="200">
        <v>0</v>
      </c>
      <c r="AQ466" s="200">
        <v>0</v>
      </c>
      <c r="AR466" s="200">
        <v>0</v>
      </c>
      <c r="AS466" s="200">
        <v>0</v>
      </c>
      <c r="AT466" s="200">
        <v>0</v>
      </c>
      <c r="AU466" s="200">
        <v>0</v>
      </c>
      <c r="AV466" s="200">
        <v>0</v>
      </c>
      <c r="AW466" s="200">
        <v>0</v>
      </c>
      <c r="AX466" s="200">
        <v>0</v>
      </c>
      <c r="AY466" s="3034"/>
      <c r="AZ466" s="3035"/>
      <c r="BA466" s="3035"/>
      <c r="BB466" s="3035"/>
      <c r="BC466" s="3035"/>
      <c r="BD466" s="3035"/>
      <c r="BE466" s="3035"/>
      <c r="BF466" s="3035"/>
      <c r="BG466" s="3035"/>
      <c r="BH466" s="3035"/>
      <c r="BI466" s="3035"/>
      <c r="BJ466" s="3035"/>
      <c r="BK466" s="3035"/>
      <c r="BL466" s="3035"/>
      <c r="BM466" s="3035"/>
      <c r="BN466" s="3035"/>
      <c r="BO466" s="3035"/>
      <c r="BP466" s="3035"/>
      <c r="BQ466" s="3035"/>
      <c r="BR466" s="3035"/>
      <c r="BS466" s="3035"/>
      <c r="BT466" s="3035"/>
      <c r="BU466" s="3035"/>
      <c r="BV466" s="3035"/>
      <c r="BW466" s="3035"/>
      <c r="BX466" s="3035"/>
      <c r="BY466" s="3035"/>
      <c r="BZ466" s="3035"/>
      <c r="CA466" s="3035"/>
      <c r="CB466" s="3035"/>
      <c r="CC466" s="3035"/>
      <c r="CD466" s="3035"/>
      <c r="CE466" s="3035"/>
      <c r="CF466" s="3035"/>
      <c r="CG466" s="3035"/>
      <c r="CH466" s="3035"/>
      <c r="CI466" s="3035"/>
      <c r="CJ466" s="3035"/>
      <c r="CK466" s="3035"/>
      <c r="CL466" s="3035"/>
      <c r="CM466" s="3035"/>
      <c r="CN466" s="3035"/>
      <c r="CO466" s="3618"/>
      <c r="CP466" s="3619"/>
      <c r="CQ466" s="3619"/>
      <c r="CR466" s="3619"/>
      <c r="CS466" s="3619"/>
      <c r="CT466" s="3619"/>
      <c r="CU466" s="3619"/>
      <c r="CV466" s="3619"/>
      <c r="CW466" s="3619"/>
      <c r="CX466" s="3619"/>
      <c r="CY466" s="3619"/>
      <c r="CZ466" s="3619"/>
      <c r="DA466" s="3619"/>
      <c r="DB466" s="3620"/>
      <c r="DC466" s="200">
        <v>0</v>
      </c>
      <c r="DD466" s="200">
        <v>0</v>
      </c>
      <c r="DE466" s="200">
        <v>0</v>
      </c>
      <c r="DF466" s="200">
        <v>0</v>
      </c>
      <c r="DG466" s="200">
        <v>0</v>
      </c>
      <c r="DH466" s="200">
        <v>0</v>
      </c>
      <c r="DI466" s="200"/>
      <c r="DJ466" s="200"/>
      <c r="DK466" s="200"/>
      <c r="DL466" s="200">
        <v>0</v>
      </c>
      <c r="DM466" s="200"/>
      <c r="DN466" s="200"/>
      <c r="DO466" s="200"/>
      <c r="DP466" s="200"/>
      <c r="DQ466" s="200"/>
      <c r="DR466" s="200"/>
      <c r="DS466" s="200">
        <v>0</v>
      </c>
      <c r="DT466" s="200">
        <v>0</v>
      </c>
      <c r="DU466" s="200">
        <v>0</v>
      </c>
      <c r="DV466" s="200">
        <v>0</v>
      </c>
      <c r="DW466" s="200">
        <v>0</v>
      </c>
      <c r="DX466" s="200">
        <v>0</v>
      </c>
      <c r="DY466" s="397"/>
    </row>
    <row r="467" spans="1:129" ht="16.5" customHeight="1">
      <c r="B467" s="2964"/>
      <c r="C467" s="2964"/>
      <c r="D467" s="2964"/>
      <c r="E467" s="2964"/>
      <c r="F467" s="2964"/>
      <c r="G467" s="3029"/>
      <c r="H467" s="3621" t="s">
        <v>301</v>
      </c>
      <c r="I467" s="3622"/>
      <c r="J467" s="3623"/>
      <c r="K467" s="157"/>
      <c r="L467" s="3020" t="s">
        <v>302</v>
      </c>
      <c r="M467" s="3021"/>
      <c r="N467" s="3022"/>
      <c r="O467" s="157"/>
      <c r="P467" s="3020" t="s">
        <v>303</v>
      </c>
      <c r="Q467" s="3021"/>
      <c r="R467" s="3022"/>
      <c r="S467" s="157"/>
      <c r="T467" s="3621" t="s">
        <v>304</v>
      </c>
      <c r="U467" s="3622"/>
      <c r="V467" s="3623"/>
      <c r="W467" s="157"/>
      <c r="X467" s="3020" t="s">
        <v>305</v>
      </c>
      <c r="Y467" s="3021"/>
      <c r="Z467" s="3022"/>
      <c r="AA467" s="395"/>
      <c r="AB467" s="395"/>
      <c r="AC467" s="395"/>
      <c r="AD467" s="395"/>
      <c r="AE467" s="395"/>
      <c r="AF467" s="395"/>
      <c r="AG467" s="395"/>
      <c r="AH467" s="395"/>
      <c r="AI467" s="395"/>
      <c r="AJ467" s="395"/>
      <c r="AK467" s="395"/>
      <c r="AL467" s="395"/>
      <c r="AM467" s="395"/>
      <c r="AN467" s="395"/>
      <c r="AO467" s="200">
        <v>0</v>
      </c>
      <c r="AP467" s="200">
        <v>0</v>
      </c>
      <c r="AQ467" s="200">
        <v>0</v>
      </c>
      <c r="AR467" s="200">
        <v>0</v>
      </c>
      <c r="AS467" s="200">
        <v>0</v>
      </c>
      <c r="AT467" s="200">
        <v>0</v>
      </c>
      <c r="AU467" s="200">
        <v>0</v>
      </c>
      <c r="AV467" s="200">
        <v>0</v>
      </c>
      <c r="AW467" s="200">
        <v>0</v>
      </c>
      <c r="AX467" s="200">
        <v>0</v>
      </c>
      <c r="AY467" s="2975" t="s">
        <v>984</v>
      </c>
      <c r="AZ467" s="2976"/>
      <c r="BA467" s="2976"/>
      <c r="BB467" s="2976"/>
      <c r="BC467" s="2976"/>
      <c r="BD467" s="2976"/>
      <c r="BE467" s="2976"/>
      <c r="BF467" s="2976"/>
      <c r="BG467" s="2977" t="s">
        <v>1070</v>
      </c>
      <c r="BH467" s="2977"/>
      <c r="BI467" s="2977"/>
      <c r="BJ467" s="2977"/>
      <c r="BK467" s="2977"/>
      <c r="BL467" s="2977"/>
      <c r="BM467" s="2977"/>
      <c r="BN467" s="2977"/>
      <c r="BO467" s="2977"/>
      <c r="BP467" s="2977"/>
      <c r="BQ467" s="2977"/>
      <c r="BR467" s="2977"/>
      <c r="BS467" s="2977"/>
      <c r="BT467" s="2978">
        <f>BZ473</f>
        <v>64</v>
      </c>
      <c r="BU467" s="2978"/>
      <c r="BV467" s="2978"/>
      <c r="BW467" s="2978"/>
      <c r="BX467" s="2978"/>
      <c r="BY467" s="2978"/>
      <c r="BZ467" s="2979" t="s">
        <v>992</v>
      </c>
      <c r="CA467" s="2979"/>
      <c r="CB467" s="2979"/>
      <c r="CC467" s="2979"/>
      <c r="CD467" s="2979"/>
      <c r="CE467" s="2979"/>
      <c r="CF467" s="2979"/>
      <c r="CG467" s="2979"/>
      <c r="CH467" s="267" t="s">
        <v>993</v>
      </c>
      <c r="CI467" s="585"/>
      <c r="CJ467" s="585"/>
      <c r="CK467" s="585"/>
      <c r="CL467" s="585"/>
      <c r="CM467" s="585"/>
      <c r="CN467" s="585"/>
      <c r="CO467" s="586"/>
      <c r="CP467" s="1430" t="s">
        <v>984</v>
      </c>
      <c r="CQ467" s="1431"/>
      <c r="CR467" s="1431"/>
      <c r="CS467" s="270"/>
      <c r="CT467" s="270"/>
      <c r="CU467" s="270"/>
      <c r="CV467" s="270"/>
      <c r="CW467" s="270"/>
      <c r="CX467" s="270"/>
      <c r="CY467" s="270"/>
      <c r="CZ467" s="270"/>
      <c r="DA467" s="270"/>
      <c r="DB467" s="271"/>
      <c r="DC467" s="200">
        <v>0</v>
      </c>
      <c r="DD467" s="200">
        <v>0</v>
      </c>
      <c r="DE467" s="200">
        <v>0</v>
      </c>
      <c r="DF467" s="200">
        <v>0</v>
      </c>
      <c r="DG467" s="200">
        <v>0</v>
      </c>
      <c r="DH467" s="200">
        <v>0</v>
      </c>
      <c r="DI467" s="200"/>
      <c r="DJ467" s="200"/>
      <c r="DK467" s="200"/>
      <c r="DL467" s="200">
        <v>0</v>
      </c>
      <c r="DM467" s="200"/>
      <c r="DN467" s="200"/>
      <c r="DO467" s="200"/>
      <c r="DP467" s="200"/>
      <c r="DQ467" s="200"/>
      <c r="DR467" s="200"/>
      <c r="DS467" s="200">
        <v>0</v>
      </c>
      <c r="DT467" s="200">
        <v>0</v>
      </c>
      <c r="DU467" s="200">
        <v>0</v>
      </c>
      <c r="DV467" s="200">
        <v>0</v>
      </c>
      <c r="DW467" s="200">
        <v>0</v>
      </c>
      <c r="DX467" s="200">
        <v>0</v>
      </c>
      <c r="DY467" s="397"/>
    </row>
    <row r="468" spans="1:129" ht="25.5" customHeight="1">
      <c r="B468" s="3607" t="s">
        <v>581</v>
      </c>
      <c r="C468" s="3607"/>
      <c r="D468" s="3607"/>
      <c r="E468" s="3607"/>
      <c r="F468" s="3607"/>
      <c r="G468" s="3608"/>
      <c r="H468" s="3596" t="s">
        <v>582</v>
      </c>
      <c r="I468" s="3597"/>
      <c r="J468" s="3598"/>
      <c r="K468" s="587"/>
      <c r="L468" s="3609" t="s">
        <v>583</v>
      </c>
      <c r="M468" s="3610"/>
      <c r="N468" s="3611"/>
      <c r="O468" s="587"/>
      <c r="P468" s="3609" t="s">
        <v>584</v>
      </c>
      <c r="Q468" s="3610"/>
      <c r="R468" s="3611"/>
      <c r="S468" s="587"/>
      <c r="T468" s="3596" t="s">
        <v>582</v>
      </c>
      <c r="U468" s="3597"/>
      <c r="V468" s="3598"/>
      <c r="W468" s="587"/>
      <c r="X468" s="3491" t="s">
        <v>582</v>
      </c>
      <c r="Y468" s="3492"/>
      <c r="Z468" s="3493"/>
      <c r="AA468" s="66" t="s">
        <v>585</v>
      </c>
      <c r="AB468" s="262"/>
      <c r="AC468" s="262"/>
      <c r="AD468" s="395"/>
      <c r="AE468" s="395"/>
      <c r="AF468" s="395"/>
      <c r="AG468" s="395"/>
      <c r="AH468" s="395"/>
      <c r="AI468" s="395"/>
      <c r="AJ468" s="395"/>
      <c r="AK468" s="395"/>
      <c r="AL468" s="395"/>
      <c r="AM468" s="395"/>
      <c r="AN468" s="395"/>
      <c r="AO468" s="200">
        <v>0</v>
      </c>
      <c r="AP468" s="200">
        <v>0</v>
      </c>
      <c r="AQ468" s="200">
        <v>0</v>
      </c>
      <c r="AR468" s="200">
        <v>0</v>
      </c>
      <c r="AS468" s="200">
        <v>0</v>
      </c>
      <c r="AT468" s="200">
        <v>0</v>
      </c>
      <c r="AU468" s="200">
        <v>0</v>
      </c>
      <c r="AV468" s="200">
        <v>0</v>
      </c>
      <c r="AW468" s="200">
        <v>0</v>
      </c>
      <c r="AX468" s="200">
        <v>0</v>
      </c>
      <c r="AY468" s="2970">
        <v>20</v>
      </c>
      <c r="AZ468" s="2971"/>
      <c r="BA468" s="2971"/>
      <c r="BB468" s="2971"/>
      <c r="BC468" s="2971"/>
      <c r="BD468" s="2971"/>
      <c r="BE468" s="2971"/>
      <c r="BF468" s="2971"/>
      <c r="BG468" s="2972" t="s">
        <v>994</v>
      </c>
      <c r="BH468" s="2972"/>
      <c r="BI468" s="2972"/>
      <c r="BJ468" s="2972"/>
      <c r="BK468" s="2972"/>
      <c r="BL468" s="2972"/>
      <c r="BM468" s="2972"/>
      <c r="BN468" s="2972"/>
      <c r="BO468" s="2972"/>
      <c r="BP468" s="2972"/>
      <c r="BQ468" s="2972"/>
      <c r="BR468" s="2972"/>
      <c r="BS468" s="2972"/>
      <c r="BT468" s="2973">
        <f>BZ468</f>
        <v>32</v>
      </c>
      <c r="BU468" s="2973"/>
      <c r="BV468" s="2973"/>
      <c r="BW468" s="2973"/>
      <c r="BX468" s="2973"/>
      <c r="BY468" s="2973"/>
      <c r="BZ468" s="2974">
        <v>32</v>
      </c>
      <c r="CA468" s="2974"/>
      <c r="CB468" s="2974"/>
      <c r="CC468" s="2974"/>
      <c r="CD468" s="2974"/>
      <c r="CE468" s="2974"/>
      <c r="CF468" s="2974"/>
      <c r="CG468" s="2974"/>
      <c r="CH468" s="2954">
        <v>2</v>
      </c>
      <c r="CI468" s="2954"/>
      <c r="CJ468" s="2954"/>
      <c r="CK468" s="2954"/>
      <c r="CL468" s="2954"/>
      <c r="CM468" s="2954"/>
      <c r="CN468" s="2954"/>
      <c r="CO468" s="3602"/>
      <c r="CP468" s="1432" t="s">
        <v>985</v>
      </c>
      <c r="CQ468" s="1431"/>
      <c r="CR468" s="1431"/>
      <c r="CS468" s="270"/>
      <c r="CT468" s="270"/>
      <c r="CU468" s="270"/>
      <c r="CV468" s="270"/>
      <c r="CW468" s="270"/>
      <c r="CX468" s="270"/>
      <c r="CY468" s="270"/>
      <c r="CZ468" s="270"/>
      <c r="DA468" s="270"/>
      <c r="DB468" s="271"/>
      <c r="DC468" s="200">
        <v>0</v>
      </c>
      <c r="DD468" s="200">
        <v>0</v>
      </c>
      <c r="DE468" s="200">
        <v>0</v>
      </c>
      <c r="DF468" s="200">
        <v>0</v>
      </c>
      <c r="DG468" s="200">
        <v>0</v>
      </c>
      <c r="DH468" s="200">
        <v>0</v>
      </c>
      <c r="DI468" s="200"/>
      <c r="DJ468" s="200"/>
      <c r="DK468" s="200"/>
      <c r="DL468" s="200">
        <v>0</v>
      </c>
      <c r="DM468" s="200"/>
      <c r="DN468" s="200"/>
      <c r="DO468" s="200"/>
      <c r="DP468" s="200"/>
      <c r="DQ468" s="200"/>
      <c r="DR468" s="200"/>
      <c r="DS468" s="200">
        <v>0</v>
      </c>
      <c r="DT468" s="200">
        <v>0</v>
      </c>
      <c r="DU468" s="200">
        <v>0</v>
      </c>
      <c r="DV468" s="200">
        <v>0</v>
      </c>
      <c r="DW468" s="200">
        <v>0</v>
      </c>
      <c r="DX468" s="200">
        <v>0</v>
      </c>
      <c r="DY468" s="397"/>
    </row>
    <row r="469" spans="1:129" ht="25.5" customHeight="1">
      <c r="B469" s="3603" t="s">
        <v>581</v>
      </c>
      <c r="C469" s="3603"/>
      <c r="D469" s="3603"/>
      <c r="E469" s="3603"/>
      <c r="F469" s="3603"/>
      <c r="G469" s="3604"/>
      <c r="H469" s="3599"/>
      <c r="I469" s="3600"/>
      <c r="J469" s="3601"/>
      <c r="K469" s="588"/>
      <c r="L469" s="3612"/>
      <c r="M469" s="3613"/>
      <c r="N469" s="3614"/>
      <c r="O469" s="588"/>
      <c r="P469" s="3612"/>
      <c r="Q469" s="3613"/>
      <c r="R469" s="3614"/>
      <c r="S469" s="588"/>
      <c r="T469" s="3599"/>
      <c r="U469" s="3600"/>
      <c r="V469" s="3601"/>
      <c r="W469" s="588"/>
      <c r="X469" s="3494"/>
      <c r="Y469" s="3495"/>
      <c r="Z469" s="3496"/>
      <c r="AA469" s="71" t="s">
        <v>587</v>
      </c>
      <c r="AB469" s="262"/>
      <c r="AC469" s="262"/>
      <c r="AD469" s="395"/>
      <c r="AE469" s="395"/>
      <c r="AF469" s="395"/>
      <c r="AG469" s="395"/>
      <c r="AH469" s="395"/>
      <c r="AI469" s="395"/>
      <c r="AJ469" s="395"/>
      <c r="AK469" s="395"/>
      <c r="AL469" s="395"/>
      <c r="AM469" s="395"/>
      <c r="AN469" s="395"/>
      <c r="AO469" s="200">
        <v>0</v>
      </c>
      <c r="AP469" s="200">
        <v>0</v>
      </c>
      <c r="AQ469" s="200">
        <v>0</v>
      </c>
      <c r="AR469" s="200">
        <v>0</v>
      </c>
      <c r="AS469" s="200">
        <v>0</v>
      </c>
      <c r="AT469" s="200">
        <v>0</v>
      </c>
      <c r="AU469" s="200">
        <v>0</v>
      </c>
      <c r="AV469" s="200">
        <v>0</v>
      </c>
      <c r="AW469" s="200">
        <v>0</v>
      </c>
      <c r="AX469" s="200">
        <v>0</v>
      </c>
      <c r="AY469" s="2962" t="s">
        <v>988</v>
      </c>
      <c r="AZ469" s="2963"/>
      <c r="BA469" s="2963"/>
      <c r="BB469" s="2963"/>
      <c r="BC469" s="2963"/>
      <c r="BD469" s="2963"/>
      <c r="BE469" s="2963"/>
      <c r="BF469" s="2963"/>
      <c r="BG469" s="2964" t="s">
        <v>1058</v>
      </c>
      <c r="BH469" s="2964"/>
      <c r="BI469" s="2964"/>
      <c r="BJ469" s="2964"/>
      <c r="BK469" s="2964"/>
      <c r="BL469" s="2964"/>
      <c r="BM469" s="2964"/>
      <c r="BN469" s="2964"/>
      <c r="BO469" s="2964"/>
      <c r="BP469" s="2964"/>
      <c r="BQ469" s="2964"/>
      <c r="BR469" s="2964"/>
      <c r="BS469" s="2964"/>
      <c r="BT469" s="2964"/>
      <c r="BU469" s="2964"/>
      <c r="BV469" s="2964"/>
      <c r="BW469" s="2964"/>
      <c r="BX469" s="2964"/>
      <c r="BY469" s="2964"/>
      <c r="BZ469" s="2965" t="s">
        <v>976</v>
      </c>
      <c r="CA469" s="2965"/>
      <c r="CB469" s="2965"/>
      <c r="CC469" s="2965" t="s">
        <v>977</v>
      </c>
      <c r="CD469" s="2965"/>
      <c r="CE469" s="2965"/>
      <c r="CF469" s="2965"/>
      <c r="CG469" s="2965"/>
      <c r="CH469" s="3605" t="s">
        <v>981</v>
      </c>
      <c r="CI469" s="3605"/>
      <c r="CJ469" s="3605"/>
      <c r="CK469" s="3605"/>
      <c r="CL469" s="3605"/>
      <c r="CM469" s="3605"/>
      <c r="CN469" s="3605"/>
      <c r="CO469" s="3606"/>
      <c r="CP469" s="1433" t="s">
        <v>995</v>
      </c>
      <c r="CQ469" s="1431"/>
      <c r="CR469" s="1431"/>
      <c r="CS469" s="270"/>
      <c r="CT469" s="270"/>
      <c r="CU469" s="270"/>
      <c r="CV469" s="270"/>
      <c r="CW469" s="270"/>
      <c r="CX469" s="270"/>
      <c r="CY469" s="270"/>
      <c r="CZ469" s="270"/>
      <c r="DA469" s="270"/>
      <c r="DB469" s="271"/>
      <c r="DC469" s="200">
        <v>0</v>
      </c>
      <c r="DD469" s="200">
        <v>0</v>
      </c>
      <c r="DE469" s="200">
        <v>0</v>
      </c>
      <c r="DF469" s="200">
        <v>0</v>
      </c>
      <c r="DG469" s="200">
        <v>0</v>
      </c>
      <c r="DH469" s="200">
        <v>0</v>
      </c>
      <c r="DI469" s="200"/>
      <c r="DJ469" s="200"/>
      <c r="DK469" s="200"/>
      <c r="DL469" s="200">
        <v>0</v>
      </c>
      <c r="DM469" s="200"/>
      <c r="DN469" s="200"/>
      <c r="DO469" s="200"/>
      <c r="DP469" s="200"/>
      <c r="DQ469" s="200"/>
      <c r="DR469" s="200"/>
      <c r="DS469" s="200">
        <v>0</v>
      </c>
      <c r="DT469" s="200">
        <v>0</v>
      </c>
      <c r="DU469" s="200">
        <v>0</v>
      </c>
      <c r="DV469" s="200">
        <v>0</v>
      </c>
      <c r="DW469" s="200">
        <v>0</v>
      </c>
      <c r="DX469" s="200">
        <v>0</v>
      </c>
      <c r="DY469" s="397"/>
    </row>
    <row r="470" spans="1:129" ht="25.5" customHeight="1">
      <c r="B470" s="3594" t="s">
        <v>588</v>
      </c>
      <c r="C470" s="3594"/>
      <c r="D470" s="3594"/>
      <c r="E470" s="3594"/>
      <c r="F470" s="3594"/>
      <c r="G470" s="3595"/>
      <c r="H470" s="3596" t="s">
        <v>402</v>
      </c>
      <c r="I470" s="3597"/>
      <c r="J470" s="3598"/>
      <c r="K470" s="589"/>
      <c r="L470" s="3491" t="s">
        <v>582</v>
      </c>
      <c r="M470" s="3492"/>
      <c r="N470" s="3493"/>
      <c r="O470" s="589"/>
      <c r="P470" s="3491" t="s">
        <v>582</v>
      </c>
      <c r="Q470" s="3492"/>
      <c r="R470" s="3493"/>
      <c r="S470" s="589"/>
      <c r="T470" s="3596" t="s">
        <v>402</v>
      </c>
      <c r="U470" s="3597"/>
      <c r="V470" s="3598"/>
      <c r="W470" s="589"/>
      <c r="X470" s="3491" t="s">
        <v>402</v>
      </c>
      <c r="Y470" s="3492"/>
      <c r="Z470" s="3493"/>
      <c r="AA470" s="66" t="s">
        <v>589</v>
      </c>
      <c r="AB470" s="266"/>
      <c r="AC470" s="266"/>
      <c r="AD470" s="395"/>
      <c r="AE470" s="395"/>
      <c r="AF470" s="395"/>
      <c r="AG470" s="395"/>
      <c r="AH470" s="395"/>
      <c r="AI470" s="395"/>
      <c r="AJ470" s="395"/>
      <c r="AK470" s="395"/>
      <c r="AL470" s="395"/>
      <c r="AM470" s="395"/>
      <c r="AN470" s="395"/>
      <c r="AO470" s="200">
        <v>0</v>
      </c>
      <c r="AP470" s="200">
        <v>0</v>
      </c>
      <c r="AQ470" s="200">
        <v>0</v>
      </c>
      <c r="AR470" s="200">
        <v>0</v>
      </c>
      <c r="AS470" s="200">
        <v>0</v>
      </c>
      <c r="AT470" s="200">
        <v>0</v>
      </c>
      <c r="AU470" s="200">
        <v>0</v>
      </c>
      <c r="AV470" s="200">
        <v>0</v>
      </c>
      <c r="AW470" s="200">
        <v>0</v>
      </c>
      <c r="AX470" s="200">
        <v>0</v>
      </c>
      <c r="AY470" s="2939">
        <v>8</v>
      </c>
      <c r="AZ470" s="2940"/>
      <c r="BA470" s="2940"/>
      <c r="BB470" s="2940"/>
      <c r="BC470" s="2940"/>
      <c r="BD470" s="2941">
        <f>AY470/AY468</f>
        <v>0.4</v>
      </c>
      <c r="BE470" s="2941"/>
      <c r="BF470" s="2941"/>
      <c r="BG470" s="590" t="s">
        <v>581</v>
      </c>
      <c r="BH470" s="590"/>
      <c r="BI470" s="590"/>
      <c r="BJ470" s="590"/>
      <c r="BK470" s="590"/>
      <c r="BL470" s="590"/>
      <c r="BM470" s="590"/>
      <c r="BN470" s="590"/>
      <c r="BO470" s="590"/>
      <c r="BP470" s="590"/>
      <c r="BQ470" s="590"/>
      <c r="BR470" s="590"/>
      <c r="BS470" s="590"/>
      <c r="BT470" s="590"/>
      <c r="BU470" s="590"/>
      <c r="BV470" s="590"/>
      <c r="BW470" s="590"/>
      <c r="BX470" s="590"/>
      <c r="BY470" s="590"/>
      <c r="BZ470" s="2942">
        <f>(AY470/AY468)*BZ473</f>
        <v>25.6</v>
      </c>
      <c r="CA470" s="2942"/>
      <c r="CB470" s="2942"/>
      <c r="CC470" s="2943">
        <f>IF(BZ470=BZ473,"chaque repas",IF(BZ470=0,0,BZ473/BZ470))</f>
        <v>2.5</v>
      </c>
      <c r="CD470" s="2943"/>
      <c r="CE470" s="2943"/>
      <c r="CF470" s="2943"/>
      <c r="CG470" s="2943"/>
      <c r="CH470" s="3561" t="s">
        <v>1042</v>
      </c>
      <c r="CI470" s="3561"/>
      <c r="CJ470" s="3561"/>
      <c r="CK470" s="3561"/>
      <c r="CL470" s="3561"/>
      <c r="CM470" s="3561"/>
      <c r="CN470" s="3561"/>
      <c r="CO470" s="3591"/>
      <c r="CP470" s="1430" t="s">
        <v>996</v>
      </c>
      <c r="CQ470" s="1430"/>
      <c r="CR470" s="1431"/>
      <c r="CS470" s="270"/>
      <c r="CT470" s="270"/>
      <c r="CU470" s="270"/>
      <c r="CV470" s="270"/>
      <c r="CW470" s="270"/>
      <c r="CX470" s="270"/>
      <c r="CY470" s="270"/>
      <c r="CZ470" s="270"/>
      <c r="DA470" s="270"/>
      <c r="DB470" s="271"/>
      <c r="DC470" s="200">
        <v>0</v>
      </c>
      <c r="DD470" s="200">
        <v>0</v>
      </c>
      <c r="DE470" s="200">
        <v>0</v>
      </c>
      <c r="DF470" s="200">
        <v>0</v>
      </c>
      <c r="DG470" s="200">
        <v>0</v>
      </c>
      <c r="DH470" s="200">
        <v>0</v>
      </c>
      <c r="DI470" s="200"/>
      <c r="DJ470" s="200"/>
      <c r="DK470" s="200"/>
      <c r="DL470" s="200">
        <v>0</v>
      </c>
      <c r="DM470" s="200"/>
      <c r="DN470" s="200"/>
      <c r="DO470" s="200"/>
      <c r="DP470" s="200"/>
      <c r="DQ470" s="200"/>
      <c r="DR470" s="200"/>
      <c r="DS470" s="200">
        <v>0</v>
      </c>
      <c r="DT470" s="200">
        <v>0</v>
      </c>
      <c r="DU470" s="200">
        <v>0</v>
      </c>
      <c r="DV470" s="200">
        <v>0</v>
      </c>
      <c r="DW470" s="200">
        <v>0</v>
      </c>
      <c r="DX470" s="200">
        <v>0</v>
      </c>
      <c r="DY470" s="397"/>
    </row>
    <row r="471" spans="1:129" ht="22.5" customHeight="1">
      <c r="B471" s="3592" t="s">
        <v>588</v>
      </c>
      <c r="C471" s="3592"/>
      <c r="D471" s="3592"/>
      <c r="E471" s="3592"/>
      <c r="F471" s="3592"/>
      <c r="G471" s="3593"/>
      <c r="H471" s="3599"/>
      <c r="I471" s="3600"/>
      <c r="J471" s="3601"/>
      <c r="K471" s="72"/>
      <c r="L471" s="3494"/>
      <c r="M471" s="3495"/>
      <c r="N471" s="3496"/>
      <c r="O471" s="72"/>
      <c r="P471" s="3494"/>
      <c r="Q471" s="3495"/>
      <c r="R471" s="3496"/>
      <c r="S471" s="72"/>
      <c r="T471" s="3599"/>
      <c r="U471" s="3600"/>
      <c r="V471" s="3601"/>
      <c r="W471" s="72"/>
      <c r="X471" s="3494"/>
      <c r="Y471" s="3495"/>
      <c r="Z471" s="3496"/>
      <c r="AA471" s="72" t="s">
        <v>591</v>
      </c>
      <c r="AB471" s="262"/>
      <c r="AC471" s="262"/>
      <c r="AD471" s="395"/>
      <c r="AE471" s="395"/>
      <c r="AF471" s="395"/>
      <c r="AG471" s="395"/>
      <c r="AH471" s="395"/>
      <c r="AI471" s="395"/>
      <c r="AJ471" s="395"/>
      <c r="AK471" s="395"/>
      <c r="AL471" s="395"/>
      <c r="AM471" s="395"/>
      <c r="AN471" s="395"/>
      <c r="AO471" s="200">
        <v>0</v>
      </c>
      <c r="AP471" s="200">
        <v>0</v>
      </c>
      <c r="AQ471" s="200">
        <v>0</v>
      </c>
      <c r="AR471" s="200">
        <v>0</v>
      </c>
      <c r="AS471" s="200">
        <v>0</v>
      </c>
      <c r="AT471" s="200">
        <v>0</v>
      </c>
      <c r="AU471" s="200">
        <v>0</v>
      </c>
      <c r="AV471" s="200">
        <v>0</v>
      </c>
      <c r="AW471" s="200">
        <v>0</v>
      </c>
      <c r="AX471" s="200">
        <v>0</v>
      </c>
      <c r="AY471" s="2939">
        <v>4</v>
      </c>
      <c r="AZ471" s="2940"/>
      <c r="BA471" s="2940"/>
      <c r="BB471" s="2940"/>
      <c r="BC471" s="2940"/>
      <c r="BD471" s="2941">
        <f>AY471/AY468</f>
        <v>0.2</v>
      </c>
      <c r="BE471" s="2941"/>
      <c r="BF471" s="2941"/>
      <c r="BG471" s="591" t="s">
        <v>588</v>
      </c>
      <c r="BH471" s="591"/>
      <c r="BI471" s="591"/>
      <c r="BJ471" s="591"/>
      <c r="BK471" s="591"/>
      <c r="BL471" s="591"/>
      <c r="BM471" s="591"/>
      <c r="BN471" s="591"/>
      <c r="BO471" s="591"/>
      <c r="BP471" s="591"/>
      <c r="BQ471" s="591"/>
      <c r="BR471" s="591"/>
      <c r="BS471" s="591"/>
      <c r="BT471" s="591"/>
      <c r="BU471" s="591"/>
      <c r="BV471" s="591"/>
      <c r="BW471" s="591"/>
      <c r="BX471" s="591"/>
      <c r="BY471" s="591"/>
      <c r="BZ471" s="2942">
        <f>(AY471/AY468)*BZ473</f>
        <v>12.8</v>
      </c>
      <c r="CA471" s="2942"/>
      <c r="CB471" s="2942"/>
      <c r="CC471" s="2943">
        <f>IF(BZ471=BZ473,"chaque repas",IF(BZ471=0,0,BZ473/BZ471))</f>
        <v>5</v>
      </c>
      <c r="CD471" s="2943"/>
      <c r="CE471" s="2943"/>
      <c r="CF471" s="2943"/>
      <c r="CG471" s="2943"/>
      <c r="CH471" s="3561"/>
      <c r="CI471" s="3561"/>
      <c r="CJ471" s="3561"/>
      <c r="CK471" s="3561"/>
      <c r="CL471" s="3561"/>
      <c r="CM471" s="3561"/>
      <c r="CN471" s="3561"/>
      <c r="CO471" s="3591"/>
      <c r="CP471" s="1431" t="s">
        <v>997</v>
      </c>
      <c r="CQ471" s="1431"/>
      <c r="CR471" s="1431"/>
      <c r="CS471" s="270"/>
      <c r="CT471" s="270"/>
      <c r="CU471" s="270"/>
      <c r="CV471" s="270"/>
      <c r="CW471" s="270"/>
      <c r="CX471" s="270"/>
      <c r="CY471" s="270"/>
      <c r="CZ471" s="270"/>
      <c r="DA471" s="270"/>
      <c r="DB471" s="271"/>
      <c r="DC471" s="200">
        <v>0</v>
      </c>
      <c r="DD471" s="200">
        <v>0</v>
      </c>
      <c r="DE471" s="200">
        <v>0</v>
      </c>
      <c r="DF471" s="200">
        <v>0</v>
      </c>
      <c r="DG471" s="200">
        <v>0</v>
      </c>
      <c r="DH471" s="200">
        <v>0</v>
      </c>
      <c r="DI471" s="200"/>
      <c r="DJ471" s="200"/>
      <c r="DK471" s="200"/>
      <c r="DL471" s="200">
        <v>0</v>
      </c>
      <c r="DM471" s="200"/>
      <c r="DN471" s="200"/>
      <c r="DO471" s="200"/>
      <c r="DP471" s="200"/>
      <c r="DQ471" s="200"/>
      <c r="DR471" s="200"/>
      <c r="DS471" s="200">
        <v>0</v>
      </c>
      <c r="DT471" s="200">
        <v>0</v>
      </c>
      <c r="DU471" s="200">
        <v>0</v>
      </c>
      <c r="DV471" s="200">
        <v>0</v>
      </c>
      <c r="DW471" s="200">
        <v>0</v>
      </c>
      <c r="DX471" s="200">
        <v>0</v>
      </c>
      <c r="DY471" s="397"/>
    </row>
    <row r="472" spans="1:129" ht="36.75" customHeight="1">
      <c r="B472" s="3577" t="s">
        <v>592</v>
      </c>
      <c r="C472" s="3577"/>
      <c r="D472" s="3577"/>
      <c r="E472" s="3577"/>
      <c r="F472" s="3577"/>
      <c r="G472" s="3578"/>
      <c r="H472" s="3579" t="s">
        <v>412</v>
      </c>
      <c r="I472" s="3580"/>
      <c r="J472" s="3581"/>
      <c r="K472" s="74"/>
      <c r="L472" s="3585" t="s">
        <v>403</v>
      </c>
      <c r="M472" s="3586"/>
      <c r="N472" s="3587"/>
      <c r="O472" s="74"/>
      <c r="P472" s="3585" t="s">
        <v>403</v>
      </c>
      <c r="Q472" s="3586"/>
      <c r="R472" s="3587"/>
      <c r="S472" s="74"/>
      <c r="T472" s="3579" t="s">
        <v>402</v>
      </c>
      <c r="U472" s="3580"/>
      <c r="V472" s="3581"/>
      <c r="W472" s="74"/>
      <c r="X472" s="3585" t="s">
        <v>402</v>
      </c>
      <c r="Y472" s="3586"/>
      <c r="Z472" s="3587"/>
      <c r="AA472" s="66" t="s">
        <v>593</v>
      </c>
      <c r="AB472" s="262"/>
      <c r="AC472" s="262"/>
      <c r="AD472" s="395"/>
      <c r="AE472" s="395"/>
      <c r="AF472" s="395"/>
      <c r="AG472" s="395"/>
      <c r="AH472" s="395"/>
      <c r="AI472" s="395"/>
      <c r="AJ472" s="395"/>
      <c r="AK472" s="395"/>
      <c r="AL472" s="395"/>
      <c r="AM472" s="395"/>
      <c r="AN472" s="395"/>
      <c r="AO472" s="200">
        <v>0</v>
      </c>
      <c r="AP472" s="200">
        <v>0</v>
      </c>
      <c r="AQ472" s="200">
        <v>0</v>
      </c>
      <c r="AR472" s="200">
        <v>0</v>
      </c>
      <c r="AS472" s="200">
        <v>0</v>
      </c>
      <c r="AT472" s="200">
        <v>0</v>
      </c>
      <c r="AU472" s="200">
        <v>0</v>
      </c>
      <c r="AV472" s="200">
        <v>0</v>
      </c>
      <c r="AW472" s="200">
        <v>0</v>
      </c>
      <c r="AX472" s="200">
        <v>0</v>
      </c>
      <c r="AY472" s="2939">
        <v>6</v>
      </c>
      <c r="AZ472" s="2940"/>
      <c r="BA472" s="2940"/>
      <c r="BB472" s="2940"/>
      <c r="BC472" s="2940"/>
      <c r="BD472" s="2941">
        <f>AY472/AY468</f>
        <v>0.3</v>
      </c>
      <c r="BE472" s="2941"/>
      <c r="BF472" s="2941"/>
      <c r="BG472" s="592" t="s">
        <v>592</v>
      </c>
      <c r="BH472" s="592"/>
      <c r="BI472" s="592"/>
      <c r="BJ472" s="592"/>
      <c r="BK472" s="592"/>
      <c r="BL472" s="592"/>
      <c r="BM472" s="592"/>
      <c r="BN472" s="592"/>
      <c r="BO472" s="592"/>
      <c r="BP472" s="592"/>
      <c r="BQ472" s="592"/>
      <c r="BR472" s="592"/>
      <c r="BS472" s="592"/>
      <c r="BT472" s="592"/>
      <c r="BU472" s="592"/>
      <c r="BV472" s="592"/>
      <c r="BW472" s="592"/>
      <c r="BX472" s="592"/>
      <c r="BY472" s="592"/>
      <c r="BZ472" s="2942">
        <f>(AY472/AY468)*BZ473</f>
        <v>19.2</v>
      </c>
      <c r="CA472" s="2942"/>
      <c r="CB472" s="2942"/>
      <c r="CC472" s="2943">
        <f>IF(BZ472=BZ473,"chaque repas",IF(BZ472=0,0,BZ473/BZ472))</f>
        <v>3.3333333333333335</v>
      </c>
      <c r="CD472" s="2943"/>
      <c r="CE472" s="2943"/>
      <c r="CF472" s="2943"/>
      <c r="CG472" s="2943"/>
      <c r="CH472" s="3561"/>
      <c r="CI472" s="3561"/>
      <c r="CJ472" s="3561"/>
      <c r="CK472" s="3561"/>
      <c r="CL472" s="3561"/>
      <c r="CM472" s="3561"/>
      <c r="CN472" s="3561"/>
      <c r="CO472" s="3591"/>
      <c r="CP472" s="1431" t="s">
        <v>998</v>
      </c>
      <c r="CQ472" s="1431"/>
      <c r="CR472" s="1431"/>
      <c r="CS472" s="270"/>
      <c r="CT472" s="270"/>
      <c r="CU472" s="270"/>
      <c r="CV472" s="270"/>
      <c r="CW472" s="270"/>
      <c r="CX472" s="270"/>
      <c r="CY472" s="270"/>
      <c r="CZ472" s="270"/>
      <c r="DA472" s="270"/>
      <c r="DB472" s="271"/>
      <c r="DC472" s="200">
        <v>0</v>
      </c>
      <c r="DD472" s="200">
        <v>0</v>
      </c>
      <c r="DE472" s="200">
        <v>0</v>
      </c>
      <c r="DF472" s="200">
        <v>0</v>
      </c>
      <c r="DG472" s="200">
        <v>0</v>
      </c>
      <c r="DH472" s="200">
        <v>0</v>
      </c>
      <c r="DI472" s="200"/>
      <c r="DJ472" s="200"/>
      <c r="DK472" s="200"/>
      <c r="DL472" s="200">
        <v>0</v>
      </c>
      <c r="DM472" s="200"/>
      <c r="DN472" s="200"/>
      <c r="DO472" s="200"/>
      <c r="DP472" s="200"/>
      <c r="DQ472" s="200"/>
      <c r="DR472" s="200"/>
      <c r="DS472" s="200">
        <v>0</v>
      </c>
      <c r="DT472" s="200">
        <v>0</v>
      </c>
      <c r="DU472" s="200">
        <v>0</v>
      </c>
      <c r="DV472" s="200">
        <v>0</v>
      </c>
      <c r="DW472" s="200">
        <v>0</v>
      </c>
      <c r="DX472" s="200">
        <v>0</v>
      </c>
      <c r="DY472" s="397"/>
    </row>
    <row r="473" spans="1:129" ht="22.5" customHeight="1" thickBot="1">
      <c r="B473" s="3575" t="s">
        <v>592</v>
      </c>
      <c r="C473" s="3575"/>
      <c r="D473" s="3575"/>
      <c r="E473" s="3575"/>
      <c r="F473" s="3575"/>
      <c r="G473" s="3576"/>
      <c r="H473" s="3582"/>
      <c r="I473" s="3583"/>
      <c r="J473" s="3584"/>
      <c r="K473" s="75"/>
      <c r="L473" s="3588"/>
      <c r="M473" s="3589"/>
      <c r="N473" s="3590"/>
      <c r="O473" s="75"/>
      <c r="P473" s="3588"/>
      <c r="Q473" s="3589"/>
      <c r="R473" s="3590"/>
      <c r="S473" s="75"/>
      <c r="T473" s="3582"/>
      <c r="U473" s="3583"/>
      <c r="V473" s="3584"/>
      <c r="W473" s="75"/>
      <c r="X473" s="3588"/>
      <c r="Y473" s="3589"/>
      <c r="Z473" s="3590"/>
      <c r="AA473" s="75" t="s">
        <v>595</v>
      </c>
      <c r="AB473" s="262"/>
      <c r="AC473" s="262"/>
      <c r="AD473" s="395"/>
      <c r="AE473" s="395"/>
      <c r="AF473" s="395"/>
      <c r="AG473" s="395"/>
      <c r="AH473" s="395"/>
      <c r="AI473" s="395"/>
      <c r="AJ473" s="395"/>
      <c r="AK473" s="395"/>
      <c r="AL473" s="395"/>
      <c r="AM473" s="395"/>
      <c r="AN473" s="395"/>
      <c r="AO473" s="200">
        <v>0</v>
      </c>
      <c r="AP473" s="200">
        <v>0</v>
      </c>
      <c r="AQ473" s="200">
        <v>0</v>
      </c>
      <c r="AR473" s="200">
        <v>0</v>
      </c>
      <c r="AS473" s="200">
        <v>0</v>
      </c>
      <c r="AT473" s="200">
        <v>0</v>
      </c>
      <c r="AU473" s="200">
        <v>0</v>
      </c>
      <c r="AV473" s="200">
        <v>0</v>
      </c>
      <c r="AW473" s="200">
        <v>0</v>
      </c>
      <c r="AX473" s="200">
        <v>0</v>
      </c>
      <c r="AY473" s="376"/>
      <c r="AZ473" s="468"/>
      <c r="BA473" s="468"/>
      <c r="BB473" s="468"/>
      <c r="BC473" s="468"/>
      <c r="BD473" s="2951">
        <f>SUM(BD470:BF472)</f>
        <v>0.90000000000000013</v>
      </c>
      <c r="BE473" s="2951"/>
      <c r="BF473" s="2951"/>
      <c r="BG473" s="378"/>
      <c r="BH473" s="468"/>
      <c r="BI473" s="468"/>
      <c r="BJ473" s="468"/>
      <c r="BK473" s="468"/>
      <c r="BL473" s="468"/>
      <c r="BM473" s="468"/>
      <c r="BN473" s="468"/>
      <c r="BO473" s="468"/>
      <c r="BP473" s="468"/>
      <c r="BQ473" s="468"/>
      <c r="BR473" s="468"/>
      <c r="BS473" s="468"/>
      <c r="BT473" s="468"/>
      <c r="BU473" s="468"/>
      <c r="BV473" s="468"/>
      <c r="BW473" s="468"/>
      <c r="BX473" s="468"/>
      <c r="BY473" s="1434" t="s">
        <v>998</v>
      </c>
      <c r="BZ473" s="2952">
        <f>BZ468*CH468</f>
        <v>64</v>
      </c>
      <c r="CA473" s="2952"/>
      <c r="CB473" s="2952"/>
      <c r="CC473" s="379" t="s">
        <v>1002</v>
      </c>
      <c r="CD473" s="468"/>
      <c r="CE473" s="468"/>
      <c r="CF473" s="468"/>
      <c r="CG473" s="468"/>
      <c r="CH473" s="378"/>
      <c r="CI473" s="468"/>
      <c r="CJ473" s="468"/>
      <c r="CK473" s="468"/>
      <c r="CL473" s="468"/>
      <c r="CM473" s="468"/>
      <c r="CN473" s="468"/>
      <c r="CO473" s="593"/>
      <c r="CP473" s="1435" t="s">
        <v>986</v>
      </c>
      <c r="CQ473" s="594"/>
      <c r="CR473" s="594"/>
      <c r="CS473" s="594"/>
      <c r="CT473" s="594"/>
      <c r="CU473" s="594"/>
      <c r="CV473" s="594"/>
      <c r="CW473" s="594"/>
      <c r="CX473" s="594"/>
      <c r="CY473" s="594"/>
      <c r="CZ473" s="594"/>
      <c r="DA473" s="594"/>
      <c r="DB473" s="595"/>
      <c r="DC473" s="200">
        <v>0</v>
      </c>
      <c r="DD473" s="200">
        <v>0</v>
      </c>
      <c r="DE473" s="200">
        <v>0</v>
      </c>
      <c r="DF473" s="200">
        <v>0</v>
      </c>
      <c r="DG473" s="200">
        <v>0</v>
      </c>
      <c r="DH473" s="200">
        <v>0</v>
      </c>
      <c r="DI473" s="200"/>
      <c r="DJ473" s="200"/>
      <c r="DK473" s="200"/>
      <c r="DL473" s="200">
        <v>0</v>
      </c>
      <c r="DM473" s="200"/>
      <c r="DN473" s="200"/>
      <c r="DO473" s="200"/>
      <c r="DP473" s="200"/>
      <c r="DQ473" s="200"/>
      <c r="DR473" s="200"/>
      <c r="DS473" s="200">
        <v>0</v>
      </c>
      <c r="DT473" s="200">
        <v>0</v>
      </c>
      <c r="DU473" s="200">
        <v>0</v>
      </c>
      <c r="DV473" s="200">
        <v>0</v>
      </c>
      <c r="DW473" s="200">
        <v>0</v>
      </c>
      <c r="DX473" s="200">
        <v>0</v>
      </c>
      <c r="DY473" s="397"/>
    </row>
    <row r="474" spans="1:129">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200">
        <v>0</v>
      </c>
      <c r="AP474" s="200">
        <v>0</v>
      </c>
      <c r="AQ474" s="200">
        <v>0</v>
      </c>
      <c r="AR474" s="200">
        <v>0</v>
      </c>
      <c r="AS474" s="200">
        <v>0</v>
      </c>
      <c r="AT474" s="200">
        <v>0</v>
      </c>
      <c r="AU474" s="200">
        <v>0</v>
      </c>
      <c r="AV474" s="200">
        <v>0</v>
      </c>
      <c r="AW474" s="200">
        <v>0</v>
      </c>
      <c r="AX474" s="200">
        <v>0</v>
      </c>
      <c r="AY474" s="200">
        <v>0</v>
      </c>
      <c r="AZ474" s="200">
        <v>0</v>
      </c>
      <c r="BA474" s="200">
        <v>0</v>
      </c>
      <c r="BB474" s="200">
        <v>0</v>
      </c>
      <c r="BC474" s="200">
        <v>0</v>
      </c>
      <c r="BD474" s="200">
        <v>0</v>
      </c>
      <c r="BE474" s="200">
        <v>0</v>
      </c>
      <c r="BF474" s="200">
        <v>0</v>
      </c>
      <c r="BG474" s="200">
        <v>0</v>
      </c>
      <c r="BH474" s="200">
        <v>0</v>
      </c>
      <c r="BI474" s="200">
        <v>0</v>
      </c>
      <c r="BJ474" s="200">
        <v>0</v>
      </c>
      <c r="BK474" s="200">
        <v>0</v>
      </c>
      <c r="BL474" s="200">
        <v>0</v>
      </c>
      <c r="BM474" s="200">
        <v>0</v>
      </c>
      <c r="BN474" s="200">
        <v>0</v>
      </c>
      <c r="BO474" s="200">
        <v>0</v>
      </c>
      <c r="BP474" s="200">
        <v>0</v>
      </c>
      <c r="BQ474" s="200">
        <v>0</v>
      </c>
      <c r="BR474" s="200">
        <v>0</v>
      </c>
      <c r="BS474" s="200">
        <v>0</v>
      </c>
      <c r="BT474" s="200">
        <v>0</v>
      </c>
      <c r="BU474" s="200">
        <v>0</v>
      </c>
      <c r="BV474" s="200">
        <v>0</v>
      </c>
      <c r="BW474" s="200">
        <v>0</v>
      </c>
      <c r="BX474" s="200">
        <v>0</v>
      </c>
      <c r="BY474" s="200">
        <v>0</v>
      </c>
      <c r="BZ474" s="200">
        <v>0</v>
      </c>
      <c r="CA474" s="200">
        <v>0</v>
      </c>
      <c r="CB474" s="200">
        <v>0</v>
      </c>
      <c r="CC474" s="200">
        <v>0</v>
      </c>
      <c r="CD474" s="200">
        <v>0</v>
      </c>
      <c r="CE474" s="200">
        <v>0</v>
      </c>
      <c r="CF474" s="200">
        <v>0</v>
      </c>
      <c r="CG474" s="200">
        <v>0</v>
      </c>
      <c r="CH474" s="200">
        <v>0</v>
      </c>
      <c r="CI474" s="200">
        <v>0</v>
      </c>
      <c r="CJ474" s="200">
        <v>0</v>
      </c>
      <c r="CK474" s="200">
        <v>0</v>
      </c>
      <c r="CL474" s="200">
        <v>0</v>
      </c>
      <c r="CM474" s="200">
        <v>0</v>
      </c>
      <c r="CN474" s="200">
        <v>0</v>
      </c>
      <c r="CO474" s="200">
        <v>0</v>
      </c>
      <c r="CP474" s="200">
        <v>0</v>
      </c>
      <c r="CQ474" s="200">
        <v>0</v>
      </c>
      <c r="CR474" s="200">
        <v>0</v>
      </c>
      <c r="CS474" s="200">
        <v>0</v>
      </c>
      <c r="CT474" s="200">
        <v>0</v>
      </c>
      <c r="CU474" s="200">
        <v>0</v>
      </c>
      <c r="CV474" s="200">
        <v>0</v>
      </c>
      <c r="CW474" s="200">
        <v>0</v>
      </c>
      <c r="CX474" s="200">
        <v>0</v>
      </c>
      <c r="CY474" s="200">
        <v>0</v>
      </c>
      <c r="CZ474" s="200">
        <v>0</v>
      </c>
      <c r="DA474" s="200">
        <v>0</v>
      </c>
      <c r="DB474" s="200">
        <v>0</v>
      </c>
      <c r="DC474" s="200">
        <v>0</v>
      </c>
      <c r="DD474" s="200">
        <v>0</v>
      </c>
      <c r="DE474" s="200">
        <v>0</v>
      </c>
      <c r="DF474" s="200">
        <v>0</v>
      </c>
      <c r="DG474" s="200">
        <v>0</v>
      </c>
      <c r="DH474" s="200">
        <v>0</v>
      </c>
      <c r="DI474" s="200"/>
      <c r="DJ474" s="200"/>
      <c r="DK474" s="200"/>
      <c r="DL474" s="200">
        <v>0</v>
      </c>
      <c r="DM474" s="200"/>
      <c r="DN474" s="200"/>
      <c r="DO474" s="200"/>
      <c r="DP474" s="200"/>
      <c r="DQ474" s="200"/>
      <c r="DR474" s="200"/>
      <c r="DS474" s="200">
        <v>0</v>
      </c>
      <c r="DT474" s="200">
        <v>0</v>
      </c>
      <c r="DU474" s="200">
        <v>0</v>
      </c>
      <c r="DV474" s="200">
        <v>0</v>
      </c>
      <c r="DW474" s="200">
        <v>0</v>
      </c>
      <c r="DX474" s="200">
        <v>0</v>
      </c>
      <c r="DY474" s="397"/>
    </row>
    <row r="475" spans="1:129" ht="15.75">
      <c r="A475" s="395"/>
      <c r="B475" s="395"/>
      <c r="C475" s="598"/>
      <c r="D475" s="598"/>
      <c r="E475" s="599" t="s">
        <v>300</v>
      </c>
      <c r="F475" s="599"/>
      <c r="G475" s="599"/>
      <c r="H475" s="599"/>
      <c r="I475" s="599"/>
      <c r="J475" s="599"/>
      <c r="K475" s="599"/>
      <c r="L475" s="599"/>
      <c r="M475" s="599"/>
      <c r="N475" s="599"/>
      <c r="O475" s="599"/>
      <c r="P475" s="599"/>
      <c r="Q475" s="599"/>
      <c r="R475" s="599"/>
      <c r="S475" s="599"/>
      <c r="T475" s="599"/>
      <c r="U475" s="599"/>
      <c r="V475" s="599"/>
      <c r="W475" s="599"/>
      <c r="X475" s="599"/>
      <c r="Y475" s="599"/>
      <c r="Z475" s="599"/>
      <c r="AA475" s="599"/>
      <c r="AB475" s="599"/>
      <c r="AC475" s="599"/>
      <c r="AD475" s="599"/>
      <c r="AE475" s="599"/>
      <c r="AF475" s="599"/>
      <c r="AG475" s="599"/>
      <c r="AH475" s="599"/>
      <c r="AI475" s="599"/>
      <c r="AJ475" s="599"/>
      <c r="AK475" s="599"/>
      <c r="AL475" s="599"/>
      <c r="AM475" s="599"/>
      <c r="AN475" s="599"/>
      <c r="AO475" s="599"/>
      <c r="AP475" s="599"/>
      <c r="AQ475" s="599"/>
      <c r="AR475" s="599"/>
      <c r="AS475" s="599"/>
      <c r="AT475" s="599"/>
      <c r="AU475" s="599"/>
      <c r="AV475" s="599"/>
      <c r="AW475" s="599"/>
      <c r="AX475" s="599"/>
      <c r="AY475" s="599"/>
      <c r="AZ475" s="599"/>
      <c r="BA475" s="599"/>
      <c r="BB475" s="599"/>
      <c r="BC475" s="599"/>
      <c r="BD475" s="599"/>
      <c r="BE475" s="599"/>
      <c r="BF475" s="599"/>
      <c r="BG475" s="599"/>
      <c r="BH475" s="599"/>
      <c r="BI475" s="599"/>
      <c r="BJ475" s="599"/>
      <c r="BK475" s="599"/>
      <c r="BL475" s="599"/>
      <c r="BM475" s="599"/>
      <c r="BN475" s="599"/>
      <c r="BO475" s="599"/>
      <c r="BP475" s="599"/>
      <c r="BQ475" s="599"/>
      <c r="BR475" s="599"/>
      <c r="BS475" s="599"/>
      <c r="BT475" s="599"/>
      <c r="BU475" s="599"/>
      <c r="BV475" s="599"/>
      <c r="BW475" s="599"/>
      <c r="BX475" s="599"/>
      <c r="BY475" s="599"/>
      <c r="BZ475" s="599"/>
      <c r="CA475" s="599"/>
      <c r="CB475" s="599"/>
      <c r="CC475" s="599"/>
      <c r="CD475" s="599"/>
      <c r="CE475" s="599"/>
      <c r="CF475" s="599"/>
      <c r="CG475" s="599"/>
      <c r="CH475" s="599"/>
      <c r="CI475" s="599"/>
      <c r="CJ475" s="599"/>
      <c r="CK475" s="599"/>
      <c r="CL475" s="599"/>
      <c r="CM475" s="599"/>
      <c r="CN475" s="599"/>
      <c r="CO475" s="599"/>
      <c r="CP475" s="599"/>
      <c r="CQ475" s="599"/>
      <c r="CR475" s="599"/>
      <c r="CS475" s="599"/>
      <c r="CT475" s="599"/>
      <c r="CU475" s="599"/>
      <c r="CV475" s="599"/>
      <c r="CW475" s="599"/>
      <c r="CX475" s="599"/>
      <c r="CY475" s="599"/>
      <c r="CZ475" s="599"/>
      <c r="DA475" s="599"/>
      <c r="DB475" s="599"/>
      <c r="DC475" s="599"/>
      <c r="DD475" s="599"/>
      <c r="DE475" s="599"/>
      <c r="DF475" s="599"/>
      <c r="DG475" s="599"/>
      <c r="DH475" s="200">
        <v>0</v>
      </c>
      <c r="DI475" s="200"/>
      <c r="DJ475" s="200"/>
      <c r="DK475" s="200"/>
      <c r="DL475" s="200">
        <v>0</v>
      </c>
      <c r="DM475" s="200"/>
      <c r="DN475" s="200"/>
      <c r="DO475" s="200"/>
      <c r="DP475" s="200"/>
      <c r="DQ475" s="200"/>
      <c r="DR475" s="200"/>
      <c r="DS475" s="200">
        <v>0</v>
      </c>
      <c r="DT475" s="200">
        <v>0</v>
      </c>
      <c r="DU475" s="200">
        <v>0</v>
      </c>
      <c r="DV475" s="200">
        <v>0</v>
      </c>
      <c r="DW475" s="200">
        <v>0</v>
      </c>
      <c r="DX475" s="200">
        <v>0</v>
      </c>
      <c r="DY475" s="397"/>
    </row>
    <row r="476" spans="1:129" ht="15.75">
      <c r="A476" s="395"/>
      <c r="B476" s="395"/>
      <c r="C476" s="587"/>
      <c r="D476" s="587"/>
      <c r="E476" s="600" t="s">
        <v>586</v>
      </c>
      <c r="F476" s="600"/>
      <c r="G476" s="247"/>
      <c r="H476" s="247"/>
      <c r="I476" s="247"/>
      <c r="J476" s="247"/>
      <c r="K476" s="247"/>
      <c r="L476" s="247"/>
      <c r="M476" s="247"/>
      <c r="N476" s="247"/>
      <c r="O476" s="247"/>
      <c r="P476" s="247"/>
      <c r="Q476" s="247"/>
      <c r="R476" s="247"/>
      <c r="S476" s="247"/>
      <c r="T476" s="247"/>
      <c r="U476" s="247"/>
      <c r="V476" s="247"/>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c r="BT476" s="395"/>
      <c r="BU476" s="395"/>
      <c r="BV476" s="395"/>
      <c r="BW476" s="200">
        <v>0</v>
      </c>
      <c r="BX476" s="200">
        <v>0</v>
      </c>
      <c r="BY476" s="200">
        <v>0</v>
      </c>
      <c r="BZ476" s="200">
        <v>0</v>
      </c>
      <c r="CA476" s="200">
        <v>0</v>
      </c>
      <c r="CB476" s="200">
        <v>0</v>
      </c>
      <c r="CC476" s="200">
        <v>0</v>
      </c>
      <c r="CD476" s="200">
        <v>0</v>
      </c>
      <c r="CE476" s="200">
        <v>0</v>
      </c>
      <c r="CF476" s="200">
        <v>0</v>
      </c>
      <c r="CG476" s="200">
        <v>0</v>
      </c>
      <c r="CH476" s="200">
        <v>0</v>
      </c>
      <c r="CI476" s="200">
        <v>0</v>
      </c>
      <c r="CJ476" s="200">
        <v>0</v>
      </c>
      <c r="CK476" s="200">
        <v>0</v>
      </c>
      <c r="CL476" s="200">
        <v>0</v>
      </c>
      <c r="CM476" s="200">
        <v>0</v>
      </c>
      <c r="CN476" s="200">
        <v>0</v>
      </c>
      <c r="CO476" s="200">
        <v>0</v>
      </c>
      <c r="CP476" s="200">
        <v>0</v>
      </c>
      <c r="CQ476" s="200">
        <v>0</v>
      </c>
      <c r="CR476" s="200">
        <v>0</v>
      </c>
      <c r="CS476" s="200">
        <v>0</v>
      </c>
      <c r="CT476" s="200">
        <v>0</v>
      </c>
      <c r="CU476" s="200">
        <v>0</v>
      </c>
      <c r="CV476" s="200">
        <v>0</v>
      </c>
      <c r="CW476" s="200">
        <v>0</v>
      </c>
      <c r="CX476" s="200">
        <v>0</v>
      </c>
      <c r="CY476" s="200">
        <v>0</v>
      </c>
      <c r="CZ476" s="200">
        <v>0</v>
      </c>
      <c r="DA476" s="200">
        <v>0</v>
      </c>
      <c r="DB476" s="200">
        <v>0</v>
      </c>
      <c r="DC476" s="200">
        <v>0</v>
      </c>
      <c r="DD476" s="200">
        <v>0</v>
      </c>
      <c r="DE476" s="200">
        <v>0</v>
      </c>
      <c r="DF476" s="200">
        <v>0</v>
      </c>
      <c r="DG476" s="200">
        <v>0</v>
      </c>
      <c r="DH476" s="200">
        <v>0</v>
      </c>
      <c r="DI476" s="200"/>
      <c r="DJ476" s="200"/>
      <c r="DK476" s="200"/>
      <c r="DL476" s="200">
        <v>0</v>
      </c>
      <c r="DM476" s="200"/>
      <c r="DN476" s="200"/>
      <c r="DO476" s="200"/>
      <c r="DP476" s="200"/>
      <c r="DQ476" s="200"/>
      <c r="DR476" s="200"/>
      <c r="DS476" s="200">
        <v>0</v>
      </c>
      <c r="DT476" s="200">
        <v>0</v>
      </c>
      <c r="DU476" s="200">
        <v>0</v>
      </c>
      <c r="DV476" s="200">
        <v>0</v>
      </c>
      <c r="DW476" s="200">
        <v>0</v>
      </c>
      <c r="DX476" s="200">
        <v>0</v>
      </c>
      <c r="DY476" s="397"/>
    </row>
    <row r="477" spans="1:129">
      <c r="A477" s="395"/>
      <c r="B477" s="395"/>
      <c r="C477" s="601"/>
      <c r="D477" s="601"/>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c r="BT477" s="395"/>
      <c r="BU477" s="395"/>
      <c r="BV477" s="395"/>
      <c r="BW477" s="200">
        <v>0</v>
      </c>
      <c r="BX477" s="200">
        <v>0</v>
      </c>
      <c r="BY477" s="200">
        <v>0</v>
      </c>
      <c r="BZ477" s="200">
        <v>0</v>
      </c>
      <c r="CA477" s="200">
        <v>0</v>
      </c>
      <c r="CB477" s="200">
        <v>0</v>
      </c>
      <c r="CC477" s="200">
        <v>0</v>
      </c>
      <c r="CD477" s="200">
        <v>0</v>
      </c>
      <c r="CE477" s="200">
        <v>0</v>
      </c>
      <c r="CF477" s="200">
        <v>0</v>
      </c>
      <c r="CG477" s="200">
        <v>0</v>
      </c>
      <c r="CH477" s="200">
        <v>0</v>
      </c>
      <c r="CI477" s="200">
        <v>0</v>
      </c>
      <c r="CJ477" s="200">
        <v>0</v>
      </c>
      <c r="CK477" s="200">
        <v>0</v>
      </c>
      <c r="CL477" s="200">
        <v>0</v>
      </c>
      <c r="CM477" s="200">
        <v>0</v>
      </c>
      <c r="CN477" s="200">
        <v>0</v>
      </c>
      <c r="CO477" s="200">
        <v>0</v>
      </c>
      <c r="CP477" s="200">
        <v>0</v>
      </c>
      <c r="CQ477" s="200">
        <v>0</v>
      </c>
      <c r="CR477" s="200">
        <v>0</v>
      </c>
      <c r="CS477" s="200">
        <v>0</v>
      </c>
      <c r="CT477" s="200">
        <v>0</v>
      </c>
      <c r="CU477" s="200">
        <v>0</v>
      </c>
      <c r="CV477" s="200">
        <v>0</v>
      </c>
      <c r="CW477" s="200">
        <v>0</v>
      </c>
      <c r="CX477" s="200">
        <v>0</v>
      </c>
      <c r="CY477" s="200">
        <v>0</v>
      </c>
      <c r="CZ477" s="200">
        <v>0</v>
      </c>
      <c r="DA477" s="200">
        <v>0</v>
      </c>
      <c r="DB477" s="200">
        <v>0</v>
      </c>
      <c r="DC477" s="200">
        <v>0</v>
      </c>
      <c r="DD477" s="200">
        <v>0</v>
      </c>
      <c r="DE477" s="200">
        <v>0</v>
      </c>
      <c r="DF477" s="200">
        <v>0</v>
      </c>
      <c r="DG477" s="200">
        <v>0</v>
      </c>
      <c r="DH477" s="200">
        <v>0</v>
      </c>
      <c r="DI477" s="200"/>
      <c r="DJ477" s="200"/>
      <c r="DK477" s="200"/>
      <c r="DL477" s="200">
        <v>0</v>
      </c>
      <c r="DM477" s="200"/>
      <c r="DN477" s="200"/>
      <c r="DO477" s="200"/>
      <c r="DP477" s="200"/>
      <c r="DQ477" s="200"/>
      <c r="DR477" s="200"/>
      <c r="DS477" s="200">
        <v>0</v>
      </c>
      <c r="DT477" s="200">
        <v>0</v>
      </c>
      <c r="DU477" s="200">
        <v>0</v>
      </c>
      <c r="DV477" s="200">
        <v>0</v>
      </c>
      <c r="DW477" s="200">
        <v>0</v>
      </c>
      <c r="DX477" s="200">
        <v>0</v>
      </c>
      <c r="DY477" s="397"/>
    </row>
    <row r="478" spans="1:129" ht="15.75">
      <c r="A478" s="395"/>
      <c r="B478" s="395"/>
      <c r="C478" s="589"/>
      <c r="D478" s="589"/>
      <c r="E478" s="603" t="s">
        <v>590</v>
      </c>
      <c r="F478" s="603"/>
      <c r="G478" s="247"/>
      <c r="H478" s="247"/>
      <c r="I478" s="247"/>
      <c r="J478" s="247"/>
      <c r="K478" s="247"/>
      <c r="L478" s="247"/>
      <c r="M478" s="247"/>
      <c r="N478" s="247"/>
      <c r="O478" s="247"/>
      <c r="P478" s="247"/>
      <c r="Q478" s="247"/>
      <c r="R478" s="247"/>
      <c r="S478" s="247"/>
      <c r="T478" s="247"/>
      <c r="U478" s="247"/>
      <c r="V478" s="247"/>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c r="BT478" s="395"/>
      <c r="BU478" s="395"/>
      <c r="BV478" s="395"/>
      <c r="BW478" s="200">
        <v>0</v>
      </c>
      <c r="BX478" s="200">
        <v>0</v>
      </c>
      <c r="BY478" s="200">
        <v>0</v>
      </c>
      <c r="BZ478" s="200">
        <v>0</v>
      </c>
      <c r="CA478" s="200">
        <v>0</v>
      </c>
      <c r="CB478" s="200">
        <v>0</v>
      </c>
      <c r="CC478" s="200">
        <v>0</v>
      </c>
      <c r="CD478" s="200">
        <v>0</v>
      </c>
      <c r="CE478" s="200">
        <v>0</v>
      </c>
      <c r="CF478" s="200">
        <v>0</v>
      </c>
      <c r="CG478" s="200">
        <v>0</v>
      </c>
      <c r="CH478" s="200">
        <v>0</v>
      </c>
      <c r="CI478" s="200">
        <v>0</v>
      </c>
      <c r="CJ478" s="200">
        <v>0</v>
      </c>
      <c r="CK478" s="200">
        <v>0</v>
      </c>
      <c r="CL478" s="200">
        <v>0</v>
      </c>
      <c r="CM478" s="200">
        <v>0</v>
      </c>
      <c r="CN478" s="200">
        <v>0</v>
      </c>
      <c r="CO478" s="200">
        <v>0</v>
      </c>
      <c r="CP478" s="200">
        <v>0</v>
      </c>
      <c r="CQ478" s="200">
        <v>0</v>
      </c>
      <c r="CR478" s="200">
        <v>0</v>
      </c>
      <c r="CS478" s="200">
        <v>0</v>
      </c>
      <c r="CT478" s="200">
        <v>0</v>
      </c>
      <c r="CU478" s="200">
        <v>0</v>
      </c>
      <c r="CV478" s="200">
        <v>0</v>
      </c>
      <c r="CW478" s="200">
        <v>0</v>
      </c>
      <c r="CX478" s="200">
        <v>0</v>
      </c>
      <c r="CY478" s="200">
        <v>0</v>
      </c>
      <c r="CZ478" s="200">
        <v>0</v>
      </c>
      <c r="DA478" s="200">
        <v>0</v>
      </c>
      <c r="DB478" s="200">
        <v>0</v>
      </c>
      <c r="DC478" s="200">
        <v>0</v>
      </c>
      <c r="DD478" s="200">
        <v>0</v>
      </c>
      <c r="DE478" s="200">
        <v>0</v>
      </c>
      <c r="DF478" s="200">
        <v>0</v>
      </c>
      <c r="DG478" s="200">
        <v>0</v>
      </c>
      <c r="DH478" s="200">
        <v>0</v>
      </c>
      <c r="DI478" s="200"/>
      <c r="DJ478" s="200"/>
      <c r="DK478" s="200"/>
      <c r="DL478" s="200">
        <v>0</v>
      </c>
      <c r="DM478" s="200"/>
      <c r="DN478" s="200"/>
      <c r="DO478" s="200"/>
      <c r="DP478" s="200"/>
      <c r="DQ478" s="200"/>
      <c r="DR478" s="200"/>
      <c r="DS478" s="200">
        <v>0</v>
      </c>
      <c r="DT478" s="200">
        <v>0</v>
      </c>
      <c r="DU478" s="200">
        <v>0</v>
      </c>
      <c r="DV478" s="200">
        <v>0</v>
      </c>
      <c r="DW478" s="200">
        <v>0</v>
      </c>
      <c r="DX478" s="200">
        <v>0</v>
      </c>
      <c r="DY478" s="397"/>
    </row>
    <row r="479" spans="1:129">
      <c r="A479" s="395"/>
      <c r="B479" s="395"/>
      <c r="C479" s="73"/>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c r="BT479" s="395"/>
      <c r="BU479" s="395"/>
      <c r="BV479" s="395"/>
      <c r="BW479" s="200">
        <v>0</v>
      </c>
      <c r="BX479" s="200">
        <v>0</v>
      </c>
      <c r="BY479" s="200">
        <v>0</v>
      </c>
      <c r="BZ479" s="200">
        <v>0</v>
      </c>
      <c r="CA479" s="200">
        <v>0</v>
      </c>
      <c r="CB479" s="200">
        <v>0</v>
      </c>
      <c r="CC479" s="200">
        <v>0</v>
      </c>
      <c r="CD479" s="200">
        <v>0</v>
      </c>
      <c r="CE479" s="200">
        <v>0</v>
      </c>
      <c r="CF479" s="200">
        <v>0</v>
      </c>
      <c r="CG479" s="200">
        <v>0</v>
      </c>
      <c r="CH479" s="200">
        <v>0</v>
      </c>
      <c r="CI479" s="200">
        <v>0</v>
      </c>
      <c r="CJ479" s="200">
        <v>0</v>
      </c>
      <c r="CK479" s="200">
        <v>0</v>
      </c>
      <c r="CL479" s="200">
        <v>0</v>
      </c>
      <c r="CM479" s="200">
        <v>0</v>
      </c>
      <c r="CN479" s="200">
        <v>0</v>
      </c>
      <c r="CO479" s="200">
        <v>0</v>
      </c>
      <c r="CP479" s="200">
        <v>0</v>
      </c>
      <c r="CQ479" s="200">
        <v>0</v>
      </c>
      <c r="CR479" s="200">
        <v>0</v>
      </c>
      <c r="CS479" s="200">
        <v>0</v>
      </c>
      <c r="CT479" s="200">
        <v>0</v>
      </c>
      <c r="CU479" s="200">
        <v>0</v>
      </c>
      <c r="CV479" s="200">
        <v>0</v>
      </c>
      <c r="CW479" s="200">
        <v>0</v>
      </c>
      <c r="CX479" s="200">
        <v>0</v>
      </c>
      <c r="CY479" s="200">
        <v>0</v>
      </c>
      <c r="CZ479" s="200">
        <v>0</v>
      </c>
      <c r="DA479" s="200">
        <v>0</v>
      </c>
      <c r="DB479" s="200">
        <v>0</v>
      </c>
      <c r="DC479" s="200">
        <v>0</v>
      </c>
      <c r="DD479" s="200">
        <v>0</v>
      </c>
      <c r="DE479" s="200">
        <v>0</v>
      </c>
      <c r="DF479" s="200">
        <v>0</v>
      </c>
      <c r="DG479" s="200">
        <v>0</v>
      </c>
      <c r="DH479" s="200">
        <v>0</v>
      </c>
      <c r="DI479" s="200"/>
      <c r="DJ479" s="200"/>
      <c r="DK479" s="200"/>
      <c r="DL479" s="200">
        <v>0</v>
      </c>
      <c r="DM479" s="200"/>
      <c r="DN479" s="200"/>
      <c r="DO479" s="200"/>
      <c r="DP479" s="200"/>
      <c r="DQ479" s="200"/>
      <c r="DR479" s="200"/>
      <c r="DS479" s="200">
        <v>0</v>
      </c>
      <c r="DT479" s="200">
        <v>0</v>
      </c>
      <c r="DU479" s="200">
        <v>0</v>
      </c>
      <c r="DV479" s="200">
        <v>0</v>
      </c>
      <c r="DW479" s="200">
        <v>0</v>
      </c>
      <c r="DX479" s="200">
        <v>0</v>
      </c>
      <c r="DY479" s="397"/>
    </row>
    <row r="480" spans="1:129" ht="15.75">
      <c r="A480" s="395"/>
      <c r="B480" s="395"/>
      <c r="C480" s="161"/>
      <c r="D480" s="161"/>
      <c r="E480" s="604" t="s">
        <v>594</v>
      </c>
      <c r="F480" s="604"/>
      <c r="G480" s="604"/>
      <c r="H480" s="605"/>
      <c r="I480" s="605"/>
      <c r="J480" s="605"/>
      <c r="K480" s="247"/>
      <c r="L480" s="247"/>
      <c r="M480" s="247"/>
      <c r="N480" s="247"/>
      <c r="O480" s="247"/>
      <c r="P480" s="247"/>
      <c r="Q480" s="247"/>
      <c r="R480" s="247"/>
      <c r="S480" s="247"/>
      <c r="T480" s="247"/>
      <c r="U480" s="247"/>
      <c r="V480" s="247"/>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c r="BT480" s="395"/>
      <c r="BU480" s="395"/>
      <c r="BV480" s="395"/>
      <c r="BW480" s="200">
        <v>0</v>
      </c>
      <c r="BX480" s="200">
        <v>0</v>
      </c>
      <c r="BY480" s="200">
        <v>0</v>
      </c>
      <c r="BZ480" s="200">
        <v>0</v>
      </c>
      <c r="CA480" s="200">
        <v>0</v>
      </c>
      <c r="CB480" s="200">
        <v>0</v>
      </c>
      <c r="CC480" s="200">
        <v>0</v>
      </c>
      <c r="CD480" s="200">
        <v>0</v>
      </c>
      <c r="CE480" s="200">
        <v>0</v>
      </c>
      <c r="CF480" s="200">
        <v>0</v>
      </c>
      <c r="CG480" s="200">
        <v>0</v>
      </c>
      <c r="CH480" s="200">
        <v>0</v>
      </c>
      <c r="CI480" s="200">
        <v>0</v>
      </c>
      <c r="CJ480" s="200">
        <v>0</v>
      </c>
      <c r="CK480" s="200">
        <v>0</v>
      </c>
      <c r="CL480" s="200">
        <v>0</v>
      </c>
      <c r="CM480" s="200">
        <v>0</v>
      </c>
      <c r="CN480" s="200">
        <v>0</v>
      </c>
      <c r="CO480" s="200">
        <v>0</v>
      </c>
      <c r="CP480" s="200">
        <v>0</v>
      </c>
      <c r="CQ480" s="200">
        <v>0</v>
      </c>
      <c r="CR480" s="200">
        <v>0</v>
      </c>
      <c r="CS480" s="200">
        <v>0</v>
      </c>
      <c r="CT480" s="200">
        <v>0</v>
      </c>
      <c r="CU480" s="200">
        <v>0</v>
      </c>
      <c r="CV480" s="200">
        <v>0</v>
      </c>
      <c r="CW480" s="200">
        <v>0</v>
      </c>
      <c r="CX480" s="200">
        <v>0</v>
      </c>
      <c r="CY480" s="200">
        <v>0</v>
      </c>
      <c r="CZ480" s="200">
        <v>0</v>
      </c>
      <c r="DA480" s="200">
        <v>0</v>
      </c>
      <c r="DB480" s="200">
        <v>0</v>
      </c>
      <c r="DC480" s="200">
        <v>0</v>
      </c>
      <c r="DD480" s="200">
        <v>0</v>
      </c>
      <c r="DE480" s="200">
        <v>0</v>
      </c>
      <c r="DF480" s="200">
        <v>0</v>
      </c>
      <c r="DG480" s="200">
        <v>0</v>
      </c>
      <c r="DH480" s="200">
        <v>0</v>
      </c>
      <c r="DI480" s="200"/>
      <c r="DJ480" s="200"/>
      <c r="DK480" s="200"/>
      <c r="DL480" s="200">
        <v>0</v>
      </c>
      <c r="DM480" s="200"/>
      <c r="DN480" s="200"/>
      <c r="DO480" s="200"/>
      <c r="DP480" s="200"/>
      <c r="DQ480" s="200"/>
      <c r="DR480" s="200"/>
      <c r="DS480" s="200">
        <v>0</v>
      </c>
      <c r="DT480" s="200">
        <v>0</v>
      </c>
      <c r="DU480" s="200">
        <v>0</v>
      </c>
      <c r="DV480" s="200">
        <v>0</v>
      </c>
      <c r="DW480" s="200">
        <v>0</v>
      </c>
      <c r="DX480" s="200">
        <v>0</v>
      </c>
      <c r="DY480" s="397"/>
    </row>
    <row r="481" spans="1:129" ht="15.75">
      <c r="A481" s="395"/>
      <c r="B481" s="395"/>
      <c r="C481" s="161"/>
      <c r="D481" s="161"/>
      <c r="E481" s="606" t="s">
        <v>596</v>
      </c>
      <c r="F481" s="606"/>
      <c r="G481" s="247"/>
      <c r="H481" s="247"/>
      <c r="I481" s="247"/>
      <c r="J481" s="247"/>
      <c r="K481" s="247"/>
      <c r="L481" s="247"/>
      <c r="M481" s="247"/>
      <c r="N481" s="247"/>
      <c r="O481" s="247"/>
      <c r="P481" s="247"/>
      <c r="Q481" s="247"/>
      <c r="R481" s="247"/>
      <c r="S481" s="247"/>
      <c r="T481" s="247"/>
      <c r="U481" s="247"/>
      <c r="V481" s="247"/>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c r="BT481" s="395"/>
      <c r="BU481" s="395"/>
      <c r="BV481" s="395"/>
      <c r="BW481" s="200">
        <v>0</v>
      </c>
      <c r="BX481" s="200">
        <v>0</v>
      </c>
      <c r="BY481" s="200">
        <v>0</v>
      </c>
      <c r="BZ481" s="200">
        <v>0</v>
      </c>
      <c r="CA481" s="200">
        <v>0</v>
      </c>
      <c r="CB481" s="200">
        <v>0</v>
      </c>
      <c r="CC481" s="200">
        <v>0</v>
      </c>
      <c r="CD481" s="200">
        <v>0</v>
      </c>
      <c r="CE481" s="200">
        <v>0</v>
      </c>
      <c r="CF481" s="200">
        <v>0</v>
      </c>
      <c r="CG481" s="200">
        <v>0</v>
      </c>
      <c r="CH481" s="200">
        <v>0</v>
      </c>
      <c r="CI481" s="200">
        <v>0</v>
      </c>
      <c r="CJ481" s="200">
        <v>0</v>
      </c>
      <c r="CK481" s="200">
        <v>0</v>
      </c>
      <c r="CL481" s="200">
        <v>0</v>
      </c>
      <c r="CM481" s="200">
        <v>0</v>
      </c>
      <c r="CN481" s="200">
        <v>0</v>
      </c>
      <c r="CO481" s="200">
        <v>0</v>
      </c>
      <c r="CP481" s="200">
        <v>0</v>
      </c>
      <c r="CQ481" s="200">
        <v>0</v>
      </c>
      <c r="CR481" s="200">
        <v>0</v>
      </c>
      <c r="CS481" s="200">
        <v>0</v>
      </c>
      <c r="CT481" s="200">
        <v>0</v>
      </c>
      <c r="CU481" s="200">
        <v>0</v>
      </c>
      <c r="CV481" s="200">
        <v>0</v>
      </c>
      <c r="CW481" s="200">
        <v>0</v>
      </c>
      <c r="CX481" s="200">
        <v>0</v>
      </c>
      <c r="CY481" s="200">
        <v>0</v>
      </c>
      <c r="CZ481" s="200">
        <v>0</v>
      </c>
      <c r="DA481" s="200">
        <v>0</v>
      </c>
      <c r="DB481" s="200">
        <v>0</v>
      </c>
      <c r="DC481" s="200">
        <v>0</v>
      </c>
      <c r="DD481" s="200">
        <v>0</v>
      </c>
      <c r="DE481" s="200">
        <v>0</v>
      </c>
      <c r="DF481" s="200">
        <v>0</v>
      </c>
      <c r="DG481" s="200">
        <v>0</v>
      </c>
      <c r="DH481" s="200">
        <v>0</v>
      </c>
      <c r="DI481" s="200"/>
      <c r="DJ481" s="200"/>
      <c r="DK481" s="200"/>
      <c r="DL481" s="200">
        <v>0</v>
      </c>
      <c r="DM481" s="200"/>
      <c r="DN481" s="200"/>
      <c r="DO481" s="200"/>
      <c r="DP481" s="200"/>
      <c r="DQ481" s="200"/>
      <c r="DR481" s="200"/>
      <c r="DS481" s="200">
        <v>0</v>
      </c>
      <c r="DT481" s="200">
        <v>0</v>
      </c>
      <c r="DU481" s="200">
        <v>0</v>
      </c>
      <c r="DV481" s="200">
        <v>0</v>
      </c>
      <c r="DW481" s="200">
        <v>0</v>
      </c>
      <c r="DX481" s="200">
        <v>0</v>
      </c>
      <c r="DY481" s="397"/>
    </row>
    <row r="482" spans="1:129">
      <c r="A482" s="395"/>
      <c r="B482" s="200">
        <v>0</v>
      </c>
      <c r="C482" s="200">
        <v>0</v>
      </c>
      <c r="D482" s="200">
        <v>0</v>
      </c>
      <c r="E482" s="200">
        <v>0</v>
      </c>
      <c r="F482" s="200">
        <v>0</v>
      </c>
      <c r="G482" s="200">
        <v>0</v>
      </c>
      <c r="H482" s="200">
        <v>0</v>
      </c>
      <c r="I482" s="200">
        <v>0</v>
      </c>
      <c r="J482" s="200">
        <v>0</v>
      </c>
      <c r="K482" s="200">
        <v>0</v>
      </c>
      <c r="L482" s="200">
        <v>0</v>
      </c>
      <c r="M482" s="200">
        <v>0</v>
      </c>
      <c r="N482" s="200">
        <v>0</v>
      </c>
      <c r="O482" s="200">
        <v>0</v>
      </c>
      <c r="P482" s="200">
        <v>0</v>
      </c>
      <c r="Q482" s="200">
        <v>0</v>
      </c>
      <c r="R482" s="200">
        <v>0</v>
      </c>
      <c r="S482" s="200">
        <v>0</v>
      </c>
      <c r="T482" s="200">
        <v>0</v>
      </c>
      <c r="U482" s="200">
        <v>0</v>
      </c>
      <c r="V482" s="200">
        <v>0</v>
      </c>
      <c r="W482" s="200">
        <v>0</v>
      </c>
      <c r="X482" s="200">
        <v>0</v>
      </c>
      <c r="Y482" s="200">
        <v>0</v>
      </c>
      <c r="Z482" s="200">
        <v>0</v>
      </c>
      <c r="AA482" s="200">
        <v>0</v>
      </c>
      <c r="AB482" s="200">
        <v>0</v>
      </c>
      <c r="AC482" s="200">
        <v>0</v>
      </c>
      <c r="AD482" s="200">
        <v>0</v>
      </c>
      <c r="AE482" s="200">
        <v>0</v>
      </c>
      <c r="AF482" s="200">
        <v>0</v>
      </c>
      <c r="AG482" s="200">
        <v>0</v>
      </c>
      <c r="AH482" s="200">
        <v>0</v>
      </c>
      <c r="AI482" s="200">
        <v>0</v>
      </c>
      <c r="AJ482" s="200">
        <v>0</v>
      </c>
      <c r="AK482" s="200">
        <v>0</v>
      </c>
      <c r="AL482" s="200">
        <v>0</v>
      </c>
      <c r="AM482" s="200">
        <v>0</v>
      </c>
      <c r="AN482" s="200">
        <v>0</v>
      </c>
      <c r="AO482" s="200">
        <v>0</v>
      </c>
      <c r="AP482" s="200">
        <v>0</v>
      </c>
      <c r="AQ482" s="200">
        <v>0</v>
      </c>
      <c r="AR482" s="200">
        <v>0</v>
      </c>
      <c r="AS482" s="200">
        <v>0</v>
      </c>
      <c r="AT482" s="200">
        <v>0</v>
      </c>
      <c r="AU482" s="200">
        <v>0</v>
      </c>
      <c r="AV482" s="200">
        <v>0</v>
      </c>
      <c r="AW482" s="200">
        <v>0</v>
      </c>
      <c r="AX482" s="200">
        <v>0</v>
      </c>
      <c r="AY482" s="200">
        <v>0</v>
      </c>
      <c r="AZ482" s="200">
        <v>0</v>
      </c>
      <c r="BA482" s="200">
        <v>0</v>
      </c>
      <c r="BB482" s="200">
        <v>0</v>
      </c>
      <c r="BC482" s="200">
        <v>0</v>
      </c>
      <c r="BD482" s="200">
        <v>0</v>
      </c>
      <c r="BE482" s="200">
        <v>0</v>
      </c>
      <c r="BF482" s="200">
        <v>0</v>
      </c>
      <c r="BG482" s="200">
        <v>0</v>
      </c>
      <c r="BH482" s="200">
        <v>0</v>
      </c>
      <c r="BI482" s="200">
        <v>0</v>
      </c>
      <c r="BJ482" s="200">
        <v>0</v>
      </c>
      <c r="BK482" s="200">
        <v>0</v>
      </c>
      <c r="BL482" s="200">
        <v>0</v>
      </c>
      <c r="BM482" s="200">
        <v>0</v>
      </c>
      <c r="BN482" s="200">
        <v>0</v>
      </c>
      <c r="BO482" s="200">
        <v>0</v>
      </c>
      <c r="BP482" s="200">
        <v>0</v>
      </c>
      <c r="BQ482" s="200">
        <v>0</v>
      </c>
      <c r="BR482" s="200">
        <v>0</v>
      </c>
      <c r="BS482" s="200">
        <v>0</v>
      </c>
      <c r="BT482" s="200">
        <v>0</v>
      </c>
      <c r="BU482" s="200">
        <v>0</v>
      </c>
      <c r="BV482" s="200">
        <v>0</v>
      </c>
      <c r="BW482" s="200">
        <v>0</v>
      </c>
      <c r="BX482" s="200">
        <v>0</v>
      </c>
      <c r="BY482" s="200">
        <v>0</v>
      </c>
      <c r="BZ482" s="200">
        <v>0</v>
      </c>
      <c r="CA482" s="200">
        <v>0</v>
      </c>
      <c r="CB482" s="200">
        <v>0</v>
      </c>
      <c r="CC482" s="200">
        <v>0</v>
      </c>
      <c r="CD482" s="200">
        <v>0</v>
      </c>
      <c r="CE482" s="200">
        <v>0</v>
      </c>
      <c r="CF482" s="200">
        <v>0</v>
      </c>
      <c r="CG482" s="200">
        <v>0</v>
      </c>
      <c r="CH482" s="200">
        <v>0</v>
      </c>
      <c r="CI482" s="200">
        <v>0</v>
      </c>
      <c r="CJ482" s="200">
        <v>0</v>
      </c>
      <c r="CK482" s="200">
        <v>0</v>
      </c>
      <c r="CL482" s="200">
        <v>0</v>
      </c>
      <c r="CM482" s="200">
        <v>0</v>
      </c>
      <c r="CN482" s="200">
        <v>0</v>
      </c>
      <c r="CO482" s="200">
        <v>0</v>
      </c>
      <c r="CP482" s="200">
        <v>0</v>
      </c>
      <c r="CQ482" s="200">
        <v>0</v>
      </c>
      <c r="CR482" s="200">
        <v>0</v>
      </c>
      <c r="CS482" s="200">
        <v>0</v>
      </c>
      <c r="CT482" s="200">
        <v>0</v>
      </c>
      <c r="CU482" s="200">
        <v>0</v>
      </c>
      <c r="CV482" s="200">
        <v>0</v>
      </c>
      <c r="CW482" s="200">
        <v>0</v>
      </c>
      <c r="CX482" s="200">
        <v>0</v>
      </c>
      <c r="CY482" s="200">
        <v>0</v>
      </c>
      <c r="CZ482" s="200">
        <v>0</v>
      </c>
      <c r="DA482" s="200">
        <v>0</v>
      </c>
      <c r="DB482" s="200">
        <v>0</v>
      </c>
      <c r="DC482" s="200">
        <v>0</v>
      </c>
      <c r="DD482" s="200">
        <v>0</v>
      </c>
      <c r="DE482" s="200">
        <v>0</v>
      </c>
      <c r="DF482" s="200">
        <v>0</v>
      </c>
      <c r="DG482" s="200">
        <v>0</v>
      </c>
      <c r="DH482" s="200">
        <v>0</v>
      </c>
      <c r="DI482" s="200"/>
      <c r="DJ482" s="200"/>
      <c r="DK482" s="200"/>
      <c r="DL482" s="200">
        <v>0</v>
      </c>
      <c r="DM482" s="200"/>
      <c r="DN482" s="200"/>
      <c r="DO482" s="200"/>
      <c r="DP482" s="200"/>
      <c r="DQ482" s="200"/>
      <c r="DR482" s="200"/>
      <c r="DS482" s="200">
        <v>0</v>
      </c>
      <c r="DT482" s="200">
        <v>0</v>
      </c>
      <c r="DU482" s="200">
        <v>0</v>
      </c>
      <c r="DV482" s="200">
        <v>0</v>
      </c>
      <c r="DW482" s="200">
        <v>0</v>
      </c>
      <c r="DX482" s="200">
        <v>0</v>
      </c>
      <c r="DY482" s="397"/>
    </row>
    <row r="483" spans="1:129">
      <c r="A483" s="395"/>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c r="AC483" s="200"/>
      <c r="AD483" s="200"/>
      <c r="AE483" s="200"/>
      <c r="AF483" s="200"/>
      <c r="AG483" s="200"/>
      <c r="AH483" s="200"/>
      <c r="AI483" s="200"/>
      <c r="AJ483" s="200"/>
      <c r="AK483" s="200"/>
      <c r="AL483" s="200"/>
      <c r="AM483" s="200"/>
      <c r="AN483" s="200"/>
      <c r="AO483" s="200"/>
      <c r="AP483" s="200"/>
      <c r="AQ483" s="200"/>
      <c r="AR483" s="200"/>
      <c r="AS483" s="200"/>
      <c r="AT483" s="200"/>
      <c r="AU483" s="200"/>
      <c r="AV483" s="200"/>
      <c r="AW483" s="200"/>
      <c r="AX483" s="200"/>
      <c r="AY483" s="200"/>
      <c r="AZ483" s="200"/>
      <c r="BA483" s="200"/>
      <c r="BB483" s="200"/>
      <c r="BC483" s="200"/>
      <c r="BD483" s="200"/>
      <c r="BE483" s="200"/>
      <c r="BF483" s="200"/>
      <c r="BG483" s="200"/>
      <c r="BH483" s="200"/>
      <c r="BI483" s="200"/>
      <c r="BJ483" s="200"/>
      <c r="BK483" s="200"/>
      <c r="BL483" s="200"/>
      <c r="BM483" s="200"/>
      <c r="BN483" s="200"/>
      <c r="BO483" s="200"/>
      <c r="BP483" s="200"/>
      <c r="BQ483" s="200"/>
      <c r="BR483" s="200"/>
      <c r="BS483" s="200"/>
      <c r="BT483" s="200"/>
      <c r="BU483" s="200"/>
      <c r="BV483" s="200"/>
      <c r="BW483" s="200"/>
      <c r="BX483" s="200"/>
      <c r="BY483" s="200"/>
      <c r="BZ483" s="200"/>
      <c r="CA483" s="200"/>
      <c r="CB483" s="200"/>
      <c r="CC483" s="200"/>
      <c r="CD483" s="200"/>
      <c r="CE483" s="200"/>
      <c r="CF483" s="200"/>
      <c r="CG483" s="200"/>
      <c r="CH483" s="200"/>
      <c r="CI483" s="200"/>
      <c r="CJ483" s="200"/>
      <c r="CK483" s="200"/>
      <c r="CL483" s="200"/>
      <c r="CM483" s="200"/>
      <c r="CN483" s="200"/>
      <c r="CO483" s="200"/>
      <c r="CP483" s="200"/>
      <c r="CQ483" s="200"/>
      <c r="CR483" s="200"/>
      <c r="CS483" s="200"/>
      <c r="CT483" s="200"/>
      <c r="CU483" s="200"/>
      <c r="CV483" s="200"/>
      <c r="CW483" s="200"/>
      <c r="CX483" s="200"/>
      <c r="CY483" s="200"/>
      <c r="CZ483" s="200"/>
      <c r="DA483" s="200"/>
      <c r="DB483" s="200"/>
      <c r="DC483" s="200"/>
      <c r="DD483" s="200"/>
      <c r="DE483" s="200"/>
      <c r="DF483" s="200"/>
      <c r="DG483" s="200"/>
      <c r="DH483" s="200"/>
      <c r="DI483" s="200"/>
      <c r="DJ483" s="200"/>
      <c r="DK483" s="200"/>
      <c r="DL483" s="200"/>
      <c r="DM483" s="200"/>
      <c r="DN483" s="200"/>
      <c r="DO483" s="200"/>
      <c r="DP483" s="200"/>
      <c r="DQ483" s="200"/>
      <c r="DR483" s="200"/>
      <c r="DS483" s="200"/>
      <c r="DT483" s="200">
        <v>0</v>
      </c>
      <c r="DU483" s="200">
        <v>0</v>
      </c>
      <c r="DV483" s="200">
        <v>0</v>
      </c>
      <c r="DW483" s="200">
        <v>0</v>
      </c>
      <c r="DX483" s="200">
        <v>0</v>
      </c>
      <c r="DY483" s="397"/>
    </row>
    <row r="484" spans="1:129" s="1420" customFormat="1" ht="35.25" customHeight="1">
      <c r="B484" s="1063">
        <f>ROW()</f>
        <v>484</v>
      </c>
      <c r="C484" s="1159" t="s">
        <v>1004</v>
      </c>
      <c r="D484" s="1159"/>
      <c r="E484" s="1159"/>
      <c r="F484" s="1159"/>
      <c r="G484" s="1159"/>
      <c r="H484" s="1159"/>
      <c r="I484" s="1159"/>
      <c r="J484" s="1159"/>
      <c r="K484" s="1159"/>
      <c r="L484" s="1159"/>
      <c r="M484" s="1159"/>
      <c r="N484" s="1159"/>
      <c r="O484" s="1159"/>
      <c r="P484" s="1159"/>
      <c r="Q484" s="1159"/>
      <c r="R484" s="1159"/>
      <c r="S484" s="1159"/>
      <c r="T484" s="1159"/>
      <c r="U484" s="1159"/>
      <c r="V484" s="1159"/>
      <c r="W484" s="1159"/>
      <c r="X484" s="1159"/>
      <c r="Y484" s="1159"/>
      <c r="Z484" s="1159"/>
      <c r="AA484" s="1159"/>
      <c r="AB484" s="1159"/>
      <c r="AC484" s="1159"/>
      <c r="AD484" s="1159"/>
      <c r="AE484" s="1159"/>
      <c r="AF484" s="1159"/>
      <c r="AG484" s="1159"/>
      <c r="AH484" s="1159"/>
      <c r="AI484" s="1159"/>
      <c r="AJ484" s="1159"/>
      <c r="AK484" s="1159"/>
      <c r="AL484" s="1159"/>
      <c r="AM484" s="1159"/>
      <c r="AN484" s="1159"/>
      <c r="AO484" s="1159"/>
      <c r="AP484" s="1159"/>
      <c r="AQ484" s="1159"/>
      <c r="AR484" s="1159"/>
      <c r="AS484" s="1159"/>
      <c r="AT484" s="1159"/>
      <c r="AU484" s="1159"/>
      <c r="AV484" s="1159"/>
      <c r="AW484" s="1159"/>
      <c r="AX484" s="1159"/>
      <c r="AY484" s="1159"/>
      <c r="AZ484" s="1159"/>
      <c r="BA484" s="1159"/>
      <c r="BB484" s="1159"/>
      <c r="BC484" s="1159"/>
      <c r="BD484" s="1159"/>
      <c r="BE484" s="1159"/>
      <c r="BF484" s="1159"/>
      <c r="BG484" s="1159"/>
      <c r="BH484" s="1159"/>
      <c r="BI484" s="1159"/>
      <c r="BJ484" s="1159"/>
      <c r="BK484" s="1159"/>
      <c r="BL484" s="1159"/>
      <c r="BM484" s="1159"/>
      <c r="BN484" s="1159"/>
      <c r="BO484" s="1159"/>
      <c r="BP484" s="1159"/>
      <c r="BQ484" s="1159"/>
      <c r="BR484" s="1159"/>
      <c r="BS484" s="1159"/>
      <c r="BT484" s="1159"/>
      <c r="BU484" s="1159"/>
      <c r="BV484" s="1159"/>
      <c r="BW484" s="1159"/>
      <c r="BX484" s="1159"/>
      <c r="BY484" s="1159"/>
      <c r="BZ484" s="1159"/>
      <c r="CA484" s="1159"/>
      <c r="CB484" s="1159"/>
      <c r="CC484" s="1159"/>
      <c r="CD484" s="1159"/>
      <c r="CE484" s="1159"/>
      <c r="CF484" s="1159"/>
      <c r="CG484" s="1159"/>
      <c r="CH484" s="1159"/>
      <c r="CI484" s="1159"/>
      <c r="CJ484" s="1159"/>
      <c r="CK484" s="1159"/>
      <c r="CL484" s="1159"/>
      <c r="CM484" s="1159"/>
      <c r="CN484" s="1159"/>
      <c r="CO484" s="1159"/>
      <c r="CP484" s="1159"/>
      <c r="CQ484" s="1159"/>
      <c r="CR484" s="1159"/>
      <c r="CS484" s="1159"/>
      <c r="CT484" s="1159"/>
      <c r="CU484" s="1159"/>
      <c r="CV484" s="1159"/>
      <c r="CW484" s="1159"/>
      <c r="CX484" s="1159"/>
      <c r="CY484" s="1159"/>
      <c r="CZ484" s="1159"/>
      <c r="DA484" s="1160" t="s">
        <v>1004</v>
      </c>
      <c r="DB484" s="1064"/>
      <c r="DC484" s="1064"/>
      <c r="DD484" s="1161" t="s">
        <v>1127</v>
      </c>
      <c r="DE484" s="3163">
        <f>ROW()</f>
        <v>484</v>
      </c>
      <c r="DF484" s="3163"/>
      <c r="DG484" s="3163"/>
      <c r="DH484" s="1162"/>
      <c r="DI484" s="1162"/>
      <c r="DJ484" s="1162"/>
      <c r="DK484" s="1162"/>
      <c r="DL484" s="1162"/>
      <c r="DM484" s="1162"/>
      <c r="DN484" s="1162"/>
      <c r="DO484" s="1162"/>
      <c r="DP484" s="1162"/>
      <c r="DQ484" s="1162"/>
      <c r="DR484" s="1162"/>
      <c r="DS484" s="1162"/>
      <c r="DT484" s="1162"/>
      <c r="DU484" s="1162"/>
      <c r="DV484" s="1162"/>
      <c r="DW484" s="1162"/>
      <c r="DX484" s="1162"/>
      <c r="DY484" s="397"/>
    </row>
    <row r="485" spans="1:129">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200">
        <v>0</v>
      </c>
      <c r="AU485" s="200">
        <v>0</v>
      </c>
      <c r="AV485" s="200">
        <v>0</v>
      </c>
      <c r="AW485" s="200">
        <v>0</v>
      </c>
      <c r="AX485" s="200">
        <v>0</v>
      </c>
      <c r="AY485" s="200">
        <v>0</v>
      </c>
      <c r="AZ485" s="200">
        <v>0</v>
      </c>
      <c r="BA485" s="200">
        <v>0</v>
      </c>
      <c r="BB485" s="200">
        <v>0</v>
      </c>
      <c r="BC485" s="200">
        <v>0</v>
      </c>
      <c r="BD485" s="200">
        <v>0</v>
      </c>
      <c r="BE485" s="200">
        <v>0</v>
      </c>
      <c r="BF485" s="200">
        <v>0</v>
      </c>
      <c r="BG485" s="200">
        <v>0</v>
      </c>
      <c r="BH485" s="200">
        <v>0</v>
      </c>
      <c r="BI485" s="200">
        <v>0</v>
      </c>
      <c r="BJ485" s="200">
        <v>0</v>
      </c>
      <c r="BK485" s="200">
        <v>0</v>
      </c>
      <c r="BL485" s="200">
        <v>0</v>
      </c>
      <c r="BM485" s="200">
        <v>0</v>
      </c>
      <c r="BN485" s="200">
        <v>0</v>
      </c>
      <c r="BO485" s="200">
        <v>0</v>
      </c>
      <c r="BP485" s="200">
        <v>0</v>
      </c>
      <c r="BQ485" s="200">
        <v>0</v>
      </c>
      <c r="BR485" s="200">
        <v>0</v>
      </c>
      <c r="BS485" s="200">
        <v>0</v>
      </c>
      <c r="BT485" s="200">
        <v>0</v>
      </c>
      <c r="BU485" s="200">
        <v>0</v>
      </c>
      <c r="BV485" s="200">
        <v>0</v>
      </c>
      <c r="BW485" s="200">
        <v>0</v>
      </c>
      <c r="BX485" s="200">
        <v>0</v>
      </c>
      <c r="BY485" s="200">
        <v>0</v>
      </c>
      <c r="BZ485" s="200">
        <v>0</v>
      </c>
      <c r="CA485" s="200">
        <v>0</v>
      </c>
      <c r="CB485" s="200">
        <v>0</v>
      </c>
      <c r="CC485" s="200">
        <v>0</v>
      </c>
      <c r="CD485" s="200">
        <v>0</v>
      </c>
      <c r="CE485" s="200">
        <v>0</v>
      </c>
      <c r="CF485" s="200">
        <v>0</v>
      </c>
      <c r="CG485" s="200">
        <v>0</v>
      </c>
      <c r="CH485" s="200">
        <v>0</v>
      </c>
      <c r="CI485" s="200">
        <v>0</v>
      </c>
      <c r="CJ485" s="200">
        <v>0</v>
      </c>
      <c r="CK485" s="200">
        <v>0</v>
      </c>
      <c r="CL485" s="200">
        <v>0</v>
      </c>
      <c r="CM485" s="200">
        <v>0</v>
      </c>
      <c r="CN485" s="200">
        <v>0</v>
      </c>
      <c r="CO485" s="200">
        <v>0</v>
      </c>
      <c r="CP485" s="200">
        <v>0</v>
      </c>
      <c r="CQ485" s="200">
        <v>0</v>
      </c>
      <c r="CR485" s="200">
        <v>0</v>
      </c>
      <c r="CS485" s="200">
        <v>0</v>
      </c>
      <c r="CT485" s="200">
        <v>0</v>
      </c>
      <c r="CU485" s="200">
        <v>0</v>
      </c>
      <c r="CV485" s="200">
        <v>0</v>
      </c>
      <c r="CW485" s="200">
        <v>0</v>
      </c>
      <c r="CX485" s="200">
        <v>0</v>
      </c>
      <c r="CY485" s="200">
        <v>0</v>
      </c>
      <c r="CZ485" s="200">
        <v>0</v>
      </c>
      <c r="DA485" s="200">
        <v>0</v>
      </c>
      <c r="DB485" s="200">
        <v>0</v>
      </c>
      <c r="DC485" s="200">
        <v>0</v>
      </c>
      <c r="DD485" s="200">
        <v>0</v>
      </c>
      <c r="DE485" s="200">
        <v>0</v>
      </c>
      <c r="DF485" s="200">
        <v>0</v>
      </c>
      <c r="DG485" s="200">
        <v>0</v>
      </c>
      <c r="DH485" s="200">
        <v>0</v>
      </c>
      <c r="DI485" s="200"/>
      <c r="DJ485" s="200"/>
      <c r="DK485" s="200"/>
      <c r="DL485" s="200">
        <v>0</v>
      </c>
      <c r="DM485" s="200">
        <v>0</v>
      </c>
      <c r="DN485" s="200">
        <v>0</v>
      </c>
      <c r="DO485" s="200">
        <v>0</v>
      </c>
      <c r="DP485" s="200">
        <v>0</v>
      </c>
      <c r="DQ485" s="200">
        <v>0</v>
      </c>
      <c r="DR485" s="200">
        <v>0</v>
      </c>
      <c r="DS485" s="200">
        <v>0</v>
      </c>
      <c r="DT485" s="200">
        <v>0</v>
      </c>
      <c r="DU485" s="200">
        <v>0</v>
      </c>
      <c r="DV485" s="200">
        <v>0</v>
      </c>
      <c r="DW485" s="200">
        <v>0</v>
      </c>
      <c r="DX485" s="200">
        <v>0</v>
      </c>
      <c r="DY485" s="397"/>
    </row>
    <row r="486" spans="1:129" ht="23.25">
      <c r="B486" s="290" t="s">
        <v>1005</v>
      </c>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1436" t="s">
        <v>983</v>
      </c>
      <c r="AY486" s="1437"/>
      <c r="AZ486" s="1437"/>
      <c r="BA486" s="1437"/>
      <c r="BB486" s="1437"/>
      <c r="BC486" s="1437"/>
      <c r="BD486" s="1437"/>
      <c r="BE486" s="1437"/>
      <c r="BF486" s="1437"/>
      <c r="BG486" s="1437"/>
      <c r="BH486" s="1437"/>
      <c r="BI486" s="1437"/>
      <c r="BJ486" s="1437"/>
      <c r="BK486" s="1437"/>
      <c r="BL486" s="1437"/>
      <c r="BM486" s="1437"/>
      <c r="BN486" s="1437"/>
      <c r="BO486" s="1437"/>
      <c r="BP486" s="1437"/>
      <c r="BQ486" s="1438"/>
      <c r="BR486" s="200">
        <v>0</v>
      </c>
      <c r="BS486" s="200">
        <v>0</v>
      </c>
      <c r="BT486" s="200">
        <v>0</v>
      </c>
      <c r="BU486" s="200">
        <v>0</v>
      </c>
      <c r="BV486" s="200">
        <v>0</v>
      </c>
      <c r="BW486" s="200">
        <v>0</v>
      </c>
      <c r="BX486" s="200">
        <v>0</v>
      </c>
      <c r="BY486" s="200">
        <v>0</v>
      </c>
      <c r="BZ486" s="200">
        <v>0</v>
      </c>
      <c r="CA486" s="200">
        <v>0</v>
      </c>
      <c r="CB486" s="200">
        <v>0</v>
      </c>
      <c r="CC486" s="200">
        <v>0</v>
      </c>
      <c r="CD486" s="200">
        <v>0</v>
      </c>
      <c r="CE486" s="200">
        <v>0</v>
      </c>
      <c r="CF486" s="200">
        <v>0</v>
      </c>
      <c r="CG486" s="200">
        <v>0</v>
      </c>
      <c r="CH486" s="200">
        <v>0</v>
      </c>
      <c r="CI486" s="200">
        <v>0</v>
      </c>
      <c r="CJ486" s="200">
        <v>0</v>
      </c>
      <c r="CK486" s="200">
        <v>0</v>
      </c>
      <c r="CL486" s="200">
        <v>0</v>
      </c>
      <c r="CM486" s="200">
        <v>0</v>
      </c>
      <c r="CN486" s="200">
        <v>0</v>
      </c>
      <c r="CO486" s="200">
        <v>0</v>
      </c>
      <c r="CP486" s="200">
        <v>0</v>
      </c>
      <c r="CQ486" s="200">
        <v>0</v>
      </c>
      <c r="CR486" s="200">
        <v>0</v>
      </c>
      <c r="CS486" s="200">
        <v>0</v>
      </c>
      <c r="CT486" s="200">
        <v>0</v>
      </c>
      <c r="CU486" s="200">
        <v>0</v>
      </c>
      <c r="CV486" s="200">
        <v>0</v>
      </c>
      <c r="CW486" s="200">
        <v>0</v>
      </c>
      <c r="CX486" s="200">
        <v>0</v>
      </c>
      <c r="CY486" s="200">
        <v>0</v>
      </c>
      <c r="CZ486" s="200">
        <v>0</v>
      </c>
      <c r="DA486" s="200">
        <v>0</v>
      </c>
      <c r="DB486" s="200">
        <v>0</v>
      </c>
      <c r="DC486" s="200">
        <v>0</v>
      </c>
      <c r="DD486" s="200">
        <v>0</v>
      </c>
      <c r="DE486" s="200">
        <v>0</v>
      </c>
      <c r="DF486" s="200">
        <v>0</v>
      </c>
      <c r="DG486" s="200">
        <v>0</v>
      </c>
      <c r="DH486" s="200">
        <v>0</v>
      </c>
      <c r="DI486" s="200"/>
      <c r="DJ486" s="200"/>
      <c r="DK486" s="200"/>
      <c r="DL486" s="200">
        <v>0</v>
      </c>
      <c r="DM486" s="200">
        <v>0</v>
      </c>
      <c r="DN486" s="200">
        <v>0</v>
      </c>
      <c r="DO486" s="200">
        <v>0</v>
      </c>
      <c r="DP486" s="200">
        <v>0</v>
      </c>
      <c r="DQ486" s="200">
        <v>0</v>
      </c>
      <c r="DR486" s="200">
        <v>0</v>
      </c>
      <c r="DS486" s="200">
        <v>0</v>
      </c>
      <c r="DT486" s="200">
        <v>0</v>
      </c>
      <c r="DU486" s="200">
        <v>0</v>
      </c>
      <c r="DV486" s="200">
        <v>0</v>
      </c>
      <c r="DW486" s="200">
        <v>0</v>
      </c>
      <c r="DX486" s="200">
        <v>0</v>
      </c>
      <c r="DY486" s="397"/>
    </row>
    <row r="487" spans="1:129" ht="15.75">
      <c r="B487" s="290" t="s">
        <v>295</v>
      </c>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1439" t="s">
        <v>1006</v>
      </c>
      <c r="AY487" s="1440"/>
      <c r="AZ487" s="1440"/>
      <c r="BA487" s="1440"/>
      <c r="BB487" s="1440"/>
      <c r="BC487" s="1440"/>
      <c r="BD487" s="1440"/>
      <c r="BE487" s="1440"/>
      <c r="BF487" s="1440"/>
      <c r="BG487" s="1440"/>
      <c r="BH487" s="1440"/>
      <c r="BI487" s="1440"/>
      <c r="BJ487" s="1440"/>
      <c r="BK487" s="1440"/>
      <c r="BL487" s="1440"/>
      <c r="BM487" s="1440"/>
      <c r="BN487" s="1440"/>
      <c r="BO487" s="1440"/>
      <c r="BP487" s="1440"/>
      <c r="BQ487" s="1441"/>
      <c r="BR487" s="200">
        <v>0</v>
      </c>
      <c r="BS487" s="200">
        <v>0</v>
      </c>
      <c r="BT487" s="200">
        <v>0</v>
      </c>
      <c r="BU487" s="200">
        <v>0</v>
      </c>
      <c r="BV487" s="200">
        <v>0</v>
      </c>
      <c r="BW487" s="200">
        <v>0</v>
      </c>
      <c r="BX487" s="200">
        <v>0</v>
      </c>
      <c r="BY487" s="200">
        <v>0</v>
      </c>
      <c r="BZ487" s="200">
        <v>0</v>
      </c>
      <c r="CA487" s="200">
        <v>0</v>
      </c>
      <c r="CB487" s="200">
        <v>0</v>
      </c>
      <c r="CC487" s="200">
        <v>0</v>
      </c>
      <c r="CD487" s="200">
        <v>0</v>
      </c>
      <c r="CE487" s="200">
        <v>0</v>
      </c>
      <c r="CF487" s="200">
        <v>0</v>
      </c>
      <c r="CG487" s="200">
        <v>0</v>
      </c>
      <c r="CH487" s="200">
        <v>0</v>
      </c>
      <c r="CI487" s="200">
        <v>0</v>
      </c>
      <c r="CJ487" s="200">
        <v>0</v>
      </c>
      <c r="CK487" s="200">
        <v>0</v>
      </c>
      <c r="CL487" s="200">
        <v>0</v>
      </c>
      <c r="CM487" s="200">
        <v>0</v>
      </c>
      <c r="CN487" s="200">
        <v>0</v>
      </c>
      <c r="CO487" s="200">
        <v>0</v>
      </c>
      <c r="CP487" s="200">
        <v>0</v>
      </c>
      <c r="CQ487" s="200">
        <v>0</v>
      </c>
      <c r="CR487" s="200">
        <v>0</v>
      </c>
      <c r="CS487" s="200">
        <v>0</v>
      </c>
      <c r="CT487" s="200">
        <v>0</v>
      </c>
      <c r="CU487" s="200">
        <v>0</v>
      </c>
      <c r="CV487" s="200">
        <v>0</v>
      </c>
      <c r="CW487" s="200">
        <v>0</v>
      </c>
      <c r="CX487" s="200">
        <v>0</v>
      </c>
      <c r="CY487" s="200">
        <v>0</v>
      </c>
      <c r="CZ487" s="200">
        <v>0</v>
      </c>
      <c r="DA487" s="200">
        <v>0</v>
      </c>
      <c r="DB487" s="200">
        <v>0</v>
      </c>
      <c r="DC487" s="200">
        <v>0</v>
      </c>
      <c r="DD487" s="200">
        <v>0</v>
      </c>
      <c r="DE487" s="200">
        <v>0</v>
      </c>
      <c r="DF487" s="200">
        <v>0</v>
      </c>
      <c r="DG487" s="200">
        <v>0</v>
      </c>
      <c r="DH487" s="200">
        <v>0</v>
      </c>
      <c r="DI487" s="200"/>
      <c r="DJ487" s="200"/>
      <c r="DK487" s="200"/>
      <c r="DL487" s="200">
        <v>0</v>
      </c>
      <c r="DM487" s="200">
        <v>0</v>
      </c>
      <c r="DN487" s="200">
        <v>0</v>
      </c>
      <c r="DO487" s="200">
        <v>0</v>
      </c>
      <c r="DP487" s="200">
        <v>0</v>
      </c>
      <c r="DQ487" s="200">
        <v>0</v>
      </c>
      <c r="DR487" s="200">
        <v>0</v>
      </c>
      <c r="DS487" s="200">
        <v>0</v>
      </c>
      <c r="DT487" s="200">
        <v>0</v>
      </c>
      <c r="DU487" s="200">
        <v>0</v>
      </c>
      <c r="DV487" s="200">
        <v>0</v>
      </c>
      <c r="DW487" s="200">
        <v>0</v>
      </c>
      <c r="DX487" s="200">
        <v>0</v>
      </c>
      <c r="DY487" s="397"/>
    </row>
    <row r="488" spans="1:129" ht="15.75">
      <c r="B488" s="290" t="s">
        <v>296</v>
      </c>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1439" t="s">
        <v>1007</v>
      </c>
      <c r="AY488" s="1440"/>
      <c r="AZ488" s="1440"/>
      <c r="BA488" s="1440"/>
      <c r="BB488" s="1440"/>
      <c r="BC488" s="1440"/>
      <c r="BD488" s="1440"/>
      <c r="BE488" s="1440"/>
      <c r="BF488" s="1440"/>
      <c r="BG488" s="1440"/>
      <c r="BH488" s="1440"/>
      <c r="BI488" s="1440"/>
      <c r="BJ488" s="1440"/>
      <c r="BK488" s="1440"/>
      <c r="BL488" s="1440"/>
      <c r="BM488" s="1440"/>
      <c r="BN488" s="1440"/>
      <c r="BO488" s="1440"/>
      <c r="BP488" s="1440"/>
      <c r="BQ488" s="1441"/>
      <c r="BR488" s="200">
        <v>0</v>
      </c>
      <c r="BS488" s="200">
        <v>0</v>
      </c>
      <c r="BT488" s="200">
        <v>0</v>
      </c>
      <c r="BU488" s="200">
        <v>0</v>
      </c>
      <c r="BV488" s="200">
        <v>0</v>
      </c>
      <c r="BW488" s="200">
        <v>0</v>
      </c>
      <c r="BX488" s="200">
        <v>0</v>
      </c>
      <c r="BY488" s="200">
        <v>0</v>
      </c>
      <c r="BZ488" s="200">
        <v>0</v>
      </c>
      <c r="CA488" s="200">
        <v>0</v>
      </c>
      <c r="CB488" s="200">
        <v>0</v>
      </c>
      <c r="CC488" s="200">
        <v>0</v>
      </c>
      <c r="CD488" s="200">
        <v>0</v>
      </c>
      <c r="CE488" s="200">
        <v>0</v>
      </c>
      <c r="CF488" s="200">
        <v>0</v>
      </c>
      <c r="CG488" s="200">
        <v>0</v>
      </c>
      <c r="CH488" s="200">
        <v>0</v>
      </c>
      <c r="CI488" s="200">
        <v>0</v>
      </c>
      <c r="CJ488" s="200">
        <v>0</v>
      </c>
      <c r="CK488" s="200">
        <v>0</v>
      </c>
      <c r="CL488" s="200">
        <v>0</v>
      </c>
      <c r="CM488" s="200">
        <v>0</v>
      </c>
      <c r="CN488" s="200">
        <v>0</v>
      </c>
      <c r="CO488" s="200">
        <v>0</v>
      </c>
      <c r="CP488" s="200">
        <v>0</v>
      </c>
      <c r="CQ488" s="200">
        <v>0</v>
      </c>
      <c r="CR488" s="200">
        <v>0</v>
      </c>
      <c r="CS488" s="200">
        <v>0</v>
      </c>
      <c r="CT488" s="200">
        <v>0</v>
      </c>
      <c r="CU488" s="200">
        <v>0</v>
      </c>
      <c r="CV488" s="200">
        <v>0</v>
      </c>
      <c r="CW488" s="200">
        <v>0</v>
      </c>
      <c r="CX488" s="200">
        <v>0</v>
      </c>
      <c r="CY488" s="200">
        <v>0</v>
      </c>
      <c r="CZ488" s="200">
        <v>0</v>
      </c>
      <c r="DA488" s="200">
        <v>0</v>
      </c>
      <c r="DB488" s="200">
        <v>0</v>
      </c>
      <c r="DC488" s="200">
        <v>0</v>
      </c>
      <c r="DD488" s="200">
        <v>0</v>
      </c>
      <c r="DE488" s="200">
        <v>0</v>
      </c>
      <c r="DF488" s="200">
        <v>0</v>
      </c>
      <c r="DG488" s="200">
        <v>0</v>
      </c>
      <c r="DH488" s="200">
        <v>0</v>
      </c>
      <c r="DI488" s="200"/>
      <c r="DJ488" s="200"/>
      <c r="DK488" s="200"/>
      <c r="DL488" s="200">
        <v>0</v>
      </c>
      <c r="DM488" s="200">
        <v>0</v>
      </c>
      <c r="DN488" s="200">
        <v>0</v>
      </c>
      <c r="DO488" s="200">
        <v>0</v>
      </c>
      <c r="DP488" s="200">
        <v>0</v>
      </c>
      <c r="DQ488" s="200">
        <v>0</v>
      </c>
      <c r="DR488" s="200">
        <v>0</v>
      </c>
      <c r="DS488" s="200">
        <v>0</v>
      </c>
      <c r="DT488" s="200">
        <v>0</v>
      </c>
      <c r="DU488" s="200">
        <v>0</v>
      </c>
      <c r="DV488" s="200">
        <v>0</v>
      </c>
      <c r="DW488" s="200">
        <v>0</v>
      </c>
      <c r="DX488" s="200">
        <v>0</v>
      </c>
      <c r="DY488" s="397"/>
    </row>
    <row r="489" spans="1:129" ht="15.75">
      <c r="B489" s="290" t="s">
        <v>297</v>
      </c>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1442" t="s">
        <v>1008</v>
      </c>
      <c r="AY489" s="1440"/>
      <c r="AZ489" s="1440"/>
      <c r="BA489" s="1440"/>
      <c r="BB489" s="1440"/>
      <c r="BC489" s="1440"/>
      <c r="BD489" s="1440"/>
      <c r="BE489" s="1440"/>
      <c r="BF489" s="1440"/>
      <c r="BG489" s="1440"/>
      <c r="BH489" s="1440"/>
      <c r="BI489" s="1440"/>
      <c r="BJ489" s="1440"/>
      <c r="BK489" s="1440"/>
      <c r="BL489" s="1440"/>
      <c r="BM489" s="1440"/>
      <c r="BN489" s="1440"/>
      <c r="BO489" s="1440"/>
      <c r="BP489" s="1440"/>
      <c r="BQ489" s="1441"/>
      <c r="BR489" s="200">
        <v>0</v>
      </c>
      <c r="BS489" s="200">
        <v>0</v>
      </c>
      <c r="BT489" s="200">
        <v>0</v>
      </c>
      <c r="BU489" s="200">
        <v>0</v>
      </c>
      <c r="BV489" s="200">
        <v>0</v>
      </c>
      <c r="BW489" s="200">
        <v>0</v>
      </c>
      <c r="BX489" s="200">
        <v>0</v>
      </c>
      <c r="BY489" s="200">
        <v>0</v>
      </c>
      <c r="BZ489" s="200">
        <v>0</v>
      </c>
      <c r="CA489" s="200">
        <v>0</v>
      </c>
      <c r="CB489" s="200">
        <v>0</v>
      </c>
      <c r="CC489" s="200">
        <v>0</v>
      </c>
      <c r="CD489" s="200">
        <v>0</v>
      </c>
      <c r="CE489" s="200">
        <v>0</v>
      </c>
      <c r="CF489" s="200">
        <v>0</v>
      </c>
      <c r="CG489" s="200">
        <v>0</v>
      </c>
      <c r="CH489" s="200">
        <v>0</v>
      </c>
      <c r="CI489" s="200">
        <v>0</v>
      </c>
      <c r="CJ489" s="200">
        <v>0</v>
      </c>
      <c r="CK489" s="200">
        <v>0</v>
      </c>
      <c r="CL489" s="200">
        <v>0</v>
      </c>
      <c r="CM489" s="200">
        <v>0</v>
      </c>
      <c r="CN489" s="200">
        <v>0</v>
      </c>
      <c r="CO489" s="200">
        <v>0</v>
      </c>
      <c r="CP489" s="200">
        <v>0</v>
      </c>
      <c r="CQ489" s="200">
        <v>0</v>
      </c>
      <c r="CR489" s="200">
        <v>0</v>
      </c>
      <c r="CS489" s="200">
        <v>0</v>
      </c>
      <c r="CT489" s="200">
        <v>0</v>
      </c>
      <c r="CU489" s="200">
        <v>0</v>
      </c>
      <c r="CV489" s="200">
        <v>0</v>
      </c>
      <c r="CW489" s="200">
        <v>0</v>
      </c>
      <c r="CX489" s="200">
        <v>0</v>
      </c>
      <c r="CY489" s="200">
        <v>0</v>
      </c>
      <c r="CZ489" s="200">
        <v>0</v>
      </c>
      <c r="DA489" s="200">
        <v>0</v>
      </c>
      <c r="DB489" s="200">
        <v>0</v>
      </c>
      <c r="DC489" s="200">
        <v>0</v>
      </c>
      <c r="DD489" s="200">
        <v>0</v>
      </c>
      <c r="DE489" s="200">
        <v>0</v>
      </c>
      <c r="DF489" s="200">
        <v>0</v>
      </c>
      <c r="DG489" s="200">
        <v>0</v>
      </c>
      <c r="DH489" s="200">
        <v>0</v>
      </c>
      <c r="DI489" s="200"/>
      <c r="DJ489" s="200"/>
      <c r="DK489" s="200"/>
      <c r="DL489" s="200">
        <v>0</v>
      </c>
      <c r="DM489" s="200">
        <v>0</v>
      </c>
      <c r="DN489" s="200">
        <v>0</v>
      </c>
      <c r="DO489" s="200">
        <v>0</v>
      </c>
      <c r="DP489" s="200">
        <v>0</v>
      </c>
      <c r="DQ489" s="200">
        <v>0</v>
      </c>
      <c r="DR489" s="200">
        <v>0</v>
      </c>
      <c r="DS489" s="200">
        <v>0</v>
      </c>
      <c r="DT489" s="200">
        <v>0</v>
      </c>
      <c r="DU489" s="200">
        <v>0</v>
      </c>
      <c r="DV489" s="200">
        <v>0</v>
      </c>
      <c r="DW489" s="200">
        <v>0</v>
      </c>
      <c r="DX489" s="200">
        <v>0</v>
      </c>
      <c r="DY489" s="397"/>
    </row>
    <row r="490" spans="1:129" ht="15.75">
      <c r="B490" s="290" t="s">
        <v>1009</v>
      </c>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1443" t="s">
        <v>1010</v>
      </c>
      <c r="AY490" s="1440"/>
      <c r="AZ490" s="1440"/>
      <c r="BA490" s="1440"/>
      <c r="BB490" s="1440"/>
      <c r="BC490" s="1440"/>
      <c r="BD490" s="1440"/>
      <c r="BE490" s="1440"/>
      <c r="BF490" s="1440"/>
      <c r="BG490" s="1440"/>
      <c r="BH490" s="1440"/>
      <c r="BI490" s="1440"/>
      <c r="BJ490" s="1440"/>
      <c r="BK490" s="1440"/>
      <c r="BL490" s="1440"/>
      <c r="BM490" s="1440"/>
      <c r="BN490" s="1440"/>
      <c r="BO490" s="1440"/>
      <c r="BP490" s="1440"/>
      <c r="BQ490" s="1441"/>
      <c r="BR490" s="200">
        <v>0</v>
      </c>
      <c r="BS490" s="200">
        <v>0</v>
      </c>
      <c r="BT490" s="200">
        <v>0</v>
      </c>
      <c r="BU490" s="200">
        <v>0</v>
      </c>
      <c r="BV490" s="200">
        <v>0</v>
      </c>
      <c r="BW490" s="200">
        <v>0</v>
      </c>
      <c r="BX490" s="200">
        <v>0</v>
      </c>
      <c r="BY490" s="200">
        <v>0</v>
      </c>
      <c r="BZ490" s="200">
        <v>0</v>
      </c>
      <c r="CA490" s="200">
        <v>0</v>
      </c>
      <c r="CB490" s="200">
        <v>0</v>
      </c>
      <c r="CC490" s="200">
        <v>0</v>
      </c>
      <c r="CD490" s="200">
        <v>0</v>
      </c>
      <c r="CE490" s="200">
        <v>0</v>
      </c>
      <c r="CF490" s="200">
        <v>0</v>
      </c>
      <c r="CG490" s="200">
        <v>0</v>
      </c>
      <c r="CH490" s="200">
        <v>0</v>
      </c>
      <c r="CI490" s="200">
        <v>0</v>
      </c>
      <c r="CJ490" s="200">
        <v>0</v>
      </c>
      <c r="CK490" s="200">
        <v>0</v>
      </c>
      <c r="CL490" s="200">
        <v>0</v>
      </c>
      <c r="CM490" s="200">
        <v>0</v>
      </c>
      <c r="CN490" s="200">
        <v>0</v>
      </c>
      <c r="CO490" s="200">
        <v>0</v>
      </c>
      <c r="CP490" s="200">
        <v>0</v>
      </c>
      <c r="CQ490" s="200">
        <v>0</v>
      </c>
      <c r="CR490" s="200">
        <v>0</v>
      </c>
      <c r="CS490" s="200">
        <v>0</v>
      </c>
      <c r="CT490" s="200">
        <v>0</v>
      </c>
      <c r="CU490" s="200">
        <v>0</v>
      </c>
      <c r="CV490" s="200">
        <v>0</v>
      </c>
      <c r="CW490" s="200">
        <v>0</v>
      </c>
      <c r="CX490" s="200">
        <v>0</v>
      </c>
      <c r="CY490" s="200">
        <v>0</v>
      </c>
      <c r="CZ490" s="200">
        <v>0</v>
      </c>
      <c r="DA490" s="200">
        <v>0</v>
      </c>
      <c r="DB490" s="200">
        <v>0</v>
      </c>
      <c r="DC490" s="200">
        <v>0</v>
      </c>
      <c r="DD490" s="200">
        <v>0</v>
      </c>
      <c r="DE490" s="200">
        <v>0</v>
      </c>
      <c r="DF490" s="200">
        <v>0</v>
      </c>
      <c r="DG490" s="200">
        <v>0</v>
      </c>
      <c r="DH490" s="200">
        <v>0</v>
      </c>
      <c r="DI490" s="200"/>
      <c r="DJ490" s="200"/>
      <c r="DK490" s="200"/>
      <c r="DL490" s="200">
        <v>0</v>
      </c>
      <c r="DM490" s="200">
        <v>0</v>
      </c>
      <c r="DN490" s="200">
        <v>0</v>
      </c>
      <c r="DO490" s="200">
        <v>0</v>
      </c>
      <c r="DP490" s="200">
        <v>0</v>
      </c>
      <c r="DQ490" s="200">
        <v>0</v>
      </c>
      <c r="DR490" s="200">
        <v>0</v>
      </c>
      <c r="DS490" s="200">
        <v>0</v>
      </c>
      <c r="DT490" s="200">
        <v>0</v>
      </c>
      <c r="DU490" s="200">
        <v>0</v>
      </c>
      <c r="DV490" s="200">
        <v>0</v>
      </c>
      <c r="DW490" s="200">
        <v>0</v>
      </c>
      <c r="DX490" s="200">
        <v>0</v>
      </c>
      <c r="DY490" s="397"/>
    </row>
    <row r="491" spans="1:129" ht="15.75">
      <c r="B491" s="200">
        <v>0</v>
      </c>
      <c r="C491" s="200">
        <v>0</v>
      </c>
      <c r="D491" s="200">
        <v>0</v>
      </c>
      <c r="E491" s="200">
        <v>0</v>
      </c>
      <c r="F491" s="200">
        <v>0</v>
      </c>
      <c r="G491" s="200">
        <v>0</v>
      </c>
      <c r="H491" s="200">
        <v>0</v>
      </c>
      <c r="I491" s="200">
        <v>0</v>
      </c>
      <c r="J491" s="200">
        <v>0</v>
      </c>
      <c r="K491" s="200">
        <v>0</v>
      </c>
      <c r="L491" s="200">
        <v>0</v>
      </c>
      <c r="M491" s="200">
        <v>0</v>
      </c>
      <c r="N491" s="200">
        <v>0</v>
      </c>
      <c r="O491" s="200">
        <v>0</v>
      </c>
      <c r="P491" s="200">
        <v>0</v>
      </c>
      <c r="Q491" s="200">
        <v>0</v>
      </c>
      <c r="R491" s="200">
        <v>0</v>
      </c>
      <c r="S491" s="200">
        <v>0</v>
      </c>
      <c r="T491" s="200">
        <v>0</v>
      </c>
      <c r="U491" s="200">
        <v>0</v>
      </c>
      <c r="V491" s="200">
        <v>0</v>
      </c>
      <c r="W491" s="200">
        <v>0</v>
      </c>
      <c r="X491" s="200">
        <v>0</v>
      </c>
      <c r="Y491" s="200">
        <v>0</v>
      </c>
      <c r="Z491" s="200">
        <v>0</v>
      </c>
      <c r="AA491" s="200">
        <v>0</v>
      </c>
      <c r="AB491" s="200">
        <v>0</v>
      </c>
      <c r="AC491" s="200">
        <v>0</v>
      </c>
      <c r="AD491" s="200">
        <v>0</v>
      </c>
      <c r="AE491" s="200">
        <v>0</v>
      </c>
      <c r="AF491" s="200">
        <v>0</v>
      </c>
      <c r="AG491" s="200">
        <v>0</v>
      </c>
      <c r="AH491" s="200">
        <v>0</v>
      </c>
      <c r="AI491" s="200">
        <v>0</v>
      </c>
      <c r="AJ491" s="200">
        <v>0</v>
      </c>
      <c r="AK491" s="200">
        <v>0</v>
      </c>
      <c r="AL491" s="200">
        <v>0</v>
      </c>
      <c r="AM491" s="200">
        <v>0</v>
      </c>
      <c r="AN491" s="200">
        <v>0</v>
      </c>
      <c r="AO491" s="200">
        <v>0</v>
      </c>
      <c r="AP491" s="200">
        <v>0</v>
      </c>
      <c r="AQ491" s="200">
        <v>0</v>
      </c>
      <c r="AR491" s="200">
        <v>0</v>
      </c>
      <c r="AS491" s="200">
        <v>0</v>
      </c>
      <c r="AT491" s="200">
        <v>0</v>
      </c>
      <c r="AU491" s="200">
        <v>0</v>
      </c>
      <c r="AV491" s="200">
        <v>0</v>
      </c>
      <c r="AW491" s="299">
        <v>0</v>
      </c>
      <c r="AX491" s="1444" t="s">
        <v>1011</v>
      </c>
      <c r="AY491" s="1445"/>
      <c r="AZ491" s="1445"/>
      <c r="BA491" s="1445"/>
      <c r="BB491" s="1445"/>
      <c r="BC491" s="1445"/>
      <c r="BD491" s="1445"/>
      <c r="BE491" s="1445"/>
      <c r="BF491" s="1445"/>
      <c r="BG491" s="1445"/>
      <c r="BH491" s="1445"/>
      <c r="BI491" s="1445"/>
      <c r="BJ491" s="1445"/>
      <c r="BK491" s="1445"/>
      <c r="BL491" s="1445"/>
      <c r="BM491" s="1445"/>
      <c r="BN491" s="1445"/>
      <c r="BO491" s="1445"/>
      <c r="BP491" s="1445"/>
      <c r="BQ491" s="1446"/>
      <c r="BR491" s="200">
        <v>0</v>
      </c>
      <c r="BS491" s="200">
        <v>0</v>
      </c>
      <c r="BT491" s="200">
        <v>0</v>
      </c>
      <c r="BU491" s="200">
        <v>0</v>
      </c>
      <c r="BV491" s="200">
        <v>0</v>
      </c>
      <c r="BW491" s="200">
        <v>0</v>
      </c>
      <c r="BX491" s="200">
        <v>0</v>
      </c>
      <c r="BY491" s="200">
        <v>0</v>
      </c>
      <c r="BZ491" s="200">
        <v>0</v>
      </c>
      <c r="CA491" s="200">
        <v>0</v>
      </c>
      <c r="CB491" s="200">
        <v>0</v>
      </c>
      <c r="CC491" s="200">
        <v>0</v>
      </c>
      <c r="CD491" s="200">
        <v>0</v>
      </c>
      <c r="CE491" s="200">
        <v>0</v>
      </c>
      <c r="CF491" s="200">
        <v>0</v>
      </c>
      <c r="CG491" s="200">
        <v>0</v>
      </c>
      <c r="CH491" s="200">
        <v>0</v>
      </c>
      <c r="CI491" s="200">
        <v>0</v>
      </c>
      <c r="CJ491" s="200">
        <v>0</v>
      </c>
      <c r="CK491" s="200">
        <v>0</v>
      </c>
      <c r="CL491" s="200">
        <v>0</v>
      </c>
      <c r="CM491" s="200">
        <v>0</v>
      </c>
      <c r="CN491" s="200">
        <v>0</v>
      </c>
      <c r="CO491" s="200">
        <v>0</v>
      </c>
      <c r="CP491" s="200">
        <v>0</v>
      </c>
      <c r="CQ491" s="200">
        <v>0</v>
      </c>
      <c r="CR491" s="200">
        <v>0</v>
      </c>
      <c r="CS491" s="200">
        <v>0</v>
      </c>
      <c r="CT491" s="200">
        <v>0</v>
      </c>
      <c r="CU491" s="200">
        <v>0</v>
      </c>
      <c r="CV491" s="200">
        <v>0</v>
      </c>
      <c r="CW491" s="200">
        <v>0</v>
      </c>
      <c r="CX491" s="200">
        <v>0</v>
      </c>
      <c r="CY491" s="1447" t="s">
        <v>1109</v>
      </c>
      <c r="CZ491" s="200"/>
      <c r="DA491" s="200"/>
      <c r="DB491" s="200"/>
      <c r="DC491" s="200"/>
      <c r="DD491" s="200"/>
      <c r="DE491" s="200"/>
      <c r="DF491" s="200"/>
      <c r="DG491" s="200"/>
      <c r="DH491" s="200"/>
      <c r="DI491" s="200"/>
      <c r="DJ491" s="200"/>
      <c r="DK491" s="200"/>
      <c r="DL491" s="200"/>
      <c r="DM491" s="200"/>
      <c r="DN491" s="200"/>
      <c r="DO491" s="200">
        <v>0</v>
      </c>
      <c r="DP491" s="200">
        <v>0</v>
      </c>
      <c r="DQ491" s="200">
        <v>0</v>
      </c>
      <c r="DR491" s="200">
        <v>0</v>
      </c>
      <c r="DS491" s="200">
        <v>0</v>
      </c>
      <c r="DT491" s="200">
        <v>0</v>
      </c>
      <c r="DU491" s="200">
        <v>0</v>
      </c>
      <c r="DV491" s="200">
        <v>0</v>
      </c>
      <c r="DW491" s="200">
        <v>0</v>
      </c>
      <c r="DX491" s="200">
        <v>0</v>
      </c>
      <c r="DY491" s="397"/>
    </row>
    <row r="492" spans="1:129">
      <c r="A492" s="200">
        <v>0</v>
      </c>
      <c r="B492" s="200">
        <v>0</v>
      </c>
      <c r="C492" s="200">
        <v>0</v>
      </c>
      <c r="D492" s="200">
        <v>0</v>
      </c>
      <c r="E492" s="200">
        <v>0</v>
      </c>
      <c r="F492" s="200">
        <v>0</v>
      </c>
      <c r="G492" s="200">
        <v>0</v>
      </c>
      <c r="H492" s="200">
        <v>0</v>
      </c>
      <c r="I492" s="200">
        <v>0</v>
      </c>
      <c r="J492" s="200">
        <v>0</v>
      </c>
      <c r="K492" s="200">
        <v>0</v>
      </c>
      <c r="L492" s="200">
        <v>0</v>
      </c>
      <c r="M492" s="200">
        <v>0</v>
      </c>
      <c r="N492" s="200">
        <v>0</v>
      </c>
      <c r="O492" s="200">
        <v>0</v>
      </c>
      <c r="P492" s="200">
        <v>0</v>
      </c>
      <c r="Q492" s="200">
        <v>0</v>
      </c>
      <c r="R492" s="200">
        <v>0</v>
      </c>
      <c r="S492" s="200">
        <v>0</v>
      </c>
      <c r="T492" s="200">
        <v>0</v>
      </c>
      <c r="U492" s="200">
        <v>0</v>
      </c>
      <c r="V492" s="200">
        <v>0</v>
      </c>
      <c r="W492" s="200">
        <v>0</v>
      </c>
      <c r="X492" s="200">
        <v>0</v>
      </c>
      <c r="Y492" s="200">
        <v>0</v>
      </c>
      <c r="Z492" s="200">
        <v>0</v>
      </c>
      <c r="AA492" s="200">
        <v>0</v>
      </c>
      <c r="AB492" s="200">
        <v>0</v>
      </c>
      <c r="AC492" s="200">
        <v>0</v>
      </c>
      <c r="AD492" s="200">
        <v>0</v>
      </c>
      <c r="AE492" s="200">
        <v>0</v>
      </c>
      <c r="AF492" s="200">
        <v>0</v>
      </c>
      <c r="AG492" s="200">
        <v>0</v>
      </c>
      <c r="AH492" s="200">
        <v>0</v>
      </c>
      <c r="AI492" s="200">
        <v>0</v>
      </c>
      <c r="AJ492" s="200">
        <v>0</v>
      </c>
      <c r="AK492" s="200">
        <v>0</v>
      </c>
      <c r="AL492" s="200">
        <v>0</v>
      </c>
      <c r="AM492" s="200">
        <v>0</v>
      </c>
      <c r="AN492" s="200">
        <v>0</v>
      </c>
      <c r="AO492" s="200">
        <v>0</v>
      </c>
      <c r="AP492" s="200">
        <v>0</v>
      </c>
      <c r="AQ492" s="200">
        <v>0</v>
      </c>
      <c r="AR492" s="200">
        <v>0</v>
      </c>
      <c r="AS492" s="200">
        <v>0</v>
      </c>
      <c r="AT492" s="200">
        <v>0</v>
      </c>
      <c r="AU492" s="200">
        <v>0</v>
      </c>
      <c r="AV492" s="200">
        <v>0</v>
      </c>
      <c r="AW492" s="200">
        <v>0</v>
      </c>
      <c r="AX492" s="200">
        <v>0</v>
      </c>
      <c r="AY492" s="200">
        <v>0</v>
      </c>
      <c r="AZ492" s="200">
        <v>0</v>
      </c>
      <c r="BA492" s="200">
        <v>0</v>
      </c>
      <c r="BB492" s="200">
        <v>0</v>
      </c>
      <c r="BC492" s="200">
        <v>0</v>
      </c>
      <c r="BD492" s="200">
        <v>0</v>
      </c>
      <c r="BE492" s="200">
        <v>0</v>
      </c>
      <c r="BF492" s="200">
        <v>0</v>
      </c>
      <c r="BG492" s="200">
        <v>0</v>
      </c>
      <c r="BH492" s="200">
        <v>0</v>
      </c>
      <c r="BI492" s="200">
        <v>0</v>
      </c>
      <c r="BJ492" s="200">
        <v>0</v>
      </c>
      <c r="BK492" s="200">
        <v>0</v>
      </c>
      <c r="BL492" s="200">
        <v>0</v>
      </c>
      <c r="BM492" s="200">
        <v>0</v>
      </c>
      <c r="BN492" s="200">
        <v>0</v>
      </c>
      <c r="BO492" s="200">
        <v>0</v>
      </c>
      <c r="BP492" s="200">
        <v>0</v>
      </c>
      <c r="BQ492" s="200">
        <v>0</v>
      </c>
      <c r="BR492" s="200">
        <v>0</v>
      </c>
      <c r="BS492" s="200">
        <v>0</v>
      </c>
      <c r="BT492" s="200">
        <v>0</v>
      </c>
      <c r="BU492" s="200">
        <v>0</v>
      </c>
      <c r="BV492" s="200">
        <v>0</v>
      </c>
      <c r="BW492" s="200">
        <v>0</v>
      </c>
      <c r="BX492" s="200">
        <v>0</v>
      </c>
      <c r="BY492" s="200">
        <v>0</v>
      </c>
      <c r="BZ492" s="200">
        <v>0</v>
      </c>
      <c r="CA492" s="200">
        <v>0</v>
      </c>
      <c r="CB492" s="200">
        <v>0</v>
      </c>
      <c r="CC492" s="200">
        <v>0</v>
      </c>
      <c r="CD492" s="200">
        <v>0</v>
      </c>
      <c r="CE492" s="200">
        <v>0</v>
      </c>
      <c r="CF492" s="200">
        <v>0</v>
      </c>
      <c r="CG492" s="200">
        <v>0</v>
      </c>
      <c r="CH492" s="200">
        <v>0</v>
      </c>
      <c r="CI492" s="200">
        <v>0</v>
      </c>
      <c r="CJ492" s="200">
        <v>0</v>
      </c>
      <c r="CK492" s="200">
        <v>0</v>
      </c>
      <c r="CL492" s="200">
        <v>0</v>
      </c>
      <c r="CM492" s="200">
        <v>0</v>
      </c>
      <c r="CN492" s="200">
        <v>0</v>
      </c>
      <c r="CO492" s="200">
        <v>0</v>
      </c>
      <c r="CP492" s="200">
        <v>0</v>
      </c>
      <c r="CQ492" s="200">
        <v>0</v>
      </c>
      <c r="CR492" s="200">
        <v>0</v>
      </c>
      <c r="CS492" s="200">
        <v>0</v>
      </c>
      <c r="CT492" s="200">
        <v>0</v>
      </c>
      <c r="CU492" s="200">
        <v>0</v>
      </c>
      <c r="CV492" s="200">
        <v>0</v>
      </c>
      <c r="CW492" s="200">
        <v>0</v>
      </c>
      <c r="CX492" s="200">
        <v>0</v>
      </c>
      <c r="CY492" s="2613" t="str">
        <f>SUBSTITUTE(ADDRESS(1,COLUMN(),4),"1","")</f>
        <v>CY</v>
      </c>
      <c r="CZ492" s="2614"/>
      <c r="DA492" s="2615"/>
      <c r="DB492" s="2616" t="str">
        <f>LEFT(ADDRESS(1,COLUMN(),4),LEN(ADDRESS(1,COLUMN(),4))-1)</f>
        <v>DB</v>
      </c>
      <c r="DC492" s="2617"/>
      <c r="DD492" s="2618"/>
      <c r="DE492" s="2619" t="str">
        <f>SUBSTITUTE(ADDRESS(1,COLUMN(),4),"1","")</f>
        <v>DE</v>
      </c>
      <c r="DF492" s="2619"/>
      <c r="DG492" s="2619"/>
      <c r="DH492" s="1884" t="str">
        <f>LEFT(ADDRESS(1,COLUMN(),4),LEN(ADDRESS(1,COLUMN(),4))-1)</f>
        <v>DH</v>
      </c>
      <c r="DI492" s="1883" t="str">
        <f>SUBSTITUTE(ADDRESS(1,COLUMN(),4),"1","")</f>
        <v>DI</v>
      </c>
      <c r="DJ492" s="1884" t="str">
        <f>LEFT(ADDRESS(1,COLUMN(),4),LEN(ADDRESS(1,COLUMN(),4))-1)</f>
        <v>DJ</v>
      </c>
      <c r="DK492" s="1883" t="str">
        <f>SUBSTITUTE(ADDRESS(1,COLUMN(),4),"1","")</f>
        <v>DK</v>
      </c>
      <c r="DL492" s="1884" t="str">
        <f>LEFT(ADDRESS(1,COLUMN(),4),LEN(ADDRESS(1,COLUMN(),4))-1)</f>
        <v>DL</v>
      </c>
      <c r="DM492" s="1885" t="str">
        <f>SUBSTITUTE(ADDRESS(1,COLUMN(),4),"1","")</f>
        <v>DM</v>
      </c>
      <c r="DN492" s="200">
        <v>0</v>
      </c>
      <c r="DO492" s="200">
        <v>0</v>
      </c>
      <c r="DP492" s="200">
        <v>0</v>
      </c>
      <c r="DQ492" s="200">
        <v>0</v>
      </c>
      <c r="DR492" s="200">
        <v>0</v>
      </c>
      <c r="DS492" s="200">
        <v>0</v>
      </c>
      <c r="DT492" s="200">
        <v>0</v>
      </c>
      <c r="DU492" s="200">
        <v>0</v>
      </c>
      <c r="DV492" s="200">
        <v>0</v>
      </c>
      <c r="DW492" s="200">
        <v>0</v>
      </c>
      <c r="DX492" s="200">
        <v>0</v>
      </c>
      <c r="DY492" s="397"/>
    </row>
    <row r="493" spans="1:129" s="1449" customFormat="1" ht="15.95" customHeight="1">
      <c r="A493" s="1448">
        <v>0</v>
      </c>
      <c r="B493" s="2918" t="s">
        <v>1013</v>
      </c>
      <c r="C493" s="2919"/>
      <c r="D493" s="2919"/>
      <c r="E493" s="2919"/>
      <c r="F493" s="2919"/>
      <c r="G493" s="2919"/>
      <c r="H493" s="2919"/>
      <c r="I493" s="2919"/>
      <c r="J493" s="2919"/>
      <c r="K493" s="2919"/>
      <c r="L493" s="2919"/>
      <c r="M493" s="2919"/>
      <c r="N493" s="2919"/>
      <c r="O493" s="2919"/>
      <c r="P493" s="2919"/>
      <c r="Q493" s="2919"/>
      <c r="R493" s="2919"/>
      <c r="S493" s="2919"/>
      <c r="T493" s="2919"/>
      <c r="U493" s="2919"/>
      <c r="V493" s="2919"/>
      <c r="W493" s="2919"/>
      <c r="X493" s="2919"/>
      <c r="Y493" s="2919"/>
      <c r="Z493" s="2919"/>
      <c r="AA493" s="2919"/>
      <c r="AB493" s="2919"/>
      <c r="AC493" s="2919"/>
      <c r="AD493" s="1293"/>
      <c r="AE493" s="306"/>
      <c r="AF493" s="306"/>
      <c r="AG493" s="306"/>
      <c r="AH493" s="306"/>
      <c r="AI493" s="306"/>
      <c r="AJ493" s="306"/>
      <c r="AK493" s="306"/>
      <c r="AL493" s="1293"/>
      <c r="AM493" s="306"/>
      <c r="AN493" s="306"/>
      <c r="AO493" s="306"/>
      <c r="AP493" s="306"/>
      <c r="AQ493" s="306"/>
      <c r="AR493" s="306"/>
      <c r="AS493" s="306"/>
      <c r="AT493" s="306"/>
      <c r="AU493" s="306"/>
      <c r="AV493" s="306"/>
      <c r="AW493" s="306"/>
      <c r="AX493" s="306"/>
      <c r="AY493" s="306"/>
      <c r="AZ493" s="306"/>
      <c r="BA493" s="306"/>
      <c r="BB493" s="306"/>
      <c r="BC493" s="306"/>
      <c r="BD493" s="306"/>
      <c r="BE493" s="306"/>
      <c r="BF493" s="306"/>
      <c r="BG493" s="306"/>
      <c r="BH493" s="306"/>
      <c r="BI493" s="306"/>
      <c r="BJ493" s="306"/>
      <c r="BK493" s="306"/>
      <c r="BL493" s="306"/>
      <c r="BM493" s="306"/>
      <c r="BN493" s="306"/>
      <c r="BO493" s="306"/>
      <c r="BP493" s="306"/>
      <c r="BQ493" s="306"/>
      <c r="BR493" s="306"/>
      <c r="BS493" s="306"/>
      <c r="BT493" s="306"/>
      <c r="BU493" s="306"/>
      <c r="BV493" s="306"/>
      <c r="BW493" s="306"/>
      <c r="BX493" s="306"/>
      <c r="BY493" s="306"/>
      <c r="BZ493" s="306"/>
      <c r="CA493" s="306"/>
      <c r="CB493" s="306"/>
      <c r="CC493" s="306"/>
      <c r="CD493" s="306"/>
      <c r="CE493" s="306"/>
      <c r="CF493" s="306"/>
      <c r="CG493" s="306"/>
      <c r="CH493" s="306"/>
      <c r="CI493" s="306"/>
      <c r="CJ493" s="306"/>
      <c r="CK493" s="306"/>
      <c r="CL493" s="306"/>
      <c r="CM493" s="306"/>
      <c r="CN493" s="306"/>
      <c r="CO493" s="306"/>
      <c r="CP493" s="306"/>
      <c r="CQ493" s="1292"/>
      <c r="CR493" s="1292"/>
      <c r="CS493" s="1292"/>
      <c r="CT493" s="1292"/>
      <c r="CU493" s="1292"/>
      <c r="CV493" s="1292"/>
      <c r="CW493" s="1292"/>
      <c r="CX493" s="1292"/>
      <c r="CY493" s="1292"/>
      <c r="CZ493" s="1292"/>
      <c r="DA493" s="1292"/>
      <c r="DB493" s="1292"/>
      <c r="DC493" s="1292"/>
      <c r="DD493" s="1292"/>
      <c r="DE493" s="1292"/>
      <c r="DF493" s="1292"/>
      <c r="DG493" s="1292"/>
      <c r="DH493" s="1292"/>
      <c r="DI493" s="1292"/>
      <c r="DJ493" s="1292"/>
      <c r="DK493" s="1292"/>
      <c r="DL493" s="1292"/>
      <c r="DM493" s="1292"/>
      <c r="DN493" s="3571" t="s">
        <v>981</v>
      </c>
      <c r="DO493" s="3572"/>
      <c r="DP493" s="1436" t="s">
        <v>983</v>
      </c>
      <c r="DQ493" s="1437"/>
      <c r="DR493" s="1437"/>
      <c r="DS493" s="1438"/>
      <c r="DT493" s="200">
        <v>0</v>
      </c>
      <c r="DU493" s="200">
        <v>0</v>
      </c>
      <c r="DV493" s="200">
        <v>0</v>
      </c>
      <c r="DW493" s="200">
        <v>0</v>
      </c>
      <c r="DX493" s="200">
        <v>0</v>
      </c>
      <c r="DY493" s="397"/>
    </row>
    <row r="494" spans="1:129" s="1449" customFormat="1" ht="15.95" customHeight="1">
      <c r="A494" s="1448">
        <v>0</v>
      </c>
      <c r="B494" s="2918"/>
      <c r="C494" s="2919"/>
      <c r="D494" s="2919"/>
      <c r="E494" s="2919"/>
      <c r="F494" s="2919"/>
      <c r="G494" s="2919"/>
      <c r="H494" s="2919"/>
      <c r="I494" s="2919"/>
      <c r="J494" s="2919"/>
      <c r="K494" s="2919"/>
      <c r="L494" s="2919"/>
      <c r="M494" s="2919"/>
      <c r="N494" s="2919"/>
      <c r="O494" s="2919"/>
      <c r="P494" s="2919"/>
      <c r="Q494" s="2919"/>
      <c r="R494" s="2919"/>
      <c r="S494" s="2919"/>
      <c r="T494" s="2919"/>
      <c r="U494" s="2919"/>
      <c r="V494" s="2919"/>
      <c r="W494" s="2919"/>
      <c r="X494" s="2919"/>
      <c r="Y494" s="2919"/>
      <c r="Z494" s="2919"/>
      <c r="AA494" s="2919"/>
      <c r="AB494" s="2919"/>
      <c r="AC494" s="2919"/>
      <c r="AD494" s="1293"/>
      <c r="AE494" s="2920" t="s">
        <v>1008</v>
      </c>
      <c r="AF494" s="2920"/>
      <c r="AG494" s="2920"/>
      <c r="AH494" s="2920"/>
      <c r="AI494" s="2920"/>
      <c r="AJ494" s="2920"/>
      <c r="AK494" s="2920"/>
      <c r="AL494" s="2920"/>
      <c r="AM494" s="2920"/>
      <c r="AN494" s="2920"/>
      <c r="AO494" s="2920"/>
      <c r="AP494" s="2920"/>
      <c r="AQ494" s="2920"/>
      <c r="AR494" s="2920"/>
      <c r="AS494" s="2920"/>
      <c r="AT494" s="2920"/>
      <c r="AU494" s="2921">
        <v>2</v>
      </c>
      <c r="AV494" s="2921"/>
      <c r="AW494" s="2921"/>
      <c r="AX494" s="2921"/>
      <c r="AY494" s="1294"/>
      <c r="AZ494" s="1294"/>
      <c r="BA494" s="1294"/>
      <c r="BB494" s="1294"/>
      <c r="BC494" s="2922" t="s">
        <v>1010</v>
      </c>
      <c r="BD494" s="2922"/>
      <c r="BE494" s="2922"/>
      <c r="BF494" s="2922"/>
      <c r="BG494" s="2922"/>
      <c r="BH494" s="2922"/>
      <c r="BI494" s="2922"/>
      <c r="BJ494" s="2922"/>
      <c r="BK494" s="2922"/>
      <c r="BL494" s="2922"/>
      <c r="BM494" s="2922"/>
      <c r="BN494" s="2922"/>
      <c r="BO494" s="2922"/>
      <c r="BP494" s="2922"/>
      <c r="BQ494" s="2922"/>
      <c r="BR494" s="2922"/>
      <c r="BS494" s="2923">
        <v>125</v>
      </c>
      <c r="BT494" s="2923"/>
      <c r="BU494" s="2923"/>
      <c r="BV494" s="2923"/>
      <c r="BW494" s="2923"/>
      <c r="BX494" s="2923"/>
      <c r="BY494" s="2923"/>
      <c r="BZ494" s="2923"/>
      <c r="CA494" s="2924" t="s">
        <v>1014</v>
      </c>
      <c r="CB494" s="2924"/>
      <c r="CC494" s="2924"/>
      <c r="CD494" s="2924"/>
      <c r="CE494" s="2924"/>
      <c r="CF494" s="2924"/>
      <c r="CG494" s="2924"/>
      <c r="CH494" s="2924"/>
      <c r="CI494" s="2924"/>
      <c r="CJ494" s="2924"/>
      <c r="CK494" s="2924"/>
      <c r="CL494" s="2924"/>
      <c r="CM494" s="2924"/>
      <c r="CN494" s="2924"/>
      <c r="CO494" s="2924"/>
      <c r="CP494" s="2924"/>
      <c r="CQ494" s="2925">
        <f>AU494*BS494</f>
        <v>250</v>
      </c>
      <c r="CR494" s="2925"/>
      <c r="CS494" s="2925"/>
      <c r="CT494" s="2925"/>
      <c r="CU494" s="2925"/>
      <c r="CV494" s="2925"/>
      <c r="CW494" s="2925"/>
      <c r="CX494" s="2925"/>
      <c r="CY494" s="2926" t="s">
        <v>1015</v>
      </c>
      <c r="CZ494" s="2926"/>
      <c r="DA494" s="2926"/>
      <c r="DB494" s="2926"/>
      <c r="DC494" s="2926"/>
      <c r="DD494" s="2926"/>
      <c r="DE494" s="2926"/>
      <c r="DF494" s="2926"/>
      <c r="DG494" s="2926"/>
      <c r="DH494" s="2926"/>
      <c r="DI494" s="2926"/>
      <c r="DJ494" s="2926"/>
      <c r="DK494" s="2927"/>
      <c r="DL494" s="2930" t="s">
        <v>1016</v>
      </c>
      <c r="DM494" s="2931"/>
      <c r="DN494" s="3571"/>
      <c r="DO494" s="3572"/>
      <c r="DP494" s="1439" t="s">
        <v>1017</v>
      </c>
      <c r="DQ494" s="1440"/>
      <c r="DR494" s="1440"/>
      <c r="DS494" s="1441"/>
      <c r="DT494" s="200">
        <v>0</v>
      </c>
      <c r="DU494" s="200">
        <v>0</v>
      </c>
      <c r="DV494" s="200">
        <v>0</v>
      </c>
      <c r="DW494" s="200">
        <v>0</v>
      </c>
      <c r="DX494" s="200">
        <v>0</v>
      </c>
      <c r="DY494" s="397"/>
    </row>
    <row r="495" spans="1:129" s="1449" customFormat="1" ht="15.95" customHeight="1">
      <c r="A495" s="1448">
        <v>0</v>
      </c>
      <c r="B495" s="2918"/>
      <c r="C495" s="2919"/>
      <c r="D495" s="2919"/>
      <c r="E495" s="2919"/>
      <c r="F495" s="2919"/>
      <c r="G495" s="2919"/>
      <c r="H495" s="2919"/>
      <c r="I495" s="2919"/>
      <c r="J495" s="2919"/>
      <c r="K495" s="2919"/>
      <c r="L495" s="2919"/>
      <c r="M495" s="2919"/>
      <c r="N495" s="2919"/>
      <c r="O495" s="2919"/>
      <c r="P495" s="2919"/>
      <c r="Q495" s="2919"/>
      <c r="R495" s="2919"/>
      <c r="S495" s="2919"/>
      <c r="T495" s="2919"/>
      <c r="U495" s="2919"/>
      <c r="V495" s="2919"/>
      <c r="W495" s="2919"/>
      <c r="X495" s="2919"/>
      <c r="Y495" s="2919"/>
      <c r="Z495" s="2919"/>
      <c r="AA495" s="2919"/>
      <c r="AB495" s="2919"/>
      <c r="AC495" s="2919"/>
      <c r="AD495" s="1293"/>
      <c r="AE495" s="2920"/>
      <c r="AF495" s="2920"/>
      <c r="AG495" s="2920"/>
      <c r="AH495" s="2920"/>
      <c r="AI495" s="2920"/>
      <c r="AJ495" s="2920"/>
      <c r="AK495" s="2920"/>
      <c r="AL495" s="2920"/>
      <c r="AM495" s="2920"/>
      <c r="AN495" s="2920"/>
      <c r="AO495" s="2920"/>
      <c r="AP495" s="2920"/>
      <c r="AQ495" s="2920"/>
      <c r="AR495" s="2920"/>
      <c r="AS495" s="2920"/>
      <c r="AT495" s="2920"/>
      <c r="AU495" s="2921"/>
      <c r="AV495" s="2921"/>
      <c r="AW495" s="2921"/>
      <c r="AX495" s="2921"/>
      <c r="AY495" s="1294"/>
      <c r="AZ495" s="1294"/>
      <c r="BA495" s="1294"/>
      <c r="BB495" s="1294"/>
      <c r="BC495" s="2922"/>
      <c r="BD495" s="2922"/>
      <c r="BE495" s="2922"/>
      <c r="BF495" s="2922"/>
      <c r="BG495" s="2922"/>
      <c r="BH495" s="2922"/>
      <c r="BI495" s="2922"/>
      <c r="BJ495" s="2922"/>
      <c r="BK495" s="2922"/>
      <c r="BL495" s="2922"/>
      <c r="BM495" s="2922"/>
      <c r="BN495" s="2922"/>
      <c r="BO495" s="2922"/>
      <c r="BP495" s="2922"/>
      <c r="BQ495" s="2922"/>
      <c r="BR495" s="2922"/>
      <c r="BS495" s="2923"/>
      <c r="BT495" s="2923"/>
      <c r="BU495" s="2923"/>
      <c r="BV495" s="2923"/>
      <c r="BW495" s="2923"/>
      <c r="BX495" s="2923"/>
      <c r="BY495" s="2923"/>
      <c r="BZ495" s="2923"/>
      <c r="CA495" s="2924"/>
      <c r="CB495" s="2924"/>
      <c r="CC495" s="2924"/>
      <c r="CD495" s="2924"/>
      <c r="CE495" s="2924"/>
      <c r="CF495" s="2924"/>
      <c r="CG495" s="2924"/>
      <c r="CH495" s="2924"/>
      <c r="CI495" s="2924"/>
      <c r="CJ495" s="2924"/>
      <c r="CK495" s="2924"/>
      <c r="CL495" s="2924"/>
      <c r="CM495" s="2924"/>
      <c r="CN495" s="2924"/>
      <c r="CO495" s="2924"/>
      <c r="CP495" s="2924"/>
      <c r="CQ495" s="2925"/>
      <c r="CR495" s="2925"/>
      <c r="CS495" s="2925"/>
      <c r="CT495" s="2925"/>
      <c r="CU495" s="2925"/>
      <c r="CV495" s="2925"/>
      <c r="CW495" s="2925"/>
      <c r="CX495" s="2925"/>
      <c r="CY495" s="2926"/>
      <c r="CZ495" s="2926"/>
      <c r="DA495" s="2926"/>
      <c r="DB495" s="2926"/>
      <c r="DC495" s="2926"/>
      <c r="DD495" s="2926"/>
      <c r="DE495" s="2926"/>
      <c r="DF495" s="2926"/>
      <c r="DG495" s="2926"/>
      <c r="DH495" s="2926"/>
      <c r="DI495" s="2926"/>
      <c r="DJ495" s="2926"/>
      <c r="DK495" s="2927"/>
      <c r="DL495" s="2930"/>
      <c r="DM495" s="2931"/>
      <c r="DN495" s="3571"/>
      <c r="DO495" s="3572"/>
      <c r="DP495" s="1439" t="s">
        <v>1007</v>
      </c>
      <c r="DQ495" s="1440"/>
      <c r="DR495" s="1440"/>
      <c r="DS495" s="1441"/>
      <c r="DT495" s="200">
        <v>0</v>
      </c>
      <c r="DU495" s="200">
        <v>0</v>
      </c>
      <c r="DV495" s="200">
        <v>0</v>
      </c>
      <c r="DW495" s="200">
        <v>0</v>
      </c>
      <c r="DX495" s="200">
        <v>0</v>
      </c>
      <c r="DY495" s="397"/>
    </row>
    <row r="496" spans="1:129" s="1449" customFormat="1" ht="15.95" customHeight="1">
      <c r="A496" s="1448">
        <v>0</v>
      </c>
      <c r="B496" s="2918"/>
      <c r="C496" s="2919"/>
      <c r="D496" s="2919"/>
      <c r="E496" s="2919"/>
      <c r="F496" s="2919"/>
      <c r="G496" s="2919"/>
      <c r="H496" s="2919"/>
      <c r="I496" s="2919"/>
      <c r="J496" s="2919"/>
      <c r="K496" s="2919"/>
      <c r="L496" s="2919"/>
      <c r="M496" s="2919"/>
      <c r="N496" s="2919"/>
      <c r="O496" s="2919"/>
      <c r="P496" s="2919"/>
      <c r="Q496" s="2919"/>
      <c r="R496" s="2919"/>
      <c r="S496" s="2919"/>
      <c r="T496" s="2919"/>
      <c r="U496" s="2919"/>
      <c r="V496" s="2919"/>
      <c r="W496" s="2919"/>
      <c r="X496" s="2919"/>
      <c r="Y496" s="2919"/>
      <c r="Z496" s="2919"/>
      <c r="AA496" s="2919"/>
      <c r="AB496" s="2919"/>
      <c r="AC496" s="2919"/>
      <c r="AD496" s="1293"/>
      <c r="AE496" s="2920"/>
      <c r="AF496" s="2920"/>
      <c r="AG496" s="2920"/>
      <c r="AH496" s="2920"/>
      <c r="AI496" s="2920"/>
      <c r="AJ496" s="2920"/>
      <c r="AK496" s="2920"/>
      <c r="AL496" s="2920"/>
      <c r="AM496" s="2920"/>
      <c r="AN496" s="2920"/>
      <c r="AO496" s="2920"/>
      <c r="AP496" s="2920"/>
      <c r="AQ496" s="2920"/>
      <c r="AR496" s="2920"/>
      <c r="AS496" s="2920"/>
      <c r="AT496" s="2920"/>
      <c r="AU496" s="2921"/>
      <c r="AV496" s="2921"/>
      <c r="AW496" s="2921"/>
      <c r="AX496" s="2921"/>
      <c r="AY496" s="1294"/>
      <c r="AZ496" s="1294"/>
      <c r="BA496" s="1294"/>
      <c r="BB496" s="1294"/>
      <c r="BC496" s="2922"/>
      <c r="BD496" s="2922"/>
      <c r="BE496" s="2922"/>
      <c r="BF496" s="2922"/>
      <c r="BG496" s="2922"/>
      <c r="BH496" s="2922"/>
      <c r="BI496" s="2922"/>
      <c r="BJ496" s="2922"/>
      <c r="BK496" s="2922"/>
      <c r="BL496" s="2922"/>
      <c r="BM496" s="2922"/>
      <c r="BN496" s="2922"/>
      <c r="BO496" s="2922"/>
      <c r="BP496" s="2922"/>
      <c r="BQ496" s="2922"/>
      <c r="BR496" s="2922"/>
      <c r="BS496" s="2923"/>
      <c r="BT496" s="2923"/>
      <c r="BU496" s="2923"/>
      <c r="BV496" s="2923"/>
      <c r="BW496" s="2923"/>
      <c r="BX496" s="2923"/>
      <c r="BY496" s="2923"/>
      <c r="BZ496" s="2923"/>
      <c r="CA496" s="2924"/>
      <c r="CB496" s="2924"/>
      <c r="CC496" s="2924"/>
      <c r="CD496" s="2924"/>
      <c r="CE496" s="2924"/>
      <c r="CF496" s="2924"/>
      <c r="CG496" s="2924"/>
      <c r="CH496" s="2924"/>
      <c r="CI496" s="2924"/>
      <c r="CJ496" s="2924"/>
      <c r="CK496" s="2924"/>
      <c r="CL496" s="2924"/>
      <c r="CM496" s="2924"/>
      <c r="CN496" s="2924"/>
      <c r="CO496" s="2924"/>
      <c r="CP496" s="2924"/>
      <c r="CQ496" s="2925"/>
      <c r="CR496" s="2925"/>
      <c r="CS496" s="2925"/>
      <c r="CT496" s="2925"/>
      <c r="CU496" s="2925"/>
      <c r="CV496" s="2925"/>
      <c r="CW496" s="2925"/>
      <c r="CX496" s="2925"/>
      <c r="CY496" s="2900">
        <v>20</v>
      </c>
      <c r="CZ496" s="2900"/>
      <c r="DA496" s="2900"/>
      <c r="DB496" s="2900"/>
      <c r="DC496" s="2900"/>
      <c r="DD496" s="2900"/>
      <c r="DE496" s="2900"/>
      <c r="DF496" s="2900"/>
      <c r="DG496" s="2900"/>
      <c r="DH496" s="2900"/>
      <c r="DI496" s="2900"/>
      <c r="DJ496" s="2900"/>
      <c r="DK496" s="2901"/>
      <c r="DL496" s="2902">
        <v>28</v>
      </c>
      <c r="DM496" s="2903"/>
      <c r="DN496" s="3571"/>
      <c r="DO496" s="3572"/>
      <c r="DP496" s="1439" t="s">
        <v>1018</v>
      </c>
      <c r="DQ496" s="1440"/>
      <c r="DR496" s="1440"/>
      <c r="DS496" s="1441"/>
      <c r="DT496" s="200">
        <v>0</v>
      </c>
      <c r="DU496" s="200">
        <v>0</v>
      </c>
      <c r="DV496" s="200">
        <v>0</v>
      </c>
      <c r="DW496" s="200">
        <v>0</v>
      </c>
      <c r="DX496" s="200">
        <v>0</v>
      </c>
      <c r="DY496" s="397"/>
    </row>
    <row r="497" spans="1:129" s="1449" customFormat="1" ht="15.95" customHeight="1">
      <c r="A497" s="1448">
        <v>0</v>
      </c>
      <c r="B497" s="2918"/>
      <c r="C497" s="2919"/>
      <c r="D497" s="2919"/>
      <c r="E497" s="2919"/>
      <c r="F497" s="2919"/>
      <c r="G497" s="2919"/>
      <c r="H497" s="2919"/>
      <c r="I497" s="2919"/>
      <c r="J497" s="2919"/>
      <c r="K497" s="2919"/>
      <c r="L497" s="2919"/>
      <c r="M497" s="2919"/>
      <c r="N497" s="2919"/>
      <c r="O497" s="2919"/>
      <c r="P497" s="2919"/>
      <c r="Q497" s="2919"/>
      <c r="R497" s="2919"/>
      <c r="S497" s="2919"/>
      <c r="T497" s="2919"/>
      <c r="U497" s="2919"/>
      <c r="V497" s="2919"/>
      <c r="W497" s="2919"/>
      <c r="X497" s="2919"/>
      <c r="Y497" s="2919"/>
      <c r="Z497" s="2919"/>
      <c r="AA497" s="2919"/>
      <c r="AB497" s="2919"/>
      <c r="AC497" s="2919"/>
      <c r="AD497" s="1293"/>
      <c r="AE497" s="2932" t="s">
        <v>301</v>
      </c>
      <c r="AF497" s="2932"/>
      <c r="AG497" s="2932"/>
      <c r="AH497" s="2932"/>
      <c r="AI497" s="2932"/>
      <c r="AJ497" s="2932"/>
      <c r="AK497" s="2932"/>
      <c r="AL497" s="1293"/>
      <c r="AM497" s="2932" t="s">
        <v>302</v>
      </c>
      <c r="AN497" s="2932"/>
      <c r="AO497" s="2932"/>
      <c r="AP497" s="2932"/>
      <c r="AQ497" s="2932"/>
      <c r="AR497" s="2932"/>
      <c r="AS497" s="2932"/>
      <c r="AT497" s="1299"/>
      <c r="AU497" s="2932" t="s">
        <v>303</v>
      </c>
      <c r="AV497" s="2932"/>
      <c r="AW497" s="2932"/>
      <c r="AX497" s="2932"/>
      <c r="AY497" s="2932"/>
      <c r="AZ497" s="2932"/>
      <c r="BA497" s="2932"/>
      <c r="BB497" s="1299"/>
      <c r="BC497" s="2932" t="s">
        <v>304</v>
      </c>
      <c r="BD497" s="2932"/>
      <c r="BE497" s="2932"/>
      <c r="BF497" s="2932"/>
      <c r="BG497" s="2932"/>
      <c r="BH497" s="2932"/>
      <c r="BI497" s="2932"/>
      <c r="BJ497" s="1299"/>
      <c r="BK497" s="2932" t="s">
        <v>305</v>
      </c>
      <c r="BL497" s="2932"/>
      <c r="BM497" s="2932"/>
      <c r="BN497" s="2932"/>
      <c r="BO497" s="2932"/>
      <c r="BP497" s="2932"/>
      <c r="BQ497" s="2932"/>
      <c r="BR497" s="1299"/>
      <c r="BS497" s="2932" t="s">
        <v>1019</v>
      </c>
      <c r="BT497" s="2932"/>
      <c r="BU497" s="2932"/>
      <c r="BV497" s="2932"/>
      <c r="BW497" s="2932"/>
      <c r="BX497" s="2932"/>
      <c r="BY497" s="2932"/>
      <c r="BZ497" s="1299"/>
      <c r="CA497" s="2932" t="s">
        <v>1020</v>
      </c>
      <c r="CB497" s="2932"/>
      <c r="CC497" s="2932"/>
      <c r="CD497" s="2932"/>
      <c r="CE497" s="2932"/>
      <c r="CF497" s="2932"/>
      <c r="CG497" s="2932"/>
      <c r="CH497" s="1299"/>
      <c r="CI497" s="2917" t="s">
        <v>1019</v>
      </c>
      <c r="CJ497" s="2905"/>
      <c r="CK497" s="2905"/>
      <c r="CL497" s="2905"/>
      <c r="CM497" s="2905"/>
      <c r="CN497" s="2905"/>
      <c r="CO497" s="2905"/>
      <c r="CP497" s="312"/>
      <c r="CQ497" s="2904" t="s">
        <v>1020</v>
      </c>
      <c r="CR497" s="2905"/>
      <c r="CS497" s="2905"/>
      <c r="CT497" s="2905"/>
      <c r="CU497" s="2905"/>
      <c r="CV497" s="2905"/>
      <c r="CW497" s="2905"/>
      <c r="CX497" s="312"/>
      <c r="CY497" s="2620" t="s">
        <v>301</v>
      </c>
      <c r="CZ497" s="2620"/>
      <c r="DA497" s="2620"/>
      <c r="DB497" s="2907" t="s">
        <v>302</v>
      </c>
      <c r="DC497" s="2907"/>
      <c r="DD497" s="2907"/>
      <c r="DE497" s="2620" t="s">
        <v>303</v>
      </c>
      <c r="DF497" s="2620"/>
      <c r="DG497" s="2620"/>
      <c r="DH497" s="2620" t="s">
        <v>304</v>
      </c>
      <c r="DI497" s="2928" t="s">
        <v>305</v>
      </c>
      <c r="DJ497" s="2909" t="s">
        <v>1019</v>
      </c>
      <c r="DK497" s="2911" t="s">
        <v>1020</v>
      </c>
      <c r="DL497" s="2913" t="s">
        <v>1019</v>
      </c>
      <c r="DM497" s="2915" t="s">
        <v>1020</v>
      </c>
      <c r="DN497" s="3571"/>
      <c r="DO497" s="3572"/>
      <c r="DP497" s="391">
        <v>10</v>
      </c>
      <c r="DQ497" s="314">
        <v>8</v>
      </c>
      <c r="DR497" s="315">
        <v>8</v>
      </c>
      <c r="DS497" s="1441"/>
      <c r="DT497" s="200">
        <v>0</v>
      </c>
      <c r="DU497" s="200">
        <v>0</v>
      </c>
      <c r="DV497" s="200">
        <v>0</v>
      </c>
      <c r="DW497" s="200">
        <v>0</v>
      </c>
      <c r="DX497" s="200">
        <v>0</v>
      </c>
      <c r="DY497" s="397"/>
    </row>
    <row r="498" spans="1:129" s="1449" customFormat="1" ht="15.95" customHeight="1">
      <c r="A498" s="1448">
        <v>0</v>
      </c>
      <c r="B498" s="2918"/>
      <c r="C498" s="2919"/>
      <c r="D498" s="2919"/>
      <c r="E498" s="2919"/>
      <c r="F498" s="2919"/>
      <c r="G498" s="2919"/>
      <c r="H498" s="2919"/>
      <c r="I498" s="2919"/>
      <c r="J498" s="2919"/>
      <c r="K498" s="2919"/>
      <c r="L498" s="2919"/>
      <c r="M498" s="2919"/>
      <c r="N498" s="2919"/>
      <c r="O498" s="2919"/>
      <c r="P498" s="2919"/>
      <c r="Q498" s="2919"/>
      <c r="R498" s="2919"/>
      <c r="S498" s="2919"/>
      <c r="T498" s="2919"/>
      <c r="U498" s="2919"/>
      <c r="V498" s="2919"/>
      <c r="W498" s="2919"/>
      <c r="X498" s="2919"/>
      <c r="Y498" s="2919"/>
      <c r="Z498" s="2919"/>
      <c r="AA498" s="2919"/>
      <c r="AB498" s="2919"/>
      <c r="AC498" s="2919"/>
      <c r="AD498" s="1292"/>
      <c r="AE498" s="2894" t="s">
        <v>976</v>
      </c>
      <c r="AF498" s="2895"/>
      <c r="AG498" s="2895"/>
      <c r="AH498" s="2893" t="s">
        <v>977</v>
      </c>
      <c r="AI498" s="2893"/>
      <c r="AJ498" s="2893"/>
      <c r="AK498" s="2893"/>
      <c r="AL498" s="1292"/>
      <c r="AM498" s="2894" t="s">
        <v>976</v>
      </c>
      <c r="AN498" s="2895"/>
      <c r="AO498" s="2895"/>
      <c r="AP498" s="2893" t="s">
        <v>977</v>
      </c>
      <c r="AQ498" s="2893"/>
      <c r="AR498" s="2893"/>
      <c r="AS498" s="2893"/>
      <c r="AT498" s="1292"/>
      <c r="AU498" s="2894" t="s">
        <v>976</v>
      </c>
      <c r="AV498" s="2895"/>
      <c r="AW498" s="2895"/>
      <c r="AX498" s="2893" t="s">
        <v>977</v>
      </c>
      <c r="AY498" s="2893"/>
      <c r="AZ498" s="2893"/>
      <c r="BA498" s="2893"/>
      <c r="BB498" s="1292"/>
      <c r="BC498" s="2894" t="s">
        <v>976</v>
      </c>
      <c r="BD498" s="2895"/>
      <c r="BE498" s="2895"/>
      <c r="BF498" s="2893" t="s">
        <v>977</v>
      </c>
      <c r="BG498" s="2893"/>
      <c r="BH498" s="2893"/>
      <c r="BI498" s="2893"/>
      <c r="BJ498" s="1292"/>
      <c r="BK498" s="2894" t="s">
        <v>976</v>
      </c>
      <c r="BL498" s="2895"/>
      <c r="BM498" s="2895"/>
      <c r="BN498" s="2893" t="s">
        <v>977</v>
      </c>
      <c r="BO498" s="2893"/>
      <c r="BP498" s="2893"/>
      <c r="BQ498" s="2893"/>
      <c r="BR498" s="1292"/>
      <c r="BS498" s="2894" t="s">
        <v>976</v>
      </c>
      <c r="BT498" s="2895"/>
      <c r="BU498" s="2895"/>
      <c r="BV498" s="2893" t="s">
        <v>977</v>
      </c>
      <c r="BW498" s="2893"/>
      <c r="BX498" s="2893"/>
      <c r="BY498" s="2893"/>
      <c r="BZ498" s="1292"/>
      <c r="CA498" s="2894" t="s">
        <v>976</v>
      </c>
      <c r="CB498" s="2895"/>
      <c r="CC498" s="2895"/>
      <c r="CD498" s="2893" t="s">
        <v>977</v>
      </c>
      <c r="CE498" s="2893"/>
      <c r="CF498" s="2893"/>
      <c r="CG498" s="2893"/>
      <c r="CH498" s="1292"/>
      <c r="CI498" s="2894" t="s">
        <v>976</v>
      </c>
      <c r="CJ498" s="2895"/>
      <c r="CK498" s="2895"/>
      <c r="CL498" s="2893" t="s">
        <v>977</v>
      </c>
      <c r="CM498" s="2893"/>
      <c r="CN498" s="2893"/>
      <c r="CO498" s="2893"/>
      <c r="CP498" s="312"/>
      <c r="CQ498" s="2895" t="s">
        <v>976</v>
      </c>
      <c r="CR498" s="2895"/>
      <c r="CS498" s="2895"/>
      <c r="CT498" s="2893" t="s">
        <v>977</v>
      </c>
      <c r="CU498" s="2893"/>
      <c r="CV498" s="2893"/>
      <c r="CW498" s="2893"/>
      <c r="CX498" s="312"/>
      <c r="CY498" s="2906"/>
      <c r="CZ498" s="2906"/>
      <c r="DA498" s="2906"/>
      <c r="DB498" s="2908"/>
      <c r="DC498" s="2908"/>
      <c r="DD498" s="2908"/>
      <c r="DE498" s="2906"/>
      <c r="DF498" s="2906"/>
      <c r="DG498" s="2906"/>
      <c r="DH498" s="2906"/>
      <c r="DI498" s="2929"/>
      <c r="DJ498" s="2910"/>
      <c r="DK498" s="2912"/>
      <c r="DL498" s="2914"/>
      <c r="DM498" s="2916"/>
      <c r="DN498" s="3573"/>
      <c r="DO498" s="3574"/>
      <c r="DP498" s="1442" t="s">
        <v>1008</v>
      </c>
      <c r="DQ498" s="1440"/>
      <c r="DR498" s="1440"/>
      <c r="DS498" s="1441"/>
      <c r="DT498" s="200">
        <v>0</v>
      </c>
      <c r="DU498" s="200">
        <v>0</v>
      </c>
      <c r="DV498" s="200">
        <v>0</v>
      </c>
      <c r="DW498" s="200">
        <v>0</v>
      </c>
      <c r="DX498" s="200">
        <v>0</v>
      </c>
      <c r="DY498" s="397"/>
    </row>
    <row r="499" spans="1:129" s="1449" customFormat="1" ht="33.75" customHeight="1">
      <c r="A499" s="1448">
        <v>0</v>
      </c>
      <c r="B499" s="3569" t="s">
        <v>1041</v>
      </c>
      <c r="C499" s="3570"/>
      <c r="D499" s="3570"/>
      <c r="E499" s="3570"/>
      <c r="F499" s="3570"/>
      <c r="G499" s="3570"/>
      <c r="H499" s="3570"/>
      <c r="I499" s="3570"/>
      <c r="J499" s="3570"/>
      <c r="K499" s="3570"/>
      <c r="L499" s="3570"/>
      <c r="M499" s="3570"/>
      <c r="N499" s="3570"/>
      <c r="O499" s="3570"/>
      <c r="P499" s="3570"/>
      <c r="Q499" s="3570"/>
      <c r="R499" s="3570"/>
      <c r="S499" s="3570"/>
      <c r="T499" s="3570"/>
      <c r="U499" s="3570"/>
      <c r="V499" s="3570"/>
      <c r="W499" s="3570"/>
      <c r="X499" s="3570"/>
      <c r="Y499" s="3570"/>
      <c r="Z499" s="3570"/>
      <c r="AA499" s="3570"/>
      <c r="AB499" s="3570"/>
      <c r="AC499" s="3570"/>
      <c r="AD499" s="349"/>
      <c r="AE499" s="2717">
        <f>IF(ISTEXT(CY499),0,(CY499/CY496)*CQ494)</f>
        <v>100</v>
      </c>
      <c r="AF499" s="2718"/>
      <c r="AG499" s="2718"/>
      <c r="AH499" s="2716">
        <f>IF(ISTEXT(CY499),CY499,IF(AE499=CQ494,"chaque repas",IF(AE499=0,0,CQ494/AE499)))</f>
        <v>2.5</v>
      </c>
      <c r="AI499" s="2716"/>
      <c r="AJ499" s="2716"/>
      <c r="AK499" s="2716"/>
      <c r="AL499" s="349"/>
      <c r="AM499" s="2717">
        <f>IF(ISTEXT(DB499),0,(DB499/CY496)*CQ494)</f>
        <v>250</v>
      </c>
      <c r="AN499" s="2718"/>
      <c r="AO499" s="2718"/>
      <c r="AP499" s="2716" t="str">
        <f>IF(ISTEXT(DB499),DB499,IF(AM499=CQ494,"chaque repas",IF(AM499=0,0,CQ494/AM499)))</f>
        <v>chaque repas</v>
      </c>
      <c r="AQ499" s="2716"/>
      <c r="AR499" s="2716"/>
      <c r="AS499" s="2716"/>
      <c r="AT499" s="349"/>
      <c r="AU499" s="2717">
        <f>IF(ISTEXT(DE499),0,(DE499/CY496)*CQ494)</f>
        <v>250</v>
      </c>
      <c r="AV499" s="2718"/>
      <c r="AW499" s="2718"/>
      <c r="AX499" s="2716" t="str">
        <f>IF(ISTEXT(DE499),DE499,IF(AU499=CQ494,"chaque repas",IF(AU499=0,0,CQ494/AU499)))</f>
        <v>chaque repas</v>
      </c>
      <c r="AY499" s="2716"/>
      <c r="AZ499" s="2716"/>
      <c r="BA499" s="2716"/>
      <c r="BB499" s="349"/>
      <c r="BC499" s="2717">
        <f>IF(ISTEXT(DH499),0,(DH499/CY496)*CQ494)</f>
        <v>100</v>
      </c>
      <c r="BD499" s="2718"/>
      <c r="BE499" s="2718"/>
      <c r="BF499" s="2716">
        <f>IF(ISTEXT(DH499),DH499,IF(BC499=CQ494,"chaque repas",IF(BC499=0,0,CQ494/BC499)))</f>
        <v>2.5</v>
      </c>
      <c r="BG499" s="2716"/>
      <c r="BH499" s="2716"/>
      <c r="BI499" s="2716"/>
      <c r="BJ499" s="349"/>
      <c r="BK499" s="2717">
        <f>IF(ISTEXT(DI499),0,(DI499/CY496)*CQ494)</f>
        <v>100</v>
      </c>
      <c r="BL499" s="2718"/>
      <c r="BM499" s="2718"/>
      <c r="BN499" s="2716">
        <f>IF(ISTEXT(DI499),DI499,IF(BK499=CQ494,"chaque repas",IF(BK499=0,0,CQ494/BK499)))</f>
        <v>2.5</v>
      </c>
      <c r="BO499" s="2716"/>
      <c r="BP499" s="2716"/>
      <c r="BQ499" s="2716"/>
      <c r="BR499" s="349"/>
      <c r="BS499" s="2717">
        <f>IF(ISTEXT(DJ499),0,(DJ499/CY496)*CQ494)</f>
        <v>137.5</v>
      </c>
      <c r="BT499" s="2718"/>
      <c r="BU499" s="2718"/>
      <c r="BV499" s="2716">
        <f>IF(ISTEXT(DJ499),DJ499,IF(BS499=CQ494,"chaque repas",IF(BS499=0,0,CQ494/BS499)))</f>
        <v>1.8181818181818181</v>
      </c>
      <c r="BW499" s="2716"/>
      <c r="BX499" s="2716"/>
      <c r="BY499" s="2716"/>
      <c r="BZ499" s="349"/>
      <c r="CA499" s="2717">
        <f>IF(ISTEXT(DK499),0,(DK499/CY496)*CQ494)</f>
        <v>100</v>
      </c>
      <c r="CB499" s="2718"/>
      <c r="CC499" s="2718"/>
      <c r="CD499" s="2716">
        <f>IF(ISTEXT(DK499),DK499,IF(CA499=CQ494,"chaque repas",IF(CA499=0,0,CQ494/CA499)))</f>
        <v>2.5</v>
      </c>
      <c r="CE499" s="2716"/>
      <c r="CF499" s="2716"/>
      <c r="CG499" s="2716"/>
      <c r="CH499" s="349"/>
      <c r="CI499" s="2717">
        <f>IF(ISTEXT(DL499),0,(DL499/DL496)*CQ494)</f>
        <v>142.85714285714286</v>
      </c>
      <c r="CJ499" s="2718"/>
      <c r="CK499" s="2718"/>
      <c r="CL499" s="2716">
        <f>IF(ISTEXT(DL499),DL499,IF(CI499=CQ494,"chaque repas",IF(CI499=0,0,CQ494/CI499)))</f>
        <v>1.75</v>
      </c>
      <c r="CM499" s="2716"/>
      <c r="CN499" s="2716"/>
      <c r="CO499" s="2745"/>
      <c r="CP499" s="349"/>
      <c r="CQ499" s="2718">
        <f>IF(ISTEXT(DM499),0,(DM499/DL496)*CQ494)</f>
        <v>107.14285714285714</v>
      </c>
      <c r="CR499" s="2718"/>
      <c r="CS499" s="2718"/>
      <c r="CT499" s="2716">
        <f>IF(ISTEXT(DM499),DM499,IF(CQ499=CQ494,"chaque repas",IF(CQ499=0,0,CQ494/CQ499)))</f>
        <v>2.3333333333333335</v>
      </c>
      <c r="CU499" s="2716"/>
      <c r="CV499" s="2716"/>
      <c r="CW499" s="2716"/>
      <c r="CX499" s="349"/>
      <c r="CY499" s="3556">
        <v>8</v>
      </c>
      <c r="CZ499" s="3557"/>
      <c r="DA499" s="3558"/>
      <c r="DB499" s="3556">
        <v>20</v>
      </c>
      <c r="DC499" s="3557"/>
      <c r="DD499" s="3558"/>
      <c r="DE499" s="3556">
        <v>20</v>
      </c>
      <c r="DF499" s="3557"/>
      <c r="DG499" s="3558"/>
      <c r="DH499" s="1300">
        <v>8</v>
      </c>
      <c r="DI499" s="607">
        <v>8</v>
      </c>
      <c r="DJ499" s="607">
        <v>11</v>
      </c>
      <c r="DK499" s="607">
        <v>8</v>
      </c>
      <c r="DL499" s="607">
        <v>16</v>
      </c>
      <c r="DM499" s="607">
        <v>12</v>
      </c>
      <c r="DN499" s="3559" t="s">
        <v>1042</v>
      </c>
      <c r="DO499" s="3560"/>
      <c r="DP499" s="1443" t="s">
        <v>1010</v>
      </c>
      <c r="DQ499" s="1440"/>
      <c r="DR499" s="1440"/>
      <c r="DS499" s="1441"/>
      <c r="DT499" s="200">
        <v>0</v>
      </c>
      <c r="DU499" s="200">
        <v>0</v>
      </c>
      <c r="DV499" s="200">
        <v>0</v>
      </c>
      <c r="DW499" s="200">
        <v>0</v>
      </c>
      <c r="DX499" s="200">
        <v>0</v>
      </c>
      <c r="DY499" s="397"/>
    </row>
    <row r="500" spans="1:129" s="1449" customFormat="1" ht="18" customHeight="1">
      <c r="A500" s="1448">
        <v>0</v>
      </c>
      <c r="B500" s="3565" t="s">
        <v>1043</v>
      </c>
      <c r="C500" s="3566"/>
      <c r="D500" s="3566"/>
      <c r="E500" s="3566"/>
      <c r="F500" s="3566"/>
      <c r="G500" s="3566"/>
      <c r="H500" s="3566"/>
      <c r="I500" s="3566"/>
      <c r="J500" s="3566"/>
      <c r="K500" s="3566"/>
      <c r="L500" s="3566"/>
      <c r="M500" s="3566"/>
      <c r="N500" s="3566"/>
      <c r="O500" s="3566"/>
      <c r="P500" s="3566"/>
      <c r="Q500" s="3566"/>
      <c r="R500" s="3566"/>
      <c r="S500" s="3566"/>
      <c r="T500" s="3566"/>
      <c r="U500" s="3566"/>
      <c r="V500" s="3566"/>
      <c r="W500" s="3566"/>
      <c r="X500" s="3566"/>
      <c r="Y500" s="3566"/>
      <c r="Z500" s="3566"/>
      <c r="AA500" s="3566"/>
      <c r="AB500" s="3566"/>
      <c r="AC500" s="3566"/>
      <c r="AD500" s="351"/>
      <c r="AE500" s="2638">
        <f>IF(ISTEXT(CY500),0,(CY500/CY496)*CQ494)</f>
        <v>50</v>
      </c>
      <c r="AF500" s="2639"/>
      <c r="AG500" s="2639"/>
      <c r="AH500" s="2637">
        <f>IF(ISTEXT(CY500),CY500,IF(AE500=CQ494,"chaque repas",IF(AE500=0,0,CQ494/AE500)))</f>
        <v>5</v>
      </c>
      <c r="AI500" s="2637"/>
      <c r="AJ500" s="2637"/>
      <c r="AK500" s="2637"/>
      <c r="AL500" s="351"/>
      <c r="AM500" s="2638">
        <f>IF(ISTEXT(DB500),0,(DB500/CY496)*CQ494)</f>
        <v>100</v>
      </c>
      <c r="AN500" s="2639"/>
      <c r="AO500" s="2639"/>
      <c r="AP500" s="2637">
        <f>IF(ISTEXT(DB500),DB500,IF(AM500=CQ494,"chaque repas",IF(AM500=0,0,CQ494/AM500)))</f>
        <v>2.5</v>
      </c>
      <c r="AQ500" s="2637"/>
      <c r="AR500" s="2637"/>
      <c r="AS500" s="2637"/>
      <c r="AT500" s="351"/>
      <c r="AU500" s="2638">
        <f>IF(ISTEXT(DE500),0,(DE500/CY496)*CQ494)</f>
        <v>25</v>
      </c>
      <c r="AV500" s="2639"/>
      <c r="AW500" s="2639"/>
      <c r="AX500" s="2637">
        <f>IF(ISTEXT(DE500),DE500,IF(AU500=CQ494,"chaque repas",IF(AU500=0,0,CQ494/AU500)))</f>
        <v>10</v>
      </c>
      <c r="AY500" s="2637"/>
      <c r="AZ500" s="2637"/>
      <c r="BA500" s="2637"/>
      <c r="BB500" s="351"/>
      <c r="BC500" s="2638">
        <f>IF(ISTEXT(DH500),0,(DH500/CY496)*CQ494)</f>
        <v>50</v>
      </c>
      <c r="BD500" s="2639"/>
      <c r="BE500" s="2639"/>
      <c r="BF500" s="2637">
        <f>IF(ISTEXT(DH500),DH500,IF(BC500=CQ494,"chaque repas",IF(BC500=0,0,CQ494/BC500)))</f>
        <v>5</v>
      </c>
      <c r="BG500" s="2637"/>
      <c r="BH500" s="2637"/>
      <c r="BI500" s="2637"/>
      <c r="BJ500" s="351"/>
      <c r="BK500" s="2638">
        <f>IF(ISTEXT(DI500),0,(DI500/CY496)*CQ494)</f>
        <v>50</v>
      </c>
      <c r="BL500" s="2639"/>
      <c r="BM500" s="2639"/>
      <c r="BN500" s="2637">
        <f>IF(ISTEXT(DI500),DI500,IF(BK500=CQ494,"chaque repas",IF(BK500=0,0,CQ494/BK500)))</f>
        <v>5</v>
      </c>
      <c r="BO500" s="2637"/>
      <c r="BP500" s="2637"/>
      <c r="BQ500" s="2637"/>
      <c r="BR500" s="351"/>
      <c r="BS500" s="2638">
        <f>IF(ISTEXT(DJ500),0,(DJ500/CY496)*CQ494)</f>
        <v>12.5</v>
      </c>
      <c r="BT500" s="2639"/>
      <c r="BU500" s="2639"/>
      <c r="BV500" s="2637">
        <f>IF(ISTEXT(DJ500),DJ500,IF(BS500=CQ494,"chaque repas",IF(BS500=0,0,CQ494/BS500)))</f>
        <v>20</v>
      </c>
      <c r="BW500" s="2637"/>
      <c r="BX500" s="2637"/>
      <c r="BY500" s="2637"/>
      <c r="BZ500" s="351"/>
      <c r="CA500" s="2638">
        <f>IF(ISTEXT(DK500),0,(DK500/CY496)*CQ494)</f>
        <v>12.5</v>
      </c>
      <c r="CB500" s="2639"/>
      <c r="CC500" s="2639"/>
      <c r="CD500" s="2637">
        <f>IF(ISTEXT(DK500),DK500,IF(CA500=CQ494,"chaque repas",IF(CA500=0,0,CQ494/CA500)))</f>
        <v>20</v>
      </c>
      <c r="CE500" s="2637"/>
      <c r="CF500" s="2637"/>
      <c r="CG500" s="2637"/>
      <c r="CH500" s="351"/>
      <c r="CI500" s="2638">
        <f>IF(ISTEXT(DL500),0,(DL500/DL496)*CQ494)</f>
        <v>17.857142857142858</v>
      </c>
      <c r="CJ500" s="2639"/>
      <c r="CK500" s="2639"/>
      <c r="CL500" s="2637">
        <f>IF(ISTEXT(DL500),DL500,IF(CI500=CQ494,"chaque repas",IF(CI500=0,0,CQ494/CI500)))</f>
        <v>14</v>
      </c>
      <c r="CM500" s="2637"/>
      <c r="CN500" s="2637"/>
      <c r="CO500" s="2732"/>
      <c r="CP500" s="351"/>
      <c r="CQ500" s="2639">
        <f>IF(ISTEXT(DM500),0,(DM500/DL496)*CQ494)</f>
        <v>17.857142857142858</v>
      </c>
      <c r="CR500" s="2639"/>
      <c r="CS500" s="2639"/>
      <c r="CT500" s="2637">
        <f>IF(ISTEXT(DM500),DM500,IF(CQ500=CQ494,"chaque repas",IF(CQ500=0,0,CQ494/CQ500)))</f>
        <v>14</v>
      </c>
      <c r="CU500" s="2637"/>
      <c r="CV500" s="2637"/>
      <c r="CW500" s="2637"/>
      <c r="CX500" s="351"/>
      <c r="CY500" s="3552">
        <v>4</v>
      </c>
      <c r="CZ500" s="3553"/>
      <c r="DA500" s="3554"/>
      <c r="DB500" s="3552">
        <v>8</v>
      </c>
      <c r="DC500" s="3553"/>
      <c r="DD500" s="3554"/>
      <c r="DE500" s="3552">
        <v>2</v>
      </c>
      <c r="DF500" s="3553"/>
      <c r="DG500" s="3554"/>
      <c r="DH500" s="3555">
        <v>4</v>
      </c>
      <c r="DI500" s="3542">
        <v>4</v>
      </c>
      <c r="DJ500" s="3542">
        <v>1</v>
      </c>
      <c r="DK500" s="3542">
        <v>1</v>
      </c>
      <c r="DL500" s="3542">
        <v>2</v>
      </c>
      <c r="DM500" s="3542">
        <v>2</v>
      </c>
      <c r="DN500" s="3561"/>
      <c r="DO500" s="3562"/>
      <c r="DP500" s="1450" t="s">
        <v>1011</v>
      </c>
      <c r="DQ500" s="1440"/>
      <c r="DR500" s="1440"/>
      <c r="DS500" s="1441"/>
      <c r="DT500" s="200">
        <v>0</v>
      </c>
      <c r="DU500" s="200">
        <v>0</v>
      </c>
      <c r="DV500" s="200">
        <v>0</v>
      </c>
      <c r="DW500" s="200">
        <v>0</v>
      </c>
      <c r="DX500" s="200">
        <v>0</v>
      </c>
      <c r="DY500" s="397"/>
    </row>
    <row r="501" spans="1:129" s="1449" customFormat="1" ht="18" customHeight="1">
      <c r="A501" s="1448">
        <v>0</v>
      </c>
      <c r="B501" s="3565"/>
      <c r="C501" s="3566"/>
      <c r="D501" s="3566"/>
      <c r="E501" s="3566"/>
      <c r="F501" s="3566"/>
      <c r="G501" s="3566"/>
      <c r="H501" s="3566"/>
      <c r="I501" s="3566"/>
      <c r="J501" s="3566"/>
      <c r="K501" s="3566"/>
      <c r="L501" s="3566"/>
      <c r="M501" s="3566"/>
      <c r="N501" s="3566"/>
      <c r="O501" s="3566"/>
      <c r="P501" s="3566"/>
      <c r="Q501" s="3566"/>
      <c r="R501" s="3566"/>
      <c r="S501" s="3566"/>
      <c r="T501" s="3566"/>
      <c r="U501" s="3566"/>
      <c r="V501" s="3566"/>
      <c r="W501" s="3566"/>
      <c r="X501" s="3566"/>
      <c r="Y501" s="3566"/>
      <c r="Z501" s="3566"/>
      <c r="AA501" s="3566"/>
      <c r="AB501" s="3566"/>
      <c r="AC501" s="3566"/>
      <c r="AD501" s="351"/>
      <c r="AE501" s="2638"/>
      <c r="AF501" s="2639"/>
      <c r="AG501" s="2639"/>
      <c r="AH501" s="2637"/>
      <c r="AI501" s="2637"/>
      <c r="AJ501" s="2637"/>
      <c r="AK501" s="2637"/>
      <c r="AL501" s="351"/>
      <c r="AM501" s="2638"/>
      <c r="AN501" s="2639"/>
      <c r="AO501" s="2639"/>
      <c r="AP501" s="2637"/>
      <c r="AQ501" s="2637"/>
      <c r="AR501" s="2637"/>
      <c r="AS501" s="2637"/>
      <c r="AT501" s="351"/>
      <c r="AU501" s="2638"/>
      <c r="AV501" s="2639"/>
      <c r="AW501" s="2639"/>
      <c r="AX501" s="2637"/>
      <c r="AY501" s="2637"/>
      <c r="AZ501" s="2637"/>
      <c r="BA501" s="2637"/>
      <c r="BB501" s="351"/>
      <c r="BC501" s="2638"/>
      <c r="BD501" s="2639"/>
      <c r="BE501" s="2639"/>
      <c r="BF501" s="2637"/>
      <c r="BG501" s="2637"/>
      <c r="BH501" s="2637"/>
      <c r="BI501" s="2637"/>
      <c r="BJ501" s="351"/>
      <c r="BK501" s="2638"/>
      <c r="BL501" s="2639"/>
      <c r="BM501" s="2639"/>
      <c r="BN501" s="2637"/>
      <c r="BO501" s="2637"/>
      <c r="BP501" s="2637"/>
      <c r="BQ501" s="2637"/>
      <c r="BR501" s="351"/>
      <c r="BS501" s="2638"/>
      <c r="BT501" s="2639"/>
      <c r="BU501" s="2639"/>
      <c r="BV501" s="2637"/>
      <c r="BW501" s="2637"/>
      <c r="BX501" s="2637"/>
      <c r="BY501" s="2637"/>
      <c r="BZ501" s="351"/>
      <c r="CA501" s="2638"/>
      <c r="CB501" s="2639"/>
      <c r="CC501" s="2639"/>
      <c r="CD501" s="2637"/>
      <c r="CE501" s="2637"/>
      <c r="CF501" s="2637"/>
      <c r="CG501" s="2637"/>
      <c r="CH501" s="351"/>
      <c r="CI501" s="2638"/>
      <c r="CJ501" s="2639"/>
      <c r="CK501" s="2639"/>
      <c r="CL501" s="2637"/>
      <c r="CM501" s="2637"/>
      <c r="CN501" s="2637"/>
      <c r="CO501" s="2732"/>
      <c r="CP501" s="351"/>
      <c r="CQ501" s="2639"/>
      <c r="CR501" s="2639"/>
      <c r="CS501" s="2639"/>
      <c r="CT501" s="2637"/>
      <c r="CU501" s="2637"/>
      <c r="CV501" s="2637"/>
      <c r="CW501" s="2637"/>
      <c r="CX501" s="351"/>
      <c r="CY501" s="3547"/>
      <c r="CZ501" s="3548"/>
      <c r="DA501" s="3549"/>
      <c r="DB501" s="3547"/>
      <c r="DC501" s="3548"/>
      <c r="DD501" s="3549"/>
      <c r="DE501" s="3547"/>
      <c r="DF501" s="3548"/>
      <c r="DG501" s="3549"/>
      <c r="DH501" s="3543"/>
      <c r="DI501" s="3543"/>
      <c r="DJ501" s="3543"/>
      <c r="DK501" s="3543"/>
      <c r="DL501" s="3543"/>
      <c r="DM501" s="3543"/>
      <c r="DN501" s="3561"/>
      <c r="DO501" s="3562"/>
      <c r="DP501" s="1450" t="s">
        <v>1026</v>
      </c>
      <c r="DQ501" s="1440"/>
      <c r="DR501" s="1440"/>
      <c r="DS501" s="1441"/>
      <c r="DT501" s="200">
        <v>0</v>
      </c>
      <c r="DU501" s="200">
        <v>0</v>
      </c>
      <c r="DV501" s="200">
        <v>0</v>
      </c>
      <c r="DW501" s="200">
        <v>0</v>
      </c>
      <c r="DX501" s="200">
        <v>0</v>
      </c>
      <c r="DY501" s="397"/>
    </row>
    <row r="502" spans="1:129" s="1449" customFormat="1" ht="18" customHeight="1">
      <c r="A502" s="1448">
        <v>0</v>
      </c>
      <c r="B502" s="3567" t="s">
        <v>1044</v>
      </c>
      <c r="C502" s="3568"/>
      <c r="D502" s="3568"/>
      <c r="E502" s="3568"/>
      <c r="F502" s="3568"/>
      <c r="G502" s="3568"/>
      <c r="H502" s="3568"/>
      <c r="I502" s="3568"/>
      <c r="J502" s="3568"/>
      <c r="K502" s="3568"/>
      <c r="L502" s="3568"/>
      <c r="M502" s="3568"/>
      <c r="N502" s="3568"/>
      <c r="O502" s="3568"/>
      <c r="P502" s="3568"/>
      <c r="Q502" s="3568"/>
      <c r="R502" s="3568"/>
      <c r="S502" s="3568"/>
      <c r="T502" s="3568"/>
      <c r="U502" s="3568"/>
      <c r="V502" s="3568"/>
      <c r="W502" s="3568"/>
      <c r="X502" s="3568"/>
      <c r="Y502" s="3568"/>
      <c r="Z502" s="3568"/>
      <c r="AA502" s="3568"/>
      <c r="AB502" s="3568"/>
      <c r="AC502" s="3568"/>
      <c r="AD502" s="352"/>
      <c r="AE502" s="2641">
        <f>IF(ISTEXT(CY502),0,(CY502/CY496)*CQ494)</f>
        <v>75</v>
      </c>
      <c r="AF502" s="2642"/>
      <c r="AG502" s="2642"/>
      <c r="AH502" s="2640">
        <f>IF(ISTEXT(CY502),CY502,IF(AE502=CQ494,"chaque repas",IF(AE502=0,0,CQ494/AE502)))</f>
        <v>3.3333333333333335</v>
      </c>
      <c r="AI502" s="2640"/>
      <c r="AJ502" s="2640"/>
      <c r="AK502" s="2640"/>
      <c r="AL502" s="352"/>
      <c r="AM502" s="2641">
        <f>IF(ISTEXT(DB502),0,(DB502/CY496)*CQ494)</f>
        <v>75</v>
      </c>
      <c r="AN502" s="2642"/>
      <c r="AO502" s="2642"/>
      <c r="AP502" s="2640">
        <f>IF(ISTEXT(DB502),DB502,IF(AM502=CQ494,"chaque repas",IF(AM502=0,0,CQ494/AM502)))</f>
        <v>3.3333333333333335</v>
      </c>
      <c r="AQ502" s="2640"/>
      <c r="AR502" s="2640"/>
      <c r="AS502" s="2640"/>
      <c r="AT502" s="352"/>
      <c r="AU502" s="2641">
        <f>IF(ISTEXT(DE502),0,(DE502/CY496)*CQ494)</f>
        <v>75</v>
      </c>
      <c r="AV502" s="2642"/>
      <c r="AW502" s="2642"/>
      <c r="AX502" s="2640">
        <f>IF(ISTEXT(DE502),DE502,IF(AU502=CQ494,"chaque repas",IF(AU502=0,0,CQ494/AU502)))</f>
        <v>3.3333333333333335</v>
      </c>
      <c r="AY502" s="2640"/>
      <c r="AZ502" s="2640"/>
      <c r="BA502" s="2640"/>
      <c r="BB502" s="352"/>
      <c r="BC502" s="2641">
        <f>IF(ISTEXT(DH502),0,(DH502/CY496)*CQ494)</f>
        <v>50</v>
      </c>
      <c r="BD502" s="2642"/>
      <c r="BE502" s="2642"/>
      <c r="BF502" s="2640">
        <f>IF(ISTEXT(DH502),DH502,IF(BC502=CQ494,"chaque repas",IF(BC502=0,0,CQ494/BC502)))</f>
        <v>5</v>
      </c>
      <c r="BG502" s="2640"/>
      <c r="BH502" s="2640"/>
      <c r="BI502" s="2640"/>
      <c r="BJ502" s="352"/>
      <c r="BK502" s="2641">
        <f>IF(ISTEXT(DI502),0,(DI502/CY496)*CQ494)</f>
        <v>50</v>
      </c>
      <c r="BL502" s="2642"/>
      <c r="BM502" s="2642"/>
      <c r="BN502" s="2640">
        <f>IF(ISTEXT(DI502),DI502,IF(BK502=CQ494,"chaque repas",IF(BK502=0,0,CQ494/BK502)))</f>
        <v>5</v>
      </c>
      <c r="BO502" s="2640"/>
      <c r="BP502" s="2640"/>
      <c r="BQ502" s="2640"/>
      <c r="BR502" s="352"/>
      <c r="BS502" s="2641">
        <f>IF(ISTEXT(DJ502),0,(DJ502/CY496)*CQ494)</f>
        <v>87.5</v>
      </c>
      <c r="BT502" s="2642"/>
      <c r="BU502" s="2642"/>
      <c r="BV502" s="2640">
        <f>IF(ISTEXT(DJ502),DJ502,IF(BS502=CQ494,"chaque repas",IF(BS502=0,0,CQ494/BS502)))</f>
        <v>2.8571428571428572</v>
      </c>
      <c r="BW502" s="2640"/>
      <c r="BX502" s="2640"/>
      <c r="BY502" s="2640"/>
      <c r="BZ502" s="352"/>
      <c r="CA502" s="2641">
        <f>IF(ISTEXT(DK502),0,(DK502/CY496)*CQ494)</f>
        <v>100</v>
      </c>
      <c r="CB502" s="2642"/>
      <c r="CC502" s="2642"/>
      <c r="CD502" s="2640">
        <f>IF(ISTEXT(DK502),DK502,IF(CA502=CQ494,"chaque repas",IF(CA502=0,0,CQ494/CA502)))</f>
        <v>2.5</v>
      </c>
      <c r="CE502" s="2640"/>
      <c r="CF502" s="2640"/>
      <c r="CG502" s="2640"/>
      <c r="CH502" s="352"/>
      <c r="CI502" s="2641">
        <f>IF(ISTEXT(DL502),0,(DL502/DL496)*CQ494)</f>
        <v>89.285714285714292</v>
      </c>
      <c r="CJ502" s="2642"/>
      <c r="CK502" s="2642"/>
      <c r="CL502" s="2640">
        <f>IF(ISTEXT(DL502),DL502,IF(CI502=CQ494,"chaque repas",IF(CI502=0,0,CQ494/CI502)))</f>
        <v>2.8</v>
      </c>
      <c r="CM502" s="2640"/>
      <c r="CN502" s="2640"/>
      <c r="CO502" s="2731"/>
      <c r="CP502" s="352"/>
      <c r="CQ502" s="2642">
        <f>IF(ISTEXT(DM502),0,(DM502/DL496)*CQ494)</f>
        <v>107.14285714285714</v>
      </c>
      <c r="CR502" s="2642"/>
      <c r="CS502" s="2642"/>
      <c r="CT502" s="2640">
        <f>IF(ISTEXT(DM502),DM502,IF(CQ502=CQ494,"chaque repas",IF(CQ502=0,0,CQ494/CQ502)))</f>
        <v>2.3333333333333335</v>
      </c>
      <c r="CU502" s="2640"/>
      <c r="CV502" s="2640"/>
      <c r="CW502" s="2640"/>
      <c r="CX502" s="352"/>
      <c r="CY502" s="3544">
        <v>6</v>
      </c>
      <c r="CZ502" s="3545"/>
      <c r="DA502" s="3546"/>
      <c r="DB502" s="3544">
        <v>6</v>
      </c>
      <c r="DC502" s="3545"/>
      <c r="DD502" s="3546"/>
      <c r="DE502" s="3544">
        <v>6</v>
      </c>
      <c r="DF502" s="3545"/>
      <c r="DG502" s="3546"/>
      <c r="DH502" s="3550">
        <v>4</v>
      </c>
      <c r="DI502" s="3542">
        <v>4</v>
      </c>
      <c r="DJ502" s="3542">
        <v>7</v>
      </c>
      <c r="DK502" s="3542">
        <v>8</v>
      </c>
      <c r="DL502" s="3542">
        <v>10</v>
      </c>
      <c r="DM502" s="3542">
        <v>12</v>
      </c>
      <c r="DN502" s="3561"/>
      <c r="DO502" s="3562"/>
      <c r="DP502" s="1450" t="s">
        <v>1028</v>
      </c>
      <c r="DQ502" s="1440"/>
      <c r="DR502" s="1440"/>
      <c r="DS502" s="1441"/>
      <c r="DT502" s="200">
        <v>0</v>
      </c>
      <c r="DU502" s="200">
        <v>0</v>
      </c>
      <c r="DV502" s="200">
        <v>0</v>
      </c>
      <c r="DW502" s="200">
        <v>0</v>
      </c>
      <c r="DX502" s="200">
        <v>0</v>
      </c>
      <c r="DY502" s="397"/>
    </row>
    <row r="503" spans="1:129" s="1449" customFormat="1" ht="18" customHeight="1">
      <c r="A503" s="1448">
        <v>0</v>
      </c>
      <c r="B503" s="3567"/>
      <c r="C503" s="3568"/>
      <c r="D503" s="3568"/>
      <c r="E503" s="3568"/>
      <c r="F503" s="3568"/>
      <c r="G503" s="3568"/>
      <c r="H503" s="3568"/>
      <c r="I503" s="3568"/>
      <c r="J503" s="3568"/>
      <c r="K503" s="3568"/>
      <c r="L503" s="3568"/>
      <c r="M503" s="3568"/>
      <c r="N503" s="3568"/>
      <c r="O503" s="3568"/>
      <c r="P503" s="3568"/>
      <c r="Q503" s="3568"/>
      <c r="R503" s="3568"/>
      <c r="S503" s="3568"/>
      <c r="T503" s="3568"/>
      <c r="U503" s="3568"/>
      <c r="V503" s="3568"/>
      <c r="W503" s="3568"/>
      <c r="X503" s="3568"/>
      <c r="Y503" s="3568"/>
      <c r="Z503" s="3568"/>
      <c r="AA503" s="3568"/>
      <c r="AB503" s="3568"/>
      <c r="AC503" s="3568"/>
      <c r="AD503" s="352"/>
      <c r="AE503" s="2641"/>
      <c r="AF503" s="2642"/>
      <c r="AG503" s="2642"/>
      <c r="AH503" s="2640"/>
      <c r="AI503" s="2640"/>
      <c r="AJ503" s="2640"/>
      <c r="AK503" s="2640"/>
      <c r="AL503" s="352"/>
      <c r="AM503" s="2641"/>
      <c r="AN503" s="2642"/>
      <c r="AO503" s="2642"/>
      <c r="AP503" s="2640"/>
      <c r="AQ503" s="2640"/>
      <c r="AR503" s="2640"/>
      <c r="AS503" s="2640"/>
      <c r="AT503" s="352"/>
      <c r="AU503" s="2641"/>
      <c r="AV503" s="2642"/>
      <c r="AW503" s="2642"/>
      <c r="AX503" s="2640"/>
      <c r="AY503" s="2640"/>
      <c r="AZ503" s="2640"/>
      <c r="BA503" s="2640"/>
      <c r="BB503" s="352"/>
      <c r="BC503" s="2641"/>
      <c r="BD503" s="2642"/>
      <c r="BE503" s="2642"/>
      <c r="BF503" s="2640"/>
      <c r="BG503" s="2640"/>
      <c r="BH503" s="2640"/>
      <c r="BI503" s="2640"/>
      <c r="BJ503" s="352"/>
      <c r="BK503" s="2641"/>
      <c r="BL503" s="2642"/>
      <c r="BM503" s="2642"/>
      <c r="BN503" s="2640"/>
      <c r="BO503" s="2640"/>
      <c r="BP503" s="2640"/>
      <c r="BQ503" s="2640"/>
      <c r="BR503" s="352"/>
      <c r="BS503" s="2641"/>
      <c r="BT503" s="2642"/>
      <c r="BU503" s="2642"/>
      <c r="BV503" s="2640"/>
      <c r="BW503" s="2640"/>
      <c r="BX503" s="2640"/>
      <c r="BY503" s="2640"/>
      <c r="BZ503" s="352"/>
      <c r="CA503" s="2641"/>
      <c r="CB503" s="2642"/>
      <c r="CC503" s="2642"/>
      <c r="CD503" s="2640"/>
      <c r="CE503" s="2640"/>
      <c r="CF503" s="2640"/>
      <c r="CG503" s="2640"/>
      <c r="CH503" s="352"/>
      <c r="CI503" s="2641"/>
      <c r="CJ503" s="2642"/>
      <c r="CK503" s="2642"/>
      <c r="CL503" s="2640"/>
      <c r="CM503" s="2640"/>
      <c r="CN503" s="2640"/>
      <c r="CO503" s="2731"/>
      <c r="CP503" s="352"/>
      <c r="CQ503" s="2642"/>
      <c r="CR503" s="2642"/>
      <c r="CS503" s="2642"/>
      <c r="CT503" s="2640"/>
      <c r="CU503" s="2640"/>
      <c r="CV503" s="2640"/>
      <c r="CW503" s="2640"/>
      <c r="CX503" s="352"/>
      <c r="CY503" s="3547"/>
      <c r="CZ503" s="3548"/>
      <c r="DA503" s="3549"/>
      <c r="DB503" s="3547"/>
      <c r="DC503" s="3548"/>
      <c r="DD503" s="3549"/>
      <c r="DE503" s="3547"/>
      <c r="DF503" s="3548"/>
      <c r="DG503" s="3549"/>
      <c r="DH503" s="3551"/>
      <c r="DI503" s="3543"/>
      <c r="DJ503" s="3543"/>
      <c r="DK503" s="3543"/>
      <c r="DL503" s="3543"/>
      <c r="DM503" s="3543"/>
      <c r="DN503" s="3563"/>
      <c r="DO503" s="3564"/>
      <c r="DP503" s="392">
        <v>3.5</v>
      </c>
      <c r="DQ503" s="1451" t="s">
        <v>1030</v>
      </c>
      <c r="DR503" s="1440"/>
      <c r="DS503" s="1441"/>
      <c r="DT503" s="200">
        <v>0</v>
      </c>
      <c r="DU503" s="200">
        <v>0</v>
      </c>
      <c r="DV503" s="200">
        <v>0</v>
      </c>
      <c r="DW503" s="200">
        <v>0</v>
      </c>
      <c r="DX503" s="200">
        <v>0</v>
      </c>
      <c r="DY503" s="397"/>
    </row>
    <row r="504" spans="1:129" s="1449" customFormat="1" ht="18" customHeight="1">
      <c r="A504" s="1448">
        <v>0</v>
      </c>
      <c r="B504" s="355"/>
      <c r="C504" s="356"/>
      <c r="D504" s="356"/>
      <c r="E504" s="356"/>
      <c r="F504" s="356"/>
      <c r="G504" s="356"/>
      <c r="H504" s="356"/>
      <c r="I504" s="356"/>
      <c r="J504" s="356"/>
      <c r="K504" s="356"/>
      <c r="L504" s="356"/>
      <c r="M504" s="356"/>
      <c r="N504" s="356"/>
      <c r="O504" s="356"/>
      <c r="P504" s="356"/>
      <c r="Q504" s="356"/>
      <c r="R504" s="356"/>
      <c r="S504" s="356"/>
      <c r="T504" s="356"/>
      <c r="U504" s="356"/>
      <c r="V504" s="356"/>
      <c r="W504" s="356"/>
      <c r="X504" s="356"/>
      <c r="Y504" s="356"/>
      <c r="Z504" s="356"/>
      <c r="AA504" s="356"/>
      <c r="AB504" s="356"/>
      <c r="AC504" s="356"/>
      <c r="AD504" s="354"/>
      <c r="AE504" s="2620" t="s">
        <v>301</v>
      </c>
      <c r="AF504" s="2620"/>
      <c r="AG504" s="2620"/>
      <c r="AH504" s="2620"/>
      <c r="AI504" s="2620"/>
      <c r="AJ504" s="2620"/>
      <c r="AK504" s="2620"/>
      <c r="AL504" s="354"/>
      <c r="AM504" s="2620" t="s">
        <v>302</v>
      </c>
      <c r="AN504" s="2620"/>
      <c r="AO504" s="2620"/>
      <c r="AP504" s="2620"/>
      <c r="AQ504" s="2620"/>
      <c r="AR504" s="2620"/>
      <c r="AS504" s="2620"/>
      <c r="AT504" s="354"/>
      <c r="AU504" s="2620" t="s">
        <v>303</v>
      </c>
      <c r="AV504" s="2620"/>
      <c r="AW504" s="2620"/>
      <c r="AX504" s="2620"/>
      <c r="AY504" s="2620"/>
      <c r="AZ504" s="2620"/>
      <c r="BA504" s="2620"/>
      <c r="BB504" s="354"/>
      <c r="BC504" s="2620" t="s">
        <v>304</v>
      </c>
      <c r="BD504" s="2620"/>
      <c r="BE504" s="2620"/>
      <c r="BF504" s="2620"/>
      <c r="BG504" s="2620"/>
      <c r="BH504" s="2620"/>
      <c r="BI504" s="2620"/>
      <c r="BJ504" s="354"/>
      <c r="BK504" s="2620" t="s">
        <v>305</v>
      </c>
      <c r="BL504" s="2620"/>
      <c r="BM504" s="2620"/>
      <c r="BN504" s="2620"/>
      <c r="BO504" s="2620"/>
      <c r="BP504" s="2620"/>
      <c r="BQ504" s="2620"/>
      <c r="BR504" s="354"/>
      <c r="BS504" s="2620" t="s">
        <v>1019</v>
      </c>
      <c r="BT504" s="2620"/>
      <c r="BU504" s="2620"/>
      <c r="BV504" s="2620"/>
      <c r="BW504" s="2620"/>
      <c r="BX504" s="2620"/>
      <c r="BY504" s="2620"/>
      <c r="BZ504" s="354"/>
      <c r="CA504" s="2620" t="s">
        <v>1020</v>
      </c>
      <c r="CB504" s="2620"/>
      <c r="CC504" s="2620"/>
      <c r="CD504" s="2620"/>
      <c r="CE504" s="2620"/>
      <c r="CF504" s="2620"/>
      <c r="CG504" s="2620"/>
      <c r="CH504" s="354"/>
      <c r="CI504" s="2621" t="s">
        <v>1019</v>
      </c>
      <c r="CJ504" s="2622"/>
      <c r="CK504" s="2622"/>
      <c r="CL504" s="2622"/>
      <c r="CM504" s="2622"/>
      <c r="CN504" s="2622"/>
      <c r="CO504" s="2622"/>
      <c r="CP504" s="354"/>
      <c r="CQ504" s="2622" t="s">
        <v>1020</v>
      </c>
      <c r="CR504" s="2622"/>
      <c r="CS504" s="2622"/>
      <c r="CT504" s="2622"/>
      <c r="CU504" s="2622"/>
      <c r="CV504" s="2622"/>
      <c r="CW504" s="2622"/>
      <c r="CX504" s="354"/>
      <c r="CY504" s="2623" t="s">
        <v>301</v>
      </c>
      <c r="CZ504" s="2623"/>
      <c r="DA504" s="2623"/>
      <c r="DB504" s="2624" t="s">
        <v>302</v>
      </c>
      <c r="DC504" s="2624"/>
      <c r="DD504" s="2624"/>
      <c r="DE504" s="2623" t="s">
        <v>303</v>
      </c>
      <c r="DF504" s="2623"/>
      <c r="DG504" s="2623"/>
      <c r="DH504" s="608" t="s">
        <v>304</v>
      </c>
      <c r="DI504" s="1297" t="s">
        <v>305</v>
      </c>
      <c r="DJ504" s="358" t="s">
        <v>1019</v>
      </c>
      <c r="DK504" s="1296" t="s">
        <v>1020</v>
      </c>
      <c r="DL504" s="609" t="s">
        <v>1019</v>
      </c>
      <c r="DM504" s="1298" t="s">
        <v>1020</v>
      </c>
      <c r="DN504" s="1452"/>
      <c r="DO504" s="1453"/>
      <c r="DP504" s="1454" t="s">
        <v>986</v>
      </c>
      <c r="DQ504" s="1440"/>
      <c r="DR504" s="1440"/>
      <c r="DS504" s="1441"/>
      <c r="DT504" s="200">
        <v>0</v>
      </c>
      <c r="DU504" s="200">
        <v>0</v>
      </c>
      <c r="DV504" s="200">
        <v>0</v>
      </c>
      <c r="DW504" s="200">
        <v>0</v>
      </c>
      <c r="DX504" s="200">
        <v>0</v>
      </c>
      <c r="DY504" s="397"/>
    </row>
    <row r="505" spans="1:129" s="1449" customFormat="1" ht="18" customHeight="1">
      <c r="A505" s="1448">
        <v>0</v>
      </c>
      <c r="B505" s="290" t="s">
        <v>1005</v>
      </c>
      <c r="C505" s="364"/>
      <c r="D505" s="364"/>
      <c r="E505" s="364"/>
      <c r="F505" s="364"/>
      <c r="G505" s="364"/>
      <c r="H505" s="364"/>
      <c r="I505" s="364"/>
      <c r="J505" s="364"/>
      <c r="K505" s="364"/>
      <c r="L505" s="364"/>
      <c r="M505" s="364"/>
      <c r="N505" s="364"/>
      <c r="O505" s="364"/>
      <c r="P505" s="364"/>
      <c r="Q505" s="364"/>
      <c r="R505" s="364"/>
      <c r="S505" s="364"/>
      <c r="T505" s="364"/>
      <c r="U505" s="364"/>
      <c r="V505" s="364"/>
      <c r="W505" s="364"/>
      <c r="X505" s="364"/>
      <c r="Y505" s="364"/>
      <c r="Z505" s="364"/>
      <c r="AA505" s="364"/>
      <c r="AB505" s="364"/>
      <c r="AC505" s="364"/>
      <c r="AD505" s="610"/>
      <c r="AE505" s="1302"/>
      <c r="AF505" s="1302"/>
      <c r="AG505" s="1302"/>
      <c r="AH505" s="1302"/>
      <c r="AI505" s="1302"/>
      <c r="AJ505" s="1302"/>
      <c r="AK505" s="1302"/>
      <c r="AL505" s="610"/>
      <c r="AM505" s="1302"/>
      <c r="AN505" s="1302"/>
      <c r="AO505" s="1302"/>
      <c r="AP505" s="1302"/>
      <c r="AQ505" s="1302"/>
      <c r="AR505" s="1302"/>
      <c r="AS505" s="1302"/>
      <c r="AT505" s="610"/>
      <c r="AU505" s="1302"/>
      <c r="AV505" s="1302"/>
      <c r="AW505" s="1302"/>
      <c r="AX505" s="1302"/>
      <c r="AY505" s="1302"/>
      <c r="AZ505" s="1302"/>
      <c r="BA505" s="1302"/>
      <c r="BB505" s="610"/>
      <c r="BC505" s="1302"/>
      <c r="BD505" s="1302"/>
      <c r="BE505" s="1302"/>
      <c r="BF505" s="1302"/>
      <c r="BG505" s="1302"/>
      <c r="BH505" s="1302"/>
      <c r="BI505" s="1302"/>
      <c r="BJ505" s="610"/>
      <c r="BK505" s="1302"/>
      <c r="BL505" s="1302"/>
      <c r="BM505" s="1302"/>
      <c r="BN505" s="1302"/>
      <c r="BO505" s="1302"/>
      <c r="BP505" s="1302"/>
      <c r="BQ505" s="382"/>
      <c r="BR505" s="354"/>
      <c r="BS505" s="2653" t="s">
        <v>1050</v>
      </c>
      <c r="BT505" s="2654"/>
      <c r="BU505" s="2654"/>
      <c r="BV505" s="2654"/>
      <c r="BW505" s="2654"/>
      <c r="BX505" s="2654"/>
      <c r="BY505" s="2655"/>
      <c r="BZ505" s="354"/>
      <c r="CA505" s="2659" t="s">
        <v>1051</v>
      </c>
      <c r="CB505" s="2660"/>
      <c r="CC505" s="2660"/>
      <c r="CD505" s="2660"/>
      <c r="CE505" s="2660"/>
      <c r="CF505" s="2660"/>
      <c r="CG505" s="2660"/>
      <c r="CH505" s="354"/>
      <c r="CI505" s="2663" t="s">
        <v>1050</v>
      </c>
      <c r="CJ505" s="2664"/>
      <c r="CK505" s="2664"/>
      <c r="CL505" s="2664"/>
      <c r="CM505" s="2664"/>
      <c r="CN505" s="2664"/>
      <c r="CO505" s="2664"/>
      <c r="CP505" s="354"/>
      <c r="CQ505" s="2664" t="s">
        <v>1051</v>
      </c>
      <c r="CR505" s="2664"/>
      <c r="CS505" s="2664"/>
      <c r="CT505" s="2664"/>
      <c r="CU505" s="2664"/>
      <c r="CV505" s="2664"/>
      <c r="CW505" s="2664"/>
      <c r="CX505" s="354"/>
      <c r="CY505" s="1302"/>
      <c r="CZ505" s="1302"/>
      <c r="DA505" s="1302"/>
      <c r="DB505" s="1302"/>
      <c r="DC505" s="1302"/>
      <c r="DD505" s="1302"/>
      <c r="DE505" s="1302"/>
      <c r="DF505" s="1302"/>
      <c r="DG505" s="1302"/>
      <c r="DH505" s="1302"/>
      <c r="DI505" s="1303"/>
      <c r="DJ505" s="3534" t="s">
        <v>1052</v>
      </c>
      <c r="DK505" s="3536" t="s">
        <v>1053</v>
      </c>
      <c r="DL505" s="2645" t="s">
        <v>1054</v>
      </c>
      <c r="DM505" s="2647" t="s">
        <v>1055</v>
      </c>
      <c r="DN505" s="3538"/>
      <c r="DO505" s="3539"/>
      <c r="DP505" s="1455" t="s">
        <v>987</v>
      </c>
      <c r="DQ505" s="1445"/>
      <c r="DR505" s="1445"/>
      <c r="DS505" s="1446"/>
      <c r="DT505" s="200">
        <v>0</v>
      </c>
      <c r="DU505" s="200">
        <v>0</v>
      </c>
      <c r="DV505" s="200">
        <v>0</v>
      </c>
      <c r="DW505" s="200">
        <v>0</v>
      </c>
      <c r="DX505" s="200">
        <v>0</v>
      </c>
      <c r="DY505" s="397"/>
    </row>
    <row r="506" spans="1:129" s="1449" customFormat="1" ht="18" customHeight="1">
      <c r="A506" s="1448">
        <v>0</v>
      </c>
      <c r="B506" s="290" t="s">
        <v>295</v>
      </c>
      <c r="C506" s="364"/>
      <c r="D506" s="364"/>
      <c r="E506" s="364"/>
      <c r="F506" s="364"/>
      <c r="G506" s="364"/>
      <c r="H506" s="364"/>
      <c r="I506" s="364"/>
      <c r="J506" s="364"/>
      <c r="K506" s="364"/>
      <c r="L506" s="364"/>
      <c r="M506" s="364"/>
      <c r="N506" s="364"/>
      <c r="O506" s="364"/>
      <c r="P506" s="364"/>
      <c r="Q506" s="364"/>
      <c r="R506" s="364"/>
      <c r="S506" s="364"/>
      <c r="T506" s="364"/>
      <c r="U506" s="364"/>
      <c r="V506" s="364"/>
      <c r="W506" s="364"/>
      <c r="X506" s="364"/>
      <c r="Y506" s="364"/>
      <c r="Z506" s="364"/>
      <c r="AA506" s="364"/>
      <c r="AB506" s="364"/>
      <c r="AC506" s="364"/>
      <c r="AD506" s="610"/>
      <c r="AE506" s="1302"/>
      <c r="AF506" s="1302"/>
      <c r="AG506" s="1302"/>
      <c r="AH506" s="1302"/>
      <c r="AI506" s="1302"/>
      <c r="AJ506" s="1302"/>
      <c r="AK506" s="1302"/>
      <c r="AL506" s="610"/>
      <c r="AM506" s="1302"/>
      <c r="AN506" s="1302"/>
      <c r="AO506" s="1302"/>
      <c r="AP506" s="1302"/>
      <c r="AQ506" s="1302"/>
      <c r="AR506" s="1302"/>
      <c r="AS506" s="1302"/>
      <c r="AT506" s="610"/>
      <c r="AU506" s="1302"/>
      <c r="AV506" s="1302"/>
      <c r="AW506" s="1302"/>
      <c r="AX506" s="1302"/>
      <c r="AY506" s="1302"/>
      <c r="AZ506" s="1302"/>
      <c r="BA506" s="1302"/>
      <c r="BB506" s="610"/>
      <c r="BC506" s="1302"/>
      <c r="BD506" s="1302"/>
      <c r="BE506" s="1302"/>
      <c r="BF506" s="1302"/>
      <c r="BG506" s="1302"/>
      <c r="BH506" s="1302"/>
      <c r="BI506" s="1302"/>
      <c r="BJ506" s="610"/>
      <c r="BK506" s="1302"/>
      <c r="BL506" s="1302"/>
      <c r="BM506" s="1302"/>
      <c r="BN506" s="1302"/>
      <c r="BO506" s="1302"/>
      <c r="BP506" s="1302"/>
      <c r="BQ506" s="382"/>
      <c r="BR506" s="354"/>
      <c r="BS506" s="2653"/>
      <c r="BT506" s="2654"/>
      <c r="BU506" s="2654"/>
      <c r="BV506" s="2654"/>
      <c r="BW506" s="2654"/>
      <c r="BX506" s="2654"/>
      <c r="BY506" s="2655"/>
      <c r="BZ506" s="354"/>
      <c r="CA506" s="2659"/>
      <c r="CB506" s="2660"/>
      <c r="CC506" s="2660"/>
      <c r="CD506" s="2660"/>
      <c r="CE506" s="2660"/>
      <c r="CF506" s="2660"/>
      <c r="CG506" s="2660"/>
      <c r="CH506" s="354"/>
      <c r="CI506" s="2663"/>
      <c r="CJ506" s="2664"/>
      <c r="CK506" s="2664"/>
      <c r="CL506" s="2664"/>
      <c r="CM506" s="2664"/>
      <c r="CN506" s="2664"/>
      <c r="CO506" s="2664"/>
      <c r="CP506" s="354"/>
      <c r="CQ506" s="2664"/>
      <c r="CR506" s="2664"/>
      <c r="CS506" s="2664"/>
      <c r="CT506" s="2664"/>
      <c r="CU506" s="2664"/>
      <c r="CV506" s="2664"/>
      <c r="CW506" s="2664"/>
      <c r="CX506" s="354"/>
      <c r="CY506" s="1302"/>
      <c r="CZ506" s="1302"/>
      <c r="DA506" s="1302"/>
      <c r="DB506" s="1302"/>
      <c r="DC506" s="1302"/>
      <c r="DD506" s="1302"/>
      <c r="DE506" s="1302"/>
      <c r="DF506" s="1302"/>
      <c r="DG506" s="1302"/>
      <c r="DH506" s="1302"/>
      <c r="DI506" s="1303"/>
      <c r="DJ506" s="3534"/>
      <c r="DK506" s="3536"/>
      <c r="DL506" s="2645"/>
      <c r="DM506" s="2647"/>
      <c r="DN506" s="3538"/>
      <c r="DO506" s="3539"/>
      <c r="DP506" s="200">
        <v>0</v>
      </c>
      <c r="DQ506" s="200">
        <v>0</v>
      </c>
      <c r="DR506" s="200">
        <v>0</v>
      </c>
      <c r="DS506" s="200">
        <v>0</v>
      </c>
      <c r="DT506" s="200">
        <v>0</v>
      </c>
      <c r="DU506" s="200">
        <v>0</v>
      </c>
      <c r="DV506" s="200">
        <v>0</v>
      </c>
      <c r="DW506" s="200">
        <v>0</v>
      </c>
      <c r="DX506" s="200">
        <v>0</v>
      </c>
      <c r="DY506" s="397"/>
    </row>
    <row r="507" spans="1:129" s="1449" customFormat="1" ht="18" customHeight="1">
      <c r="A507" s="1448">
        <v>0</v>
      </c>
      <c r="B507" s="290" t="s">
        <v>296</v>
      </c>
      <c r="C507" s="364"/>
      <c r="D507" s="364"/>
      <c r="E507" s="364"/>
      <c r="F507" s="364"/>
      <c r="G507" s="364"/>
      <c r="H507" s="364"/>
      <c r="I507" s="364"/>
      <c r="J507" s="364"/>
      <c r="K507" s="364"/>
      <c r="L507" s="364"/>
      <c r="M507" s="364"/>
      <c r="N507" s="364"/>
      <c r="O507" s="364"/>
      <c r="P507" s="364"/>
      <c r="Q507" s="364"/>
      <c r="R507" s="364"/>
      <c r="S507" s="364"/>
      <c r="T507" s="364"/>
      <c r="U507" s="364"/>
      <c r="V507" s="364"/>
      <c r="W507" s="364"/>
      <c r="X507" s="364"/>
      <c r="Y507" s="364"/>
      <c r="Z507" s="364"/>
      <c r="AA507" s="364"/>
      <c r="AB507" s="364"/>
      <c r="AC507" s="364"/>
      <c r="AD507" s="610"/>
      <c r="AE507" s="1302"/>
      <c r="AF507" s="1302"/>
      <c r="AG507" s="1302"/>
      <c r="AH507" s="1302"/>
      <c r="AI507" s="1302"/>
      <c r="AJ507" s="1302"/>
      <c r="AK507" s="1302"/>
      <c r="AL507" s="610"/>
      <c r="AM507" s="1302"/>
      <c r="AN507" s="1302"/>
      <c r="AO507" s="1302"/>
      <c r="AP507" s="1302"/>
      <c r="AQ507" s="1302"/>
      <c r="AR507" s="1302"/>
      <c r="AS507" s="1302"/>
      <c r="AT507" s="610"/>
      <c r="AU507" s="1302"/>
      <c r="AV507" s="1302"/>
      <c r="AW507" s="1302"/>
      <c r="AX507" s="1302"/>
      <c r="AY507" s="1302"/>
      <c r="AZ507" s="1302"/>
      <c r="BA507" s="1302"/>
      <c r="BB507" s="610"/>
      <c r="BC507" s="1302"/>
      <c r="BD507" s="1302"/>
      <c r="BE507" s="1302"/>
      <c r="BF507" s="1302"/>
      <c r="BG507" s="1302"/>
      <c r="BH507" s="1302"/>
      <c r="BI507" s="1302"/>
      <c r="BJ507" s="610"/>
      <c r="BK507" s="1302"/>
      <c r="BL507" s="1302"/>
      <c r="BM507" s="1302"/>
      <c r="BN507" s="1302"/>
      <c r="BO507" s="1302"/>
      <c r="BP507" s="1302"/>
      <c r="BQ507" s="382"/>
      <c r="BR507" s="354"/>
      <c r="BS507" s="2653"/>
      <c r="BT507" s="2654"/>
      <c r="BU507" s="2654"/>
      <c r="BV507" s="2654"/>
      <c r="BW507" s="2654"/>
      <c r="BX507" s="2654"/>
      <c r="BY507" s="2655"/>
      <c r="BZ507" s="354"/>
      <c r="CA507" s="2659"/>
      <c r="CB507" s="2660"/>
      <c r="CC507" s="2660"/>
      <c r="CD507" s="2660"/>
      <c r="CE507" s="2660"/>
      <c r="CF507" s="2660"/>
      <c r="CG507" s="2660"/>
      <c r="CH507" s="354"/>
      <c r="CI507" s="2663"/>
      <c r="CJ507" s="2664"/>
      <c r="CK507" s="2664"/>
      <c r="CL507" s="2664"/>
      <c r="CM507" s="2664"/>
      <c r="CN507" s="2664"/>
      <c r="CO507" s="2664"/>
      <c r="CP507" s="354"/>
      <c r="CQ507" s="2664"/>
      <c r="CR507" s="2664"/>
      <c r="CS507" s="2664"/>
      <c r="CT507" s="2664"/>
      <c r="CU507" s="2664"/>
      <c r="CV507" s="2664"/>
      <c r="CW507" s="2664"/>
      <c r="CX507" s="354"/>
      <c r="CY507" s="1302"/>
      <c r="CZ507" s="1302"/>
      <c r="DA507" s="1302"/>
      <c r="DB507" s="1302"/>
      <c r="DC507" s="1302"/>
      <c r="DD507" s="1302"/>
      <c r="DE507" s="1302"/>
      <c r="DF507" s="1302"/>
      <c r="DG507" s="1302"/>
      <c r="DH507" s="1302"/>
      <c r="DI507" s="1303"/>
      <c r="DJ507" s="3534"/>
      <c r="DK507" s="3536"/>
      <c r="DL507" s="2645"/>
      <c r="DM507" s="2647"/>
      <c r="DN507" s="3538"/>
      <c r="DO507" s="3539"/>
      <c r="DP507" s="200">
        <v>0</v>
      </c>
      <c r="DQ507" s="200">
        <v>0</v>
      </c>
      <c r="DR507" s="200">
        <v>0</v>
      </c>
      <c r="DS507" s="200">
        <v>0</v>
      </c>
      <c r="DT507" s="200">
        <v>0</v>
      </c>
      <c r="DU507" s="200">
        <v>0</v>
      </c>
      <c r="DV507" s="200">
        <v>0</v>
      </c>
      <c r="DW507" s="200">
        <v>0</v>
      </c>
      <c r="DX507" s="200">
        <v>0</v>
      </c>
      <c r="DY507" s="397"/>
    </row>
    <row r="508" spans="1:129" s="1449" customFormat="1" ht="18" customHeight="1">
      <c r="A508" s="1448">
        <v>0</v>
      </c>
      <c r="B508" s="290" t="s">
        <v>297</v>
      </c>
      <c r="C508" s="364"/>
      <c r="D508" s="364"/>
      <c r="E508" s="364"/>
      <c r="F508" s="364"/>
      <c r="G508" s="364"/>
      <c r="H508" s="364"/>
      <c r="I508" s="364"/>
      <c r="J508" s="364"/>
      <c r="K508" s="364"/>
      <c r="L508" s="364"/>
      <c r="M508" s="364"/>
      <c r="N508" s="364"/>
      <c r="O508" s="364"/>
      <c r="P508" s="364"/>
      <c r="Q508" s="364"/>
      <c r="R508" s="364"/>
      <c r="S508" s="364"/>
      <c r="T508" s="364"/>
      <c r="U508" s="364"/>
      <c r="V508" s="364"/>
      <c r="W508" s="364"/>
      <c r="X508" s="364"/>
      <c r="Y508" s="364"/>
      <c r="Z508" s="364"/>
      <c r="AA508" s="364"/>
      <c r="AB508" s="364"/>
      <c r="AC508" s="364"/>
      <c r="AD508" s="610"/>
      <c r="AE508" s="1302"/>
      <c r="AF508" s="1302"/>
      <c r="AG508" s="1302"/>
      <c r="AH508" s="1302"/>
      <c r="AI508" s="1302"/>
      <c r="AJ508" s="1302"/>
      <c r="AK508" s="1302"/>
      <c r="AL508" s="610"/>
      <c r="AM508" s="1302"/>
      <c r="AN508" s="1302"/>
      <c r="AO508" s="1302"/>
      <c r="AP508" s="1302"/>
      <c r="AQ508" s="1302"/>
      <c r="AR508" s="1302"/>
      <c r="AS508" s="1302"/>
      <c r="AT508" s="610"/>
      <c r="AU508" s="1302"/>
      <c r="AV508" s="1302"/>
      <c r="AW508" s="1302"/>
      <c r="AX508" s="1302"/>
      <c r="AY508" s="1302"/>
      <c r="AZ508" s="1302"/>
      <c r="BA508" s="1302"/>
      <c r="BB508" s="610"/>
      <c r="BC508" s="1302"/>
      <c r="BD508" s="1302"/>
      <c r="BE508" s="1302"/>
      <c r="BF508" s="1302"/>
      <c r="BG508" s="1302"/>
      <c r="BH508" s="1302"/>
      <c r="BI508" s="1302"/>
      <c r="BJ508" s="610"/>
      <c r="BK508" s="1302"/>
      <c r="BL508" s="1302"/>
      <c r="BM508" s="1302"/>
      <c r="BN508" s="1302"/>
      <c r="BO508" s="1302"/>
      <c r="BP508" s="1302"/>
      <c r="BQ508" s="382"/>
      <c r="BR508" s="354"/>
      <c r="BS508" s="2653"/>
      <c r="BT508" s="2654"/>
      <c r="BU508" s="2654"/>
      <c r="BV508" s="2654"/>
      <c r="BW508" s="2654"/>
      <c r="BX508" s="2654"/>
      <c r="BY508" s="2655"/>
      <c r="BZ508" s="354"/>
      <c r="CA508" s="2659"/>
      <c r="CB508" s="2660"/>
      <c r="CC508" s="2660"/>
      <c r="CD508" s="2660"/>
      <c r="CE508" s="2660"/>
      <c r="CF508" s="2660"/>
      <c r="CG508" s="2660"/>
      <c r="CH508" s="354"/>
      <c r="CI508" s="2663"/>
      <c r="CJ508" s="2664"/>
      <c r="CK508" s="2664"/>
      <c r="CL508" s="2664"/>
      <c r="CM508" s="2664"/>
      <c r="CN508" s="2664"/>
      <c r="CO508" s="2664"/>
      <c r="CP508" s="354"/>
      <c r="CQ508" s="2664"/>
      <c r="CR508" s="2664"/>
      <c r="CS508" s="2664"/>
      <c r="CT508" s="2664"/>
      <c r="CU508" s="2664"/>
      <c r="CV508" s="2664"/>
      <c r="CW508" s="2664"/>
      <c r="CX508" s="354"/>
      <c r="CY508" s="1302"/>
      <c r="CZ508" s="1302"/>
      <c r="DA508" s="1302"/>
      <c r="DB508" s="1302"/>
      <c r="DC508" s="1302"/>
      <c r="DD508" s="1302"/>
      <c r="DE508" s="1302"/>
      <c r="DF508" s="1302"/>
      <c r="DG508" s="1302"/>
      <c r="DH508" s="1302"/>
      <c r="DI508" s="1303"/>
      <c r="DJ508" s="3534"/>
      <c r="DK508" s="3536"/>
      <c r="DL508" s="2645"/>
      <c r="DM508" s="2647"/>
      <c r="DN508" s="3538"/>
      <c r="DO508" s="3539"/>
      <c r="DP508" s="200">
        <v>0</v>
      </c>
      <c r="DQ508" s="200">
        <v>0</v>
      </c>
      <c r="DR508" s="200">
        <v>0</v>
      </c>
      <c r="DS508" s="200">
        <v>0</v>
      </c>
      <c r="DT508" s="200">
        <v>0</v>
      </c>
      <c r="DU508" s="200">
        <v>0</v>
      </c>
      <c r="DV508" s="200">
        <v>0</v>
      </c>
      <c r="DW508" s="200">
        <v>0</v>
      </c>
      <c r="DX508" s="200">
        <v>0</v>
      </c>
      <c r="DY508" s="397"/>
    </row>
    <row r="509" spans="1:129" s="1449" customFormat="1" ht="18" customHeight="1">
      <c r="A509" s="1448">
        <v>0</v>
      </c>
      <c r="B509" s="367" t="s">
        <v>1009</v>
      </c>
      <c r="C509" s="368"/>
      <c r="D509" s="368"/>
      <c r="E509" s="368"/>
      <c r="F509" s="368"/>
      <c r="G509" s="368"/>
      <c r="H509" s="368"/>
      <c r="I509" s="368"/>
      <c r="J509" s="368"/>
      <c r="K509" s="368"/>
      <c r="L509" s="368"/>
      <c r="M509" s="368"/>
      <c r="N509" s="368"/>
      <c r="O509" s="368"/>
      <c r="P509" s="368"/>
      <c r="Q509" s="368"/>
      <c r="R509" s="368"/>
      <c r="S509" s="368"/>
      <c r="T509" s="368"/>
      <c r="U509" s="368"/>
      <c r="V509" s="368"/>
      <c r="W509" s="368"/>
      <c r="X509" s="368"/>
      <c r="Y509" s="368"/>
      <c r="Z509" s="368"/>
      <c r="AA509" s="368"/>
      <c r="AB509" s="368"/>
      <c r="AC509" s="368"/>
      <c r="AD509" s="385"/>
      <c r="AE509" s="369"/>
      <c r="AF509" s="369"/>
      <c r="AG509" s="369"/>
      <c r="AH509" s="369"/>
      <c r="AI509" s="369"/>
      <c r="AJ509" s="369"/>
      <c r="AK509" s="369"/>
      <c r="AL509" s="385"/>
      <c r="AM509" s="369"/>
      <c r="AN509" s="369"/>
      <c r="AO509" s="369"/>
      <c r="AP509" s="369"/>
      <c r="AQ509" s="369"/>
      <c r="AR509" s="369"/>
      <c r="AS509" s="369"/>
      <c r="AT509" s="385"/>
      <c r="AU509" s="369"/>
      <c r="AV509" s="369"/>
      <c r="AW509" s="369"/>
      <c r="AX509" s="369"/>
      <c r="AY509" s="369"/>
      <c r="AZ509" s="369"/>
      <c r="BA509" s="369"/>
      <c r="BB509" s="385"/>
      <c r="BC509" s="369"/>
      <c r="BD509" s="369"/>
      <c r="BE509" s="369"/>
      <c r="BF509" s="369"/>
      <c r="BG509" s="369"/>
      <c r="BH509" s="369"/>
      <c r="BI509" s="369"/>
      <c r="BJ509" s="385"/>
      <c r="BK509" s="369"/>
      <c r="BL509" s="369"/>
      <c r="BM509" s="369"/>
      <c r="BN509" s="369"/>
      <c r="BO509" s="369"/>
      <c r="BP509" s="369"/>
      <c r="BQ509" s="383"/>
      <c r="BR509" s="354"/>
      <c r="BS509" s="2656"/>
      <c r="BT509" s="2657"/>
      <c r="BU509" s="2657"/>
      <c r="BV509" s="2657"/>
      <c r="BW509" s="2657"/>
      <c r="BX509" s="2657"/>
      <c r="BY509" s="2658"/>
      <c r="BZ509" s="354"/>
      <c r="CA509" s="2661"/>
      <c r="CB509" s="2662"/>
      <c r="CC509" s="2662"/>
      <c r="CD509" s="2662"/>
      <c r="CE509" s="2662"/>
      <c r="CF509" s="2662"/>
      <c r="CG509" s="2662"/>
      <c r="CH509" s="354"/>
      <c r="CI509" s="2665"/>
      <c r="CJ509" s="2666"/>
      <c r="CK509" s="2666"/>
      <c r="CL509" s="2666"/>
      <c r="CM509" s="2666"/>
      <c r="CN509" s="2666"/>
      <c r="CO509" s="2666"/>
      <c r="CP509" s="354"/>
      <c r="CQ509" s="2666"/>
      <c r="CR509" s="2666"/>
      <c r="CS509" s="2666"/>
      <c r="CT509" s="2666"/>
      <c r="CU509" s="2666"/>
      <c r="CV509" s="2666"/>
      <c r="CW509" s="2666"/>
      <c r="CX509" s="354"/>
      <c r="CY509" s="369"/>
      <c r="CZ509" s="369"/>
      <c r="DA509" s="369"/>
      <c r="DB509" s="369"/>
      <c r="DC509" s="369"/>
      <c r="DD509" s="369"/>
      <c r="DE509" s="369"/>
      <c r="DF509" s="369"/>
      <c r="DG509" s="369"/>
      <c r="DH509" s="369"/>
      <c r="DI509" s="370"/>
      <c r="DJ509" s="3535"/>
      <c r="DK509" s="3537"/>
      <c r="DL509" s="2646"/>
      <c r="DM509" s="2648"/>
      <c r="DN509" s="3540"/>
      <c r="DO509" s="3541"/>
      <c r="DP509" s="200">
        <v>0</v>
      </c>
      <c r="DQ509" s="200">
        <v>0</v>
      </c>
      <c r="DR509" s="200">
        <v>0</v>
      </c>
      <c r="DS509" s="200">
        <v>0</v>
      </c>
      <c r="DT509" s="200">
        <v>0</v>
      </c>
      <c r="DU509" s="200">
        <v>0</v>
      </c>
      <c r="DV509" s="200">
        <v>0</v>
      </c>
      <c r="DW509" s="200">
        <v>0</v>
      </c>
      <c r="DX509" s="200">
        <v>0</v>
      </c>
      <c r="DY509" s="397"/>
    </row>
    <row r="510" spans="1:129" s="1449" customFormat="1" ht="18" customHeight="1" thickBot="1">
      <c r="A510" s="1448">
        <v>0</v>
      </c>
      <c r="B510" s="371"/>
      <c r="C510" s="372"/>
      <c r="D510" s="372"/>
      <c r="E510" s="372"/>
      <c r="F510" s="372"/>
      <c r="G510" s="372"/>
      <c r="H510" s="372"/>
      <c r="I510" s="372"/>
      <c r="J510" s="372"/>
      <c r="K510" s="372"/>
      <c r="L510" s="372"/>
      <c r="M510" s="372"/>
      <c r="N510" s="372"/>
      <c r="O510" s="372"/>
      <c r="P510" s="372"/>
      <c r="Q510" s="372"/>
      <c r="R510" s="372"/>
      <c r="S510" s="372"/>
      <c r="T510" s="372"/>
      <c r="U510" s="372"/>
      <c r="V510" s="372"/>
      <c r="W510" s="372"/>
      <c r="X510" s="372"/>
      <c r="Y510" s="372"/>
      <c r="Z510" s="372"/>
      <c r="AA510" s="372"/>
      <c r="AB510" s="372"/>
      <c r="AC510" s="372"/>
      <c r="AD510" s="372"/>
      <c r="AE510" s="372"/>
      <c r="AF510" s="372"/>
      <c r="AG510" s="372"/>
      <c r="AH510" s="372"/>
      <c r="AI510" s="372"/>
      <c r="AJ510" s="372"/>
      <c r="AK510" s="372"/>
      <c r="AL510" s="372"/>
      <c r="AM510" s="372"/>
      <c r="AN510" s="372"/>
      <c r="AO510" s="372"/>
      <c r="AP510" s="372"/>
      <c r="AQ510" s="372"/>
      <c r="AR510" s="372"/>
      <c r="AS510" s="372"/>
      <c r="AT510" s="372"/>
      <c r="AU510" s="372"/>
      <c r="AV510" s="372"/>
      <c r="AW510" s="372"/>
      <c r="AX510" s="372"/>
      <c r="AY510" s="372"/>
      <c r="AZ510" s="372"/>
      <c r="BA510" s="372"/>
      <c r="BB510" s="372"/>
      <c r="BC510" s="372"/>
      <c r="BD510" s="372"/>
      <c r="BE510" s="372"/>
      <c r="BF510" s="372"/>
      <c r="BG510" s="372"/>
      <c r="BH510" s="372"/>
      <c r="BI510" s="372"/>
      <c r="BJ510" s="372"/>
      <c r="BK510" s="372"/>
      <c r="BL510" s="372"/>
      <c r="BM510" s="372"/>
      <c r="BN510" s="372"/>
      <c r="BO510" s="372"/>
      <c r="BP510" s="372"/>
      <c r="BQ510" s="372"/>
      <c r="BR510" s="372"/>
      <c r="BS510" s="372"/>
      <c r="BT510" s="372"/>
      <c r="BU510" s="372"/>
      <c r="BV510" s="372"/>
      <c r="BW510" s="372"/>
      <c r="BX510" s="372"/>
      <c r="BY510" s="372"/>
      <c r="BZ510" s="372"/>
      <c r="CA510" s="372"/>
      <c r="CB510" s="372"/>
      <c r="CC510" s="372"/>
      <c r="CD510" s="372"/>
      <c r="CE510" s="372"/>
      <c r="CF510" s="372"/>
      <c r="CG510" s="372"/>
      <c r="CH510" s="372"/>
      <c r="CI510" s="372"/>
      <c r="CJ510" s="372"/>
      <c r="CK510" s="372"/>
      <c r="CL510" s="372"/>
      <c r="CM510" s="372"/>
      <c r="CN510" s="372"/>
      <c r="CO510" s="372"/>
      <c r="CP510" s="372"/>
      <c r="CQ510" s="372"/>
      <c r="CR510" s="372"/>
      <c r="CS510" s="372"/>
      <c r="CT510" s="372"/>
      <c r="CU510" s="372"/>
      <c r="CV510" s="372"/>
      <c r="CW510" s="372"/>
      <c r="CX510" s="372"/>
      <c r="CY510" s="372"/>
      <c r="CZ510" s="372"/>
      <c r="DA510" s="372"/>
      <c r="DB510" s="372"/>
      <c r="DC510" s="372"/>
      <c r="DD510" s="372"/>
      <c r="DE510" s="372"/>
      <c r="DF510" s="372"/>
      <c r="DG510" s="372"/>
      <c r="DH510" s="372"/>
      <c r="DI510" s="372"/>
      <c r="DJ510" s="372"/>
      <c r="DK510" s="372"/>
      <c r="DL510" s="372"/>
      <c r="DM510" s="372"/>
      <c r="DN510" s="372"/>
      <c r="DO510" s="373"/>
      <c r="DP510" s="200">
        <v>0</v>
      </c>
      <c r="DQ510" s="200">
        <v>0</v>
      </c>
      <c r="DR510" s="200">
        <v>0</v>
      </c>
      <c r="DS510" s="200">
        <v>0</v>
      </c>
      <c r="DT510" s="200">
        <v>0</v>
      </c>
      <c r="DU510" s="200">
        <v>0</v>
      </c>
      <c r="DV510" s="200">
        <v>0</v>
      </c>
      <c r="DW510" s="200">
        <v>0</v>
      </c>
      <c r="DX510" s="200">
        <v>0</v>
      </c>
      <c r="DY510" s="397"/>
    </row>
    <row r="511" spans="1:129">
      <c r="B511" s="1448">
        <v>0</v>
      </c>
      <c r="C511" s="1448">
        <v>0</v>
      </c>
      <c r="D511" s="1448">
        <v>0</v>
      </c>
      <c r="E511" s="1448">
        <v>0</v>
      </c>
      <c r="F511" s="1448">
        <v>0</v>
      </c>
      <c r="G511" s="1448">
        <v>0</v>
      </c>
      <c r="H511" s="1448">
        <v>0</v>
      </c>
      <c r="I511" s="1448">
        <v>0</v>
      </c>
      <c r="J511" s="1448">
        <v>0</v>
      </c>
      <c r="K511" s="1448">
        <v>0</v>
      </c>
      <c r="L511" s="1448">
        <v>0</v>
      </c>
      <c r="M511" s="1448">
        <v>0</v>
      </c>
      <c r="N511" s="1448">
        <v>0</v>
      </c>
      <c r="O511" s="1448">
        <v>0</v>
      </c>
      <c r="P511" s="1448">
        <v>0</v>
      </c>
      <c r="Q511" s="1448">
        <v>0</v>
      </c>
      <c r="R511" s="1448">
        <v>0</v>
      </c>
      <c r="S511" s="1448">
        <v>0</v>
      </c>
      <c r="T511" s="1448">
        <v>0</v>
      </c>
      <c r="U511" s="1448">
        <v>0</v>
      </c>
      <c r="V511" s="1448">
        <v>0</v>
      </c>
      <c r="W511" s="1448">
        <v>0</v>
      </c>
      <c r="X511" s="1448">
        <v>0</v>
      </c>
      <c r="Y511" s="1448">
        <v>0</v>
      </c>
      <c r="Z511" s="1448">
        <v>0</v>
      </c>
      <c r="AA511" s="1448">
        <v>0</v>
      </c>
      <c r="AB511" s="1448">
        <v>0</v>
      </c>
      <c r="AC511" s="1448">
        <v>0</v>
      </c>
      <c r="AD511" s="1448">
        <v>0</v>
      </c>
      <c r="AE511" s="1448">
        <v>0</v>
      </c>
      <c r="AF511" s="1448">
        <v>0</v>
      </c>
      <c r="AG511" s="1448">
        <v>0</v>
      </c>
      <c r="AH511" s="1448">
        <v>0</v>
      </c>
      <c r="AI511" s="1448">
        <v>0</v>
      </c>
      <c r="AJ511" s="1448">
        <v>0</v>
      </c>
      <c r="AK511" s="1448">
        <v>0</v>
      </c>
      <c r="AL511" s="1448">
        <v>0</v>
      </c>
      <c r="AM511" s="1448">
        <v>0</v>
      </c>
      <c r="AN511" s="1448">
        <v>0</v>
      </c>
      <c r="AO511" s="1448">
        <v>0</v>
      </c>
      <c r="AP511" s="1448">
        <v>0</v>
      </c>
      <c r="AQ511" s="1448">
        <v>0</v>
      </c>
      <c r="AR511" s="1448">
        <v>0</v>
      </c>
      <c r="AS511" s="1448">
        <v>0</v>
      </c>
      <c r="AT511" s="1448">
        <v>0</v>
      </c>
      <c r="AU511" s="1448">
        <v>0</v>
      </c>
      <c r="AV511" s="1448">
        <v>0</v>
      </c>
      <c r="AW511" s="1448">
        <v>0</v>
      </c>
      <c r="AX511" s="1448">
        <v>0</v>
      </c>
      <c r="AY511" s="1448">
        <v>0</v>
      </c>
      <c r="AZ511" s="1448">
        <v>0</v>
      </c>
      <c r="BA511" s="1448">
        <v>0</v>
      </c>
      <c r="BB511" s="1448">
        <v>0</v>
      </c>
      <c r="BC511" s="1448">
        <v>0</v>
      </c>
      <c r="BD511" s="1448">
        <v>0</v>
      </c>
      <c r="BE511" s="1448">
        <v>0</v>
      </c>
      <c r="BF511" s="1448">
        <v>0</v>
      </c>
      <c r="BG511" s="1448">
        <v>0</v>
      </c>
      <c r="BH511" s="1448">
        <v>0</v>
      </c>
      <c r="BI511" s="1448">
        <v>0</v>
      </c>
      <c r="BJ511" s="1448">
        <v>0</v>
      </c>
      <c r="BK511" s="1448">
        <v>0</v>
      </c>
      <c r="BL511" s="1448">
        <v>0</v>
      </c>
      <c r="BM511" s="1448">
        <v>0</v>
      </c>
      <c r="BN511" s="1448">
        <v>0</v>
      </c>
      <c r="BO511" s="1448">
        <v>0</v>
      </c>
      <c r="BP511" s="1448">
        <v>0</v>
      </c>
      <c r="BQ511" s="1448">
        <v>0</v>
      </c>
      <c r="BR511" s="1448">
        <v>0</v>
      </c>
      <c r="BS511" s="1448">
        <v>0</v>
      </c>
      <c r="BT511" s="1448">
        <v>0</v>
      </c>
      <c r="BU511" s="1448">
        <v>0</v>
      </c>
      <c r="BV511" s="1448">
        <v>0</v>
      </c>
      <c r="BW511" s="1448">
        <v>0</v>
      </c>
      <c r="BX511" s="1448">
        <v>0</v>
      </c>
      <c r="BY511" s="1448">
        <v>0</v>
      </c>
      <c r="BZ511" s="1448">
        <v>0</v>
      </c>
      <c r="CA511" s="1448">
        <v>0</v>
      </c>
      <c r="CB511" s="1448">
        <v>0</v>
      </c>
      <c r="CC511" s="1448">
        <v>0</v>
      </c>
      <c r="CD511" s="1448">
        <v>0</v>
      </c>
      <c r="CE511" s="1448">
        <v>0</v>
      </c>
      <c r="CF511" s="1448">
        <v>0</v>
      </c>
      <c r="CG511" s="1448">
        <v>0</v>
      </c>
      <c r="CH511" s="1448">
        <v>0</v>
      </c>
      <c r="CI511" s="1448">
        <v>0</v>
      </c>
      <c r="CJ511" s="1448">
        <v>0</v>
      </c>
      <c r="CK511" s="1448">
        <v>0</v>
      </c>
      <c r="CL511" s="1448">
        <v>0</v>
      </c>
      <c r="CM511" s="1448">
        <v>0</v>
      </c>
      <c r="CN511" s="1448">
        <v>0</v>
      </c>
      <c r="CO511" s="1448">
        <v>0</v>
      </c>
      <c r="CP511" s="1448">
        <v>0</v>
      </c>
      <c r="CQ511" s="1448">
        <v>0</v>
      </c>
      <c r="CR511" s="1448">
        <v>0</v>
      </c>
      <c r="CS511" s="1448">
        <v>0</v>
      </c>
      <c r="CT511" s="1448">
        <v>0</v>
      </c>
      <c r="CU511" s="1448">
        <v>0</v>
      </c>
      <c r="CV511" s="1448">
        <v>0</v>
      </c>
      <c r="CW511" s="1448">
        <v>0</v>
      </c>
      <c r="CX511" s="1448">
        <v>0</v>
      </c>
      <c r="CY511" s="1448">
        <v>0</v>
      </c>
      <c r="CZ511" s="1448">
        <v>0</v>
      </c>
      <c r="DA511" s="1448">
        <v>0</v>
      </c>
      <c r="DB511" s="1448">
        <v>0</v>
      </c>
      <c r="DC511" s="1448">
        <v>0</v>
      </c>
      <c r="DD511" s="1448">
        <v>0</v>
      </c>
      <c r="DE511" s="1448">
        <v>0</v>
      </c>
      <c r="DF511" s="1448">
        <v>0</v>
      </c>
      <c r="DG511" s="1448">
        <v>0</v>
      </c>
      <c r="DH511" s="1448">
        <v>0</v>
      </c>
      <c r="DI511" s="1448"/>
      <c r="DJ511" s="200"/>
      <c r="DK511" s="200"/>
      <c r="DL511" s="200">
        <v>0</v>
      </c>
      <c r="DM511" s="200">
        <v>0</v>
      </c>
      <c r="DN511" s="200">
        <v>0</v>
      </c>
      <c r="DO511" s="200">
        <v>0</v>
      </c>
      <c r="DP511" s="200">
        <v>0</v>
      </c>
      <c r="DQ511" s="200">
        <v>0</v>
      </c>
      <c r="DR511" s="200">
        <v>0</v>
      </c>
      <c r="DS511" s="200">
        <v>0</v>
      </c>
      <c r="DT511" s="200">
        <v>0</v>
      </c>
      <c r="DU511" s="200">
        <v>0</v>
      </c>
      <c r="DV511" s="200">
        <v>0</v>
      </c>
      <c r="DW511" s="200">
        <v>0</v>
      </c>
      <c r="DX511" s="200">
        <v>0</v>
      </c>
      <c r="DY511" s="397"/>
    </row>
    <row r="512" spans="1:129">
      <c r="A512" s="397"/>
      <c r="B512" s="397"/>
      <c r="C512" s="397"/>
      <c r="D512" s="397"/>
      <c r="E512" s="397"/>
      <c r="F512" s="397"/>
      <c r="G512" s="397"/>
      <c r="H512" s="397"/>
      <c r="I512" s="397"/>
      <c r="J512" s="397"/>
      <c r="K512" s="397"/>
      <c r="L512" s="397"/>
      <c r="M512" s="397"/>
      <c r="N512" s="397"/>
      <c r="O512" s="397"/>
      <c r="P512" s="397"/>
      <c r="Q512" s="397"/>
      <c r="R512" s="397"/>
      <c r="S512" s="397"/>
      <c r="T512" s="397"/>
      <c r="U512" s="397"/>
      <c r="V512" s="397"/>
      <c r="W512" s="397"/>
      <c r="X512" s="397"/>
      <c r="Y512" s="397"/>
      <c r="Z512" s="397"/>
      <c r="AA512" s="397"/>
      <c r="AB512" s="397"/>
      <c r="AC512" s="397"/>
      <c r="AD512" s="397"/>
      <c r="AE512" s="397"/>
      <c r="AF512" s="397"/>
      <c r="AG512" s="397"/>
      <c r="AH512" s="397"/>
      <c r="AI512" s="397"/>
      <c r="AJ512" s="397"/>
      <c r="AK512" s="397"/>
      <c r="AL512" s="397"/>
      <c r="AM512" s="397"/>
      <c r="AN512" s="397"/>
      <c r="AO512" s="397"/>
      <c r="AP512" s="397"/>
      <c r="AQ512" s="397"/>
      <c r="AR512" s="397"/>
      <c r="AS512" s="397"/>
      <c r="AT512" s="397"/>
      <c r="AU512" s="397"/>
      <c r="AV512" s="397"/>
      <c r="AW512" s="397"/>
      <c r="AX512" s="397"/>
      <c r="AY512" s="397"/>
      <c r="AZ512" s="397"/>
      <c r="BA512" s="397"/>
      <c r="BB512" s="397"/>
      <c r="BC512" s="397"/>
      <c r="BD512" s="397"/>
      <c r="BE512" s="397"/>
      <c r="BF512" s="397"/>
      <c r="BG512" s="397"/>
      <c r="BH512" s="397"/>
      <c r="BI512" s="397"/>
      <c r="BJ512" s="397"/>
      <c r="BK512" s="397"/>
      <c r="BL512" s="397"/>
      <c r="BM512" s="397"/>
      <c r="BN512" s="397"/>
      <c r="BO512" s="397"/>
      <c r="BP512" s="397"/>
      <c r="BQ512" s="397"/>
      <c r="BR512" s="397"/>
      <c r="BS512" s="397"/>
      <c r="BT512" s="397"/>
      <c r="BU512" s="397"/>
      <c r="BV512" s="397"/>
      <c r="BW512" s="397"/>
      <c r="BX512" s="397"/>
      <c r="BY512" s="397"/>
      <c r="BZ512" s="397"/>
      <c r="CA512" s="397"/>
      <c r="CB512" s="397"/>
      <c r="CC512" s="397"/>
      <c r="CD512" s="397"/>
      <c r="CE512" s="397"/>
      <c r="CF512" s="397"/>
      <c r="CG512" s="397"/>
      <c r="CH512" s="397"/>
      <c r="CI512" s="397"/>
      <c r="CJ512" s="397"/>
      <c r="CK512" s="397"/>
      <c r="CL512" s="397"/>
      <c r="CM512" s="397"/>
      <c r="CN512" s="397"/>
      <c r="CO512" s="397"/>
      <c r="CP512" s="397"/>
      <c r="CQ512" s="397"/>
      <c r="CR512" s="397"/>
      <c r="CS512" s="397"/>
      <c r="CT512" s="397"/>
      <c r="CU512" s="397"/>
      <c r="CV512" s="397"/>
      <c r="CW512" s="397"/>
      <c r="CX512" s="397"/>
      <c r="CY512" s="397"/>
      <c r="CZ512" s="397"/>
      <c r="DA512" s="397"/>
      <c r="DB512" s="397"/>
      <c r="DC512" s="397"/>
      <c r="DD512" s="397"/>
      <c r="DE512" s="397"/>
      <c r="DF512" s="397"/>
      <c r="DG512" s="397"/>
      <c r="DH512" s="397"/>
      <c r="DI512" s="397"/>
      <c r="DJ512" s="397"/>
      <c r="DK512" s="397"/>
      <c r="DL512" s="397"/>
      <c r="DM512" s="397"/>
      <c r="DN512" s="397"/>
      <c r="DO512" s="397"/>
      <c r="DP512" s="397"/>
      <c r="DQ512" s="397"/>
      <c r="DR512" s="397"/>
      <c r="DS512" s="397"/>
      <c r="DT512" s="397"/>
      <c r="DU512" s="397"/>
      <c r="DV512" s="397"/>
      <c r="DW512" s="397"/>
      <c r="DX512" s="397"/>
      <c r="DY512" s="611" t="s">
        <v>846</v>
      </c>
    </row>
    <row r="553" spans="125:128">
      <c r="DV553" s="2964" t="s">
        <v>1106</v>
      </c>
      <c r="DW553" s="2964"/>
      <c r="DX553" s="2964"/>
    </row>
    <row r="554" spans="125:128">
      <c r="DV554" s="2964"/>
      <c r="DW554" s="2964"/>
      <c r="DX554" s="2964"/>
    </row>
    <row r="555" spans="125:128" ht="15">
      <c r="DV555" s="540" t="s">
        <v>945</v>
      </c>
      <c r="DX555" s="200">
        <v>0</v>
      </c>
    </row>
    <row r="556" spans="125:128">
      <c r="DV556" s="200">
        <v>0</v>
      </c>
      <c r="DW556" s="200">
        <v>0</v>
      </c>
      <c r="DX556" s="200">
        <v>0</v>
      </c>
    </row>
    <row r="557" spans="125:128" ht="15.75">
      <c r="DV557" s="465" t="s">
        <v>643</v>
      </c>
      <c r="DW557" s="1456">
        <v>1</v>
      </c>
      <c r="DX557" s="200">
        <v>0</v>
      </c>
    </row>
    <row r="558" spans="125:128" ht="15.75">
      <c r="DV558" s="465" t="s">
        <v>647</v>
      </c>
      <c r="DW558" s="1456">
        <v>2</v>
      </c>
      <c r="DX558" s="200">
        <v>0</v>
      </c>
    </row>
    <row r="559" spans="125:128" ht="15.75">
      <c r="DU559" s="248"/>
      <c r="DV559" s="465" t="s">
        <v>655</v>
      </c>
      <c r="DW559" s="1456">
        <v>3</v>
      </c>
      <c r="DX559" s="200">
        <v>0</v>
      </c>
    </row>
    <row r="560" spans="125:128" ht="15.75">
      <c r="DU560" s="248"/>
      <c r="DV560" s="465" t="s">
        <v>661</v>
      </c>
      <c r="DW560" s="1456">
        <v>4</v>
      </c>
      <c r="DX560" s="200">
        <v>0</v>
      </c>
    </row>
    <row r="561" spans="125:128" ht="15.75">
      <c r="DU561" s="248"/>
      <c r="DV561" s="465" t="s">
        <v>696</v>
      </c>
      <c r="DW561" s="1456">
        <v>5</v>
      </c>
      <c r="DX561" s="200">
        <v>0</v>
      </c>
    </row>
    <row r="562" spans="125:128" ht="15.75">
      <c r="DU562" s="248"/>
      <c r="DV562" s="465" t="s">
        <v>643</v>
      </c>
      <c r="DW562" s="1456">
        <v>6</v>
      </c>
      <c r="DX562" s="200"/>
    </row>
    <row r="563" spans="125:128" ht="15.75">
      <c r="DU563" s="248"/>
      <c r="DV563" s="465" t="s">
        <v>647</v>
      </c>
      <c r="DW563" s="1456">
        <v>7</v>
      </c>
      <c r="DX563" s="200"/>
    </row>
    <row r="564" spans="125:128" ht="15.75">
      <c r="DU564" s="248"/>
      <c r="DV564" s="465" t="s">
        <v>655</v>
      </c>
      <c r="DW564" s="1456">
        <v>8</v>
      </c>
      <c r="DX564" s="200"/>
    </row>
    <row r="565" spans="125:128" ht="15.75">
      <c r="DU565" s="248"/>
      <c r="DV565" s="465" t="s">
        <v>669</v>
      </c>
      <c r="DW565" s="1456">
        <v>9</v>
      </c>
      <c r="DX565" s="200">
        <v>0</v>
      </c>
    </row>
    <row r="566" spans="125:128" ht="15.75">
      <c r="DU566" s="248"/>
      <c r="DV566" s="465" t="s">
        <v>669</v>
      </c>
      <c r="DW566" s="1456">
        <v>10</v>
      </c>
      <c r="DX566" s="200"/>
    </row>
    <row r="567" spans="125:128" ht="15.75">
      <c r="DU567" s="248"/>
      <c r="DV567" s="465" t="s">
        <v>661</v>
      </c>
      <c r="DW567" s="1456">
        <v>11</v>
      </c>
      <c r="DX567" s="200"/>
    </row>
    <row r="568" spans="125:128" ht="15.75">
      <c r="DU568" s="248"/>
      <c r="DV568" s="465" t="s">
        <v>683</v>
      </c>
      <c r="DW568" s="1456">
        <v>12</v>
      </c>
      <c r="DX568" s="200">
        <v>0</v>
      </c>
    </row>
    <row r="569" spans="125:128" ht="15.75">
      <c r="DU569" s="248"/>
      <c r="DV569" s="502" t="s">
        <v>610</v>
      </c>
      <c r="DW569" s="1456">
        <v>13</v>
      </c>
      <c r="DX569" s="200">
        <v>0</v>
      </c>
    </row>
    <row r="570" spans="125:128" ht="15.75">
      <c r="DU570" s="248"/>
      <c r="DV570" s="502" t="s">
        <v>659</v>
      </c>
      <c r="DW570" s="1456">
        <v>14</v>
      </c>
      <c r="DX570" s="200"/>
    </row>
    <row r="571" spans="125:128" ht="15.75">
      <c r="DU571" s="248"/>
      <c r="DV571" s="502" t="s">
        <v>637</v>
      </c>
      <c r="DW571" s="1456">
        <v>15</v>
      </c>
      <c r="DX571" s="200">
        <v>0</v>
      </c>
    </row>
    <row r="572" spans="125:128" ht="15.75">
      <c r="DU572" s="248"/>
      <c r="DV572" s="502" t="s">
        <v>621</v>
      </c>
      <c r="DW572" s="1456">
        <v>16</v>
      </c>
      <c r="DX572" s="200">
        <v>0</v>
      </c>
    </row>
    <row r="573" spans="125:128" ht="15.75">
      <c r="DU573" s="248"/>
      <c r="DV573" s="502" t="s">
        <v>943</v>
      </c>
      <c r="DW573" s="1456">
        <v>17</v>
      </c>
      <c r="DX573" s="200">
        <v>0</v>
      </c>
    </row>
    <row r="574" spans="125:128" ht="15.75">
      <c r="DU574" s="248"/>
      <c r="DV574" s="502" t="s">
        <v>640</v>
      </c>
      <c r="DW574" s="1456">
        <v>18</v>
      </c>
      <c r="DX574" s="200">
        <v>0</v>
      </c>
    </row>
    <row r="575" spans="125:128" ht="15.75">
      <c r="DU575" s="248"/>
      <c r="DV575" s="502" t="s">
        <v>679</v>
      </c>
      <c r="DW575" s="1456">
        <v>19</v>
      </c>
      <c r="DX575" s="200">
        <v>0</v>
      </c>
    </row>
    <row r="576" spans="125:128" ht="15.75">
      <c r="DU576" s="248"/>
      <c r="DV576" s="502" t="s">
        <v>664</v>
      </c>
      <c r="DW576" s="1456">
        <v>20</v>
      </c>
      <c r="DX576" s="200">
        <v>0</v>
      </c>
    </row>
    <row r="577" spans="125:128" ht="15.75">
      <c r="DU577" s="248"/>
      <c r="DV577" s="502" t="s">
        <v>659</v>
      </c>
      <c r="DW577" s="1456">
        <v>21</v>
      </c>
      <c r="DX577" s="200">
        <v>0</v>
      </c>
    </row>
    <row r="578" spans="125:128" ht="15.75">
      <c r="DU578" s="248"/>
      <c r="DV578" s="502" t="s">
        <v>707</v>
      </c>
      <c r="DW578" s="1456">
        <v>22</v>
      </c>
      <c r="DX578" s="200">
        <v>0</v>
      </c>
    </row>
    <row r="579" spans="125:128" ht="15.75">
      <c r="DU579" s="248"/>
      <c r="DV579" s="502" t="s">
        <v>944</v>
      </c>
      <c r="DW579" s="1456">
        <v>23</v>
      </c>
      <c r="DX579" s="200">
        <v>0</v>
      </c>
    </row>
    <row r="580" spans="125:128" ht="15.75">
      <c r="DU580" s="248"/>
      <c r="DV580" s="502" t="s">
        <v>671</v>
      </c>
      <c r="DW580" s="1456">
        <v>24</v>
      </c>
      <c r="DX580" s="200">
        <v>0</v>
      </c>
    </row>
    <row r="581" spans="125:128" ht="15.75">
      <c r="DU581" s="248"/>
      <c r="DV581" s="502" t="s">
        <v>16</v>
      </c>
      <c r="DW581" s="1456">
        <v>25</v>
      </c>
      <c r="DX581" s="200">
        <v>0</v>
      </c>
    </row>
    <row r="582" spans="125:128" ht="15.75">
      <c r="DU582" s="248"/>
      <c r="DV582" s="520" t="s">
        <v>630</v>
      </c>
      <c r="DW582" s="1456">
        <v>26</v>
      </c>
      <c r="DX582" s="200">
        <v>0</v>
      </c>
    </row>
    <row r="583" spans="125:128" ht="15.75">
      <c r="DV583" s="520" t="s">
        <v>673</v>
      </c>
      <c r="DW583" s="1456">
        <v>27</v>
      </c>
      <c r="DX583" s="200">
        <v>0</v>
      </c>
    </row>
    <row r="584" spans="125:128" ht="15.75">
      <c r="DV584" s="520" t="s">
        <v>663</v>
      </c>
      <c r="DW584" s="1456">
        <v>28</v>
      </c>
      <c r="DX584" s="200">
        <v>0</v>
      </c>
    </row>
    <row r="585" spans="125:128" ht="15.75">
      <c r="DV585" s="520" t="s">
        <v>694</v>
      </c>
      <c r="DW585" s="1456">
        <v>29</v>
      </c>
      <c r="DX585" s="200">
        <v>0</v>
      </c>
    </row>
    <row r="586" spans="125:128" ht="15.75">
      <c r="DV586" s="520" t="s">
        <v>622</v>
      </c>
      <c r="DW586" s="1456">
        <v>30</v>
      </c>
      <c r="DX586" s="200">
        <v>0</v>
      </c>
    </row>
    <row r="587" spans="125:128" ht="15.75">
      <c r="DV587" s="520" t="s">
        <v>645</v>
      </c>
      <c r="DW587" s="1456">
        <v>31</v>
      </c>
      <c r="DX587" s="200">
        <v>0</v>
      </c>
    </row>
    <row r="588" spans="125:128" ht="15.75">
      <c r="DV588" s="520" t="s">
        <v>652</v>
      </c>
      <c r="DW588" s="1456">
        <v>32</v>
      </c>
      <c r="DX588" s="200">
        <v>0</v>
      </c>
    </row>
    <row r="589" spans="125:128" ht="15.75">
      <c r="DV589" s="520" t="s">
        <v>624</v>
      </c>
      <c r="DW589" s="1456">
        <v>33</v>
      </c>
      <c r="DX589" s="200">
        <v>0</v>
      </c>
    </row>
    <row r="590" spans="125:128" ht="15.75">
      <c r="DV590" s="520" t="s">
        <v>686</v>
      </c>
      <c r="DW590" s="1456">
        <v>34</v>
      </c>
      <c r="DX590" s="200">
        <v>0</v>
      </c>
    </row>
    <row r="591" spans="125:128" ht="15.75">
      <c r="DV591" s="520" t="s">
        <v>672</v>
      </c>
      <c r="DW591" s="1456">
        <v>35</v>
      </c>
      <c r="DX591" s="200">
        <v>0</v>
      </c>
    </row>
    <row r="592" spans="125:128" ht="15.75">
      <c r="DV592" s="520" t="s">
        <v>632</v>
      </c>
      <c r="DW592" s="1456">
        <v>36</v>
      </c>
      <c r="DX592" s="200">
        <v>0</v>
      </c>
    </row>
    <row r="593" spans="125:128" ht="15.75">
      <c r="DV593" s="520" t="s">
        <v>638</v>
      </c>
      <c r="DW593" s="1456">
        <v>37</v>
      </c>
      <c r="DX593" s="200">
        <v>0</v>
      </c>
    </row>
    <row r="594" spans="125:128" ht="15.75">
      <c r="DV594" s="520" t="s">
        <v>687</v>
      </c>
      <c r="DW594" s="1456">
        <v>38</v>
      </c>
      <c r="DX594" s="200">
        <v>0</v>
      </c>
    </row>
    <row r="595" spans="125:128" ht="15.75">
      <c r="DV595" s="520" t="s">
        <v>690</v>
      </c>
      <c r="DW595" s="1456">
        <v>39</v>
      </c>
      <c r="DX595" s="200">
        <v>0</v>
      </c>
    </row>
    <row r="596" spans="125:128" ht="15.75">
      <c r="DV596" s="570" t="s">
        <v>673</v>
      </c>
      <c r="DW596" s="1456">
        <v>40</v>
      </c>
      <c r="DX596" s="200">
        <v>0</v>
      </c>
    </row>
    <row r="597" spans="125:128" ht="15.75">
      <c r="DV597" s="570" t="s">
        <v>712</v>
      </c>
      <c r="DW597" s="1456">
        <v>41</v>
      </c>
      <c r="DX597" s="200">
        <v>0</v>
      </c>
    </row>
    <row r="598" spans="125:128" ht="15.75">
      <c r="DV598" s="520" t="s">
        <v>650</v>
      </c>
      <c r="DW598" s="1456">
        <v>42</v>
      </c>
      <c r="DX598" s="200">
        <v>0</v>
      </c>
    </row>
    <row r="599" spans="125:128" ht="15.75">
      <c r="DV599" s="520" t="s">
        <v>689</v>
      </c>
      <c r="DW599" s="1456">
        <v>43</v>
      </c>
      <c r="DX599" s="200">
        <v>0</v>
      </c>
    </row>
    <row r="600" spans="125:128" ht="15.75">
      <c r="DV600" s="520" t="s">
        <v>708</v>
      </c>
      <c r="DW600" s="1456">
        <v>44</v>
      </c>
      <c r="DX600" s="200">
        <v>0</v>
      </c>
    </row>
    <row r="601" spans="125:128" ht="15.75">
      <c r="DV601" s="520" t="s">
        <v>665</v>
      </c>
      <c r="DW601" s="1456">
        <v>45</v>
      </c>
      <c r="DX601" s="200">
        <v>0</v>
      </c>
    </row>
    <row r="602" spans="125:128" ht="15.75">
      <c r="DV602" s="520" t="s">
        <v>651</v>
      </c>
      <c r="DW602" s="1456">
        <v>46</v>
      </c>
      <c r="DX602" s="200">
        <v>0</v>
      </c>
    </row>
    <row r="603" spans="125:128" ht="15.75">
      <c r="DV603" s="520" t="s">
        <v>698</v>
      </c>
      <c r="DW603" s="1456">
        <v>47</v>
      </c>
      <c r="DX603" s="200">
        <v>0</v>
      </c>
    </row>
    <row r="604" spans="125:128" ht="15.75">
      <c r="DU604" s="1457"/>
      <c r="DV604" s="520" t="s">
        <v>699</v>
      </c>
      <c r="DW604" s="1456">
        <v>48</v>
      </c>
      <c r="DX604" s="200">
        <v>0</v>
      </c>
    </row>
    <row r="605" spans="125:128" ht="15.75">
      <c r="DV605" s="520" t="s">
        <v>631</v>
      </c>
      <c r="DW605" s="1456">
        <v>49</v>
      </c>
      <c r="DX605" s="200">
        <v>0</v>
      </c>
    </row>
    <row r="606" spans="125:128" ht="15.75">
      <c r="DV606" s="520" t="s">
        <v>690</v>
      </c>
      <c r="DW606" s="1456">
        <v>50</v>
      </c>
      <c r="DX606" s="200">
        <v>0</v>
      </c>
    </row>
    <row r="607" spans="125:128" ht="15.75">
      <c r="DV607" s="520" t="s">
        <v>615</v>
      </c>
      <c r="DW607" s="1456">
        <v>51</v>
      </c>
      <c r="DX607" s="200">
        <v>0</v>
      </c>
    </row>
    <row r="608" spans="125:128" ht="15.75">
      <c r="DV608" s="520" t="s">
        <v>625</v>
      </c>
      <c r="DW608" s="1456">
        <v>52</v>
      </c>
      <c r="DX608" s="200">
        <v>0</v>
      </c>
    </row>
    <row r="609" spans="125:128" ht="15.75">
      <c r="DV609" s="520" t="s">
        <v>701</v>
      </c>
      <c r="DW609" s="1456">
        <v>53</v>
      </c>
      <c r="DX609" s="200">
        <v>0</v>
      </c>
    </row>
    <row r="610" spans="125:128" ht="15.75">
      <c r="DV610" s="520" t="s">
        <v>658</v>
      </c>
      <c r="DW610" s="1456">
        <v>54</v>
      </c>
      <c r="DX610" s="200">
        <v>0</v>
      </c>
    </row>
    <row r="611" spans="125:128" ht="15.75">
      <c r="DV611" s="520" t="s">
        <v>680</v>
      </c>
      <c r="DW611" s="1456">
        <v>55</v>
      </c>
      <c r="DX611" s="200">
        <v>0</v>
      </c>
    </row>
    <row r="612" spans="125:128" ht="15.75">
      <c r="DV612" s="583" t="s">
        <v>668</v>
      </c>
      <c r="DW612" s="1456">
        <v>56</v>
      </c>
      <c r="DX612" s="200">
        <v>0</v>
      </c>
    </row>
    <row r="613" spans="125:128" ht="15.75">
      <c r="DU613" s="1449"/>
      <c r="DV613" s="583" t="s">
        <v>660</v>
      </c>
      <c r="DW613" s="1456">
        <v>57</v>
      </c>
      <c r="DX613" s="200">
        <v>0</v>
      </c>
    </row>
    <row r="614" spans="125:128" ht="15.75">
      <c r="DU614" s="1449"/>
      <c r="DV614" s="542" t="s">
        <v>646</v>
      </c>
      <c r="DW614" s="1456">
        <v>58</v>
      </c>
      <c r="DX614" s="200">
        <v>0</v>
      </c>
    </row>
    <row r="615" spans="125:128" ht="15.75">
      <c r="DU615" s="1449"/>
      <c r="DV615" s="584" t="s">
        <v>634</v>
      </c>
      <c r="DW615" s="1456">
        <v>59</v>
      </c>
      <c r="DX615" s="200">
        <v>0</v>
      </c>
    </row>
    <row r="616" spans="125:128" ht="15.75">
      <c r="DU616" s="1449"/>
      <c r="DV616" s="583" t="s">
        <v>682</v>
      </c>
      <c r="DW616" s="1456">
        <v>60</v>
      </c>
      <c r="DX616" s="200">
        <v>0</v>
      </c>
    </row>
    <row r="617" spans="125:128" ht="15.75">
      <c r="DU617" s="1449"/>
      <c r="DV617" s="542" t="s">
        <v>626</v>
      </c>
      <c r="DW617" s="1456">
        <v>61</v>
      </c>
      <c r="DX617" s="200">
        <v>0</v>
      </c>
    </row>
    <row r="618" spans="125:128" ht="15.75">
      <c r="DU618" s="1449"/>
      <c r="DV618" s="583" t="s">
        <v>675</v>
      </c>
      <c r="DW618" s="1456">
        <v>62</v>
      </c>
      <c r="DX618" s="200">
        <v>0</v>
      </c>
    </row>
    <row r="619" spans="125:128" ht="15.75">
      <c r="DU619" s="1449"/>
      <c r="DV619" s="542" t="s">
        <v>634</v>
      </c>
      <c r="DW619" s="1456">
        <v>63</v>
      </c>
      <c r="DX619" s="200">
        <v>0</v>
      </c>
    </row>
    <row r="620" spans="125:128" ht="15.75">
      <c r="DU620" s="1449"/>
      <c r="DV620" s="542" t="s">
        <v>653</v>
      </c>
      <c r="DW620" s="1456">
        <v>64</v>
      </c>
      <c r="DX620" s="200">
        <v>0</v>
      </c>
    </row>
    <row r="621" spans="125:128" ht="16.5" thickBot="1">
      <c r="DU621" s="1449"/>
      <c r="DV621" s="542" t="s">
        <v>616</v>
      </c>
      <c r="DW621" s="1456">
        <v>65</v>
      </c>
      <c r="DX621" s="200">
        <v>0</v>
      </c>
    </row>
    <row r="622" spans="125:128" ht="16.5" thickBot="1">
      <c r="DU622" s="1449"/>
      <c r="DV622" s="520" t="s">
        <v>712</v>
      </c>
      <c r="DW622" s="596">
        <f>DW621</f>
        <v>65</v>
      </c>
      <c r="DX622" s="597" t="s">
        <v>950</v>
      </c>
    </row>
    <row r="623" spans="125:128" ht="13.5" thickBot="1">
      <c r="DU623" s="200"/>
      <c r="DV623" s="395"/>
      <c r="DW623" s="395"/>
      <c r="DX623" s="395"/>
    </row>
    <row r="624" spans="125:128" ht="13.5" thickBot="1">
      <c r="DU624" s="236"/>
      <c r="DV624" s="596" cm="1">
        <f t="array" ref="DV624">+SUMPRODUCT(IF(DV556:DV622&lt;&gt;"",1/COUNTIF(DV556:DV622,DV556:DV622)))</f>
        <v>57</v>
      </c>
      <c r="DW624" s="597" t="s">
        <v>951</v>
      </c>
      <c r="DX624" s="395"/>
    </row>
    <row r="625" spans="125:128">
      <c r="DU625" s="200"/>
      <c r="DV625" s="395"/>
      <c r="DW625" s="395"/>
      <c r="DX625" s="395"/>
    </row>
    <row r="626" spans="125:128">
      <c r="DU626" s="602"/>
      <c r="DV626" s="395"/>
      <c r="DW626" s="395"/>
      <c r="DX626" s="395"/>
    </row>
    <row r="627" spans="125:128">
      <c r="DU627" s="602"/>
      <c r="DV627" s="395"/>
      <c r="DW627" s="395"/>
      <c r="DX627" s="395"/>
    </row>
    <row r="628" spans="125:128" ht="15.75">
      <c r="DU628" s="162"/>
      <c r="DV628" s="395"/>
      <c r="DW628" s="395"/>
      <c r="DX628" s="395"/>
    </row>
    <row r="629" spans="125:128" ht="15.75">
      <c r="DU629" s="1449"/>
      <c r="DV629" s="1449"/>
      <c r="DW629" s="1449"/>
      <c r="DX629" s="1449"/>
    </row>
  </sheetData>
  <mergeCells count="2531">
    <mergeCell ref="C2:M2"/>
    <mergeCell ref="CX5:CY5"/>
    <mergeCell ref="CZ5:DA5"/>
    <mergeCell ref="DB5:DC5"/>
    <mergeCell ref="DD5:DE5"/>
    <mergeCell ref="AZ5:BA5"/>
    <mergeCell ref="BB5:BC5"/>
    <mergeCell ref="BE5:BF5"/>
    <mergeCell ref="BG5:BH5"/>
    <mergeCell ref="BI5:BJ5"/>
    <mergeCell ref="BK5:BL5"/>
    <mergeCell ref="AN5:AO5"/>
    <mergeCell ref="AP5:AQ5"/>
    <mergeCell ref="CX2:DF2"/>
    <mergeCell ref="B4:B5"/>
    <mergeCell ref="DF4:DG4"/>
    <mergeCell ref="C5:D5"/>
    <mergeCell ref="E5:F5"/>
    <mergeCell ref="G5:H5"/>
    <mergeCell ref="I5:J5"/>
    <mergeCell ref="K5:L5"/>
    <mergeCell ref="M5:N5"/>
    <mergeCell ref="AR5:AS5"/>
    <mergeCell ref="AT5:AU5"/>
    <mergeCell ref="AV5:AW5"/>
    <mergeCell ref="AX5:AY5"/>
    <mergeCell ref="AA5:AB5"/>
    <mergeCell ref="AD5:AE5"/>
    <mergeCell ref="AF5:AG5"/>
    <mergeCell ref="AH5:AI5"/>
    <mergeCell ref="AJ5:AK5"/>
    <mergeCell ref="AL5:AM5"/>
    <mergeCell ref="O5:P5"/>
    <mergeCell ref="Q5:R5"/>
    <mergeCell ref="S5:T5"/>
    <mergeCell ref="U5:V5"/>
    <mergeCell ref="W5:X5"/>
    <mergeCell ref="CL5:CM5"/>
    <mergeCell ref="CN5:CO5"/>
    <mergeCell ref="CP5:CQ5"/>
    <mergeCell ref="CR5:CS5"/>
    <mergeCell ref="CT5:CU5"/>
    <mergeCell ref="CV5:CW5"/>
    <mergeCell ref="BY5:BZ5"/>
    <mergeCell ref="CA5:CB5"/>
    <mergeCell ref="CC5:CD5"/>
    <mergeCell ref="CF5:CG5"/>
    <mergeCell ref="CH5:CI5"/>
    <mergeCell ref="CJ5:CK5"/>
    <mergeCell ref="BM5:BN5"/>
    <mergeCell ref="BO5:BP5"/>
    <mergeCell ref="BQ5:BR5"/>
    <mergeCell ref="BS5:BT5"/>
    <mergeCell ref="BU5:BV5"/>
    <mergeCell ref="BW5:BX5"/>
    <mergeCell ref="Y5:Z5"/>
    <mergeCell ref="DL6:DS7"/>
    <mergeCell ref="C9:D9"/>
    <mergeCell ref="E9:F9"/>
    <mergeCell ref="G9:H9"/>
    <mergeCell ref="I9:J9"/>
    <mergeCell ref="K9:L9"/>
    <mergeCell ref="M9:N9"/>
    <mergeCell ref="O9:P9"/>
    <mergeCell ref="Q9:R9"/>
    <mergeCell ref="S9:T9"/>
    <mergeCell ref="CN9:CO9"/>
    <mergeCell ref="CP9:CQ9"/>
    <mergeCell ref="BS9:BT9"/>
    <mergeCell ref="BU9:BV9"/>
    <mergeCell ref="BW9:BX9"/>
    <mergeCell ref="BY9:BZ9"/>
    <mergeCell ref="CA9:CB9"/>
    <mergeCell ref="CC9:CD9"/>
    <mergeCell ref="BG9:BH9"/>
    <mergeCell ref="BI9:BJ9"/>
    <mergeCell ref="B6:CE7"/>
    <mergeCell ref="CF6:DG7"/>
    <mergeCell ref="BK9:BL9"/>
    <mergeCell ref="BM9:BN9"/>
    <mergeCell ref="BO9:BP9"/>
    <mergeCell ref="BQ9:BR9"/>
    <mergeCell ref="AT9:AU9"/>
    <mergeCell ref="AV9:AW9"/>
    <mergeCell ref="AX9:AY9"/>
    <mergeCell ref="AZ9:BA9"/>
    <mergeCell ref="BB9:BC9"/>
    <mergeCell ref="BE9:BF9"/>
    <mergeCell ref="AA33:AB33"/>
    <mergeCell ref="AD33:AE33"/>
    <mergeCell ref="AF33:AG33"/>
    <mergeCell ref="AH33:AI33"/>
    <mergeCell ref="AJ33:AK33"/>
    <mergeCell ref="AL33:AM33"/>
    <mergeCell ref="O33:P33"/>
    <mergeCell ref="Q33:R33"/>
    <mergeCell ref="S33:T33"/>
    <mergeCell ref="U33:V33"/>
    <mergeCell ref="W33:X33"/>
    <mergeCell ref="Y33:Z33"/>
    <mergeCell ref="AN33:AO33"/>
    <mergeCell ref="AP33:AQ33"/>
    <mergeCell ref="AR33:AS33"/>
    <mergeCell ref="AT33:AU33"/>
    <mergeCell ref="AV33:AW33"/>
    <mergeCell ref="AX33:AY33"/>
    <mergeCell ref="AH9:AI9"/>
    <mergeCell ref="AJ9:AK9"/>
    <mergeCell ref="AL9:AM9"/>
    <mergeCell ref="AN9:AO9"/>
    <mergeCell ref="AP9:AQ9"/>
    <mergeCell ref="AR9:AS9"/>
    <mergeCell ref="U9:V9"/>
    <mergeCell ref="W9:X9"/>
    <mergeCell ref="Y9:Z9"/>
    <mergeCell ref="AA9:AB9"/>
    <mergeCell ref="AD9:AE9"/>
    <mergeCell ref="AF9:AG9"/>
    <mergeCell ref="DD9:DE9"/>
    <mergeCell ref="DL28:DS29"/>
    <mergeCell ref="B31:CE32"/>
    <mergeCell ref="CF31:DG32"/>
    <mergeCell ref="C33:D33"/>
    <mergeCell ref="E33:F33"/>
    <mergeCell ref="G33:H33"/>
    <mergeCell ref="I33:J33"/>
    <mergeCell ref="K33:L33"/>
    <mergeCell ref="M33:N33"/>
    <mergeCell ref="CR9:CS9"/>
    <mergeCell ref="CT9:CU9"/>
    <mergeCell ref="CV9:CW9"/>
    <mergeCell ref="CX9:CY9"/>
    <mergeCell ref="CZ9:DA9"/>
    <mergeCell ref="DB9:DC9"/>
    <mergeCell ref="CF9:CG9"/>
    <mergeCell ref="CH9:CI9"/>
    <mergeCell ref="CJ9:CK9"/>
    <mergeCell ref="CL9:CM9"/>
    <mergeCell ref="BM33:BN33"/>
    <mergeCell ref="BO33:BP33"/>
    <mergeCell ref="BQ33:BR33"/>
    <mergeCell ref="BS33:BT33"/>
    <mergeCell ref="BU33:BV33"/>
    <mergeCell ref="BW33:BX33"/>
    <mergeCell ref="AZ33:BA33"/>
    <mergeCell ref="BB33:BC33"/>
    <mergeCell ref="BE33:BF33"/>
    <mergeCell ref="BG33:BH33"/>
    <mergeCell ref="BI33:BJ33"/>
    <mergeCell ref="BK33:BL33"/>
    <mergeCell ref="CX33:CY33"/>
    <mergeCell ref="CZ33:DA33"/>
    <mergeCell ref="DB33:DC33"/>
    <mergeCell ref="DD33:DE33"/>
    <mergeCell ref="DL37:DL38"/>
    <mergeCell ref="DM37:DM38"/>
    <mergeCell ref="CL33:CM33"/>
    <mergeCell ref="CN33:CO33"/>
    <mergeCell ref="CP33:CQ33"/>
    <mergeCell ref="CR33:CS33"/>
    <mergeCell ref="CT33:CU33"/>
    <mergeCell ref="CV33:CW33"/>
    <mergeCell ref="BY33:BZ33"/>
    <mergeCell ref="CA33:CB33"/>
    <mergeCell ref="CC33:CD33"/>
    <mergeCell ref="CF33:CG33"/>
    <mergeCell ref="CH33:CI33"/>
    <mergeCell ref="CJ33:CK33"/>
    <mergeCell ref="B49:CE50"/>
    <mergeCell ref="CF49:DG50"/>
    <mergeCell ref="C51:D51"/>
    <mergeCell ref="E51:F51"/>
    <mergeCell ref="G51:H51"/>
    <mergeCell ref="I51:J51"/>
    <mergeCell ref="K51:L51"/>
    <mergeCell ref="M51:N51"/>
    <mergeCell ref="O51:P51"/>
    <mergeCell ref="Q51:R51"/>
    <mergeCell ref="DN37:DS38"/>
    <mergeCell ref="DM40:DO40"/>
    <mergeCell ref="DQ40:DS40"/>
    <mergeCell ref="DL41:DO42"/>
    <mergeCell ref="DP41:DS42"/>
    <mergeCell ref="DL46:DQ47"/>
    <mergeCell ref="DR46:DR47"/>
    <mergeCell ref="DS46:DS47"/>
    <mergeCell ref="AR51:AS51"/>
    <mergeCell ref="AT51:AU51"/>
    <mergeCell ref="AV51:AW51"/>
    <mergeCell ref="AX51:AY51"/>
    <mergeCell ref="AZ51:BA51"/>
    <mergeCell ref="BB51:BC51"/>
    <mergeCell ref="AF51:AG51"/>
    <mergeCell ref="AH51:AI51"/>
    <mergeCell ref="AJ51:AK51"/>
    <mergeCell ref="AL51:AM51"/>
    <mergeCell ref="AN51:AO51"/>
    <mergeCell ref="AP51:AQ51"/>
    <mergeCell ref="S51:T51"/>
    <mergeCell ref="U51:V51"/>
    <mergeCell ref="W51:X51"/>
    <mergeCell ref="Y51:Z51"/>
    <mergeCell ref="AA51:AB51"/>
    <mergeCell ref="AD51:AE51"/>
    <mergeCell ref="CC51:CD51"/>
    <mergeCell ref="CF51:CG51"/>
    <mergeCell ref="CH51:CI51"/>
    <mergeCell ref="CJ51:CK51"/>
    <mergeCell ref="CL51:CM51"/>
    <mergeCell ref="CN51:CO51"/>
    <mergeCell ref="BQ51:BR51"/>
    <mergeCell ref="BS51:BT51"/>
    <mergeCell ref="BU51:BV51"/>
    <mergeCell ref="BW51:BX51"/>
    <mergeCell ref="BY51:BZ51"/>
    <mergeCell ref="CA51:CB51"/>
    <mergeCell ref="BE51:BF51"/>
    <mergeCell ref="BG51:BH51"/>
    <mergeCell ref="BI51:BJ51"/>
    <mergeCell ref="BK51:BL51"/>
    <mergeCell ref="BM51:BN51"/>
    <mergeCell ref="BO51:BP51"/>
    <mergeCell ref="DQ57:DR57"/>
    <mergeCell ref="DQ58:DR58"/>
    <mergeCell ref="DL60:DQ61"/>
    <mergeCell ref="DR60:DR61"/>
    <mergeCell ref="DS60:DS61"/>
    <mergeCell ref="DM63:DN63"/>
    <mergeCell ref="DB51:DC51"/>
    <mergeCell ref="DD51:DE51"/>
    <mergeCell ref="DM52:DO52"/>
    <mergeCell ref="DQ52:DS52"/>
    <mergeCell ref="DM56:DO56"/>
    <mergeCell ref="DQ56:DR56"/>
    <mergeCell ref="CP51:CQ51"/>
    <mergeCell ref="CR51:CS51"/>
    <mergeCell ref="CT51:CU51"/>
    <mergeCell ref="CV51:CW51"/>
    <mergeCell ref="CX51:CY51"/>
    <mergeCell ref="CZ51:DA51"/>
    <mergeCell ref="AA69:AB69"/>
    <mergeCell ref="AD69:AE69"/>
    <mergeCell ref="AF69:AG69"/>
    <mergeCell ref="AH69:AI69"/>
    <mergeCell ref="AJ69:AK69"/>
    <mergeCell ref="AL69:AM69"/>
    <mergeCell ref="O69:P69"/>
    <mergeCell ref="Q69:R69"/>
    <mergeCell ref="S69:T69"/>
    <mergeCell ref="U69:V69"/>
    <mergeCell ref="W69:X69"/>
    <mergeCell ref="Y69:Z69"/>
    <mergeCell ref="DO66:DS67"/>
    <mergeCell ref="B67:CE68"/>
    <mergeCell ref="CF67:DG68"/>
    <mergeCell ref="DM68:DN68"/>
    <mergeCell ref="C69:D69"/>
    <mergeCell ref="E69:F69"/>
    <mergeCell ref="G69:H69"/>
    <mergeCell ref="I69:J69"/>
    <mergeCell ref="K69:L69"/>
    <mergeCell ref="M69:N69"/>
    <mergeCell ref="CH69:CI69"/>
    <mergeCell ref="CJ69:CK69"/>
    <mergeCell ref="BM69:BN69"/>
    <mergeCell ref="BO69:BP69"/>
    <mergeCell ref="BQ69:BR69"/>
    <mergeCell ref="BS69:BT69"/>
    <mergeCell ref="BU69:BV69"/>
    <mergeCell ref="BW69:BX69"/>
    <mergeCell ref="AZ69:BA69"/>
    <mergeCell ref="BB69:BC69"/>
    <mergeCell ref="BE69:BF69"/>
    <mergeCell ref="BG69:BH69"/>
    <mergeCell ref="BI69:BJ69"/>
    <mergeCell ref="BK69:BL69"/>
    <mergeCell ref="AN69:AO69"/>
    <mergeCell ref="AP69:AQ69"/>
    <mergeCell ref="AR69:AS69"/>
    <mergeCell ref="AT69:AU69"/>
    <mergeCell ref="AV69:AW69"/>
    <mergeCell ref="AX69:AY69"/>
    <mergeCell ref="DL87:DS88"/>
    <mergeCell ref="DL90:DQ92"/>
    <mergeCell ref="DR90:DR92"/>
    <mergeCell ref="DS90:DS92"/>
    <mergeCell ref="B93:CE94"/>
    <mergeCell ref="CF93:DG94"/>
    <mergeCell ref="DL94:DS95"/>
    <mergeCell ref="C95:D95"/>
    <mergeCell ref="E95:F95"/>
    <mergeCell ref="G95:H95"/>
    <mergeCell ref="DL73:DQ74"/>
    <mergeCell ref="DR73:DR74"/>
    <mergeCell ref="DS73:DS74"/>
    <mergeCell ref="DL84:DQ85"/>
    <mergeCell ref="DR84:DR85"/>
    <mergeCell ref="DS84:DS85"/>
    <mergeCell ref="CX69:CY69"/>
    <mergeCell ref="CZ69:DA69"/>
    <mergeCell ref="DB69:DC69"/>
    <mergeCell ref="DD69:DE69"/>
    <mergeCell ref="DM69:DN69"/>
    <mergeCell ref="DL70:DS71"/>
    <mergeCell ref="CL69:CM69"/>
    <mergeCell ref="CN69:CO69"/>
    <mergeCell ref="CP69:CQ69"/>
    <mergeCell ref="CR69:CS69"/>
    <mergeCell ref="CT69:CU69"/>
    <mergeCell ref="CV69:CW69"/>
    <mergeCell ref="BY69:BZ69"/>
    <mergeCell ref="CA69:CB69"/>
    <mergeCell ref="CC69:CD69"/>
    <mergeCell ref="CF69:CG69"/>
    <mergeCell ref="AX95:AY95"/>
    <mergeCell ref="AZ95:BA95"/>
    <mergeCell ref="BB95:BC95"/>
    <mergeCell ref="BE95:BF95"/>
    <mergeCell ref="AH95:AI95"/>
    <mergeCell ref="AJ95:AK95"/>
    <mergeCell ref="AL95:AM95"/>
    <mergeCell ref="AN95:AO95"/>
    <mergeCell ref="AP95:AQ95"/>
    <mergeCell ref="AR95:AS95"/>
    <mergeCell ref="BW95:BX95"/>
    <mergeCell ref="BY95:BZ95"/>
    <mergeCell ref="CA95:CB95"/>
    <mergeCell ref="CC95:CD95"/>
    <mergeCell ref="BG95:BH95"/>
    <mergeCell ref="BI95:BJ95"/>
    <mergeCell ref="BK95:BL95"/>
    <mergeCell ref="BM95:BN95"/>
    <mergeCell ref="BO95:BP95"/>
    <mergeCell ref="BQ95:BR95"/>
    <mergeCell ref="AT95:AU95"/>
    <mergeCell ref="AV95:AW95"/>
    <mergeCell ref="U95:V95"/>
    <mergeCell ref="W95:X95"/>
    <mergeCell ref="Y95:Z95"/>
    <mergeCell ref="AA95:AB95"/>
    <mergeCell ref="AD95:AE95"/>
    <mergeCell ref="AF95:AG95"/>
    <mergeCell ref="I95:J95"/>
    <mergeCell ref="K95:L95"/>
    <mergeCell ref="M95:N95"/>
    <mergeCell ref="O95:P95"/>
    <mergeCell ref="Q95:R95"/>
    <mergeCell ref="S95:T95"/>
    <mergeCell ref="DD95:DE95"/>
    <mergeCell ref="DL97:DS98"/>
    <mergeCell ref="DL102:DS103"/>
    <mergeCell ref="DL105:DS106"/>
    <mergeCell ref="B113:CE114"/>
    <mergeCell ref="CF113:DG114"/>
    <mergeCell ref="CR95:CS95"/>
    <mergeCell ref="CT95:CU95"/>
    <mergeCell ref="CV95:CW95"/>
    <mergeCell ref="CX95:CY95"/>
    <mergeCell ref="CZ95:DA95"/>
    <mergeCell ref="DB95:DC95"/>
    <mergeCell ref="CF95:CG95"/>
    <mergeCell ref="CH95:CI95"/>
    <mergeCell ref="CJ95:CK95"/>
    <mergeCell ref="CL95:CM95"/>
    <mergeCell ref="CN95:CO95"/>
    <mergeCell ref="CP95:CQ95"/>
    <mergeCell ref="BS95:BT95"/>
    <mergeCell ref="BU95:BV95"/>
    <mergeCell ref="AA115:AB115"/>
    <mergeCell ref="AD115:AE115"/>
    <mergeCell ref="AF115:AG115"/>
    <mergeCell ref="AH115:AI115"/>
    <mergeCell ref="AJ115:AK115"/>
    <mergeCell ref="AL115:AM115"/>
    <mergeCell ref="O115:P115"/>
    <mergeCell ref="Q115:R115"/>
    <mergeCell ref="S115:T115"/>
    <mergeCell ref="U115:V115"/>
    <mergeCell ref="W115:X115"/>
    <mergeCell ref="Y115:Z115"/>
    <mergeCell ref="C115:D115"/>
    <mergeCell ref="E115:F115"/>
    <mergeCell ref="G115:H115"/>
    <mergeCell ref="I115:J115"/>
    <mergeCell ref="K115:L115"/>
    <mergeCell ref="M115:N115"/>
    <mergeCell ref="DQ128:DS129"/>
    <mergeCell ref="DU128:DW129"/>
    <mergeCell ref="CL115:CM115"/>
    <mergeCell ref="CN115:CO115"/>
    <mergeCell ref="CP115:CQ115"/>
    <mergeCell ref="CR115:CS115"/>
    <mergeCell ref="CT115:CU115"/>
    <mergeCell ref="CV115:CW115"/>
    <mergeCell ref="BY115:BZ115"/>
    <mergeCell ref="CA115:CB115"/>
    <mergeCell ref="CC115:CD115"/>
    <mergeCell ref="CF115:CG115"/>
    <mergeCell ref="CH115:CI115"/>
    <mergeCell ref="CJ115:CK115"/>
    <mergeCell ref="BM115:BN115"/>
    <mergeCell ref="BO115:BP115"/>
    <mergeCell ref="BQ115:BR115"/>
    <mergeCell ref="BS115:BT115"/>
    <mergeCell ref="BU115:BV115"/>
    <mergeCell ref="BW115:BX115"/>
    <mergeCell ref="S133:T133"/>
    <mergeCell ref="U133:V133"/>
    <mergeCell ref="W133:X133"/>
    <mergeCell ref="Y133:Z133"/>
    <mergeCell ref="AA133:AB133"/>
    <mergeCell ref="AD133:AE133"/>
    <mergeCell ref="B131:CE132"/>
    <mergeCell ref="CF131:DG132"/>
    <mergeCell ref="C133:D133"/>
    <mergeCell ref="E133:F133"/>
    <mergeCell ref="G133:H133"/>
    <mergeCell ref="I133:J133"/>
    <mergeCell ref="K133:L133"/>
    <mergeCell ref="M133:N133"/>
    <mergeCell ref="O133:P133"/>
    <mergeCell ref="Q133:R133"/>
    <mergeCell ref="CX115:CY115"/>
    <mergeCell ref="CZ115:DA115"/>
    <mergeCell ref="DB115:DC115"/>
    <mergeCell ref="DD115:DE115"/>
    <mergeCell ref="AZ115:BA115"/>
    <mergeCell ref="BB115:BC115"/>
    <mergeCell ref="BE115:BF115"/>
    <mergeCell ref="BG115:BH115"/>
    <mergeCell ref="BI115:BJ115"/>
    <mergeCell ref="BK115:BL115"/>
    <mergeCell ref="AN115:AO115"/>
    <mergeCell ref="AP115:AQ115"/>
    <mergeCell ref="AR115:AS115"/>
    <mergeCell ref="AT115:AU115"/>
    <mergeCell ref="AV115:AW115"/>
    <mergeCell ref="AX115:AY115"/>
    <mergeCell ref="BY133:BZ133"/>
    <mergeCell ref="CA133:CB133"/>
    <mergeCell ref="BE133:BF133"/>
    <mergeCell ref="BG133:BH133"/>
    <mergeCell ref="BI133:BJ133"/>
    <mergeCell ref="BK133:BL133"/>
    <mergeCell ref="BM133:BN133"/>
    <mergeCell ref="BO133:BP133"/>
    <mergeCell ref="AR133:AS133"/>
    <mergeCell ref="AT133:AU133"/>
    <mergeCell ref="AV133:AW133"/>
    <mergeCell ref="AX133:AY133"/>
    <mergeCell ref="AZ133:BA133"/>
    <mergeCell ref="BB133:BC133"/>
    <mergeCell ref="AF133:AG133"/>
    <mergeCell ref="AH133:AI133"/>
    <mergeCell ref="AJ133:AK133"/>
    <mergeCell ref="AL133:AM133"/>
    <mergeCell ref="AN133:AO133"/>
    <mergeCell ref="AP133:AQ133"/>
    <mergeCell ref="O162:P162"/>
    <mergeCell ref="Q162:R162"/>
    <mergeCell ref="S162:T162"/>
    <mergeCell ref="U162:V162"/>
    <mergeCell ref="W162:X162"/>
    <mergeCell ref="Y162:Z162"/>
    <mergeCell ref="DB133:DC133"/>
    <mergeCell ref="DD133:DE133"/>
    <mergeCell ref="B160:CE161"/>
    <mergeCell ref="CF160:DG161"/>
    <mergeCell ref="C162:D162"/>
    <mergeCell ref="E162:F162"/>
    <mergeCell ref="G162:H162"/>
    <mergeCell ref="I162:J162"/>
    <mergeCell ref="K162:L162"/>
    <mergeCell ref="M162:N162"/>
    <mergeCell ref="CP133:CQ133"/>
    <mergeCell ref="CR133:CS133"/>
    <mergeCell ref="CT133:CU133"/>
    <mergeCell ref="CV133:CW133"/>
    <mergeCell ref="CX133:CY133"/>
    <mergeCell ref="CZ133:DA133"/>
    <mergeCell ref="CC133:CD133"/>
    <mergeCell ref="CF133:CG133"/>
    <mergeCell ref="CH133:CI133"/>
    <mergeCell ref="CJ133:CK133"/>
    <mergeCell ref="CL133:CM133"/>
    <mergeCell ref="CN133:CO133"/>
    <mergeCell ref="BQ133:BR133"/>
    <mergeCell ref="BS133:BT133"/>
    <mergeCell ref="BU133:BV133"/>
    <mergeCell ref="BW133:BX133"/>
    <mergeCell ref="BB162:BC162"/>
    <mergeCell ref="BE162:BF162"/>
    <mergeCell ref="BG162:BH162"/>
    <mergeCell ref="BI162:BJ162"/>
    <mergeCell ref="BK162:BL162"/>
    <mergeCell ref="AN162:AO162"/>
    <mergeCell ref="AP162:AQ162"/>
    <mergeCell ref="AR162:AS162"/>
    <mergeCell ref="AT162:AU162"/>
    <mergeCell ref="AV162:AW162"/>
    <mergeCell ref="AX162:AY162"/>
    <mergeCell ref="AA162:AB162"/>
    <mergeCell ref="AD162:AE162"/>
    <mergeCell ref="AF162:AG162"/>
    <mergeCell ref="AH162:AI162"/>
    <mergeCell ref="AJ162:AK162"/>
    <mergeCell ref="AL162:AM162"/>
    <mergeCell ref="C202:D202"/>
    <mergeCell ref="E202:F202"/>
    <mergeCell ref="G202:H202"/>
    <mergeCell ref="I202:J202"/>
    <mergeCell ref="K202:L202"/>
    <mergeCell ref="M202:N202"/>
    <mergeCell ref="CX162:CY162"/>
    <mergeCell ref="CZ162:DA162"/>
    <mergeCell ref="DB162:DC162"/>
    <mergeCell ref="DD162:DE162"/>
    <mergeCell ref="DU193:DV193"/>
    <mergeCell ref="B200:CE201"/>
    <mergeCell ref="CF200:DG201"/>
    <mergeCell ref="CL162:CM162"/>
    <mergeCell ref="CN162:CO162"/>
    <mergeCell ref="CP162:CQ162"/>
    <mergeCell ref="CR162:CS162"/>
    <mergeCell ref="CT162:CU162"/>
    <mergeCell ref="CV162:CW162"/>
    <mergeCell ref="BY162:BZ162"/>
    <mergeCell ref="CA162:CB162"/>
    <mergeCell ref="CC162:CD162"/>
    <mergeCell ref="CF162:CG162"/>
    <mergeCell ref="CH162:CI162"/>
    <mergeCell ref="CJ162:CK162"/>
    <mergeCell ref="BM162:BN162"/>
    <mergeCell ref="BO162:BP162"/>
    <mergeCell ref="BQ162:BR162"/>
    <mergeCell ref="BS162:BT162"/>
    <mergeCell ref="BU162:BV162"/>
    <mergeCell ref="BW162:BX162"/>
    <mergeCell ref="AZ162:BA162"/>
    <mergeCell ref="BE202:BF202"/>
    <mergeCell ref="BG202:BH202"/>
    <mergeCell ref="BI202:BJ202"/>
    <mergeCell ref="BK202:BL202"/>
    <mergeCell ref="AN202:AO202"/>
    <mergeCell ref="AP202:AQ202"/>
    <mergeCell ref="AR202:AS202"/>
    <mergeCell ref="AT202:AU202"/>
    <mergeCell ref="AV202:AW202"/>
    <mergeCell ref="AX202:AY202"/>
    <mergeCell ref="AA202:AB202"/>
    <mergeCell ref="AD202:AE202"/>
    <mergeCell ref="AF202:AG202"/>
    <mergeCell ref="AH202:AI202"/>
    <mergeCell ref="AJ202:AK202"/>
    <mergeCell ref="AL202:AM202"/>
    <mergeCell ref="O202:P202"/>
    <mergeCell ref="Q202:R202"/>
    <mergeCell ref="S202:T202"/>
    <mergeCell ref="U202:V202"/>
    <mergeCell ref="W202:X202"/>
    <mergeCell ref="Y202:Z202"/>
    <mergeCell ref="C251:D251"/>
    <mergeCell ref="E251:F251"/>
    <mergeCell ref="G251:H251"/>
    <mergeCell ref="I251:J251"/>
    <mergeCell ref="K251:L251"/>
    <mergeCell ref="M251:N251"/>
    <mergeCell ref="CX202:CY202"/>
    <mergeCell ref="CZ202:DA202"/>
    <mergeCell ref="DB202:DC202"/>
    <mergeCell ref="DD202:DE202"/>
    <mergeCell ref="B249:CE250"/>
    <mergeCell ref="CF249:DG250"/>
    <mergeCell ref="CL202:CM202"/>
    <mergeCell ref="CN202:CO202"/>
    <mergeCell ref="CP202:CQ202"/>
    <mergeCell ref="CR202:CS202"/>
    <mergeCell ref="CT202:CU202"/>
    <mergeCell ref="CV202:CW202"/>
    <mergeCell ref="BY202:BZ202"/>
    <mergeCell ref="CA202:CB202"/>
    <mergeCell ref="CC202:CD202"/>
    <mergeCell ref="CF202:CG202"/>
    <mergeCell ref="CH202:CI202"/>
    <mergeCell ref="CJ202:CK202"/>
    <mergeCell ref="BM202:BN202"/>
    <mergeCell ref="BO202:BP202"/>
    <mergeCell ref="BQ202:BR202"/>
    <mergeCell ref="BS202:BT202"/>
    <mergeCell ref="BU202:BV202"/>
    <mergeCell ref="BW202:BX202"/>
    <mergeCell ref="AZ202:BA202"/>
    <mergeCell ref="BB202:BC202"/>
    <mergeCell ref="BE251:BF251"/>
    <mergeCell ref="BG251:BH251"/>
    <mergeCell ref="BI251:BJ251"/>
    <mergeCell ref="BK251:BL251"/>
    <mergeCell ref="AN251:AO251"/>
    <mergeCell ref="AP251:AQ251"/>
    <mergeCell ref="AR251:AS251"/>
    <mergeCell ref="AT251:AU251"/>
    <mergeCell ref="AV251:AW251"/>
    <mergeCell ref="AX251:AY251"/>
    <mergeCell ref="AA251:AB251"/>
    <mergeCell ref="AD251:AE251"/>
    <mergeCell ref="AF251:AG251"/>
    <mergeCell ref="AH251:AI251"/>
    <mergeCell ref="AJ251:AK251"/>
    <mergeCell ref="AL251:AM251"/>
    <mergeCell ref="O251:P251"/>
    <mergeCell ref="Q251:R251"/>
    <mergeCell ref="S251:T251"/>
    <mergeCell ref="U251:V251"/>
    <mergeCell ref="W251:X251"/>
    <mergeCell ref="Y251:Z251"/>
    <mergeCell ref="B261:B262"/>
    <mergeCell ref="B264:B265"/>
    <mergeCell ref="B267:B268"/>
    <mergeCell ref="B270:B271"/>
    <mergeCell ref="B273:B274"/>
    <mergeCell ref="B276:B277"/>
    <mergeCell ref="CX251:CY251"/>
    <mergeCell ref="CZ251:DA251"/>
    <mergeCell ref="DB251:DC251"/>
    <mergeCell ref="DD251:DE251"/>
    <mergeCell ref="B253:B254"/>
    <mergeCell ref="B256:B257"/>
    <mergeCell ref="CL251:CM251"/>
    <mergeCell ref="CN251:CO251"/>
    <mergeCell ref="CP251:CQ251"/>
    <mergeCell ref="CR251:CS251"/>
    <mergeCell ref="CT251:CU251"/>
    <mergeCell ref="CV251:CW251"/>
    <mergeCell ref="BY251:BZ251"/>
    <mergeCell ref="CA251:CB251"/>
    <mergeCell ref="CC251:CD251"/>
    <mergeCell ref="CF251:CG251"/>
    <mergeCell ref="CH251:CI251"/>
    <mergeCell ref="CJ251:CK251"/>
    <mergeCell ref="BM251:BN251"/>
    <mergeCell ref="BO251:BP251"/>
    <mergeCell ref="BQ251:BR251"/>
    <mergeCell ref="BS251:BT251"/>
    <mergeCell ref="BU251:BV251"/>
    <mergeCell ref="BW251:BX251"/>
    <mergeCell ref="AZ251:BA251"/>
    <mergeCell ref="BB251:BC251"/>
    <mergeCell ref="U288:V288"/>
    <mergeCell ref="W288:X288"/>
    <mergeCell ref="Y288:Z288"/>
    <mergeCell ref="AA288:AB288"/>
    <mergeCell ref="AD288:AE288"/>
    <mergeCell ref="AF288:AG288"/>
    <mergeCell ref="I288:J288"/>
    <mergeCell ref="K288:L288"/>
    <mergeCell ref="M288:N288"/>
    <mergeCell ref="O288:P288"/>
    <mergeCell ref="Q288:R288"/>
    <mergeCell ref="S288:T288"/>
    <mergeCell ref="B279:B280"/>
    <mergeCell ref="B282:B283"/>
    <mergeCell ref="B285:B286"/>
    <mergeCell ref="C288:D288"/>
    <mergeCell ref="E288:F288"/>
    <mergeCell ref="G288:H288"/>
    <mergeCell ref="CA288:CB288"/>
    <mergeCell ref="CC288:CD288"/>
    <mergeCell ref="BG288:BH288"/>
    <mergeCell ref="BI288:BJ288"/>
    <mergeCell ref="BK288:BL288"/>
    <mergeCell ref="BM288:BN288"/>
    <mergeCell ref="BO288:BP288"/>
    <mergeCell ref="BQ288:BR288"/>
    <mergeCell ref="AT288:AU288"/>
    <mergeCell ref="AV288:AW288"/>
    <mergeCell ref="AX288:AY288"/>
    <mergeCell ref="AZ288:BA288"/>
    <mergeCell ref="BB288:BC288"/>
    <mergeCell ref="BE288:BF288"/>
    <mergeCell ref="AH288:AI288"/>
    <mergeCell ref="AJ288:AK288"/>
    <mergeCell ref="AL288:AM288"/>
    <mergeCell ref="AN288:AO288"/>
    <mergeCell ref="AP288:AQ288"/>
    <mergeCell ref="AR288:AS288"/>
    <mergeCell ref="Q293:R293"/>
    <mergeCell ref="S293:T293"/>
    <mergeCell ref="U293:V293"/>
    <mergeCell ref="W293:X293"/>
    <mergeCell ref="Y293:Z293"/>
    <mergeCell ref="AA293:AB293"/>
    <mergeCell ref="DD288:DE288"/>
    <mergeCell ref="B292:B293"/>
    <mergeCell ref="DF292:DJ293"/>
    <mergeCell ref="C293:D293"/>
    <mergeCell ref="E293:F293"/>
    <mergeCell ref="G293:H293"/>
    <mergeCell ref="I293:J293"/>
    <mergeCell ref="K293:L293"/>
    <mergeCell ref="M293:N293"/>
    <mergeCell ref="O293:P293"/>
    <mergeCell ref="CR288:CS288"/>
    <mergeCell ref="CT288:CU288"/>
    <mergeCell ref="CV288:CW288"/>
    <mergeCell ref="CX288:CY288"/>
    <mergeCell ref="CZ288:DA288"/>
    <mergeCell ref="DB288:DC288"/>
    <mergeCell ref="CF288:CG288"/>
    <mergeCell ref="CH288:CI288"/>
    <mergeCell ref="CJ288:CK288"/>
    <mergeCell ref="CL288:CM288"/>
    <mergeCell ref="CN288:CO288"/>
    <mergeCell ref="CP288:CQ288"/>
    <mergeCell ref="BS288:BT288"/>
    <mergeCell ref="BU288:BV288"/>
    <mergeCell ref="BW288:BX288"/>
    <mergeCell ref="BY288:BZ288"/>
    <mergeCell ref="BW293:BX293"/>
    <mergeCell ref="BY293:BZ293"/>
    <mergeCell ref="BB293:BC293"/>
    <mergeCell ref="BE293:BF293"/>
    <mergeCell ref="BG293:BH293"/>
    <mergeCell ref="BI293:BJ293"/>
    <mergeCell ref="BK293:BL293"/>
    <mergeCell ref="BM293:BN293"/>
    <mergeCell ref="AP293:AQ293"/>
    <mergeCell ref="AR293:AS293"/>
    <mergeCell ref="AT293:AU293"/>
    <mergeCell ref="AV293:AW293"/>
    <mergeCell ref="AX293:AY293"/>
    <mergeCell ref="AZ293:BA293"/>
    <mergeCell ref="AD293:AE293"/>
    <mergeCell ref="AF293:AG293"/>
    <mergeCell ref="AH293:AI293"/>
    <mergeCell ref="AJ293:AK293"/>
    <mergeCell ref="AL293:AM293"/>
    <mergeCell ref="AN293:AO293"/>
    <mergeCell ref="H298:I298"/>
    <mergeCell ref="Q298:AS298"/>
    <mergeCell ref="AW298:BY298"/>
    <mergeCell ref="CC298:DE298"/>
    <mergeCell ref="Q299:R299"/>
    <mergeCell ref="S299:Y301"/>
    <mergeCell ref="AA299:AB299"/>
    <mergeCell ref="AC299:AI301"/>
    <mergeCell ref="AK299:AL299"/>
    <mergeCell ref="AM299:AS301"/>
    <mergeCell ref="CZ293:DA293"/>
    <mergeCell ref="DB293:DC293"/>
    <mergeCell ref="DD293:DE293"/>
    <mergeCell ref="DF295:DH295"/>
    <mergeCell ref="DB296:DD296"/>
    <mergeCell ref="DE296:DG296"/>
    <mergeCell ref="CN293:CO293"/>
    <mergeCell ref="CP293:CQ293"/>
    <mergeCell ref="CR293:CS293"/>
    <mergeCell ref="CT293:CU293"/>
    <mergeCell ref="CV293:CW293"/>
    <mergeCell ref="CX293:CY293"/>
    <mergeCell ref="CA293:CB293"/>
    <mergeCell ref="CC293:CD293"/>
    <mergeCell ref="CF293:CG293"/>
    <mergeCell ref="CH293:CI293"/>
    <mergeCell ref="CJ293:CK293"/>
    <mergeCell ref="CL293:CM293"/>
    <mergeCell ref="BO293:BP293"/>
    <mergeCell ref="BQ293:BR293"/>
    <mergeCell ref="BS293:BT293"/>
    <mergeCell ref="BU293:BV293"/>
    <mergeCell ref="BJ302:BK302"/>
    <mergeCell ref="BM302:BN302"/>
    <mergeCell ref="H300:I300"/>
    <mergeCell ref="H302:I302"/>
    <mergeCell ref="T302:U302"/>
    <mergeCell ref="W302:X302"/>
    <mergeCell ref="AD302:AE302"/>
    <mergeCell ref="AG302:AH302"/>
    <mergeCell ref="CC299:CD299"/>
    <mergeCell ref="CE299:CK301"/>
    <mergeCell ref="CM299:CN299"/>
    <mergeCell ref="CO299:CU301"/>
    <mergeCell ref="CW299:CX299"/>
    <mergeCell ref="CY299:DE301"/>
    <mergeCell ref="AW299:AX299"/>
    <mergeCell ref="AY299:BE301"/>
    <mergeCell ref="BG299:BH299"/>
    <mergeCell ref="BI299:BO301"/>
    <mergeCell ref="BQ299:BR299"/>
    <mergeCell ref="BS299:BY301"/>
    <mergeCell ref="CM303:CN303"/>
    <mergeCell ref="CS303:CT303"/>
    <mergeCell ref="CW303:CX303"/>
    <mergeCell ref="DD303:DE303"/>
    <mergeCell ref="Q305:Y305"/>
    <mergeCell ref="AK305:BF305"/>
    <mergeCell ref="BG303:BH303"/>
    <mergeCell ref="BN303:BO303"/>
    <mergeCell ref="BQ303:BR303"/>
    <mergeCell ref="BX303:BY303"/>
    <mergeCell ref="CC303:CD303"/>
    <mergeCell ref="CI303:CJ303"/>
    <mergeCell ref="CZ302:DA302"/>
    <mergeCell ref="DC302:DD302"/>
    <mergeCell ref="Q303:R303"/>
    <mergeCell ref="W303:X303"/>
    <mergeCell ref="AA303:AB303"/>
    <mergeCell ref="AH303:AI303"/>
    <mergeCell ref="AK303:AL303"/>
    <mergeCell ref="AR303:AS303"/>
    <mergeCell ref="AW303:AX303"/>
    <mergeCell ref="BD303:BE303"/>
    <mergeCell ref="BT302:BU302"/>
    <mergeCell ref="BW302:BX302"/>
    <mergeCell ref="CF302:CG302"/>
    <mergeCell ref="CI302:CJ302"/>
    <mergeCell ref="CP302:CQ302"/>
    <mergeCell ref="CS302:CT302"/>
    <mergeCell ref="AN302:AO302"/>
    <mergeCell ref="AQ302:AR302"/>
    <mergeCell ref="AZ302:BA302"/>
    <mergeCell ref="BC302:BD302"/>
    <mergeCell ref="Q310:R310"/>
    <mergeCell ref="X310:Y310"/>
    <mergeCell ref="BB310:BD310"/>
    <mergeCell ref="DF316:DH316"/>
    <mergeCell ref="C319:D319"/>
    <mergeCell ref="E319:F319"/>
    <mergeCell ref="G319:H319"/>
    <mergeCell ref="I319:J319"/>
    <mergeCell ref="K319:L319"/>
    <mergeCell ref="M319:N319"/>
    <mergeCell ref="Q306:R306"/>
    <mergeCell ref="S306:Y308"/>
    <mergeCell ref="BC306:BD306"/>
    <mergeCell ref="BC307:BD307"/>
    <mergeCell ref="BC308:BD308"/>
    <mergeCell ref="T309:U309"/>
    <mergeCell ref="W309:X309"/>
    <mergeCell ref="BC309:BF309"/>
    <mergeCell ref="AP319:AQ319"/>
    <mergeCell ref="AR319:AS319"/>
    <mergeCell ref="AT319:AU319"/>
    <mergeCell ref="AV319:AW319"/>
    <mergeCell ref="AX319:AY319"/>
    <mergeCell ref="AA319:AB319"/>
    <mergeCell ref="AD319:AE319"/>
    <mergeCell ref="AF319:AG319"/>
    <mergeCell ref="AH319:AI319"/>
    <mergeCell ref="AJ319:AK319"/>
    <mergeCell ref="AL319:AM319"/>
    <mergeCell ref="O319:P319"/>
    <mergeCell ref="Q319:R319"/>
    <mergeCell ref="S319:T319"/>
    <mergeCell ref="U319:V319"/>
    <mergeCell ref="W319:X319"/>
    <mergeCell ref="Y319:Z319"/>
    <mergeCell ref="CX319:CY319"/>
    <mergeCell ref="CZ319:DA319"/>
    <mergeCell ref="DB319:DC319"/>
    <mergeCell ref="DD319:DE319"/>
    <mergeCell ref="B320:B321"/>
    <mergeCell ref="C320:CQ321"/>
    <mergeCell ref="CR320:DE321"/>
    <mergeCell ref="CL319:CM319"/>
    <mergeCell ref="CN319:CO319"/>
    <mergeCell ref="CP319:CQ319"/>
    <mergeCell ref="CR319:CS319"/>
    <mergeCell ref="CT319:CU319"/>
    <mergeCell ref="CV319:CW319"/>
    <mergeCell ref="BY319:BZ319"/>
    <mergeCell ref="CA319:CB319"/>
    <mergeCell ref="CC319:CD319"/>
    <mergeCell ref="CF319:CG319"/>
    <mergeCell ref="CH319:CI319"/>
    <mergeCell ref="CJ319:CK319"/>
    <mergeCell ref="BM319:BN319"/>
    <mergeCell ref="BO319:BP319"/>
    <mergeCell ref="BQ319:BR319"/>
    <mergeCell ref="BS319:BT319"/>
    <mergeCell ref="BU319:BV319"/>
    <mergeCell ref="BW319:BX319"/>
    <mergeCell ref="AZ319:BA319"/>
    <mergeCell ref="BB319:BC319"/>
    <mergeCell ref="BE319:BF319"/>
    <mergeCell ref="BG319:BH319"/>
    <mergeCell ref="BI319:BJ319"/>
    <mergeCell ref="BK319:BL319"/>
    <mergeCell ref="AN319:AO319"/>
    <mergeCell ref="CM322:CN322"/>
    <mergeCell ref="CS322:CT322"/>
    <mergeCell ref="B324:B325"/>
    <mergeCell ref="DF324:DL325"/>
    <mergeCell ref="C326:D326"/>
    <mergeCell ref="E326:F326"/>
    <mergeCell ref="G326:H326"/>
    <mergeCell ref="I326:J326"/>
    <mergeCell ref="K326:L326"/>
    <mergeCell ref="M326:N326"/>
    <mergeCell ref="DF320:DF321"/>
    <mergeCell ref="DG320:DG321"/>
    <mergeCell ref="DH320:DH321"/>
    <mergeCell ref="DI320:DO321"/>
    <mergeCell ref="J322:K322"/>
    <mergeCell ref="P322:Q322"/>
    <mergeCell ref="AK322:AL322"/>
    <mergeCell ref="AQ322:AR322"/>
    <mergeCell ref="BL322:BM322"/>
    <mergeCell ref="BR322:BS322"/>
    <mergeCell ref="BI326:BJ326"/>
    <mergeCell ref="BK326:BL326"/>
    <mergeCell ref="AN326:AO326"/>
    <mergeCell ref="AP326:AQ326"/>
    <mergeCell ref="AR326:AS326"/>
    <mergeCell ref="AT326:AU326"/>
    <mergeCell ref="AV326:AW326"/>
    <mergeCell ref="AX326:AY326"/>
    <mergeCell ref="AA326:AB326"/>
    <mergeCell ref="AD326:AE326"/>
    <mergeCell ref="AF326:AG326"/>
    <mergeCell ref="AH326:AI326"/>
    <mergeCell ref="AJ326:AK326"/>
    <mergeCell ref="AL326:AM326"/>
    <mergeCell ref="O326:P326"/>
    <mergeCell ref="Q326:R326"/>
    <mergeCell ref="S326:T326"/>
    <mergeCell ref="U326:V326"/>
    <mergeCell ref="W326:X326"/>
    <mergeCell ref="Y326:Z326"/>
    <mergeCell ref="CX326:CY326"/>
    <mergeCell ref="CZ326:DA326"/>
    <mergeCell ref="DB326:DC326"/>
    <mergeCell ref="DD326:DE326"/>
    <mergeCell ref="C327:D327"/>
    <mergeCell ref="E327:F327"/>
    <mergeCell ref="G327:H327"/>
    <mergeCell ref="I327:J327"/>
    <mergeCell ref="K327:L327"/>
    <mergeCell ref="M327:N327"/>
    <mergeCell ref="CL326:CM326"/>
    <mergeCell ref="CN326:CO326"/>
    <mergeCell ref="CP326:CQ326"/>
    <mergeCell ref="CR326:CS326"/>
    <mergeCell ref="CT326:CU326"/>
    <mergeCell ref="CV326:CW326"/>
    <mergeCell ref="BY326:BZ326"/>
    <mergeCell ref="CA326:CB326"/>
    <mergeCell ref="CC326:CD326"/>
    <mergeCell ref="CF326:CG326"/>
    <mergeCell ref="CH326:CI326"/>
    <mergeCell ref="DB327:DC327"/>
    <mergeCell ref="DD327:DE327"/>
    <mergeCell ref="DF328:DH328"/>
    <mergeCell ref="CJ326:CK326"/>
    <mergeCell ref="BM326:BN326"/>
    <mergeCell ref="BO326:BP326"/>
    <mergeCell ref="BQ326:BR326"/>
    <mergeCell ref="BS326:BT326"/>
    <mergeCell ref="BU326:BV326"/>
    <mergeCell ref="BW326:BX326"/>
    <mergeCell ref="AZ326:BA326"/>
    <mergeCell ref="BB326:BC326"/>
    <mergeCell ref="BE326:BF326"/>
    <mergeCell ref="BG326:BH326"/>
    <mergeCell ref="BI327:BJ327"/>
    <mergeCell ref="BK327:BL327"/>
    <mergeCell ref="AN327:AO327"/>
    <mergeCell ref="AP327:AQ327"/>
    <mergeCell ref="AR327:AS327"/>
    <mergeCell ref="AT327:AU327"/>
    <mergeCell ref="AV327:AW327"/>
    <mergeCell ref="AX327:AY327"/>
    <mergeCell ref="AZ327:BA327"/>
    <mergeCell ref="BB327:BC327"/>
    <mergeCell ref="BE327:BF327"/>
    <mergeCell ref="BG327:BH327"/>
    <mergeCell ref="BU327:BV327"/>
    <mergeCell ref="BW327:BX327"/>
    <mergeCell ref="AA327:AB327"/>
    <mergeCell ref="AD327:AE327"/>
    <mergeCell ref="AF327:AG327"/>
    <mergeCell ref="AH327:AI327"/>
    <mergeCell ref="AJ327:AK327"/>
    <mergeCell ref="AL327:AM327"/>
    <mergeCell ref="O327:P327"/>
    <mergeCell ref="Q327:R327"/>
    <mergeCell ref="S327:T327"/>
    <mergeCell ref="U327:V327"/>
    <mergeCell ref="W327:X327"/>
    <mergeCell ref="Y327:Z327"/>
    <mergeCell ref="CX327:CY327"/>
    <mergeCell ref="CZ327:DA327"/>
    <mergeCell ref="CL327:CM327"/>
    <mergeCell ref="CN327:CO327"/>
    <mergeCell ref="CP327:CQ327"/>
    <mergeCell ref="CR327:CS327"/>
    <mergeCell ref="CT327:CU327"/>
    <mergeCell ref="CV327:CW327"/>
    <mergeCell ref="BY327:BZ327"/>
    <mergeCell ref="CA327:CB327"/>
    <mergeCell ref="CC327:CD327"/>
    <mergeCell ref="CF327:CG327"/>
    <mergeCell ref="CH327:CI327"/>
    <mergeCell ref="CJ327:CK327"/>
    <mergeCell ref="BM327:BN327"/>
    <mergeCell ref="BO327:BP327"/>
    <mergeCell ref="BQ327:BR327"/>
    <mergeCell ref="BS327:BT327"/>
    <mergeCell ref="DB329:DE329"/>
    <mergeCell ref="B331:B332"/>
    <mergeCell ref="C331:CQ332"/>
    <mergeCell ref="CR331:DE332"/>
    <mergeCell ref="BK329:BP329"/>
    <mergeCell ref="BQ329:BU329"/>
    <mergeCell ref="BV329:BZ329"/>
    <mergeCell ref="CA329:CD329"/>
    <mergeCell ref="CF329:CK329"/>
    <mergeCell ref="CL329:CQ329"/>
    <mergeCell ref="AD329:AI329"/>
    <mergeCell ref="AJ329:AO329"/>
    <mergeCell ref="AP329:AT329"/>
    <mergeCell ref="AU329:AY329"/>
    <mergeCell ref="AZ329:BC329"/>
    <mergeCell ref="BE329:BJ329"/>
    <mergeCell ref="CM333:CN333"/>
    <mergeCell ref="CS333:CT333"/>
    <mergeCell ref="C329:H329"/>
    <mergeCell ref="I329:N329"/>
    <mergeCell ref="O329:S329"/>
    <mergeCell ref="T329:X329"/>
    <mergeCell ref="Y329:AB329"/>
    <mergeCell ref="CR329:CV329"/>
    <mergeCell ref="CW329:DA329"/>
    <mergeCell ref="B335:B336"/>
    <mergeCell ref="DF335:DL336"/>
    <mergeCell ref="C337:D337"/>
    <mergeCell ref="E337:F337"/>
    <mergeCell ref="G337:H337"/>
    <mergeCell ref="I337:J337"/>
    <mergeCell ref="K337:L337"/>
    <mergeCell ref="M337:N337"/>
    <mergeCell ref="DF331:DF332"/>
    <mergeCell ref="DG331:DG332"/>
    <mergeCell ref="DH331:DH332"/>
    <mergeCell ref="DI331:DO332"/>
    <mergeCell ref="J333:K333"/>
    <mergeCell ref="P333:Q333"/>
    <mergeCell ref="AK333:AL333"/>
    <mergeCell ref="AQ333:AR333"/>
    <mergeCell ref="BL333:BM333"/>
    <mergeCell ref="BR333:BS333"/>
    <mergeCell ref="BI337:BJ337"/>
    <mergeCell ref="BK337:BL337"/>
    <mergeCell ref="AN337:AO337"/>
    <mergeCell ref="AP337:AQ337"/>
    <mergeCell ref="AR337:AS337"/>
    <mergeCell ref="AT337:AU337"/>
    <mergeCell ref="AV337:AW337"/>
    <mergeCell ref="AX337:AY337"/>
    <mergeCell ref="AA337:AB337"/>
    <mergeCell ref="AD337:AE337"/>
    <mergeCell ref="AF337:AG337"/>
    <mergeCell ref="AH337:AI337"/>
    <mergeCell ref="AJ337:AK337"/>
    <mergeCell ref="AL337:AM337"/>
    <mergeCell ref="O337:P337"/>
    <mergeCell ref="Q337:R337"/>
    <mergeCell ref="S337:T337"/>
    <mergeCell ref="U337:V337"/>
    <mergeCell ref="W337:X337"/>
    <mergeCell ref="Y337:Z337"/>
    <mergeCell ref="CX337:CY337"/>
    <mergeCell ref="CZ337:DA337"/>
    <mergeCell ref="DB337:DC337"/>
    <mergeCell ref="DD337:DE337"/>
    <mergeCell ref="C338:D338"/>
    <mergeCell ref="E338:F338"/>
    <mergeCell ref="G338:H338"/>
    <mergeCell ref="I338:J338"/>
    <mergeCell ref="K338:L338"/>
    <mergeCell ref="M338:N338"/>
    <mergeCell ref="CL337:CM337"/>
    <mergeCell ref="CN337:CO337"/>
    <mergeCell ref="CP337:CQ337"/>
    <mergeCell ref="CR337:CS337"/>
    <mergeCell ref="CT337:CU337"/>
    <mergeCell ref="CV337:CW337"/>
    <mergeCell ref="BY337:BZ337"/>
    <mergeCell ref="CA337:CB337"/>
    <mergeCell ref="CC337:CD337"/>
    <mergeCell ref="CF337:CG337"/>
    <mergeCell ref="CH337:CI337"/>
    <mergeCell ref="CJ337:CK337"/>
    <mergeCell ref="BM337:BN337"/>
    <mergeCell ref="BO337:BP337"/>
    <mergeCell ref="BQ337:BR337"/>
    <mergeCell ref="BS337:BT337"/>
    <mergeCell ref="BU337:BV337"/>
    <mergeCell ref="BW337:BX337"/>
    <mergeCell ref="AZ337:BA337"/>
    <mergeCell ref="BB337:BC337"/>
    <mergeCell ref="BE337:BF337"/>
    <mergeCell ref="BG337:BH337"/>
    <mergeCell ref="BI338:BJ338"/>
    <mergeCell ref="BK338:BL338"/>
    <mergeCell ref="AN338:AO338"/>
    <mergeCell ref="AP338:AQ338"/>
    <mergeCell ref="AR338:AS338"/>
    <mergeCell ref="AT338:AU338"/>
    <mergeCell ref="AV338:AW338"/>
    <mergeCell ref="AX338:AY338"/>
    <mergeCell ref="AA338:AB338"/>
    <mergeCell ref="AD338:AE338"/>
    <mergeCell ref="AF338:AG338"/>
    <mergeCell ref="AH338:AI338"/>
    <mergeCell ref="AJ338:AK338"/>
    <mergeCell ref="AL338:AM338"/>
    <mergeCell ref="BU338:BV338"/>
    <mergeCell ref="BW338:BX338"/>
    <mergeCell ref="AZ338:BA338"/>
    <mergeCell ref="BB338:BC338"/>
    <mergeCell ref="BE338:BF338"/>
    <mergeCell ref="BG338:BH338"/>
    <mergeCell ref="O338:P338"/>
    <mergeCell ref="Q338:R338"/>
    <mergeCell ref="S338:T338"/>
    <mergeCell ref="U338:V338"/>
    <mergeCell ref="W338:X338"/>
    <mergeCell ref="Y338:Z338"/>
    <mergeCell ref="CX338:CY338"/>
    <mergeCell ref="CZ338:DA338"/>
    <mergeCell ref="DB338:DC338"/>
    <mergeCell ref="DD338:DE338"/>
    <mergeCell ref="DF339:DH339"/>
    <mergeCell ref="C340:H340"/>
    <mergeCell ref="I340:N340"/>
    <mergeCell ref="O340:S340"/>
    <mergeCell ref="T340:X340"/>
    <mergeCell ref="Y340:AB340"/>
    <mergeCell ref="CL338:CM338"/>
    <mergeCell ref="CN338:CO338"/>
    <mergeCell ref="CP338:CQ338"/>
    <mergeCell ref="CR338:CS338"/>
    <mergeCell ref="CT338:CU338"/>
    <mergeCell ref="CV338:CW338"/>
    <mergeCell ref="BY338:BZ338"/>
    <mergeCell ref="CA338:CB338"/>
    <mergeCell ref="CC338:CD338"/>
    <mergeCell ref="CF338:CG338"/>
    <mergeCell ref="CH338:CI338"/>
    <mergeCell ref="CJ338:CK338"/>
    <mergeCell ref="BM338:BN338"/>
    <mergeCell ref="BO338:BP338"/>
    <mergeCell ref="BQ338:BR338"/>
    <mergeCell ref="BS338:BT338"/>
    <mergeCell ref="CR340:CV340"/>
    <mergeCell ref="CW340:DA340"/>
    <mergeCell ref="DB340:DE340"/>
    <mergeCell ref="B342:B343"/>
    <mergeCell ref="C342:CQ343"/>
    <mergeCell ref="CR342:DE343"/>
    <mergeCell ref="BK340:BP340"/>
    <mergeCell ref="BQ340:BU340"/>
    <mergeCell ref="BV340:BZ340"/>
    <mergeCell ref="CA340:CD340"/>
    <mergeCell ref="CF340:CK340"/>
    <mergeCell ref="CL340:CQ340"/>
    <mergeCell ref="AD340:AI340"/>
    <mergeCell ref="AJ340:AO340"/>
    <mergeCell ref="AP340:AT340"/>
    <mergeCell ref="AU340:AY340"/>
    <mergeCell ref="AZ340:BC340"/>
    <mergeCell ref="BE340:BJ340"/>
    <mergeCell ref="CM344:CN344"/>
    <mergeCell ref="CS344:CT344"/>
    <mergeCell ref="B346:B347"/>
    <mergeCell ref="DF346:DL347"/>
    <mergeCell ref="C348:D348"/>
    <mergeCell ref="E348:F348"/>
    <mergeCell ref="G348:H348"/>
    <mergeCell ref="I348:J348"/>
    <mergeCell ref="K348:L348"/>
    <mergeCell ref="M348:N348"/>
    <mergeCell ref="DF342:DF343"/>
    <mergeCell ref="DG342:DG343"/>
    <mergeCell ref="DH342:DH343"/>
    <mergeCell ref="DI342:DO343"/>
    <mergeCell ref="J344:K344"/>
    <mergeCell ref="P344:Q344"/>
    <mergeCell ref="AK344:AL344"/>
    <mergeCell ref="AQ344:AR344"/>
    <mergeCell ref="BL344:BM344"/>
    <mergeCell ref="BR344:BS344"/>
    <mergeCell ref="BI348:BJ348"/>
    <mergeCell ref="BK348:BL348"/>
    <mergeCell ref="AN348:AO348"/>
    <mergeCell ref="AP348:AQ348"/>
    <mergeCell ref="AR348:AS348"/>
    <mergeCell ref="AT348:AU348"/>
    <mergeCell ref="AV348:AW348"/>
    <mergeCell ref="AX348:AY348"/>
    <mergeCell ref="AA348:AB348"/>
    <mergeCell ref="AD348:AE348"/>
    <mergeCell ref="AF348:AG348"/>
    <mergeCell ref="AH348:AI348"/>
    <mergeCell ref="O348:P348"/>
    <mergeCell ref="Q348:R348"/>
    <mergeCell ref="S348:T348"/>
    <mergeCell ref="U348:V348"/>
    <mergeCell ref="W348:X348"/>
    <mergeCell ref="Y348:Z348"/>
    <mergeCell ref="CX348:CY348"/>
    <mergeCell ref="CZ348:DA348"/>
    <mergeCell ref="DB348:DC348"/>
    <mergeCell ref="DD348:DE348"/>
    <mergeCell ref="C349:D349"/>
    <mergeCell ref="E349:F349"/>
    <mergeCell ref="G349:H349"/>
    <mergeCell ref="I349:J349"/>
    <mergeCell ref="K349:L349"/>
    <mergeCell ref="M349:N349"/>
    <mergeCell ref="CL348:CM348"/>
    <mergeCell ref="CN348:CO348"/>
    <mergeCell ref="CP348:CQ348"/>
    <mergeCell ref="CR348:CS348"/>
    <mergeCell ref="CT348:CU348"/>
    <mergeCell ref="CV348:CW348"/>
    <mergeCell ref="BY348:BZ348"/>
    <mergeCell ref="CA348:CB348"/>
    <mergeCell ref="CC348:CD348"/>
    <mergeCell ref="CF348:CG348"/>
    <mergeCell ref="CH348:CI348"/>
    <mergeCell ref="CJ348:CK348"/>
    <mergeCell ref="BM348:BN348"/>
    <mergeCell ref="BO348:BP348"/>
    <mergeCell ref="BQ348:BR348"/>
    <mergeCell ref="BS348:BT348"/>
    <mergeCell ref="BU348:BV348"/>
    <mergeCell ref="BW348:BX348"/>
    <mergeCell ref="AZ348:BA348"/>
    <mergeCell ref="BB348:BC348"/>
    <mergeCell ref="BE348:BF348"/>
    <mergeCell ref="BG348:BH348"/>
    <mergeCell ref="BI349:BJ349"/>
    <mergeCell ref="BK349:BL349"/>
    <mergeCell ref="AN349:AO349"/>
    <mergeCell ref="AP349:AQ349"/>
    <mergeCell ref="AR349:AS349"/>
    <mergeCell ref="AT349:AU349"/>
    <mergeCell ref="AV349:AW349"/>
    <mergeCell ref="AX349:AY349"/>
    <mergeCell ref="AA349:AB349"/>
    <mergeCell ref="AD349:AE349"/>
    <mergeCell ref="AF349:AG349"/>
    <mergeCell ref="AH349:AI349"/>
    <mergeCell ref="AJ349:AK349"/>
    <mergeCell ref="AL349:AM349"/>
    <mergeCell ref="BU349:BV349"/>
    <mergeCell ref="BW349:BX349"/>
    <mergeCell ref="AZ349:BA349"/>
    <mergeCell ref="BB349:BC349"/>
    <mergeCell ref="BE349:BF349"/>
    <mergeCell ref="BG349:BH349"/>
    <mergeCell ref="AJ348:AK348"/>
    <mergeCell ref="AL348:AM348"/>
    <mergeCell ref="O349:P349"/>
    <mergeCell ref="Q349:R349"/>
    <mergeCell ref="S349:T349"/>
    <mergeCell ref="U349:V349"/>
    <mergeCell ref="W349:X349"/>
    <mergeCell ref="Y349:Z349"/>
    <mergeCell ref="CX349:CY349"/>
    <mergeCell ref="CZ349:DA349"/>
    <mergeCell ref="DB349:DC349"/>
    <mergeCell ref="DD349:DE349"/>
    <mergeCell ref="DF350:DH350"/>
    <mergeCell ref="C351:H351"/>
    <mergeCell ref="I351:N351"/>
    <mergeCell ref="O351:S351"/>
    <mergeCell ref="T351:X351"/>
    <mergeCell ref="Y351:AB351"/>
    <mergeCell ref="CL349:CM349"/>
    <mergeCell ref="CN349:CO349"/>
    <mergeCell ref="CP349:CQ349"/>
    <mergeCell ref="CR349:CS349"/>
    <mergeCell ref="CT349:CU349"/>
    <mergeCell ref="CV349:CW349"/>
    <mergeCell ref="BY349:BZ349"/>
    <mergeCell ref="CA349:CB349"/>
    <mergeCell ref="CC349:CD349"/>
    <mergeCell ref="CF349:CG349"/>
    <mergeCell ref="CH349:CI349"/>
    <mergeCell ref="CJ349:CK349"/>
    <mergeCell ref="BM349:BN349"/>
    <mergeCell ref="BO349:BP349"/>
    <mergeCell ref="BQ349:BR349"/>
    <mergeCell ref="BS349:BT349"/>
    <mergeCell ref="CR351:CV351"/>
    <mergeCell ref="CW351:DA351"/>
    <mergeCell ref="DB351:DE351"/>
    <mergeCell ref="B353:B354"/>
    <mergeCell ref="C353:CQ354"/>
    <mergeCell ref="CR353:DE354"/>
    <mergeCell ref="BK351:BP351"/>
    <mergeCell ref="BQ351:BU351"/>
    <mergeCell ref="BV351:BZ351"/>
    <mergeCell ref="CA351:CD351"/>
    <mergeCell ref="CF351:CK351"/>
    <mergeCell ref="CL351:CQ351"/>
    <mergeCell ref="AD351:AI351"/>
    <mergeCell ref="AJ351:AO351"/>
    <mergeCell ref="AP351:AT351"/>
    <mergeCell ref="AU351:AY351"/>
    <mergeCell ref="AZ351:BC351"/>
    <mergeCell ref="BE351:BJ351"/>
    <mergeCell ref="CM355:CN355"/>
    <mergeCell ref="CS355:CT355"/>
    <mergeCell ref="B357:B358"/>
    <mergeCell ref="DF357:DL358"/>
    <mergeCell ref="C359:D359"/>
    <mergeCell ref="E359:F359"/>
    <mergeCell ref="G359:H359"/>
    <mergeCell ref="I359:J359"/>
    <mergeCell ref="K359:L359"/>
    <mergeCell ref="M359:N359"/>
    <mergeCell ref="DF353:DF354"/>
    <mergeCell ref="DG353:DG354"/>
    <mergeCell ref="DH353:DH354"/>
    <mergeCell ref="DI353:DO354"/>
    <mergeCell ref="J355:K355"/>
    <mergeCell ref="P355:Q355"/>
    <mergeCell ref="AK355:AL355"/>
    <mergeCell ref="AQ355:AR355"/>
    <mergeCell ref="BL355:BM355"/>
    <mergeCell ref="BR355:BS355"/>
    <mergeCell ref="BI359:BJ359"/>
    <mergeCell ref="BK359:BL359"/>
    <mergeCell ref="AN359:AO359"/>
    <mergeCell ref="AP359:AQ359"/>
    <mergeCell ref="AR359:AS359"/>
    <mergeCell ref="AT359:AU359"/>
    <mergeCell ref="AV359:AW359"/>
    <mergeCell ref="AX359:AY359"/>
    <mergeCell ref="AA359:AB359"/>
    <mergeCell ref="AD359:AE359"/>
    <mergeCell ref="AF359:AG359"/>
    <mergeCell ref="AH359:AI359"/>
    <mergeCell ref="O359:P359"/>
    <mergeCell ref="Q359:R359"/>
    <mergeCell ref="S359:T359"/>
    <mergeCell ref="U359:V359"/>
    <mergeCell ref="W359:X359"/>
    <mergeCell ref="Y359:Z359"/>
    <mergeCell ref="CX359:CY359"/>
    <mergeCell ref="CZ359:DA359"/>
    <mergeCell ref="DB359:DC359"/>
    <mergeCell ref="DD359:DE359"/>
    <mergeCell ref="C360:D360"/>
    <mergeCell ref="E360:F360"/>
    <mergeCell ref="G360:H360"/>
    <mergeCell ref="I360:J360"/>
    <mergeCell ref="K360:L360"/>
    <mergeCell ref="M360:N360"/>
    <mergeCell ref="CL359:CM359"/>
    <mergeCell ref="CN359:CO359"/>
    <mergeCell ref="CP359:CQ359"/>
    <mergeCell ref="CR359:CS359"/>
    <mergeCell ref="CT359:CU359"/>
    <mergeCell ref="CV359:CW359"/>
    <mergeCell ref="BY359:BZ359"/>
    <mergeCell ref="CA359:CB359"/>
    <mergeCell ref="CC359:CD359"/>
    <mergeCell ref="CF359:CG359"/>
    <mergeCell ref="CH359:CI359"/>
    <mergeCell ref="CJ359:CK359"/>
    <mergeCell ref="BM359:BN359"/>
    <mergeCell ref="BO359:BP359"/>
    <mergeCell ref="BQ359:BR359"/>
    <mergeCell ref="BS359:BT359"/>
    <mergeCell ref="BU359:BV359"/>
    <mergeCell ref="BW359:BX359"/>
    <mergeCell ref="AZ359:BA359"/>
    <mergeCell ref="BB359:BC359"/>
    <mergeCell ref="BE359:BF359"/>
    <mergeCell ref="BG359:BH359"/>
    <mergeCell ref="BI360:BJ360"/>
    <mergeCell ref="BK360:BL360"/>
    <mergeCell ref="AN360:AO360"/>
    <mergeCell ref="AP360:AQ360"/>
    <mergeCell ref="AR360:AS360"/>
    <mergeCell ref="AT360:AU360"/>
    <mergeCell ref="AV360:AW360"/>
    <mergeCell ref="AX360:AY360"/>
    <mergeCell ref="AA360:AB360"/>
    <mergeCell ref="AD360:AE360"/>
    <mergeCell ref="AF360:AG360"/>
    <mergeCell ref="AH360:AI360"/>
    <mergeCell ref="AJ360:AK360"/>
    <mergeCell ref="AL360:AM360"/>
    <mergeCell ref="BU360:BV360"/>
    <mergeCell ref="BW360:BX360"/>
    <mergeCell ref="AZ360:BA360"/>
    <mergeCell ref="BB360:BC360"/>
    <mergeCell ref="BE360:BF360"/>
    <mergeCell ref="BG360:BH360"/>
    <mergeCell ref="AJ359:AK359"/>
    <mergeCell ref="AL359:AM359"/>
    <mergeCell ref="O360:P360"/>
    <mergeCell ref="Q360:R360"/>
    <mergeCell ref="S360:T360"/>
    <mergeCell ref="U360:V360"/>
    <mergeCell ref="W360:X360"/>
    <mergeCell ref="Y360:Z360"/>
    <mergeCell ref="CX360:CY360"/>
    <mergeCell ref="CZ360:DA360"/>
    <mergeCell ref="DB360:DC360"/>
    <mergeCell ref="DD360:DE360"/>
    <mergeCell ref="DF361:DH361"/>
    <mergeCell ref="C362:H362"/>
    <mergeCell ref="I362:N362"/>
    <mergeCell ref="O362:S362"/>
    <mergeCell ref="T362:X362"/>
    <mergeCell ref="Y362:AB362"/>
    <mergeCell ref="CL360:CM360"/>
    <mergeCell ref="CN360:CO360"/>
    <mergeCell ref="CP360:CQ360"/>
    <mergeCell ref="CR360:CS360"/>
    <mergeCell ref="CT360:CU360"/>
    <mergeCell ref="CV360:CW360"/>
    <mergeCell ref="BY360:BZ360"/>
    <mergeCell ref="CA360:CB360"/>
    <mergeCell ref="CC360:CD360"/>
    <mergeCell ref="CF360:CG360"/>
    <mergeCell ref="CH360:CI360"/>
    <mergeCell ref="CJ360:CK360"/>
    <mergeCell ref="BM360:BN360"/>
    <mergeCell ref="BO360:BP360"/>
    <mergeCell ref="BQ360:BR360"/>
    <mergeCell ref="BS360:BT360"/>
    <mergeCell ref="CR362:CV362"/>
    <mergeCell ref="CW362:DA362"/>
    <mergeCell ref="DB362:DE362"/>
    <mergeCell ref="B364:B365"/>
    <mergeCell ref="C364:CQ365"/>
    <mergeCell ref="CR364:DE365"/>
    <mergeCell ref="BK362:BP362"/>
    <mergeCell ref="BQ362:BU362"/>
    <mergeCell ref="BV362:BZ362"/>
    <mergeCell ref="CA362:CD362"/>
    <mergeCell ref="CF362:CK362"/>
    <mergeCell ref="CL362:CQ362"/>
    <mergeCell ref="AD362:AI362"/>
    <mergeCell ref="AJ362:AO362"/>
    <mergeCell ref="AP362:AT362"/>
    <mergeCell ref="AU362:AY362"/>
    <mergeCell ref="AZ362:BC362"/>
    <mergeCell ref="BE362:BJ362"/>
    <mergeCell ref="CM366:CN366"/>
    <mergeCell ref="CS366:CT366"/>
    <mergeCell ref="B368:B369"/>
    <mergeCell ref="DF368:DL369"/>
    <mergeCell ref="C370:D370"/>
    <mergeCell ref="E370:F370"/>
    <mergeCell ref="G370:H370"/>
    <mergeCell ref="I370:J370"/>
    <mergeCell ref="K370:L370"/>
    <mergeCell ref="M370:N370"/>
    <mergeCell ref="DF364:DF365"/>
    <mergeCell ref="DG364:DG365"/>
    <mergeCell ref="DH364:DH365"/>
    <mergeCell ref="DI364:DO365"/>
    <mergeCell ref="J366:K366"/>
    <mergeCell ref="P366:Q366"/>
    <mergeCell ref="AK366:AL366"/>
    <mergeCell ref="AQ366:AR366"/>
    <mergeCell ref="BL366:BM366"/>
    <mergeCell ref="BR366:BS366"/>
    <mergeCell ref="BI370:BJ370"/>
    <mergeCell ref="BK370:BL370"/>
    <mergeCell ref="AN370:AO370"/>
    <mergeCell ref="AP370:AQ370"/>
    <mergeCell ref="AR370:AS370"/>
    <mergeCell ref="AT370:AU370"/>
    <mergeCell ref="AV370:AW370"/>
    <mergeCell ref="AX370:AY370"/>
    <mergeCell ref="AA370:AB370"/>
    <mergeCell ref="AD370:AE370"/>
    <mergeCell ref="AF370:AG370"/>
    <mergeCell ref="AH370:AI370"/>
    <mergeCell ref="O370:P370"/>
    <mergeCell ref="Q370:R370"/>
    <mergeCell ref="S370:T370"/>
    <mergeCell ref="U370:V370"/>
    <mergeCell ref="W370:X370"/>
    <mergeCell ref="Y370:Z370"/>
    <mergeCell ref="CX370:CY370"/>
    <mergeCell ref="CZ370:DA370"/>
    <mergeCell ref="DB370:DC370"/>
    <mergeCell ref="DD370:DE370"/>
    <mergeCell ref="C371:D371"/>
    <mergeCell ref="E371:F371"/>
    <mergeCell ref="G371:H371"/>
    <mergeCell ref="I371:J371"/>
    <mergeCell ref="K371:L371"/>
    <mergeCell ref="M371:N371"/>
    <mergeCell ref="CL370:CM370"/>
    <mergeCell ref="CN370:CO370"/>
    <mergeCell ref="CP370:CQ370"/>
    <mergeCell ref="CR370:CS370"/>
    <mergeCell ref="CT370:CU370"/>
    <mergeCell ref="CV370:CW370"/>
    <mergeCell ref="BY370:BZ370"/>
    <mergeCell ref="CA370:CB370"/>
    <mergeCell ref="CC370:CD370"/>
    <mergeCell ref="CF370:CG370"/>
    <mergeCell ref="CH370:CI370"/>
    <mergeCell ref="CJ370:CK370"/>
    <mergeCell ref="BM370:BN370"/>
    <mergeCell ref="BO370:BP370"/>
    <mergeCell ref="BQ370:BR370"/>
    <mergeCell ref="BS370:BT370"/>
    <mergeCell ref="BU370:BV370"/>
    <mergeCell ref="BW370:BX370"/>
    <mergeCell ref="AZ370:BA370"/>
    <mergeCell ref="BB370:BC370"/>
    <mergeCell ref="BE370:BF370"/>
    <mergeCell ref="BG370:BH370"/>
    <mergeCell ref="BI371:BJ371"/>
    <mergeCell ref="BK371:BL371"/>
    <mergeCell ref="AN371:AO371"/>
    <mergeCell ref="AP371:AQ371"/>
    <mergeCell ref="AR371:AS371"/>
    <mergeCell ref="AT371:AU371"/>
    <mergeCell ref="AV371:AW371"/>
    <mergeCell ref="AX371:AY371"/>
    <mergeCell ref="AA371:AB371"/>
    <mergeCell ref="AD371:AE371"/>
    <mergeCell ref="AF371:AG371"/>
    <mergeCell ref="AH371:AI371"/>
    <mergeCell ref="AJ371:AK371"/>
    <mergeCell ref="AL371:AM371"/>
    <mergeCell ref="BU371:BV371"/>
    <mergeCell ref="BW371:BX371"/>
    <mergeCell ref="AZ371:BA371"/>
    <mergeCell ref="BB371:BC371"/>
    <mergeCell ref="BE371:BF371"/>
    <mergeCell ref="BG371:BH371"/>
    <mergeCell ref="AJ370:AK370"/>
    <mergeCell ref="AL370:AM370"/>
    <mergeCell ref="O371:P371"/>
    <mergeCell ref="Q371:R371"/>
    <mergeCell ref="S371:T371"/>
    <mergeCell ref="U371:V371"/>
    <mergeCell ref="W371:X371"/>
    <mergeCell ref="Y371:Z371"/>
    <mergeCell ref="CX371:CY371"/>
    <mergeCell ref="CZ371:DA371"/>
    <mergeCell ref="DB371:DC371"/>
    <mergeCell ref="DD371:DE371"/>
    <mergeCell ref="DF372:DH372"/>
    <mergeCell ref="C373:H373"/>
    <mergeCell ref="I373:N373"/>
    <mergeCell ref="O373:S373"/>
    <mergeCell ref="T373:X373"/>
    <mergeCell ref="Y373:AB373"/>
    <mergeCell ref="CL371:CM371"/>
    <mergeCell ref="CN371:CO371"/>
    <mergeCell ref="CP371:CQ371"/>
    <mergeCell ref="CR371:CS371"/>
    <mergeCell ref="CT371:CU371"/>
    <mergeCell ref="CV371:CW371"/>
    <mergeCell ref="BY371:BZ371"/>
    <mergeCell ref="CA371:CB371"/>
    <mergeCell ref="CC371:CD371"/>
    <mergeCell ref="CF371:CG371"/>
    <mergeCell ref="CH371:CI371"/>
    <mergeCell ref="CJ371:CK371"/>
    <mergeCell ref="BM371:BN371"/>
    <mergeCell ref="BO371:BP371"/>
    <mergeCell ref="BQ371:BR371"/>
    <mergeCell ref="BS371:BT371"/>
    <mergeCell ref="CR373:CV373"/>
    <mergeCell ref="CW373:DA373"/>
    <mergeCell ref="DB373:DE373"/>
    <mergeCell ref="B375:B376"/>
    <mergeCell ref="C375:CQ376"/>
    <mergeCell ref="CR375:DE376"/>
    <mergeCell ref="BK373:BP373"/>
    <mergeCell ref="BQ373:BU373"/>
    <mergeCell ref="BV373:BZ373"/>
    <mergeCell ref="CA373:CD373"/>
    <mergeCell ref="CF373:CK373"/>
    <mergeCell ref="CL373:CQ373"/>
    <mergeCell ref="AD373:AI373"/>
    <mergeCell ref="AJ373:AO373"/>
    <mergeCell ref="AP373:AT373"/>
    <mergeCell ref="AU373:AY373"/>
    <mergeCell ref="AZ373:BC373"/>
    <mergeCell ref="BE373:BJ373"/>
    <mergeCell ref="CM377:CN377"/>
    <mergeCell ref="CS377:CT377"/>
    <mergeCell ref="B379:B380"/>
    <mergeCell ref="DF379:DL380"/>
    <mergeCell ref="C381:D381"/>
    <mergeCell ref="E381:F381"/>
    <mergeCell ref="G381:H381"/>
    <mergeCell ref="I381:J381"/>
    <mergeCell ref="K381:L381"/>
    <mergeCell ref="M381:N381"/>
    <mergeCell ref="DF375:DF376"/>
    <mergeCell ref="DG375:DG376"/>
    <mergeCell ref="DH375:DH376"/>
    <mergeCell ref="DI375:DO376"/>
    <mergeCell ref="J377:K377"/>
    <mergeCell ref="P377:Q377"/>
    <mergeCell ref="AK377:AL377"/>
    <mergeCell ref="AQ377:AR377"/>
    <mergeCell ref="BL377:BM377"/>
    <mergeCell ref="BR377:BS377"/>
    <mergeCell ref="BI381:BJ381"/>
    <mergeCell ref="BK381:BL381"/>
    <mergeCell ref="AN381:AO381"/>
    <mergeCell ref="AP381:AQ381"/>
    <mergeCell ref="AR381:AS381"/>
    <mergeCell ref="AT381:AU381"/>
    <mergeCell ref="AV381:AW381"/>
    <mergeCell ref="AX381:AY381"/>
    <mergeCell ref="AA381:AB381"/>
    <mergeCell ref="AD381:AE381"/>
    <mergeCell ref="AF381:AG381"/>
    <mergeCell ref="AH381:AI381"/>
    <mergeCell ref="O381:P381"/>
    <mergeCell ref="Q381:R381"/>
    <mergeCell ref="S381:T381"/>
    <mergeCell ref="U381:V381"/>
    <mergeCell ref="W381:X381"/>
    <mergeCell ref="Y381:Z381"/>
    <mergeCell ref="CX381:CY381"/>
    <mergeCell ref="CZ381:DA381"/>
    <mergeCell ref="DB381:DC381"/>
    <mergeCell ref="DD381:DE381"/>
    <mergeCell ref="C382:D382"/>
    <mergeCell ref="E382:F382"/>
    <mergeCell ref="G382:H382"/>
    <mergeCell ref="I382:J382"/>
    <mergeCell ref="K382:L382"/>
    <mergeCell ref="M382:N382"/>
    <mergeCell ref="CL381:CM381"/>
    <mergeCell ref="CN381:CO381"/>
    <mergeCell ref="CP381:CQ381"/>
    <mergeCell ref="CR381:CS381"/>
    <mergeCell ref="CT381:CU381"/>
    <mergeCell ref="CV381:CW381"/>
    <mergeCell ref="BY381:BZ381"/>
    <mergeCell ref="CA381:CB381"/>
    <mergeCell ref="CC381:CD381"/>
    <mergeCell ref="CF381:CG381"/>
    <mergeCell ref="CH381:CI381"/>
    <mergeCell ref="CJ381:CK381"/>
    <mergeCell ref="BM381:BN381"/>
    <mergeCell ref="BO381:BP381"/>
    <mergeCell ref="BQ381:BR381"/>
    <mergeCell ref="BS381:BT381"/>
    <mergeCell ref="BU381:BV381"/>
    <mergeCell ref="BW381:BX381"/>
    <mergeCell ref="AZ381:BA381"/>
    <mergeCell ref="BB381:BC381"/>
    <mergeCell ref="BE381:BF381"/>
    <mergeCell ref="BG381:BH381"/>
    <mergeCell ref="BI382:BJ382"/>
    <mergeCell ref="BK382:BL382"/>
    <mergeCell ref="AN382:AO382"/>
    <mergeCell ref="AP382:AQ382"/>
    <mergeCell ref="AR382:AS382"/>
    <mergeCell ref="AT382:AU382"/>
    <mergeCell ref="AV382:AW382"/>
    <mergeCell ref="AX382:AY382"/>
    <mergeCell ref="AA382:AB382"/>
    <mergeCell ref="AD382:AE382"/>
    <mergeCell ref="AF382:AG382"/>
    <mergeCell ref="AH382:AI382"/>
    <mergeCell ref="AJ382:AK382"/>
    <mergeCell ref="AL382:AM382"/>
    <mergeCell ref="BU382:BV382"/>
    <mergeCell ref="BW382:BX382"/>
    <mergeCell ref="AZ382:BA382"/>
    <mergeCell ref="BB382:BC382"/>
    <mergeCell ref="BE382:BF382"/>
    <mergeCell ref="BG382:BH382"/>
    <mergeCell ref="AJ381:AK381"/>
    <mergeCell ref="AL381:AM381"/>
    <mergeCell ref="O382:P382"/>
    <mergeCell ref="Q382:R382"/>
    <mergeCell ref="S382:T382"/>
    <mergeCell ref="U382:V382"/>
    <mergeCell ref="W382:X382"/>
    <mergeCell ref="Y382:Z382"/>
    <mergeCell ref="CX382:CY382"/>
    <mergeCell ref="CZ382:DA382"/>
    <mergeCell ref="DB382:DC382"/>
    <mergeCell ref="DD382:DE382"/>
    <mergeCell ref="DF383:DH383"/>
    <mergeCell ref="C384:H384"/>
    <mergeCell ref="I384:N384"/>
    <mergeCell ref="O384:S384"/>
    <mergeCell ref="T384:X384"/>
    <mergeCell ref="Y384:AB384"/>
    <mergeCell ref="CL382:CM382"/>
    <mergeCell ref="CN382:CO382"/>
    <mergeCell ref="CP382:CQ382"/>
    <mergeCell ref="CR382:CS382"/>
    <mergeCell ref="CT382:CU382"/>
    <mergeCell ref="CV382:CW382"/>
    <mergeCell ref="BY382:BZ382"/>
    <mergeCell ref="CA382:CB382"/>
    <mergeCell ref="CC382:CD382"/>
    <mergeCell ref="CF382:CG382"/>
    <mergeCell ref="CH382:CI382"/>
    <mergeCell ref="CJ382:CK382"/>
    <mergeCell ref="BM382:BN382"/>
    <mergeCell ref="BO382:BP382"/>
    <mergeCell ref="BQ382:BR382"/>
    <mergeCell ref="BS382:BT382"/>
    <mergeCell ref="CR384:CV384"/>
    <mergeCell ref="CW384:DA384"/>
    <mergeCell ref="DB384:DE384"/>
    <mergeCell ref="B386:B387"/>
    <mergeCell ref="C386:CQ387"/>
    <mergeCell ref="CR386:DE387"/>
    <mergeCell ref="BK384:BP384"/>
    <mergeCell ref="BQ384:BU384"/>
    <mergeCell ref="BV384:BZ384"/>
    <mergeCell ref="CA384:CD384"/>
    <mergeCell ref="CF384:CK384"/>
    <mergeCell ref="CL384:CQ384"/>
    <mergeCell ref="AD384:AI384"/>
    <mergeCell ref="AJ384:AO384"/>
    <mergeCell ref="AP384:AT384"/>
    <mergeCell ref="AU384:AY384"/>
    <mergeCell ref="AZ384:BC384"/>
    <mergeCell ref="BE384:BJ384"/>
    <mergeCell ref="CM388:CN388"/>
    <mergeCell ref="CS388:CT388"/>
    <mergeCell ref="B390:B391"/>
    <mergeCell ref="DF390:DL391"/>
    <mergeCell ref="C392:D392"/>
    <mergeCell ref="E392:F392"/>
    <mergeCell ref="G392:H392"/>
    <mergeCell ref="I392:J392"/>
    <mergeCell ref="K392:L392"/>
    <mergeCell ref="M392:N392"/>
    <mergeCell ref="DF386:DF387"/>
    <mergeCell ref="DG386:DG387"/>
    <mergeCell ref="DH386:DH387"/>
    <mergeCell ref="DI386:DO387"/>
    <mergeCell ref="J388:K388"/>
    <mergeCell ref="P388:Q388"/>
    <mergeCell ref="AK388:AL388"/>
    <mergeCell ref="AQ388:AR388"/>
    <mergeCell ref="BL388:BM388"/>
    <mergeCell ref="BR388:BS388"/>
    <mergeCell ref="BI392:BJ392"/>
    <mergeCell ref="BK392:BL392"/>
    <mergeCell ref="AN392:AO392"/>
    <mergeCell ref="AP392:AQ392"/>
    <mergeCell ref="AR392:AS392"/>
    <mergeCell ref="AT392:AU392"/>
    <mergeCell ref="AV392:AW392"/>
    <mergeCell ref="AX392:AY392"/>
    <mergeCell ref="AA392:AB392"/>
    <mergeCell ref="AD392:AE392"/>
    <mergeCell ref="AF392:AG392"/>
    <mergeCell ref="AH392:AI392"/>
    <mergeCell ref="O392:P392"/>
    <mergeCell ref="Q392:R392"/>
    <mergeCell ref="S392:T392"/>
    <mergeCell ref="U392:V392"/>
    <mergeCell ref="W392:X392"/>
    <mergeCell ref="Y392:Z392"/>
    <mergeCell ref="CX392:CY392"/>
    <mergeCell ref="CZ392:DA392"/>
    <mergeCell ref="DB392:DC392"/>
    <mergeCell ref="DD392:DE392"/>
    <mergeCell ref="C393:D393"/>
    <mergeCell ref="E393:F393"/>
    <mergeCell ref="G393:H393"/>
    <mergeCell ref="I393:J393"/>
    <mergeCell ref="K393:L393"/>
    <mergeCell ref="M393:N393"/>
    <mergeCell ref="CL392:CM392"/>
    <mergeCell ref="CN392:CO392"/>
    <mergeCell ref="CP392:CQ392"/>
    <mergeCell ref="CR392:CS392"/>
    <mergeCell ref="CT392:CU392"/>
    <mergeCell ref="CV392:CW392"/>
    <mergeCell ref="BY392:BZ392"/>
    <mergeCell ref="CA392:CB392"/>
    <mergeCell ref="CC392:CD392"/>
    <mergeCell ref="CF392:CG392"/>
    <mergeCell ref="CH392:CI392"/>
    <mergeCell ref="CJ392:CK392"/>
    <mergeCell ref="BM392:BN392"/>
    <mergeCell ref="BO392:BP392"/>
    <mergeCell ref="BQ392:BR392"/>
    <mergeCell ref="BS392:BT392"/>
    <mergeCell ref="BU392:BV392"/>
    <mergeCell ref="BW392:BX392"/>
    <mergeCell ref="AZ392:BA392"/>
    <mergeCell ref="BB392:BC392"/>
    <mergeCell ref="BE392:BF392"/>
    <mergeCell ref="BG392:BH392"/>
    <mergeCell ref="BI393:BJ393"/>
    <mergeCell ref="BK393:BL393"/>
    <mergeCell ref="AN393:AO393"/>
    <mergeCell ref="AP393:AQ393"/>
    <mergeCell ref="AR393:AS393"/>
    <mergeCell ref="AT393:AU393"/>
    <mergeCell ref="AV393:AW393"/>
    <mergeCell ref="AX393:AY393"/>
    <mergeCell ref="AA393:AB393"/>
    <mergeCell ref="AD393:AE393"/>
    <mergeCell ref="AF393:AG393"/>
    <mergeCell ref="AH393:AI393"/>
    <mergeCell ref="AJ393:AK393"/>
    <mergeCell ref="AL393:AM393"/>
    <mergeCell ref="BU393:BV393"/>
    <mergeCell ref="BW393:BX393"/>
    <mergeCell ref="AZ393:BA393"/>
    <mergeCell ref="BB393:BC393"/>
    <mergeCell ref="BE393:BF393"/>
    <mergeCell ref="BG393:BH393"/>
    <mergeCell ref="AJ392:AK392"/>
    <mergeCell ref="AL392:AM392"/>
    <mergeCell ref="O393:P393"/>
    <mergeCell ref="Q393:R393"/>
    <mergeCell ref="S393:T393"/>
    <mergeCell ref="U393:V393"/>
    <mergeCell ref="W393:X393"/>
    <mergeCell ref="Y393:Z393"/>
    <mergeCell ref="CX393:CY393"/>
    <mergeCell ref="CZ393:DA393"/>
    <mergeCell ref="DB393:DC393"/>
    <mergeCell ref="DD393:DE393"/>
    <mergeCell ref="DF394:DH394"/>
    <mergeCell ref="C395:H395"/>
    <mergeCell ref="I395:N395"/>
    <mergeCell ref="O395:S395"/>
    <mergeCell ref="T395:X395"/>
    <mergeCell ref="Y395:AB395"/>
    <mergeCell ref="CL393:CM393"/>
    <mergeCell ref="CN393:CO393"/>
    <mergeCell ref="CP393:CQ393"/>
    <mergeCell ref="CR393:CS393"/>
    <mergeCell ref="CT393:CU393"/>
    <mergeCell ref="CV393:CW393"/>
    <mergeCell ref="BY393:BZ393"/>
    <mergeCell ref="CA393:CB393"/>
    <mergeCell ref="CC393:CD393"/>
    <mergeCell ref="CF393:CG393"/>
    <mergeCell ref="CH393:CI393"/>
    <mergeCell ref="CJ393:CK393"/>
    <mergeCell ref="BM393:BN393"/>
    <mergeCell ref="BO393:BP393"/>
    <mergeCell ref="BQ393:BR393"/>
    <mergeCell ref="BS393:BT393"/>
    <mergeCell ref="CR395:CV395"/>
    <mergeCell ref="CW395:DA395"/>
    <mergeCell ref="DB395:DE395"/>
    <mergeCell ref="B397:B398"/>
    <mergeCell ref="C397:CQ398"/>
    <mergeCell ref="CR397:DE398"/>
    <mergeCell ref="BK395:BP395"/>
    <mergeCell ref="BQ395:BU395"/>
    <mergeCell ref="BV395:BZ395"/>
    <mergeCell ref="CA395:CD395"/>
    <mergeCell ref="CF395:CK395"/>
    <mergeCell ref="CL395:CQ395"/>
    <mergeCell ref="AD395:AI395"/>
    <mergeCell ref="AJ395:AO395"/>
    <mergeCell ref="AP395:AT395"/>
    <mergeCell ref="AU395:AY395"/>
    <mergeCell ref="AZ395:BC395"/>
    <mergeCell ref="BE395:BJ395"/>
    <mergeCell ref="CM399:CN399"/>
    <mergeCell ref="CS399:CT399"/>
    <mergeCell ref="B401:B402"/>
    <mergeCell ref="DF401:DL402"/>
    <mergeCell ref="C403:D403"/>
    <mergeCell ref="E403:F403"/>
    <mergeCell ref="G403:H403"/>
    <mergeCell ref="I403:J403"/>
    <mergeCell ref="K403:L403"/>
    <mergeCell ref="M403:N403"/>
    <mergeCell ref="DF397:DF398"/>
    <mergeCell ref="DG397:DG398"/>
    <mergeCell ref="DH397:DH398"/>
    <mergeCell ref="DI397:DO398"/>
    <mergeCell ref="J399:K399"/>
    <mergeCell ref="P399:Q399"/>
    <mergeCell ref="AK399:AL399"/>
    <mergeCell ref="AQ399:AR399"/>
    <mergeCell ref="BL399:BM399"/>
    <mergeCell ref="BR399:BS399"/>
    <mergeCell ref="BI403:BJ403"/>
    <mergeCell ref="BK403:BL403"/>
    <mergeCell ref="AN403:AO403"/>
    <mergeCell ref="AP403:AQ403"/>
    <mergeCell ref="AR403:AS403"/>
    <mergeCell ref="AT403:AU403"/>
    <mergeCell ref="AV403:AW403"/>
    <mergeCell ref="AX403:AY403"/>
    <mergeCell ref="AA403:AB403"/>
    <mergeCell ref="AD403:AE403"/>
    <mergeCell ref="AF403:AG403"/>
    <mergeCell ref="AH403:AI403"/>
    <mergeCell ref="O403:P403"/>
    <mergeCell ref="Q403:R403"/>
    <mergeCell ref="S403:T403"/>
    <mergeCell ref="U403:V403"/>
    <mergeCell ref="W403:X403"/>
    <mergeCell ref="Y403:Z403"/>
    <mergeCell ref="CX403:CY403"/>
    <mergeCell ref="CZ403:DA403"/>
    <mergeCell ref="DB403:DC403"/>
    <mergeCell ref="DD403:DE403"/>
    <mergeCell ref="C404:D404"/>
    <mergeCell ref="E404:F404"/>
    <mergeCell ref="G404:H404"/>
    <mergeCell ref="I404:J404"/>
    <mergeCell ref="K404:L404"/>
    <mergeCell ref="M404:N404"/>
    <mergeCell ref="CL403:CM403"/>
    <mergeCell ref="CN403:CO403"/>
    <mergeCell ref="CP403:CQ403"/>
    <mergeCell ref="CR403:CS403"/>
    <mergeCell ref="CT403:CU403"/>
    <mergeCell ref="CV403:CW403"/>
    <mergeCell ref="BY403:BZ403"/>
    <mergeCell ref="CA403:CB403"/>
    <mergeCell ref="CC403:CD403"/>
    <mergeCell ref="CF403:CG403"/>
    <mergeCell ref="CH403:CI403"/>
    <mergeCell ref="CJ403:CK403"/>
    <mergeCell ref="BM403:BN403"/>
    <mergeCell ref="BO403:BP403"/>
    <mergeCell ref="BQ403:BR403"/>
    <mergeCell ref="BS403:BT403"/>
    <mergeCell ref="BU403:BV403"/>
    <mergeCell ref="BW403:BX403"/>
    <mergeCell ref="AZ403:BA403"/>
    <mergeCell ref="BB403:BC403"/>
    <mergeCell ref="BE403:BF403"/>
    <mergeCell ref="BG403:BH403"/>
    <mergeCell ref="BI404:BJ404"/>
    <mergeCell ref="BK404:BL404"/>
    <mergeCell ref="AN404:AO404"/>
    <mergeCell ref="AP404:AQ404"/>
    <mergeCell ref="AR404:AS404"/>
    <mergeCell ref="AT404:AU404"/>
    <mergeCell ref="AV404:AW404"/>
    <mergeCell ref="AX404:AY404"/>
    <mergeCell ref="AA404:AB404"/>
    <mergeCell ref="AD404:AE404"/>
    <mergeCell ref="AF404:AG404"/>
    <mergeCell ref="AH404:AI404"/>
    <mergeCell ref="AJ404:AK404"/>
    <mergeCell ref="AL404:AM404"/>
    <mergeCell ref="BU404:BV404"/>
    <mergeCell ref="BW404:BX404"/>
    <mergeCell ref="AZ404:BA404"/>
    <mergeCell ref="BB404:BC404"/>
    <mergeCell ref="BE404:BF404"/>
    <mergeCell ref="BG404:BH404"/>
    <mergeCell ref="AJ403:AK403"/>
    <mergeCell ref="AL403:AM403"/>
    <mergeCell ref="O404:P404"/>
    <mergeCell ref="Q404:R404"/>
    <mergeCell ref="S404:T404"/>
    <mergeCell ref="U404:V404"/>
    <mergeCell ref="W404:X404"/>
    <mergeCell ref="Y404:Z404"/>
    <mergeCell ref="CX404:CY404"/>
    <mergeCell ref="CZ404:DA404"/>
    <mergeCell ref="DB404:DC404"/>
    <mergeCell ref="DD404:DE404"/>
    <mergeCell ref="DF405:DH405"/>
    <mergeCell ref="C406:H406"/>
    <mergeCell ref="I406:N406"/>
    <mergeCell ref="O406:S406"/>
    <mergeCell ref="T406:X406"/>
    <mergeCell ref="Y406:AB406"/>
    <mergeCell ref="CL404:CM404"/>
    <mergeCell ref="CN404:CO404"/>
    <mergeCell ref="CP404:CQ404"/>
    <mergeCell ref="CR404:CS404"/>
    <mergeCell ref="CT404:CU404"/>
    <mergeCell ref="CV404:CW404"/>
    <mergeCell ref="BY404:BZ404"/>
    <mergeCell ref="CA404:CB404"/>
    <mergeCell ref="CC404:CD404"/>
    <mergeCell ref="CF404:CG404"/>
    <mergeCell ref="CH404:CI404"/>
    <mergeCell ref="CJ404:CK404"/>
    <mergeCell ref="BM404:BN404"/>
    <mergeCell ref="BO404:BP404"/>
    <mergeCell ref="BQ404:BR404"/>
    <mergeCell ref="BS404:BT404"/>
    <mergeCell ref="CR406:CV406"/>
    <mergeCell ref="CW406:DA406"/>
    <mergeCell ref="DB406:DE406"/>
    <mergeCell ref="B408:B409"/>
    <mergeCell ref="C408:CQ409"/>
    <mergeCell ref="CR408:DE409"/>
    <mergeCell ref="BK406:BP406"/>
    <mergeCell ref="BQ406:BU406"/>
    <mergeCell ref="BV406:BZ406"/>
    <mergeCell ref="CA406:CD406"/>
    <mergeCell ref="CF406:CK406"/>
    <mergeCell ref="CL406:CQ406"/>
    <mergeCell ref="AD406:AI406"/>
    <mergeCell ref="AJ406:AO406"/>
    <mergeCell ref="AP406:AT406"/>
    <mergeCell ref="AU406:AY406"/>
    <mergeCell ref="AZ406:BC406"/>
    <mergeCell ref="BE406:BJ406"/>
    <mergeCell ref="CM410:CN410"/>
    <mergeCell ref="CS410:CT410"/>
    <mergeCell ref="B412:B413"/>
    <mergeCell ref="DF412:DL413"/>
    <mergeCell ref="C414:D414"/>
    <mergeCell ref="E414:F414"/>
    <mergeCell ref="G414:H414"/>
    <mergeCell ref="I414:J414"/>
    <mergeCell ref="K414:L414"/>
    <mergeCell ref="M414:N414"/>
    <mergeCell ref="DF408:DF409"/>
    <mergeCell ref="DG408:DG409"/>
    <mergeCell ref="DH408:DH409"/>
    <mergeCell ref="DI408:DO409"/>
    <mergeCell ref="J410:K410"/>
    <mergeCell ref="P410:Q410"/>
    <mergeCell ref="AK410:AL410"/>
    <mergeCell ref="AQ410:AR410"/>
    <mergeCell ref="BL410:BM410"/>
    <mergeCell ref="BR410:BS410"/>
    <mergeCell ref="BI414:BJ414"/>
    <mergeCell ref="BK414:BL414"/>
    <mergeCell ref="AN414:AO414"/>
    <mergeCell ref="AP414:AQ414"/>
    <mergeCell ref="AR414:AS414"/>
    <mergeCell ref="AT414:AU414"/>
    <mergeCell ref="AV414:AW414"/>
    <mergeCell ref="AX414:AY414"/>
    <mergeCell ref="AA414:AB414"/>
    <mergeCell ref="AD414:AE414"/>
    <mergeCell ref="AF414:AG414"/>
    <mergeCell ref="AH414:AI414"/>
    <mergeCell ref="O414:P414"/>
    <mergeCell ref="Q414:R414"/>
    <mergeCell ref="S414:T414"/>
    <mergeCell ref="U414:V414"/>
    <mergeCell ref="W414:X414"/>
    <mergeCell ref="Y414:Z414"/>
    <mergeCell ref="CX414:CY414"/>
    <mergeCell ref="CZ414:DA414"/>
    <mergeCell ref="DB414:DC414"/>
    <mergeCell ref="DD414:DE414"/>
    <mergeCell ref="C415:D415"/>
    <mergeCell ref="E415:F415"/>
    <mergeCell ref="G415:H415"/>
    <mergeCell ref="I415:J415"/>
    <mergeCell ref="K415:L415"/>
    <mergeCell ref="M415:N415"/>
    <mergeCell ref="CL414:CM414"/>
    <mergeCell ref="CN414:CO414"/>
    <mergeCell ref="CP414:CQ414"/>
    <mergeCell ref="CR414:CS414"/>
    <mergeCell ref="CT414:CU414"/>
    <mergeCell ref="CV414:CW414"/>
    <mergeCell ref="BY414:BZ414"/>
    <mergeCell ref="CA414:CB414"/>
    <mergeCell ref="CC414:CD414"/>
    <mergeCell ref="CF414:CG414"/>
    <mergeCell ref="CH414:CI414"/>
    <mergeCell ref="CJ414:CK414"/>
    <mergeCell ref="BM414:BN414"/>
    <mergeCell ref="BO414:BP414"/>
    <mergeCell ref="BQ414:BR414"/>
    <mergeCell ref="BS414:BT414"/>
    <mergeCell ref="BU414:BV414"/>
    <mergeCell ref="BW414:BX414"/>
    <mergeCell ref="AZ414:BA414"/>
    <mergeCell ref="BB414:BC414"/>
    <mergeCell ref="BE414:BF414"/>
    <mergeCell ref="BG414:BH414"/>
    <mergeCell ref="BI415:BJ415"/>
    <mergeCell ref="BK415:BL415"/>
    <mergeCell ref="AN415:AO415"/>
    <mergeCell ref="AP415:AQ415"/>
    <mergeCell ref="AR415:AS415"/>
    <mergeCell ref="AT415:AU415"/>
    <mergeCell ref="AV415:AW415"/>
    <mergeCell ref="AX415:AY415"/>
    <mergeCell ref="AA415:AB415"/>
    <mergeCell ref="AD415:AE415"/>
    <mergeCell ref="AF415:AG415"/>
    <mergeCell ref="AH415:AI415"/>
    <mergeCell ref="AJ415:AK415"/>
    <mergeCell ref="AL415:AM415"/>
    <mergeCell ref="BU415:BV415"/>
    <mergeCell ref="BW415:BX415"/>
    <mergeCell ref="AZ415:BA415"/>
    <mergeCell ref="BB415:BC415"/>
    <mergeCell ref="BE415:BF415"/>
    <mergeCell ref="BG415:BH415"/>
    <mergeCell ref="AJ414:AK414"/>
    <mergeCell ref="AL414:AM414"/>
    <mergeCell ref="O415:P415"/>
    <mergeCell ref="Q415:R415"/>
    <mergeCell ref="S415:T415"/>
    <mergeCell ref="U415:V415"/>
    <mergeCell ref="W415:X415"/>
    <mergeCell ref="Y415:Z415"/>
    <mergeCell ref="CX415:CY415"/>
    <mergeCell ref="CZ415:DA415"/>
    <mergeCell ref="DB415:DC415"/>
    <mergeCell ref="DD415:DE415"/>
    <mergeCell ref="DF416:DH416"/>
    <mergeCell ref="C417:H417"/>
    <mergeCell ref="I417:N417"/>
    <mergeCell ref="O417:S417"/>
    <mergeCell ref="T417:X417"/>
    <mergeCell ref="Y417:AB417"/>
    <mergeCell ref="CL415:CM415"/>
    <mergeCell ref="CN415:CO415"/>
    <mergeCell ref="CP415:CQ415"/>
    <mergeCell ref="CR415:CS415"/>
    <mergeCell ref="CT415:CU415"/>
    <mergeCell ref="CV415:CW415"/>
    <mergeCell ref="BY415:BZ415"/>
    <mergeCell ref="CA415:CB415"/>
    <mergeCell ref="CC415:CD415"/>
    <mergeCell ref="CF415:CG415"/>
    <mergeCell ref="CH415:CI415"/>
    <mergeCell ref="CJ415:CK415"/>
    <mergeCell ref="BM415:BN415"/>
    <mergeCell ref="BO415:BP415"/>
    <mergeCell ref="BQ415:BR415"/>
    <mergeCell ref="BS415:BT415"/>
    <mergeCell ref="CR417:CV417"/>
    <mergeCell ref="CW417:DA417"/>
    <mergeCell ref="DB417:DE417"/>
    <mergeCell ref="B419:CQ420"/>
    <mergeCell ref="CR419:DE420"/>
    <mergeCell ref="DF419:DF420"/>
    <mergeCell ref="BK417:BP417"/>
    <mergeCell ref="BQ417:BU417"/>
    <mergeCell ref="BV417:BZ417"/>
    <mergeCell ref="CA417:CD417"/>
    <mergeCell ref="CF417:CK417"/>
    <mergeCell ref="CL417:CQ417"/>
    <mergeCell ref="AD417:AI417"/>
    <mergeCell ref="AJ417:AO417"/>
    <mergeCell ref="AP417:AT417"/>
    <mergeCell ref="AU417:AY417"/>
    <mergeCell ref="AZ417:BC417"/>
    <mergeCell ref="BE417:BJ417"/>
    <mergeCell ref="CS421:CT421"/>
    <mergeCell ref="B423:B424"/>
    <mergeCell ref="DF423:DL424"/>
    <mergeCell ref="C425:D425"/>
    <mergeCell ref="E425:F425"/>
    <mergeCell ref="G425:H425"/>
    <mergeCell ref="I425:J425"/>
    <mergeCell ref="K425:L425"/>
    <mergeCell ref="M425:N425"/>
    <mergeCell ref="O425:P425"/>
    <mergeCell ref="DG419:DG420"/>
    <mergeCell ref="DH419:DH420"/>
    <mergeCell ref="DI419:DO420"/>
    <mergeCell ref="J421:K421"/>
    <mergeCell ref="P421:Q421"/>
    <mergeCell ref="AK421:AL421"/>
    <mergeCell ref="AQ421:AR421"/>
    <mergeCell ref="BL421:BM421"/>
    <mergeCell ref="BR421:BS421"/>
    <mergeCell ref="CM421:CN421"/>
    <mergeCell ref="BK425:BL425"/>
    <mergeCell ref="BM425:BN425"/>
    <mergeCell ref="AP425:AQ425"/>
    <mergeCell ref="AR425:AS425"/>
    <mergeCell ref="AT425:AU425"/>
    <mergeCell ref="AV425:AW425"/>
    <mergeCell ref="AX425:AY425"/>
    <mergeCell ref="AZ425:BA425"/>
    <mergeCell ref="AD425:AE425"/>
    <mergeCell ref="AF425:AG425"/>
    <mergeCell ref="AH425:AI425"/>
    <mergeCell ref="AJ425:AK425"/>
    <mergeCell ref="Q425:R425"/>
    <mergeCell ref="S425:T425"/>
    <mergeCell ref="U425:V425"/>
    <mergeCell ref="W425:X425"/>
    <mergeCell ref="Y425:Z425"/>
    <mergeCell ref="AA425:AB425"/>
    <mergeCell ref="CZ425:DA425"/>
    <mergeCell ref="DB425:DC425"/>
    <mergeCell ref="DD425:DE425"/>
    <mergeCell ref="C426:D426"/>
    <mergeCell ref="E426:F426"/>
    <mergeCell ref="G426:H426"/>
    <mergeCell ref="I426:J426"/>
    <mergeCell ref="K426:L426"/>
    <mergeCell ref="M426:N426"/>
    <mergeCell ref="O426:P426"/>
    <mergeCell ref="CN425:CO425"/>
    <mergeCell ref="CP425:CQ425"/>
    <mergeCell ref="CR425:CS425"/>
    <mergeCell ref="CT425:CU425"/>
    <mergeCell ref="CV425:CW425"/>
    <mergeCell ref="CX425:CY425"/>
    <mergeCell ref="CA425:CB425"/>
    <mergeCell ref="CC425:CD425"/>
    <mergeCell ref="CF425:CG425"/>
    <mergeCell ref="CH425:CI425"/>
    <mergeCell ref="CJ425:CK425"/>
    <mergeCell ref="CL425:CM425"/>
    <mergeCell ref="BO425:BP425"/>
    <mergeCell ref="BQ425:BR425"/>
    <mergeCell ref="BS425:BT425"/>
    <mergeCell ref="BU425:BV425"/>
    <mergeCell ref="BW425:BX425"/>
    <mergeCell ref="BY425:BZ425"/>
    <mergeCell ref="BB425:BC425"/>
    <mergeCell ref="BE425:BF425"/>
    <mergeCell ref="BG425:BH425"/>
    <mergeCell ref="BI425:BJ425"/>
    <mergeCell ref="BK426:BL426"/>
    <mergeCell ref="BM426:BN426"/>
    <mergeCell ref="AP426:AQ426"/>
    <mergeCell ref="AR426:AS426"/>
    <mergeCell ref="AT426:AU426"/>
    <mergeCell ref="AV426:AW426"/>
    <mergeCell ref="AX426:AY426"/>
    <mergeCell ref="AZ426:BA426"/>
    <mergeCell ref="AD426:AE426"/>
    <mergeCell ref="AF426:AG426"/>
    <mergeCell ref="AH426:AI426"/>
    <mergeCell ref="AJ426:AK426"/>
    <mergeCell ref="AL426:AM426"/>
    <mergeCell ref="AN426:AO426"/>
    <mergeCell ref="BW426:BX426"/>
    <mergeCell ref="BY426:BZ426"/>
    <mergeCell ref="BB426:BC426"/>
    <mergeCell ref="BE426:BF426"/>
    <mergeCell ref="BG426:BH426"/>
    <mergeCell ref="BI426:BJ426"/>
    <mergeCell ref="AL425:AM425"/>
    <mergeCell ref="AN425:AO425"/>
    <mergeCell ref="Q426:R426"/>
    <mergeCell ref="S426:T426"/>
    <mergeCell ref="U426:V426"/>
    <mergeCell ref="W426:X426"/>
    <mergeCell ref="Y426:Z426"/>
    <mergeCell ref="AA426:AB426"/>
    <mergeCell ref="CZ426:DA426"/>
    <mergeCell ref="DB426:DC426"/>
    <mergeCell ref="DD426:DE426"/>
    <mergeCell ref="DF427:DH427"/>
    <mergeCell ref="C428:H428"/>
    <mergeCell ref="I428:N428"/>
    <mergeCell ref="O428:S428"/>
    <mergeCell ref="T428:X428"/>
    <mergeCell ref="Y428:AB428"/>
    <mergeCell ref="AD428:AI428"/>
    <mergeCell ref="CN426:CO426"/>
    <mergeCell ref="CP426:CQ426"/>
    <mergeCell ref="CR426:CS426"/>
    <mergeCell ref="CT426:CU426"/>
    <mergeCell ref="CV426:CW426"/>
    <mergeCell ref="CX426:CY426"/>
    <mergeCell ref="CA426:CB426"/>
    <mergeCell ref="CC426:CD426"/>
    <mergeCell ref="CF426:CG426"/>
    <mergeCell ref="CH426:CI426"/>
    <mergeCell ref="CJ426:CK426"/>
    <mergeCell ref="CL426:CM426"/>
    <mergeCell ref="BO426:BP426"/>
    <mergeCell ref="BQ426:BR426"/>
    <mergeCell ref="BS426:BT426"/>
    <mergeCell ref="BU426:BV426"/>
    <mergeCell ref="BG439:BS439"/>
    <mergeCell ref="BG440:BS440"/>
    <mergeCell ref="F449:BV449"/>
    <mergeCell ref="BI456:CH458"/>
    <mergeCell ref="CJ456:CW456"/>
    <mergeCell ref="B460:B464"/>
    <mergeCell ref="AY464:DB464"/>
    <mergeCell ref="CW428:DA428"/>
    <mergeCell ref="DB428:DE428"/>
    <mergeCell ref="DE433:DG433"/>
    <mergeCell ref="B435:G439"/>
    <mergeCell ref="H435:BF437"/>
    <mergeCell ref="BG435:BS435"/>
    <mergeCell ref="BG436:BS436"/>
    <mergeCell ref="BG437:BS437"/>
    <mergeCell ref="H438:BF439"/>
    <mergeCell ref="BG438:BS438"/>
    <mergeCell ref="BQ428:BU428"/>
    <mergeCell ref="BV428:BZ428"/>
    <mergeCell ref="CA428:CD428"/>
    <mergeCell ref="CF428:CK428"/>
    <mergeCell ref="CL428:CQ428"/>
    <mergeCell ref="CR428:CV428"/>
    <mergeCell ref="AJ428:AO428"/>
    <mergeCell ref="AP428:AT428"/>
    <mergeCell ref="AU428:AY428"/>
    <mergeCell ref="AZ428:BC428"/>
    <mergeCell ref="BE428:BJ428"/>
    <mergeCell ref="BK428:BP428"/>
    <mergeCell ref="BG467:BS467"/>
    <mergeCell ref="BT467:BY467"/>
    <mergeCell ref="BZ467:CG467"/>
    <mergeCell ref="B468:G468"/>
    <mergeCell ref="H468:J469"/>
    <mergeCell ref="L468:N469"/>
    <mergeCell ref="P468:R469"/>
    <mergeCell ref="T468:V469"/>
    <mergeCell ref="X468:Z469"/>
    <mergeCell ref="AY468:BF468"/>
    <mergeCell ref="AY465:CO466"/>
    <mergeCell ref="CP465:DB466"/>
    <mergeCell ref="B466:G467"/>
    <mergeCell ref="H466:Z466"/>
    <mergeCell ref="H467:J467"/>
    <mergeCell ref="L467:N467"/>
    <mergeCell ref="P467:R467"/>
    <mergeCell ref="T467:V467"/>
    <mergeCell ref="X467:Z467"/>
    <mergeCell ref="AY467:BF467"/>
    <mergeCell ref="AY470:BC470"/>
    <mergeCell ref="BD470:BF470"/>
    <mergeCell ref="BZ470:CB470"/>
    <mergeCell ref="CC470:CG470"/>
    <mergeCell ref="CH470:CO472"/>
    <mergeCell ref="B471:G471"/>
    <mergeCell ref="AY471:BC471"/>
    <mergeCell ref="BD471:BF471"/>
    <mergeCell ref="BZ471:CB471"/>
    <mergeCell ref="CC471:CG471"/>
    <mergeCell ref="B470:G470"/>
    <mergeCell ref="H470:J471"/>
    <mergeCell ref="L470:N471"/>
    <mergeCell ref="P470:R471"/>
    <mergeCell ref="T470:V471"/>
    <mergeCell ref="X470:Z471"/>
    <mergeCell ref="BG468:BS468"/>
    <mergeCell ref="BT468:BY468"/>
    <mergeCell ref="BZ468:CG468"/>
    <mergeCell ref="CH468:CO468"/>
    <mergeCell ref="B469:G469"/>
    <mergeCell ref="AY469:BF469"/>
    <mergeCell ref="BG469:BY469"/>
    <mergeCell ref="BZ469:CB469"/>
    <mergeCell ref="CC469:CG469"/>
    <mergeCell ref="CH469:CO469"/>
    <mergeCell ref="CA494:CP496"/>
    <mergeCell ref="CQ494:CX496"/>
    <mergeCell ref="CY494:DK495"/>
    <mergeCell ref="DL494:DM495"/>
    <mergeCell ref="CY496:DK496"/>
    <mergeCell ref="DL496:DM496"/>
    <mergeCell ref="DE484:DG484"/>
    <mergeCell ref="CY492:DA492"/>
    <mergeCell ref="DB492:DD492"/>
    <mergeCell ref="DE492:DG492"/>
    <mergeCell ref="B493:AC498"/>
    <mergeCell ref="DN493:DO498"/>
    <mergeCell ref="AE494:AT496"/>
    <mergeCell ref="AU494:AX496"/>
    <mergeCell ref="BC494:BR496"/>
    <mergeCell ref="BS494:BZ496"/>
    <mergeCell ref="AY472:BC472"/>
    <mergeCell ref="BD472:BF472"/>
    <mergeCell ref="BZ472:CB472"/>
    <mergeCell ref="CC472:CG472"/>
    <mergeCell ref="B473:G473"/>
    <mergeCell ref="BD473:BF473"/>
    <mergeCell ref="BZ473:CB473"/>
    <mergeCell ref="B472:G472"/>
    <mergeCell ref="H472:J473"/>
    <mergeCell ref="L472:N473"/>
    <mergeCell ref="P472:R473"/>
    <mergeCell ref="T472:V473"/>
    <mergeCell ref="X472:Z473"/>
    <mergeCell ref="DH497:DH498"/>
    <mergeCell ref="DI497:DI498"/>
    <mergeCell ref="DJ497:DJ498"/>
    <mergeCell ref="DK497:DK498"/>
    <mergeCell ref="DL497:DL498"/>
    <mergeCell ref="DM497:DM498"/>
    <mergeCell ref="CA497:CG497"/>
    <mergeCell ref="CI497:CO497"/>
    <mergeCell ref="CQ497:CW497"/>
    <mergeCell ref="CY497:DA498"/>
    <mergeCell ref="DB497:DD498"/>
    <mergeCell ref="DE497:DG498"/>
    <mergeCell ref="CA498:CC498"/>
    <mergeCell ref="CD498:CG498"/>
    <mergeCell ref="CI498:CK498"/>
    <mergeCell ref="CL498:CO498"/>
    <mergeCell ref="AE497:AK497"/>
    <mergeCell ref="AM497:AS497"/>
    <mergeCell ref="AU497:BA497"/>
    <mergeCell ref="BC497:BI497"/>
    <mergeCell ref="BK497:BQ497"/>
    <mergeCell ref="BS497:BY497"/>
    <mergeCell ref="CQ498:CS498"/>
    <mergeCell ref="CT498:CW498"/>
    <mergeCell ref="B499:AC499"/>
    <mergeCell ref="AE499:AG499"/>
    <mergeCell ref="AH499:AK499"/>
    <mergeCell ref="AM499:AO499"/>
    <mergeCell ref="AP499:AS499"/>
    <mergeCell ref="AU499:AW499"/>
    <mergeCell ref="AX499:BA499"/>
    <mergeCell ref="BC499:BE499"/>
    <mergeCell ref="BC498:BE498"/>
    <mergeCell ref="BF498:BI498"/>
    <mergeCell ref="BK498:BM498"/>
    <mergeCell ref="BN498:BQ498"/>
    <mergeCell ref="BS498:BU498"/>
    <mergeCell ref="BV498:BY498"/>
    <mergeCell ref="AE498:AG498"/>
    <mergeCell ref="AH498:AK498"/>
    <mergeCell ref="AM498:AO498"/>
    <mergeCell ref="AP498:AS498"/>
    <mergeCell ref="AU498:AW498"/>
    <mergeCell ref="AX498:BA498"/>
    <mergeCell ref="DB499:DD499"/>
    <mergeCell ref="DE499:DG499"/>
    <mergeCell ref="DN499:DO503"/>
    <mergeCell ref="B500:AC501"/>
    <mergeCell ref="AE500:AG501"/>
    <mergeCell ref="AH500:AK501"/>
    <mergeCell ref="AM500:AO501"/>
    <mergeCell ref="AP500:AS501"/>
    <mergeCell ref="AU500:AW501"/>
    <mergeCell ref="AX500:BA501"/>
    <mergeCell ref="CD499:CG499"/>
    <mergeCell ref="CI499:CK499"/>
    <mergeCell ref="CL499:CO499"/>
    <mergeCell ref="CQ499:CS499"/>
    <mergeCell ref="CT499:CW499"/>
    <mergeCell ref="CY499:DA499"/>
    <mergeCell ref="BF499:BI499"/>
    <mergeCell ref="BK499:BM499"/>
    <mergeCell ref="BN499:BQ499"/>
    <mergeCell ref="BS499:BU499"/>
    <mergeCell ref="BV499:BY499"/>
    <mergeCell ref="CA499:CC499"/>
    <mergeCell ref="DK500:DK501"/>
    <mergeCell ref="DL500:DL501"/>
    <mergeCell ref="DM500:DM501"/>
    <mergeCell ref="B502:AC503"/>
    <mergeCell ref="AE502:AG503"/>
    <mergeCell ref="AH502:AK503"/>
    <mergeCell ref="AM502:AO503"/>
    <mergeCell ref="AP502:AS503"/>
    <mergeCell ref="AU502:AW503"/>
    <mergeCell ref="AX502:BA503"/>
    <mergeCell ref="CY500:DA501"/>
    <mergeCell ref="DB500:DD501"/>
    <mergeCell ref="DE500:DG501"/>
    <mergeCell ref="DH500:DH501"/>
    <mergeCell ref="DI500:DI501"/>
    <mergeCell ref="DJ500:DJ501"/>
    <mergeCell ref="CA500:CC501"/>
    <mergeCell ref="CD500:CG501"/>
    <mergeCell ref="CI500:CK501"/>
    <mergeCell ref="CL500:CO501"/>
    <mergeCell ref="CQ500:CS501"/>
    <mergeCell ref="CT500:CW501"/>
    <mergeCell ref="BC500:BE501"/>
    <mergeCell ref="BF500:BI501"/>
    <mergeCell ref="BK500:BM501"/>
    <mergeCell ref="BN500:BQ501"/>
    <mergeCell ref="BS500:BU501"/>
    <mergeCell ref="BV500:BY501"/>
    <mergeCell ref="AE504:AK504"/>
    <mergeCell ref="AM504:AS504"/>
    <mergeCell ref="AU504:BA504"/>
    <mergeCell ref="BC504:BI504"/>
    <mergeCell ref="BK504:BQ504"/>
    <mergeCell ref="BS504:BY504"/>
    <mergeCell ref="CA504:CG504"/>
    <mergeCell ref="CY502:DA503"/>
    <mergeCell ref="DB502:DD503"/>
    <mergeCell ref="DE502:DG503"/>
    <mergeCell ref="DH502:DH503"/>
    <mergeCell ref="DI502:DI503"/>
    <mergeCell ref="DJ502:DJ503"/>
    <mergeCell ref="CA502:CC503"/>
    <mergeCell ref="CD502:CG503"/>
    <mergeCell ref="CI502:CK503"/>
    <mergeCell ref="CL502:CO503"/>
    <mergeCell ref="CQ502:CS503"/>
    <mergeCell ref="CT502:CW503"/>
    <mergeCell ref="BC502:BE503"/>
    <mergeCell ref="BF502:BI503"/>
    <mergeCell ref="BK502:BM503"/>
    <mergeCell ref="BN502:BQ503"/>
    <mergeCell ref="BS502:BU503"/>
    <mergeCell ref="BV502:BY503"/>
    <mergeCell ref="DJ505:DJ509"/>
    <mergeCell ref="DK505:DK509"/>
    <mergeCell ref="DL505:DL509"/>
    <mergeCell ref="DM505:DM509"/>
    <mergeCell ref="DN505:DO509"/>
    <mergeCell ref="DV553:DX554"/>
    <mergeCell ref="CI504:CO504"/>
    <mergeCell ref="CQ504:CW504"/>
    <mergeCell ref="CY504:DA504"/>
    <mergeCell ref="DB504:DD504"/>
    <mergeCell ref="DE504:DG504"/>
    <mergeCell ref="BS505:BY509"/>
    <mergeCell ref="CA505:CG509"/>
    <mergeCell ref="CI505:CO509"/>
    <mergeCell ref="CQ505:CW509"/>
    <mergeCell ref="DK502:DK503"/>
    <mergeCell ref="DL502:DL503"/>
    <mergeCell ref="DM502:DM503"/>
  </mergeCells>
  <conditionalFormatting sqref="CF292:DE292">
    <cfRule type="cellIs" dxfId="11" priority="1" operator="greaterThan">
      <formula>CF291</formula>
    </cfRule>
  </conditionalFormatting>
  <conditionalFormatting sqref="C292">
    <cfRule type="cellIs" dxfId="10" priority="5" operator="greaterThan">
      <formula>C291</formula>
    </cfRule>
  </conditionalFormatting>
  <conditionalFormatting sqref="D292:AB292">
    <cfRule type="cellIs" dxfId="9" priority="4" operator="greaterThan">
      <formula>D291</formula>
    </cfRule>
  </conditionalFormatting>
  <conditionalFormatting sqref="AD292:BC292">
    <cfRule type="cellIs" dxfId="8" priority="3" operator="greaterThan">
      <formula>AD291</formula>
    </cfRule>
  </conditionalFormatting>
  <conditionalFormatting sqref="BE292:CD292">
    <cfRule type="cellIs" dxfId="7" priority="2" operator="greaterThan">
      <formula>BE291</formula>
    </cfRule>
  </conditionalFormatting>
  <hyperlinks>
    <hyperlink ref="AB440" r:id="rId1" xr:uid="{C4505C4D-FBCB-4850-B0FE-6DB14B68CE45}"/>
    <hyperlink ref="S443" r:id="rId2" xr:uid="{5C1977DD-0B4F-4D71-8BA8-9228CEC3F8F4}"/>
    <hyperlink ref="S445" r:id="rId3" xr:uid="{0C4BCD4C-25A3-4E12-B72C-DC8E0241468E}"/>
    <hyperlink ref="S446" r:id="rId4" xr:uid="{94C82B97-7A9F-4A70-BE17-07C67BEF0279}"/>
    <hyperlink ref="S447" r:id="rId5" xr:uid="{5EDB446E-63CC-46D5-9EBF-A3436C41B916}"/>
    <hyperlink ref="S442" r:id="rId6" xr:uid="{8B8FA46C-F388-494E-8D9B-2740777AD881}"/>
    <hyperlink ref="DL124" r:id="rId7" xr:uid="{8DB516F1-677A-44C3-927F-A56D5DCD1594}"/>
    <hyperlink ref="DQ326" r:id="rId8" xr:uid="{89D95618-F5D1-46E5-95C7-624DFA77CC36}"/>
  </hyperlinks>
  <printOptions horizontalCentered="1"/>
  <pageMargins left="0" right="0" top="0" bottom="0" header="0" footer="0"/>
  <pageSetup paperSize="9" scale="19" orientation="landscape" horizontalDpi="4294967292" verticalDpi="300" r:id="rId9"/>
  <headerFooter alignWithMargins="0">
    <oddFooter>&amp;R&amp;8&amp;F-&amp;A-&amp;D</oddFooter>
  </headerFooter>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CE52D-898E-4293-BCD1-A64E3720A24D}">
  <sheetPr>
    <pageSetUpPr fitToPage="1"/>
  </sheetPr>
  <dimension ref="A1:DW400"/>
  <sheetViews>
    <sheetView topLeftCell="BG1" zoomScaleNormal="100" workbookViewId="0">
      <selection activeCell="DJ21" sqref="DJ21"/>
    </sheetView>
  </sheetViews>
  <sheetFormatPr baseColWidth="10" defaultRowHeight="12.75"/>
  <cols>
    <col min="1" max="1" width="0.85546875" style="240" customWidth="1"/>
    <col min="2" max="2" width="24.7109375" style="240" customWidth="1"/>
    <col min="3" max="109" width="2.7109375" style="240" customWidth="1"/>
    <col min="110" max="110" width="5.140625" style="240" customWidth="1"/>
    <col min="111" max="111" width="4.7109375" style="240" customWidth="1"/>
    <col min="112" max="112" width="4.28515625" style="240" customWidth="1"/>
    <col min="113" max="113" width="7.42578125" style="240" customWidth="1"/>
    <col min="114" max="120" width="12.7109375" style="240" customWidth="1"/>
    <col min="121" max="121" width="12.28515625" style="240" customWidth="1"/>
    <col min="122" max="16384" width="11.42578125" style="240"/>
  </cols>
  <sheetData>
    <row r="1" spans="1:127" ht="9" customHeight="1" thickBot="1">
      <c r="A1" s="394"/>
      <c r="DI1" s="200">
        <v>0</v>
      </c>
      <c r="DJ1" s="200">
        <v>0</v>
      </c>
      <c r="DK1" s="200">
        <v>0</v>
      </c>
      <c r="DL1" s="200">
        <v>0</v>
      </c>
      <c r="DM1" s="200">
        <v>0</v>
      </c>
      <c r="DN1" s="200">
        <v>0</v>
      </c>
      <c r="DO1" s="200">
        <v>0</v>
      </c>
      <c r="DP1" s="200">
        <v>0</v>
      </c>
      <c r="DQ1" s="200">
        <v>0</v>
      </c>
      <c r="DR1" s="200">
        <v>0</v>
      </c>
      <c r="DS1" s="200">
        <v>0</v>
      </c>
      <c r="DT1" s="200">
        <v>0</v>
      </c>
      <c r="DU1" s="200">
        <v>0</v>
      </c>
      <c r="DV1" s="200">
        <v>0</v>
      </c>
      <c r="DW1" s="907"/>
    </row>
    <row r="2" spans="1:127" ht="23.25">
      <c r="B2" s="398" t="s">
        <v>848</v>
      </c>
      <c r="C2" s="3066" t="s">
        <v>967</v>
      </c>
      <c r="D2" s="3067"/>
      <c r="E2" s="3067"/>
      <c r="F2" s="3067"/>
      <c r="G2" s="3067"/>
      <c r="H2" s="3067"/>
      <c r="I2" s="3067"/>
      <c r="J2" s="3067"/>
      <c r="K2" s="3067"/>
      <c r="L2" s="3067"/>
      <c r="M2" s="3067"/>
      <c r="N2" s="908" t="s">
        <v>966</v>
      </c>
      <c r="O2" s="909"/>
      <c r="P2" s="910"/>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09"/>
      <c r="BP2" s="909"/>
      <c r="BQ2" s="909"/>
      <c r="BR2" s="909"/>
      <c r="BS2" s="909"/>
      <c r="BT2" s="909"/>
      <c r="BU2" s="909"/>
      <c r="BV2" s="909"/>
      <c r="BW2" s="909"/>
      <c r="BX2" s="909"/>
      <c r="BY2" s="909"/>
      <c r="BZ2" s="909"/>
      <c r="CA2" s="909"/>
      <c r="CB2" s="909"/>
      <c r="CC2" s="909"/>
      <c r="CD2" s="909"/>
      <c r="CE2" s="909"/>
      <c r="CF2" s="909"/>
      <c r="CG2" s="909"/>
      <c r="CH2" s="909"/>
      <c r="CI2" s="909"/>
      <c r="CJ2" s="909"/>
      <c r="CK2" s="909"/>
      <c r="CL2" s="909"/>
      <c r="CM2" s="909"/>
      <c r="CN2" s="909"/>
      <c r="CO2" s="909"/>
      <c r="CP2" s="909"/>
      <c r="CQ2" s="909"/>
      <c r="CR2" s="909"/>
      <c r="CS2" s="909"/>
      <c r="CT2" s="911"/>
      <c r="CU2" s="911"/>
      <c r="CV2" s="911" t="s">
        <v>72</v>
      </c>
      <c r="CW2" s="911"/>
      <c r="CX2" s="3775">
        <v>2021</v>
      </c>
      <c r="CY2" s="3775"/>
      <c r="CZ2" s="3775"/>
      <c r="DA2" s="3775"/>
      <c r="DB2" s="3775"/>
      <c r="DC2" s="3775"/>
      <c r="DD2" s="3775"/>
      <c r="DE2" s="3775"/>
      <c r="DF2" s="3775"/>
      <c r="DG2" s="404"/>
      <c r="DH2" s="912"/>
      <c r="DI2" s="200">
        <v>0</v>
      </c>
      <c r="DJ2" s="200">
        <v>0</v>
      </c>
      <c r="DK2" s="200">
        <v>0</v>
      </c>
      <c r="DL2" s="200">
        <v>0</v>
      </c>
      <c r="DM2" s="200">
        <v>0</v>
      </c>
      <c r="DN2" s="200">
        <v>0</v>
      </c>
      <c r="DO2" s="200">
        <v>0</v>
      </c>
      <c r="DP2" s="200">
        <v>0</v>
      </c>
      <c r="DQ2" s="200">
        <v>0</v>
      </c>
      <c r="DR2" s="200">
        <v>0</v>
      </c>
      <c r="DS2" s="200">
        <v>0</v>
      </c>
      <c r="DT2" s="200">
        <v>0</v>
      </c>
      <c r="DU2" s="200">
        <v>0</v>
      </c>
      <c r="DV2" s="200">
        <v>0</v>
      </c>
      <c r="DW2" s="907"/>
    </row>
    <row r="3" spans="1:127"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934"/>
      <c r="DG3" s="934"/>
      <c r="DH3" s="544"/>
      <c r="DI3" s="200">
        <v>0</v>
      </c>
      <c r="DJ3" s="200">
        <v>0</v>
      </c>
      <c r="DK3" s="935"/>
      <c r="DL3" s="407" t="s">
        <v>1112</v>
      </c>
      <c r="DM3" s="408"/>
      <c r="DN3" s="408"/>
      <c r="DO3" s="408"/>
      <c r="DP3" s="408"/>
      <c r="DQ3" s="408"/>
      <c r="DR3" s="408"/>
      <c r="DS3" s="408"/>
      <c r="DT3" s="200">
        <v>0</v>
      </c>
      <c r="DU3" s="200">
        <v>0</v>
      </c>
      <c r="DV3" s="200">
        <v>0</v>
      </c>
      <c r="DW3" s="907"/>
    </row>
    <row r="4" spans="1:127" ht="19.5" customHeight="1">
      <c r="B4" s="3075" t="s">
        <v>1113</v>
      </c>
      <c r="C4" s="936">
        <f>SUM(C11:C42,C48:C57,C63:C79,C85:C104,C110:C142,C148:C160,C166:C183)</f>
        <v>10</v>
      </c>
      <c r="D4" s="937">
        <f>SUM(D11:D42,D48:D57,D63:D79,D85:D104,D110:D142,D148:D160,D166:D183)</f>
        <v>0</v>
      </c>
      <c r="E4" s="936">
        <f>SUM(E11:E42,E48:E57,E63:E79,E85:E104,E110:E142,E148:E160,E166:E183)</f>
        <v>11</v>
      </c>
      <c r="F4" s="937">
        <f t="shared" ref="F4:AB4" si="0">SUM(F11:F42,F48:F57,F63:F79,F85:F104,F110:F142,F148:F160,F166:F183)</f>
        <v>3</v>
      </c>
      <c r="G4" s="936">
        <f t="shared" si="0"/>
        <v>0</v>
      </c>
      <c r="H4" s="937">
        <f t="shared" si="0"/>
        <v>0</v>
      </c>
      <c r="I4" s="936">
        <f t="shared" si="0"/>
        <v>0</v>
      </c>
      <c r="J4" s="937">
        <f t="shared" si="0"/>
        <v>0</v>
      </c>
      <c r="K4" s="936">
        <f t="shared" si="0"/>
        <v>0</v>
      </c>
      <c r="L4" s="937">
        <f t="shared" si="0"/>
        <v>0</v>
      </c>
      <c r="M4" s="936">
        <f t="shared" si="0"/>
        <v>0</v>
      </c>
      <c r="N4" s="937">
        <f t="shared" si="0"/>
        <v>0</v>
      </c>
      <c r="O4" s="936">
        <f t="shared" si="0"/>
        <v>0</v>
      </c>
      <c r="P4" s="937">
        <f t="shared" si="0"/>
        <v>0</v>
      </c>
      <c r="Q4" s="936">
        <f t="shared" si="0"/>
        <v>0</v>
      </c>
      <c r="R4" s="937">
        <f t="shared" si="0"/>
        <v>0</v>
      </c>
      <c r="S4" s="936">
        <f t="shared" si="0"/>
        <v>0</v>
      </c>
      <c r="T4" s="937">
        <f t="shared" si="0"/>
        <v>0</v>
      </c>
      <c r="U4" s="936">
        <f t="shared" si="0"/>
        <v>0</v>
      </c>
      <c r="V4" s="937">
        <f t="shared" si="0"/>
        <v>0</v>
      </c>
      <c r="W4" s="936">
        <f t="shared" si="0"/>
        <v>0</v>
      </c>
      <c r="X4" s="937">
        <f t="shared" si="0"/>
        <v>0</v>
      </c>
      <c r="Y4" s="936">
        <f t="shared" si="0"/>
        <v>0</v>
      </c>
      <c r="Z4" s="937">
        <f t="shared" si="0"/>
        <v>0</v>
      </c>
      <c r="AA4" s="936">
        <f t="shared" si="0"/>
        <v>0</v>
      </c>
      <c r="AB4" s="937">
        <f t="shared" si="0"/>
        <v>0</v>
      </c>
      <c r="AC4" s="410"/>
      <c r="AD4" s="936">
        <f>SUM(AD11:AD42,AD48:AD57,AD63:AD79,AD85:AD104,AD110:AD142,AD148:AD160,AD166:AD183)</f>
        <v>0</v>
      </c>
      <c r="AE4" s="937">
        <f t="shared" ref="AE4:BC4" si="1">SUM(AE11:AE42,AE48:AE57,AE63:AE79,AE85:AE104,AE110:AE142,AE148:AE160,AE166:AE183)</f>
        <v>0</v>
      </c>
      <c r="AF4" s="936">
        <f t="shared" si="1"/>
        <v>0</v>
      </c>
      <c r="AG4" s="937">
        <f t="shared" si="1"/>
        <v>0</v>
      </c>
      <c r="AH4" s="936">
        <f t="shared" si="1"/>
        <v>0</v>
      </c>
      <c r="AI4" s="937">
        <f t="shared" si="1"/>
        <v>0</v>
      </c>
      <c r="AJ4" s="936">
        <f t="shared" si="1"/>
        <v>0</v>
      </c>
      <c r="AK4" s="937">
        <f t="shared" si="1"/>
        <v>0</v>
      </c>
      <c r="AL4" s="936">
        <f t="shared" si="1"/>
        <v>0</v>
      </c>
      <c r="AM4" s="937">
        <f t="shared" si="1"/>
        <v>0</v>
      </c>
      <c r="AN4" s="936">
        <f t="shared" si="1"/>
        <v>0</v>
      </c>
      <c r="AO4" s="937">
        <f t="shared" si="1"/>
        <v>0</v>
      </c>
      <c r="AP4" s="936">
        <f t="shared" si="1"/>
        <v>0</v>
      </c>
      <c r="AQ4" s="937">
        <f t="shared" si="1"/>
        <v>0</v>
      </c>
      <c r="AR4" s="936">
        <f t="shared" si="1"/>
        <v>0</v>
      </c>
      <c r="AS4" s="937">
        <f t="shared" si="1"/>
        <v>0</v>
      </c>
      <c r="AT4" s="936">
        <f t="shared" si="1"/>
        <v>0</v>
      </c>
      <c r="AU4" s="937">
        <f t="shared" si="1"/>
        <v>0</v>
      </c>
      <c r="AV4" s="936">
        <f t="shared" si="1"/>
        <v>0</v>
      </c>
      <c r="AW4" s="937">
        <f t="shared" si="1"/>
        <v>0</v>
      </c>
      <c r="AX4" s="936">
        <f t="shared" si="1"/>
        <v>0</v>
      </c>
      <c r="AY4" s="937">
        <f t="shared" si="1"/>
        <v>0</v>
      </c>
      <c r="AZ4" s="936">
        <f t="shared" si="1"/>
        <v>0</v>
      </c>
      <c r="BA4" s="937">
        <f t="shared" si="1"/>
        <v>0</v>
      </c>
      <c r="BB4" s="936">
        <f t="shared" si="1"/>
        <v>0</v>
      </c>
      <c r="BC4" s="937">
        <f t="shared" si="1"/>
        <v>0</v>
      </c>
      <c r="BD4" s="411"/>
      <c r="BE4" s="936">
        <f>SUM(BE11:BE42,BE48:BE57,BE63:BE79,BE85:BE104,BE110:BE142,BE148:BE160,BE166:BE183)</f>
        <v>0</v>
      </c>
      <c r="BF4" s="937">
        <f t="shared" ref="BF4:DE4" si="2">SUM(BF11:BF42,BF48:BF57,BF63:BF79,BF85:BF104,BF110:BF142,BF148:BF160,BF166:BF183)</f>
        <v>0</v>
      </c>
      <c r="BG4" s="936">
        <f t="shared" si="2"/>
        <v>0</v>
      </c>
      <c r="BH4" s="937">
        <f t="shared" si="2"/>
        <v>0</v>
      </c>
      <c r="BI4" s="936">
        <f t="shared" si="2"/>
        <v>0</v>
      </c>
      <c r="BJ4" s="937">
        <f t="shared" si="2"/>
        <v>0</v>
      </c>
      <c r="BK4" s="936">
        <f t="shared" si="2"/>
        <v>0</v>
      </c>
      <c r="BL4" s="937">
        <f t="shared" si="2"/>
        <v>0</v>
      </c>
      <c r="BM4" s="936">
        <f t="shared" si="2"/>
        <v>0</v>
      </c>
      <c r="BN4" s="937">
        <f t="shared" si="2"/>
        <v>0</v>
      </c>
      <c r="BO4" s="936">
        <f t="shared" si="2"/>
        <v>0</v>
      </c>
      <c r="BP4" s="937">
        <f t="shared" si="2"/>
        <v>0</v>
      </c>
      <c r="BQ4" s="936">
        <f t="shared" si="2"/>
        <v>0</v>
      </c>
      <c r="BR4" s="937">
        <f t="shared" si="2"/>
        <v>0</v>
      </c>
      <c r="BS4" s="936">
        <f t="shared" si="2"/>
        <v>0</v>
      </c>
      <c r="BT4" s="937">
        <f t="shared" si="2"/>
        <v>0</v>
      </c>
      <c r="BU4" s="936">
        <f t="shared" si="2"/>
        <v>0</v>
      </c>
      <c r="BV4" s="937">
        <f t="shared" si="2"/>
        <v>0</v>
      </c>
      <c r="BW4" s="936">
        <f t="shared" si="2"/>
        <v>0</v>
      </c>
      <c r="BX4" s="937">
        <f t="shared" si="2"/>
        <v>0</v>
      </c>
      <c r="BY4" s="936">
        <f t="shared" si="2"/>
        <v>0</v>
      </c>
      <c r="BZ4" s="937">
        <f t="shared" si="2"/>
        <v>0</v>
      </c>
      <c r="CA4" s="936">
        <f t="shared" si="2"/>
        <v>0</v>
      </c>
      <c r="CB4" s="937">
        <f t="shared" si="2"/>
        <v>0</v>
      </c>
      <c r="CC4" s="936">
        <f t="shared" si="2"/>
        <v>0</v>
      </c>
      <c r="CD4" s="937">
        <f t="shared" si="2"/>
        <v>0</v>
      </c>
      <c r="CE4" s="412"/>
      <c r="CF4" s="936">
        <f t="shared" si="2"/>
        <v>0</v>
      </c>
      <c r="CG4" s="937">
        <f t="shared" si="2"/>
        <v>0</v>
      </c>
      <c r="CH4" s="936">
        <f t="shared" si="2"/>
        <v>0</v>
      </c>
      <c r="CI4" s="937">
        <f t="shared" si="2"/>
        <v>0</v>
      </c>
      <c r="CJ4" s="936">
        <f t="shared" si="2"/>
        <v>0</v>
      </c>
      <c r="CK4" s="937">
        <f t="shared" si="2"/>
        <v>0</v>
      </c>
      <c r="CL4" s="936">
        <f t="shared" si="2"/>
        <v>8</v>
      </c>
      <c r="CM4" s="937">
        <f t="shared" si="2"/>
        <v>0</v>
      </c>
      <c r="CN4" s="936">
        <f t="shared" si="2"/>
        <v>0</v>
      </c>
      <c r="CO4" s="937">
        <f t="shared" si="2"/>
        <v>0</v>
      </c>
      <c r="CP4" s="936">
        <f t="shared" si="2"/>
        <v>0</v>
      </c>
      <c r="CQ4" s="937">
        <f t="shared" si="2"/>
        <v>0</v>
      </c>
      <c r="CR4" s="936">
        <f t="shared" si="2"/>
        <v>0</v>
      </c>
      <c r="CS4" s="937">
        <f t="shared" si="2"/>
        <v>0</v>
      </c>
      <c r="CT4" s="936">
        <f t="shared" si="2"/>
        <v>0</v>
      </c>
      <c r="CU4" s="937">
        <f t="shared" si="2"/>
        <v>0</v>
      </c>
      <c r="CV4" s="936">
        <f t="shared" si="2"/>
        <v>0</v>
      </c>
      <c r="CW4" s="937">
        <f t="shared" si="2"/>
        <v>0</v>
      </c>
      <c r="CX4" s="936">
        <f t="shared" si="2"/>
        <v>0</v>
      </c>
      <c r="CY4" s="937">
        <f t="shared" si="2"/>
        <v>0</v>
      </c>
      <c r="CZ4" s="936">
        <f t="shared" si="2"/>
        <v>0</v>
      </c>
      <c r="DA4" s="937">
        <f t="shared" si="2"/>
        <v>0</v>
      </c>
      <c r="DB4" s="936">
        <f t="shared" si="2"/>
        <v>0</v>
      </c>
      <c r="DC4" s="937">
        <f t="shared" si="2"/>
        <v>0</v>
      </c>
      <c r="DD4" s="936">
        <f t="shared" si="2"/>
        <v>0</v>
      </c>
      <c r="DE4" s="937">
        <f t="shared" si="2"/>
        <v>0</v>
      </c>
      <c r="DF4" s="3077" t="s">
        <v>1114</v>
      </c>
      <c r="DG4" s="3078"/>
      <c r="DH4" s="544"/>
      <c r="DI4" s="200"/>
      <c r="DJ4" s="200"/>
      <c r="DK4" s="935"/>
      <c r="DL4" s="408"/>
      <c r="DM4" s="408"/>
      <c r="DN4" s="408"/>
      <c r="DO4" s="408"/>
      <c r="DP4" s="408"/>
      <c r="DQ4" s="408"/>
      <c r="DR4" s="408"/>
      <c r="DS4" s="408"/>
      <c r="DT4" s="200"/>
      <c r="DU4" s="200"/>
      <c r="DV4" s="200"/>
      <c r="DW4" s="907"/>
    </row>
    <row r="5" spans="1:127" ht="19.5" customHeight="1">
      <c r="B5" s="3276"/>
      <c r="C5" s="3776">
        <f>SUM(C4:D4)</f>
        <v>10</v>
      </c>
      <c r="D5" s="3777"/>
      <c r="E5" s="3776">
        <f t="shared" ref="E5" si="3">SUM(E4:F4)</f>
        <v>14</v>
      </c>
      <c r="F5" s="3777"/>
      <c r="G5" s="3776">
        <f t="shared" ref="G5" si="4">SUM(G4:H4)</f>
        <v>0</v>
      </c>
      <c r="H5" s="3777"/>
      <c r="I5" s="3776">
        <f t="shared" ref="I5" si="5">SUM(I4:J4)</f>
        <v>0</v>
      </c>
      <c r="J5" s="3777"/>
      <c r="K5" s="3776">
        <f t="shared" ref="K5" si="6">SUM(K4:L4)</f>
        <v>0</v>
      </c>
      <c r="L5" s="3777"/>
      <c r="M5" s="3776">
        <f t="shared" ref="M5" si="7">SUM(M4:N4)</f>
        <v>0</v>
      </c>
      <c r="N5" s="3777"/>
      <c r="O5" s="3776">
        <f t="shared" ref="O5" si="8">SUM(O4:P4)</f>
        <v>0</v>
      </c>
      <c r="P5" s="3777"/>
      <c r="Q5" s="3776">
        <f t="shared" ref="Q5" si="9">SUM(Q4:R4)</f>
        <v>0</v>
      </c>
      <c r="R5" s="3777"/>
      <c r="S5" s="3776">
        <f t="shared" ref="S5" si="10">SUM(S4:T4)</f>
        <v>0</v>
      </c>
      <c r="T5" s="3777"/>
      <c r="U5" s="3776">
        <f t="shared" ref="U5" si="11">SUM(U4:V4)</f>
        <v>0</v>
      </c>
      <c r="V5" s="3777"/>
      <c r="W5" s="3776">
        <f t="shared" ref="W5" si="12">SUM(W4:X4)</f>
        <v>0</v>
      </c>
      <c r="X5" s="3777"/>
      <c r="Y5" s="3776">
        <f t="shared" ref="Y5" si="13">SUM(Y4:Z4)</f>
        <v>0</v>
      </c>
      <c r="Z5" s="3777"/>
      <c r="AA5" s="3776">
        <f t="shared" ref="AA5" si="14">SUM(AA4:AB4)</f>
        <v>0</v>
      </c>
      <c r="AB5" s="3777"/>
      <c r="AC5" s="410"/>
      <c r="AD5" s="3778">
        <f t="shared" ref="AD5" si="15">SUM(AD4:AE4)</f>
        <v>0</v>
      </c>
      <c r="AE5" s="3779"/>
      <c r="AF5" s="3778">
        <f t="shared" ref="AF5" si="16">SUM(AF4:AG4)</f>
        <v>0</v>
      </c>
      <c r="AG5" s="3779"/>
      <c r="AH5" s="3778">
        <f t="shared" ref="AH5" si="17">SUM(AH4:AI4)</f>
        <v>0</v>
      </c>
      <c r="AI5" s="3779"/>
      <c r="AJ5" s="3778">
        <f t="shared" ref="AJ5" si="18">SUM(AJ4:AK4)</f>
        <v>0</v>
      </c>
      <c r="AK5" s="3779"/>
      <c r="AL5" s="3778">
        <f t="shared" ref="AL5" si="19">SUM(AL4:AM4)</f>
        <v>0</v>
      </c>
      <c r="AM5" s="3779"/>
      <c r="AN5" s="3778">
        <f t="shared" ref="AN5" si="20">SUM(AN4:AO4)</f>
        <v>0</v>
      </c>
      <c r="AO5" s="3779"/>
      <c r="AP5" s="3778">
        <f t="shared" ref="AP5" si="21">SUM(AP4:AQ4)</f>
        <v>0</v>
      </c>
      <c r="AQ5" s="3779"/>
      <c r="AR5" s="3778">
        <f t="shared" ref="AR5" si="22">SUM(AR4:AS4)</f>
        <v>0</v>
      </c>
      <c r="AS5" s="3779"/>
      <c r="AT5" s="3778">
        <f t="shared" ref="AT5" si="23">SUM(AT4:AU4)</f>
        <v>0</v>
      </c>
      <c r="AU5" s="3779"/>
      <c r="AV5" s="3778">
        <f t="shared" ref="AV5" si="24">SUM(AV4:AW4)</f>
        <v>0</v>
      </c>
      <c r="AW5" s="3779"/>
      <c r="AX5" s="3778">
        <f t="shared" ref="AX5" si="25">SUM(AX4:AY4)</f>
        <v>0</v>
      </c>
      <c r="AY5" s="3779"/>
      <c r="AZ5" s="3778">
        <f t="shared" ref="AZ5" si="26">SUM(AZ4:BA4)</f>
        <v>0</v>
      </c>
      <c r="BA5" s="3779"/>
      <c r="BB5" s="3778">
        <f t="shared" ref="BB5" si="27">SUM(BB4:BC4)</f>
        <v>0</v>
      </c>
      <c r="BC5" s="3779"/>
      <c r="BD5" s="411"/>
      <c r="BE5" s="3788">
        <f t="shared" ref="BE5" si="28">SUM(BE4:BF4)</f>
        <v>0</v>
      </c>
      <c r="BF5" s="3789"/>
      <c r="BG5" s="3788">
        <f t="shared" ref="BG5" si="29">SUM(BG4:BH4)</f>
        <v>0</v>
      </c>
      <c r="BH5" s="3789"/>
      <c r="BI5" s="3788">
        <f t="shared" ref="BI5" si="30">SUM(BI4:BJ4)</f>
        <v>0</v>
      </c>
      <c r="BJ5" s="3789"/>
      <c r="BK5" s="3788">
        <f t="shared" ref="BK5" si="31">SUM(BK4:BL4)</f>
        <v>0</v>
      </c>
      <c r="BL5" s="3789"/>
      <c r="BM5" s="3788">
        <f t="shared" ref="BM5" si="32">SUM(BM4:BN4)</f>
        <v>0</v>
      </c>
      <c r="BN5" s="3789"/>
      <c r="BO5" s="3788">
        <f t="shared" ref="BO5" si="33">SUM(BO4:BP4)</f>
        <v>0</v>
      </c>
      <c r="BP5" s="3789"/>
      <c r="BQ5" s="3788">
        <f t="shared" ref="BQ5" si="34">SUM(BQ4:BR4)</f>
        <v>0</v>
      </c>
      <c r="BR5" s="3789"/>
      <c r="BS5" s="3788">
        <f t="shared" ref="BS5" si="35">SUM(BS4:BT4)</f>
        <v>0</v>
      </c>
      <c r="BT5" s="3789"/>
      <c r="BU5" s="3788">
        <f t="shared" ref="BU5" si="36">SUM(BU4:BV4)</f>
        <v>0</v>
      </c>
      <c r="BV5" s="3789"/>
      <c r="BW5" s="3788">
        <f t="shared" ref="BW5" si="37">SUM(BW4:BX4)</f>
        <v>0</v>
      </c>
      <c r="BX5" s="3789"/>
      <c r="BY5" s="3788">
        <f t="shared" ref="BY5" si="38">SUM(BY4:BZ4)</f>
        <v>0</v>
      </c>
      <c r="BZ5" s="3789"/>
      <c r="CA5" s="3788">
        <f t="shared" ref="CA5" si="39">SUM(CA4:CB4)</f>
        <v>0</v>
      </c>
      <c r="CB5" s="3789"/>
      <c r="CC5" s="3788">
        <f t="shared" ref="CC5" si="40">SUM(CC4:CD4)</f>
        <v>0</v>
      </c>
      <c r="CD5" s="3789"/>
      <c r="CE5" s="412"/>
      <c r="CF5" s="3780">
        <f t="shared" ref="CF5" si="41">SUM(CF4:CG4)</f>
        <v>0</v>
      </c>
      <c r="CG5" s="3781"/>
      <c r="CH5" s="3780">
        <f t="shared" ref="CH5" si="42">SUM(CH4:CI4)</f>
        <v>0</v>
      </c>
      <c r="CI5" s="3781"/>
      <c r="CJ5" s="3780">
        <f t="shared" ref="CJ5" si="43">SUM(CJ4:CK4)</f>
        <v>0</v>
      </c>
      <c r="CK5" s="3781"/>
      <c r="CL5" s="3780">
        <f t="shared" ref="CL5" si="44">SUM(CL4:CM4)</f>
        <v>8</v>
      </c>
      <c r="CM5" s="3781"/>
      <c r="CN5" s="3780">
        <f t="shared" ref="CN5" si="45">SUM(CN4:CO4)</f>
        <v>0</v>
      </c>
      <c r="CO5" s="3781"/>
      <c r="CP5" s="3780">
        <f t="shared" ref="CP5" si="46">SUM(CP4:CQ4)</f>
        <v>0</v>
      </c>
      <c r="CQ5" s="3781"/>
      <c r="CR5" s="3780">
        <f t="shared" ref="CR5" si="47">SUM(CR4:CS4)</f>
        <v>0</v>
      </c>
      <c r="CS5" s="3781"/>
      <c r="CT5" s="3780">
        <f t="shared" ref="CT5" si="48">SUM(CT4:CU4)</f>
        <v>0</v>
      </c>
      <c r="CU5" s="3781"/>
      <c r="CV5" s="3780">
        <f t="shared" ref="CV5" si="49">SUM(CV4:CW4)</f>
        <v>0</v>
      </c>
      <c r="CW5" s="3781"/>
      <c r="CX5" s="3780">
        <f t="shared" ref="CX5" si="50">SUM(CX4:CY4)</f>
        <v>0</v>
      </c>
      <c r="CY5" s="3781"/>
      <c r="CZ5" s="3780">
        <f t="shared" ref="CZ5" si="51">SUM(CZ4:DA4)</f>
        <v>0</v>
      </c>
      <c r="DA5" s="3781"/>
      <c r="DB5" s="3780">
        <f t="shared" ref="DB5" si="52">SUM(DB4:DC4)</f>
        <v>0</v>
      </c>
      <c r="DC5" s="3781"/>
      <c r="DD5" s="3780">
        <f t="shared" ref="DD5" si="53">SUM(DD4:DE4)</f>
        <v>0</v>
      </c>
      <c r="DE5" s="3781"/>
      <c r="DF5" s="939">
        <f t="shared" ref="DF5" si="54">SUM(C5:DE5)</f>
        <v>32</v>
      </c>
      <c r="DG5" s="940">
        <f>IF(DF5=0,"",DF5/DB192)</f>
        <v>1</v>
      </c>
      <c r="DH5" s="544"/>
      <c r="DI5" s="200"/>
      <c r="DJ5" s="200"/>
      <c r="DK5" s="935"/>
      <c r="DL5" s="408"/>
      <c r="DM5" s="408"/>
      <c r="DN5" s="408"/>
      <c r="DO5" s="408"/>
      <c r="DP5" s="408"/>
      <c r="DQ5" s="408"/>
      <c r="DR5" s="408"/>
      <c r="DS5" s="408"/>
      <c r="DT5" s="200"/>
      <c r="DU5" s="200"/>
      <c r="DV5" s="200"/>
      <c r="DW5" s="907"/>
    </row>
    <row r="6" spans="1:127" ht="15.95" customHeight="1">
      <c r="B6" s="3782" t="s">
        <v>1115</v>
      </c>
      <c r="C6" s="3783"/>
      <c r="D6" s="3783"/>
      <c r="E6" s="3783"/>
      <c r="F6" s="3783"/>
      <c r="G6" s="3783"/>
      <c r="H6" s="3783"/>
      <c r="I6" s="3783"/>
      <c r="J6" s="3783"/>
      <c r="K6" s="3783"/>
      <c r="L6" s="3783"/>
      <c r="M6" s="3783"/>
      <c r="N6" s="3783"/>
      <c r="O6" s="3783"/>
      <c r="P6" s="3783"/>
      <c r="Q6" s="3783"/>
      <c r="R6" s="3783"/>
      <c r="S6" s="3783"/>
      <c r="T6" s="3783"/>
      <c r="U6" s="3783"/>
      <c r="V6" s="3783"/>
      <c r="W6" s="3783"/>
      <c r="X6" s="3783"/>
      <c r="Y6" s="3783"/>
      <c r="Z6" s="3783"/>
      <c r="AA6" s="3783"/>
      <c r="AB6" s="3783"/>
      <c r="AC6" s="3783"/>
      <c r="AD6" s="3783"/>
      <c r="AE6" s="3783"/>
      <c r="AF6" s="3783"/>
      <c r="AG6" s="3783"/>
      <c r="AH6" s="3783"/>
      <c r="AI6" s="3783"/>
      <c r="AJ6" s="3783"/>
      <c r="AK6" s="3783"/>
      <c r="AL6" s="3783"/>
      <c r="AM6" s="3783"/>
      <c r="AN6" s="3783"/>
      <c r="AO6" s="3783"/>
      <c r="AP6" s="3783"/>
      <c r="AQ6" s="3783"/>
      <c r="AR6" s="3783"/>
      <c r="AS6" s="3783"/>
      <c r="AT6" s="3783"/>
      <c r="AU6" s="3783"/>
      <c r="AV6" s="3783"/>
      <c r="AW6" s="3783"/>
      <c r="AX6" s="3783"/>
      <c r="AY6" s="3783"/>
      <c r="AZ6" s="3783"/>
      <c r="BA6" s="3783"/>
      <c r="BB6" s="3783"/>
      <c r="BC6" s="3783"/>
      <c r="BD6" s="3783"/>
      <c r="BE6" s="3783"/>
      <c r="BF6" s="3783"/>
      <c r="BG6" s="3783"/>
      <c r="BH6" s="3783"/>
      <c r="BI6" s="3783"/>
      <c r="BJ6" s="3783"/>
      <c r="BK6" s="3783"/>
      <c r="BL6" s="3783"/>
      <c r="BM6" s="3783"/>
      <c r="BN6" s="3783"/>
      <c r="BO6" s="3783"/>
      <c r="BP6" s="3783"/>
      <c r="BQ6" s="3783"/>
      <c r="BR6" s="3783"/>
      <c r="BS6" s="3783"/>
      <c r="BT6" s="3783"/>
      <c r="BU6" s="3783"/>
      <c r="BV6" s="3783"/>
      <c r="BW6" s="3783"/>
      <c r="BX6" s="3783"/>
      <c r="BY6" s="3783"/>
      <c r="BZ6" s="3783"/>
      <c r="CA6" s="3783"/>
      <c r="CB6" s="3783"/>
      <c r="CC6" s="3783"/>
      <c r="CD6" s="3783"/>
      <c r="CE6" s="3783"/>
      <c r="CF6" s="3784" t="str">
        <f>B6</f>
        <v>CRUDITÉS Fruit cru</v>
      </c>
      <c r="CG6" s="3784"/>
      <c r="CH6" s="3784"/>
      <c r="CI6" s="3784"/>
      <c r="CJ6" s="3784"/>
      <c r="CK6" s="3784"/>
      <c r="CL6" s="3784"/>
      <c r="CM6" s="3784"/>
      <c r="CN6" s="3784"/>
      <c r="CO6" s="3784"/>
      <c r="CP6" s="3784"/>
      <c r="CQ6" s="3784"/>
      <c r="CR6" s="3784"/>
      <c r="CS6" s="3784"/>
      <c r="CT6" s="3784"/>
      <c r="CU6" s="3784"/>
      <c r="CV6" s="3784"/>
      <c r="CW6" s="3784"/>
      <c r="CX6" s="3784"/>
      <c r="CY6" s="3784"/>
      <c r="CZ6" s="3784"/>
      <c r="DA6" s="3784"/>
      <c r="DB6" s="3784"/>
      <c r="DC6" s="3784"/>
      <c r="DD6" s="3784"/>
      <c r="DE6" s="3784"/>
      <c r="DF6" s="3784"/>
      <c r="DG6" s="3785"/>
      <c r="DH6" s="544"/>
      <c r="DI6" s="200">
        <v>0</v>
      </c>
      <c r="DJ6" s="200">
        <v>0</v>
      </c>
      <c r="DK6" s="935"/>
      <c r="DL6" s="3085" t="s">
        <v>1116</v>
      </c>
      <c r="DM6" s="3085"/>
      <c r="DN6" s="3085"/>
      <c r="DO6" s="3085"/>
      <c r="DP6" s="3085"/>
      <c r="DQ6" s="3085"/>
      <c r="DR6" s="3085"/>
      <c r="DS6" s="3085"/>
      <c r="DT6" s="200">
        <v>0</v>
      </c>
      <c r="DU6" s="200">
        <v>0</v>
      </c>
      <c r="DV6" s="200">
        <v>0</v>
      </c>
      <c r="DW6" s="907"/>
    </row>
    <row r="7" spans="1:127" ht="15.95" customHeight="1">
      <c r="B7" s="3782"/>
      <c r="C7" s="3783"/>
      <c r="D7" s="3783"/>
      <c r="E7" s="3783"/>
      <c r="F7" s="3783"/>
      <c r="G7" s="3783"/>
      <c r="H7" s="3783"/>
      <c r="I7" s="3783"/>
      <c r="J7" s="3783"/>
      <c r="K7" s="3783"/>
      <c r="L7" s="3783"/>
      <c r="M7" s="3783"/>
      <c r="N7" s="3783"/>
      <c r="O7" s="3783"/>
      <c r="P7" s="3783"/>
      <c r="Q7" s="3783"/>
      <c r="R7" s="3783"/>
      <c r="S7" s="3783"/>
      <c r="T7" s="3783"/>
      <c r="U7" s="3783"/>
      <c r="V7" s="3783"/>
      <c r="W7" s="3783"/>
      <c r="X7" s="3783"/>
      <c r="Y7" s="3783"/>
      <c r="Z7" s="3783"/>
      <c r="AA7" s="3783"/>
      <c r="AB7" s="3783"/>
      <c r="AC7" s="3783"/>
      <c r="AD7" s="3783"/>
      <c r="AE7" s="3783"/>
      <c r="AF7" s="3783"/>
      <c r="AG7" s="3783"/>
      <c r="AH7" s="3783"/>
      <c r="AI7" s="3783"/>
      <c r="AJ7" s="3783"/>
      <c r="AK7" s="3783"/>
      <c r="AL7" s="3783"/>
      <c r="AM7" s="3783"/>
      <c r="AN7" s="3783"/>
      <c r="AO7" s="3783"/>
      <c r="AP7" s="3783"/>
      <c r="AQ7" s="3783"/>
      <c r="AR7" s="3783"/>
      <c r="AS7" s="3783"/>
      <c r="AT7" s="3783"/>
      <c r="AU7" s="3783"/>
      <c r="AV7" s="3783"/>
      <c r="AW7" s="3783"/>
      <c r="AX7" s="3783"/>
      <c r="AY7" s="3783"/>
      <c r="AZ7" s="3783"/>
      <c r="BA7" s="3783"/>
      <c r="BB7" s="3783"/>
      <c r="BC7" s="3783"/>
      <c r="BD7" s="3783"/>
      <c r="BE7" s="3783"/>
      <c r="BF7" s="3783"/>
      <c r="BG7" s="3783"/>
      <c r="BH7" s="3783"/>
      <c r="BI7" s="3783"/>
      <c r="BJ7" s="3783"/>
      <c r="BK7" s="3783"/>
      <c r="BL7" s="3783"/>
      <c r="BM7" s="3783"/>
      <c r="BN7" s="3783"/>
      <c r="BO7" s="3783"/>
      <c r="BP7" s="3783"/>
      <c r="BQ7" s="3783"/>
      <c r="BR7" s="3783"/>
      <c r="BS7" s="3783"/>
      <c r="BT7" s="3783"/>
      <c r="BU7" s="3783"/>
      <c r="BV7" s="3783"/>
      <c r="BW7" s="3783"/>
      <c r="BX7" s="3783"/>
      <c r="BY7" s="3783"/>
      <c r="BZ7" s="3783"/>
      <c r="CA7" s="3783"/>
      <c r="CB7" s="3783"/>
      <c r="CC7" s="3783"/>
      <c r="CD7" s="3783"/>
      <c r="CE7" s="3783"/>
      <c r="CF7" s="3786"/>
      <c r="CG7" s="3786"/>
      <c r="CH7" s="3786"/>
      <c r="CI7" s="3786"/>
      <c r="CJ7" s="3786"/>
      <c r="CK7" s="3786"/>
      <c r="CL7" s="3786"/>
      <c r="CM7" s="3786"/>
      <c r="CN7" s="3786"/>
      <c r="CO7" s="3786"/>
      <c r="CP7" s="3786"/>
      <c r="CQ7" s="3786"/>
      <c r="CR7" s="3786"/>
      <c r="CS7" s="3786"/>
      <c r="CT7" s="3786"/>
      <c r="CU7" s="3786"/>
      <c r="CV7" s="3786"/>
      <c r="CW7" s="3786"/>
      <c r="CX7" s="3786"/>
      <c r="CY7" s="3786"/>
      <c r="CZ7" s="3786"/>
      <c r="DA7" s="3786"/>
      <c r="DB7" s="3786"/>
      <c r="DC7" s="3786"/>
      <c r="DD7" s="3786"/>
      <c r="DE7" s="3786"/>
      <c r="DF7" s="3786"/>
      <c r="DG7" s="3787"/>
      <c r="DH7" s="544"/>
      <c r="DI7" s="200">
        <v>0</v>
      </c>
      <c r="DJ7" s="200">
        <v>0</v>
      </c>
      <c r="DK7" s="935"/>
      <c r="DL7" s="3085"/>
      <c r="DM7" s="3085"/>
      <c r="DN7" s="3085"/>
      <c r="DO7" s="3085"/>
      <c r="DP7" s="3085"/>
      <c r="DQ7" s="3085"/>
      <c r="DR7" s="3085"/>
      <c r="DS7" s="3085"/>
      <c r="DT7" s="200">
        <v>0</v>
      </c>
      <c r="DU7" s="200">
        <v>0</v>
      </c>
      <c r="DV7" s="200">
        <v>0</v>
      </c>
      <c r="DW7" s="907"/>
    </row>
    <row r="8" spans="1:127" ht="19.5" customHeight="1">
      <c r="B8" s="941"/>
      <c r="C8" s="942" t="s">
        <v>861</v>
      </c>
      <c r="D8" s="519"/>
      <c r="E8" s="943"/>
      <c r="F8" s="943"/>
      <c r="G8" s="943"/>
      <c r="H8" s="943"/>
      <c r="I8" s="943"/>
      <c r="J8" s="943"/>
      <c r="K8" s="943"/>
      <c r="L8" s="943"/>
      <c r="M8" s="943"/>
      <c r="N8" s="943"/>
      <c r="O8" s="943"/>
      <c r="P8" s="943"/>
      <c r="Q8" s="943"/>
      <c r="R8" s="943"/>
      <c r="S8" s="943"/>
      <c r="T8" s="943"/>
      <c r="U8" s="943"/>
      <c r="V8" s="943"/>
      <c r="W8" s="943"/>
      <c r="X8" s="943"/>
      <c r="Y8" s="943"/>
      <c r="Z8" s="943"/>
      <c r="AA8" s="943"/>
      <c r="AB8" s="943"/>
      <c r="AC8" s="270"/>
      <c r="AD8" s="944" t="s">
        <v>861</v>
      </c>
      <c r="AE8" s="944"/>
      <c r="AF8" s="943"/>
      <c r="AG8" s="943"/>
      <c r="AH8" s="943"/>
      <c r="AI8" s="943"/>
      <c r="AJ8" s="943"/>
      <c r="AK8" s="943"/>
      <c r="AL8" s="943"/>
      <c r="AM8" s="943"/>
      <c r="AN8" s="943"/>
      <c r="AO8" s="943"/>
      <c r="AP8" s="943"/>
      <c r="AQ8" s="943"/>
      <c r="AR8" s="943"/>
      <c r="AS8" s="943"/>
      <c r="AT8" s="943"/>
      <c r="AU8" s="943"/>
      <c r="AV8" s="943"/>
      <c r="AW8" s="943"/>
      <c r="AX8" s="943"/>
      <c r="AY8" s="943"/>
      <c r="AZ8" s="943"/>
      <c r="BA8" s="943"/>
      <c r="BB8" s="943"/>
      <c r="BC8" s="943"/>
      <c r="BD8" s="270"/>
      <c r="BE8" s="944" t="s">
        <v>861</v>
      </c>
      <c r="BF8" s="944"/>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270"/>
      <c r="CF8" s="944" t="s">
        <v>861</v>
      </c>
      <c r="CG8" s="944"/>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5"/>
      <c r="DG8" s="946"/>
      <c r="DH8" s="544"/>
      <c r="DI8" s="200">
        <v>0</v>
      </c>
      <c r="DJ8" s="200">
        <v>0</v>
      </c>
      <c r="DK8" s="935"/>
      <c r="DL8" s="408"/>
      <c r="DM8" s="408"/>
      <c r="DN8" s="408"/>
      <c r="DO8" s="408"/>
      <c r="DP8" s="408"/>
      <c r="DQ8" s="408"/>
      <c r="DR8" s="408"/>
      <c r="DS8" s="408"/>
      <c r="DT8" s="200">
        <v>0</v>
      </c>
      <c r="DU8" s="200">
        <v>0</v>
      </c>
      <c r="DV8" s="200">
        <v>0</v>
      </c>
      <c r="DW8" s="907"/>
    </row>
    <row r="9" spans="1:127" ht="18" customHeight="1">
      <c r="B9" s="947" t="s">
        <v>847</v>
      </c>
      <c r="C9" s="2983">
        <v>1</v>
      </c>
      <c r="D9" s="2984"/>
      <c r="E9" s="2983">
        <f>C9+1</f>
        <v>2</v>
      </c>
      <c r="F9" s="2984"/>
      <c r="G9" s="2983">
        <f>E9+1</f>
        <v>3</v>
      </c>
      <c r="H9" s="2984"/>
      <c r="I9" s="2983">
        <f>G9+1</f>
        <v>4</v>
      </c>
      <c r="J9" s="2984"/>
      <c r="K9" s="2983">
        <f>I9+1</f>
        <v>5</v>
      </c>
      <c r="L9" s="2984"/>
      <c r="M9" s="2983">
        <f>K9+1</f>
        <v>6</v>
      </c>
      <c r="N9" s="2984"/>
      <c r="O9" s="2983">
        <f>M9+1</f>
        <v>7</v>
      </c>
      <c r="P9" s="2984"/>
      <c r="Q9" s="2983">
        <f>O9+1</f>
        <v>8</v>
      </c>
      <c r="R9" s="2984"/>
      <c r="S9" s="2983">
        <f>Q9+1</f>
        <v>9</v>
      </c>
      <c r="T9" s="2984"/>
      <c r="U9" s="2983">
        <f>S9+1</f>
        <v>10</v>
      </c>
      <c r="V9" s="2984"/>
      <c r="W9" s="2983">
        <f>U9+1</f>
        <v>11</v>
      </c>
      <c r="X9" s="2984"/>
      <c r="Y9" s="2983">
        <f>W9+1</f>
        <v>12</v>
      </c>
      <c r="Z9" s="2984"/>
      <c r="AA9" s="2983">
        <f>Y9+1</f>
        <v>13</v>
      </c>
      <c r="AB9" s="2984"/>
      <c r="AC9" s="410"/>
      <c r="AD9" s="2983">
        <f>AA9+1</f>
        <v>14</v>
      </c>
      <c r="AE9" s="2984"/>
      <c r="AF9" s="2983">
        <f>AD9+1</f>
        <v>15</v>
      </c>
      <c r="AG9" s="2984"/>
      <c r="AH9" s="2983">
        <f>AF9+1</f>
        <v>16</v>
      </c>
      <c r="AI9" s="2984"/>
      <c r="AJ9" s="2983">
        <f>AH9+1</f>
        <v>17</v>
      </c>
      <c r="AK9" s="2984"/>
      <c r="AL9" s="2983">
        <f>AJ9+1</f>
        <v>18</v>
      </c>
      <c r="AM9" s="2984"/>
      <c r="AN9" s="2983">
        <f>AL9+1</f>
        <v>19</v>
      </c>
      <c r="AO9" s="2984"/>
      <c r="AP9" s="2983">
        <f>AN9+1</f>
        <v>20</v>
      </c>
      <c r="AQ9" s="2984"/>
      <c r="AR9" s="2983">
        <f>AP9+1</f>
        <v>21</v>
      </c>
      <c r="AS9" s="2984"/>
      <c r="AT9" s="2983">
        <f>AR9+1</f>
        <v>22</v>
      </c>
      <c r="AU9" s="2984"/>
      <c r="AV9" s="2983">
        <f>AT9+1</f>
        <v>23</v>
      </c>
      <c r="AW9" s="2984"/>
      <c r="AX9" s="2983">
        <f>AV9+1</f>
        <v>24</v>
      </c>
      <c r="AY9" s="2984"/>
      <c r="AZ9" s="2983">
        <f>AX9+1</f>
        <v>25</v>
      </c>
      <c r="BA9" s="2984"/>
      <c r="BB9" s="2983">
        <f>AZ9+1</f>
        <v>26</v>
      </c>
      <c r="BC9" s="2984"/>
      <c r="BD9" s="411"/>
      <c r="BE9" s="2983">
        <f>BB9+1</f>
        <v>27</v>
      </c>
      <c r="BF9" s="2984"/>
      <c r="BG9" s="2983">
        <f>BE9+1</f>
        <v>28</v>
      </c>
      <c r="BH9" s="2984"/>
      <c r="BI9" s="2983">
        <f>BG9+1</f>
        <v>29</v>
      </c>
      <c r="BJ9" s="2984"/>
      <c r="BK9" s="2983">
        <f>BI9+1</f>
        <v>30</v>
      </c>
      <c r="BL9" s="2984"/>
      <c r="BM9" s="2983">
        <f>BK9+1</f>
        <v>31</v>
      </c>
      <c r="BN9" s="2984"/>
      <c r="BO9" s="2983">
        <f>BM9+1</f>
        <v>32</v>
      </c>
      <c r="BP9" s="2984"/>
      <c r="BQ9" s="2983">
        <f>BO9+1</f>
        <v>33</v>
      </c>
      <c r="BR9" s="2984"/>
      <c r="BS9" s="2983">
        <f>BQ9+1</f>
        <v>34</v>
      </c>
      <c r="BT9" s="2984"/>
      <c r="BU9" s="2983">
        <f>BS9+1</f>
        <v>35</v>
      </c>
      <c r="BV9" s="2984"/>
      <c r="BW9" s="2983">
        <f>BU9+1</f>
        <v>36</v>
      </c>
      <c r="BX9" s="2984"/>
      <c r="BY9" s="2983">
        <f>BW9+1</f>
        <v>37</v>
      </c>
      <c r="BZ9" s="2984"/>
      <c r="CA9" s="2983">
        <f>BY9+1</f>
        <v>38</v>
      </c>
      <c r="CB9" s="2984"/>
      <c r="CC9" s="2983">
        <f>CA9+1</f>
        <v>39</v>
      </c>
      <c r="CD9" s="2984"/>
      <c r="CE9" s="412"/>
      <c r="CF9" s="2983">
        <f>CC9+1</f>
        <v>40</v>
      </c>
      <c r="CG9" s="2984"/>
      <c r="CH9" s="2983">
        <f>CF9+1</f>
        <v>41</v>
      </c>
      <c r="CI9" s="2984"/>
      <c r="CJ9" s="2983">
        <f>CH9+1</f>
        <v>42</v>
      </c>
      <c r="CK9" s="2984"/>
      <c r="CL9" s="2983">
        <f>CJ9+1</f>
        <v>43</v>
      </c>
      <c r="CM9" s="2984"/>
      <c r="CN9" s="2983">
        <f>CL9+1</f>
        <v>44</v>
      </c>
      <c r="CO9" s="2984"/>
      <c r="CP9" s="2983">
        <f>CN9+1</f>
        <v>45</v>
      </c>
      <c r="CQ9" s="2984"/>
      <c r="CR9" s="2983">
        <f>CP9+1</f>
        <v>46</v>
      </c>
      <c r="CS9" s="2984"/>
      <c r="CT9" s="2983">
        <f>CR9+1</f>
        <v>47</v>
      </c>
      <c r="CU9" s="2984"/>
      <c r="CV9" s="2983">
        <f>CT9+1</f>
        <v>48</v>
      </c>
      <c r="CW9" s="2984"/>
      <c r="CX9" s="2983">
        <f>CV9+1</f>
        <v>49</v>
      </c>
      <c r="CY9" s="2984"/>
      <c r="CZ9" s="2983">
        <f>CX9+1</f>
        <v>50</v>
      </c>
      <c r="DA9" s="2984"/>
      <c r="DB9" s="2983">
        <f>CZ9+1</f>
        <v>51</v>
      </c>
      <c r="DC9" s="2984"/>
      <c r="DD9" s="2983">
        <f>DB9+1</f>
        <v>52</v>
      </c>
      <c r="DE9" s="2984"/>
      <c r="DF9" s="442" t="s">
        <v>937</v>
      </c>
      <c r="DG9" s="804"/>
      <c r="DH9" s="544"/>
      <c r="DI9" s="200">
        <v>0</v>
      </c>
      <c r="DJ9" s="200">
        <v>0</v>
      </c>
      <c r="DK9" s="935"/>
      <c r="DL9" s="424" t="s">
        <v>188</v>
      </c>
      <c r="DM9" s="408"/>
      <c r="DN9" s="408"/>
      <c r="DO9" s="408"/>
      <c r="DP9" s="408"/>
      <c r="DQ9" s="408"/>
      <c r="DR9" s="408"/>
      <c r="DS9" s="408"/>
      <c r="DT9" s="200">
        <v>0</v>
      </c>
      <c r="DU9" s="200">
        <v>0</v>
      </c>
      <c r="DV9" s="200">
        <v>0</v>
      </c>
      <c r="DW9" s="907"/>
    </row>
    <row r="10" spans="1:127" ht="13.5" customHeight="1">
      <c r="B10" s="948" t="s">
        <v>205</v>
      </c>
      <c r="C10" s="414" t="s">
        <v>66</v>
      </c>
      <c r="D10" s="415" t="s">
        <v>77</v>
      </c>
      <c r="E10" s="414" t="s">
        <v>66</v>
      </c>
      <c r="F10" s="415" t="s">
        <v>77</v>
      </c>
      <c r="G10" s="414" t="s">
        <v>66</v>
      </c>
      <c r="H10" s="415" t="s">
        <v>77</v>
      </c>
      <c r="I10" s="414" t="s">
        <v>66</v>
      </c>
      <c r="J10" s="415" t="s">
        <v>77</v>
      </c>
      <c r="K10" s="414" t="s">
        <v>66</v>
      </c>
      <c r="L10" s="415" t="s">
        <v>77</v>
      </c>
      <c r="M10" s="414" t="s">
        <v>66</v>
      </c>
      <c r="N10" s="415" t="s">
        <v>77</v>
      </c>
      <c r="O10" s="414" t="s">
        <v>66</v>
      </c>
      <c r="P10" s="415" t="s">
        <v>77</v>
      </c>
      <c r="Q10" s="414" t="s">
        <v>66</v>
      </c>
      <c r="R10" s="415" t="s">
        <v>77</v>
      </c>
      <c r="S10" s="414" t="s">
        <v>66</v>
      </c>
      <c r="T10" s="415" t="s">
        <v>77</v>
      </c>
      <c r="U10" s="414" t="s">
        <v>66</v>
      </c>
      <c r="V10" s="415" t="s">
        <v>77</v>
      </c>
      <c r="W10" s="414" t="s">
        <v>66</v>
      </c>
      <c r="X10" s="415" t="s">
        <v>77</v>
      </c>
      <c r="Y10" s="414" t="s">
        <v>66</v>
      </c>
      <c r="Z10" s="415" t="s">
        <v>77</v>
      </c>
      <c r="AA10" s="414" t="s">
        <v>66</v>
      </c>
      <c r="AB10" s="416" t="s">
        <v>77</v>
      </c>
      <c r="AC10" s="410"/>
      <c r="AD10" s="417" t="s">
        <v>66</v>
      </c>
      <c r="AE10" s="415" t="s">
        <v>77</v>
      </c>
      <c r="AF10" s="418" t="s">
        <v>66</v>
      </c>
      <c r="AG10" s="415" t="s">
        <v>77</v>
      </c>
      <c r="AH10" s="418" t="s">
        <v>66</v>
      </c>
      <c r="AI10" s="415" t="s">
        <v>77</v>
      </c>
      <c r="AJ10" s="418" t="s">
        <v>66</v>
      </c>
      <c r="AK10" s="415" t="s">
        <v>77</v>
      </c>
      <c r="AL10" s="418" t="s">
        <v>66</v>
      </c>
      <c r="AM10" s="415" t="s">
        <v>77</v>
      </c>
      <c r="AN10" s="418" t="s">
        <v>66</v>
      </c>
      <c r="AO10" s="415" t="s">
        <v>77</v>
      </c>
      <c r="AP10" s="418" t="s">
        <v>66</v>
      </c>
      <c r="AQ10" s="415" t="s">
        <v>77</v>
      </c>
      <c r="AR10" s="418" t="s">
        <v>66</v>
      </c>
      <c r="AS10" s="415" t="s">
        <v>77</v>
      </c>
      <c r="AT10" s="418" t="s">
        <v>66</v>
      </c>
      <c r="AU10" s="415" t="s">
        <v>77</v>
      </c>
      <c r="AV10" s="418" t="s">
        <v>66</v>
      </c>
      <c r="AW10" s="415" t="s">
        <v>77</v>
      </c>
      <c r="AX10" s="418" t="s">
        <v>66</v>
      </c>
      <c r="AY10" s="415" t="s">
        <v>77</v>
      </c>
      <c r="AZ10" s="418" t="s">
        <v>66</v>
      </c>
      <c r="BA10" s="415" t="s">
        <v>77</v>
      </c>
      <c r="BB10" s="418" t="s">
        <v>66</v>
      </c>
      <c r="BC10" s="416" t="s">
        <v>77</v>
      </c>
      <c r="BD10" s="411"/>
      <c r="BE10" s="419" t="s">
        <v>66</v>
      </c>
      <c r="BF10" s="415" t="s">
        <v>77</v>
      </c>
      <c r="BG10" s="420" t="s">
        <v>66</v>
      </c>
      <c r="BH10" s="415" t="s">
        <v>77</v>
      </c>
      <c r="BI10" s="420" t="s">
        <v>66</v>
      </c>
      <c r="BJ10" s="415" t="s">
        <v>77</v>
      </c>
      <c r="BK10" s="420" t="s">
        <v>66</v>
      </c>
      <c r="BL10" s="415" t="s">
        <v>77</v>
      </c>
      <c r="BM10" s="420" t="s">
        <v>66</v>
      </c>
      <c r="BN10" s="415" t="s">
        <v>77</v>
      </c>
      <c r="BO10" s="420" t="s">
        <v>66</v>
      </c>
      <c r="BP10" s="415" t="s">
        <v>77</v>
      </c>
      <c r="BQ10" s="420" t="s">
        <v>66</v>
      </c>
      <c r="BR10" s="415" t="s">
        <v>77</v>
      </c>
      <c r="BS10" s="420" t="s">
        <v>66</v>
      </c>
      <c r="BT10" s="415" t="s">
        <v>77</v>
      </c>
      <c r="BU10" s="420" t="s">
        <v>66</v>
      </c>
      <c r="BV10" s="415" t="s">
        <v>77</v>
      </c>
      <c r="BW10" s="420" t="s">
        <v>66</v>
      </c>
      <c r="BX10" s="415" t="s">
        <v>77</v>
      </c>
      <c r="BY10" s="420" t="s">
        <v>66</v>
      </c>
      <c r="BZ10" s="415" t="s">
        <v>77</v>
      </c>
      <c r="CA10" s="420" t="s">
        <v>66</v>
      </c>
      <c r="CB10" s="415" t="s">
        <v>77</v>
      </c>
      <c r="CC10" s="420" t="s">
        <v>66</v>
      </c>
      <c r="CD10" s="416" t="s">
        <v>77</v>
      </c>
      <c r="CE10" s="412"/>
      <c r="CF10" s="421" t="s">
        <v>66</v>
      </c>
      <c r="CG10" s="415" t="s">
        <v>77</v>
      </c>
      <c r="CH10" s="422" t="s">
        <v>66</v>
      </c>
      <c r="CI10" s="415" t="s">
        <v>77</v>
      </c>
      <c r="CJ10" s="422" t="s">
        <v>66</v>
      </c>
      <c r="CK10" s="415" t="s">
        <v>77</v>
      </c>
      <c r="CL10" s="422" t="s">
        <v>66</v>
      </c>
      <c r="CM10" s="415" t="s">
        <v>77</v>
      </c>
      <c r="CN10" s="422" t="s">
        <v>66</v>
      </c>
      <c r="CO10" s="415" t="s">
        <v>77</v>
      </c>
      <c r="CP10" s="422" t="s">
        <v>66</v>
      </c>
      <c r="CQ10" s="415" t="s">
        <v>77</v>
      </c>
      <c r="CR10" s="422" t="s">
        <v>66</v>
      </c>
      <c r="CS10" s="415" t="s">
        <v>77</v>
      </c>
      <c r="CT10" s="422" t="s">
        <v>66</v>
      </c>
      <c r="CU10" s="415" t="s">
        <v>77</v>
      </c>
      <c r="CV10" s="422" t="s">
        <v>66</v>
      </c>
      <c r="CW10" s="415" t="s">
        <v>77</v>
      </c>
      <c r="CX10" s="422" t="s">
        <v>66</v>
      </c>
      <c r="CY10" s="415" t="s">
        <v>77</v>
      </c>
      <c r="CZ10" s="422" t="s">
        <v>66</v>
      </c>
      <c r="DA10" s="415" t="s">
        <v>77</v>
      </c>
      <c r="DB10" s="422" t="s">
        <v>66</v>
      </c>
      <c r="DC10" s="415" t="s">
        <v>77</v>
      </c>
      <c r="DD10" s="422" t="s">
        <v>66</v>
      </c>
      <c r="DE10" s="416" t="s">
        <v>77</v>
      </c>
      <c r="DF10" s="423" t="s">
        <v>922</v>
      </c>
      <c r="DG10" s="805"/>
      <c r="DH10" s="544"/>
      <c r="DI10" s="200">
        <v>0</v>
      </c>
      <c r="DJ10" s="200">
        <v>0</v>
      </c>
      <c r="DK10" s="935"/>
      <c r="DL10" s="424"/>
      <c r="DM10" s="408"/>
      <c r="DN10" s="408"/>
      <c r="DO10" s="408"/>
      <c r="DP10" s="408"/>
      <c r="DQ10" s="408"/>
      <c r="DR10" s="408"/>
      <c r="DS10" s="408"/>
      <c r="DT10" s="200">
        <v>0</v>
      </c>
      <c r="DU10" s="200">
        <v>0</v>
      </c>
      <c r="DV10" s="200">
        <v>0</v>
      </c>
      <c r="DW10" s="907"/>
    </row>
    <row r="11" spans="1:127" ht="15.95" customHeight="1">
      <c r="B11" s="949" t="s">
        <v>754</v>
      </c>
      <c r="C11" s="950"/>
      <c r="D11" s="951"/>
      <c r="E11" s="950"/>
      <c r="F11" s="951"/>
      <c r="G11" s="950"/>
      <c r="H11" s="951"/>
      <c r="I11" s="950"/>
      <c r="J11" s="951"/>
      <c r="K11" s="950"/>
      <c r="L11" s="951"/>
      <c r="M11" s="950"/>
      <c r="N11" s="951"/>
      <c r="O11" s="950"/>
      <c r="P11" s="951"/>
      <c r="Q11" s="950"/>
      <c r="R11" s="951"/>
      <c r="S11" s="950"/>
      <c r="T11" s="951"/>
      <c r="U11" s="950"/>
      <c r="V11" s="951"/>
      <c r="W11" s="950"/>
      <c r="X11" s="951"/>
      <c r="Y11" s="950"/>
      <c r="Z11" s="951"/>
      <c r="AA11" s="950"/>
      <c r="AB11" s="952"/>
      <c r="AC11" s="432"/>
      <c r="AD11" s="950"/>
      <c r="AE11" s="951"/>
      <c r="AF11" s="950"/>
      <c r="AG11" s="951"/>
      <c r="AH11" s="950"/>
      <c r="AI11" s="951"/>
      <c r="AJ11" s="950"/>
      <c r="AK11" s="951"/>
      <c r="AL11" s="950"/>
      <c r="AM11" s="951"/>
      <c r="AN11" s="950"/>
      <c r="AO11" s="951"/>
      <c r="AP11" s="950"/>
      <c r="AQ11" s="951"/>
      <c r="AR11" s="950"/>
      <c r="AS11" s="951"/>
      <c r="AT11" s="950"/>
      <c r="AU11" s="951"/>
      <c r="AV11" s="950"/>
      <c r="AW11" s="951"/>
      <c r="AX11" s="950"/>
      <c r="AY11" s="951"/>
      <c r="AZ11" s="950"/>
      <c r="BA11" s="951"/>
      <c r="BB11" s="950"/>
      <c r="BC11" s="952"/>
      <c r="BD11" s="433"/>
      <c r="BE11" s="950"/>
      <c r="BF11" s="951"/>
      <c r="BG11" s="950"/>
      <c r="BH11" s="951"/>
      <c r="BI11" s="950"/>
      <c r="BJ11" s="951"/>
      <c r="BK11" s="950"/>
      <c r="BL11" s="951"/>
      <c r="BM11" s="950"/>
      <c r="BN11" s="951"/>
      <c r="BO11" s="950"/>
      <c r="BP11" s="951"/>
      <c r="BQ11" s="950"/>
      <c r="BR11" s="951"/>
      <c r="BS11" s="950"/>
      <c r="BT11" s="951"/>
      <c r="BU11" s="950"/>
      <c r="BV11" s="951"/>
      <c r="BW11" s="950"/>
      <c r="BX11" s="951"/>
      <c r="BY11" s="950"/>
      <c r="BZ11" s="951"/>
      <c r="CA11" s="950"/>
      <c r="CB11" s="951"/>
      <c r="CC11" s="950"/>
      <c r="CD11" s="952"/>
      <c r="CE11" s="434"/>
      <c r="CF11" s="950"/>
      <c r="CG11" s="951"/>
      <c r="CH11" s="950"/>
      <c r="CI11" s="951"/>
      <c r="CJ11" s="950"/>
      <c r="CK11" s="951"/>
      <c r="CL11" s="950"/>
      <c r="CM11" s="951"/>
      <c r="CN11" s="950"/>
      <c r="CO11" s="951"/>
      <c r="CP11" s="950"/>
      <c r="CQ11" s="951"/>
      <c r="CR11" s="950"/>
      <c r="CS11" s="951"/>
      <c r="CT11" s="950"/>
      <c r="CU11" s="951"/>
      <c r="CV11" s="950"/>
      <c r="CW11" s="951"/>
      <c r="CX11" s="950"/>
      <c r="CY11" s="951"/>
      <c r="CZ11" s="950"/>
      <c r="DA11" s="951"/>
      <c r="DB11" s="950"/>
      <c r="DC11" s="951"/>
      <c r="DD11" s="950"/>
      <c r="DE11" s="952"/>
      <c r="DF11" s="806">
        <f t="shared" ref="DF11:DF42" si="55">SUM(C11:DE11)</f>
        <v>0</v>
      </c>
      <c r="DG11" s="807" t="str">
        <f>IF(DF11=0,"",DF11/DB192)</f>
        <v/>
      </c>
      <c r="DH11" s="544"/>
      <c r="DI11" s="200">
        <v>0</v>
      </c>
      <c r="DJ11" s="200">
        <v>0</v>
      </c>
      <c r="DK11" s="935"/>
      <c r="DL11" s="424" t="s">
        <v>195</v>
      </c>
      <c r="DM11" s="408"/>
      <c r="DN11" s="408"/>
      <c r="DO11" s="408"/>
      <c r="DP11" s="408"/>
      <c r="DQ11" s="408"/>
      <c r="DR11" s="408"/>
      <c r="DS11" s="408"/>
      <c r="DT11" s="200">
        <v>0</v>
      </c>
      <c r="DU11" s="200">
        <v>0</v>
      </c>
      <c r="DV11" s="200">
        <v>0</v>
      </c>
      <c r="DW11" s="907"/>
    </row>
    <row r="12" spans="1:127" ht="15.95" customHeight="1">
      <c r="B12" s="949" t="s">
        <v>748</v>
      </c>
      <c r="C12" s="950">
        <v>2</v>
      </c>
      <c r="D12" s="951"/>
      <c r="E12" s="950"/>
      <c r="F12" s="951"/>
      <c r="G12" s="950"/>
      <c r="H12" s="951"/>
      <c r="I12" s="950"/>
      <c r="J12" s="951"/>
      <c r="K12" s="950"/>
      <c r="L12" s="951"/>
      <c r="M12" s="950"/>
      <c r="N12" s="951"/>
      <c r="O12" s="950"/>
      <c r="P12" s="951"/>
      <c r="Q12" s="950"/>
      <c r="R12" s="951"/>
      <c r="S12" s="950"/>
      <c r="T12" s="951"/>
      <c r="U12" s="950"/>
      <c r="V12" s="951"/>
      <c r="W12" s="950"/>
      <c r="X12" s="951"/>
      <c r="Y12" s="950"/>
      <c r="Z12" s="951"/>
      <c r="AA12" s="950"/>
      <c r="AB12" s="952"/>
      <c r="AC12" s="432"/>
      <c r="AD12" s="950"/>
      <c r="AE12" s="951"/>
      <c r="AF12" s="950"/>
      <c r="AG12" s="951"/>
      <c r="AH12" s="950"/>
      <c r="AI12" s="951"/>
      <c r="AJ12" s="950"/>
      <c r="AK12" s="951"/>
      <c r="AL12" s="950"/>
      <c r="AM12" s="951"/>
      <c r="AN12" s="950"/>
      <c r="AO12" s="951"/>
      <c r="AP12" s="950"/>
      <c r="AQ12" s="951"/>
      <c r="AR12" s="950"/>
      <c r="AS12" s="951"/>
      <c r="AT12" s="950"/>
      <c r="AU12" s="951"/>
      <c r="AV12" s="950"/>
      <c r="AW12" s="951"/>
      <c r="AX12" s="950"/>
      <c r="AY12" s="951"/>
      <c r="AZ12" s="950"/>
      <c r="BA12" s="951"/>
      <c r="BB12" s="950"/>
      <c r="BC12" s="952"/>
      <c r="BD12" s="433"/>
      <c r="BE12" s="950"/>
      <c r="BF12" s="951"/>
      <c r="BG12" s="950"/>
      <c r="BH12" s="951"/>
      <c r="BI12" s="950"/>
      <c r="BJ12" s="951"/>
      <c r="BK12" s="950"/>
      <c r="BL12" s="951"/>
      <c r="BM12" s="950"/>
      <c r="BN12" s="951"/>
      <c r="BO12" s="950"/>
      <c r="BP12" s="951"/>
      <c r="BQ12" s="950"/>
      <c r="BR12" s="951"/>
      <c r="BS12" s="950"/>
      <c r="BT12" s="951"/>
      <c r="BU12" s="950"/>
      <c r="BV12" s="951"/>
      <c r="BW12" s="950"/>
      <c r="BX12" s="951"/>
      <c r="BY12" s="950"/>
      <c r="BZ12" s="951"/>
      <c r="CA12" s="950"/>
      <c r="CB12" s="951"/>
      <c r="CC12" s="950"/>
      <c r="CD12" s="952"/>
      <c r="CE12" s="434"/>
      <c r="CF12" s="950"/>
      <c r="CG12" s="951"/>
      <c r="CH12" s="950"/>
      <c r="CI12" s="951"/>
      <c r="CJ12" s="950"/>
      <c r="CK12" s="951"/>
      <c r="CL12" s="950"/>
      <c r="CM12" s="951"/>
      <c r="CN12" s="950"/>
      <c r="CO12" s="951"/>
      <c r="CP12" s="950"/>
      <c r="CQ12" s="951"/>
      <c r="CR12" s="950"/>
      <c r="CS12" s="951"/>
      <c r="CT12" s="950"/>
      <c r="CU12" s="951"/>
      <c r="CV12" s="950"/>
      <c r="CW12" s="951"/>
      <c r="CX12" s="950"/>
      <c r="CY12" s="951"/>
      <c r="CZ12" s="950"/>
      <c r="DA12" s="951"/>
      <c r="DB12" s="950"/>
      <c r="DC12" s="951"/>
      <c r="DD12" s="950"/>
      <c r="DE12" s="952"/>
      <c r="DF12" s="806">
        <f t="shared" si="55"/>
        <v>2</v>
      </c>
      <c r="DG12" s="807">
        <f>IF(DF12=0,"",DF12/DB192)</f>
        <v>6.25E-2</v>
      </c>
      <c r="DH12" s="544"/>
      <c r="DI12" s="200">
        <v>0</v>
      </c>
      <c r="DJ12" s="200">
        <v>0</v>
      </c>
      <c r="DK12" s="935"/>
      <c r="DL12" s="427"/>
      <c r="DM12" s="427" t="s">
        <v>197</v>
      </c>
      <c r="DN12" s="408"/>
      <c r="DO12" s="408"/>
      <c r="DP12" s="408"/>
      <c r="DQ12" s="408"/>
      <c r="DR12" s="408"/>
      <c r="DS12" s="408"/>
      <c r="DT12" s="200">
        <v>0</v>
      </c>
      <c r="DU12" s="200">
        <v>0</v>
      </c>
      <c r="DV12" s="200">
        <v>0</v>
      </c>
      <c r="DW12" s="907"/>
    </row>
    <row r="13" spans="1:127" ht="15.95" customHeight="1">
      <c r="B13" s="949" t="s">
        <v>760</v>
      </c>
      <c r="C13" s="950"/>
      <c r="D13" s="951"/>
      <c r="E13" s="953"/>
      <c r="F13" s="951"/>
      <c r="G13" s="950"/>
      <c r="H13" s="951"/>
      <c r="I13" s="950"/>
      <c r="J13" s="951"/>
      <c r="K13" s="950"/>
      <c r="L13" s="951"/>
      <c r="M13" s="950"/>
      <c r="N13" s="951"/>
      <c r="O13" s="950"/>
      <c r="P13" s="951"/>
      <c r="Q13" s="950"/>
      <c r="R13" s="951"/>
      <c r="S13" s="950"/>
      <c r="T13" s="951"/>
      <c r="U13" s="950"/>
      <c r="V13" s="951"/>
      <c r="W13" s="950"/>
      <c r="X13" s="951"/>
      <c r="Y13" s="950"/>
      <c r="Z13" s="951"/>
      <c r="AA13" s="950"/>
      <c r="AB13" s="952"/>
      <c r="AC13" s="432"/>
      <c r="AD13" s="950"/>
      <c r="AE13" s="951"/>
      <c r="AF13" s="953"/>
      <c r="AG13" s="951"/>
      <c r="AH13" s="950"/>
      <c r="AI13" s="951"/>
      <c r="AJ13" s="950"/>
      <c r="AK13" s="951"/>
      <c r="AL13" s="950"/>
      <c r="AM13" s="951"/>
      <c r="AN13" s="950"/>
      <c r="AO13" s="951"/>
      <c r="AP13" s="950"/>
      <c r="AQ13" s="951"/>
      <c r="AR13" s="950"/>
      <c r="AS13" s="951"/>
      <c r="AT13" s="950"/>
      <c r="AU13" s="951"/>
      <c r="AV13" s="950"/>
      <c r="AW13" s="951"/>
      <c r="AX13" s="950"/>
      <c r="AY13" s="951"/>
      <c r="AZ13" s="950"/>
      <c r="BA13" s="951"/>
      <c r="BB13" s="950"/>
      <c r="BC13" s="952"/>
      <c r="BD13" s="433"/>
      <c r="BE13" s="950"/>
      <c r="BF13" s="951"/>
      <c r="BG13" s="953"/>
      <c r="BH13" s="951"/>
      <c r="BI13" s="950"/>
      <c r="BJ13" s="951"/>
      <c r="BK13" s="950"/>
      <c r="BL13" s="951"/>
      <c r="BM13" s="950"/>
      <c r="BN13" s="951"/>
      <c r="BO13" s="950"/>
      <c r="BP13" s="951"/>
      <c r="BQ13" s="950"/>
      <c r="BR13" s="951"/>
      <c r="BS13" s="950"/>
      <c r="BT13" s="951"/>
      <c r="BU13" s="950"/>
      <c r="BV13" s="951"/>
      <c r="BW13" s="950"/>
      <c r="BX13" s="951"/>
      <c r="BY13" s="950"/>
      <c r="BZ13" s="951"/>
      <c r="CA13" s="950"/>
      <c r="CB13" s="951"/>
      <c r="CC13" s="950"/>
      <c r="CD13" s="952"/>
      <c r="CE13" s="434"/>
      <c r="CF13" s="950"/>
      <c r="CG13" s="951"/>
      <c r="CH13" s="953"/>
      <c r="CI13" s="951"/>
      <c r="CJ13" s="950"/>
      <c r="CK13" s="951"/>
      <c r="CL13" s="950"/>
      <c r="CM13" s="951"/>
      <c r="CN13" s="950"/>
      <c r="CO13" s="951"/>
      <c r="CP13" s="950"/>
      <c r="CQ13" s="951"/>
      <c r="CR13" s="950"/>
      <c r="CS13" s="951"/>
      <c r="CT13" s="950"/>
      <c r="CU13" s="951"/>
      <c r="CV13" s="950"/>
      <c r="CW13" s="951"/>
      <c r="CX13" s="950"/>
      <c r="CY13" s="951"/>
      <c r="CZ13" s="950"/>
      <c r="DA13" s="951"/>
      <c r="DB13" s="950"/>
      <c r="DC13" s="951"/>
      <c r="DD13" s="950"/>
      <c r="DE13" s="952"/>
      <c r="DF13" s="806">
        <f t="shared" si="55"/>
        <v>0</v>
      </c>
      <c r="DG13" s="807" t="str">
        <f>IF(DF13=0,"",DF13/DB192)</f>
        <v/>
      </c>
      <c r="DH13" s="544"/>
      <c r="DI13" s="200">
        <v>0</v>
      </c>
      <c r="DJ13" s="200">
        <v>0</v>
      </c>
      <c r="DK13" s="935"/>
      <c r="DL13" s="427"/>
      <c r="DM13" s="427" t="s">
        <v>1072</v>
      </c>
      <c r="DN13" s="408"/>
      <c r="DO13" s="408"/>
      <c r="DP13" s="408"/>
      <c r="DQ13" s="408"/>
      <c r="DR13" s="408"/>
      <c r="DS13" s="408"/>
      <c r="DT13" s="200">
        <v>0</v>
      </c>
      <c r="DU13" s="200">
        <v>0</v>
      </c>
      <c r="DV13" s="200">
        <v>0</v>
      </c>
      <c r="DW13" s="907"/>
    </row>
    <row r="14" spans="1:127" ht="15.95" customHeight="1">
      <c r="B14" s="949" t="s">
        <v>1117</v>
      </c>
      <c r="C14" s="950"/>
      <c r="D14" s="951"/>
      <c r="E14" s="950"/>
      <c r="F14" s="951"/>
      <c r="G14" s="950"/>
      <c r="H14" s="951"/>
      <c r="I14" s="950"/>
      <c r="J14" s="951"/>
      <c r="K14" s="950"/>
      <c r="L14" s="951"/>
      <c r="M14" s="950"/>
      <c r="N14" s="951"/>
      <c r="O14" s="950"/>
      <c r="P14" s="951"/>
      <c r="Q14" s="950"/>
      <c r="R14" s="951"/>
      <c r="S14" s="950"/>
      <c r="T14" s="951"/>
      <c r="U14" s="950"/>
      <c r="V14" s="951"/>
      <c r="W14" s="950"/>
      <c r="X14" s="951"/>
      <c r="Y14" s="950"/>
      <c r="Z14" s="951"/>
      <c r="AA14" s="950"/>
      <c r="AB14" s="952"/>
      <c r="AC14" s="432"/>
      <c r="AD14" s="950"/>
      <c r="AE14" s="951"/>
      <c r="AF14" s="950"/>
      <c r="AG14" s="951"/>
      <c r="AH14" s="950"/>
      <c r="AI14" s="951"/>
      <c r="AJ14" s="950"/>
      <c r="AK14" s="951"/>
      <c r="AL14" s="950"/>
      <c r="AM14" s="951"/>
      <c r="AN14" s="950"/>
      <c r="AO14" s="951"/>
      <c r="AP14" s="950"/>
      <c r="AQ14" s="951"/>
      <c r="AR14" s="950"/>
      <c r="AS14" s="951"/>
      <c r="AT14" s="950"/>
      <c r="AU14" s="951"/>
      <c r="AV14" s="950"/>
      <c r="AW14" s="951"/>
      <c r="AX14" s="950"/>
      <c r="AY14" s="951"/>
      <c r="AZ14" s="950"/>
      <c r="BA14" s="951"/>
      <c r="BB14" s="950"/>
      <c r="BC14" s="952"/>
      <c r="BD14" s="433"/>
      <c r="BE14" s="950"/>
      <c r="BF14" s="951"/>
      <c r="BG14" s="950"/>
      <c r="BH14" s="951"/>
      <c r="BI14" s="950"/>
      <c r="BJ14" s="951"/>
      <c r="BK14" s="950"/>
      <c r="BL14" s="951"/>
      <c r="BM14" s="950"/>
      <c r="BN14" s="951"/>
      <c r="BO14" s="950"/>
      <c r="BP14" s="951"/>
      <c r="BQ14" s="950"/>
      <c r="BR14" s="951"/>
      <c r="BS14" s="950"/>
      <c r="BT14" s="951"/>
      <c r="BU14" s="950"/>
      <c r="BV14" s="951"/>
      <c r="BW14" s="950"/>
      <c r="BX14" s="951"/>
      <c r="BY14" s="950"/>
      <c r="BZ14" s="951"/>
      <c r="CA14" s="950"/>
      <c r="CB14" s="951"/>
      <c r="CC14" s="950"/>
      <c r="CD14" s="952"/>
      <c r="CE14" s="434"/>
      <c r="CF14" s="950"/>
      <c r="CG14" s="951"/>
      <c r="CH14" s="950"/>
      <c r="CI14" s="951"/>
      <c r="CJ14" s="950"/>
      <c r="CK14" s="951"/>
      <c r="CL14" s="950"/>
      <c r="CM14" s="951"/>
      <c r="CN14" s="950"/>
      <c r="CO14" s="951"/>
      <c r="CP14" s="950"/>
      <c r="CQ14" s="951"/>
      <c r="CR14" s="950"/>
      <c r="CS14" s="951"/>
      <c r="CT14" s="950"/>
      <c r="CU14" s="951"/>
      <c r="CV14" s="950"/>
      <c r="CW14" s="951"/>
      <c r="CX14" s="950"/>
      <c r="CY14" s="951"/>
      <c r="CZ14" s="950"/>
      <c r="DA14" s="951"/>
      <c r="DB14" s="950"/>
      <c r="DC14" s="951"/>
      <c r="DD14" s="950"/>
      <c r="DE14" s="952"/>
      <c r="DF14" s="806">
        <f t="shared" si="55"/>
        <v>0</v>
      </c>
      <c r="DG14" s="807" t="str">
        <f>IF(DF14=0,"",DF14/DB192)</f>
        <v/>
      </c>
      <c r="DH14" s="544"/>
      <c r="DI14" s="200">
        <v>0</v>
      </c>
      <c r="DJ14" s="200">
        <v>0</v>
      </c>
      <c r="DK14" s="935"/>
      <c r="DL14" s="438"/>
      <c r="DM14" s="427"/>
      <c r="DN14" s="408"/>
      <c r="DO14" s="408"/>
      <c r="DP14" s="408"/>
      <c r="DQ14" s="408"/>
      <c r="DR14" s="408"/>
      <c r="DS14" s="408"/>
      <c r="DT14" s="200">
        <v>0</v>
      </c>
      <c r="DU14" s="200">
        <v>0</v>
      </c>
      <c r="DV14" s="200">
        <v>0</v>
      </c>
      <c r="DW14" s="907"/>
    </row>
    <row r="15" spans="1:127" ht="15.95" customHeight="1">
      <c r="B15" s="614" t="s">
        <v>766</v>
      </c>
      <c r="C15" s="950"/>
      <c r="D15" s="951"/>
      <c r="E15" s="950"/>
      <c r="F15" s="951"/>
      <c r="G15" s="950"/>
      <c r="H15" s="951"/>
      <c r="I15" s="950"/>
      <c r="J15" s="951"/>
      <c r="K15" s="950"/>
      <c r="L15" s="951"/>
      <c r="M15" s="950"/>
      <c r="N15" s="951"/>
      <c r="O15" s="950"/>
      <c r="P15" s="951"/>
      <c r="Q15" s="950"/>
      <c r="R15" s="951"/>
      <c r="S15" s="950"/>
      <c r="T15" s="951"/>
      <c r="U15" s="950"/>
      <c r="V15" s="951"/>
      <c r="W15" s="950"/>
      <c r="X15" s="951"/>
      <c r="Y15" s="950"/>
      <c r="Z15" s="951"/>
      <c r="AA15" s="950"/>
      <c r="AB15" s="952"/>
      <c r="AC15" s="432"/>
      <c r="AD15" s="950"/>
      <c r="AE15" s="951"/>
      <c r="AF15" s="950"/>
      <c r="AG15" s="951"/>
      <c r="AH15" s="950"/>
      <c r="AI15" s="951"/>
      <c r="AJ15" s="950"/>
      <c r="AK15" s="951"/>
      <c r="AL15" s="950"/>
      <c r="AM15" s="951"/>
      <c r="AN15" s="950"/>
      <c r="AO15" s="951"/>
      <c r="AP15" s="950"/>
      <c r="AQ15" s="951"/>
      <c r="AR15" s="950"/>
      <c r="AS15" s="951"/>
      <c r="AT15" s="950"/>
      <c r="AU15" s="951"/>
      <c r="AV15" s="950"/>
      <c r="AW15" s="951"/>
      <c r="AX15" s="950"/>
      <c r="AY15" s="951"/>
      <c r="AZ15" s="950"/>
      <c r="BA15" s="951"/>
      <c r="BB15" s="950"/>
      <c r="BC15" s="952"/>
      <c r="BD15" s="433"/>
      <c r="BE15" s="950"/>
      <c r="BF15" s="951"/>
      <c r="BG15" s="950"/>
      <c r="BH15" s="951"/>
      <c r="BI15" s="950"/>
      <c r="BJ15" s="951"/>
      <c r="BK15" s="950"/>
      <c r="BL15" s="951"/>
      <c r="BM15" s="950"/>
      <c r="BN15" s="951"/>
      <c r="BO15" s="950"/>
      <c r="BP15" s="951"/>
      <c r="BQ15" s="950"/>
      <c r="BR15" s="951"/>
      <c r="BS15" s="950"/>
      <c r="BT15" s="951"/>
      <c r="BU15" s="950"/>
      <c r="BV15" s="951"/>
      <c r="BW15" s="950"/>
      <c r="BX15" s="951"/>
      <c r="BY15" s="950"/>
      <c r="BZ15" s="951"/>
      <c r="CA15" s="950"/>
      <c r="CB15" s="951"/>
      <c r="CC15" s="950"/>
      <c r="CD15" s="952"/>
      <c r="CE15" s="434"/>
      <c r="CF15" s="950"/>
      <c r="CG15" s="951"/>
      <c r="CH15" s="950"/>
      <c r="CI15" s="951"/>
      <c r="CJ15" s="950"/>
      <c r="CK15" s="951"/>
      <c r="CL15" s="950"/>
      <c r="CM15" s="951"/>
      <c r="CN15" s="950"/>
      <c r="CO15" s="951"/>
      <c r="CP15" s="950"/>
      <c r="CQ15" s="951"/>
      <c r="CR15" s="950"/>
      <c r="CS15" s="951"/>
      <c r="CT15" s="950"/>
      <c r="CU15" s="951"/>
      <c r="CV15" s="950"/>
      <c r="CW15" s="951"/>
      <c r="CX15" s="950"/>
      <c r="CY15" s="951"/>
      <c r="CZ15" s="950"/>
      <c r="DA15" s="951"/>
      <c r="DB15" s="950"/>
      <c r="DC15" s="951"/>
      <c r="DD15" s="950"/>
      <c r="DE15" s="952"/>
      <c r="DF15" s="806">
        <f t="shared" si="55"/>
        <v>0</v>
      </c>
      <c r="DG15" s="807" t="str">
        <f>IF(DF15=0,"",DF15/DB192)</f>
        <v/>
      </c>
      <c r="DH15" s="544"/>
      <c r="DI15" s="200">
        <v>0</v>
      </c>
      <c r="DJ15" s="200">
        <v>0</v>
      </c>
      <c r="DK15" s="935"/>
      <c r="DL15" s="424" t="s">
        <v>1073</v>
      </c>
      <c r="DM15" s="427"/>
      <c r="DN15" s="408"/>
      <c r="DO15" s="408"/>
      <c r="DP15" s="408"/>
      <c r="DQ15" s="408"/>
      <c r="DR15" s="408"/>
      <c r="DS15" s="408"/>
      <c r="DT15" s="200">
        <v>0</v>
      </c>
      <c r="DU15" s="200">
        <v>0</v>
      </c>
      <c r="DV15" s="200">
        <v>0</v>
      </c>
      <c r="DW15" s="907"/>
    </row>
    <row r="16" spans="1:127" ht="15.95" customHeight="1">
      <c r="B16" s="614" t="s">
        <v>772</v>
      </c>
      <c r="C16" s="950"/>
      <c r="D16" s="951"/>
      <c r="E16" s="950"/>
      <c r="F16" s="951"/>
      <c r="G16" s="950"/>
      <c r="H16" s="951"/>
      <c r="I16" s="950"/>
      <c r="J16" s="951"/>
      <c r="K16" s="950"/>
      <c r="L16" s="951"/>
      <c r="M16" s="950"/>
      <c r="N16" s="951"/>
      <c r="O16" s="950"/>
      <c r="P16" s="951"/>
      <c r="Q16" s="950"/>
      <c r="R16" s="951"/>
      <c r="S16" s="950"/>
      <c r="T16" s="951"/>
      <c r="U16" s="950"/>
      <c r="V16" s="951"/>
      <c r="W16" s="950"/>
      <c r="X16" s="951"/>
      <c r="Y16" s="950"/>
      <c r="Z16" s="951"/>
      <c r="AA16" s="950"/>
      <c r="AB16" s="952"/>
      <c r="AC16" s="432"/>
      <c r="AD16" s="950"/>
      <c r="AE16" s="951"/>
      <c r="AF16" s="950"/>
      <c r="AG16" s="951"/>
      <c r="AH16" s="950"/>
      <c r="AI16" s="951"/>
      <c r="AJ16" s="950"/>
      <c r="AK16" s="951"/>
      <c r="AL16" s="950"/>
      <c r="AM16" s="951"/>
      <c r="AN16" s="950"/>
      <c r="AO16" s="951"/>
      <c r="AP16" s="950"/>
      <c r="AQ16" s="951"/>
      <c r="AR16" s="950"/>
      <c r="AS16" s="951"/>
      <c r="AT16" s="950"/>
      <c r="AU16" s="951"/>
      <c r="AV16" s="950"/>
      <c r="AW16" s="951"/>
      <c r="AX16" s="950"/>
      <c r="AY16" s="951"/>
      <c r="AZ16" s="950"/>
      <c r="BA16" s="951"/>
      <c r="BB16" s="950"/>
      <c r="BC16" s="952"/>
      <c r="BD16" s="433"/>
      <c r="BE16" s="950"/>
      <c r="BF16" s="951"/>
      <c r="BG16" s="950"/>
      <c r="BH16" s="951"/>
      <c r="BI16" s="950"/>
      <c r="BJ16" s="951"/>
      <c r="BK16" s="950"/>
      <c r="BL16" s="951"/>
      <c r="BM16" s="950"/>
      <c r="BN16" s="951"/>
      <c r="BO16" s="950"/>
      <c r="BP16" s="951"/>
      <c r="BQ16" s="950"/>
      <c r="BR16" s="951"/>
      <c r="BS16" s="950"/>
      <c r="BT16" s="951"/>
      <c r="BU16" s="950"/>
      <c r="BV16" s="951"/>
      <c r="BW16" s="950"/>
      <c r="BX16" s="951"/>
      <c r="BY16" s="950"/>
      <c r="BZ16" s="951"/>
      <c r="CA16" s="950"/>
      <c r="CB16" s="951"/>
      <c r="CC16" s="950"/>
      <c r="CD16" s="952"/>
      <c r="CE16" s="434"/>
      <c r="CF16" s="950"/>
      <c r="CG16" s="951"/>
      <c r="CH16" s="950"/>
      <c r="CI16" s="951"/>
      <c r="CJ16" s="950"/>
      <c r="CK16" s="951"/>
      <c r="CL16" s="950"/>
      <c r="CM16" s="951"/>
      <c r="CN16" s="950"/>
      <c r="CO16" s="951"/>
      <c r="CP16" s="950"/>
      <c r="CQ16" s="951"/>
      <c r="CR16" s="950"/>
      <c r="CS16" s="951"/>
      <c r="CT16" s="950"/>
      <c r="CU16" s="951"/>
      <c r="CV16" s="950"/>
      <c r="CW16" s="951"/>
      <c r="CX16" s="950"/>
      <c r="CY16" s="951"/>
      <c r="CZ16" s="950"/>
      <c r="DA16" s="951"/>
      <c r="DB16" s="950"/>
      <c r="DC16" s="951"/>
      <c r="DD16" s="950"/>
      <c r="DE16" s="952"/>
      <c r="DF16" s="806">
        <f t="shared" si="55"/>
        <v>0</v>
      </c>
      <c r="DG16" s="807" t="str">
        <f>IF(DF16=0,"",DF16/DB192)</f>
        <v/>
      </c>
      <c r="DH16" s="544"/>
      <c r="DI16" s="200">
        <v>0</v>
      </c>
      <c r="DJ16" s="200">
        <v>0</v>
      </c>
      <c r="DK16" s="935"/>
      <c r="DL16" s="427" t="s">
        <v>196</v>
      </c>
      <c r="DM16" s="427"/>
      <c r="DN16" s="408"/>
      <c r="DO16" s="408"/>
      <c r="DP16" s="408"/>
      <c r="DQ16" s="408"/>
      <c r="DR16" s="408"/>
      <c r="DS16" s="408"/>
      <c r="DT16" s="200">
        <v>0</v>
      </c>
      <c r="DU16" s="200">
        <v>0</v>
      </c>
      <c r="DV16" s="200">
        <v>0</v>
      </c>
      <c r="DW16" s="907"/>
    </row>
    <row r="17" spans="2:127" ht="15.95" customHeight="1">
      <c r="B17" s="614" t="s">
        <v>778</v>
      </c>
      <c r="C17" s="950"/>
      <c r="D17" s="951"/>
      <c r="E17" s="953"/>
      <c r="F17" s="951"/>
      <c r="G17" s="950"/>
      <c r="H17" s="951"/>
      <c r="I17" s="953"/>
      <c r="J17" s="951"/>
      <c r="K17" s="950"/>
      <c r="L17" s="951"/>
      <c r="M17" s="950"/>
      <c r="N17" s="951"/>
      <c r="O17" s="950"/>
      <c r="P17" s="951"/>
      <c r="Q17" s="950"/>
      <c r="R17" s="951"/>
      <c r="S17" s="953"/>
      <c r="T17" s="951"/>
      <c r="U17" s="950"/>
      <c r="V17" s="951"/>
      <c r="W17" s="950"/>
      <c r="X17" s="951"/>
      <c r="Y17" s="950"/>
      <c r="Z17" s="951"/>
      <c r="AA17" s="950"/>
      <c r="AB17" s="952"/>
      <c r="AC17" s="432"/>
      <c r="AD17" s="950"/>
      <c r="AE17" s="951"/>
      <c r="AF17" s="953"/>
      <c r="AG17" s="951"/>
      <c r="AH17" s="950"/>
      <c r="AI17" s="951"/>
      <c r="AJ17" s="953"/>
      <c r="AK17" s="951"/>
      <c r="AL17" s="950"/>
      <c r="AM17" s="951"/>
      <c r="AN17" s="950"/>
      <c r="AO17" s="951"/>
      <c r="AP17" s="950"/>
      <c r="AQ17" s="951"/>
      <c r="AR17" s="950"/>
      <c r="AS17" s="951"/>
      <c r="AT17" s="953"/>
      <c r="AU17" s="951"/>
      <c r="AV17" s="950"/>
      <c r="AW17" s="951"/>
      <c r="AX17" s="950"/>
      <c r="AY17" s="951"/>
      <c r="AZ17" s="950"/>
      <c r="BA17" s="951"/>
      <c r="BB17" s="950"/>
      <c r="BC17" s="952"/>
      <c r="BD17" s="433"/>
      <c r="BE17" s="950"/>
      <c r="BF17" s="951"/>
      <c r="BG17" s="953"/>
      <c r="BH17" s="951"/>
      <c r="BI17" s="950"/>
      <c r="BJ17" s="951"/>
      <c r="BK17" s="953"/>
      <c r="BL17" s="951"/>
      <c r="BM17" s="950"/>
      <c r="BN17" s="951"/>
      <c r="BO17" s="950"/>
      <c r="BP17" s="951"/>
      <c r="BQ17" s="950"/>
      <c r="BR17" s="951"/>
      <c r="BS17" s="950"/>
      <c r="BT17" s="951"/>
      <c r="BU17" s="953"/>
      <c r="BV17" s="951"/>
      <c r="BW17" s="950"/>
      <c r="BX17" s="951"/>
      <c r="BY17" s="950"/>
      <c r="BZ17" s="951"/>
      <c r="CA17" s="950"/>
      <c r="CB17" s="951"/>
      <c r="CC17" s="950"/>
      <c r="CD17" s="952"/>
      <c r="CE17" s="434"/>
      <c r="CF17" s="950"/>
      <c r="CG17" s="951"/>
      <c r="CH17" s="953"/>
      <c r="CI17" s="951"/>
      <c r="CJ17" s="950"/>
      <c r="CK17" s="951"/>
      <c r="CL17" s="953"/>
      <c r="CM17" s="951"/>
      <c r="CN17" s="950"/>
      <c r="CO17" s="951"/>
      <c r="CP17" s="950"/>
      <c r="CQ17" s="951"/>
      <c r="CR17" s="950"/>
      <c r="CS17" s="951"/>
      <c r="CT17" s="950"/>
      <c r="CU17" s="951"/>
      <c r="CV17" s="953"/>
      <c r="CW17" s="951"/>
      <c r="CX17" s="950"/>
      <c r="CY17" s="951"/>
      <c r="CZ17" s="950"/>
      <c r="DA17" s="951"/>
      <c r="DB17" s="950"/>
      <c r="DC17" s="951"/>
      <c r="DD17" s="950"/>
      <c r="DE17" s="952"/>
      <c r="DF17" s="806">
        <f t="shared" si="55"/>
        <v>0</v>
      </c>
      <c r="DG17" s="807" t="str">
        <f>IF(DF17=0,"",DF17/DB192)</f>
        <v/>
      </c>
      <c r="DH17" s="544"/>
      <c r="DI17" s="200">
        <v>0</v>
      </c>
      <c r="DJ17" s="200">
        <v>0</v>
      </c>
      <c r="DK17" s="935"/>
      <c r="DL17" s="438" t="s">
        <v>1074</v>
      </c>
      <c r="DM17" s="408"/>
      <c r="DN17" s="408"/>
      <c r="DO17" s="408"/>
      <c r="DP17" s="408"/>
      <c r="DQ17" s="408"/>
      <c r="DR17" s="408"/>
      <c r="DS17" s="408"/>
      <c r="DT17" s="200">
        <v>0</v>
      </c>
      <c r="DU17" s="200">
        <v>0</v>
      </c>
      <c r="DV17" s="200">
        <v>0</v>
      </c>
      <c r="DW17" s="907"/>
    </row>
    <row r="18" spans="2:127" ht="15.95" customHeight="1">
      <c r="B18" s="614" t="s">
        <v>739</v>
      </c>
      <c r="C18" s="953"/>
      <c r="D18" s="953"/>
      <c r="E18" s="950"/>
      <c r="F18" s="951"/>
      <c r="G18" s="950"/>
      <c r="H18" s="951"/>
      <c r="I18" s="950"/>
      <c r="J18" s="951"/>
      <c r="K18" s="950"/>
      <c r="L18" s="951"/>
      <c r="M18" s="950"/>
      <c r="N18" s="951"/>
      <c r="O18" s="950"/>
      <c r="P18" s="951"/>
      <c r="Q18" s="950"/>
      <c r="R18" s="951"/>
      <c r="S18" s="950"/>
      <c r="T18" s="951"/>
      <c r="U18" s="950"/>
      <c r="V18" s="951"/>
      <c r="W18" s="950"/>
      <c r="X18" s="951"/>
      <c r="Y18" s="950"/>
      <c r="Z18" s="951"/>
      <c r="AA18" s="950"/>
      <c r="AB18" s="952"/>
      <c r="AC18" s="432"/>
      <c r="AD18" s="953"/>
      <c r="AE18" s="953"/>
      <c r="AF18" s="950"/>
      <c r="AG18" s="951"/>
      <c r="AH18" s="950"/>
      <c r="AI18" s="951"/>
      <c r="AJ18" s="950"/>
      <c r="AK18" s="951"/>
      <c r="AL18" s="950"/>
      <c r="AM18" s="951"/>
      <c r="AN18" s="950"/>
      <c r="AO18" s="951"/>
      <c r="AP18" s="950"/>
      <c r="AQ18" s="951"/>
      <c r="AR18" s="950"/>
      <c r="AS18" s="951"/>
      <c r="AT18" s="950"/>
      <c r="AU18" s="951"/>
      <c r="AV18" s="950"/>
      <c r="AW18" s="951"/>
      <c r="AX18" s="950"/>
      <c r="AY18" s="951"/>
      <c r="AZ18" s="950"/>
      <c r="BA18" s="951"/>
      <c r="BB18" s="950"/>
      <c r="BC18" s="952"/>
      <c r="BD18" s="433"/>
      <c r="BE18" s="953"/>
      <c r="BF18" s="953"/>
      <c r="BG18" s="950"/>
      <c r="BH18" s="951"/>
      <c r="BI18" s="950"/>
      <c r="BJ18" s="951"/>
      <c r="BK18" s="950"/>
      <c r="BL18" s="951"/>
      <c r="BM18" s="950"/>
      <c r="BN18" s="951"/>
      <c r="BO18" s="950"/>
      <c r="BP18" s="951"/>
      <c r="BQ18" s="950"/>
      <c r="BR18" s="951"/>
      <c r="BS18" s="950"/>
      <c r="BT18" s="951"/>
      <c r="BU18" s="950"/>
      <c r="BV18" s="951"/>
      <c r="BW18" s="950"/>
      <c r="BX18" s="951"/>
      <c r="BY18" s="950"/>
      <c r="BZ18" s="951"/>
      <c r="CA18" s="950"/>
      <c r="CB18" s="951"/>
      <c r="CC18" s="950"/>
      <c r="CD18" s="952"/>
      <c r="CE18" s="434"/>
      <c r="CF18" s="953"/>
      <c r="CG18" s="953"/>
      <c r="CH18" s="950"/>
      <c r="CI18" s="951"/>
      <c r="CJ18" s="950"/>
      <c r="CK18" s="951"/>
      <c r="CL18" s="950"/>
      <c r="CM18" s="951"/>
      <c r="CN18" s="950"/>
      <c r="CO18" s="951"/>
      <c r="CP18" s="950"/>
      <c r="CQ18" s="951"/>
      <c r="CR18" s="950"/>
      <c r="CS18" s="951"/>
      <c r="CT18" s="950"/>
      <c r="CU18" s="951"/>
      <c r="CV18" s="950"/>
      <c r="CW18" s="951"/>
      <c r="CX18" s="950"/>
      <c r="CY18" s="951"/>
      <c r="CZ18" s="950"/>
      <c r="DA18" s="951"/>
      <c r="DB18" s="950"/>
      <c r="DC18" s="951"/>
      <c r="DD18" s="950"/>
      <c r="DE18" s="952"/>
      <c r="DF18" s="806">
        <f t="shared" si="55"/>
        <v>0</v>
      </c>
      <c r="DG18" s="807" t="str">
        <f>IF(DF18=0,"",DF18/DB192)</f>
        <v/>
      </c>
      <c r="DH18" s="544"/>
      <c r="DI18" s="200">
        <v>0</v>
      </c>
      <c r="DJ18" s="200">
        <v>0</v>
      </c>
      <c r="DK18" s="935"/>
      <c r="DL18" s="408"/>
      <c r="DM18" s="408"/>
      <c r="DN18" s="408"/>
      <c r="DO18" s="408"/>
      <c r="DP18" s="408"/>
      <c r="DQ18" s="408"/>
      <c r="DR18" s="408"/>
      <c r="DS18" s="408"/>
      <c r="DT18" s="200">
        <v>0</v>
      </c>
      <c r="DU18" s="200">
        <v>0</v>
      </c>
      <c r="DV18" s="200">
        <v>0</v>
      </c>
      <c r="DW18" s="907"/>
    </row>
    <row r="19" spans="2:127" ht="15.95" customHeight="1">
      <c r="B19" s="614" t="s">
        <v>841</v>
      </c>
      <c r="C19" s="950"/>
      <c r="D19" s="951"/>
      <c r="E19" s="950"/>
      <c r="F19" s="951"/>
      <c r="G19" s="950"/>
      <c r="H19" s="951"/>
      <c r="I19" s="950"/>
      <c r="J19" s="951"/>
      <c r="K19" s="950"/>
      <c r="L19" s="951"/>
      <c r="M19" s="950"/>
      <c r="N19" s="951"/>
      <c r="O19" s="950"/>
      <c r="P19" s="951"/>
      <c r="Q19" s="950"/>
      <c r="R19" s="951"/>
      <c r="S19" s="950"/>
      <c r="T19" s="951"/>
      <c r="U19" s="950"/>
      <c r="V19" s="951"/>
      <c r="W19" s="950"/>
      <c r="X19" s="951"/>
      <c r="Y19" s="950"/>
      <c r="Z19" s="951"/>
      <c r="AA19" s="950"/>
      <c r="AB19" s="952"/>
      <c r="AC19" s="432"/>
      <c r="AD19" s="950"/>
      <c r="AE19" s="951"/>
      <c r="AF19" s="950"/>
      <c r="AG19" s="951"/>
      <c r="AH19" s="950"/>
      <c r="AI19" s="951"/>
      <c r="AJ19" s="950"/>
      <c r="AK19" s="951"/>
      <c r="AL19" s="950"/>
      <c r="AM19" s="951"/>
      <c r="AN19" s="950"/>
      <c r="AO19" s="951"/>
      <c r="AP19" s="950"/>
      <c r="AQ19" s="951"/>
      <c r="AR19" s="950"/>
      <c r="AS19" s="951"/>
      <c r="AT19" s="950"/>
      <c r="AU19" s="951"/>
      <c r="AV19" s="950"/>
      <c r="AW19" s="951"/>
      <c r="AX19" s="950"/>
      <c r="AY19" s="951"/>
      <c r="AZ19" s="950"/>
      <c r="BA19" s="951"/>
      <c r="BB19" s="950"/>
      <c r="BC19" s="952"/>
      <c r="BD19" s="433"/>
      <c r="BE19" s="950"/>
      <c r="BF19" s="951"/>
      <c r="BG19" s="950"/>
      <c r="BH19" s="951"/>
      <c r="BI19" s="950"/>
      <c r="BJ19" s="951"/>
      <c r="BK19" s="950"/>
      <c r="BL19" s="951"/>
      <c r="BM19" s="950"/>
      <c r="BN19" s="951"/>
      <c r="BO19" s="950"/>
      <c r="BP19" s="951"/>
      <c r="BQ19" s="950"/>
      <c r="BR19" s="951"/>
      <c r="BS19" s="950"/>
      <c r="BT19" s="951"/>
      <c r="BU19" s="950"/>
      <c r="BV19" s="951"/>
      <c r="BW19" s="950"/>
      <c r="BX19" s="951"/>
      <c r="BY19" s="950"/>
      <c r="BZ19" s="951"/>
      <c r="CA19" s="950"/>
      <c r="CB19" s="951"/>
      <c r="CC19" s="950"/>
      <c r="CD19" s="952"/>
      <c r="CE19" s="434"/>
      <c r="CF19" s="950"/>
      <c r="CG19" s="951"/>
      <c r="CH19" s="950"/>
      <c r="CI19" s="951"/>
      <c r="CJ19" s="950"/>
      <c r="CK19" s="951"/>
      <c r="CL19" s="950"/>
      <c r="CM19" s="951"/>
      <c r="CN19" s="950"/>
      <c r="CO19" s="951"/>
      <c r="CP19" s="950"/>
      <c r="CQ19" s="951"/>
      <c r="CR19" s="950"/>
      <c r="CS19" s="951"/>
      <c r="CT19" s="950"/>
      <c r="CU19" s="951"/>
      <c r="CV19" s="950"/>
      <c r="CW19" s="951"/>
      <c r="CX19" s="950"/>
      <c r="CY19" s="951"/>
      <c r="CZ19" s="950"/>
      <c r="DA19" s="951"/>
      <c r="DB19" s="950"/>
      <c r="DC19" s="951"/>
      <c r="DD19" s="950"/>
      <c r="DE19" s="952"/>
      <c r="DF19" s="806">
        <f t="shared" si="55"/>
        <v>0</v>
      </c>
      <c r="DG19" s="807" t="str">
        <f>IF(DF19=0,"",DF19/DB192)</f>
        <v/>
      </c>
      <c r="DH19" s="544"/>
      <c r="DI19" s="200">
        <v>0</v>
      </c>
      <c r="DJ19" s="200">
        <v>0</v>
      </c>
      <c r="DK19" s="935"/>
      <c r="DL19" s="424" t="s">
        <v>861</v>
      </c>
      <c r="DM19" s="408"/>
      <c r="DN19" s="408"/>
      <c r="DO19" s="408"/>
      <c r="DP19" s="408"/>
      <c r="DQ19" s="408"/>
      <c r="DR19" s="408"/>
      <c r="DS19" s="408"/>
      <c r="DT19" s="200">
        <v>0</v>
      </c>
      <c r="DU19" s="200">
        <v>0</v>
      </c>
      <c r="DV19" s="200">
        <v>0</v>
      </c>
      <c r="DW19" s="907"/>
    </row>
    <row r="20" spans="2:127" ht="15.95" customHeight="1">
      <c r="B20" s="614" t="s">
        <v>784</v>
      </c>
      <c r="C20" s="954"/>
      <c r="D20" s="955"/>
      <c r="E20" s="954"/>
      <c r="F20" s="953"/>
      <c r="G20" s="954"/>
      <c r="H20" s="955"/>
      <c r="I20" s="954"/>
      <c r="J20" s="955"/>
      <c r="K20" s="954"/>
      <c r="L20" s="955"/>
      <c r="M20" s="954"/>
      <c r="N20" s="955"/>
      <c r="O20" s="954"/>
      <c r="P20" s="955"/>
      <c r="Q20" s="954"/>
      <c r="R20" s="955"/>
      <c r="S20" s="954"/>
      <c r="T20" s="955"/>
      <c r="U20" s="954"/>
      <c r="V20" s="955"/>
      <c r="W20" s="954"/>
      <c r="X20" s="955"/>
      <c r="Y20" s="954"/>
      <c r="Z20" s="955"/>
      <c r="AA20" s="954"/>
      <c r="AB20" s="956"/>
      <c r="AC20" s="432"/>
      <c r="AD20" s="954"/>
      <c r="AE20" s="955"/>
      <c r="AF20" s="954"/>
      <c r="AG20" s="953"/>
      <c r="AH20" s="954"/>
      <c r="AI20" s="955"/>
      <c r="AJ20" s="954"/>
      <c r="AK20" s="955"/>
      <c r="AL20" s="954"/>
      <c r="AM20" s="955"/>
      <c r="AN20" s="954"/>
      <c r="AO20" s="955"/>
      <c r="AP20" s="954"/>
      <c r="AQ20" s="955"/>
      <c r="AR20" s="954"/>
      <c r="AS20" s="955"/>
      <c r="AT20" s="954"/>
      <c r="AU20" s="955"/>
      <c r="AV20" s="954"/>
      <c r="AW20" s="955"/>
      <c r="AX20" s="954"/>
      <c r="AY20" s="955"/>
      <c r="AZ20" s="954"/>
      <c r="BA20" s="955"/>
      <c r="BB20" s="954"/>
      <c r="BC20" s="956"/>
      <c r="BD20" s="433"/>
      <c r="BE20" s="954"/>
      <c r="BF20" s="955"/>
      <c r="BG20" s="954"/>
      <c r="BH20" s="953"/>
      <c r="BI20" s="954"/>
      <c r="BJ20" s="955"/>
      <c r="BK20" s="954"/>
      <c r="BL20" s="955"/>
      <c r="BM20" s="954"/>
      <c r="BN20" s="955"/>
      <c r="BO20" s="954"/>
      <c r="BP20" s="955"/>
      <c r="BQ20" s="954"/>
      <c r="BR20" s="955"/>
      <c r="BS20" s="954"/>
      <c r="BT20" s="955"/>
      <c r="BU20" s="954"/>
      <c r="BV20" s="955"/>
      <c r="BW20" s="954"/>
      <c r="BX20" s="955"/>
      <c r="BY20" s="954"/>
      <c r="BZ20" s="955"/>
      <c r="CA20" s="954"/>
      <c r="CB20" s="955"/>
      <c r="CC20" s="954"/>
      <c r="CD20" s="956"/>
      <c r="CE20" s="434"/>
      <c r="CF20" s="954"/>
      <c r="CG20" s="955"/>
      <c r="CH20" s="954"/>
      <c r="CI20" s="953"/>
      <c r="CJ20" s="954"/>
      <c r="CK20" s="955"/>
      <c r="CL20" s="954"/>
      <c r="CM20" s="955"/>
      <c r="CN20" s="954"/>
      <c r="CO20" s="955"/>
      <c r="CP20" s="954"/>
      <c r="CQ20" s="955"/>
      <c r="CR20" s="954"/>
      <c r="CS20" s="955"/>
      <c r="CT20" s="954"/>
      <c r="CU20" s="955"/>
      <c r="CV20" s="954"/>
      <c r="CW20" s="955"/>
      <c r="CX20" s="954"/>
      <c r="CY20" s="955"/>
      <c r="CZ20" s="954"/>
      <c r="DA20" s="955"/>
      <c r="DB20" s="954"/>
      <c r="DC20" s="955"/>
      <c r="DD20" s="954"/>
      <c r="DE20" s="956"/>
      <c r="DF20" s="806">
        <f t="shared" si="55"/>
        <v>0</v>
      </c>
      <c r="DG20" s="807" t="str">
        <f>IF(DF20=0,"",DF20/DB192)</f>
        <v/>
      </c>
      <c r="DH20" s="544"/>
      <c r="DI20" s="200">
        <v>0</v>
      </c>
      <c r="DJ20" s="200">
        <v>0</v>
      </c>
      <c r="DK20" s="935"/>
      <c r="DL20" s="438" t="s">
        <v>1071</v>
      </c>
      <c r="DM20" s="408"/>
      <c r="DN20" s="408"/>
      <c r="DO20" s="408"/>
      <c r="DP20" s="408"/>
      <c r="DQ20" s="408"/>
      <c r="DR20" s="408"/>
      <c r="DS20" s="408"/>
      <c r="DT20" s="200">
        <v>0</v>
      </c>
      <c r="DU20" s="200">
        <v>0</v>
      </c>
      <c r="DV20" s="200">
        <v>0</v>
      </c>
      <c r="DW20" s="907"/>
    </row>
    <row r="21" spans="2:127" ht="15.95" customHeight="1">
      <c r="B21" s="614" t="s">
        <v>789</v>
      </c>
      <c r="C21" s="954"/>
      <c r="D21" s="955"/>
      <c r="E21" s="954"/>
      <c r="F21" s="955"/>
      <c r="G21" s="953"/>
      <c r="H21" s="955"/>
      <c r="I21" s="954"/>
      <c r="J21" s="955"/>
      <c r="K21" s="954"/>
      <c r="L21" s="955"/>
      <c r="M21" s="954"/>
      <c r="N21" s="955"/>
      <c r="O21" s="954"/>
      <c r="P21" s="955"/>
      <c r="Q21" s="954"/>
      <c r="R21" s="955"/>
      <c r="S21" s="954"/>
      <c r="T21" s="955"/>
      <c r="U21" s="954"/>
      <c r="V21" s="955"/>
      <c r="W21" s="954"/>
      <c r="X21" s="955"/>
      <c r="Y21" s="954"/>
      <c r="Z21" s="955"/>
      <c r="AA21" s="954"/>
      <c r="AB21" s="956"/>
      <c r="AC21" s="432"/>
      <c r="AD21" s="954"/>
      <c r="AE21" s="955"/>
      <c r="AF21" s="954"/>
      <c r="AG21" s="955"/>
      <c r="AH21" s="953"/>
      <c r="AI21" s="955"/>
      <c r="AJ21" s="954"/>
      <c r="AK21" s="955"/>
      <c r="AL21" s="954"/>
      <c r="AM21" s="955"/>
      <c r="AN21" s="954"/>
      <c r="AO21" s="955"/>
      <c r="AP21" s="954"/>
      <c r="AQ21" s="955"/>
      <c r="AR21" s="954"/>
      <c r="AS21" s="955"/>
      <c r="AT21" s="954"/>
      <c r="AU21" s="955"/>
      <c r="AV21" s="954"/>
      <c r="AW21" s="955"/>
      <c r="AX21" s="954"/>
      <c r="AY21" s="955"/>
      <c r="AZ21" s="954"/>
      <c r="BA21" s="955"/>
      <c r="BB21" s="954"/>
      <c r="BC21" s="956"/>
      <c r="BD21" s="433"/>
      <c r="BE21" s="954"/>
      <c r="BF21" s="955"/>
      <c r="BG21" s="954"/>
      <c r="BH21" s="955"/>
      <c r="BI21" s="953"/>
      <c r="BJ21" s="955"/>
      <c r="BK21" s="954"/>
      <c r="BL21" s="955"/>
      <c r="BM21" s="954"/>
      <c r="BN21" s="955"/>
      <c r="BO21" s="954"/>
      <c r="BP21" s="955"/>
      <c r="BQ21" s="954"/>
      <c r="BR21" s="955"/>
      <c r="BS21" s="954"/>
      <c r="BT21" s="955"/>
      <c r="BU21" s="954"/>
      <c r="BV21" s="955"/>
      <c r="BW21" s="954"/>
      <c r="BX21" s="955"/>
      <c r="BY21" s="954"/>
      <c r="BZ21" s="955"/>
      <c r="CA21" s="954"/>
      <c r="CB21" s="955"/>
      <c r="CC21" s="954"/>
      <c r="CD21" s="956"/>
      <c r="CE21" s="434"/>
      <c r="CF21" s="954"/>
      <c r="CG21" s="955"/>
      <c r="CH21" s="954"/>
      <c r="CI21" s="955"/>
      <c r="CJ21" s="953"/>
      <c r="CK21" s="955"/>
      <c r="CL21" s="954"/>
      <c r="CM21" s="955"/>
      <c r="CN21" s="954"/>
      <c r="CO21" s="955"/>
      <c r="CP21" s="954"/>
      <c r="CQ21" s="955"/>
      <c r="CR21" s="954"/>
      <c r="CS21" s="955"/>
      <c r="CT21" s="954"/>
      <c r="CU21" s="955"/>
      <c r="CV21" s="954"/>
      <c r="CW21" s="955"/>
      <c r="CX21" s="954"/>
      <c r="CY21" s="955"/>
      <c r="CZ21" s="954"/>
      <c r="DA21" s="955"/>
      <c r="DB21" s="954"/>
      <c r="DC21" s="955"/>
      <c r="DD21" s="954"/>
      <c r="DE21" s="956"/>
      <c r="DF21" s="806">
        <f t="shared" si="55"/>
        <v>0</v>
      </c>
      <c r="DG21" s="807" t="str">
        <f>IF(DF21=0,"",DF21/DB192)</f>
        <v/>
      </c>
      <c r="DH21" s="544"/>
      <c r="DI21" s="200">
        <v>0</v>
      </c>
      <c r="DJ21" s="200">
        <v>0</v>
      </c>
      <c r="DK21" s="935"/>
      <c r="DL21" s="438"/>
      <c r="DM21" s="408"/>
      <c r="DN21" s="408"/>
      <c r="DO21" s="408"/>
      <c r="DP21" s="408"/>
      <c r="DQ21" s="408"/>
      <c r="DR21" s="408"/>
      <c r="DS21" s="408"/>
      <c r="DT21" s="200">
        <v>0</v>
      </c>
      <c r="DU21" s="200">
        <v>0</v>
      </c>
      <c r="DV21" s="200">
        <v>0</v>
      </c>
      <c r="DW21" s="907"/>
    </row>
    <row r="22" spans="2:127" ht="15.95" customHeight="1">
      <c r="B22" s="614" t="s">
        <v>794</v>
      </c>
      <c r="C22" s="954"/>
      <c r="D22" s="955"/>
      <c r="E22" s="954"/>
      <c r="F22" s="955"/>
      <c r="G22" s="954"/>
      <c r="H22" s="955"/>
      <c r="I22" s="954"/>
      <c r="J22" s="955"/>
      <c r="K22" s="954"/>
      <c r="L22" s="955"/>
      <c r="M22" s="954"/>
      <c r="N22" s="955"/>
      <c r="O22" s="954"/>
      <c r="P22" s="955"/>
      <c r="Q22" s="954"/>
      <c r="R22" s="955"/>
      <c r="S22" s="954"/>
      <c r="T22" s="955"/>
      <c r="U22" s="954"/>
      <c r="V22" s="955"/>
      <c r="W22" s="954"/>
      <c r="X22" s="955"/>
      <c r="Y22" s="954"/>
      <c r="Z22" s="955"/>
      <c r="AA22" s="954"/>
      <c r="AB22" s="956"/>
      <c r="AC22" s="432"/>
      <c r="AD22" s="954"/>
      <c r="AE22" s="955"/>
      <c r="AF22" s="954"/>
      <c r="AG22" s="955"/>
      <c r="AH22" s="954"/>
      <c r="AI22" s="955"/>
      <c r="AJ22" s="954"/>
      <c r="AK22" s="955"/>
      <c r="AL22" s="954"/>
      <c r="AM22" s="955"/>
      <c r="AN22" s="954"/>
      <c r="AO22" s="955"/>
      <c r="AP22" s="954"/>
      <c r="AQ22" s="955"/>
      <c r="AR22" s="954"/>
      <c r="AS22" s="955"/>
      <c r="AT22" s="954"/>
      <c r="AU22" s="955"/>
      <c r="AV22" s="954"/>
      <c r="AW22" s="955"/>
      <c r="AX22" s="954"/>
      <c r="AY22" s="955"/>
      <c r="AZ22" s="954"/>
      <c r="BA22" s="955"/>
      <c r="BB22" s="954"/>
      <c r="BC22" s="956"/>
      <c r="BD22" s="433"/>
      <c r="BE22" s="954"/>
      <c r="BF22" s="955"/>
      <c r="BG22" s="954"/>
      <c r="BH22" s="955"/>
      <c r="BI22" s="954"/>
      <c r="BJ22" s="955"/>
      <c r="BK22" s="954"/>
      <c r="BL22" s="955"/>
      <c r="BM22" s="954"/>
      <c r="BN22" s="955"/>
      <c r="BO22" s="954"/>
      <c r="BP22" s="955"/>
      <c r="BQ22" s="954"/>
      <c r="BR22" s="955"/>
      <c r="BS22" s="954"/>
      <c r="BT22" s="955"/>
      <c r="BU22" s="954"/>
      <c r="BV22" s="955"/>
      <c r="BW22" s="954"/>
      <c r="BX22" s="955"/>
      <c r="BY22" s="954"/>
      <c r="BZ22" s="955"/>
      <c r="CA22" s="954"/>
      <c r="CB22" s="955"/>
      <c r="CC22" s="954"/>
      <c r="CD22" s="956"/>
      <c r="CE22" s="434"/>
      <c r="CF22" s="954"/>
      <c r="CG22" s="955"/>
      <c r="CH22" s="954"/>
      <c r="CI22" s="955"/>
      <c r="CJ22" s="954"/>
      <c r="CK22" s="955"/>
      <c r="CL22" s="954"/>
      <c r="CM22" s="955"/>
      <c r="CN22" s="954"/>
      <c r="CO22" s="955"/>
      <c r="CP22" s="954"/>
      <c r="CQ22" s="955"/>
      <c r="CR22" s="954"/>
      <c r="CS22" s="955"/>
      <c r="CT22" s="954"/>
      <c r="CU22" s="955"/>
      <c r="CV22" s="954"/>
      <c r="CW22" s="955"/>
      <c r="CX22" s="954"/>
      <c r="CY22" s="955"/>
      <c r="CZ22" s="954"/>
      <c r="DA22" s="955"/>
      <c r="DB22" s="954"/>
      <c r="DC22" s="955"/>
      <c r="DD22" s="954"/>
      <c r="DE22" s="956"/>
      <c r="DF22" s="806">
        <f t="shared" si="55"/>
        <v>0</v>
      </c>
      <c r="DG22" s="807" t="str">
        <f>IF(DF22=0,"",DF22/DB192)</f>
        <v/>
      </c>
      <c r="DH22" s="544"/>
      <c r="DI22" s="200">
        <v>0</v>
      </c>
      <c r="DJ22" s="200">
        <v>0</v>
      </c>
      <c r="DK22" s="935"/>
      <c r="DL22" s="438" t="s">
        <v>864</v>
      </c>
      <c r="DM22" s="408"/>
      <c r="DN22" s="408"/>
      <c r="DO22" s="408"/>
      <c r="DP22" s="408"/>
      <c r="DQ22" s="408"/>
      <c r="DR22" s="408"/>
      <c r="DS22" s="408"/>
      <c r="DT22" s="200">
        <v>0</v>
      </c>
      <c r="DU22" s="200">
        <v>0</v>
      </c>
      <c r="DV22" s="200">
        <v>0</v>
      </c>
      <c r="DW22" s="907"/>
    </row>
    <row r="23" spans="2:127" ht="15.95" customHeight="1">
      <c r="B23" s="614" t="s">
        <v>798</v>
      </c>
      <c r="C23" s="954"/>
      <c r="D23" s="955"/>
      <c r="E23" s="954"/>
      <c r="F23" s="955"/>
      <c r="G23" s="954"/>
      <c r="H23" s="953"/>
      <c r="I23" s="954"/>
      <c r="J23" s="955"/>
      <c r="K23" s="954"/>
      <c r="L23" s="955"/>
      <c r="M23" s="954"/>
      <c r="N23" s="955"/>
      <c r="O23" s="954"/>
      <c r="P23" s="955"/>
      <c r="Q23" s="954"/>
      <c r="R23" s="955"/>
      <c r="S23" s="954"/>
      <c r="T23" s="955"/>
      <c r="U23" s="954"/>
      <c r="V23" s="955"/>
      <c r="W23" s="954"/>
      <c r="X23" s="955"/>
      <c r="Y23" s="954"/>
      <c r="Z23" s="955"/>
      <c r="AA23" s="954"/>
      <c r="AB23" s="956"/>
      <c r="AC23" s="432"/>
      <c r="AD23" s="954"/>
      <c r="AE23" s="955"/>
      <c r="AF23" s="954"/>
      <c r="AG23" s="955"/>
      <c r="AH23" s="954"/>
      <c r="AI23" s="953"/>
      <c r="AJ23" s="954"/>
      <c r="AK23" s="955"/>
      <c r="AL23" s="954"/>
      <c r="AM23" s="955"/>
      <c r="AN23" s="954"/>
      <c r="AO23" s="955"/>
      <c r="AP23" s="954"/>
      <c r="AQ23" s="955"/>
      <c r="AR23" s="954"/>
      <c r="AS23" s="955"/>
      <c r="AT23" s="954"/>
      <c r="AU23" s="955"/>
      <c r="AV23" s="954"/>
      <c r="AW23" s="955"/>
      <c r="AX23" s="954"/>
      <c r="AY23" s="955"/>
      <c r="AZ23" s="954"/>
      <c r="BA23" s="955"/>
      <c r="BB23" s="954"/>
      <c r="BC23" s="956"/>
      <c r="BD23" s="433"/>
      <c r="BE23" s="954"/>
      <c r="BF23" s="955"/>
      <c r="BG23" s="954"/>
      <c r="BH23" s="955"/>
      <c r="BI23" s="954"/>
      <c r="BJ23" s="953"/>
      <c r="BK23" s="954"/>
      <c r="BL23" s="955"/>
      <c r="BM23" s="954"/>
      <c r="BN23" s="955"/>
      <c r="BO23" s="954"/>
      <c r="BP23" s="955"/>
      <c r="BQ23" s="954"/>
      <c r="BR23" s="955"/>
      <c r="BS23" s="954"/>
      <c r="BT23" s="955"/>
      <c r="BU23" s="954"/>
      <c r="BV23" s="955"/>
      <c r="BW23" s="954"/>
      <c r="BX23" s="955"/>
      <c r="BY23" s="954"/>
      <c r="BZ23" s="955"/>
      <c r="CA23" s="954"/>
      <c r="CB23" s="955"/>
      <c r="CC23" s="954"/>
      <c r="CD23" s="956"/>
      <c r="CE23" s="434"/>
      <c r="CF23" s="954"/>
      <c r="CG23" s="955"/>
      <c r="CH23" s="954"/>
      <c r="CI23" s="955"/>
      <c r="CJ23" s="954"/>
      <c r="CK23" s="953"/>
      <c r="CL23" s="954"/>
      <c r="CM23" s="955"/>
      <c r="CN23" s="954"/>
      <c r="CO23" s="955"/>
      <c r="CP23" s="954"/>
      <c r="CQ23" s="955"/>
      <c r="CR23" s="954"/>
      <c r="CS23" s="955"/>
      <c r="CT23" s="954"/>
      <c r="CU23" s="955"/>
      <c r="CV23" s="954"/>
      <c r="CW23" s="955"/>
      <c r="CX23" s="954"/>
      <c r="CY23" s="955"/>
      <c r="CZ23" s="954"/>
      <c r="DA23" s="955"/>
      <c r="DB23" s="954"/>
      <c r="DC23" s="955"/>
      <c r="DD23" s="954"/>
      <c r="DE23" s="956"/>
      <c r="DF23" s="806">
        <f t="shared" si="55"/>
        <v>0</v>
      </c>
      <c r="DG23" s="807" t="str">
        <f>IF(DF23=0,"",DF23/DB192)</f>
        <v/>
      </c>
      <c r="DH23" s="544"/>
      <c r="DI23" s="200">
        <v>0</v>
      </c>
      <c r="DJ23" s="200">
        <v>0</v>
      </c>
      <c r="DK23" s="935"/>
      <c r="DL23" s="438" t="s">
        <v>862</v>
      </c>
      <c r="DM23" s="408"/>
      <c r="DN23" s="408"/>
      <c r="DO23" s="408"/>
      <c r="DP23" s="408"/>
      <c r="DQ23" s="408"/>
      <c r="DR23" s="408"/>
      <c r="DS23" s="408"/>
      <c r="DT23" s="200">
        <v>0</v>
      </c>
      <c r="DU23" s="200">
        <v>0</v>
      </c>
      <c r="DV23" s="200">
        <v>0</v>
      </c>
      <c r="DW23" s="907"/>
    </row>
    <row r="24" spans="2:127" ht="15.95" customHeight="1">
      <c r="B24" s="614" t="s">
        <v>802</v>
      </c>
      <c r="C24" s="954">
        <v>1</v>
      </c>
      <c r="D24" s="955"/>
      <c r="E24" s="954"/>
      <c r="F24" s="955"/>
      <c r="G24" s="954"/>
      <c r="H24" s="955"/>
      <c r="I24" s="954"/>
      <c r="J24" s="955"/>
      <c r="K24" s="954"/>
      <c r="L24" s="955"/>
      <c r="M24" s="954"/>
      <c r="N24" s="955"/>
      <c r="O24" s="954"/>
      <c r="P24" s="955"/>
      <c r="Q24" s="954"/>
      <c r="R24" s="955"/>
      <c r="S24" s="954"/>
      <c r="T24" s="955"/>
      <c r="U24" s="954"/>
      <c r="V24" s="955"/>
      <c r="W24" s="954"/>
      <c r="X24" s="955"/>
      <c r="Y24" s="954"/>
      <c r="Z24" s="955"/>
      <c r="AA24" s="954"/>
      <c r="AB24" s="956"/>
      <c r="AC24" s="432"/>
      <c r="AD24" s="954"/>
      <c r="AE24" s="955"/>
      <c r="AF24" s="954"/>
      <c r="AG24" s="955"/>
      <c r="AH24" s="954"/>
      <c r="AI24" s="955"/>
      <c r="AJ24" s="954"/>
      <c r="AK24" s="955"/>
      <c r="AL24" s="954"/>
      <c r="AM24" s="955"/>
      <c r="AN24" s="954"/>
      <c r="AO24" s="955"/>
      <c r="AP24" s="954"/>
      <c r="AQ24" s="955"/>
      <c r="AR24" s="954"/>
      <c r="AS24" s="955"/>
      <c r="AT24" s="954"/>
      <c r="AU24" s="955"/>
      <c r="AV24" s="954"/>
      <c r="AW24" s="955"/>
      <c r="AX24" s="954"/>
      <c r="AY24" s="955"/>
      <c r="AZ24" s="954"/>
      <c r="BA24" s="955"/>
      <c r="BB24" s="954"/>
      <c r="BC24" s="956"/>
      <c r="BD24" s="433"/>
      <c r="BE24" s="954"/>
      <c r="BF24" s="955"/>
      <c r="BG24" s="954"/>
      <c r="BH24" s="955"/>
      <c r="BI24" s="954"/>
      <c r="BJ24" s="955"/>
      <c r="BK24" s="954"/>
      <c r="BL24" s="955"/>
      <c r="BM24" s="954"/>
      <c r="BN24" s="955"/>
      <c r="BO24" s="954"/>
      <c r="BP24" s="955"/>
      <c r="BQ24" s="954"/>
      <c r="BR24" s="955"/>
      <c r="BS24" s="954"/>
      <c r="BT24" s="955"/>
      <c r="BU24" s="954"/>
      <c r="BV24" s="955"/>
      <c r="BW24" s="954"/>
      <c r="BX24" s="955"/>
      <c r="BY24" s="954"/>
      <c r="BZ24" s="955"/>
      <c r="CA24" s="954"/>
      <c r="CB24" s="955"/>
      <c r="CC24" s="954"/>
      <c r="CD24" s="956"/>
      <c r="CE24" s="434"/>
      <c r="CF24" s="954"/>
      <c r="CG24" s="955"/>
      <c r="CH24" s="954"/>
      <c r="CI24" s="955"/>
      <c r="CJ24" s="954"/>
      <c r="CK24" s="955"/>
      <c r="CL24" s="954"/>
      <c r="CM24" s="955"/>
      <c r="CN24" s="954"/>
      <c r="CO24" s="955"/>
      <c r="CP24" s="954"/>
      <c r="CQ24" s="955"/>
      <c r="CR24" s="954"/>
      <c r="CS24" s="955"/>
      <c r="CT24" s="954"/>
      <c r="CU24" s="955"/>
      <c r="CV24" s="954"/>
      <c r="CW24" s="955"/>
      <c r="CX24" s="954"/>
      <c r="CY24" s="955"/>
      <c r="CZ24" s="954"/>
      <c r="DA24" s="955"/>
      <c r="DB24" s="954"/>
      <c r="DC24" s="955"/>
      <c r="DD24" s="954"/>
      <c r="DE24" s="956"/>
      <c r="DF24" s="806">
        <f t="shared" si="55"/>
        <v>1</v>
      </c>
      <c r="DG24" s="807">
        <f>IF(DF24=0,"",DF24/DB192)</f>
        <v>3.125E-2</v>
      </c>
      <c r="DH24" s="544"/>
      <c r="DI24" s="200">
        <v>0</v>
      </c>
      <c r="DJ24" s="200">
        <v>0</v>
      </c>
      <c r="DK24" s="935"/>
      <c r="DL24" s="438" t="s">
        <v>863</v>
      </c>
      <c r="DM24" s="408"/>
      <c r="DN24" s="408"/>
      <c r="DO24" s="408"/>
      <c r="DP24" s="408"/>
      <c r="DQ24" s="408"/>
      <c r="DR24" s="408"/>
      <c r="DS24" s="408"/>
      <c r="DT24" s="200">
        <v>0</v>
      </c>
      <c r="DU24" s="200">
        <v>0</v>
      </c>
      <c r="DV24" s="200">
        <v>0</v>
      </c>
      <c r="DW24" s="907"/>
    </row>
    <row r="25" spans="2:127" ht="15.95" customHeight="1">
      <c r="B25" s="614" t="s">
        <v>806</v>
      </c>
      <c r="C25" s="954"/>
      <c r="D25" s="955"/>
      <c r="E25" s="954"/>
      <c r="F25" s="955"/>
      <c r="G25" s="954"/>
      <c r="H25" s="955"/>
      <c r="I25" s="954"/>
      <c r="J25" s="955"/>
      <c r="K25" s="954"/>
      <c r="L25" s="955"/>
      <c r="M25" s="954"/>
      <c r="N25" s="955"/>
      <c r="O25" s="954"/>
      <c r="P25" s="955"/>
      <c r="Q25" s="954"/>
      <c r="R25" s="955"/>
      <c r="S25" s="954"/>
      <c r="T25" s="955"/>
      <c r="U25" s="954"/>
      <c r="V25" s="955"/>
      <c r="W25" s="954"/>
      <c r="X25" s="955"/>
      <c r="Y25" s="954"/>
      <c r="Z25" s="955"/>
      <c r="AA25" s="954"/>
      <c r="AB25" s="956"/>
      <c r="AC25" s="432"/>
      <c r="AD25" s="954"/>
      <c r="AE25" s="955"/>
      <c r="AF25" s="954"/>
      <c r="AG25" s="955"/>
      <c r="AH25" s="954"/>
      <c r="AI25" s="955"/>
      <c r="AJ25" s="954"/>
      <c r="AK25" s="955"/>
      <c r="AL25" s="954"/>
      <c r="AM25" s="955"/>
      <c r="AN25" s="954"/>
      <c r="AO25" s="955"/>
      <c r="AP25" s="954"/>
      <c r="AQ25" s="955"/>
      <c r="AR25" s="954"/>
      <c r="AS25" s="955"/>
      <c r="AT25" s="954"/>
      <c r="AU25" s="955"/>
      <c r="AV25" s="954"/>
      <c r="AW25" s="955"/>
      <c r="AX25" s="954"/>
      <c r="AY25" s="955"/>
      <c r="AZ25" s="954"/>
      <c r="BA25" s="955"/>
      <c r="BB25" s="954"/>
      <c r="BC25" s="956"/>
      <c r="BD25" s="433"/>
      <c r="BE25" s="954"/>
      <c r="BF25" s="955"/>
      <c r="BG25" s="954"/>
      <c r="BH25" s="955"/>
      <c r="BI25" s="954"/>
      <c r="BJ25" s="955"/>
      <c r="BK25" s="954"/>
      <c r="BL25" s="955"/>
      <c r="BM25" s="954"/>
      <c r="BN25" s="955"/>
      <c r="BO25" s="954"/>
      <c r="BP25" s="955"/>
      <c r="BQ25" s="954"/>
      <c r="BR25" s="955"/>
      <c r="BS25" s="954"/>
      <c r="BT25" s="955"/>
      <c r="BU25" s="954"/>
      <c r="BV25" s="955"/>
      <c r="BW25" s="954"/>
      <c r="BX25" s="955"/>
      <c r="BY25" s="954"/>
      <c r="BZ25" s="955"/>
      <c r="CA25" s="954"/>
      <c r="CB25" s="955"/>
      <c r="CC25" s="954"/>
      <c r="CD25" s="956"/>
      <c r="CE25" s="434"/>
      <c r="CF25" s="954"/>
      <c r="CG25" s="955"/>
      <c r="CH25" s="954"/>
      <c r="CI25" s="955"/>
      <c r="CJ25" s="954"/>
      <c r="CK25" s="955"/>
      <c r="CL25" s="954"/>
      <c r="CM25" s="955"/>
      <c r="CN25" s="954"/>
      <c r="CO25" s="955"/>
      <c r="CP25" s="954"/>
      <c r="CQ25" s="955"/>
      <c r="CR25" s="954"/>
      <c r="CS25" s="955"/>
      <c r="CT25" s="954"/>
      <c r="CU25" s="955"/>
      <c r="CV25" s="954"/>
      <c r="CW25" s="955"/>
      <c r="CX25" s="954"/>
      <c r="CY25" s="955"/>
      <c r="CZ25" s="954"/>
      <c r="DA25" s="955"/>
      <c r="DB25" s="954"/>
      <c r="DC25" s="955"/>
      <c r="DD25" s="954"/>
      <c r="DE25" s="956"/>
      <c r="DF25" s="806">
        <f t="shared" si="55"/>
        <v>0</v>
      </c>
      <c r="DG25" s="807" t="str">
        <f>IF(DF25=0,"",DF25/DB192)</f>
        <v/>
      </c>
      <c r="DH25" s="544"/>
      <c r="DI25" s="200">
        <v>0</v>
      </c>
      <c r="DJ25" s="200">
        <v>0</v>
      </c>
      <c r="DK25" s="935"/>
      <c r="DL25" s="438" t="s">
        <v>865</v>
      </c>
      <c r="DM25" s="408"/>
      <c r="DN25" s="408"/>
      <c r="DO25" s="408"/>
      <c r="DP25" s="408"/>
      <c r="DQ25" s="408"/>
      <c r="DR25" s="408"/>
      <c r="DS25" s="408"/>
      <c r="DT25" s="200">
        <v>0</v>
      </c>
      <c r="DU25" s="200">
        <v>0</v>
      </c>
      <c r="DV25" s="200">
        <v>0</v>
      </c>
      <c r="DW25" s="907"/>
    </row>
    <row r="26" spans="2:127" ht="15.95" customHeight="1">
      <c r="B26" s="614" t="s">
        <v>810</v>
      </c>
      <c r="C26" s="954"/>
      <c r="D26" s="955"/>
      <c r="E26" s="954"/>
      <c r="F26" s="955"/>
      <c r="G26" s="954"/>
      <c r="H26" s="955"/>
      <c r="I26" s="954"/>
      <c r="J26" s="955"/>
      <c r="K26" s="954"/>
      <c r="L26" s="955"/>
      <c r="M26" s="954"/>
      <c r="N26" s="955"/>
      <c r="O26" s="954"/>
      <c r="P26" s="955"/>
      <c r="Q26" s="954"/>
      <c r="R26" s="955"/>
      <c r="S26" s="954"/>
      <c r="T26" s="955"/>
      <c r="U26" s="954"/>
      <c r="V26" s="955"/>
      <c r="W26" s="954"/>
      <c r="X26" s="955"/>
      <c r="Y26" s="954"/>
      <c r="Z26" s="955"/>
      <c r="AA26" s="954"/>
      <c r="AB26" s="956"/>
      <c r="AC26" s="432"/>
      <c r="AD26" s="954"/>
      <c r="AE26" s="955"/>
      <c r="AF26" s="954"/>
      <c r="AG26" s="955"/>
      <c r="AH26" s="954"/>
      <c r="AI26" s="955"/>
      <c r="AJ26" s="954"/>
      <c r="AK26" s="955"/>
      <c r="AL26" s="954"/>
      <c r="AM26" s="955"/>
      <c r="AN26" s="954"/>
      <c r="AO26" s="955"/>
      <c r="AP26" s="954"/>
      <c r="AQ26" s="955"/>
      <c r="AR26" s="954"/>
      <c r="AS26" s="955"/>
      <c r="AT26" s="954"/>
      <c r="AU26" s="955"/>
      <c r="AV26" s="954"/>
      <c r="AW26" s="955"/>
      <c r="AX26" s="954"/>
      <c r="AY26" s="955"/>
      <c r="AZ26" s="954"/>
      <c r="BA26" s="955"/>
      <c r="BB26" s="954"/>
      <c r="BC26" s="956"/>
      <c r="BD26" s="433"/>
      <c r="BE26" s="954"/>
      <c r="BF26" s="955"/>
      <c r="BG26" s="954"/>
      <c r="BH26" s="955"/>
      <c r="BI26" s="954"/>
      <c r="BJ26" s="955"/>
      <c r="BK26" s="954"/>
      <c r="BL26" s="955"/>
      <c r="BM26" s="954"/>
      <c r="BN26" s="955"/>
      <c r="BO26" s="954"/>
      <c r="BP26" s="955"/>
      <c r="BQ26" s="954"/>
      <c r="BR26" s="955"/>
      <c r="BS26" s="954"/>
      <c r="BT26" s="955"/>
      <c r="BU26" s="954"/>
      <c r="BV26" s="955"/>
      <c r="BW26" s="954"/>
      <c r="BX26" s="955"/>
      <c r="BY26" s="954"/>
      <c r="BZ26" s="955"/>
      <c r="CA26" s="954"/>
      <c r="CB26" s="955"/>
      <c r="CC26" s="954"/>
      <c r="CD26" s="956"/>
      <c r="CE26" s="434"/>
      <c r="CF26" s="954"/>
      <c r="CG26" s="955"/>
      <c r="CH26" s="954"/>
      <c r="CI26" s="955"/>
      <c r="CJ26" s="954"/>
      <c r="CK26" s="955"/>
      <c r="CL26" s="954"/>
      <c r="CM26" s="955"/>
      <c r="CN26" s="954"/>
      <c r="CO26" s="955"/>
      <c r="CP26" s="954"/>
      <c r="CQ26" s="955"/>
      <c r="CR26" s="954"/>
      <c r="CS26" s="955"/>
      <c r="CT26" s="954"/>
      <c r="CU26" s="955"/>
      <c r="CV26" s="954"/>
      <c r="CW26" s="955"/>
      <c r="CX26" s="954"/>
      <c r="CY26" s="955"/>
      <c r="CZ26" s="954"/>
      <c r="DA26" s="955"/>
      <c r="DB26" s="954"/>
      <c r="DC26" s="955"/>
      <c r="DD26" s="954"/>
      <c r="DE26" s="956"/>
      <c r="DF26" s="806">
        <f t="shared" si="55"/>
        <v>0</v>
      </c>
      <c r="DG26" s="807" t="str">
        <f>IF(DF26=0,"",DF26/DB192)</f>
        <v/>
      </c>
      <c r="DH26" s="544"/>
      <c r="DI26" s="200">
        <v>0</v>
      </c>
      <c r="DJ26" s="200">
        <v>0</v>
      </c>
      <c r="DK26" s="935"/>
      <c r="DL26" s="438" t="s">
        <v>866</v>
      </c>
      <c r="DM26" s="408"/>
      <c r="DN26" s="408"/>
      <c r="DO26" s="408"/>
      <c r="DP26" s="408"/>
      <c r="DQ26" s="408"/>
      <c r="DR26" s="408"/>
      <c r="DS26" s="408"/>
      <c r="DT26" s="200">
        <v>0</v>
      </c>
      <c r="DU26" s="200">
        <v>0</v>
      </c>
      <c r="DV26" s="200">
        <v>0</v>
      </c>
      <c r="DW26" s="907"/>
    </row>
    <row r="27" spans="2:127" ht="15.95" customHeight="1">
      <c r="B27" s="614" t="s">
        <v>813</v>
      </c>
      <c r="C27" s="954"/>
      <c r="D27" s="955"/>
      <c r="E27" s="954"/>
      <c r="F27" s="955"/>
      <c r="G27" s="954"/>
      <c r="H27" s="955"/>
      <c r="I27" s="954"/>
      <c r="J27" s="955"/>
      <c r="K27" s="954"/>
      <c r="L27" s="955"/>
      <c r="M27" s="954"/>
      <c r="N27" s="955"/>
      <c r="O27" s="954"/>
      <c r="P27" s="955"/>
      <c r="Q27" s="954"/>
      <c r="R27" s="955"/>
      <c r="S27" s="954"/>
      <c r="T27" s="955"/>
      <c r="U27" s="954"/>
      <c r="V27" s="955"/>
      <c r="W27" s="954"/>
      <c r="X27" s="955"/>
      <c r="Y27" s="954"/>
      <c r="Z27" s="955"/>
      <c r="AA27" s="954"/>
      <c r="AB27" s="956"/>
      <c r="AC27" s="432"/>
      <c r="AD27" s="954"/>
      <c r="AE27" s="955"/>
      <c r="AF27" s="954"/>
      <c r="AG27" s="955"/>
      <c r="AH27" s="954"/>
      <c r="AI27" s="955"/>
      <c r="AJ27" s="954"/>
      <c r="AK27" s="955"/>
      <c r="AL27" s="954"/>
      <c r="AM27" s="955"/>
      <c r="AN27" s="954"/>
      <c r="AO27" s="955"/>
      <c r="AP27" s="954"/>
      <c r="AQ27" s="955"/>
      <c r="AR27" s="954"/>
      <c r="AS27" s="955"/>
      <c r="AT27" s="954"/>
      <c r="AU27" s="955"/>
      <c r="AV27" s="954"/>
      <c r="AW27" s="955"/>
      <c r="AX27" s="954"/>
      <c r="AY27" s="955"/>
      <c r="AZ27" s="954"/>
      <c r="BA27" s="955"/>
      <c r="BB27" s="954"/>
      <c r="BC27" s="956"/>
      <c r="BD27" s="433"/>
      <c r="BE27" s="954"/>
      <c r="BF27" s="955"/>
      <c r="BG27" s="954"/>
      <c r="BH27" s="955"/>
      <c r="BI27" s="954"/>
      <c r="BJ27" s="955"/>
      <c r="BK27" s="954"/>
      <c r="BL27" s="955"/>
      <c r="BM27" s="954"/>
      <c r="BN27" s="955"/>
      <c r="BO27" s="954"/>
      <c r="BP27" s="955"/>
      <c r="BQ27" s="954"/>
      <c r="BR27" s="955"/>
      <c r="BS27" s="954"/>
      <c r="BT27" s="955"/>
      <c r="BU27" s="954"/>
      <c r="BV27" s="955"/>
      <c r="BW27" s="954"/>
      <c r="BX27" s="955"/>
      <c r="BY27" s="954"/>
      <c r="BZ27" s="955"/>
      <c r="CA27" s="954"/>
      <c r="CB27" s="955"/>
      <c r="CC27" s="954"/>
      <c r="CD27" s="956"/>
      <c r="CE27" s="434"/>
      <c r="CF27" s="954"/>
      <c r="CG27" s="955"/>
      <c r="CH27" s="954"/>
      <c r="CI27" s="955"/>
      <c r="CJ27" s="954"/>
      <c r="CK27" s="955"/>
      <c r="CL27" s="954"/>
      <c r="CM27" s="955"/>
      <c r="CN27" s="954"/>
      <c r="CO27" s="955"/>
      <c r="CP27" s="954"/>
      <c r="CQ27" s="955"/>
      <c r="CR27" s="954"/>
      <c r="CS27" s="955"/>
      <c r="CT27" s="954"/>
      <c r="CU27" s="955"/>
      <c r="CV27" s="954"/>
      <c r="CW27" s="955"/>
      <c r="CX27" s="954"/>
      <c r="CY27" s="955"/>
      <c r="CZ27" s="954"/>
      <c r="DA27" s="955"/>
      <c r="DB27" s="954"/>
      <c r="DC27" s="955"/>
      <c r="DD27" s="954"/>
      <c r="DE27" s="956"/>
      <c r="DF27" s="806">
        <f t="shared" si="55"/>
        <v>0</v>
      </c>
      <c r="DG27" s="807" t="str">
        <f>IF(DF27=0,"",DF27/DB192)</f>
        <v/>
      </c>
      <c r="DH27" s="544"/>
      <c r="DI27" s="200">
        <v>0</v>
      </c>
      <c r="DJ27" s="200">
        <v>0</v>
      </c>
      <c r="DK27" s="935"/>
      <c r="DL27" s="395"/>
      <c r="DM27" s="395"/>
      <c r="DN27" s="395"/>
      <c r="DO27" s="395"/>
      <c r="DP27" s="395"/>
      <c r="DQ27" s="395"/>
      <c r="DR27" s="395"/>
      <c r="DS27" s="395"/>
      <c r="DT27" s="200">
        <v>0</v>
      </c>
      <c r="DU27" s="200">
        <v>0</v>
      </c>
      <c r="DV27" s="200">
        <v>0</v>
      </c>
      <c r="DW27" s="907"/>
    </row>
    <row r="28" spans="2:127" ht="15.95" customHeight="1">
      <c r="B28" s="614" t="s">
        <v>816</v>
      </c>
      <c r="C28" s="954"/>
      <c r="D28" s="955"/>
      <c r="E28" s="954"/>
      <c r="F28" s="955"/>
      <c r="G28" s="954"/>
      <c r="H28" s="955"/>
      <c r="I28" s="954"/>
      <c r="J28" s="955"/>
      <c r="K28" s="954"/>
      <c r="L28" s="955"/>
      <c r="M28" s="954"/>
      <c r="N28" s="955"/>
      <c r="O28" s="954"/>
      <c r="P28" s="955"/>
      <c r="Q28" s="954"/>
      <c r="R28" s="955"/>
      <c r="S28" s="954"/>
      <c r="T28" s="955"/>
      <c r="U28" s="954"/>
      <c r="V28" s="955"/>
      <c r="W28" s="954"/>
      <c r="X28" s="955"/>
      <c r="Y28" s="954"/>
      <c r="Z28" s="955"/>
      <c r="AA28" s="954"/>
      <c r="AB28" s="956"/>
      <c r="AC28" s="432"/>
      <c r="AD28" s="954"/>
      <c r="AE28" s="955"/>
      <c r="AF28" s="954"/>
      <c r="AG28" s="955"/>
      <c r="AH28" s="954"/>
      <c r="AI28" s="955"/>
      <c r="AJ28" s="954"/>
      <c r="AK28" s="955"/>
      <c r="AL28" s="954"/>
      <c r="AM28" s="955"/>
      <c r="AN28" s="954"/>
      <c r="AO28" s="955"/>
      <c r="AP28" s="954"/>
      <c r="AQ28" s="955"/>
      <c r="AR28" s="954"/>
      <c r="AS28" s="955"/>
      <c r="AT28" s="954"/>
      <c r="AU28" s="955"/>
      <c r="AV28" s="954"/>
      <c r="AW28" s="955"/>
      <c r="AX28" s="954"/>
      <c r="AY28" s="955"/>
      <c r="AZ28" s="954"/>
      <c r="BA28" s="955"/>
      <c r="BB28" s="954"/>
      <c r="BC28" s="956"/>
      <c r="BD28" s="433"/>
      <c r="BE28" s="954"/>
      <c r="BF28" s="955"/>
      <c r="BG28" s="954"/>
      <c r="BH28" s="955"/>
      <c r="BI28" s="954"/>
      <c r="BJ28" s="955"/>
      <c r="BK28" s="954"/>
      <c r="BL28" s="955"/>
      <c r="BM28" s="954"/>
      <c r="BN28" s="955"/>
      <c r="BO28" s="954"/>
      <c r="BP28" s="955"/>
      <c r="BQ28" s="954"/>
      <c r="BR28" s="955"/>
      <c r="BS28" s="954"/>
      <c r="BT28" s="955"/>
      <c r="BU28" s="954"/>
      <c r="BV28" s="955"/>
      <c r="BW28" s="954"/>
      <c r="BX28" s="955"/>
      <c r="BY28" s="954"/>
      <c r="BZ28" s="955"/>
      <c r="CA28" s="954"/>
      <c r="CB28" s="955"/>
      <c r="CC28" s="954"/>
      <c r="CD28" s="956"/>
      <c r="CE28" s="434"/>
      <c r="CF28" s="954"/>
      <c r="CG28" s="955"/>
      <c r="CH28" s="954"/>
      <c r="CI28" s="955"/>
      <c r="CJ28" s="954"/>
      <c r="CK28" s="955"/>
      <c r="CL28" s="954"/>
      <c r="CM28" s="955"/>
      <c r="CN28" s="954"/>
      <c r="CO28" s="955"/>
      <c r="CP28" s="954"/>
      <c r="CQ28" s="955"/>
      <c r="CR28" s="954"/>
      <c r="CS28" s="955"/>
      <c r="CT28" s="954"/>
      <c r="CU28" s="955"/>
      <c r="CV28" s="954"/>
      <c r="CW28" s="955"/>
      <c r="CX28" s="954"/>
      <c r="CY28" s="955"/>
      <c r="CZ28" s="954"/>
      <c r="DA28" s="955"/>
      <c r="DB28" s="954"/>
      <c r="DC28" s="955"/>
      <c r="DD28" s="954"/>
      <c r="DE28" s="956"/>
      <c r="DF28" s="806">
        <f t="shared" si="55"/>
        <v>0</v>
      </c>
      <c r="DG28" s="807" t="str">
        <f>IF(DF28=0,"",DF28/DB192)</f>
        <v/>
      </c>
      <c r="DH28" s="544"/>
      <c r="DI28" s="200">
        <v>0</v>
      </c>
      <c r="DJ28" s="200">
        <v>0</v>
      </c>
      <c r="DK28" s="935"/>
      <c r="DL28" s="3092" t="s">
        <v>1118</v>
      </c>
      <c r="DM28" s="3092"/>
      <c r="DN28" s="3092"/>
      <c r="DO28" s="3092"/>
      <c r="DP28" s="3092"/>
      <c r="DQ28" s="3092"/>
      <c r="DR28" s="3092"/>
      <c r="DS28" s="3092"/>
      <c r="DT28" s="200">
        <v>0</v>
      </c>
      <c r="DU28" s="200">
        <v>0</v>
      </c>
      <c r="DV28" s="200">
        <v>0</v>
      </c>
      <c r="DW28" s="907"/>
    </row>
    <row r="29" spans="2:127" ht="15.95" customHeight="1">
      <c r="B29" s="614" t="s">
        <v>819</v>
      </c>
      <c r="C29" s="954"/>
      <c r="D29" s="955"/>
      <c r="E29" s="954"/>
      <c r="F29" s="955"/>
      <c r="G29" s="954"/>
      <c r="H29" s="955"/>
      <c r="I29" s="954"/>
      <c r="J29" s="955"/>
      <c r="K29" s="954"/>
      <c r="L29" s="955"/>
      <c r="M29" s="954"/>
      <c r="N29" s="955"/>
      <c r="O29" s="954"/>
      <c r="P29" s="955"/>
      <c r="Q29" s="954"/>
      <c r="R29" s="955"/>
      <c r="S29" s="954"/>
      <c r="T29" s="955"/>
      <c r="U29" s="954"/>
      <c r="V29" s="955"/>
      <c r="W29" s="954"/>
      <c r="X29" s="955"/>
      <c r="Y29" s="954"/>
      <c r="Z29" s="955"/>
      <c r="AA29" s="954"/>
      <c r="AB29" s="956"/>
      <c r="AC29" s="432"/>
      <c r="AD29" s="954"/>
      <c r="AE29" s="955"/>
      <c r="AF29" s="954"/>
      <c r="AG29" s="955"/>
      <c r="AH29" s="954"/>
      <c r="AI29" s="955"/>
      <c r="AJ29" s="954"/>
      <c r="AK29" s="955"/>
      <c r="AL29" s="954"/>
      <c r="AM29" s="955"/>
      <c r="AN29" s="954"/>
      <c r="AO29" s="955"/>
      <c r="AP29" s="954"/>
      <c r="AQ29" s="955"/>
      <c r="AR29" s="954"/>
      <c r="AS29" s="955"/>
      <c r="AT29" s="954"/>
      <c r="AU29" s="955"/>
      <c r="AV29" s="954"/>
      <c r="AW29" s="955"/>
      <c r="AX29" s="954"/>
      <c r="AY29" s="955"/>
      <c r="AZ29" s="954"/>
      <c r="BA29" s="955"/>
      <c r="BB29" s="954"/>
      <c r="BC29" s="956"/>
      <c r="BD29" s="433"/>
      <c r="BE29" s="954"/>
      <c r="BF29" s="955"/>
      <c r="BG29" s="954"/>
      <c r="BH29" s="955"/>
      <c r="BI29" s="954"/>
      <c r="BJ29" s="955"/>
      <c r="BK29" s="954"/>
      <c r="BL29" s="955"/>
      <c r="BM29" s="954"/>
      <c r="BN29" s="955"/>
      <c r="BO29" s="954"/>
      <c r="BP29" s="955"/>
      <c r="BQ29" s="954"/>
      <c r="BR29" s="955"/>
      <c r="BS29" s="954"/>
      <c r="BT29" s="955"/>
      <c r="BU29" s="954"/>
      <c r="BV29" s="955"/>
      <c r="BW29" s="954"/>
      <c r="BX29" s="955"/>
      <c r="BY29" s="954"/>
      <c r="BZ29" s="955"/>
      <c r="CA29" s="954"/>
      <c r="CB29" s="955"/>
      <c r="CC29" s="954"/>
      <c r="CD29" s="956"/>
      <c r="CE29" s="434"/>
      <c r="CF29" s="954"/>
      <c r="CG29" s="955"/>
      <c r="CH29" s="954"/>
      <c r="CI29" s="955"/>
      <c r="CJ29" s="954"/>
      <c r="CK29" s="955"/>
      <c r="CL29" s="954"/>
      <c r="CM29" s="955"/>
      <c r="CN29" s="954"/>
      <c r="CO29" s="955"/>
      <c r="CP29" s="954"/>
      <c r="CQ29" s="955"/>
      <c r="CR29" s="954"/>
      <c r="CS29" s="955"/>
      <c r="CT29" s="954"/>
      <c r="CU29" s="955"/>
      <c r="CV29" s="954"/>
      <c r="CW29" s="955"/>
      <c r="CX29" s="954"/>
      <c r="CY29" s="955"/>
      <c r="CZ29" s="954"/>
      <c r="DA29" s="955"/>
      <c r="DB29" s="954"/>
      <c r="DC29" s="955"/>
      <c r="DD29" s="954"/>
      <c r="DE29" s="956"/>
      <c r="DF29" s="806">
        <f t="shared" si="55"/>
        <v>0</v>
      </c>
      <c r="DG29" s="807" t="str">
        <f>IF(DF29=0,"",DF29/DB192)</f>
        <v/>
      </c>
      <c r="DH29" s="544"/>
      <c r="DI29" s="200">
        <v>0</v>
      </c>
      <c r="DJ29" s="200">
        <v>0</v>
      </c>
      <c r="DK29" s="935"/>
      <c r="DL29" s="3092"/>
      <c r="DM29" s="3092"/>
      <c r="DN29" s="3092"/>
      <c r="DO29" s="3092"/>
      <c r="DP29" s="3092"/>
      <c r="DQ29" s="3092"/>
      <c r="DR29" s="3092"/>
      <c r="DS29" s="3092"/>
      <c r="DT29" s="200">
        <v>0</v>
      </c>
      <c r="DU29" s="200">
        <v>0</v>
      </c>
      <c r="DV29" s="200">
        <v>0</v>
      </c>
      <c r="DW29" s="907"/>
    </row>
    <row r="30" spans="2:127" ht="15.95" customHeight="1">
      <c r="B30" s="614" t="s">
        <v>822</v>
      </c>
      <c r="C30" s="954"/>
      <c r="D30" s="955"/>
      <c r="E30" s="954"/>
      <c r="F30" s="955"/>
      <c r="G30" s="954"/>
      <c r="H30" s="955"/>
      <c r="I30" s="954"/>
      <c r="J30" s="955"/>
      <c r="K30" s="954"/>
      <c r="L30" s="955"/>
      <c r="M30" s="954"/>
      <c r="N30" s="955"/>
      <c r="O30" s="954"/>
      <c r="P30" s="955"/>
      <c r="Q30" s="954"/>
      <c r="R30" s="955"/>
      <c r="S30" s="954"/>
      <c r="T30" s="955"/>
      <c r="U30" s="954"/>
      <c r="V30" s="955"/>
      <c r="W30" s="954"/>
      <c r="X30" s="955"/>
      <c r="Y30" s="954"/>
      <c r="Z30" s="955"/>
      <c r="AA30" s="954"/>
      <c r="AB30" s="956"/>
      <c r="AC30" s="432"/>
      <c r="AD30" s="954"/>
      <c r="AE30" s="955"/>
      <c r="AF30" s="954"/>
      <c r="AG30" s="955"/>
      <c r="AH30" s="954"/>
      <c r="AI30" s="955"/>
      <c r="AJ30" s="954"/>
      <c r="AK30" s="955"/>
      <c r="AL30" s="954"/>
      <c r="AM30" s="955"/>
      <c r="AN30" s="954"/>
      <c r="AO30" s="955"/>
      <c r="AP30" s="954"/>
      <c r="AQ30" s="955"/>
      <c r="AR30" s="954"/>
      <c r="AS30" s="955"/>
      <c r="AT30" s="954"/>
      <c r="AU30" s="955"/>
      <c r="AV30" s="954"/>
      <c r="AW30" s="955"/>
      <c r="AX30" s="954"/>
      <c r="AY30" s="955"/>
      <c r="AZ30" s="954"/>
      <c r="BA30" s="955"/>
      <c r="BB30" s="954"/>
      <c r="BC30" s="956"/>
      <c r="BD30" s="433"/>
      <c r="BE30" s="954"/>
      <c r="BF30" s="955"/>
      <c r="BG30" s="954"/>
      <c r="BH30" s="955"/>
      <c r="BI30" s="954"/>
      <c r="BJ30" s="955"/>
      <c r="BK30" s="954"/>
      <c r="BL30" s="955"/>
      <c r="BM30" s="954"/>
      <c r="BN30" s="955"/>
      <c r="BO30" s="954"/>
      <c r="BP30" s="955"/>
      <c r="BQ30" s="954"/>
      <c r="BR30" s="955"/>
      <c r="BS30" s="954"/>
      <c r="BT30" s="955"/>
      <c r="BU30" s="954"/>
      <c r="BV30" s="955"/>
      <c r="BW30" s="954"/>
      <c r="BX30" s="955"/>
      <c r="BY30" s="954"/>
      <c r="BZ30" s="955"/>
      <c r="CA30" s="954"/>
      <c r="CB30" s="955"/>
      <c r="CC30" s="954"/>
      <c r="CD30" s="956"/>
      <c r="CE30" s="434"/>
      <c r="CF30" s="954"/>
      <c r="CG30" s="955"/>
      <c r="CH30" s="954"/>
      <c r="CI30" s="955"/>
      <c r="CJ30" s="954"/>
      <c r="CK30" s="955"/>
      <c r="CL30" s="954"/>
      <c r="CM30" s="955"/>
      <c r="CN30" s="954"/>
      <c r="CO30" s="955"/>
      <c r="CP30" s="954"/>
      <c r="CQ30" s="955"/>
      <c r="CR30" s="954"/>
      <c r="CS30" s="955"/>
      <c r="CT30" s="954"/>
      <c r="CU30" s="955"/>
      <c r="CV30" s="954"/>
      <c r="CW30" s="955"/>
      <c r="CX30" s="954"/>
      <c r="CY30" s="955"/>
      <c r="CZ30" s="954"/>
      <c r="DA30" s="955"/>
      <c r="DB30" s="954"/>
      <c r="DC30" s="955"/>
      <c r="DD30" s="954"/>
      <c r="DE30" s="956"/>
      <c r="DF30" s="806">
        <f t="shared" si="55"/>
        <v>0</v>
      </c>
      <c r="DG30" s="807" t="str">
        <f>IF(DF30=0,"",DF30/DB192)</f>
        <v/>
      </c>
      <c r="DH30" s="544"/>
      <c r="DI30" s="200">
        <v>0</v>
      </c>
      <c r="DJ30" s="200">
        <v>0</v>
      </c>
      <c r="DK30" s="935"/>
      <c r="DL30" s="395"/>
      <c r="DM30" s="395"/>
      <c r="DN30" s="395"/>
      <c r="DO30" s="395"/>
      <c r="DP30" s="395"/>
      <c r="DQ30" s="395"/>
      <c r="DR30" s="957"/>
      <c r="DS30" s="395"/>
      <c r="DT30" s="200">
        <v>0</v>
      </c>
      <c r="DU30" s="200">
        <v>0</v>
      </c>
      <c r="DV30" s="200">
        <v>0</v>
      </c>
      <c r="DW30" s="907"/>
    </row>
    <row r="31" spans="2:127" ht="15.95" customHeight="1">
      <c r="B31" s="614" t="s">
        <v>825</v>
      </c>
      <c r="C31" s="954"/>
      <c r="D31" s="955"/>
      <c r="E31" s="954"/>
      <c r="F31" s="955"/>
      <c r="G31" s="954"/>
      <c r="H31" s="955"/>
      <c r="I31" s="954"/>
      <c r="J31" s="955"/>
      <c r="K31" s="954"/>
      <c r="L31" s="955"/>
      <c r="M31" s="954"/>
      <c r="N31" s="955"/>
      <c r="O31" s="954"/>
      <c r="P31" s="955"/>
      <c r="Q31" s="954"/>
      <c r="R31" s="955"/>
      <c r="S31" s="954"/>
      <c r="T31" s="955"/>
      <c r="U31" s="954"/>
      <c r="V31" s="955"/>
      <c r="W31" s="954"/>
      <c r="X31" s="955"/>
      <c r="Y31" s="954"/>
      <c r="Z31" s="955"/>
      <c r="AA31" s="954"/>
      <c r="AB31" s="956"/>
      <c r="AC31" s="432"/>
      <c r="AD31" s="954"/>
      <c r="AE31" s="955"/>
      <c r="AF31" s="954"/>
      <c r="AG31" s="955"/>
      <c r="AH31" s="954"/>
      <c r="AI31" s="955"/>
      <c r="AJ31" s="954"/>
      <c r="AK31" s="955"/>
      <c r="AL31" s="954"/>
      <c r="AM31" s="955"/>
      <c r="AN31" s="954"/>
      <c r="AO31" s="955"/>
      <c r="AP31" s="954"/>
      <c r="AQ31" s="955"/>
      <c r="AR31" s="954"/>
      <c r="AS31" s="955"/>
      <c r="AT31" s="954"/>
      <c r="AU31" s="955"/>
      <c r="AV31" s="954"/>
      <c r="AW31" s="955"/>
      <c r="AX31" s="954"/>
      <c r="AY31" s="955"/>
      <c r="AZ31" s="954"/>
      <c r="BA31" s="955"/>
      <c r="BB31" s="954"/>
      <c r="BC31" s="956"/>
      <c r="BD31" s="433"/>
      <c r="BE31" s="954"/>
      <c r="BF31" s="955"/>
      <c r="BG31" s="954"/>
      <c r="BH31" s="955"/>
      <c r="BI31" s="954"/>
      <c r="BJ31" s="955"/>
      <c r="BK31" s="954"/>
      <c r="BL31" s="955"/>
      <c r="BM31" s="954"/>
      <c r="BN31" s="955"/>
      <c r="BO31" s="954"/>
      <c r="BP31" s="955"/>
      <c r="BQ31" s="954"/>
      <c r="BR31" s="955"/>
      <c r="BS31" s="954"/>
      <c r="BT31" s="955"/>
      <c r="BU31" s="954"/>
      <c r="BV31" s="955"/>
      <c r="BW31" s="954"/>
      <c r="BX31" s="955"/>
      <c r="BY31" s="954"/>
      <c r="BZ31" s="955"/>
      <c r="CA31" s="954"/>
      <c r="CB31" s="955"/>
      <c r="CC31" s="954"/>
      <c r="CD31" s="956"/>
      <c r="CE31" s="434"/>
      <c r="CF31" s="954"/>
      <c r="CG31" s="955"/>
      <c r="CH31" s="954"/>
      <c r="CI31" s="955"/>
      <c r="CJ31" s="954"/>
      <c r="CK31" s="955"/>
      <c r="CL31" s="954"/>
      <c r="CM31" s="955"/>
      <c r="CN31" s="954"/>
      <c r="CO31" s="955"/>
      <c r="CP31" s="954"/>
      <c r="CQ31" s="955"/>
      <c r="CR31" s="954"/>
      <c r="CS31" s="955"/>
      <c r="CT31" s="954"/>
      <c r="CU31" s="955"/>
      <c r="CV31" s="954"/>
      <c r="CW31" s="955"/>
      <c r="CX31" s="954"/>
      <c r="CY31" s="955"/>
      <c r="CZ31" s="954"/>
      <c r="DA31" s="955"/>
      <c r="DB31" s="954"/>
      <c r="DC31" s="955"/>
      <c r="DD31" s="954"/>
      <c r="DE31" s="956"/>
      <c r="DF31" s="806">
        <f t="shared" si="55"/>
        <v>0</v>
      </c>
      <c r="DG31" s="807" t="str">
        <f>IF(DF31=0,"",DF31/DB192)</f>
        <v/>
      </c>
      <c r="DH31" s="544"/>
      <c r="DI31" s="200">
        <v>0</v>
      </c>
      <c r="DJ31" s="200">
        <v>0</v>
      </c>
      <c r="DK31" s="935"/>
      <c r="DL31" s="439" t="s">
        <v>1077</v>
      </c>
      <c r="DM31" s="408"/>
      <c r="DN31" s="408"/>
      <c r="DO31" s="408"/>
      <c r="DP31" s="408"/>
      <c r="DQ31" s="408"/>
      <c r="DR31" s="958"/>
      <c r="DS31" s="408"/>
      <c r="DT31" s="200">
        <v>0</v>
      </c>
      <c r="DU31" s="200">
        <v>0</v>
      </c>
      <c r="DV31" s="200">
        <v>0</v>
      </c>
      <c r="DW31" s="907"/>
    </row>
    <row r="32" spans="2:127" ht="15.95" customHeight="1">
      <c r="B32" s="614" t="s">
        <v>827</v>
      </c>
      <c r="C32" s="954"/>
      <c r="D32" s="955"/>
      <c r="E32" s="954"/>
      <c r="F32" s="955"/>
      <c r="G32" s="954"/>
      <c r="H32" s="955"/>
      <c r="I32" s="954"/>
      <c r="J32" s="955"/>
      <c r="K32" s="954"/>
      <c r="L32" s="955"/>
      <c r="M32" s="954"/>
      <c r="N32" s="955"/>
      <c r="O32" s="954"/>
      <c r="P32" s="955"/>
      <c r="Q32" s="954"/>
      <c r="R32" s="955"/>
      <c r="S32" s="954"/>
      <c r="T32" s="955"/>
      <c r="U32" s="954"/>
      <c r="V32" s="955"/>
      <c r="W32" s="954"/>
      <c r="X32" s="955"/>
      <c r="Y32" s="954"/>
      <c r="Z32" s="955"/>
      <c r="AA32" s="954"/>
      <c r="AB32" s="956"/>
      <c r="AC32" s="432"/>
      <c r="AD32" s="954"/>
      <c r="AE32" s="955"/>
      <c r="AF32" s="954"/>
      <c r="AG32" s="955"/>
      <c r="AH32" s="954"/>
      <c r="AI32" s="955"/>
      <c r="AJ32" s="954"/>
      <c r="AK32" s="955"/>
      <c r="AL32" s="954"/>
      <c r="AM32" s="955"/>
      <c r="AN32" s="954"/>
      <c r="AO32" s="955"/>
      <c r="AP32" s="954"/>
      <c r="AQ32" s="955"/>
      <c r="AR32" s="954"/>
      <c r="AS32" s="955"/>
      <c r="AT32" s="954"/>
      <c r="AU32" s="955"/>
      <c r="AV32" s="954"/>
      <c r="AW32" s="955"/>
      <c r="AX32" s="954"/>
      <c r="AY32" s="955"/>
      <c r="AZ32" s="954"/>
      <c r="BA32" s="955"/>
      <c r="BB32" s="954"/>
      <c r="BC32" s="956"/>
      <c r="BD32" s="433"/>
      <c r="BE32" s="954"/>
      <c r="BF32" s="955"/>
      <c r="BG32" s="954"/>
      <c r="BH32" s="955"/>
      <c r="BI32" s="954"/>
      <c r="BJ32" s="955"/>
      <c r="BK32" s="954"/>
      <c r="BL32" s="955"/>
      <c r="BM32" s="954"/>
      <c r="BN32" s="955"/>
      <c r="BO32" s="954"/>
      <c r="BP32" s="955"/>
      <c r="BQ32" s="954"/>
      <c r="BR32" s="955"/>
      <c r="BS32" s="954"/>
      <c r="BT32" s="955"/>
      <c r="BU32" s="954"/>
      <c r="BV32" s="955"/>
      <c r="BW32" s="954"/>
      <c r="BX32" s="955"/>
      <c r="BY32" s="954"/>
      <c r="BZ32" s="955"/>
      <c r="CA32" s="954"/>
      <c r="CB32" s="955"/>
      <c r="CC32" s="954"/>
      <c r="CD32" s="956"/>
      <c r="CE32" s="434"/>
      <c r="CF32" s="954"/>
      <c r="CG32" s="955"/>
      <c r="CH32" s="954"/>
      <c r="CI32" s="955"/>
      <c r="CJ32" s="954"/>
      <c r="CK32" s="955"/>
      <c r="CL32" s="954"/>
      <c r="CM32" s="955"/>
      <c r="CN32" s="954"/>
      <c r="CO32" s="955"/>
      <c r="CP32" s="954"/>
      <c r="CQ32" s="955"/>
      <c r="CR32" s="954"/>
      <c r="CS32" s="955"/>
      <c r="CT32" s="954"/>
      <c r="CU32" s="955"/>
      <c r="CV32" s="954"/>
      <c r="CW32" s="955"/>
      <c r="CX32" s="954"/>
      <c r="CY32" s="955"/>
      <c r="CZ32" s="954"/>
      <c r="DA32" s="955"/>
      <c r="DB32" s="954"/>
      <c r="DC32" s="955"/>
      <c r="DD32" s="954"/>
      <c r="DE32" s="956"/>
      <c r="DF32" s="806">
        <f t="shared" si="55"/>
        <v>0</v>
      </c>
      <c r="DG32" s="807" t="str">
        <f>IF(DF32=0,"",DF32/DB192)</f>
        <v/>
      </c>
      <c r="DH32" s="544"/>
      <c r="DI32" s="200">
        <v>0</v>
      </c>
      <c r="DJ32" s="200">
        <v>0</v>
      </c>
      <c r="DK32" s="935"/>
      <c r="DL32" s="439" t="s">
        <v>1078</v>
      </c>
      <c r="DM32" s="408"/>
      <c r="DN32" s="408"/>
      <c r="DO32" s="408"/>
      <c r="DP32" s="408"/>
      <c r="DQ32" s="408"/>
      <c r="DR32" s="958"/>
      <c r="DS32" s="408"/>
      <c r="DT32" s="200">
        <v>0</v>
      </c>
      <c r="DU32" s="200">
        <v>0</v>
      </c>
      <c r="DV32" s="200">
        <v>0</v>
      </c>
      <c r="DW32" s="907"/>
    </row>
    <row r="33" spans="2:127" ht="15.95" customHeight="1">
      <c r="B33" s="614" t="s">
        <v>829</v>
      </c>
      <c r="C33" s="954"/>
      <c r="D33" s="955"/>
      <c r="E33" s="954"/>
      <c r="F33" s="955"/>
      <c r="G33" s="954"/>
      <c r="H33" s="955"/>
      <c r="I33" s="954"/>
      <c r="J33" s="955"/>
      <c r="K33" s="954"/>
      <c r="L33" s="955"/>
      <c r="M33" s="954"/>
      <c r="N33" s="955"/>
      <c r="O33" s="954"/>
      <c r="P33" s="955"/>
      <c r="Q33" s="954"/>
      <c r="R33" s="955"/>
      <c r="S33" s="954"/>
      <c r="T33" s="955"/>
      <c r="U33" s="954"/>
      <c r="V33" s="955"/>
      <c r="W33" s="954"/>
      <c r="X33" s="955"/>
      <c r="Y33" s="954"/>
      <c r="Z33" s="955"/>
      <c r="AA33" s="954"/>
      <c r="AB33" s="956"/>
      <c r="AC33" s="432"/>
      <c r="AD33" s="954"/>
      <c r="AE33" s="955"/>
      <c r="AF33" s="954"/>
      <c r="AG33" s="955"/>
      <c r="AH33" s="954"/>
      <c r="AI33" s="955"/>
      <c r="AJ33" s="954"/>
      <c r="AK33" s="955"/>
      <c r="AL33" s="954"/>
      <c r="AM33" s="955"/>
      <c r="AN33" s="954"/>
      <c r="AO33" s="955"/>
      <c r="AP33" s="954"/>
      <c r="AQ33" s="955"/>
      <c r="AR33" s="954"/>
      <c r="AS33" s="955"/>
      <c r="AT33" s="954"/>
      <c r="AU33" s="955"/>
      <c r="AV33" s="954"/>
      <c r="AW33" s="955"/>
      <c r="AX33" s="954"/>
      <c r="AY33" s="955"/>
      <c r="AZ33" s="954"/>
      <c r="BA33" s="955"/>
      <c r="BB33" s="954"/>
      <c r="BC33" s="956"/>
      <c r="BD33" s="433"/>
      <c r="BE33" s="954"/>
      <c r="BF33" s="955"/>
      <c r="BG33" s="954"/>
      <c r="BH33" s="955"/>
      <c r="BI33" s="954"/>
      <c r="BJ33" s="955"/>
      <c r="BK33" s="954"/>
      <c r="BL33" s="955"/>
      <c r="BM33" s="954"/>
      <c r="BN33" s="955"/>
      <c r="BO33" s="954"/>
      <c r="BP33" s="955"/>
      <c r="BQ33" s="954"/>
      <c r="BR33" s="955"/>
      <c r="BS33" s="954"/>
      <c r="BT33" s="955"/>
      <c r="BU33" s="954"/>
      <c r="BV33" s="955"/>
      <c r="BW33" s="954"/>
      <c r="BX33" s="955"/>
      <c r="BY33" s="954"/>
      <c r="BZ33" s="955"/>
      <c r="CA33" s="954"/>
      <c r="CB33" s="955"/>
      <c r="CC33" s="954"/>
      <c r="CD33" s="956"/>
      <c r="CE33" s="434"/>
      <c r="CF33" s="954"/>
      <c r="CG33" s="955"/>
      <c r="CH33" s="954"/>
      <c r="CI33" s="955"/>
      <c r="CJ33" s="954"/>
      <c r="CK33" s="955"/>
      <c r="CL33" s="954"/>
      <c r="CM33" s="955"/>
      <c r="CN33" s="954"/>
      <c r="CO33" s="955"/>
      <c r="CP33" s="954"/>
      <c r="CQ33" s="955"/>
      <c r="CR33" s="954"/>
      <c r="CS33" s="955"/>
      <c r="CT33" s="954"/>
      <c r="CU33" s="955"/>
      <c r="CV33" s="954"/>
      <c r="CW33" s="955"/>
      <c r="CX33" s="954"/>
      <c r="CY33" s="955"/>
      <c r="CZ33" s="954"/>
      <c r="DA33" s="955"/>
      <c r="DB33" s="954"/>
      <c r="DC33" s="955"/>
      <c r="DD33" s="954"/>
      <c r="DE33" s="956"/>
      <c r="DF33" s="806">
        <f t="shared" si="55"/>
        <v>0</v>
      </c>
      <c r="DG33" s="807" t="str">
        <f>IF(DF33=0,"",DF33/DB192)</f>
        <v/>
      </c>
      <c r="DH33" s="544"/>
      <c r="DI33" s="200">
        <v>0</v>
      </c>
      <c r="DJ33" s="200">
        <v>0</v>
      </c>
      <c r="DK33" s="935"/>
      <c r="DL33" s="443" t="s">
        <v>1079</v>
      </c>
      <c r="DM33" s="408"/>
      <c r="DN33" s="408"/>
      <c r="DO33" s="408"/>
      <c r="DP33" s="408"/>
      <c r="DQ33" s="408"/>
      <c r="DR33" s="958"/>
      <c r="DS33" s="408"/>
      <c r="DT33" s="200">
        <v>0</v>
      </c>
      <c r="DU33" s="200">
        <v>0</v>
      </c>
      <c r="DV33" s="200">
        <v>0</v>
      </c>
      <c r="DW33" s="907"/>
    </row>
    <row r="34" spans="2:127" ht="15.95" customHeight="1">
      <c r="B34" s="614" t="s">
        <v>831</v>
      </c>
      <c r="C34" s="954"/>
      <c r="D34" s="955"/>
      <c r="E34" s="954"/>
      <c r="F34" s="955"/>
      <c r="G34" s="954"/>
      <c r="H34" s="955"/>
      <c r="I34" s="954"/>
      <c r="J34" s="955"/>
      <c r="K34" s="954"/>
      <c r="L34" s="955"/>
      <c r="M34" s="954"/>
      <c r="N34" s="955"/>
      <c r="O34" s="954"/>
      <c r="P34" s="955"/>
      <c r="Q34" s="954"/>
      <c r="R34" s="955"/>
      <c r="S34" s="954"/>
      <c r="T34" s="955"/>
      <c r="U34" s="954"/>
      <c r="V34" s="955"/>
      <c r="W34" s="954"/>
      <c r="X34" s="955"/>
      <c r="Y34" s="954"/>
      <c r="Z34" s="955"/>
      <c r="AA34" s="954"/>
      <c r="AB34" s="956"/>
      <c r="AC34" s="432"/>
      <c r="AD34" s="954"/>
      <c r="AE34" s="955"/>
      <c r="AF34" s="954"/>
      <c r="AG34" s="955"/>
      <c r="AH34" s="954"/>
      <c r="AI34" s="955"/>
      <c r="AJ34" s="954"/>
      <c r="AK34" s="955"/>
      <c r="AL34" s="954"/>
      <c r="AM34" s="955"/>
      <c r="AN34" s="954"/>
      <c r="AO34" s="955"/>
      <c r="AP34" s="954"/>
      <c r="AQ34" s="955"/>
      <c r="AR34" s="954"/>
      <c r="AS34" s="955"/>
      <c r="AT34" s="954"/>
      <c r="AU34" s="955"/>
      <c r="AV34" s="954"/>
      <c r="AW34" s="955"/>
      <c r="AX34" s="954"/>
      <c r="AY34" s="955"/>
      <c r="AZ34" s="954"/>
      <c r="BA34" s="955"/>
      <c r="BB34" s="954"/>
      <c r="BC34" s="956"/>
      <c r="BD34" s="433"/>
      <c r="BE34" s="954"/>
      <c r="BF34" s="955"/>
      <c r="BG34" s="954"/>
      <c r="BH34" s="955"/>
      <c r="BI34" s="954"/>
      <c r="BJ34" s="955"/>
      <c r="BK34" s="954"/>
      <c r="BL34" s="955"/>
      <c r="BM34" s="954"/>
      <c r="BN34" s="955"/>
      <c r="BO34" s="954"/>
      <c r="BP34" s="955"/>
      <c r="BQ34" s="954"/>
      <c r="BR34" s="955"/>
      <c r="BS34" s="954"/>
      <c r="BT34" s="955"/>
      <c r="BU34" s="954"/>
      <c r="BV34" s="955"/>
      <c r="BW34" s="954"/>
      <c r="BX34" s="955"/>
      <c r="BY34" s="954"/>
      <c r="BZ34" s="955"/>
      <c r="CA34" s="954"/>
      <c r="CB34" s="955"/>
      <c r="CC34" s="954"/>
      <c r="CD34" s="956"/>
      <c r="CE34" s="434"/>
      <c r="CF34" s="954"/>
      <c r="CG34" s="955"/>
      <c r="CH34" s="954"/>
      <c r="CI34" s="955"/>
      <c r="CJ34" s="954"/>
      <c r="CK34" s="955"/>
      <c r="CL34" s="954"/>
      <c r="CM34" s="955"/>
      <c r="CN34" s="954"/>
      <c r="CO34" s="955"/>
      <c r="CP34" s="954"/>
      <c r="CQ34" s="955"/>
      <c r="CR34" s="954"/>
      <c r="CS34" s="955"/>
      <c r="CT34" s="954"/>
      <c r="CU34" s="955"/>
      <c r="CV34" s="954"/>
      <c r="CW34" s="955"/>
      <c r="CX34" s="954"/>
      <c r="CY34" s="955"/>
      <c r="CZ34" s="954"/>
      <c r="DA34" s="955"/>
      <c r="DB34" s="954"/>
      <c r="DC34" s="955"/>
      <c r="DD34" s="954"/>
      <c r="DE34" s="956"/>
      <c r="DF34" s="806">
        <f t="shared" si="55"/>
        <v>0</v>
      </c>
      <c r="DG34" s="807" t="str">
        <f>IF(DF34=0,"",DF34/DB192)</f>
        <v/>
      </c>
      <c r="DH34" s="544"/>
      <c r="DI34" s="200">
        <v>0</v>
      </c>
      <c r="DJ34" s="200">
        <v>0</v>
      </c>
      <c r="DK34" s="935"/>
      <c r="DL34" s="447" t="s">
        <v>1119</v>
      </c>
      <c r="DM34" s="408"/>
      <c r="DN34" s="408"/>
      <c r="DO34" s="408"/>
      <c r="DP34" s="408"/>
      <c r="DQ34" s="408"/>
      <c r="DR34" s="958"/>
      <c r="DS34" s="408"/>
      <c r="DT34" s="200">
        <v>0</v>
      </c>
      <c r="DU34" s="200">
        <v>0</v>
      </c>
      <c r="DV34" s="200">
        <v>0</v>
      </c>
      <c r="DW34" s="907"/>
    </row>
    <row r="35" spans="2:127" ht="15.95" customHeight="1">
      <c r="B35" s="614" t="s">
        <v>833</v>
      </c>
      <c r="C35" s="954"/>
      <c r="D35" s="955"/>
      <c r="E35" s="954"/>
      <c r="F35" s="955"/>
      <c r="G35" s="954"/>
      <c r="H35" s="955"/>
      <c r="I35" s="954"/>
      <c r="J35" s="955"/>
      <c r="K35" s="954"/>
      <c r="L35" s="955"/>
      <c r="M35" s="954"/>
      <c r="N35" s="955"/>
      <c r="O35" s="954"/>
      <c r="P35" s="955"/>
      <c r="Q35" s="954"/>
      <c r="R35" s="955"/>
      <c r="S35" s="954"/>
      <c r="T35" s="955"/>
      <c r="U35" s="954"/>
      <c r="V35" s="955"/>
      <c r="W35" s="954"/>
      <c r="X35" s="955"/>
      <c r="Y35" s="954"/>
      <c r="Z35" s="955"/>
      <c r="AA35" s="954"/>
      <c r="AB35" s="956"/>
      <c r="AC35" s="432"/>
      <c r="AD35" s="954"/>
      <c r="AE35" s="955"/>
      <c r="AF35" s="954"/>
      <c r="AG35" s="955"/>
      <c r="AH35" s="954"/>
      <c r="AI35" s="955"/>
      <c r="AJ35" s="954"/>
      <c r="AK35" s="955"/>
      <c r="AL35" s="954"/>
      <c r="AM35" s="955"/>
      <c r="AN35" s="954"/>
      <c r="AO35" s="955"/>
      <c r="AP35" s="954"/>
      <c r="AQ35" s="955"/>
      <c r="AR35" s="954"/>
      <c r="AS35" s="955"/>
      <c r="AT35" s="954"/>
      <c r="AU35" s="955"/>
      <c r="AV35" s="954"/>
      <c r="AW35" s="955"/>
      <c r="AX35" s="954"/>
      <c r="AY35" s="955"/>
      <c r="AZ35" s="954"/>
      <c r="BA35" s="955"/>
      <c r="BB35" s="954"/>
      <c r="BC35" s="956"/>
      <c r="BD35" s="433"/>
      <c r="BE35" s="954"/>
      <c r="BF35" s="955"/>
      <c r="BG35" s="954"/>
      <c r="BH35" s="955"/>
      <c r="BI35" s="954"/>
      <c r="BJ35" s="955"/>
      <c r="BK35" s="954"/>
      <c r="BL35" s="955"/>
      <c r="BM35" s="954"/>
      <c r="BN35" s="955"/>
      <c r="BO35" s="954"/>
      <c r="BP35" s="955"/>
      <c r="BQ35" s="954"/>
      <c r="BR35" s="955"/>
      <c r="BS35" s="954"/>
      <c r="BT35" s="955"/>
      <c r="BU35" s="954"/>
      <c r="BV35" s="955"/>
      <c r="BW35" s="954"/>
      <c r="BX35" s="955"/>
      <c r="BY35" s="954"/>
      <c r="BZ35" s="955"/>
      <c r="CA35" s="954"/>
      <c r="CB35" s="955"/>
      <c r="CC35" s="954"/>
      <c r="CD35" s="956"/>
      <c r="CE35" s="434"/>
      <c r="CF35" s="954"/>
      <c r="CG35" s="955"/>
      <c r="CH35" s="954"/>
      <c r="CI35" s="955"/>
      <c r="CJ35" s="954"/>
      <c r="CK35" s="955"/>
      <c r="CL35" s="954"/>
      <c r="CM35" s="955"/>
      <c r="CN35" s="954"/>
      <c r="CO35" s="955"/>
      <c r="CP35" s="954"/>
      <c r="CQ35" s="955"/>
      <c r="CR35" s="954"/>
      <c r="CS35" s="955"/>
      <c r="CT35" s="954"/>
      <c r="CU35" s="955"/>
      <c r="CV35" s="954"/>
      <c r="CW35" s="955"/>
      <c r="CX35" s="954"/>
      <c r="CY35" s="955"/>
      <c r="CZ35" s="954"/>
      <c r="DA35" s="955"/>
      <c r="DB35" s="954"/>
      <c r="DC35" s="955"/>
      <c r="DD35" s="954"/>
      <c r="DE35" s="956"/>
      <c r="DF35" s="806">
        <f t="shared" si="55"/>
        <v>0</v>
      </c>
      <c r="DG35" s="807" t="str">
        <f>IF(DF35=0,"",DF35/DB192)</f>
        <v/>
      </c>
      <c r="DH35" s="544"/>
      <c r="DI35" s="200">
        <v>0</v>
      </c>
      <c r="DJ35" s="200">
        <v>0</v>
      </c>
      <c r="DK35" s="935"/>
      <c r="DL35" s="447" t="s">
        <v>1120</v>
      </c>
      <c r="DM35" s="408"/>
      <c r="DN35" s="408"/>
      <c r="DO35" s="408"/>
      <c r="DP35" s="408"/>
      <c r="DQ35" s="408"/>
      <c r="DR35" s="958"/>
      <c r="DS35" s="408"/>
      <c r="DT35" s="200">
        <v>0</v>
      </c>
      <c r="DU35" s="200">
        <v>0</v>
      </c>
      <c r="DV35" s="200">
        <v>0</v>
      </c>
      <c r="DW35" s="907"/>
    </row>
    <row r="36" spans="2:127" ht="15.95" customHeight="1">
      <c r="B36" s="614" t="s">
        <v>835</v>
      </c>
      <c r="C36" s="954"/>
      <c r="D36" s="955"/>
      <c r="E36" s="954"/>
      <c r="F36" s="955"/>
      <c r="G36" s="954"/>
      <c r="H36" s="955"/>
      <c r="I36" s="954"/>
      <c r="J36" s="955"/>
      <c r="K36" s="954"/>
      <c r="L36" s="955"/>
      <c r="M36" s="954"/>
      <c r="N36" s="955"/>
      <c r="O36" s="954"/>
      <c r="P36" s="955"/>
      <c r="Q36" s="954"/>
      <c r="R36" s="955"/>
      <c r="S36" s="954"/>
      <c r="T36" s="955"/>
      <c r="U36" s="954"/>
      <c r="V36" s="955"/>
      <c r="W36" s="954"/>
      <c r="X36" s="955"/>
      <c r="Y36" s="954"/>
      <c r="Z36" s="955"/>
      <c r="AA36" s="954"/>
      <c r="AB36" s="956"/>
      <c r="AC36" s="432"/>
      <c r="AD36" s="954"/>
      <c r="AE36" s="955"/>
      <c r="AF36" s="954"/>
      <c r="AG36" s="955"/>
      <c r="AH36" s="954"/>
      <c r="AI36" s="955"/>
      <c r="AJ36" s="954"/>
      <c r="AK36" s="955"/>
      <c r="AL36" s="954"/>
      <c r="AM36" s="955"/>
      <c r="AN36" s="954"/>
      <c r="AO36" s="955"/>
      <c r="AP36" s="954"/>
      <c r="AQ36" s="955"/>
      <c r="AR36" s="954"/>
      <c r="AS36" s="955"/>
      <c r="AT36" s="954"/>
      <c r="AU36" s="955"/>
      <c r="AV36" s="954"/>
      <c r="AW36" s="955"/>
      <c r="AX36" s="954"/>
      <c r="AY36" s="955"/>
      <c r="AZ36" s="954"/>
      <c r="BA36" s="955"/>
      <c r="BB36" s="954"/>
      <c r="BC36" s="956"/>
      <c r="BD36" s="433"/>
      <c r="BE36" s="954"/>
      <c r="BF36" s="955"/>
      <c r="BG36" s="954"/>
      <c r="BH36" s="955"/>
      <c r="BI36" s="954"/>
      <c r="BJ36" s="955"/>
      <c r="BK36" s="954"/>
      <c r="BL36" s="955"/>
      <c r="BM36" s="954"/>
      <c r="BN36" s="955"/>
      <c r="BO36" s="954"/>
      <c r="BP36" s="955"/>
      <c r="BQ36" s="954"/>
      <c r="BR36" s="955"/>
      <c r="BS36" s="954"/>
      <c r="BT36" s="955"/>
      <c r="BU36" s="954"/>
      <c r="BV36" s="955"/>
      <c r="BW36" s="954"/>
      <c r="BX36" s="955"/>
      <c r="BY36" s="954"/>
      <c r="BZ36" s="955"/>
      <c r="CA36" s="954"/>
      <c r="CB36" s="955"/>
      <c r="CC36" s="954"/>
      <c r="CD36" s="956"/>
      <c r="CE36" s="434"/>
      <c r="CF36" s="954"/>
      <c r="CG36" s="955"/>
      <c r="CH36" s="954"/>
      <c r="CI36" s="955"/>
      <c r="CJ36" s="954"/>
      <c r="CK36" s="955"/>
      <c r="CL36" s="954"/>
      <c r="CM36" s="955"/>
      <c r="CN36" s="954"/>
      <c r="CO36" s="955"/>
      <c r="CP36" s="954"/>
      <c r="CQ36" s="955"/>
      <c r="CR36" s="954"/>
      <c r="CS36" s="955"/>
      <c r="CT36" s="954"/>
      <c r="CU36" s="955"/>
      <c r="CV36" s="954"/>
      <c r="CW36" s="955"/>
      <c r="CX36" s="954"/>
      <c r="CY36" s="955"/>
      <c r="CZ36" s="954"/>
      <c r="DA36" s="955"/>
      <c r="DB36" s="954"/>
      <c r="DC36" s="955"/>
      <c r="DD36" s="954"/>
      <c r="DE36" s="956"/>
      <c r="DF36" s="806">
        <f t="shared" si="55"/>
        <v>0</v>
      </c>
      <c r="DG36" s="807" t="str">
        <f>IF(DF36=0,"",DF36/DB192)</f>
        <v/>
      </c>
      <c r="DH36" s="544"/>
      <c r="DI36" s="200">
        <v>0</v>
      </c>
      <c r="DJ36" s="200">
        <v>0</v>
      </c>
      <c r="DK36" s="935"/>
      <c r="DL36" s="455"/>
      <c r="DM36" s="408"/>
      <c r="DN36" s="408"/>
      <c r="DO36" s="408"/>
      <c r="DP36" s="408"/>
      <c r="DQ36" s="408"/>
      <c r="DR36" s="958"/>
      <c r="DS36" s="408"/>
      <c r="DT36" s="200">
        <v>0</v>
      </c>
      <c r="DU36" s="200">
        <v>0</v>
      </c>
      <c r="DV36" s="200">
        <v>0</v>
      </c>
      <c r="DW36" s="907"/>
    </row>
    <row r="37" spans="2:127" ht="15.95" customHeight="1">
      <c r="B37" s="614" t="s">
        <v>843</v>
      </c>
      <c r="C37" s="954"/>
      <c r="D37" s="955"/>
      <c r="E37" s="954"/>
      <c r="F37" s="955"/>
      <c r="G37" s="954"/>
      <c r="H37" s="955"/>
      <c r="I37" s="954"/>
      <c r="J37" s="955"/>
      <c r="K37" s="954"/>
      <c r="L37" s="955"/>
      <c r="M37" s="954"/>
      <c r="N37" s="955"/>
      <c r="O37" s="954"/>
      <c r="P37" s="955"/>
      <c r="Q37" s="954"/>
      <c r="R37" s="955"/>
      <c r="S37" s="954"/>
      <c r="T37" s="955"/>
      <c r="U37" s="954"/>
      <c r="V37" s="955"/>
      <c r="W37" s="954"/>
      <c r="X37" s="955"/>
      <c r="Y37" s="954"/>
      <c r="Z37" s="955"/>
      <c r="AA37" s="954"/>
      <c r="AB37" s="956"/>
      <c r="AC37" s="432"/>
      <c r="AD37" s="954"/>
      <c r="AE37" s="955"/>
      <c r="AF37" s="954"/>
      <c r="AG37" s="955"/>
      <c r="AH37" s="954"/>
      <c r="AI37" s="955"/>
      <c r="AJ37" s="954"/>
      <c r="AK37" s="955"/>
      <c r="AL37" s="954"/>
      <c r="AM37" s="955"/>
      <c r="AN37" s="954"/>
      <c r="AO37" s="955"/>
      <c r="AP37" s="954"/>
      <c r="AQ37" s="955"/>
      <c r="AR37" s="954"/>
      <c r="AS37" s="955"/>
      <c r="AT37" s="954"/>
      <c r="AU37" s="955"/>
      <c r="AV37" s="954"/>
      <c r="AW37" s="955"/>
      <c r="AX37" s="954"/>
      <c r="AY37" s="955"/>
      <c r="AZ37" s="954"/>
      <c r="BA37" s="955"/>
      <c r="BB37" s="954"/>
      <c r="BC37" s="956"/>
      <c r="BD37" s="433"/>
      <c r="BE37" s="954"/>
      <c r="BF37" s="955"/>
      <c r="BG37" s="954"/>
      <c r="BH37" s="955"/>
      <c r="BI37" s="954"/>
      <c r="BJ37" s="955"/>
      <c r="BK37" s="954"/>
      <c r="BL37" s="955"/>
      <c r="BM37" s="954"/>
      <c r="BN37" s="955"/>
      <c r="BO37" s="954"/>
      <c r="BP37" s="955"/>
      <c r="BQ37" s="954"/>
      <c r="BR37" s="955"/>
      <c r="BS37" s="954"/>
      <c r="BT37" s="955"/>
      <c r="BU37" s="954"/>
      <c r="BV37" s="955"/>
      <c r="BW37" s="954"/>
      <c r="BX37" s="955"/>
      <c r="BY37" s="954"/>
      <c r="BZ37" s="955"/>
      <c r="CA37" s="954"/>
      <c r="CB37" s="955"/>
      <c r="CC37" s="954"/>
      <c r="CD37" s="956"/>
      <c r="CE37" s="434"/>
      <c r="CF37" s="954"/>
      <c r="CG37" s="955"/>
      <c r="CH37" s="954"/>
      <c r="CI37" s="955"/>
      <c r="CJ37" s="954"/>
      <c r="CK37" s="955"/>
      <c r="CL37" s="954"/>
      <c r="CM37" s="955"/>
      <c r="CN37" s="954"/>
      <c r="CO37" s="955"/>
      <c r="CP37" s="954"/>
      <c r="CQ37" s="955"/>
      <c r="CR37" s="954"/>
      <c r="CS37" s="955"/>
      <c r="CT37" s="954"/>
      <c r="CU37" s="955"/>
      <c r="CV37" s="954"/>
      <c r="CW37" s="955"/>
      <c r="CX37" s="954"/>
      <c r="CY37" s="955"/>
      <c r="CZ37" s="954"/>
      <c r="DA37" s="955"/>
      <c r="DB37" s="954"/>
      <c r="DC37" s="955"/>
      <c r="DD37" s="954"/>
      <c r="DE37" s="956"/>
      <c r="DF37" s="806">
        <f t="shared" si="55"/>
        <v>0</v>
      </c>
      <c r="DG37" s="807" t="str">
        <f>IF(DF37=0,"",DF37/DB192)</f>
        <v/>
      </c>
      <c r="DH37" s="544"/>
      <c r="DI37" s="200">
        <v>0</v>
      </c>
      <c r="DJ37" s="200">
        <v>0</v>
      </c>
      <c r="DK37" s="935"/>
      <c r="DL37" s="3093" t="s">
        <v>1121</v>
      </c>
      <c r="DM37" s="3085">
        <f>DF191</f>
        <v>191</v>
      </c>
      <c r="DN37" s="3085" t="s">
        <v>1122</v>
      </c>
      <c r="DO37" s="3085"/>
      <c r="DP37" s="3085"/>
      <c r="DQ37" s="3085"/>
      <c r="DR37" s="3085"/>
      <c r="DS37" s="3085"/>
      <c r="DT37" s="200">
        <v>0</v>
      </c>
      <c r="DU37" s="200">
        <v>0</v>
      </c>
      <c r="DV37" s="200">
        <v>0</v>
      </c>
      <c r="DW37" s="907"/>
    </row>
    <row r="38" spans="2:127" ht="15.95" customHeight="1">
      <c r="B38" s="614" t="s">
        <v>837</v>
      </c>
      <c r="C38" s="954"/>
      <c r="D38" s="955"/>
      <c r="E38" s="954"/>
      <c r="F38" s="955"/>
      <c r="G38" s="954"/>
      <c r="H38" s="955"/>
      <c r="I38" s="954"/>
      <c r="J38" s="955"/>
      <c r="K38" s="954"/>
      <c r="L38" s="955"/>
      <c r="M38" s="954"/>
      <c r="N38" s="955"/>
      <c r="O38" s="954"/>
      <c r="P38" s="955"/>
      <c r="Q38" s="954"/>
      <c r="R38" s="955"/>
      <c r="S38" s="954"/>
      <c r="T38" s="955"/>
      <c r="U38" s="954"/>
      <c r="V38" s="955"/>
      <c r="W38" s="954"/>
      <c r="X38" s="955"/>
      <c r="Y38" s="954"/>
      <c r="Z38" s="955"/>
      <c r="AA38" s="954"/>
      <c r="AB38" s="956"/>
      <c r="AC38" s="432"/>
      <c r="AD38" s="954"/>
      <c r="AE38" s="955"/>
      <c r="AF38" s="954"/>
      <c r="AG38" s="955"/>
      <c r="AH38" s="954"/>
      <c r="AI38" s="955"/>
      <c r="AJ38" s="954"/>
      <c r="AK38" s="955"/>
      <c r="AL38" s="954"/>
      <c r="AM38" s="955"/>
      <c r="AN38" s="954"/>
      <c r="AO38" s="955"/>
      <c r="AP38" s="954"/>
      <c r="AQ38" s="955"/>
      <c r="AR38" s="954"/>
      <c r="AS38" s="955"/>
      <c r="AT38" s="954"/>
      <c r="AU38" s="955"/>
      <c r="AV38" s="954"/>
      <c r="AW38" s="955"/>
      <c r="AX38" s="954"/>
      <c r="AY38" s="955"/>
      <c r="AZ38" s="954"/>
      <c r="BA38" s="955"/>
      <c r="BB38" s="954"/>
      <c r="BC38" s="956"/>
      <c r="BD38" s="433"/>
      <c r="BE38" s="954"/>
      <c r="BF38" s="955"/>
      <c r="BG38" s="954"/>
      <c r="BH38" s="955"/>
      <c r="BI38" s="954"/>
      <c r="BJ38" s="955"/>
      <c r="BK38" s="954"/>
      <c r="BL38" s="955"/>
      <c r="BM38" s="954"/>
      <c r="BN38" s="955"/>
      <c r="BO38" s="954"/>
      <c r="BP38" s="955"/>
      <c r="BQ38" s="954"/>
      <c r="BR38" s="955"/>
      <c r="BS38" s="954"/>
      <c r="BT38" s="955"/>
      <c r="BU38" s="954"/>
      <c r="BV38" s="955"/>
      <c r="BW38" s="954"/>
      <c r="BX38" s="955"/>
      <c r="BY38" s="954"/>
      <c r="BZ38" s="955"/>
      <c r="CA38" s="954"/>
      <c r="CB38" s="955"/>
      <c r="CC38" s="954"/>
      <c r="CD38" s="956"/>
      <c r="CE38" s="434"/>
      <c r="CF38" s="954"/>
      <c r="CG38" s="955"/>
      <c r="CH38" s="954"/>
      <c r="CI38" s="955"/>
      <c r="CJ38" s="954"/>
      <c r="CK38" s="955"/>
      <c r="CL38" s="954"/>
      <c r="CM38" s="955"/>
      <c r="CN38" s="954"/>
      <c r="CO38" s="955"/>
      <c r="CP38" s="954"/>
      <c r="CQ38" s="955"/>
      <c r="CR38" s="954"/>
      <c r="CS38" s="955"/>
      <c r="CT38" s="954"/>
      <c r="CU38" s="955"/>
      <c r="CV38" s="954"/>
      <c r="CW38" s="955"/>
      <c r="CX38" s="954"/>
      <c r="CY38" s="955"/>
      <c r="CZ38" s="954"/>
      <c r="DA38" s="955"/>
      <c r="DB38" s="954"/>
      <c r="DC38" s="955"/>
      <c r="DD38" s="954"/>
      <c r="DE38" s="956"/>
      <c r="DF38" s="806">
        <f t="shared" si="55"/>
        <v>0</v>
      </c>
      <c r="DG38" s="807" t="str">
        <f>IF(DF38=0,"",DF38/DB192)</f>
        <v/>
      </c>
      <c r="DH38" s="544"/>
      <c r="DI38" s="200">
        <v>0</v>
      </c>
      <c r="DJ38" s="200">
        <v>0</v>
      </c>
      <c r="DK38" s="935"/>
      <c r="DL38" s="3093"/>
      <c r="DM38" s="3085"/>
      <c r="DN38" s="3085"/>
      <c r="DO38" s="3085"/>
      <c r="DP38" s="3085"/>
      <c r="DQ38" s="3085"/>
      <c r="DR38" s="3085"/>
      <c r="DS38" s="3085"/>
      <c r="DT38" s="200">
        <v>0</v>
      </c>
      <c r="DU38" s="200">
        <v>0</v>
      </c>
      <c r="DV38" s="200">
        <v>0</v>
      </c>
      <c r="DW38" s="907"/>
    </row>
    <row r="39" spans="2:127" ht="15.95" customHeight="1">
      <c r="B39" s="614"/>
      <c r="C39" s="954"/>
      <c r="D39" s="955"/>
      <c r="E39" s="954"/>
      <c r="F39" s="955"/>
      <c r="G39" s="954"/>
      <c r="H39" s="955"/>
      <c r="I39" s="954"/>
      <c r="J39" s="955"/>
      <c r="K39" s="954"/>
      <c r="L39" s="955"/>
      <c r="M39" s="954"/>
      <c r="N39" s="955"/>
      <c r="O39" s="954"/>
      <c r="P39" s="955"/>
      <c r="Q39" s="954"/>
      <c r="R39" s="955"/>
      <c r="S39" s="954"/>
      <c r="T39" s="955"/>
      <c r="U39" s="954"/>
      <c r="V39" s="955"/>
      <c r="W39" s="954"/>
      <c r="X39" s="955"/>
      <c r="Y39" s="954"/>
      <c r="Z39" s="955"/>
      <c r="AA39" s="954"/>
      <c r="AB39" s="956"/>
      <c r="AC39" s="432"/>
      <c r="AD39" s="954"/>
      <c r="AE39" s="955"/>
      <c r="AF39" s="954"/>
      <c r="AG39" s="955"/>
      <c r="AH39" s="954"/>
      <c r="AI39" s="955"/>
      <c r="AJ39" s="954"/>
      <c r="AK39" s="955"/>
      <c r="AL39" s="954"/>
      <c r="AM39" s="955"/>
      <c r="AN39" s="954"/>
      <c r="AO39" s="955"/>
      <c r="AP39" s="954"/>
      <c r="AQ39" s="955"/>
      <c r="AR39" s="954"/>
      <c r="AS39" s="955"/>
      <c r="AT39" s="954"/>
      <c r="AU39" s="955"/>
      <c r="AV39" s="954"/>
      <c r="AW39" s="955"/>
      <c r="AX39" s="954"/>
      <c r="AY39" s="955"/>
      <c r="AZ39" s="954"/>
      <c r="BA39" s="955"/>
      <c r="BB39" s="954"/>
      <c r="BC39" s="956"/>
      <c r="BD39" s="433"/>
      <c r="BE39" s="954"/>
      <c r="BF39" s="955"/>
      <c r="BG39" s="954"/>
      <c r="BH39" s="955"/>
      <c r="BI39" s="954"/>
      <c r="BJ39" s="955"/>
      <c r="BK39" s="954"/>
      <c r="BL39" s="955"/>
      <c r="BM39" s="954"/>
      <c r="BN39" s="955"/>
      <c r="BO39" s="954"/>
      <c r="BP39" s="955"/>
      <c r="BQ39" s="954"/>
      <c r="BR39" s="955"/>
      <c r="BS39" s="954"/>
      <c r="BT39" s="955"/>
      <c r="BU39" s="954"/>
      <c r="BV39" s="955"/>
      <c r="BW39" s="954"/>
      <c r="BX39" s="955"/>
      <c r="BY39" s="954"/>
      <c r="BZ39" s="955"/>
      <c r="CA39" s="954"/>
      <c r="CB39" s="955"/>
      <c r="CC39" s="954"/>
      <c r="CD39" s="956"/>
      <c r="CE39" s="434"/>
      <c r="CF39" s="954"/>
      <c r="CG39" s="955"/>
      <c r="CH39" s="954"/>
      <c r="CI39" s="955"/>
      <c r="CJ39" s="954"/>
      <c r="CK39" s="955"/>
      <c r="CL39" s="954"/>
      <c r="CM39" s="955"/>
      <c r="CN39" s="954"/>
      <c r="CO39" s="955"/>
      <c r="CP39" s="954"/>
      <c r="CQ39" s="955"/>
      <c r="CR39" s="954"/>
      <c r="CS39" s="955"/>
      <c r="CT39" s="954"/>
      <c r="CU39" s="955"/>
      <c r="CV39" s="954"/>
      <c r="CW39" s="955"/>
      <c r="CX39" s="954"/>
      <c r="CY39" s="955"/>
      <c r="CZ39" s="954"/>
      <c r="DA39" s="955"/>
      <c r="DB39" s="954"/>
      <c r="DC39" s="955"/>
      <c r="DD39" s="954"/>
      <c r="DE39" s="956"/>
      <c r="DF39" s="806">
        <f t="shared" si="55"/>
        <v>0</v>
      </c>
      <c r="DG39" s="807" t="str">
        <f>IF(DF39=0,"",DF39/DB192)</f>
        <v/>
      </c>
      <c r="DH39" s="544"/>
      <c r="DI39" s="200">
        <v>0</v>
      </c>
      <c r="DJ39" s="200">
        <v>0</v>
      </c>
      <c r="DK39" s="935"/>
      <c r="DL39" s="408"/>
      <c r="DM39" s="408"/>
      <c r="DN39" s="408"/>
      <c r="DO39" s="408"/>
      <c r="DP39" s="408"/>
      <c r="DQ39" s="408"/>
      <c r="DR39" s="958"/>
      <c r="DS39" s="408"/>
      <c r="DT39" s="200">
        <v>0</v>
      </c>
      <c r="DU39" s="200">
        <v>0</v>
      </c>
      <c r="DV39" s="200">
        <v>0</v>
      </c>
      <c r="DW39" s="907"/>
    </row>
    <row r="40" spans="2:127" ht="15.95" customHeight="1">
      <c r="B40" s="614"/>
      <c r="C40" s="954"/>
      <c r="D40" s="955"/>
      <c r="E40" s="954"/>
      <c r="F40" s="955"/>
      <c r="G40" s="954"/>
      <c r="H40" s="955"/>
      <c r="I40" s="954"/>
      <c r="J40" s="955"/>
      <c r="K40" s="954"/>
      <c r="L40" s="955"/>
      <c r="M40" s="954"/>
      <c r="N40" s="955"/>
      <c r="O40" s="954"/>
      <c r="P40" s="955"/>
      <c r="Q40" s="954"/>
      <c r="R40" s="955"/>
      <c r="S40" s="954"/>
      <c r="T40" s="955"/>
      <c r="U40" s="954"/>
      <c r="V40" s="955"/>
      <c r="W40" s="954"/>
      <c r="X40" s="955"/>
      <c r="Y40" s="954"/>
      <c r="Z40" s="955"/>
      <c r="AA40" s="954"/>
      <c r="AB40" s="956"/>
      <c r="AC40" s="432"/>
      <c r="AD40" s="954"/>
      <c r="AE40" s="955"/>
      <c r="AF40" s="954"/>
      <c r="AG40" s="955"/>
      <c r="AH40" s="954"/>
      <c r="AI40" s="955"/>
      <c r="AJ40" s="954"/>
      <c r="AK40" s="955"/>
      <c r="AL40" s="954"/>
      <c r="AM40" s="955"/>
      <c r="AN40" s="954"/>
      <c r="AO40" s="955"/>
      <c r="AP40" s="954"/>
      <c r="AQ40" s="955"/>
      <c r="AR40" s="954"/>
      <c r="AS40" s="955"/>
      <c r="AT40" s="954"/>
      <c r="AU40" s="955"/>
      <c r="AV40" s="954"/>
      <c r="AW40" s="955"/>
      <c r="AX40" s="954"/>
      <c r="AY40" s="955"/>
      <c r="AZ40" s="954"/>
      <c r="BA40" s="955"/>
      <c r="BB40" s="954"/>
      <c r="BC40" s="956"/>
      <c r="BD40" s="433"/>
      <c r="BE40" s="954"/>
      <c r="BF40" s="955"/>
      <c r="BG40" s="954"/>
      <c r="BH40" s="955"/>
      <c r="BI40" s="954"/>
      <c r="BJ40" s="955"/>
      <c r="BK40" s="954"/>
      <c r="BL40" s="955"/>
      <c r="BM40" s="954"/>
      <c r="BN40" s="955"/>
      <c r="BO40" s="954"/>
      <c r="BP40" s="955"/>
      <c r="BQ40" s="954"/>
      <c r="BR40" s="955"/>
      <c r="BS40" s="954"/>
      <c r="BT40" s="955"/>
      <c r="BU40" s="954"/>
      <c r="BV40" s="955"/>
      <c r="BW40" s="954"/>
      <c r="BX40" s="955"/>
      <c r="BY40" s="954"/>
      <c r="BZ40" s="955"/>
      <c r="CA40" s="954"/>
      <c r="CB40" s="955"/>
      <c r="CC40" s="954"/>
      <c r="CD40" s="956"/>
      <c r="CE40" s="434"/>
      <c r="CF40" s="954"/>
      <c r="CG40" s="955"/>
      <c r="CH40" s="954"/>
      <c r="CI40" s="955"/>
      <c r="CJ40" s="954"/>
      <c r="CK40" s="955"/>
      <c r="CL40" s="954"/>
      <c r="CM40" s="955"/>
      <c r="CN40" s="954"/>
      <c r="CO40" s="955"/>
      <c r="CP40" s="954"/>
      <c r="CQ40" s="955"/>
      <c r="CR40" s="954"/>
      <c r="CS40" s="955"/>
      <c r="CT40" s="954"/>
      <c r="CU40" s="955"/>
      <c r="CV40" s="954"/>
      <c r="CW40" s="955"/>
      <c r="CX40" s="954"/>
      <c r="CY40" s="955"/>
      <c r="CZ40" s="954"/>
      <c r="DA40" s="955"/>
      <c r="DB40" s="954"/>
      <c r="DC40" s="955"/>
      <c r="DD40" s="954"/>
      <c r="DE40" s="956"/>
      <c r="DF40" s="806">
        <f t="shared" si="55"/>
        <v>0</v>
      </c>
      <c r="DG40" s="807" t="str">
        <f>IF(DF40=0,"",DF40/DB192)</f>
        <v/>
      </c>
      <c r="DH40" s="544"/>
      <c r="DI40" s="200">
        <v>0</v>
      </c>
      <c r="DJ40" s="200">
        <v>0</v>
      </c>
      <c r="DK40" s="935"/>
      <c r="DL40" s="841">
        <f>Q194</f>
        <v>28</v>
      </c>
      <c r="DM40" s="3146" t="s">
        <v>115</v>
      </c>
      <c r="DN40" s="3146"/>
      <c r="DO40" s="3147"/>
      <c r="DP40" s="842">
        <v>18</v>
      </c>
      <c r="DQ40" s="3790" t="s">
        <v>965</v>
      </c>
      <c r="DR40" s="3790"/>
      <c r="DS40" s="3791"/>
      <c r="DT40" s="200">
        <v>0</v>
      </c>
      <c r="DU40" s="200">
        <v>0</v>
      </c>
      <c r="DV40" s="200">
        <v>0</v>
      </c>
      <c r="DW40" s="907"/>
    </row>
    <row r="41" spans="2:127" ht="15.95" customHeight="1">
      <c r="B41" s="614"/>
      <c r="C41" s="954"/>
      <c r="D41" s="955"/>
      <c r="E41" s="954"/>
      <c r="F41" s="955"/>
      <c r="G41" s="954"/>
      <c r="H41" s="955"/>
      <c r="I41" s="954"/>
      <c r="J41" s="955"/>
      <c r="K41" s="954"/>
      <c r="L41" s="955"/>
      <c r="M41" s="954"/>
      <c r="N41" s="955"/>
      <c r="O41" s="954"/>
      <c r="P41" s="955"/>
      <c r="Q41" s="954"/>
      <c r="R41" s="955"/>
      <c r="S41" s="954"/>
      <c r="T41" s="955"/>
      <c r="U41" s="954"/>
      <c r="V41" s="955"/>
      <c r="W41" s="954"/>
      <c r="X41" s="955"/>
      <c r="Y41" s="954"/>
      <c r="Z41" s="955"/>
      <c r="AA41" s="954"/>
      <c r="AB41" s="956"/>
      <c r="AC41" s="432"/>
      <c r="AD41" s="954"/>
      <c r="AE41" s="955"/>
      <c r="AF41" s="954"/>
      <c r="AG41" s="955"/>
      <c r="AH41" s="954"/>
      <c r="AI41" s="955"/>
      <c r="AJ41" s="954"/>
      <c r="AK41" s="955"/>
      <c r="AL41" s="954"/>
      <c r="AM41" s="955"/>
      <c r="AN41" s="954"/>
      <c r="AO41" s="955"/>
      <c r="AP41" s="954"/>
      <c r="AQ41" s="955"/>
      <c r="AR41" s="954"/>
      <c r="AS41" s="955"/>
      <c r="AT41" s="954"/>
      <c r="AU41" s="955"/>
      <c r="AV41" s="954"/>
      <c r="AW41" s="955"/>
      <c r="AX41" s="954"/>
      <c r="AY41" s="955"/>
      <c r="AZ41" s="954"/>
      <c r="BA41" s="955"/>
      <c r="BB41" s="954"/>
      <c r="BC41" s="956"/>
      <c r="BD41" s="433"/>
      <c r="BE41" s="954"/>
      <c r="BF41" s="955"/>
      <c r="BG41" s="954"/>
      <c r="BH41" s="955"/>
      <c r="BI41" s="954"/>
      <c r="BJ41" s="955"/>
      <c r="BK41" s="954"/>
      <c r="BL41" s="955"/>
      <c r="BM41" s="954"/>
      <c r="BN41" s="955"/>
      <c r="BO41" s="954"/>
      <c r="BP41" s="955"/>
      <c r="BQ41" s="954"/>
      <c r="BR41" s="955"/>
      <c r="BS41" s="954"/>
      <c r="BT41" s="955"/>
      <c r="BU41" s="954"/>
      <c r="BV41" s="955"/>
      <c r="BW41" s="954"/>
      <c r="BX41" s="955"/>
      <c r="BY41" s="954"/>
      <c r="BZ41" s="955"/>
      <c r="CA41" s="954"/>
      <c r="CB41" s="955"/>
      <c r="CC41" s="954"/>
      <c r="CD41" s="956"/>
      <c r="CE41" s="434"/>
      <c r="CF41" s="954"/>
      <c r="CG41" s="955"/>
      <c r="CH41" s="954"/>
      <c r="CI41" s="955"/>
      <c r="CJ41" s="954"/>
      <c r="CK41" s="955"/>
      <c r="CL41" s="954"/>
      <c r="CM41" s="955"/>
      <c r="CN41" s="954"/>
      <c r="CO41" s="955"/>
      <c r="CP41" s="954"/>
      <c r="CQ41" s="955"/>
      <c r="CR41" s="954"/>
      <c r="CS41" s="955"/>
      <c r="CT41" s="954"/>
      <c r="CU41" s="955"/>
      <c r="CV41" s="954"/>
      <c r="CW41" s="955"/>
      <c r="CX41" s="954"/>
      <c r="CY41" s="955"/>
      <c r="CZ41" s="954"/>
      <c r="DA41" s="955"/>
      <c r="DB41" s="954"/>
      <c r="DC41" s="955"/>
      <c r="DD41" s="954"/>
      <c r="DE41" s="956"/>
      <c r="DF41" s="806">
        <f t="shared" si="55"/>
        <v>0</v>
      </c>
      <c r="DG41" s="807" t="str">
        <f>IF(DF41=0,"",DF41/DB192)</f>
        <v/>
      </c>
      <c r="DH41" s="544"/>
      <c r="DI41" s="200">
        <v>0</v>
      </c>
      <c r="DJ41" s="200">
        <v>0</v>
      </c>
      <c r="DK41" s="935"/>
      <c r="DL41" s="3129" t="s">
        <v>729</v>
      </c>
      <c r="DM41" s="2965"/>
      <c r="DN41" s="2965"/>
      <c r="DO41" s="3130"/>
      <c r="DP41" s="3792" t="s">
        <v>731</v>
      </c>
      <c r="DQ41" s="3793"/>
      <c r="DR41" s="3793"/>
      <c r="DS41" s="3794"/>
      <c r="DT41" s="200">
        <v>0</v>
      </c>
      <c r="DU41" s="200">
        <v>0</v>
      </c>
      <c r="DV41" s="200">
        <v>0</v>
      </c>
      <c r="DW41" s="907"/>
    </row>
    <row r="42" spans="2:127" ht="15.95" customHeight="1">
      <c r="B42" s="614"/>
      <c r="C42" s="954"/>
      <c r="D42" s="955"/>
      <c r="E42" s="954"/>
      <c r="F42" s="955"/>
      <c r="G42" s="954"/>
      <c r="H42" s="955"/>
      <c r="I42" s="954"/>
      <c r="J42" s="955"/>
      <c r="K42" s="954"/>
      <c r="L42" s="955"/>
      <c r="M42" s="954"/>
      <c r="N42" s="955"/>
      <c r="O42" s="954"/>
      <c r="P42" s="955"/>
      <c r="Q42" s="954"/>
      <c r="R42" s="955"/>
      <c r="S42" s="954"/>
      <c r="T42" s="955"/>
      <c r="U42" s="954"/>
      <c r="V42" s="955"/>
      <c r="W42" s="954"/>
      <c r="X42" s="955"/>
      <c r="Y42" s="954"/>
      <c r="Z42" s="955"/>
      <c r="AA42" s="954"/>
      <c r="AB42" s="956"/>
      <c r="AC42" s="432"/>
      <c r="AD42" s="954"/>
      <c r="AE42" s="955"/>
      <c r="AF42" s="954"/>
      <c r="AG42" s="955"/>
      <c r="AH42" s="954"/>
      <c r="AI42" s="955"/>
      <c r="AJ42" s="954"/>
      <c r="AK42" s="955"/>
      <c r="AL42" s="954"/>
      <c r="AM42" s="955"/>
      <c r="AN42" s="954"/>
      <c r="AO42" s="955"/>
      <c r="AP42" s="954"/>
      <c r="AQ42" s="955"/>
      <c r="AR42" s="954"/>
      <c r="AS42" s="955"/>
      <c r="AT42" s="954"/>
      <c r="AU42" s="955"/>
      <c r="AV42" s="954"/>
      <c r="AW42" s="955"/>
      <c r="AX42" s="954"/>
      <c r="AY42" s="955"/>
      <c r="AZ42" s="954"/>
      <c r="BA42" s="955"/>
      <c r="BB42" s="954"/>
      <c r="BC42" s="956"/>
      <c r="BD42" s="433"/>
      <c r="BE42" s="954"/>
      <c r="BF42" s="955"/>
      <c r="BG42" s="954"/>
      <c r="BH42" s="955"/>
      <c r="BI42" s="954"/>
      <c r="BJ42" s="955"/>
      <c r="BK42" s="954"/>
      <c r="BL42" s="955"/>
      <c r="BM42" s="954"/>
      <c r="BN42" s="955"/>
      <c r="BO42" s="954"/>
      <c r="BP42" s="955"/>
      <c r="BQ42" s="954"/>
      <c r="BR42" s="955"/>
      <c r="BS42" s="954"/>
      <c r="BT42" s="955"/>
      <c r="BU42" s="954"/>
      <c r="BV42" s="955"/>
      <c r="BW42" s="954"/>
      <c r="BX42" s="955"/>
      <c r="BY42" s="954"/>
      <c r="BZ42" s="955"/>
      <c r="CA42" s="954"/>
      <c r="CB42" s="955"/>
      <c r="CC42" s="954"/>
      <c r="CD42" s="956"/>
      <c r="CE42" s="434"/>
      <c r="CF42" s="954"/>
      <c r="CG42" s="955"/>
      <c r="CH42" s="954"/>
      <c r="CI42" s="955"/>
      <c r="CJ42" s="954"/>
      <c r="CK42" s="955"/>
      <c r="CL42" s="954"/>
      <c r="CM42" s="955"/>
      <c r="CN42" s="954"/>
      <c r="CO42" s="955"/>
      <c r="CP42" s="954"/>
      <c r="CQ42" s="955"/>
      <c r="CR42" s="954"/>
      <c r="CS42" s="955"/>
      <c r="CT42" s="954"/>
      <c r="CU42" s="955"/>
      <c r="CV42" s="954"/>
      <c r="CW42" s="955"/>
      <c r="CX42" s="954"/>
      <c r="CY42" s="955"/>
      <c r="CZ42" s="954"/>
      <c r="DA42" s="955"/>
      <c r="DB42" s="954"/>
      <c r="DC42" s="955"/>
      <c r="DD42" s="954"/>
      <c r="DE42" s="956"/>
      <c r="DF42" s="808">
        <f t="shared" si="55"/>
        <v>0</v>
      </c>
      <c r="DG42" s="809" t="str">
        <f>IF(DF42=0,"",DF42/DB192)</f>
        <v/>
      </c>
      <c r="DH42" s="544"/>
      <c r="DI42" s="200">
        <v>0</v>
      </c>
      <c r="DJ42" s="200">
        <v>0</v>
      </c>
      <c r="DK42" s="935"/>
      <c r="DL42" s="3131"/>
      <c r="DM42" s="3132"/>
      <c r="DN42" s="3132"/>
      <c r="DO42" s="3133"/>
      <c r="DP42" s="3795"/>
      <c r="DQ42" s="3796"/>
      <c r="DR42" s="3796"/>
      <c r="DS42" s="3797"/>
      <c r="DT42" s="200">
        <v>0</v>
      </c>
      <c r="DU42" s="200">
        <v>0</v>
      </c>
      <c r="DV42" s="200">
        <v>0</v>
      </c>
      <c r="DW42" s="907"/>
    </row>
    <row r="43" spans="2:127" ht="15.95" customHeight="1">
      <c r="B43" s="959"/>
      <c r="C43" s="960"/>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1"/>
      <c r="AB43" s="962"/>
      <c r="AC43" s="963"/>
      <c r="AD43" s="960"/>
      <c r="AE43" s="961"/>
      <c r="AF43" s="961"/>
      <c r="AG43" s="961"/>
      <c r="AH43" s="961"/>
      <c r="AI43" s="961"/>
      <c r="AJ43" s="961"/>
      <c r="AK43" s="961"/>
      <c r="AL43" s="961"/>
      <c r="AM43" s="961"/>
      <c r="AN43" s="961"/>
      <c r="AO43" s="961"/>
      <c r="AP43" s="961"/>
      <c r="AQ43" s="961"/>
      <c r="AR43" s="961"/>
      <c r="AS43" s="961"/>
      <c r="AT43" s="961"/>
      <c r="AU43" s="961"/>
      <c r="AV43" s="961"/>
      <c r="AW43" s="961"/>
      <c r="AX43" s="961"/>
      <c r="AY43" s="961"/>
      <c r="AZ43" s="961"/>
      <c r="BA43" s="961"/>
      <c r="BB43" s="961"/>
      <c r="BC43" s="962"/>
      <c r="BD43" s="964"/>
      <c r="BE43" s="960"/>
      <c r="BF43" s="961"/>
      <c r="BG43" s="961"/>
      <c r="BH43" s="961"/>
      <c r="BI43" s="961"/>
      <c r="BJ43" s="961"/>
      <c r="BK43" s="961"/>
      <c r="BL43" s="961"/>
      <c r="BM43" s="961"/>
      <c r="BN43" s="961"/>
      <c r="BO43" s="961"/>
      <c r="BP43" s="961"/>
      <c r="BQ43" s="961"/>
      <c r="BR43" s="961"/>
      <c r="BS43" s="961"/>
      <c r="BT43" s="961"/>
      <c r="BU43" s="961"/>
      <c r="BV43" s="961"/>
      <c r="BW43" s="961"/>
      <c r="BX43" s="961"/>
      <c r="BY43" s="961"/>
      <c r="BZ43" s="961"/>
      <c r="CA43" s="961"/>
      <c r="CB43" s="961"/>
      <c r="CC43" s="961"/>
      <c r="CD43" s="962"/>
      <c r="CE43" s="965"/>
      <c r="CF43" s="960"/>
      <c r="CG43" s="961"/>
      <c r="CH43" s="961"/>
      <c r="CI43" s="961"/>
      <c r="CJ43" s="961"/>
      <c r="CK43" s="961"/>
      <c r="CL43" s="961"/>
      <c r="CM43" s="961"/>
      <c r="CN43" s="961"/>
      <c r="CO43" s="961"/>
      <c r="CP43" s="961"/>
      <c r="CQ43" s="961"/>
      <c r="CR43" s="961"/>
      <c r="CS43" s="961"/>
      <c r="CT43" s="961"/>
      <c r="CU43" s="961"/>
      <c r="CV43" s="961"/>
      <c r="CW43" s="961"/>
      <c r="CX43" s="961"/>
      <c r="CY43" s="961"/>
      <c r="CZ43" s="961"/>
      <c r="DA43" s="961"/>
      <c r="DB43" s="961"/>
      <c r="DC43" s="961"/>
      <c r="DD43" s="961"/>
      <c r="DE43" s="961"/>
      <c r="DF43" s="961"/>
      <c r="DG43" s="961"/>
      <c r="DH43" s="544"/>
      <c r="DI43" s="200">
        <v>0</v>
      </c>
      <c r="DJ43" s="200">
        <v>0</v>
      </c>
      <c r="DK43" s="935"/>
      <c r="DL43" s="966" t="s">
        <v>1123</v>
      </c>
      <c r="DM43" s="967">
        <f>T197</f>
        <v>11</v>
      </c>
      <c r="DN43" s="968" t="s">
        <v>1124</v>
      </c>
      <c r="DO43" s="969">
        <f>W197</f>
        <v>42</v>
      </c>
      <c r="DP43" s="966" t="s">
        <v>1123</v>
      </c>
      <c r="DQ43" s="967">
        <f>BD197</f>
        <v>85</v>
      </c>
      <c r="DR43" s="968" t="s">
        <v>1124</v>
      </c>
      <c r="DS43" s="969">
        <f>BG197</f>
        <v>104</v>
      </c>
      <c r="DT43" s="200">
        <v>0</v>
      </c>
      <c r="DU43" s="200">
        <v>0</v>
      </c>
      <c r="DV43" s="200">
        <v>0</v>
      </c>
      <c r="DW43" s="907"/>
    </row>
    <row r="44" spans="2:127" ht="15.95" customHeight="1">
      <c r="B44" s="3798" t="s">
        <v>1125</v>
      </c>
      <c r="C44" s="3799"/>
      <c r="D44" s="3799"/>
      <c r="E44" s="3799"/>
      <c r="F44" s="3799"/>
      <c r="G44" s="3799"/>
      <c r="H44" s="3799"/>
      <c r="I44" s="3799"/>
      <c r="J44" s="3799"/>
      <c r="K44" s="3799"/>
      <c r="L44" s="3799"/>
      <c r="M44" s="3799"/>
      <c r="N44" s="3799"/>
      <c r="O44" s="3799"/>
      <c r="P44" s="3799"/>
      <c r="Q44" s="3799"/>
      <c r="R44" s="3799"/>
      <c r="S44" s="3799"/>
      <c r="T44" s="3799"/>
      <c r="U44" s="3799"/>
      <c r="V44" s="3799"/>
      <c r="W44" s="3799"/>
      <c r="X44" s="3799"/>
      <c r="Y44" s="3799"/>
      <c r="Z44" s="3799"/>
      <c r="AA44" s="3799"/>
      <c r="AB44" s="3799"/>
      <c r="AC44" s="3799"/>
      <c r="AD44" s="3799"/>
      <c r="AE44" s="3799"/>
      <c r="AF44" s="3799"/>
      <c r="AG44" s="3799"/>
      <c r="AH44" s="3799"/>
      <c r="AI44" s="3799"/>
      <c r="AJ44" s="3799"/>
      <c r="AK44" s="3799"/>
      <c r="AL44" s="3799"/>
      <c r="AM44" s="3799"/>
      <c r="AN44" s="3799"/>
      <c r="AO44" s="3799"/>
      <c r="AP44" s="3799"/>
      <c r="AQ44" s="3799"/>
      <c r="AR44" s="3799"/>
      <c r="AS44" s="3799"/>
      <c r="AT44" s="3799"/>
      <c r="AU44" s="3799"/>
      <c r="AV44" s="3799"/>
      <c r="AW44" s="3799"/>
      <c r="AX44" s="3799"/>
      <c r="AY44" s="3799"/>
      <c r="AZ44" s="3799"/>
      <c r="BA44" s="3799"/>
      <c r="BB44" s="3799"/>
      <c r="BC44" s="3799"/>
      <c r="BD44" s="3799"/>
      <c r="BE44" s="3799"/>
      <c r="BF44" s="3799"/>
      <c r="BG44" s="3799"/>
      <c r="BH44" s="3799"/>
      <c r="BI44" s="3799"/>
      <c r="BJ44" s="3799"/>
      <c r="BK44" s="3799"/>
      <c r="BL44" s="3799"/>
      <c r="BM44" s="3799"/>
      <c r="BN44" s="3799"/>
      <c r="BO44" s="3799"/>
      <c r="BP44" s="3799"/>
      <c r="BQ44" s="3799"/>
      <c r="BR44" s="3799"/>
      <c r="BS44" s="3799"/>
      <c r="BT44" s="3799"/>
      <c r="BU44" s="3799"/>
      <c r="BV44" s="3799"/>
      <c r="BW44" s="3799"/>
      <c r="BX44" s="3799"/>
      <c r="BY44" s="3799"/>
      <c r="BZ44" s="3799"/>
      <c r="CA44" s="3799"/>
      <c r="CB44" s="3799"/>
      <c r="CC44" s="3799"/>
      <c r="CD44" s="3799"/>
      <c r="CE44" s="3799"/>
      <c r="CF44" s="3800" t="str">
        <f>B44</f>
        <v>CUIDITÉS  Fruit cuit</v>
      </c>
      <c r="CG44" s="3800"/>
      <c r="CH44" s="3800"/>
      <c r="CI44" s="3800"/>
      <c r="CJ44" s="3800"/>
      <c r="CK44" s="3800"/>
      <c r="CL44" s="3800"/>
      <c r="CM44" s="3800"/>
      <c r="CN44" s="3800"/>
      <c r="CO44" s="3800"/>
      <c r="CP44" s="3800"/>
      <c r="CQ44" s="3800"/>
      <c r="CR44" s="3800"/>
      <c r="CS44" s="3800"/>
      <c r="CT44" s="3800"/>
      <c r="CU44" s="3800"/>
      <c r="CV44" s="3800"/>
      <c r="CW44" s="3800"/>
      <c r="CX44" s="3800"/>
      <c r="CY44" s="3800"/>
      <c r="CZ44" s="3800"/>
      <c r="DA44" s="3800"/>
      <c r="DB44" s="3800"/>
      <c r="DC44" s="3800"/>
      <c r="DD44" s="3800"/>
      <c r="DE44" s="3800"/>
      <c r="DF44" s="3800"/>
      <c r="DG44" s="3801"/>
      <c r="DH44" s="544"/>
      <c r="DI44" s="200">
        <v>0</v>
      </c>
      <c r="DJ44" s="200">
        <v>0</v>
      </c>
      <c r="DK44" s="935"/>
      <c r="DL44" s="970">
        <f>Q198</f>
        <v>3</v>
      </c>
      <c r="DM44" s="971" t="s">
        <v>867</v>
      </c>
      <c r="DN44" s="794">
        <f>W198</f>
        <v>9.375E-2</v>
      </c>
      <c r="DO44" s="972"/>
      <c r="DP44" s="970">
        <f>BA198</f>
        <v>1</v>
      </c>
      <c r="DQ44" s="971" t="s">
        <v>867</v>
      </c>
      <c r="DR44" s="794">
        <f>BH198</f>
        <v>3.125E-2</v>
      </c>
      <c r="DS44" s="972"/>
      <c r="DT44" s="200">
        <v>0</v>
      </c>
      <c r="DU44" s="200">
        <v>0</v>
      </c>
      <c r="DV44" s="200">
        <v>0</v>
      </c>
      <c r="DW44" s="907"/>
    </row>
    <row r="45" spans="2:127" ht="15.95" customHeight="1">
      <c r="B45" s="3798"/>
      <c r="C45" s="3799"/>
      <c r="D45" s="3799"/>
      <c r="E45" s="3799"/>
      <c r="F45" s="3799"/>
      <c r="G45" s="3799"/>
      <c r="H45" s="3799"/>
      <c r="I45" s="3799"/>
      <c r="J45" s="3799"/>
      <c r="K45" s="3799"/>
      <c r="L45" s="3799"/>
      <c r="M45" s="3799"/>
      <c r="N45" s="3799"/>
      <c r="O45" s="3799"/>
      <c r="P45" s="3799"/>
      <c r="Q45" s="3799"/>
      <c r="R45" s="3799"/>
      <c r="S45" s="3799"/>
      <c r="T45" s="3799"/>
      <c r="U45" s="3799"/>
      <c r="V45" s="3799"/>
      <c r="W45" s="3799"/>
      <c r="X45" s="3799"/>
      <c r="Y45" s="3799"/>
      <c r="Z45" s="3799"/>
      <c r="AA45" s="3799"/>
      <c r="AB45" s="3799"/>
      <c r="AC45" s="3799"/>
      <c r="AD45" s="3799"/>
      <c r="AE45" s="3799"/>
      <c r="AF45" s="3799"/>
      <c r="AG45" s="3799"/>
      <c r="AH45" s="3799"/>
      <c r="AI45" s="3799"/>
      <c r="AJ45" s="3799"/>
      <c r="AK45" s="3799"/>
      <c r="AL45" s="3799"/>
      <c r="AM45" s="3799"/>
      <c r="AN45" s="3799"/>
      <c r="AO45" s="3799"/>
      <c r="AP45" s="3799"/>
      <c r="AQ45" s="3799"/>
      <c r="AR45" s="3799"/>
      <c r="AS45" s="3799"/>
      <c r="AT45" s="3799"/>
      <c r="AU45" s="3799"/>
      <c r="AV45" s="3799"/>
      <c r="AW45" s="3799"/>
      <c r="AX45" s="3799"/>
      <c r="AY45" s="3799"/>
      <c r="AZ45" s="3799"/>
      <c r="BA45" s="3799"/>
      <c r="BB45" s="3799"/>
      <c r="BC45" s="3799"/>
      <c r="BD45" s="3799"/>
      <c r="BE45" s="3799"/>
      <c r="BF45" s="3799"/>
      <c r="BG45" s="3799"/>
      <c r="BH45" s="3799"/>
      <c r="BI45" s="3799"/>
      <c r="BJ45" s="3799"/>
      <c r="BK45" s="3799"/>
      <c r="BL45" s="3799"/>
      <c r="BM45" s="3799"/>
      <c r="BN45" s="3799"/>
      <c r="BO45" s="3799"/>
      <c r="BP45" s="3799"/>
      <c r="BQ45" s="3799"/>
      <c r="BR45" s="3799"/>
      <c r="BS45" s="3799"/>
      <c r="BT45" s="3799"/>
      <c r="BU45" s="3799"/>
      <c r="BV45" s="3799"/>
      <c r="BW45" s="3799"/>
      <c r="BX45" s="3799"/>
      <c r="BY45" s="3799"/>
      <c r="BZ45" s="3799"/>
      <c r="CA45" s="3799"/>
      <c r="CB45" s="3799"/>
      <c r="CC45" s="3799"/>
      <c r="CD45" s="3799"/>
      <c r="CE45" s="3799"/>
      <c r="CF45" s="3802"/>
      <c r="CG45" s="3802"/>
      <c r="CH45" s="3802"/>
      <c r="CI45" s="3802"/>
      <c r="CJ45" s="3802"/>
      <c r="CK45" s="3802"/>
      <c r="CL45" s="3802"/>
      <c r="CM45" s="3802"/>
      <c r="CN45" s="3802"/>
      <c r="CO45" s="3802"/>
      <c r="CP45" s="3802"/>
      <c r="CQ45" s="3802"/>
      <c r="CR45" s="3802"/>
      <c r="CS45" s="3802"/>
      <c r="CT45" s="3802"/>
      <c r="CU45" s="3802"/>
      <c r="CV45" s="3802"/>
      <c r="CW45" s="3802"/>
      <c r="CX45" s="3802"/>
      <c r="CY45" s="3802"/>
      <c r="CZ45" s="3802"/>
      <c r="DA45" s="3802"/>
      <c r="DB45" s="3802"/>
      <c r="DC45" s="3802"/>
      <c r="DD45" s="3802"/>
      <c r="DE45" s="3802"/>
      <c r="DF45" s="3802"/>
      <c r="DG45" s="3803"/>
      <c r="DH45" s="544"/>
      <c r="DI45" s="200">
        <v>0</v>
      </c>
      <c r="DJ45" s="200">
        <v>0</v>
      </c>
      <c r="DK45" s="935"/>
      <c r="DL45" s="395"/>
      <c r="DM45" s="395"/>
      <c r="DN45" s="395"/>
      <c r="DO45" s="395"/>
      <c r="DP45" s="395"/>
      <c r="DQ45" s="395"/>
      <c r="DR45" s="395"/>
      <c r="DS45" s="395"/>
      <c r="DT45" s="200">
        <v>0</v>
      </c>
      <c r="DU45" s="200">
        <v>0</v>
      </c>
      <c r="DV45" s="200">
        <v>0</v>
      </c>
      <c r="DW45" s="907"/>
    </row>
    <row r="46" spans="2:127" s="979" customFormat="1" ht="15.95" customHeight="1">
      <c r="B46" s="947" t="s">
        <v>847</v>
      </c>
      <c r="C46" s="3804">
        <v>1</v>
      </c>
      <c r="D46" s="3805"/>
      <c r="E46" s="3804">
        <f>C46+1</f>
        <v>2</v>
      </c>
      <c r="F46" s="3805"/>
      <c r="G46" s="3804">
        <f>E46+1</f>
        <v>3</v>
      </c>
      <c r="H46" s="3805"/>
      <c r="I46" s="3804">
        <f>G46+1</f>
        <v>4</v>
      </c>
      <c r="J46" s="3805"/>
      <c r="K46" s="3804">
        <f>I46+1</f>
        <v>5</v>
      </c>
      <c r="L46" s="3805"/>
      <c r="M46" s="3804">
        <f>K46+1</f>
        <v>6</v>
      </c>
      <c r="N46" s="3805"/>
      <c r="O46" s="3804">
        <f>M46+1</f>
        <v>7</v>
      </c>
      <c r="P46" s="3805"/>
      <c r="Q46" s="3804">
        <f>O46+1</f>
        <v>8</v>
      </c>
      <c r="R46" s="3805"/>
      <c r="S46" s="3804">
        <f>Q46+1</f>
        <v>9</v>
      </c>
      <c r="T46" s="3805"/>
      <c r="U46" s="3804">
        <f>S46+1</f>
        <v>10</v>
      </c>
      <c r="V46" s="3805"/>
      <c r="W46" s="3804">
        <f>U46+1</f>
        <v>11</v>
      </c>
      <c r="X46" s="3805"/>
      <c r="Y46" s="3804">
        <f>W46+1</f>
        <v>12</v>
      </c>
      <c r="Z46" s="3805"/>
      <c r="AA46" s="3804">
        <f>Y46+1</f>
        <v>13</v>
      </c>
      <c r="AB46" s="3805"/>
      <c r="AC46" s="973"/>
      <c r="AD46" s="3804">
        <f>AA46+1</f>
        <v>14</v>
      </c>
      <c r="AE46" s="3805"/>
      <c r="AF46" s="3804">
        <f>AD46+1</f>
        <v>15</v>
      </c>
      <c r="AG46" s="3805"/>
      <c r="AH46" s="3804">
        <f>AF46+1</f>
        <v>16</v>
      </c>
      <c r="AI46" s="3805"/>
      <c r="AJ46" s="3804">
        <f>AH46+1</f>
        <v>17</v>
      </c>
      <c r="AK46" s="3805"/>
      <c r="AL46" s="3804">
        <f>AJ46+1</f>
        <v>18</v>
      </c>
      <c r="AM46" s="3805"/>
      <c r="AN46" s="3804">
        <f>AL46+1</f>
        <v>19</v>
      </c>
      <c r="AO46" s="3805"/>
      <c r="AP46" s="3804">
        <f>AN46+1</f>
        <v>20</v>
      </c>
      <c r="AQ46" s="3805"/>
      <c r="AR46" s="3804">
        <f>AP46+1</f>
        <v>21</v>
      </c>
      <c r="AS46" s="3805"/>
      <c r="AT46" s="3804">
        <f>AR46+1</f>
        <v>22</v>
      </c>
      <c r="AU46" s="3805"/>
      <c r="AV46" s="3804">
        <f>AT46+1</f>
        <v>23</v>
      </c>
      <c r="AW46" s="3805"/>
      <c r="AX46" s="3804">
        <f>AV46+1</f>
        <v>24</v>
      </c>
      <c r="AY46" s="3805"/>
      <c r="AZ46" s="3804">
        <f>AX46+1</f>
        <v>25</v>
      </c>
      <c r="BA46" s="3805"/>
      <c r="BB46" s="3804">
        <f>AZ46+1</f>
        <v>26</v>
      </c>
      <c r="BC46" s="3805"/>
      <c r="BD46" s="974"/>
      <c r="BE46" s="3804">
        <f>BB46+1</f>
        <v>27</v>
      </c>
      <c r="BF46" s="3805"/>
      <c r="BG46" s="3804">
        <f>BE46+1</f>
        <v>28</v>
      </c>
      <c r="BH46" s="3805"/>
      <c r="BI46" s="3804">
        <f>BG46+1</f>
        <v>29</v>
      </c>
      <c r="BJ46" s="3805"/>
      <c r="BK46" s="3804">
        <f>BI46+1</f>
        <v>30</v>
      </c>
      <c r="BL46" s="3805"/>
      <c r="BM46" s="3804">
        <f>BK46+1</f>
        <v>31</v>
      </c>
      <c r="BN46" s="3805"/>
      <c r="BO46" s="3804">
        <f>BM46+1</f>
        <v>32</v>
      </c>
      <c r="BP46" s="3805"/>
      <c r="BQ46" s="3804">
        <f>BO46+1</f>
        <v>33</v>
      </c>
      <c r="BR46" s="3805"/>
      <c r="BS46" s="3804">
        <f>BQ46+1</f>
        <v>34</v>
      </c>
      <c r="BT46" s="3805"/>
      <c r="BU46" s="3804">
        <f>BS46+1</f>
        <v>35</v>
      </c>
      <c r="BV46" s="3805"/>
      <c r="BW46" s="3804">
        <f>BU46+1</f>
        <v>36</v>
      </c>
      <c r="BX46" s="3805"/>
      <c r="BY46" s="3804">
        <f>BW46+1</f>
        <v>37</v>
      </c>
      <c r="BZ46" s="3805"/>
      <c r="CA46" s="3804">
        <f>BY46+1</f>
        <v>38</v>
      </c>
      <c r="CB46" s="3805"/>
      <c r="CC46" s="3804">
        <f>CA46+1</f>
        <v>39</v>
      </c>
      <c r="CD46" s="3805"/>
      <c r="CE46" s="975"/>
      <c r="CF46" s="3804">
        <f>CC46+1</f>
        <v>40</v>
      </c>
      <c r="CG46" s="3805"/>
      <c r="CH46" s="3804">
        <f>CF46+1</f>
        <v>41</v>
      </c>
      <c r="CI46" s="3805"/>
      <c r="CJ46" s="3804">
        <f>CH46+1</f>
        <v>42</v>
      </c>
      <c r="CK46" s="3805"/>
      <c r="CL46" s="3804">
        <f>CJ46+1</f>
        <v>43</v>
      </c>
      <c r="CM46" s="3805"/>
      <c r="CN46" s="3804">
        <f>CL46+1</f>
        <v>44</v>
      </c>
      <c r="CO46" s="3805"/>
      <c r="CP46" s="3804">
        <f>CN46+1</f>
        <v>45</v>
      </c>
      <c r="CQ46" s="3805"/>
      <c r="CR46" s="3804">
        <f>CP46+1</f>
        <v>46</v>
      </c>
      <c r="CS46" s="3805"/>
      <c r="CT46" s="3804">
        <f>CR46+1</f>
        <v>47</v>
      </c>
      <c r="CU46" s="3805"/>
      <c r="CV46" s="3804">
        <f>CT46+1</f>
        <v>48</v>
      </c>
      <c r="CW46" s="3805"/>
      <c r="CX46" s="3804">
        <f>CV46+1</f>
        <v>49</v>
      </c>
      <c r="CY46" s="3805"/>
      <c r="CZ46" s="3804">
        <f>CX46+1</f>
        <v>50</v>
      </c>
      <c r="DA46" s="3805"/>
      <c r="DB46" s="3804">
        <f t="shared" ref="DB46" si="56">CZ46+1</f>
        <v>51</v>
      </c>
      <c r="DC46" s="3805"/>
      <c r="DD46" s="3804">
        <f>DB46+1</f>
        <v>52</v>
      </c>
      <c r="DE46" s="3805"/>
      <c r="DF46" s="976" t="s">
        <v>937</v>
      </c>
      <c r="DG46" s="977"/>
      <c r="DH46" s="978"/>
      <c r="DI46" s="200">
        <v>0</v>
      </c>
      <c r="DJ46" s="200">
        <v>0</v>
      </c>
      <c r="DK46" s="935"/>
      <c r="DL46" s="3274" t="s">
        <v>1126</v>
      </c>
      <c r="DM46" s="3274"/>
      <c r="DN46" s="3274"/>
      <c r="DO46" s="3274"/>
      <c r="DP46" s="3274"/>
      <c r="DQ46" s="3274"/>
      <c r="DR46" s="3163" t="s">
        <v>1127</v>
      </c>
      <c r="DS46" s="3163">
        <f>ROW(DF211)</f>
        <v>211</v>
      </c>
      <c r="DT46" s="200">
        <v>0</v>
      </c>
      <c r="DU46" s="200">
        <v>0</v>
      </c>
      <c r="DV46" s="200">
        <v>0</v>
      </c>
      <c r="DW46" s="907"/>
    </row>
    <row r="47" spans="2:127" s="979" customFormat="1" ht="15.95" customHeight="1">
      <c r="B47" s="948" t="s">
        <v>205</v>
      </c>
      <c r="C47" s="980" t="s">
        <v>66</v>
      </c>
      <c r="D47" s="981" t="s">
        <v>77</v>
      </c>
      <c r="E47" s="980" t="s">
        <v>66</v>
      </c>
      <c r="F47" s="981" t="s">
        <v>77</v>
      </c>
      <c r="G47" s="980" t="s">
        <v>66</v>
      </c>
      <c r="H47" s="981" t="s">
        <v>77</v>
      </c>
      <c r="I47" s="980" t="s">
        <v>66</v>
      </c>
      <c r="J47" s="981" t="s">
        <v>77</v>
      </c>
      <c r="K47" s="980" t="s">
        <v>66</v>
      </c>
      <c r="L47" s="981" t="s">
        <v>77</v>
      </c>
      <c r="M47" s="980" t="s">
        <v>66</v>
      </c>
      <c r="N47" s="981" t="s">
        <v>77</v>
      </c>
      <c r="O47" s="980" t="s">
        <v>66</v>
      </c>
      <c r="P47" s="981" t="s">
        <v>77</v>
      </c>
      <c r="Q47" s="980" t="s">
        <v>66</v>
      </c>
      <c r="R47" s="981" t="s">
        <v>77</v>
      </c>
      <c r="S47" s="980" t="s">
        <v>66</v>
      </c>
      <c r="T47" s="981" t="s">
        <v>77</v>
      </c>
      <c r="U47" s="980" t="s">
        <v>66</v>
      </c>
      <c r="V47" s="981" t="s">
        <v>77</v>
      </c>
      <c r="W47" s="980" t="s">
        <v>66</v>
      </c>
      <c r="X47" s="981" t="s">
        <v>77</v>
      </c>
      <c r="Y47" s="980" t="s">
        <v>66</v>
      </c>
      <c r="Z47" s="981" t="s">
        <v>77</v>
      </c>
      <c r="AA47" s="980" t="s">
        <v>66</v>
      </c>
      <c r="AB47" s="982" t="s">
        <v>77</v>
      </c>
      <c r="AC47" s="963"/>
      <c r="AD47" s="983" t="s">
        <v>66</v>
      </c>
      <c r="AE47" s="981" t="s">
        <v>77</v>
      </c>
      <c r="AF47" s="984" t="s">
        <v>66</v>
      </c>
      <c r="AG47" s="981" t="s">
        <v>77</v>
      </c>
      <c r="AH47" s="984" t="s">
        <v>66</v>
      </c>
      <c r="AI47" s="981" t="s">
        <v>77</v>
      </c>
      <c r="AJ47" s="984" t="s">
        <v>66</v>
      </c>
      <c r="AK47" s="981" t="s">
        <v>77</v>
      </c>
      <c r="AL47" s="984" t="s">
        <v>66</v>
      </c>
      <c r="AM47" s="981" t="s">
        <v>77</v>
      </c>
      <c r="AN47" s="984" t="s">
        <v>66</v>
      </c>
      <c r="AO47" s="981" t="s">
        <v>77</v>
      </c>
      <c r="AP47" s="984" t="s">
        <v>66</v>
      </c>
      <c r="AQ47" s="981" t="s">
        <v>77</v>
      </c>
      <c r="AR47" s="984" t="s">
        <v>66</v>
      </c>
      <c r="AS47" s="981" t="s">
        <v>77</v>
      </c>
      <c r="AT47" s="984" t="s">
        <v>66</v>
      </c>
      <c r="AU47" s="981" t="s">
        <v>77</v>
      </c>
      <c r="AV47" s="984" t="s">
        <v>66</v>
      </c>
      <c r="AW47" s="981" t="s">
        <v>77</v>
      </c>
      <c r="AX47" s="984" t="s">
        <v>66</v>
      </c>
      <c r="AY47" s="981" t="s">
        <v>77</v>
      </c>
      <c r="AZ47" s="984" t="s">
        <v>66</v>
      </c>
      <c r="BA47" s="981" t="s">
        <v>77</v>
      </c>
      <c r="BB47" s="984" t="s">
        <v>66</v>
      </c>
      <c r="BC47" s="982" t="s">
        <v>77</v>
      </c>
      <c r="BD47" s="964"/>
      <c r="BE47" s="985" t="s">
        <v>66</v>
      </c>
      <c r="BF47" s="981" t="s">
        <v>77</v>
      </c>
      <c r="BG47" s="986" t="s">
        <v>66</v>
      </c>
      <c r="BH47" s="981" t="s">
        <v>77</v>
      </c>
      <c r="BI47" s="986" t="s">
        <v>66</v>
      </c>
      <c r="BJ47" s="981" t="s">
        <v>77</v>
      </c>
      <c r="BK47" s="986" t="s">
        <v>66</v>
      </c>
      <c r="BL47" s="981" t="s">
        <v>77</v>
      </c>
      <c r="BM47" s="986" t="s">
        <v>66</v>
      </c>
      <c r="BN47" s="981" t="s">
        <v>77</v>
      </c>
      <c r="BO47" s="986" t="s">
        <v>66</v>
      </c>
      <c r="BP47" s="981" t="s">
        <v>77</v>
      </c>
      <c r="BQ47" s="986" t="s">
        <v>66</v>
      </c>
      <c r="BR47" s="981" t="s">
        <v>77</v>
      </c>
      <c r="BS47" s="986" t="s">
        <v>66</v>
      </c>
      <c r="BT47" s="981" t="s">
        <v>77</v>
      </c>
      <c r="BU47" s="986" t="s">
        <v>66</v>
      </c>
      <c r="BV47" s="981" t="s">
        <v>77</v>
      </c>
      <c r="BW47" s="986" t="s">
        <v>66</v>
      </c>
      <c r="BX47" s="981" t="s">
        <v>77</v>
      </c>
      <c r="BY47" s="986" t="s">
        <v>66</v>
      </c>
      <c r="BZ47" s="981" t="s">
        <v>77</v>
      </c>
      <c r="CA47" s="986" t="s">
        <v>66</v>
      </c>
      <c r="CB47" s="981" t="s">
        <v>77</v>
      </c>
      <c r="CC47" s="986" t="s">
        <v>66</v>
      </c>
      <c r="CD47" s="982" t="s">
        <v>77</v>
      </c>
      <c r="CE47" s="965"/>
      <c r="CF47" s="987" t="s">
        <v>66</v>
      </c>
      <c r="CG47" s="981" t="s">
        <v>77</v>
      </c>
      <c r="CH47" s="988" t="s">
        <v>66</v>
      </c>
      <c r="CI47" s="981" t="s">
        <v>77</v>
      </c>
      <c r="CJ47" s="988" t="s">
        <v>66</v>
      </c>
      <c r="CK47" s="981" t="s">
        <v>77</v>
      </c>
      <c r="CL47" s="988" t="s">
        <v>66</v>
      </c>
      <c r="CM47" s="981" t="s">
        <v>77</v>
      </c>
      <c r="CN47" s="988" t="s">
        <v>66</v>
      </c>
      <c r="CO47" s="981" t="s">
        <v>77</v>
      </c>
      <c r="CP47" s="988" t="s">
        <v>66</v>
      </c>
      <c r="CQ47" s="981" t="s">
        <v>77</v>
      </c>
      <c r="CR47" s="988" t="s">
        <v>66</v>
      </c>
      <c r="CS47" s="981" t="s">
        <v>77</v>
      </c>
      <c r="CT47" s="988" t="s">
        <v>66</v>
      </c>
      <c r="CU47" s="981" t="s">
        <v>77</v>
      </c>
      <c r="CV47" s="988" t="s">
        <v>66</v>
      </c>
      <c r="CW47" s="981" t="s">
        <v>77</v>
      </c>
      <c r="CX47" s="988" t="s">
        <v>66</v>
      </c>
      <c r="CY47" s="981" t="s">
        <v>77</v>
      </c>
      <c r="CZ47" s="988" t="s">
        <v>66</v>
      </c>
      <c r="DA47" s="981" t="s">
        <v>77</v>
      </c>
      <c r="DB47" s="988" t="s">
        <v>66</v>
      </c>
      <c r="DC47" s="981" t="s">
        <v>77</v>
      </c>
      <c r="DD47" s="988" t="s">
        <v>66</v>
      </c>
      <c r="DE47" s="982" t="s">
        <v>77</v>
      </c>
      <c r="DF47" s="989" t="s">
        <v>922</v>
      </c>
      <c r="DG47" s="990"/>
      <c r="DH47" s="978"/>
      <c r="DI47" s="200">
        <v>0</v>
      </c>
      <c r="DJ47" s="200">
        <v>0</v>
      </c>
      <c r="DK47" s="935"/>
      <c r="DL47" s="3274"/>
      <c r="DM47" s="3274"/>
      <c r="DN47" s="3274"/>
      <c r="DO47" s="3274"/>
      <c r="DP47" s="3274"/>
      <c r="DQ47" s="3274"/>
      <c r="DR47" s="3093"/>
      <c r="DS47" s="3093"/>
      <c r="DT47" s="200">
        <v>0</v>
      </c>
      <c r="DU47" s="200">
        <v>0</v>
      </c>
      <c r="DV47" s="200">
        <v>0</v>
      </c>
      <c r="DW47" s="907"/>
    </row>
    <row r="48" spans="2:127" ht="15.95" customHeight="1">
      <c r="B48" s="207" t="s">
        <v>744</v>
      </c>
      <c r="C48" s="991"/>
      <c r="D48" s="992"/>
      <c r="E48" s="991"/>
      <c r="F48" s="992"/>
      <c r="G48" s="991"/>
      <c r="H48" s="992"/>
      <c r="I48" s="991"/>
      <c r="J48" s="992"/>
      <c r="K48" s="991"/>
      <c r="L48" s="992"/>
      <c r="M48" s="991"/>
      <c r="N48" s="992"/>
      <c r="O48" s="991"/>
      <c r="P48" s="992"/>
      <c r="Q48" s="991"/>
      <c r="R48" s="992"/>
      <c r="S48" s="991"/>
      <c r="T48" s="992"/>
      <c r="U48" s="991"/>
      <c r="V48" s="992"/>
      <c r="W48" s="991"/>
      <c r="X48" s="992"/>
      <c r="Y48" s="991"/>
      <c r="Z48" s="992"/>
      <c r="AA48" s="991"/>
      <c r="AB48" s="993"/>
      <c r="AC48" s="432"/>
      <c r="AD48" s="991"/>
      <c r="AE48" s="992"/>
      <c r="AF48" s="991"/>
      <c r="AG48" s="992"/>
      <c r="AH48" s="991"/>
      <c r="AI48" s="992"/>
      <c r="AJ48" s="991"/>
      <c r="AK48" s="992"/>
      <c r="AL48" s="991"/>
      <c r="AM48" s="992"/>
      <c r="AN48" s="991"/>
      <c r="AO48" s="992"/>
      <c r="AP48" s="991"/>
      <c r="AQ48" s="992"/>
      <c r="AR48" s="991"/>
      <c r="AS48" s="992"/>
      <c r="AT48" s="991"/>
      <c r="AU48" s="992"/>
      <c r="AV48" s="991"/>
      <c r="AW48" s="992"/>
      <c r="AX48" s="991"/>
      <c r="AY48" s="992"/>
      <c r="AZ48" s="991"/>
      <c r="BA48" s="992"/>
      <c r="BB48" s="991"/>
      <c r="BC48" s="993"/>
      <c r="BD48" s="433"/>
      <c r="BE48" s="991"/>
      <c r="BF48" s="992"/>
      <c r="BG48" s="991"/>
      <c r="BH48" s="992"/>
      <c r="BI48" s="991"/>
      <c r="BJ48" s="992"/>
      <c r="BK48" s="991"/>
      <c r="BL48" s="992"/>
      <c r="BM48" s="991"/>
      <c r="BN48" s="992"/>
      <c r="BO48" s="991"/>
      <c r="BP48" s="992"/>
      <c r="BQ48" s="991"/>
      <c r="BR48" s="992"/>
      <c r="BS48" s="991"/>
      <c r="BT48" s="992"/>
      <c r="BU48" s="991"/>
      <c r="BV48" s="992"/>
      <c r="BW48" s="991"/>
      <c r="BX48" s="992"/>
      <c r="BY48" s="991"/>
      <c r="BZ48" s="992"/>
      <c r="CA48" s="991"/>
      <c r="CB48" s="992"/>
      <c r="CC48" s="991"/>
      <c r="CD48" s="993"/>
      <c r="CE48" s="434"/>
      <c r="CF48" s="991"/>
      <c r="CG48" s="992"/>
      <c r="CH48" s="991"/>
      <c r="CI48" s="992"/>
      <c r="CJ48" s="991"/>
      <c r="CK48" s="992"/>
      <c r="CL48" s="991"/>
      <c r="CM48" s="992"/>
      <c r="CN48" s="991"/>
      <c r="CO48" s="992"/>
      <c r="CP48" s="991"/>
      <c r="CQ48" s="992"/>
      <c r="CR48" s="991"/>
      <c r="CS48" s="992"/>
      <c r="CT48" s="991"/>
      <c r="CU48" s="992"/>
      <c r="CV48" s="991"/>
      <c r="CW48" s="992"/>
      <c r="CX48" s="991"/>
      <c r="CY48" s="992"/>
      <c r="CZ48" s="991"/>
      <c r="DA48" s="992"/>
      <c r="DB48" s="991"/>
      <c r="DC48" s="992"/>
      <c r="DD48" s="991"/>
      <c r="DE48" s="993"/>
      <c r="DF48" s="810">
        <f t="shared" ref="DF48:DF57" si="57">SUM(C48:DE48)</f>
        <v>0</v>
      </c>
      <c r="DG48" s="811" t="str">
        <f>IF(DF48=0,"",DF48/DB192)</f>
        <v/>
      </c>
      <c r="DH48" s="544"/>
      <c r="DI48" s="200">
        <v>0</v>
      </c>
      <c r="DJ48" s="200">
        <v>0</v>
      </c>
      <c r="DK48" s="935"/>
      <c r="DL48" s="395"/>
      <c r="DM48" s="395"/>
      <c r="DN48" s="395"/>
      <c r="DO48" s="395"/>
      <c r="DP48" s="395"/>
      <c r="DQ48" s="395"/>
      <c r="DR48" s="395"/>
      <c r="DS48" s="395"/>
      <c r="DT48" s="200">
        <v>0</v>
      </c>
      <c r="DU48" s="200">
        <v>0</v>
      </c>
      <c r="DV48" s="200">
        <v>0</v>
      </c>
      <c r="DW48" s="907"/>
    </row>
    <row r="49" spans="2:127" ht="15.95" customHeight="1">
      <c r="B49" s="208" t="s">
        <v>749</v>
      </c>
      <c r="C49" s="991"/>
      <c r="D49" s="992"/>
      <c r="E49" s="991"/>
      <c r="F49" s="992"/>
      <c r="G49" s="991"/>
      <c r="H49" s="992"/>
      <c r="I49" s="991"/>
      <c r="J49" s="992"/>
      <c r="K49" s="991"/>
      <c r="L49" s="992"/>
      <c r="M49" s="991"/>
      <c r="N49" s="992"/>
      <c r="O49" s="991"/>
      <c r="P49" s="992"/>
      <c r="Q49" s="991"/>
      <c r="R49" s="992"/>
      <c r="S49" s="991"/>
      <c r="T49" s="992"/>
      <c r="U49" s="991"/>
      <c r="V49" s="992"/>
      <c r="W49" s="991"/>
      <c r="X49" s="992"/>
      <c r="Y49" s="991"/>
      <c r="Z49" s="992"/>
      <c r="AA49" s="991"/>
      <c r="AB49" s="993"/>
      <c r="AC49" s="432"/>
      <c r="AD49" s="991"/>
      <c r="AE49" s="992"/>
      <c r="AF49" s="991"/>
      <c r="AG49" s="992"/>
      <c r="AH49" s="991"/>
      <c r="AI49" s="992"/>
      <c r="AJ49" s="991"/>
      <c r="AK49" s="992"/>
      <c r="AL49" s="991"/>
      <c r="AM49" s="992"/>
      <c r="AN49" s="991"/>
      <c r="AO49" s="992"/>
      <c r="AP49" s="991"/>
      <c r="AQ49" s="992"/>
      <c r="AR49" s="991"/>
      <c r="AS49" s="992"/>
      <c r="AT49" s="991"/>
      <c r="AU49" s="992"/>
      <c r="AV49" s="991"/>
      <c r="AW49" s="992"/>
      <c r="AX49" s="991"/>
      <c r="AY49" s="992"/>
      <c r="AZ49" s="991"/>
      <c r="BA49" s="992"/>
      <c r="BB49" s="991"/>
      <c r="BC49" s="993"/>
      <c r="BD49" s="433"/>
      <c r="BE49" s="991"/>
      <c r="BF49" s="992"/>
      <c r="BG49" s="991"/>
      <c r="BH49" s="992"/>
      <c r="BI49" s="991"/>
      <c r="BJ49" s="992"/>
      <c r="BK49" s="991"/>
      <c r="BL49" s="992"/>
      <c r="BM49" s="991"/>
      <c r="BN49" s="992"/>
      <c r="BO49" s="991"/>
      <c r="BP49" s="992"/>
      <c r="BQ49" s="991"/>
      <c r="BR49" s="992"/>
      <c r="BS49" s="991"/>
      <c r="BT49" s="992"/>
      <c r="BU49" s="991"/>
      <c r="BV49" s="992"/>
      <c r="BW49" s="991"/>
      <c r="BX49" s="992"/>
      <c r="BY49" s="991"/>
      <c r="BZ49" s="992"/>
      <c r="CA49" s="991"/>
      <c r="CB49" s="992"/>
      <c r="CC49" s="991"/>
      <c r="CD49" s="993"/>
      <c r="CE49" s="434"/>
      <c r="CF49" s="991"/>
      <c r="CG49" s="992"/>
      <c r="CH49" s="991"/>
      <c r="CI49" s="992"/>
      <c r="CJ49" s="991"/>
      <c r="CK49" s="992"/>
      <c r="CL49" s="991"/>
      <c r="CM49" s="992"/>
      <c r="CN49" s="991"/>
      <c r="CO49" s="992"/>
      <c r="CP49" s="991"/>
      <c r="CQ49" s="992"/>
      <c r="CR49" s="991"/>
      <c r="CS49" s="992"/>
      <c r="CT49" s="991"/>
      <c r="CU49" s="992"/>
      <c r="CV49" s="991"/>
      <c r="CW49" s="992"/>
      <c r="CX49" s="991"/>
      <c r="CY49" s="992"/>
      <c r="CZ49" s="991"/>
      <c r="DA49" s="992"/>
      <c r="DB49" s="991"/>
      <c r="DC49" s="992"/>
      <c r="DD49" s="991"/>
      <c r="DE49" s="993"/>
      <c r="DF49" s="810">
        <f t="shared" si="57"/>
        <v>0</v>
      </c>
      <c r="DG49" s="811" t="str">
        <f>IF(DF49=0,"",DF49/DB192)</f>
        <v/>
      </c>
      <c r="DH49" s="544"/>
      <c r="DI49" s="200">
        <v>0</v>
      </c>
      <c r="DJ49" s="200">
        <v>0</v>
      </c>
      <c r="DK49" s="935"/>
      <c r="DL49" s="994"/>
      <c r="DM49" s="995"/>
      <c r="DN49" s="469"/>
      <c r="DO49" s="469"/>
      <c r="DP49" s="470" t="s">
        <v>1098</v>
      </c>
      <c r="DQ49" s="270"/>
      <c r="DR49" s="270"/>
      <c r="DS49" s="471"/>
      <c r="DT49" s="200">
        <v>0</v>
      </c>
      <c r="DU49" s="200">
        <v>0</v>
      </c>
      <c r="DV49" s="200">
        <v>0</v>
      </c>
      <c r="DW49" s="907"/>
    </row>
    <row r="50" spans="2:127" ht="15.95" customHeight="1">
      <c r="B50" s="208" t="s">
        <v>740</v>
      </c>
      <c r="C50" s="991">
        <v>2</v>
      </c>
      <c r="D50" s="992"/>
      <c r="E50" s="991"/>
      <c r="F50" s="992"/>
      <c r="G50" s="991"/>
      <c r="H50" s="992"/>
      <c r="I50" s="991"/>
      <c r="J50" s="992"/>
      <c r="K50" s="991"/>
      <c r="L50" s="992"/>
      <c r="M50" s="991"/>
      <c r="N50" s="992"/>
      <c r="O50" s="991"/>
      <c r="P50" s="992"/>
      <c r="Q50" s="991"/>
      <c r="R50" s="992"/>
      <c r="S50" s="991"/>
      <c r="T50" s="992"/>
      <c r="U50" s="991"/>
      <c r="V50" s="992"/>
      <c r="W50" s="991"/>
      <c r="X50" s="992"/>
      <c r="Y50" s="991"/>
      <c r="Z50" s="992"/>
      <c r="AA50" s="991"/>
      <c r="AB50" s="993"/>
      <c r="AC50" s="432"/>
      <c r="AD50" s="991"/>
      <c r="AE50" s="992"/>
      <c r="AF50" s="991"/>
      <c r="AG50" s="992"/>
      <c r="AH50" s="991"/>
      <c r="AI50" s="992"/>
      <c r="AJ50" s="991"/>
      <c r="AK50" s="992"/>
      <c r="AL50" s="991"/>
      <c r="AM50" s="992"/>
      <c r="AN50" s="991"/>
      <c r="AO50" s="992"/>
      <c r="AP50" s="991"/>
      <c r="AQ50" s="992"/>
      <c r="AR50" s="991"/>
      <c r="AS50" s="992"/>
      <c r="AT50" s="991"/>
      <c r="AU50" s="992"/>
      <c r="AV50" s="991"/>
      <c r="AW50" s="992"/>
      <c r="AX50" s="991"/>
      <c r="AY50" s="992"/>
      <c r="AZ50" s="991"/>
      <c r="BA50" s="992"/>
      <c r="BB50" s="991"/>
      <c r="BC50" s="993"/>
      <c r="BD50" s="433"/>
      <c r="BE50" s="991"/>
      <c r="BF50" s="992"/>
      <c r="BG50" s="991"/>
      <c r="BH50" s="992"/>
      <c r="BI50" s="991"/>
      <c r="BJ50" s="992"/>
      <c r="BK50" s="991"/>
      <c r="BL50" s="992"/>
      <c r="BM50" s="991"/>
      <c r="BN50" s="992"/>
      <c r="BO50" s="991"/>
      <c r="BP50" s="992"/>
      <c r="BQ50" s="991"/>
      <c r="BR50" s="992"/>
      <c r="BS50" s="991"/>
      <c r="BT50" s="992"/>
      <c r="BU50" s="991"/>
      <c r="BV50" s="992"/>
      <c r="BW50" s="991"/>
      <c r="BX50" s="992"/>
      <c r="BY50" s="991"/>
      <c r="BZ50" s="992"/>
      <c r="CA50" s="991"/>
      <c r="CB50" s="992"/>
      <c r="CC50" s="991"/>
      <c r="CD50" s="993"/>
      <c r="CE50" s="434"/>
      <c r="CF50" s="991"/>
      <c r="CG50" s="992"/>
      <c r="CH50" s="991"/>
      <c r="CI50" s="992"/>
      <c r="CJ50" s="991"/>
      <c r="CK50" s="992"/>
      <c r="CL50" s="991"/>
      <c r="CM50" s="992"/>
      <c r="CN50" s="991"/>
      <c r="CO50" s="992"/>
      <c r="CP50" s="991"/>
      <c r="CQ50" s="992"/>
      <c r="CR50" s="991"/>
      <c r="CS50" s="992"/>
      <c r="CT50" s="991"/>
      <c r="CU50" s="992"/>
      <c r="CV50" s="991"/>
      <c r="CW50" s="992"/>
      <c r="CX50" s="991"/>
      <c r="CY50" s="992"/>
      <c r="CZ50" s="991"/>
      <c r="DA50" s="992"/>
      <c r="DB50" s="991"/>
      <c r="DC50" s="992"/>
      <c r="DD50" s="991"/>
      <c r="DE50" s="993"/>
      <c r="DF50" s="810">
        <f t="shared" si="57"/>
        <v>2</v>
      </c>
      <c r="DG50" s="811">
        <f>IF(DF50=0,"",DF50/DB192)</f>
        <v>6.25E-2</v>
      </c>
      <c r="DH50" s="544"/>
      <c r="DI50" s="200">
        <v>0</v>
      </c>
      <c r="DJ50" s="200">
        <v>0</v>
      </c>
      <c r="DK50" s="935"/>
      <c r="DL50" s="408"/>
      <c r="DM50" s="408"/>
      <c r="DN50" s="472" t="s">
        <v>1081</v>
      </c>
      <c r="DO50" s="473">
        <v>4</v>
      </c>
      <c r="DP50" s="474" t="s">
        <v>1082</v>
      </c>
      <c r="DQ50" s="473">
        <v>20</v>
      </c>
      <c r="DR50" s="475" t="s">
        <v>1083</v>
      </c>
      <c r="DS50" s="408"/>
      <c r="DT50" s="200">
        <v>0</v>
      </c>
      <c r="DU50" s="200">
        <v>0</v>
      </c>
      <c r="DV50" s="200">
        <v>0</v>
      </c>
      <c r="DW50" s="907"/>
    </row>
    <row r="51" spans="2:127" ht="15.95" customHeight="1">
      <c r="B51" s="208" t="s">
        <v>755</v>
      </c>
      <c r="C51" s="991"/>
      <c r="D51" s="992"/>
      <c r="E51" s="991"/>
      <c r="F51" s="992"/>
      <c r="G51" s="991"/>
      <c r="H51" s="992"/>
      <c r="I51" s="991"/>
      <c r="J51" s="992"/>
      <c r="K51" s="991"/>
      <c r="L51" s="992"/>
      <c r="M51" s="991"/>
      <c r="N51" s="992"/>
      <c r="O51" s="991"/>
      <c r="P51" s="992"/>
      <c r="Q51" s="991"/>
      <c r="R51" s="992"/>
      <c r="S51" s="991"/>
      <c r="T51" s="992"/>
      <c r="U51" s="991"/>
      <c r="V51" s="992"/>
      <c r="W51" s="991"/>
      <c r="X51" s="992"/>
      <c r="Y51" s="991"/>
      <c r="Z51" s="992"/>
      <c r="AA51" s="991"/>
      <c r="AB51" s="993"/>
      <c r="AC51" s="432"/>
      <c r="AD51" s="991"/>
      <c r="AE51" s="992"/>
      <c r="AF51" s="991"/>
      <c r="AG51" s="992"/>
      <c r="AH51" s="991"/>
      <c r="AI51" s="992"/>
      <c r="AJ51" s="991"/>
      <c r="AK51" s="992"/>
      <c r="AL51" s="991"/>
      <c r="AM51" s="992"/>
      <c r="AN51" s="991"/>
      <c r="AO51" s="992"/>
      <c r="AP51" s="991"/>
      <c r="AQ51" s="992"/>
      <c r="AR51" s="991"/>
      <c r="AS51" s="992"/>
      <c r="AT51" s="991"/>
      <c r="AU51" s="992"/>
      <c r="AV51" s="991"/>
      <c r="AW51" s="992"/>
      <c r="AX51" s="991"/>
      <c r="AY51" s="992"/>
      <c r="AZ51" s="991"/>
      <c r="BA51" s="992"/>
      <c r="BB51" s="991"/>
      <c r="BC51" s="993"/>
      <c r="BD51" s="433"/>
      <c r="BE51" s="991"/>
      <c r="BF51" s="992"/>
      <c r="BG51" s="991"/>
      <c r="BH51" s="992"/>
      <c r="BI51" s="991"/>
      <c r="BJ51" s="992"/>
      <c r="BK51" s="991"/>
      <c r="BL51" s="992"/>
      <c r="BM51" s="991"/>
      <c r="BN51" s="992"/>
      <c r="BO51" s="991"/>
      <c r="BP51" s="992"/>
      <c r="BQ51" s="991"/>
      <c r="BR51" s="992"/>
      <c r="BS51" s="991"/>
      <c r="BT51" s="992"/>
      <c r="BU51" s="991"/>
      <c r="BV51" s="992"/>
      <c r="BW51" s="991"/>
      <c r="BX51" s="992"/>
      <c r="BY51" s="991"/>
      <c r="BZ51" s="992"/>
      <c r="CA51" s="991"/>
      <c r="CB51" s="992"/>
      <c r="CC51" s="991"/>
      <c r="CD51" s="993"/>
      <c r="CE51" s="434"/>
      <c r="CF51" s="991"/>
      <c r="CG51" s="992"/>
      <c r="CH51" s="991"/>
      <c r="CI51" s="992"/>
      <c r="CJ51" s="991"/>
      <c r="CK51" s="992"/>
      <c r="CL51" s="991"/>
      <c r="CM51" s="992"/>
      <c r="CN51" s="991"/>
      <c r="CO51" s="992"/>
      <c r="CP51" s="991"/>
      <c r="CQ51" s="992"/>
      <c r="CR51" s="991"/>
      <c r="CS51" s="992"/>
      <c r="CT51" s="991"/>
      <c r="CU51" s="992"/>
      <c r="CV51" s="991"/>
      <c r="CW51" s="992"/>
      <c r="CX51" s="991"/>
      <c r="CY51" s="992"/>
      <c r="CZ51" s="991"/>
      <c r="DA51" s="992"/>
      <c r="DB51" s="991"/>
      <c r="DC51" s="992"/>
      <c r="DD51" s="991"/>
      <c r="DE51" s="993"/>
      <c r="DF51" s="810">
        <f t="shared" si="57"/>
        <v>0</v>
      </c>
      <c r="DG51" s="811" t="str">
        <f>IF(DF51=0,"",DF51/DB192)</f>
        <v/>
      </c>
      <c r="DH51" s="544"/>
      <c r="DI51" s="200">
        <v>0</v>
      </c>
      <c r="DJ51" s="200">
        <v>0</v>
      </c>
      <c r="DK51" s="935"/>
      <c r="DL51" s="408"/>
      <c r="DM51" s="408"/>
      <c r="DN51" s="408"/>
      <c r="DO51" s="476"/>
      <c r="DP51" s="476"/>
      <c r="DQ51" s="996" t="s">
        <v>1099</v>
      </c>
      <c r="DR51" s="397"/>
      <c r="DS51" s="997"/>
      <c r="DT51" s="200">
        <v>0</v>
      </c>
      <c r="DU51" s="200">
        <v>0</v>
      </c>
      <c r="DV51" s="200">
        <v>0</v>
      </c>
      <c r="DW51" s="907"/>
    </row>
    <row r="52" spans="2:127" ht="15.95" customHeight="1">
      <c r="B52" s="207" t="s">
        <v>761</v>
      </c>
      <c r="C52" s="991"/>
      <c r="D52" s="992"/>
      <c r="E52" s="991"/>
      <c r="F52" s="992"/>
      <c r="G52" s="991"/>
      <c r="H52" s="992"/>
      <c r="I52" s="991"/>
      <c r="J52" s="992"/>
      <c r="K52" s="991"/>
      <c r="L52" s="992"/>
      <c r="M52" s="991"/>
      <c r="N52" s="992"/>
      <c r="O52" s="991"/>
      <c r="P52" s="992"/>
      <c r="Q52" s="991"/>
      <c r="R52" s="992"/>
      <c r="S52" s="991"/>
      <c r="T52" s="992"/>
      <c r="U52" s="991"/>
      <c r="V52" s="992"/>
      <c r="W52" s="991"/>
      <c r="X52" s="992"/>
      <c r="Y52" s="991"/>
      <c r="Z52" s="992"/>
      <c r="AA52" s="991"/>
      <c r="AB52" s="993"/>
      <c r="AC52" s="432"/>
      <c r="AD52" s="991"/>
      <c r="AE52" s="992"/>
      <c r="AF52" s="991"/>
      <c r="AG52" s="992"/>
      <c r="AH52" s="991"/>
      <c r="AI52" s="992"/>
      <c r="AJ52" s="991"/>
      <c r="AK52" s="992"/>
      <c r="AL52" s="991"/>
      <c r="AM52" s="992"/>
      <c r="AN52" s="991"/>
      <c r="AO52" s="992"/>
      <c r="AP52" s="991"/>
      <c r="AQ52" s="992"/>
      <c r="AR52" s="991"/>
      <c r="AS52" s="992"/>
      <c r="AT52" s="991"/>
      <c r="AU52" s="992"/>
      <c r="AV52" s="991"/>
      <c r="AW52" s="992"/>
      <c r="AX52" s="991"/>
      <c r="AY52" s="992"/>
      <c r="AZ52" s="991"/>
      <c r="BA52" s="992"/>
      <c r="BB52" s="991"/>
      <c r="BC52" s="993"/>
      <c r="BD52" s="433"/>
      <c r="BE52" s="991"/>
      <c r="BF52" s="992"/>
      <c r="BG52" s="991"/>
      <c r="BH52" s="992"/>
      <c r="BI52" s="991"/>
      <c r="BJ52" s="992"/>
      <c r="BK52" s="991"/>
      <c r="BL52" s="992"/>
      <c r="BM52" s="991"/>
      <c r="BN52" s="992"/>
      <c r="BO52" s="991"/>
      <c r="BP52" s="992"/>
      <c r="BQ52" s="991"/>
      <c r="BR52" s="992"/>
      <c r="BS52" s="991"/>
      <c r="BT52" s="992"/>
      <c r="BU52" s="991"/>
      <c r="BV52" s="992"/>
      <c r="BW52" s="991"/>
      <c r="BX52" s="992"/>
      <c r="BY52" s="991"/>
      <c r="BZ52" s="992"/>
      <c r="CA52" s="991"/>
      <c r="CB52" s="992"/>
      <c r="CC52" s="991"/>
      <c r="CD52" s="993"/>
      <c r="CE52" s="434"/>
      <c r="CF52" s="991"/>
      <c r="CG52" s="992"/>
      <c r="CH52" s="991"/>
      <c r="CI52" s="992"/>
      <c r="CJ52" s="991"/>
      <c r="CK52" s="992"/>
      <c r="CL52" s="991"/>
      <c r="CM52" s="992"/>
      <c r="CN52" s="991"/>
      <c r="CO52" s="992"/>
      <c r="CP52" s="991"/>
      <c r="CQ52" s="992"/>
      <c r="CR52" s="991"/>
      <c r="CS52" s="992"/>
      <c r="CT52" s="991"/>
      <c r="CU52" s="992"/>
      <c r="CV52" s="991"/>
      <c r="CW52" s="992"/>
      <c r="CX52" s="991"/>
      <c r="CY52" s="992"/>
      <c r="CZ52" s="991"/>
      <c r="DA52" s="992"/>
      <c r="DB52" s="991"/>
      <c r="DC52" s="992"/>
      <c r="DD52" s="991"/>
      <c r="DE52" s="993"/>
      <c r="DF52" s="810">
        <f t="shared" si="57"/>
        <v>0</v>
      </c>
      <c r="DG52" s="811" t="str">
        <f>IF(DF52=0,"",DF52/DB192)</f>
        <v/>
      </c>
      <c r="DH52" s="544"/>
      <c r="DI52" s="200">
        <v>0</v>
      </c>
      <c r="DJ52" s="200">
        <v>0</v>
      </c>
      <c r="DK52" s="935"/>
      <c r="DL52" s="408"/>
      <c r="DM52" s="408"/>
      <c r="DN52" s="408"/>
      <c r="DO52" s="408"/>
      <c r="DP52" s="408"/>
      <c r="DQ52" s="408"/>
      <c r="DR52" s="408"/>
      <c r="DS52" s="408"/>
      <c r="DT52" s="200">
        <v>0</v>
      </c>
      <c r="DU52" s="200">
        <v>0</v>
      </c>
      <c r="DV52" s="200">
        <v>0</v>
      </c>
      <c r="DW52" s="907"/>
    </row>
    <row r="53" spans="2:127" ht="15.95" customHeight="1">
      <c r="B53" s="208" t="s">
        <v>767</v>
      </c>
      <c r="C53" s="991"/>
      <c r="D53" s="992"/>
      <c r="E53" s="991"/>
      <c r="F53" s="992"/>
      <c r="G53" s="991"/>
      <c r="H53" s="992"/>
      <c r="I53" s="991"/>
      <c r="J53" s="992"/>
      <c r="K53" s="991"/>
      <c r="L53" s="992"/>
      <c r="M53" s="991"/>
      <c r="N53" s="992"/>
      <c r="O53" s="991"/>
      <c r="P53" s="992"/>
      <c r="Q53" s="991"/>
      <c r="R53" s="992"/>
      <c r="S53" s="991"/>
      <c r="T53" s="992"/>
      <c r="U53" s="991"/>
      <c r="V53" s="992"/>
      <c r="W53" s="991"/>
      <c r="X53" s="992"/>
      <c r="Y53" s="991"/>
      <c r="Z53" s="992"/>
      <c r="AA53" s="991"/>
      <c r="AB53" s="993"/>
      <c r="AC53" s="432"/>
      <c r="AD53" s="991"/>
      <c r="AE53" s="992"/>
      <c r="AF53" s="991"/>
      <c r="AG53" s="992"/>
      <c r="AH53" s="991"/>
      <c r="AI53" s="992"/>
      <c r="AJ53" s="991"/>
      <c r="AK53" s="992"/>
      <c r="AL53" s="991"/>
      <c r="AM53" s="992"/>
      <c r="AN53" s="991"/>
      <c r="AO53" s="992"/>
      <c r="AP53" s="991"/>
      <c r="AQ53" s="992"/>
      <c r="AR53" s="991"/>
      <c r="AS53" s="992"/>
      <c r="AT53" s="991"/>
      <c r="AU53" s="992"/>
      <c r="AV53" s="991"/>
      <c r="AW53" s="992"/>
      <c r="AX53" s="991"/>
      <c r="AY53" s="992"/>
      <c r="AZ53" s="991"/>
      <c r="BA53" s="992"/>
      <c r="BB53" s="991"/>
      <c r="BC53" s="993"/>
      <c r="BD53" s="433"/>
      <c r="BE53" s="991"/>
      <c r="BF53" s="992"/>
      <c r="BG53" s="991"/>
      <c r="BH53" s="992"/>
      <c r="BI53" s="991"/>
      <c r="BJ53" s="992"/>
      <c r="BK53" s="991"/>
      <c r="BL53" s="992"/>
      <c r="BM53" s="991"/>
      <c r="BN53" s="992"/>
      <c r="BO53" s="991"/>
      <c r="BP53" s="992"/>
      <c r="BQ53" s="991"/>
      <c r="BR53" s="992"/>
      <c r="BS53" s="991"/>
      <c r="BT53" s="992"/>
      <c r="BU53" s="991"/>
      <c r="BV53" s="992"/>
      <c r="BW53" s="991"/>
      <c r="BX53" s="992"/>
      <c r="BY53" s="991"/>
      <c r="BZ53" s="992"/>
      <c r="CA53" s="991"/>
      <c r="CB53" s="992"/>
      <c r="CC53" s="991"/>
      <c r="CD53" s="993"/>
      <c r="CE53" s="434"/>
      <c r="CF53" s="991"/>
      <c r="CG53" s="992"/>
      <c r="CH53" s="991"/>
      <c r="CI53" s="992"/>
      <c r="CJ53" s="991"/>
      <c r="CK53" s="992"/>
      <c r="CL53" s="991"/>
      <c r="CM53" s="992"/>
      <c r="CN53" s="991"/>
      <c r="CO53" s="992"/>
      <c r="CP53" s="991"/>
      <c r="CQ53" s="992"/>
      <c r="CR53" s="991"/>
      <c r="CS53" s="992"/>
      <c r="CT53" s="991"/>
      <c r="CU53" s="992"/>
      <c r="CV53" s="991"/>
      <c r="CW53" s="992"/>
      <c r="CX53" s="991"/>
      <c r="CY53" s="992"/>
      <c r="CZ53" s="991"/>
      <c r="DA53" s="992"/>
      <c r="DB53" s="991"/>
      <c r="DC53" s="992"/>
      <c r="DD53" s="991"/>
      <c r="DE53" s="993"/>
      <c r="DF53" s="810">
        <f t="shared" si="57"/>
        <v>0</v>
      </c>
      <c r="DG53" s="811" t="str">
        <f>IF(DF53=0,"",DF53/DB192)</f>
        <v/>
      </c>
      <c r="DH53" s="544"/>
      <c r="DI53" s="564">
        <v>0</v>
      </c>
      <c r="DJ53" s="564">
        <v>0</v>
      </c>
      <c r="DK53" s="935"/>
      <c r="DL53" s="424" t="s">
        <v>1128</v>
      </c>
      <c r="DM53" s="998">
        <f>ROW(DE217)</f>
        <v>217</v>
      </c>
      <c r="DN53" s="999">
        <f>ROW(DE228)</f>
        <v>228</v>
      </c>
      <c r="DO53" s="1000">
        <f>ROW(DE239)</f>
        <v>239</v>
      </c>
      <c r="DP53" s="1001">
        <f>ROW(DE248)</f>
        <v>248</v>
      </c>
      <c r="DQ53" s="997">
        <f>ROW(DE259)</f>
        <v>259</v>
      </c>
      <c r="DR53" s="1002">
        <f>ROW(DE270)</f>
        <v>270</v>
      </c>
      <c r="DS53" s="801">
        <f>ROW(DE281)</f>
        <v>281</v>
      </c>
      <c r="DT53" s="200">
        <v>0</v>
      </c>
      <c r="DU53" s="200">
        <v>0</v>
      </c>
      <c r="DV53" s="200">
        <v>0</v>
      </c>
      <c r="DW53" s="907"/>
    </row>
    <row r="54" spans="2:127" ht="15.95" customHeight="1">
      <c r="B54" s="208" t="s">
        <v>773</v>
      </c>
      <c r="C54" s="991"/>
      <c r="D54" s="992"/>
      <c r="E54" s="991"/>
      <c r="F54" s="992"/>
      <c r="G54" s="991"/>
      <c r="H54" s="992"/>
      <c r="I54" s="991"/>
      <c r="J54" s="992"/>
      <c r="K54" s="991"/>
      <c r="L54" s="992"/>
      <c r="M54" s="991"/>
      <c r="N54" s="992"/>
      <c r="O54" s="991"/>
      <c r="P54" s="992"/>
      <c r="Q54" s="991"/>
      <c r="R54" s="992"/>
      <c r="S54" s="991"/>
      <c r="T54" s="992"/>
      <c r="U54" s="991"/>
      <c r="V54" s="992"/>
      <c r="W54" s="991"/>
      <c r="X54" s="992"/>
      <c r="Y54" s="991"/>
      <c r="Z54" s="992"/>
      <c r="AA54" s="991"/>
      <c r="AB54" s="993"/>
      <c r="AC54" s="432"/>
      <c r="AD54" s="991"/>
      <c r="AE54" s="992"/>
      <c r="AF54" s="991"/>
      <c r="AG54" s="992"/>
      <c r="AH54" s="991"/>
      <c r="AI54" s="992"/>
      <c r="AJ54" s="991"/>
      <c r="AK54" s="992"/>
      <c r="AL54" s="991"/>
      <c r="AM54" s="992"/>
      <c r="AN54" s="991"/>
      <c r="AO54" s="992"/>
      <c r="AP54" s="991"/>
      <c r="AQ54" s="992"/>
      <c r="AR54" s="991"/>
      <c r="AS54" s="992"/>
      <c r="AT54" s="991"/>
      <c r="AU54" s="992"/>
      <c r="AV54" s="991"/>
      <c r="AW54" s="992"/>
      <c r="AX54" s="991"/>
      <c r="AY54" s="992"/>
      <c r="AZ54" s="991"/>
      <c r="BA54" s="992"/>
      <c r="BB54" s="991"/>
      <c r="BC54" s="993"/>
      <c r="BD54" s="433"/>
      <c r="BE54" s="991"/>
      <c r="BF54" s="992"/>
      <c r="BG54" s="991"/>
      <c r="BH54" s="992"/>
      <c r="BI54" s="991"/>
      <c r="BJ54" s="992"/>
      <c r="BK54" s="991"/>
      <c r="BL54" s="992"/>
      <c r="BM54" s="991"/>
      <c r="BN54" s="992"/>
      <c r="BO54" s="991"/>
      <c r="BP54" s="992"/>
      <c r="BQ54" s="991"/>
      <c r="BR54" s="992"/>
      <c r="BS54" s="991"/>
      <c r="BT54" s="992"/>
      <c r="BU54" s="991"/>
      <c r="BV54" s="992"/>
      <c r="BW54" s="991"/>
      <c r="BX54" s="992"/>
      <c r="BY54" s="991"/>
      <c r="BZ54" s="992"/>
      <c r="CA54" s="991"/>
      <c r="CB54" s="992"/>
      <c r="CC54" s="991"/>
      <c r="CD54" s="993"/>
      <c r="CE54" s="434"/>
      <c r="CF54" s="991"/>
      <c r="CG54" s="992"/>
      <c r="CH54" s="991"/>
      <c r="CI54" s="992"/>
      <c r="CJ54" s="991"/>
      <c r="CK54" s="992"/>
      <c r="CL54" s="991"/>
      <c r="CM54" s="992"/>
      <c r="CN54" s="991"/>
      <c r="CO54" s="992"/>
      <c r="CP54" s="991"/>
      <c r="CQ54" s="992"/>
      <c r="CR54" s="991"/>
      <c r="CS54" s="992"/>
      <c r="CT54" s="991"/>
      <c r="CU54" s="992"/>
      <c r="CV54" s="991"/>
      <c r="CW54" s="992"/>
      <c r="CX54" s="991"/>
      <c r="CY54" s="992"/>
      <c r="CZ54" s="991"/>
      <c r="DA54" s="992"/>
      <c r="DB54" s="991"/>
      <c r="DC54" s="992"/>
      <c r="DD54" s="991"/>
      <c r="DE54" s="993"/>
      <c r="DF54" s="810">
        <f t="shared" si="57"/>
        <v>0</v>
      </c>
      <c r="DG54" s="811" t="str">
        <f>IF(DF54=0,"",DF54/DB192)</f>
        <v/>
      </c>
      <c r="DH54" s="544"/>
      <c r="DI54" s="564">
        <v>0</v>
      </c>
      <c r="DJ54" s="564">
        <v>0</v>
      </c>
      <c r="DK54" s="935"/>
      <c r="DL54" s="395" t="s">
        <v>1076</v>
      </c>
      <c r="DM54" s="395"/>
      <c r="DN54" s="395"/>
      <c r="DO54" s="395"/>
      <c r="DP54" s="395"/>
      <c r="DQ54" s="395"/>
      <c r="DR54" s="957"/>
      <c r="DS54" s="395"/>
      <c r="DT54" s="200">
        <v>0</v>
      </c>
      <c r="DU54" s="200">
        <v>0</v>
      </c>
      <c r="DV54" s="200">
        <v>0</v>
      </c>
      <c r="DW54" s="907"/>
    </row>
    <row r="55" spans="2:127" ht="15.95" customHeight="1">
      <c r="B55" s="208" t="s">
        <v>779</v>
      </c>
      <c r="C55" s="991"/>
      <c r="D55" s="992"/>
      <c r="E55" s="991"/>
      <c r="F55" s="992"/>
      <c r="G55" s="991"/>
      <c r="H55" s="992"/>
      <c r="I55" s="991"/>
      <c r="J55" s="992"/>
      <c r="K55" s="991"/>
      <c r="L55" s="992"/>
      <c r="M55" s="991"/>
      <c r="N55" s="992"/>
      <c r="O55" s="991"/>
      <c r="P55" s="992"/>
      <c r="Q55" s="991"/>
      <c r="R55" s="992"/>
      <c r="S55" s="991"/>
      <c r="T55" s="992"/>
      <c r="U55" s="991"/>
      <c r="V55" s="992"/>
      <c r="W55" s="991"/>
      <c r="X55" s="992"/>
      <c r="Y55" s="991"/>
      <c r="Z55" s="992"/>
      <c r="AA55" s="991"/>
      <c r="AB55" s="993"/>
      <c r="AC55" s="432"/>
      <c r="AD55" s="991"/>
      <c r="AE55" s="992"/>
      <c r="AF55" s="991"/>
      <c r="AG55" s="992"/>
      <c r="AH55" s="991"/>
      <c r="AI55" s="992"/>
      <c r="AJ55" s="991"/>
      <c r="AK55" s="992"/>
      <c r="AL55" s="991"/>
      <c r="AM55" s="992"/>
      <c r="AN55" s="991"/>
      <c r="AO55" s="992"/>
      <c r="AP55" s="991"/>
      <c r="AQ55" s="992"/>
      <c r="AR55" s="991"/>
      <c r="AS55" s="992"/>
      <c r="AT55" s="991"/>
      <c r="AU55" s="992"/>
      <c r="AV55" s="991"/>
      <c r="AW55" s="992"/>
      <c r="AX55" s="991"/>
      <c r="AY55" s="992"/>
      <c r="AZ55" s="991"/>
      <c r="BA55" s="992"/>
      <c r="BB55" s="991"/>
      <c r="BC55" s="993"/>
      <c r="BD55" s="433"/>
      <c r="BE55" s="991"/>
      <c r="BF55" s="992"/>
      <c r="BG55" s="991"/>
      <c r="BH55" s="992"/>
      <c r="BI55" s="991"/>
      <c r="BJ55" s="992"/>
      <c r="BK55" s="991"/>
      <c r="BL55" s="992"/>
      <c r="BM55" s="991"/>
      <c r="BN55" s="992"/>
      <c r="BO55" s="991"/>
      <c r="BP55" s="992"/>
      <c r="BQ55" s="991"/>
      <c r="BR55" s="992"/>
      <c r="BS55" s="991"/>
      <c r="BT55" s="992"/>
      <c r="BU55" s="991"/>
      <c r="BV55" s="992"/>
      <c r="BW55" s="991"/>
      <c r="BX55" s="992"/>
      <c r="BY55" s="991"/>
      <c r="BZ55" s="992"/>
      <c r="CA55" s="991"/>
      <c r="CB55" s="992"/>
      <c r="CC55" s="991"/>
      <c r="CD55" s="993"/>
      <c r="CE55" s="434"/>
      <c r="CF55" s="991"/>
      <c r="CG55" s="992"/>
      <c r="CH55" s="991"/>
      <c r="CI55" s="992"/>
      <c r="CJ55" s="991"/>
      <c r="CK55" s="992"/>
      <c r="CL55" s="991"/>
      <c r="CM55" s="992"/>
      <c r="CN55" s="991"/>
      <c r="CO55" s="992"/>
      <c r="CP55" s="991"/>
      <c r="CQ55" s="992"/>
      <c r="CR55" s="991"/>
      <c r="CS55" s="992"/>
      <c r="CT55" s="991"/>
      <c r="CU55" s="992"/>
      <c r="CV55" s="991"/>
      <c r="CW55" s="992"/>
      <c r="CX55" s="991"/>
      <c r="CY55" s="992"/>
      <c r="CZ55" s="991"/>
      <c r="DA55" s="992"/>
      <c r="DB55" s="991"/>
      <c r="DC55" s="992"/>
      <c r="DD55" s="991"/>
      <c r="DE55" s="993"/>
      <c r="DF55" s="810">
        <f t="shared" si="57"/>
        <v>0</v>
      </c>
      <c r="DG55" s="811" t="str">
        <f>IF(DF55=0,"",DF55/DB192)</f>
        <v/>
      </c>
      <c r="DH55" s="544"/>
      <c r="DI55" s="200">
        <v>0</v>
      </c>
      <c r="DJ55" s="200">
        <v>0</v>
      </c>
      <c r="DK55" s="935"/>
      <c r="DL55" s="395"/>
      <c r="DM55" s="395"/>
      <c r="DN55" s="395"/>
      <c r="DO55" s="395"/>
      <c r="DP55" s="395"/>
      <c r="DQ55" s="395"/>
      <c r="DR55" s="395"/>
      <c r="DS55" s="395"/>
      <c r="DT55" s="200">
        <v>0</v>
      </c>
      <c r="DU55" s="200">
        <v>0</v>
      </c>
      <c r="DV55" s="200">
        <v>0</v>
      </c>
      <c r="DW55" s="907"/>
    </row>
    <row r="56" spans="2:127" ht="15.95" customHeight="1">
      <c r="B56" s="208"/>
      <c r="C56" s="991"/>
      <c r="D56" s="992"/>
      <c r="E56" s="991"/>
      <c r="F56" s="992"/>
      <c r="G56" s="991"/>
      <c r="H56" s="992"/>
      <c r="I56" s="991"/>
      <c r="J56" s="992"/>
      <c r="K56" s="991"/>
      <c r="L56" s="992"/>
      <c r="M56" s="991"/>
      <c r="N56" s="992"/>
      <c r="O56" s="991"/>
      <c r="P56" s="992"/>
      <c r="Q56" s="991"/>
      <c r="R56" s="992"/>
      <c r="S56" s="991"/>
      <c r="T56" s="992"/>
      <c r="U56" s="991"/>
      <c r="V56" s="992"/>
      <c r="W56" s="991"/>
      <c r="X56" s="992"/>
      <c r="Y56" s="991"/>
      <c r="Z56" s="992"/>
      <c r="AA56" s="991"/>
      <c r="AB56" s="993"/>
      <c r="AC56" s="432"/>
      <c r="AD56" s="991"/>
      <c r="AE56" s="992"/>
      <c r="AF56" s="991"/>
      <c r="AG56" s="992"/>
      <c r="AH56" s="991"/>
      <c r="AI56" s="992"/>
      <c r="AJ56" s="991"/>
      <c r="AK56" s="992"/>
      <c r="AL56" s="991"/>
      <c r="AM56" s="992"/>
      <c r="AN56" s="991"/>
      <c r="AO56" s="992"/>
      <c r="AP56" s="991"/>
      <c r="AQ56" s="992"/>
      <c r="AR56" s="991"/>
      <c r="AS56" s="992"/>
      <c r="AT56" s="991"/>
      <c r="AU56" s="992"/>
      <c r="AV56" s="991"/>
      <c r="AW56" s="992"/>
      <c r="AX56" s="991"/>
      <c r="AY56" s="992"/>
      <c r="AZ56" s="991"/>
      <c r="BA56" s="992"/>
      <c r="BB56" s="991"/>
      <c r="BC56" s="993"/>
      <c r="BD56" s="433"/>
      <c r="BE56" s="991"/>
      <c r="BF56" s="992"/>
      <c r="BG56" s="991"/>
      <c r="BH56" s="992"/>
      <c r="BI56" s="991"/>
      <c r="BJ56" s="992"/>
      <c r="BK56" s="991"/>
      <c r="BL56" s="992"/>
      <c r="BM56" s="991"/>
      <c r="BN56" s="992"/>
      <c r="BO56" s="991"/>
      <c r="BP56" s="992"/>
      <c r="BQ56" s="991"/>
      <c r="BR56" s="992"/>
      <c r="BS56" s="991"/>
      <c r="BT56" s="992"/>
      <c r="BU56" s="991"/>
      <c r="BV56" s="992"/>
      <c r="BW56" s="991"/>
      <c r="BX56" s="992"/>
      <c r="BY56" s="991"/>
      <c r="BZ56" s="992"/>
      <c r="CA56" s="991"/>
      <c r="CB56" s="992"/>
      <c r="CC56" s="991"/>
      <c r="CD56" s="993"/>
      <c r="CE56" s="434"/>
      <c r="CF56" s="991"/>
      <c r="CG56" s="992"/>
      <c r="CH56" s="991"/>
      <c r="CI56" s="992"/>
      <c r="CJ56" s="991"/>
      <c r="CK56" s="992"/>
      <c r="CL56" s="991"/>
      <c r="CM56" s="992"/>
      <c r="CN56" s="991"/>
      <c r="CO56" s="992"/>
      <c r="CP56" s="991"/>
      <c r="CQ56" s="992"/>
      <c r="CR56" s="991"/>
      <c r="CS56" s="992"/>
      <c r="CT56" s="991"/>
      <c r="CU56" s="992"/>
      <c r="CV56" s="991"/>
      <c r="CW56" s="992"/>
      <c r="CX56" s="991"/>
      <c r="CY56" s="992"/>
      <c r="CZ56" s="991"/>
      <c r="DA56" s="992"/>
      <c r="DB56" s="991"/>
      <c r="DC56" s="992"/>
      <c r="DD56" s="991"/>
      <c r="DE56" s="993"/>
      <c r="DF56" s="810">
        <f t="shared" si="57"/>
        <v>0</v>
      </c>
      <c r="DG56" s="811" t="str">
        <f>IF(DF56=0,"",DF56/DB192)</f>
        <v/>
      </c>
      <c r="DH56" s="544"/>
      <c r="DI56" s="200">
        <v>0</v>
      </c>
      <c r="DJ56" s="200">
        <v>0</v>
      </c>
      <c r="DK56" s="935"/>
      <c r="DL56" s="3085" t="s">
        <v>1129</v>
      </c>
      <c r="DM56" s="3085"/>
      <c r="DN56" s="3085"/>
      <c r="DO56" s="3085"/>
      <c r="DP56" s="3085"/>
      <c r="DQ56" s="3085"/>
      <c r="DR56" s="3163" t="s">
        <v>1127</v>
      </c>
      <c r="DS56" s="3163">
        <f>ROW(DF219)</f>
        <v>219</v>
      </c>
      <c r="DT56" s="200">
        <v>0</v>
      </c>
      <c r="DU56" s="200">
        <v>0</v>
      </c>
      <c r="DV56" s="200">
        <v>0</v>
      </c>
      <c r="DW56" s="907"/>
    </row>
    <row r="57" spans="2:127" ht="15.95" customHeight="1">
      <c r="B57" s="208"/>
      <c r="C57" s="991"/>
      <c r="D57" s="992"/>
      <c r="E57" s="991"/>
      <c r="F57" s="992"/>
      <c r="G57" s="991"/>
      <c r="H57" s="992"/>
      <c r="I57" s="991"/>
      <c r="J57" s="992"/>
      <c r="K57" s="991"/>
      <c r="L57" s="992"/>
      <c r="M57" s="991"/>
      <c r="N57" s="992"/>
      <c r="O57" s="991"/>
      <c r="P57" s="992"/>
      <c r="Q57" s="991"/>
      <c r="R57" s="992"/>
      <c r="S57" s="991"/>
      <c r="T57" s="992"/>
      <c r="U57" s="991"/>
      <c r="V57" s="992"/>
      <c r="W57" s="991"/>
      <c r="X57" s="992"/>
      <c r="Y57" s="991"/>
      <c r="Z57" s="992"/>
      <c r="AA57" s="991"/>
      <c r="AB57" s="993"/>
      <c r="AC57" s="432"/>
      <c r="AD57" s="991"/>
      <c r="AE57" s="992"/>
      <c r="AF57" s="991"/>
      <c r="AG57" s="992"/>
      <c r="AH57" s="991"/>
      <c r="AI57" s="992"/>
      <c r="AJ57" s="991"/>
      <c r="AK57" s="992"/>
      <c r="AL57" s="991"/>
      <c r="AM57" s="992"/>
      <c r="AN57" s="991"/>
      <c r="AO57" s="992"/>
      <c r="AP57" s="991"/>
      <c r="AQ57" s="992"/>
      <c r="AR57" s="991"/>
      <c r="AS57" s="992"/>
      <c r="AT57" s="991"/>
      <c r="AU57" s="992"/>
      <c r="AV57" s="991"/>
      <c r="AW57" s="992"/>
      <c r="AX57" s="991"/>
      <c r="AY57" s="992"/>
      <c r="AZ57" s="991"/>
      <c r="BA57" s="992"/>
      <c r="BB57" s="991"/>
      <c r="BC57" s="993"/>
      <c r="BD57" s="433"/>
      <c r="BE57" s="991"/>
      <c r="BF57" s="992"/>
      <c r="BG57" s="991"/>
      <c r="BH57" s="992"/>
      <c r="BI57" s="991"/>
      <c r="BJ57" s="992"/>
      <c r="BK57" s="991"/>
      <c r="BL57" s="992"/>
      <c r="BM57" s="991"/>
      <c r="BN57" s="992"/>
      <c r="BO57" s="991"/>
      <c r="BP57" s="992"/>
      <c r="BQ57" s="991"/>
      <c r="BR57" s="992"/>
      <c r="BS57" s="991"/>
      <c r="BT57" s="992"/>
      <c r="BU57" s="991"/>
      <c r="BV57" s="992"/>
      <c r="BW57" s="991"/>
      <c r="BX57" s="992"/>
      <c r="BY57" s="991"/>
      <c r="BZ57" s="992"/>
      <c r="CA57" s="991"/>
      <c r="CB57" s="992"/>
      <c r="CC57" s="991"/>
      <c r="CD57" s="993"/>
      <c r="CE57" s="434"/>
      <c r="CF57" s="991"/>
      <c r="CG57" s="992"/>
      <c r="CH57" s="991"/>
      <c r="CI57" s="992"/>
      <c r="CJ57" s="991"/>
      <c r="CK57" s="992"/>
      <c r="CL57" s="991"/>
      <c r="CM57" s="992"/>
      <c r="CN57" s="991"/>
      <c r="CO57" s="992"/>
      <c r="CP57" s="991"/>
      <c r="CQ57" s="992"/>
      <c r="CR57" s="991"/>
      <c r="CS57" s="992"/>
      <c r="CT57" s="991"/>
      <c r="CU57" s="992"/>
      <c r="CV57" s="991"/>
      <c r="CW57" s="992"/>
      <c r="CX57" s="991"/>
      <c r="CY57" s="992"/>
      <c r="CZ57" s="991"/>
      <c r="DA57" s="992"/>
      <c r="DB57" s="991"/>
      <c r="DC57" s="992"/>
      <c r="DD57" s="991"/>
      <c r="DE57" s="993"/>
      <c r="DF57" s="810">
        <f t="shared" si="57"/>
        <v>0</v>
      </c>
      <c r="DG57" s="811" t="str">
        <f>IF(DF57=0,"",DF57/DB192)</f>
        <v/>
      </c>
      <c r="DH57" s="544"/>
      <c r="DI57" s="200">
        <v>0</v>
      </c>
      <c r="DJ57" s="200">
        <v>0</v>
      </c>
      <c r="DK57" s="935"/>
      <c r="DL57" s="3085"/>
      <c r="DM57" s="3085"/>
      <c r="DN57" s="3085"/>
      <c r="DO57" s="3085"/>
      <c r="DP57" s="3085"/>
      <c r="DQ57" s="3085"/>
      <c r="DR57" s="3093"/>
      <c r="DS57" s="3093"/>
      <c r="DT57" s="200">
        <v>0</v>
      </c>
      <c r="DU57" s="200">
        <v>0</v>
      </c>
      <c r="DV57" s="200">
        <v>0</v>
      </c>
      <c r="DW57" s="907"/>
    </row>
    <row r="58" spans="2:127" ht="15.95" customHeight="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2"/>
      <c r="AC58" s="963"/>
      <c r="AD58" s="960"/>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2"/>
      <c r="BD58" s="964"/>
      <c r="BE58" s="960"/>
      <c r="BF58" s="961"/>
      <c r="BG58" s="961"/>
      <c r="BH58" s="961"/>
      <c r="BI58" s="961"/>
      <c r="BJ58" s="961"/>
      <c r="BK58" s="961"/>
      <c r="BL58" s="961"/>
      <c r="BM58" s="961"/>
      <c r="BN58" s="961"/>
      <c r="BO58" s="961"/>
      <c r="BP58" s="961"/>
      <c r="BQ58" s="961"/>
      <c r="BR58" s="961"/>
      <c r="BS58" s="961"/>
      <c r="BT58" s="961"/>
      <c r="BU58" s="961"/>
      <c r="BV58" s="961"/>
      <c r="BW58" s="961"/>
      <c r="BX58" s="961"/>
      <c r="BY58" s="961"/>
      <c r="BZ58" s="961"/>
      <c r="CA58" s="961"/>
      <c r="CB58" s="961"/>
      <c r="CC58" s="961"/>
      <c r="CD58" s="962"/>
      <c r="CE58" s="965"/>
      <c r="CF58" s="960"/>
      <c r="CG58" s="961"/>
      <c r="CH58" s="961"/>
      <c r="CI58" s="961"/>
      <c r="CJ58" s="961"/>
      <c r="CK58" s="961"/>
      <c r="CL58" s="961"/>
      <c r="CM58" s="961"/>
      <c r="CN58" s="961"/>
      <c r="CO58" s="961"/>
      <c r="CP58" s="961"/>
      <c r="CQ58" s="961"/>
      <c r="CR58" s="961"/>
      <c r="CS58" s="961"/>
      <c r="CT58" s="961"/>
      <c r="CU58" s="961"/>
      <c r="CV58" s="961"/>
      <c r="CW58" s="961"/>
      <c r="CX58" s="961"/>
      <c r="CY58" s="961"/>
      <c r="CZ58" s="961"/>
      <c r="DA58" s="961"/>
      <c r="DB58" s="961"/>
      <c r="DC58" s="961"/>
      <c r="DD58" s="961"/>
      <c r="DE58" s="961"/>
      <c r="DF58" s="961"/>
      <c r="DG58" s="961"/>
      <c r="DH58" s="544"/>
      <c r="DI58" s="564">
        <v>0</v>
      </c>
      <c r="DJ58" s="564">
        <v>0</v>
      </c>
      <c r="DK58" s="935"/>
      <c r="DL58" s="395"/>
      <c r="DM58" s="395"/>
      <c r="DN58" s="395"/>
      <c r="DO58" s="395"/>
      <c r="DP58" s="395"/>
      <c r="DQ58" s="395"/>
      <c r="DR58" s="957"/>
      <c r="DS58" s="395"/>
      <c r="DT58" s="200">
        <v>0</v>
      </c>
      <c r="DU58" s="200">
        <v>0</v>
      </c>
      <c r="DV58" s="200">
        <v>0</v>
      </c>
      <c r="DW58" s="907"/>
    </row>
    <row r="59" spans="2:127" ht="15.95" customHeight="1">
      <c r="B59" s="3806" t="s">
        <v>1130</v>
      </c>
      <c r="C59" s="3807"/>
      <c r="D59" s="3807"/>
      <c r="E59" s="3807"/>
      <c r="F59" s="3807"/>
      <c r="G59" s="3807"/>
      <c r="H59" s="3807"/>
      <c r="I59" s="3807"/>
      <c r="J59" s="3807"/>
      <c r="K59" s="3807"/>
      <c r="L59" s="3807"/>
      <c r="M59" s="3807"/>
      <c r="N59" s="3807"/>
      <c r="O59" s="3807"/>
      <c r="P59" s="3807"/>
      <c r="Q59" s="3807"/>
      <c r="R59" s="3807"/>
      <c r="S59" s="3807"/>
      <c r="T59" s="3807"/>
      <c r="U59" s="3807"/>
      <c r="V59" s="3807"/>
      <c r="W59" s="3807"/>
      <c r="X59" s="3807"/>
      <c r="Y59" s="3807"/>
      <c r="Z59" s="3807"/>
      <c r="AA59" s="3807"/>
      <c r="AB59" s="3807"/>
      <c r="AC59" s="3807"/>
      <c r="AD59" s="3807"/>
      <c r="AE59" s="3807"/>
      <c r="AF59" s="3807"/>
      <c r="AG59" s="3807"/>
      <c r="AH59" s="3807"/>
      <c r="AI59" s="3807"/>
      <c r="AJ59" s="3807"/>
      <c r="AK59" s="3807"/>
      <c r="AL59" s="3807"/>
      <c r="AM59" s="3807"/>
      <c r="AN59" s="3807"/>
      <c r="AO59" s="3807"/>
      <c r="AP59" s="3807"/>
      <c r="AQ59" s="3807"/>
      <c r="AR59" s="3807"/>
      <c r="AS59" s="3807"/>
      <c r="AT59" s="3807"/>
      <c r="AU59" s="3807"/>
      <c r="AV59" s="3807"/>
      <c r="AW59" s="3807"/>
      <c r="AX59" s="3807"/>
      <c r="AY59" s="3807"/>
      <c r="AZ59" s="3807"/>
      <c r="BA59" s="3807"/>
      <c r="BB59" s="3807"/>
      <c r="BC59" s="3807"/>
      <c r="BD59" s="3807"/>
      <c r="BE59" s="3807"/>
      <c r="BF59" s="3807"/>
      <c r="BG59" s="3807"/>
      <c r="BH59" s="3807"/>
      <c r="BI59" s="3807"/>
      <c r="BJ59" s="3807"/>
      <c r="BK59" s="3807"/>
      <c r="BL59" s="3807"/>
      <c r="BM59" s="3807"/>
      <c r="BN59" s="3807"/>
      <c r="BO59" s="3807"/>
      <c r="BP59" s="3807"/>
      <c r="BQ59" s="3807"/>
      <c r="BR59" s="3807"/>
      <c r="BS59" s="3807"/>
      <c r="BT59" s="3807"/>
      <c r="BU59" s="3807"/>
      <c r="BV59" s="3807"/>
      <c r="BW59" s="3807"/>
      <c r="BX59" s="3807"/>
      <c r="BY59" s="3807"/>
      <c r="BZ59" s="3807"/>
      <c r="CA59" s="3807"/>
      <c r="CB59" s="3807"/>
      <c r="CC59" s="3807"/>
      <c r="CD59" s="3807"/>
      <c r="CE59" s="3807"/>
      <c r="CF59" s="3306" t="str">
        <f>B59</f>
        <v>FÉCULENTS  moins de 20 g de sucres par portion</v>
      </c>
      <c r="CG59" s="3306"/>
      <c r="CH59" s="3306"/>
      <c r="CI59" s="3306"/>
      <c r="CJ59" s="3306"/>
      <c r="CK59" s="3306"/>
      <c r="CL59" s="3306"/>
      <c r="CM59" s="3306"/>
      <c r="CN59" s="3306"/>
      <c r="CO59" s="3306"/>
      <c r="CP59" s="3306"/>
      <c r="CQ59" s="3306"/>
      <c r="CR59" s="3306"/>
      <c r="CS59" s="3306"/>
      <c r="CT59" s="3306"/>
      <c r="CU59" s="3306"/>
      <c r="CV59" s="3306"/>
      <c r="CW59" s="3306"/>
      <c r="CX59" s="3306"/>
      <c r="CY59" s="3306"/>
      <c r="CZ59" s="3306"/>
      <c r="DA59" s="3306"/>
      <c r="DB59" s="3306"/>
      <c r="DC59" s="3306"/>
      <c r="DD59" s="3306"/>
      <c r="DE59" s="3306"/>
      <c r="DF59" s="3306"/>
      <c r="DG59" s="3307"/>
      <c r="DH59" s="544"/>
      <c r="DI59" s="564">
        <v>0</v>
      </c>
      <c r="DJ59" s="564">
        <v>0</v>
      </c>
      <c r="DK59" s="935"/>
      <c r="DL59" s="408"/>
      <c r="DM59" s="3260">
        <v>52</v>
      </c>
      <c r="DN59" s="3261"/>
      <c r="DO59" s="477" t="s">
        <v>1100</v>
      </c>
      <c r="DP59" s="270">
        <v>0</v>
      </c>
      <c r="DQ59" s="270">
        <v>0</v>
      </c>
      <c r="DR59" s="270">
        <v>0</v>
      </c>
      <c r="DS59" s="270">
        <v>0</v>
      </c>
      <c r="DT59" s="200">
        <v>0</v>
      </c>
      <c r="DU59" s="200">
        <v>0</v>
      </c>
      <c r="DV59" s="200">
        <v>0</v>
      </c>
      <c r="DW59" s="907"/>
    </row>
    <row r="60" spans="2:127" ht="15.95" customHeight="1">
      <c r="B60" s="3806"/>
      <c r="C60" s="3807"/>
      <c r="D60" s="3807"/>
      <c r="E60" s="3807"/>
      <c r="F60" s="3807"/>
      <c r="G60" s="3807"/>
      <c r="H60" s="3807"/>
      <c r="I60" s="3807"/>
      <c r="J60" s="3807"/>
      <c r="K60" s="3807"/>
      <c r="L60" s="3807"/>
      <c r="M60" s="3807"/>
      <c r="N60" s="3807"/>
      <c r="O60" s="3807"/>
      <c r="P60" s="3807"/>
      <c r="Q60" s="3807"/>
      <c r="R60" s="3807"/>
      <c r="S60" s="3807"/>
      <c r="T60" s="3807"/>
      <c r="U60" s="3807"/>
      <c r="V60" s="3807"/>
      <c r="W60" s="3807"/>
      <c r="X60" s="3807"/>
      <c r="Y60" s="3807"/>
      <c r="Z60" s="3807"/>
      <c r="AA60" s="3807"/>
      <c r="AB60" s="3807"/>
      <c r="AC60" s="3807"/>
      <c r="AD60" s="3807"/>
      <c r="AE60" s="3807"/>
      <c r="AF60" s="3807"/>
      <c r="AG60" s="3807"/>
      <c r="AH60" s="3807"/>
      <c r="AI60" s="3807"/>
      <c r="AJ60" s="3807"/>
      <c r="AK60" s="3807"/>
      <c r="AL60" s="3807"/>
      <c r="AM60" s="3807"/>
      <c r="AN60" s="3807"/>
      <c r="AO60" s="3807"/>
      <c r="AP60" s="3807"/>
      <c r="AQ60" s="3807"/>
      <c r="AR60" s="3807"/>
      <c r="AS60" s="3807"/>
      <c r="AT60" s="3807"/>
      <c r="AU60" s="3807"/>
      <c r="AV60" s="3807"/>
      <c r="AW60" s="3807"/>
      <c r="AX60" s="3807"/>
      <c r="AY60" s="3807"/>
      <c r="AZ60" s="3807"/>
      <c r="BA60" s="3807"/>
      <c r="BB60" s="3807"/>
      <c r="BC60" s="3807"/>
      <c r="BD60" s="3807"/>
      <c r="BE60" s="3807"/>
      <c r="BF60" s="3807"/>
      <c r="BG60" s="3807"/>
      <c r="BH60" s="3807"/>
      <c r="BI60" s="3807"/>
      <c r="BJ60" s="3807"/>
      <c r="BK60" s="3807"/>
      <c r="BL60" s="3807"/>
      <c r="BM60" s="3807"/>
      <c r="BN60" s="3807"/>
      <c r="BO60" s="3807"/>
      <c r="BP60" s="3807"/>
      <c r="BQ60" s="3807"/>
      <c r="BR60" s="3807"/>
      <c r="BS60" s="3807"/>
      <c r="BT60" s="3807"/>
      <c r="BU60" s="3807"/>
      <c r="BV60" s="3807"/>
      <c r="BW60" s="3807"/>
      <c r="BX60" s="3807"/>
      <c r="BY60" s="3807"/>
      <c r="BZ60" s="3807"/>
      <c r="CA60" s="3807"/>
      <c r="CB60" s="3807"/>
      <c r="CC60" s="3807"/>
      <c r="CD60" s="3807"/>
      <c r="CE60" s="3807"/>
      <c r="CF60" s="3308"/>
      <c r="CG60" s="3308"/>
      <c r="CH60" s="3308"/>
      <c r="CI60" s="3308"/>
      <c r="CJ60" s="3308"/>
      <c r="CK60" s="3308"/>
      <c r="CL60" s="3308"/>
      <c r="CM60" s="3308"/>
      <c r="CN60" s="3308"/>
      <c r="CO60" s="3308"/>
      <c r="CP60" s="3308"/>
      <c r="CQ60" s="3308"/>
      <c r="CR60" s="3308"/>
      <c r="CS60" s="3308"/>
      <c r="CT60" s="3308"/>
      <c r="CU60" s="3308"/>
      <c r="CV60" s="3308"/>
      <c r="CW60" s="3308"/>
      <c r="CX60" s="3308"/>
      <c r="CY60" s="3308"/>
      <c r="CZ60" s="3308"/>
      <c r="DA60" s="3308"/>
      <c r="DB60" s="3308"/>
      <c r="DC60" s="3308"/>
      <c r="DD60" s="3308"/>
      <c r="DE60" s="3308"/>
      <c r="DF60" s="3308"/>
      <c r="DG60" s="3309"/>
      <c r="DH60" s="544"/>
      <c r="DI60" s="564">
        <v>0</v>
      </c>
      <c r="DJ60" s="564">
        <v>0</v>
      </c>
      <c r="DK60" s="935"/>
      <c r="DL60" s="270">
        <v>0</v>
      </c>
      <c r="DM60" s="422" t="s">
        <v>66</v>
      </c>
      <c r="DN60" s="415" t="s">
        <v>77</v>
      </c>
      <c r="DO60" s="478" t="s">
        <v>922</v>
      </c>
      <c r="DP60" s="270">
        <v>0</v>
      </c>
      <c r="DQ60" s="270">
        <v>0</v>
      </c>
      <c r="DR60" s="270">
        <v>0</v>
      </c>
      <c r="DS60" s="270">
        <v>0</v>
      </c>
      <c r="DT60" s="200">
        <v>0</v>
      </c>
      <c r="DU60" s="200">
        <v>0</v>
      </c>
      <c r="DV60" s="200">
        <v>0</v>
      </c>
      <c r="DW60" s="907"/>
    </row>
    <row r="61" spans="2:127" s="979" customFormat="1" ht="15.95" customHeight="1">
      <c r="B61" s="947" t="s">
        <v>847</v>
      </c>
      <c r="C61" s="3804">
        <v>1</v>
      </c>
      <c r="D61" s="3805"/>
      <c r="E61" s="3804">
        <f>C61+1</f>
        <v>2</v>
      </c>
      <c r="F61" s="3805"/>
      <c r="G61" s="3804">
        <f>E61+1</f>
        <v>3</v>
      </c>
      <c r="H61" s="3805"/>
      <c r="I61" s="3804">
        <f>G61+1</f>
        <v>4</v>
      </c>
      <c r="J61" s="3805"/>
      <c r="K61" s="3804">
        <f>I61+1</f>
        <v>5</v>
      </c>
      <c r="L61" s="3805"/>
      <c r="M61" s="3804">
        <f>K61+1</f>
        <v>6</v>
      </c>
      <c r="N61" s="3805"/>
      <c r="O61" s="3804">
        <f>M61+1</f>
        <v>7</v>
      </c>
      <c r="P61" s="3805"/>
      <c r="Q61" s="3804">
        <f>O61+1</f>
        <v>8</v>
      </c>
      <c r="R61" s="3805"/>
      <c r="S61" s="3804">
        <f>Q61+1</f>
        <v>9</v>
      </c>
      <c r="T61" s="3805"/>
      <c r="U61" s="3804">
        <f>S61+1</f>
        <v>10</v>
      </c>
      <c r="V61" s="3805"/>
      <c r="W61" s="3804">
        <f>U61+1</f>
        <v>11</v>
      </c>
      <c r="X61" s="3805"/>
      <c r="Y61" s="3804">
        <f>W61+1</f>
        <v>12</v>
      </c>
      <c r="Z61" s="3805"/>
      <c r="AA61" s="3804">
        <f>Y61+1</f>
        <v>13</v>
      </c>
      <c r="AB61" s="3805"/>
      <c r="AC61" s="973"/>
      <c r="AD61" s="3804">
        <f>AA61+1</f>
        <v>14</v>
      </c>
      <c r="AE61" s="3805"/>
      <c r="AF61" s="3804">
        <f>AD61+1</f>
        <v>15</v>
      </c>
      <c r="AG61" s="3805"/>
      <c r="AH61" s="3804">
        <f>AF61+1</f>
        <v>16</v>
      </c>
      <c r="AI61" s="3805"/>
      <c r="AJ61" s="3804">
        <f>AH61+1</f>
        <v>17</v>
      </c>
      <c r="AK61" s="3805"/>
      <c r="AL61" s="3804">
        <f>AJ61+1</f>
        <v>18</v>
      </c>
      <c r="AM61" s="3805"/>
      <c r="AN61" s="3804">
        <f>AL61+1</f>
        <v>19</v>
      </c>
      <c r="AO61" s="3805"/>
      <c r="AP61" s="3804">
        <f>AN61+1</f>
        <v>20</v>
      </c>
      <c r="AQ61" s="3805"/>
      <c r="AR61" s="3804">
        <f>AP61+1</f>
        <v>21</v>
      </c>
      <c r="AS61" s="3805"/>
      <c r="AT61" s="3804">
        <f>AR61+1</f>
        <v>22</v>
      </c>
      <c r="AU61" s="3805"/>
      <c r="AV61" s="3804">
        <f>AT61+1</f>
        <v>23</v>
      </c>
      <c r="AW61" s="3805"/>
      <c r="AX61" s="3804">
        <f>AV61+1</f>
        <v>24</v>
      </c>
      <c r="AY61" s="3805"/>
      <c r="AZ61" s="3804">
        <f>AX61+1</f>
        <v>25</v>
      </c>
      <c r="BA61" s="3805"/>
      <c r="BB61" s="3804">
        <f>AZ61+1</f>
        <v>26</v>
      </c>
      <c r="BC61" s="3805"/>
      <c r="BD61" s="974"/>
      <c r="BE61" s="3804">
        <f>BB61+1</f>
        <v>27</v>
      </c>
      <c r="BF61" s="3805"/>
      <c r="BG61" s="3804">
        <f>BE61+1</f>
        <v>28</v>
      </c>
      <c r="BH61" s="3805"/>
      <c r="BI61" s="3804">
        <f>BG61+1</f>
        <v>29</v>
      </c>
      <c r="BJ61" s="3805"/>
      <c r="BK61" s="3804">
        <f>BI61+1</f>
        <v>30</v>
      </c>
      <c r="BL61" s="3805"/>
      <c r="BM61" s="3804">
        <f>BK61+1</f>
        <v>31</v>
      </c>
      <c r="BN61" s="3805"/>
      <c r="BO61" s="3804">
        <f>BM61+1</f>
        <v>32</v>
      </c>
      <c r="BP61" s="3805"/>
      <c r="BQ61" s="3804">
        <f>BO61+1</f>
        <v>33</v>
      </c>
      <c r="BR61" s="3805"/>
      <c r="BS61" s="3804">
        <f>BQ61+1</f>
        <v>34</v>
      </c>
      <c r="BT61" s="3805"/>
      <c r="BU61" s="3804">
        <f>BS61+1</f>
        <v>35</v>
      </c>
      <c r="BV61" s="3805"/>
      <c r="BW61" s="3804">
        <f>BU61+1</f>
        <v>36</v>
      </c>
      <c r="BX61" s="3805"/>
      <c r="BY61" s="3804">
        <f>BW61+1</f>
        <v>37</v>
      </c>
      <c r="BZ61" s="3805"/>
      <c r="CA61" s="3804">
        <f>BY61+1</f>
        <v>38</v>
      </c>
      <c r="CB61" s="3805"/>
      <c r="CC61" s="3804">
        <f>CA61+1</f>
        <v>39</v>
      </c>
      <c r="CD61" s="3805"/>
      <c r="CE61" s="975"/>
      <c r="CF61" s="3804">
        <f>CC61+1</f>
        <v>40</v>
      </c>
      <c r="CG61" s="3805"/>
      <c r="CH61" s="3804">
        <f>CF61+1</f>
        <v>41</v>
      </c>
      <c r="CI61" s="3805"/>
      <c r="CJ61" s="3804">
        <f>CH61+1</f>
        <v>42</v>
      </c>
      <c r="CK61" s="3805"/>
      <c r="CL61" s="3804">
        <f>CJ61+1</f>
        <v>43</v>
      </c>
      <c r="CM61" s="3805"/>
      <c r="CN61" s="3804">
        <f>CL61+1</f>
        <v>44</v>
      </c>
      <c r="CO61" s="3805"/>
      <c r="CP61" s="3804">
        <f>CN61+1</f>
        <v>45</v>
      </c>
      <c r="CQ61" s="3805"/>
      <c r="CR61" s="3804">
        <f>CP61+1</f>
        <v>46</v>
      </c>
      <c r="CS61" s="3805"/>
      <c r="CT61" s="3804">
        <f>CR61+1</f>
        <v>47</v>
      </c>
      <c r="CU61" s="3805"/>
      <c r="CV61" s="3804">
        <f>CT61+1</f>
        <v>48</v>
      </c>
      <c r="CW61" s="3805"/>
      <c r="CX61" s="3804">
        <f>CV61+1</f>
        <v>49</v>
      </c>
      <c r="CY61" s="3805"/>
      <c r="CZ61" s="3804">
        <f>CX61+1</f>
        <v>50</v>
      </c>
      <c r="DA61" s="3805"/>
      <c r="DB61" s="3804">
        <f t="shared" ref="DB61" si="58">CZ61+1</f>
        <v>51</v>
      </c>
      <c r="DC61" s="3805"/>
      <c r="DD61" s="3804">
        <f>DB61+1</f>
        <v>52</v>
      </c>
      <c r="DE61" s="3805"/>
      <c r="DF61" s="976" t="s">
        <v>937</v>
      </c>
      <c r="DG61" s="977"/>
      <c r="DH61" s="978"/>
      <c r="DI61" s="200">
        <v>0</v>
      </c>
      <c r="DJ61" s="200">
        <v>0</v>
      </c>
      <c r="DK61" s="935"/>
      <c r="DL61" s="479"/>
      <c r="DM61" s="446" t="s">
        <v>1101</v>
      </c>
      <c r="DN61" s="800">
        <v>4</v>
      </c>
      <c r="DO61" s="480" t="s">
        <v>1082</v>
      </c>
      <c r="DP61" s="800">
        <v>20</v>
      </c>
      <c r="DQ61" s="445" t="s">
        <v>1083</v>
      </c>
      <c r="DR61" s="445"/>
      <c r="DS61" s="445"/>
      <c r="DT61" s="200">
        <v>0</v>
      </c>
      <c r="DU61" s="200">
        <v>0</v>
      </c>
      <c r="DV61" s="200">
        <v>0</v>
      </c>
      <c r="DW61" s="907"/>
    </row>
    <row r="62" spans="2:127" s="979" customFormat="1" ht="15.95" customHeight="1">
      <c r="B62" s="948" t="s">
        <v>205</v>
      </c>
      <c r="C62" s="980" t="s">
        <v>66</v>
      </c>
      <c r="D62" s="981" t="s">
        <v>77</v>
      </c>
      <c r="E62" s="980" t="s">
        <v>66</v>
      </c>
      <c r="F62" s="981" t="s">
        <v>77</v>
      </c>
      <c r="G62" s="980" t="s">
        <v>66</v>
      </c>
      <c r="H62" s="981" t="s">
        <v>77</v>
      </c>
      <c r="I62" s="980" t="s">
        <v>66</v>
      </c>
      <c r="J62" s="981" t="s">
        <v>77</v>
      </c>
      <c r="K62" s="980" t="s">
        <v>66</v>
      </c>
      <c r="L62" s="981" t="s">
        <v>77</v>
      </c>
      <c r="M62" s="980" t="s">
        <v>66</v>
      </c>
      <c r="N62" s="981" t="s">
        <v>77</v>
      </c>
      <c r="O62" s="980" t="s">
        <v>66</v>
      </c>
      <c r="P62" s="981" t="s">
        <v>77</v>
      </c>
      <c r="Q62" s="980" t="s">
        <v>66</v>
      </c>
      <c r="R62" s="981" t="s">
        <v>77</v>
      </c>
      <c r="S62" s="980" t="s">
        <v>66</v>
      </c>
      <c r="T62" s="981" t="s">
        <v>77</v>
      </c>
      <c r="U62" s="980" t="s">
        <v>66</v>
      </c>
      <c r="V62" s="981" t="s">
        <v>77</v>
      </c>
      <c r="W62" s="980" t="s">
        <v>66</v>
      </c>
      <c r="X62" s="981" t="s">
        <v>77</v>
      </c>
      <c r="Y62" s="980" t="s">
        <v>66</v>
      </c>
      <c r="Z62" s="981" t="s">
        <v>77</v>
      </c>
      <c r="AA62" s="980" t="s">
        <v>66</v>
      </c>
      <c r="AB62" s="982" t="s">
        <v>77</v>
      </c>
      <c r="AC62" s="963"/>
      <c r="AD62" s="983" t="s">
        <v>66</v>
      </c>
      <c r="AE62" s="981" t="s">
        <v>77</v>
      </c>
      <c r="AF62" s="984" t="s">
        <v>66</v>
      </c>
      <c r="AG62" s="981" t="s">
        <v>77</v>
      </c>
      <c r="AH62" s="984" t="s">
        <v>66</v>
      </c>
      <c r="AI62" s="981" t="s">
        <v>77</v>
      </c>
      <c r="AJ62" s="984" t="s">
        <v>66</v>
      </c>
      <c r="AK62" s="981" t="s">
        <v>77</v>
      </c>
      <c r="AL62" s="984" t="s">
        <v>66</v>
      </c>
      <c r="AM62" s="981" t="s">
        <v>77</v>
      </c>
      <c r="AN62" s="984" t="s">
        <v>66</v>
      </c>
      <c r="AO62" s="981" t="s">
        <v>77</v>
      </c>
      <c r="AP62" s="984" t="s">
        <v>66</v>
      </c>
      <c r="AQ62" s="981" t="s">
        <v>77</v>
      </c>
      <c r="AR62" s="984" t="s">
        <v>66</v>
      </c>
      <c r="AS62" s="981" t="s">
        <v>77</v>
      </c>
      <c r="AT62" s="984" t="s">
        <v>66</v>
      </c>
      <c r="AU62" s="981" t="s">
        <v>77</v>
      </c>
      <c r="AV62" s="984" t="s">
        <v>66</v>
      </c>
      <c r="AW62" s="981" t="s">
        <v>77</v>
      </c>
      <c r="AX62" s="984" t="s">
        <v>66</v>
      </c>
      <c r="AY62" s="981" t="s">
        <v>77</v>
      </c>
      <c r="AZ62" s="984" t="s">
        <v>66</v>
      </c>
      <c r="BA62" s="981" t="s">
        <v>77</v>
      </c>
      <c r="BB62" s="984" t="s">
        <v>66</v>
      </c>
      <c r="BC62" s="982" t="s">
        <v>77</v>
      </c>
      <c r="BD62" s="964"/>
      <c r="BE62" s="985" t="s">
        <v>66</v>
      </c>
      <c r="BF62" s="981" t="s">
        <v>77</v>
      </c>
      <c r="BG62" s="986" t="s">
        <v>66</v>
      </c>
      <c r="BH62" s="981" t="s">
        <v>77</v>
      </c>
      <c r="BI62" s="986" t="s">
        <v>66</v>
      </c>
      <c r="BJ62" s="981" t="s">
        <v>77</v>
      </c>
      <c r="BK62" s="986" t="s">
        <v>66</v>
      </c>
      <c r="BL62" s="981" t="s">
        <v>77</v>
      </c>
      <c r="BM62" s="986" t="s">
        <v>66</v>
      </c>
      <c r="BN62" s="981" t="s">
        <v>77</v>
      </c>
      <c r="BO62" s="986" t="s">
        <v>66</v>
      </c>
      <c r="BP62" s="981" t="s">
        <v>77</v>
      </c>
      <c r="BQ62" s="986" t="s">
        <v>66</v>
      </c>
      <c r="BR62" s="981" t="s">
        <v>77</v>
      </c>
      <c r="BS62" s="986" t="s">
        <v>66</v>
      </c>
      <c r="BT62" s="981" t="s">
        <v>77</v>
      </c>
      <c r="BU62" s="986" t="s">
        <v>66</v>
      </c>
      <c r="BV62" s="981" t="s">
        <v>77</v>
      </c>
      <c r="BW62" s="986" t="s">
        <v>66</v>
      </c>
      <c r="BX62" s="981" t="s">
        <v>77</v>
      </c>
      <c r="BY62" s="986" t="s">
        <v>66</v>
      </c>
      <c r="BZ62" s="981" t="s">
        <v>77</v>
      </c>
      <c r="CA62" s="986" t="s">
        <v>66</v>
      </c>
      <c r="CB62" s="981" t="s">
        <v>77</v>
      </c>
      <c r="CC62" s="986" t="s">
        <v>66</v>
      </c>
      <c r="CD62" s="982" t="s">
        <v>77</v>
      </c>
      <c r="CE62" s="965"/>
      <c r="CF62" s="987" t="s">
        <v>66</v>
      </c>
      <c r="CG62" s="981" t="s">
        <v>77</v>
      </c>
      <c r="CH62" s="988" t="s">
        <v>66</v>
      </c>
      <c r="CI62" s="981" t="s">
        <v>77</v>
      </c>
      <c r="CJ62" s="988" t="s">
        <v>66</v>
      </c>
      <c r="CK62" s="981" t="s">
        <v>77</v>
      </c>
      <c r="CL62" s="988" t="s">
        <v>66</v>
      </c>
      <c r="CM62" s="981" t="s">
        <v>77</v>
      </c>
      <c r="CN62" s="988" t="s">
        <v>66</v>
      </c>
      <c r="CO62" s="981" t="s">
        <v>77</v>
      </c>
      <c r="CP62" s="988" t="s">
        <v>66</v>
      </c>
      <c r="CQ62" s="981" t="s">
        <v>77</v>
      </c>
      <c r="CR62" s="988" t="s">
        <v>66</v>
      </c>
      <c r="CS62" s="981" t="s">
        <v>77</v>
      </c>
      <c r="CT62" s="988" t="s">
        <v>66</v>
      </c>
      <c r="CU62" s="981" t="s">
        <v>77</v>
      </c>
      <c r="CV62" s="988" t="s">
        <v>66</v>
      </c>
      <c r="CW62" s="981" t="s">
        <v>77</v>
      </c>
      <c r="CX62" s="988" t="s">
        <v>66</v>
      </c>
      <c r="CY62" s="981" t="s">
        <v>77</v>
      </c>
      <c r="CZ62" s="988" t="s">
        <v>66</v>
      </c>
      <c r="DA62" s="981" t="s">
        <v>77</v>
      </c>
      <c r="DB62" s="988" t="s">
        <v>66</v>
      </c>
      <c r="DC62" s="981" t="s">
        <v>77</v>
      </c>
      <c r="DD62" s="988" t="s">
        <v>66</v>
      </c>
      <c r="DE62" s="982" t="s">
        <v>77</v>
      </c>
      <c r="DF62" s="989" t="s">
        <v>922</v>
      </c>
      <c r="DG62" s="990"/>
      <c r="DH62" s="978"/>
      <c r="DI62" s="200">
        <v>0</v>
      </c>
      <c r="DJ62" s="200">
        <v>0</v>
      </c>
      <c r="DK62" s="935"/>
      <c r="DL62" s="408"/>
      <c r="DM62" s="481">
        <v>5</v>
      </c>
      <c r="DN62" s="482">
        <v>1</v>
      </c>
      <c r="DO62" s="3262" t="s">
        <v>1086</v>
      </c>
      <c r="DP62" s="3263"/>
      <c r="DQ62" s="3264"/>
      <c r="DR62" s="3264"/>
      <c r="DS62" s="3264"/>
      <c r="DT62" s="200">
        <v>0</v>
      </c>
      <c r="DU62" s="200">
        <v>0</v>
      </c>
      <c r="DV62" s="200">
        <v>0</v>
      </c>
      <c r="DW62" s="907"/>
    </row>
    <row r="63" spans="2:127" ht="15.95" customHeight="1">
      <c r="B63" s="814" t="s">
        <v>745</v>
      </c>
      <c r="C63" s="1003"/>
      <c r="D63" s="1004"/>
      <c r="E63" s="1003"/>
      <c r="F63" s="1004"/>
      <c r="G63" s="1003"/>
      <c r="H63" s="1004"/>
      <c r="I63" s="1003"/>
      <c r="J63" s="1004"/>
      <c r="K63" s="1003"/>
      <c r="L63" s="1004"/>
      <c r="M63" s="1003"/>
      <c r="N63" s="1004"/>
      <c r="O63" s="1003"/>
      <c r="P63" s="1004"/>
      <c r="Q63" s="1003"/>
      <c r="R63" s="1004"/>
      <c r="S63" s="1003"/>
      <c r="T63" s="1004"/>
      <c r="U63" s="1003"/>
      <c r="V63" s="1004"/>
      <c r="W63" s="1003"/>
      <c r="X63" s="1004"/>
      <c r="Y63" s="1003"/>
      <c r="Z63" s="1004"/>
      <c r="AA63" s="1003"/>
      <c r="AB63" s="1005"/>
      <c r="AC63" s="432"/>
      <c r="AD63" s="1003"/>
      <c r="AE63" s="1004"/>
      <c r="AF63" s="1003"/>
      <c r="AG63" s="1004"/>
      <c r="AH63" s="1003"/>
      <c r="AI63" s="1004"/>
      <c r="AJ63" s="1003"/>
      <c r="AK63" s="1004"/>
      <c r="AL63" s="1003"/>
      <c r="AM63" s="1004"/>
      <c r="AN63" s="1003"/>
      <c r="AO63" s="1004"/>
      <c r="AP63" s="1003"/>
      <c r="AQ63" s="1004"/>
      <c r="AR63" s="1003"/>
      <c r="AS63" s="1004"/>
      <c r="AT63" s="1003"/>
      <c r="AU63" s="1004"/>
      <c r="AV63" s="1003"/>
      <c r="AW63" s="1004"/>
      <c r="AX63" s="1003"/>
      <c r="AY63" s="1004"/>
      <c r="AZ63" s="1003"/>
      <c r="BA63" s="1004"/>
      <c r="BB63" s="1003"/>
      <c r="BC63" s="1005"/>
      <c r="BD63" s="433"/>
      <c r="BE63" s="1003"/>
      <c r="BF63" s="1004"/>
      <c r="BG63" s="1003"/>
      <c r="BH63" s="1004"/>
      <c r="BI63" s="1003"/>
      <c r="BJ63" s="1004"/>
      <c r="BK63" s="1003"/>
      <c r="BL63" s="1004"/>
      <c r="BM63" s="1003"/>
      <c r="BN63" s="1004"/>
      <c r="BO63" s="1003"/>
      <c r="BP63" s="1004"/>
      <c r="BQ63" s="1003"/>
      <c r="BR63" s="1004"/>
      <c r="BS63" s="1003"/>
      <c r="BT63" s="1004"/>
      <c r="BU63" s="1003"/>
      <c r="BV63" s="1004"/>
      <c r="BW63" s="1003"/>
      <c r="BX63" s="1004"/>
      <c r="BY63" s="1003"/>
      <c r="BZ63" s="1004"/>
      <c r="CA63" s="1003"/>
      <c r="CB63" s="1004"/>
      <c r="CC63" s="1003"/>
      <c r="CD63" s="1005"/>
      <c r="CE63" s="434"/>
      <c r="CF63" s="1003"/>
      <c r="CG63" s="1004"/>
      <c r="CH63" s="1003"/>
      <c r="CI63" s="1004"/>
      <c r="CJ63" s="1003"/>
      <c r="CK63" s="1004"/>
      <c r="CL63" s="1003"/>
      <c r="CM63" s="1004"/>
      <c r="CN63" s="1003"/>
      <c r="CO63" s="1004"/>
      <c r="CP63" s="1003"/>
      <c r="CQ63" s="1004"/>
      <c r="CR63" s="1003"/>
      <c r="CS63" s="1004"/>
      <c r="CT63" s="1003"/>
      <c r="CU63" s="1004"/>
      <c r="CV63" s="1003"/>
      <c r="CW63" s="1004"/>
      <c r="CX63" s="1003"/>
      <c r="CY63" s="1004"/>
      <c r="CZ63" s="1003"/>
      <c r="DA63" s="1004"/>
      <c r="DB63" s="1003"/>
      <c r="DC63" s="1004"/>
      <c r="DD63" s="1003"/>
      <c r="DE63" s="1005"/>
      <c r="DF63" s="812">
        <f t="shared" ref="DF63:DF79" si="59">SUM(C63:DE63)</f>
        <v>0</v>
      </c>
      <c r="DG63" s="813" t="str">
        <f>IF(DF63=0,"",DF63/DB192)</f>
        <v/>
      </c>
      <c r="DH63" s="544"/>
      <c r="DI63" s="564">
        <v>0</v>
      </c>
      <c r="DJ63" s="564">
        <v>0</v>
      </c>
      <c r="DK63" s="935"/>
      <c r="DL63" s="408"/>
      <c r="DM63" s="483">
        <v>6</v>
      </c>
      <c r="DN63" s="484" t="s">
        <v>204</v>
      </c>
      <c r="DO63" s="3265"/>
      <c r="DP63" s="3266"/>
      <c r="DQ63" s="3266"/>
      <c r="DR63" s="3266"/>
      <c r="DS63" s="3266"/>
      <c r="DT63" s="200">
        <v>0</v>
      </c>
      <c r="DU63" s="200">
        <v>0</v>
      </c>
      <c r="DV63" s="200">
        <v>0</v>
      </c>
      <c r="DW63" s="907"/>
    </row>
    <row r="64" spans="2:127" ht="15.95" customHeight="1">
      <c r="B64" s="814" t="s">
        <v>750</v>
      </c>
      <c r="C64" s="1003"/>
      <c r="D64" s="1004"/>
      <c r="E64" s="1003"/>
      <c r="F64" s="1004"/>
      <c r="G64" s="1003"/>
      <c r="H64" s="1004"/>
      <c r="I64" s="1003"/>
      <c r="J64" s="1004"/>
      <c r="K64" s="1003"/>
      <c r="L64" s="1004"/>
      <c r="M64" s="1003"/>
      <c r="N64" s="1004"/>
      <c r="O64" s="1003"/>
      <c r="P64" s="1004"/>
      <c r="Q64" s="1003"/>
      <c r="R64" s="1004"/>
      <c r="S64" s="1003"/>
      <c r="T64" s="1004"/>
      <c r="U64" s="1003"/>
      <c r="V64" s="1004"/>
      <c r="W64" s="1003"/>
      <c r="X64" s="1004"/>
      <c r="Y64" s="1003"/>
      <c r="Z64" s="1004"/>
      <c r="AA64" s="1003"/>
      <c r="AB64" s="1005"/>
      <c r="AC64" s="432"/>
      <c r="AD64" s="1003"/>
      <c r="AE64" s="1004"/>
      <c r="AF64" s="1003"/>
      <c r="AG64" s="1004"/>
      <c r="AH64" s="1003"/>
      <c r="AI64" s="1004"/>
      <c r="AJ64" s="1003"/>
      <c r="AK64" s="1004"/>
      <c r="AL64" s="1003"/>
      <c r="AM64" s="1004"/>
      <c r="AN64" s="1003"/>
      <c r="AO64" s="1004"/>
      <c r="AP64" s="1003"/>
      <c r="AQ64" s="1004"/>
      <c r="AR64" s="1003"/>
      <c r="AS64" s="1004"/>
      <c r="AT64" s="1003"/>
      <c r="AU64" s="1004"/>
      <c r="AV64" s="1003"/>
      <c r="AW64" s="1004"/>
      <c r="AX64" s="1003"/>
      <c r="AY64" s="1004"/>
      <c r="AZ64" s="1003"/>
      <c r="BA64" s="1004"/>
      <c r="BB64" s="1003"/>
      <c r="BC64" s="1005"/>
      <c r="BD64" s="433"/>
      <c r="BE64" s="1003"/>
      <c r="BF64" s="1004"/>
      <c r="BG64" s="1003"/>
      <c r="BH64" s="1004"/>
      <c r="BI64" s="1003"/>
      <c r="BJ64" s="1004"/>
      <c r="BK64" s="1003"/>
      <c r="BL64" s="1004"/>
      <c r="BM64" s="1003"/>
      <c r="BN64" s="1004"/>
      <c r="BO64" s="1003"/>
      <c r="BP64" s="1004"/>
      <c r="BQ64" s="1003"/>
      <c r="BR64" s="1004"/>
      <c r="BS64" s="1003"/>
      <c r="BT64" s="1004"/>
      <c r="BU64" s="1003"/>
      <c r="BV64" s="1004"/>
      <c r="BW64" s="1003"/>
      <c r="BX64" s="1004"/>
      <c r="BY64" s="1003"/>
      <c r="BZ64" s="1004"/>
      <c r="CA64" s="1003"/>
      <c r="CB64" s="1004"/>
      <c r="CC64" s="1003"/>
      <c r="CD64" s="1005"/>
      <c r="CE64" s="434"/>
      <c r="CF64" s="1003"/>
      <c r="CG64" s="1004"/>
      <c r="CH64" s="1003"/>
      <c r="CI64" s="1004"/>
      <c r="CJ64" s="1003"/>
      <c r="CK64" s="1004"/>
      <c r="CL64" s="1003"/>
      <c r="CM64" s="1004"/>
      <c r="CN64" s="1003"/>
      <c r="CO64" s="1004"/>
      <c r="CP64" s="1003"/>
      <c r="CQ64" s="1004"/>
      <c r="CR64" s="1003"/>
      <c r="CS64" s="1004"/>
      <c r="CT64" s="1003"/>
      <c r="CU64" s="1004"/>
      <c r="CV64" s="1003"/>
      <c r="CW64" s="1004"/>
      <c r="CX64" s="1003"/>
      <c r="CY64" s="1004"/>
      <c r="CZ64" s="1003"/>
      <c r="DA64" s="1004"/>
      <c r="DB64" s="1003"/>
      <c r="DC64" s="1004"/>
      <c r="DD64" s="1003"/>
      <c r="DE64" s="1005"/>
      <c r="DF64" s="812">
        <f t="shared" si="59"/>
        <v>0</v>
      </c>
      <c r="DG64" s="813" t="str">
        <f>IF(DF64=0,"",DF64/DB192)</f>
        <v/>
      </c>
      <c r="DH64" s="544"/>
      <c r="DI64" s="564">
        <v>0</v>
      </c>
      <c r="DJ64" s="564">
        <v>0</v>
      </c>
      <c r="DK64" s="935"/>
      <c r="DL64" s="408"/>
      <c r="DM64" s="3267" t="s">
        <v>1102</v>
      </c>
      <c r="DN64" s="3268"/>
      <c r="DO64" s="457" t="s">
        <v>1088</v>
      </c>
      <c r="DP64" s="408"/>
      <c r="DQ64" s="408"/>
      <c r="DR64" s="408"/>
      <c r="DS64" s="270"/>
      <c r="DT64" s="200">
        <v>0</v>
      </c>
      <c r="DU64" s="200">
        <v>0</v>
      </c>
      <c r="DV64" s="200">
        <v>0</v>
      </c>
      <c r="DW64" s="907"/>
    </row>
    <row r="65" spans="2:127" ht="15.95" customHeight="1">
      <c r="B65" s="814" t="s">
        <v>756</v>
      </c>
      <c r="C65" s="1003">
        <v>1</v>
      </c>
      <c r="D65" s="1004"/>
      <c r="E65" s="1003"/>
      <c r="F65" s="1004"/>
      <c r="G65" s="1003"/>
      <c r="H65" s="1004"/>
      <c r="I65" s="1003"/>
      <c r="J65" s="1004"/>
      <c r="K65" s="1003"/>
      <c r="L65" s="1004"/>
      <c r="M65" s="1003"/>
      <c r="N65" s="1004"/>
      <c r="O65" s="1003"/>
      <c r="P65" s="1004"/>
      <c r="Q65" s="1003"/>
      <c r="R65" s="1004"/>
      <c r="S65" s="1003"/>
      <c r="T65" s="1004"/>
      <c r="U65" s="1003"/>
      <c r="V65" s="1004"/>
      <c r="W65" s="1003"/>
      <c r="X65" s="1004"/>
      <c r="Y65" s="1003"/>
      <c r="Z65" s="1004"/>
      <c r="AA65" s="1003"/>
      <c r="AB65" s="1005"/>
      <c r="AC65" s="432"/>
      <c r="AD65" s="1003"/>
      <c r="AE65" s="1004"/>
      <c r="AF65" s="1003"/>
      <c r="AG65" s="1004"/>
      <c r="AH65" s="1003"/>
      <c r="AI65" s="1004"/>
      <c r="AJ65" s="1003"/>
      <c r="AK65" s="1004"/>
      <c r="AL65" s="1003"/>
      <c r="AM65" s="1004"/>
      <c r="AN65" s="1003"/>
      <c r="AO65" s="1004"/>
      <c r="AP65" s="1003"/>
      <c r="AQ65" s="1004"/>
      <c r="AR65" s="1003"/>
      <c r="AS65" s="1004"/>
      <c r="AT65" s="1003"/>
      <c r="AU65" s="1004"/>
      <c r="AV65" s="1003"/>
      <c r="AW65" s="1004"/>
      <c r="AX65" s="1003"/>
      <c r="AY65" s="1004"/>
      <c r="AZ65" s="1003"/>
      <c r="BA65" s="1004"/>
      <c r="BB65" s="1003"/>
      <c r="BC65" s="1005"/>
      <c r="BD65" s="433"/>
      <c r="BE65" s="1003"/>
      <c r="BF65" s="1004"/>
      <c r="BG65" s="1003"/>
      <c r="BH65" s="1004"/>
      <c r="BI65" s="1003"/>
      <c r="BJ65" s="1004"/>
      <c r="BK65" s="1003"/>
      <c r="BL65" s="1004"/>
      <c r="BM65" s="1003"/>
      <c r="BN65" s="1004"/>
      <c r="BO65" s="1003"/>
      <c r="BP65" s="1004"/>
      <c r="BQ65" s="1003"/>
      <c r="BR65" s="1004"/>
      <c r="BS65" s="1003"/>
      <c r="BT65" s="1004"/>
      <c r="BU65" s="1003"/>
      <c r="BV65" s="1004"/>
      <c r="BW65" s="1003"/>
      <c r="BX65" s="1004"/>
      <c r="BY65" s="1003"/>
      <c r="BZ65" s="1004"/>
      <c r="CA65" s="1003"/>
      <c r="CB65" s="1004"/>
      <c r="CC65" s="1003"/>
      <c r="CD65" s="1005"/>
      <c r="CE65" s="434"/>
      <c r="CF65" s="1003"/>
      <c r="CG65" s="1004"/>
      <c r="CH65" s="1003"/>
      <c r="CI65" s="1004"/>
      <c r="CJ65" s="1003"/>
      <c r="CK65" s="1004"/>
      <c r="CL65" s="1003"/>
      <c r="CM65" s="1004"/>
      <c r="CN65" s="1003"/>
      <c r="CO65" s="1004"/>
      <c r="CP65" s="1003"/>
      <c r="CQ65" s="1004"/>
      <c r="CR65" s="1003"/>
      <c r="CS65" s="1004"/>
      <c r="CT65" s="1003"/>
      <c r="CU65" s="1004"/>
      <c r="CV65" s="1003"/>
      <c r="CW65" s="1004"/>
      <c r="CX65" s="1003"/>
      <c r="CY65" s="1004"/>
      <c r="CZ65" s="1003"/>
      <c r="DA65" s="1004"/>
      <c r="DB65" s="1003"/>
      <c r="DC65" s="1004"/>
      <c r="DD65" s="1003"/>
      <c r="DE65" s="1005"/>
      <c r="DF65" s="812">
        <f t="shared" si="59"/>
        <v>1</v>
      </c>
      <c r="DG65" s="813">
        <f>IF(DF65=0,"",DF65/DB192)</f>
        <v>3.125E-2</v>
      </c>
      <c r="DH65" s="544"/>
      <c r="DI65" s="564">
        <v>0</v>
      </c>
      <c r="DJ65" s="564">
        <v>0</v>
      </c>
      <c r="DK65" s="935"/>
      <c r="DL65" s="408"/>
      <c r="DM65" s="3269">
        <v>2</v>
      </c>
      <c r="DN65" s="3270"/>
      <c r="DO65" s="457" t="s">
        <v>1090</v>
      </c>
      <c r="DP65" s="408"/>
      <c r="DQ65" s="408"/>
      <c r="DR65" s="408"/>
      <c r="DS65" s="270"/>
      <c r="DT65" s="200">
        <v>0</v>
      </c>
      <c r="DU65" s="200">
        <v>0</v>
      </c>
      <c r="DV65" s="200">
        <v>0</v>
      </c>
      <c r="DW65" s="907"/>
    </row>
    <row r="66" spans="2:127" ht="15.95" customHeight="1">
      <c r="B66" s="814" t="s">
        <v>762</v>
      </c>
      <c r="C66" s="1003"/>
      <c r="D66" s="1004"/>
      <c r="E66" s="1003"/>
      <c r="F66" s="1004"/>
      <c r="G66" s="1003"/>
      <c r="H66" s="1004"/>
      <c r="I66" s="1003"/>
      <c r="J66" s="1004"/>
      <c r="K66" s="1003"/>
      <c r="L66" s="1004"/>
      <c r="M66" s="1003"/>
      <c r="N66" s="1004"/>
      <c r="O66" s="1003"/>
      <c r="P66" s="1004"/>
      <c r="Q66" s="1003"/>
      <c r="R66" s="1004"/>
      <c r="S66" s="1003"/>
      <c r="T66" s="1004"/>
      <c r="U66" s="1003"/>
      <c r="V66" s="1004"/>
      <c r="W66" s="1003"/>
      <c r="X66" s="1004"/>
      <c r="Y66" s="1003"/>
      <c r="Z66" s="1004"/>
      <c r="AA66" s="1003"/>
      <c r="AB66" s="1005"/>
      <c r="AC66" s="432"/>
      <c r="AD66" s="1003"/>
      <c r="AE66" s="1004"/>
      <c r="AF66" s="1003"/>
      <c r="AG66" s="1004"/>
      <c r="AH66" s="1003"/>
      <c r="AI66" s="1004"/>
      <c r="AJ66" s="1003"/>
      <c r="AK66" s="1004"/>
      <c r="AL66" s="1003"/>
      <c r="AM66" s="1004"/>
      <c r="AN66" s="1003"/>
      <c r="AO66" s="1004"/>
      <c r="AP66" s="1003"/>
      <c r="AQ66" s="1004"/>
      <c r="AR66" s="1003"/>
      <c r="AS66" s="1004"/>
      <c r="AT66" s="1003"/>
      <c r="AU66" s="1004"/>
      <c r="AV66" s="1003"/>
      <c r="AW66" s="1004"/>
      <c r="AX66" s="1003"/>
      <c r="AY66" s="1004"/>
      <c r="AZ66" s="1003"/>
      <c r="BA66" s="1004"/>
      <c r="BB66" s="1003"/>
      <c r="BC66" s="1005"/>
      <c r="BD66" s="433"/>
      <c r="BE66" s="1003"/>
      <c r="BF66" s="1004"/>
      <c r="BG66" s="1003"/>
      <c r="BH66" s="1004"/>
      <c r="BI66" s="1003"/>
      <c r="BJ66" s="1004"/>
      <c r="BK66" s="1003"/>
      <c r="BL66" s="1004"/>
      <c r="BM66" s="1003"/>
      <c r="BN66" s="1004"/>
      <c r="BO66" s="1003"/>
      <c r="BP66" s="1004"/>
      <c r="BQ66" s="1003"/>
      <c r="BR66" s="1004"/>
      <c r="BS66" s="1003"/>
      <c r="BT66" s="1004"/>
      <c r="BU66" s="1003"/>
      <c r="BV66" s="1004"/>
      <c r="BW66" s="1003"/>
      <c r="BX66" s="1004"/>
      <c r="BY66" s="1003"/>
      <c r="BZ66" s="1004"/>
      <c r="CA66" s="1003"/>
      <c r="CB66" s="1004"/>
      <c r="CC66" s="1003"/>
      <c r="CD66" s="1005"/>
      <c r="CE66" s="434"/>
      <c r="CF66" s="1003"/>
      <c r="CG66" s="1004"/>
      <c r="CH66" s="1003"/>
      <c r="CI66" s="1004"/>
      <c r="CJ66" s="1003"/>
      <c r="CK66" s="1004"/>
      <c r="CL66" s="1003"/>
      <c r="CM66" s="1004"/>
      <c r="CN66" s="1003"/>
      <c r="CO66" s="1004"/>
      <c r="CP66" s="1003"/>
      <c r="CQ66" s="1004"/>
      <c r="CR66" s="1003"/>
      <c r="CS66" s="1004"/>
      <c r="CT66" s="1003"/>
      <c r="CU66" s="1004"/>
      <c r="CV66" s="1003"/>
      <c r="CW66" s="1004"/>
      <c r="CX66" s="1003"/>
      <c r="CY66" s="1004"/>
      <c r="CZ66" s="1003"/>
      <c r="DA66" s="1004"/>
      <c r="DB66" s="1003"/>
      <c r="DC66" s="1004"/>
      <c r="DD66" s="1003"/>
      <c r="DE66" s="1005"/>
      <c r="DF66" s="812">
        <f t="shared" si="59"/>
        <v>0</v>
      </c>
      <c r="DG66" s="813" t="str">
        <f>IF(DF66=0,"",DF66/DB192)</f>
        <v/>
      </c>
      <c r="DH66" s="544"/>
      <c r="DI66" s="564">
        <v>0</v>
      </c>
      <c r="DJ66" s="564">
        <v>0</v>
      </c>
      <c r="DK66" s="935"/>
      <c r="DL66" s="3271" t="s">
        <v>1103</v>
      </c>
      <c r="DM66" s="3271"/>
      <c r="DN66" s="3271"/>
      <c r="DO66" s="3271"/>
      <c r="DP66" s="3271"/>
      <c r="DQ66" s="3271"/>
      <c r="DR66" s="3271"/>
      <c r="DS66" s="3271"/>
      <c r="DT66" s="200">
        <v>0</v>
      </c>
      <c r="DU66" s="200">
        <v>0</v>
      </c>
      <c r="DV66" s="200">
        <v>0</v>
      </c>
      <c r="DW66" s="907"/>
    </row>
    <row r="67" spans="2:127" ht="15.95" customHeight="1">
      <c r="B67" s="814" t="s">
        <v>741</v>
      </c>
      <c r="C67" s="1003"/>
      <c r="D67" s="1004"/>
      <c r="E67" s="1003"/>
      <c r="F67" s="1004"/>
      <c r="G67" s="1003"/>
      <c r="H67" s="1004"/>
      <c r="I67" s="1003"/>
      <c r="J67" s="1004"/>
      <c r="K67" s="1003"/>
      <c r="L67" s="1004"/>
      <c r="M67" s="1003"/>
      <c r="N67" s="1004"/>
      <c r="O67" s="1003"/>
      <c r="P67" s="1004"/>
      <c r="Q67" s="1003"/>
      <c r="R67" s="1004"/>
      <c r="S67" s="1003"/>
      <c r="T67" s="1004"/>
      <c r="U67" s="1003"/>
      <c r="V67" s="1004"/>
      <c r="W67" s="1003"/>
      <c r="X67" s="1004"/>
      <c r="Y67" s="1003"/>
      <c r="Z67" s="1004"/>
      <c r="AA67" s="1003"/>
      <c r="AB67" s="1005"/>
      <c r="AC67" s="432"/>
      <c r="AD67" s="1003"/>
      <c r="AE67" s="1004"/>
      <c r="AF67" s="1003"/>
      <c r="AG67" s="1004"/>
      <c r="AH67" s="1003"/>
      <c r="AI67" s="1004"/>
      <c r="AJ67" s="1003"/>
      <c r="AK67" s="1004"/>
      <c r="AL67" s="1003"/>
      <c r="AM67" s="1004"/>
      <c r="AN67" s="1003"/>
      <c r="AO67" s="1004"/>
      <c r="AP67" s="1003"/>
      <c r="AQ67" s="1004"/>
      <c r="AR67" s="1003"/>
      <c r="AS67" s="1004"/>
      <c r="AT67" s="1003"/>
      <c r="AU67" s="1004"/>
      <c r="AV67" s="1003"/>
      <c r="AW67" s="1004"/>
      <c r="AX67" s="1003"/>
      <c r="AY67" s="1004"/>
      <c r="AZ67" s="1003"/>
      <c r="BA67" s="1004"/>
      <c r="BB67" s="1003"/>
      <c r="BC67" s="1005"/>
      <c r="BD67" s="433"/>
      <c r="BE67" s="1003"/>
      <c r="BF67" s="1004"/>
      <c r="BG67" s="1003"/>
      <c r="BH67" s="1004"/>
      <c r="BI67" s="1003"/>
      <c r="BJ67" s="1004"/>
      <c r="BK67" s="1003"/>
      <c r="BL67" s="1004"/>
      <c r="BM67" s="1003"/>
      <c r="BN67" s="1004"/>
      <c r="BO67" s="1003"/>
      <c r="BP67" s="1004"/>
      <c r="BQ67" s="1003"/>
      <c r="BR67" s="1004"/>
      <c r="BS67" s="1003"/>
      <c r="BT67" s="1004"/>
      <c r="BU67" s="1003"/>
      <c r="BV67" s="1004"/>
      <c r="BW67" s="1003"/>
      <c r="BX67" s="1004"/>
      <c r="BY67" s="1003"/>
      <c r="BZ67" s="1004"/>
      <c r="CA67" s="1003"/>
      <c r="CB67" s="1004"/>
      <c r="CC67" s="1003"/>
      <c r="CD67" s="1005"/>
      <c r="CE67" s="434"/>
      <c r="CF67" s="1003"/>
      <c r="CG67" s="1004"/>
      <c r="CH67" s="1003"/>
      <c r="CI67" s="1004"/>
      <c r="CJ67" s="1003"/>
      <c r="CK67" s="1004"/>
      <c r="CL67" s="1003"/>
      <c r="CM67" s="1004"/>
      <c r="CN67" s="1003"/>
      <c r="CO67" s="1004"/>
      <c r="CP67" s="1003"/>
      <c r="CQ67" s="1004"/>
      <c r="CR67" s="1003"/>
      <c r="CS67" s="1004"/>
      <c r="CT67" s="1003"/>
      <c r="CU67" s="1004"/>
      <c r="CV67" s="1003"/>
      <c r="CW67" s="1004"/>
      <c r="CX67" s="1003"/>
      <c r="CY67" s="1004"/>
      <c r="CZ67" s="1003"/>
      <c r="DA67" s="1004"/>
      <c r="DB67" s="1003"/>
      <c r="DC67" s="1004"/>
      <c r="DD67" s="1003"/>
      <c r="DE67" s="1005"/>
      <c r="DF67" s="812">
        <f t="shared" si="59"/>
        <v>0</v>
      </c>
      <c r="DG67" s="813" t="str">
        <f>IF(DF67=0,"",DF67/DB192)</f>
        <v/>
      </c>
      <c r="DH67" s="544"/>
      <c r="DI67" s="564">
        <v>0</v>
      </c>
      <c r="DJ67" s="564">
        <v>0</v>
      </c>
      <c r="DK67" s="935"/>
      <c r="DL67" s="3271"/>
      <c r="DM67" s="3271"/>
      <c r="DN67" s="3271"/>
      <c r="DO67" s="3271"/>
      <c r="DP67" s="3271"/>
      <c r="DQ67" s="3271"/>
      <c r="DR67" s="3271"/>
      <c r="DS67" s="3271"/>
      <c r="DT67" s="200">
        <v>0</v>
      </c>
      <c r="DU67" s="200">
        <v>0</v>
      </c>
      <c r="DV67" s="200">
        <v>0</v>
      </c>
      <c r="DW67" s="907"/>
    </row>
    <row r="68" spans="2:127" ht="15.95" customHeight="1">
      <c r="B68" s="815" t="s">
        <v>768</v>
      </c>
      <c r="C68" s="1003"/>
      <c r="D68" s="1004"/>
      <c r="E68" s="1003"/>
      <c r="F68" s="1004"/>
      <c r="G68" s="1003"/>
      <c r="H68" s="1004"/>
      <c r="I68" s="1003"/>
      <c r="J68" s="1004"/>
      <c r="K68" s="1003"/>
      <c r="L68" s="1004"/>
      <c r="M68" s="1003"/>
      <c r="N68" s="1004"/>
      <c r="O68" s="1003"/>
      <c r="P68" s="1004"/>
      <c r="Q68" s="1003"/>
      <c r="R68" s="1004"/>
      <c r="S68" s="1003"/>
      <c r="T68" s="1004"/>
      <c r="U68" s="1003"/>
      <c r="V68" s="1004"/>
      <c r="W68" s="1003"/>
      <c r="X68" s="1004"/>
      <c r="Y68" s="1003"/>
      <c r="Z68" s="1004"/>
      <c r="AA68" s="1003"/>
      <c r="AB68" s="1005"/>
      <c r="AC68" s="432"/>
      <c r="AD68" s="1003"/>
      <c r="AE68" s="1004"/>
      <c r="AF68" s="1003"/>
      <c r="AG68" s="1004"/>
      <c r="AH68" s="1003"/>
      <c r="AI68" s="1004"/>
      <c r="AJ68" s="1003"/>
      <c r="AK68" s="1004"/>
      <c r="AL68" s="1003"/>
      <c r="AM68" s="1004"/>
      <c r="AN68" s="1003"/>
      <c r="AO68" s="1004"/>
      <c r="AP68" s="1003"/>
      <c r="AQ68" s="1004"/>
      <c r="AR68" s="1003"/>
      <c r="AS68" s="1004"/>
      <c r="AT68" s="1003"/>
      <c r="AU68" s="1004"/>
      <c r="AV68" s="1003"/>
      <c r="AW68" s="1004"/>
      <c r="AX68" s="1003"/>
      <c r="AY68" s="1004"/>
      <c r="AZ68" s="1003"/>
      <c r="BA68" s="1004"/>
      <c r="BB68" s="1003"/>
      <c r="BC68" s="1005"/>
      <c r="BD68" s="433"/>
      <c r="BE68" s="1003"/>
      <c r="BF68" s="1004"/>
      <c r="BG68" s="1003"/>
      <c r="BH68" s="1004"/>
      <c r="BI68" s="1003"/>
      <c r="BJ68" s="1004"/>
      <c r="BK68" s="1003"/>
      <c r="BL68" s="1004"/>
      <c r="BM68" s="1003"/>
      <c r="BN68" s="1004"/>
      <c r="BO68" s="1003"/>
      <c r="BP68" s="1004"/>
      <c r="BQ68" s="1003"/>
      <c r="BR68" s="1004"/>
      <c r="BS68" s="1003"/>
      <c r="BT68" s="1004"/>
      <c r="BU68" s="1003"/>
      <c r="BV68" s="1004"/>
      <c r="BW68" s="1003"/>
      <c r="BX68" s="1004"/>
      <c r="BY68" s="1003"/>
      <c r="BZ68" s="1004"/>
      <c r="CA68" s="1003"/>
      <c r="CB68" s="1004"/>
      <c r="CC68" s="1003"/>
      <c r="CD68" s="1005"/>
      <c r="CE68" s="434"/>
      <c r="CF68" s="1003"/>
      <c r="CG68" s="1004"/>
      <c r="CH68" s="1003"/>
      <c r="CI68" s="1004"/>
      <c r="CJ68" s="1003"/>
      <c r="CK68" s="1004"/>
      <c r="CL68" s="1003"/>
      <c r="CM68" s="1004"/>
      <c r="CN68" s="1003"/>
      <c r="CO68" s="1004"/>
      <c r="CP68" s="1003"/>
      <c r="CQ68" s="1004"/>
      <c r="CR68" s="1003"/>
      <c r="CS68" s="1004"/>
      <c r="CT68" s="1003"/>
      <c r="CU68" s="1004"/>
      <c r="CV68" s="1003"/>
      <c r="CW68" s="1004"/>
      <c r="CX68" s="1003"/>
      <c r="CY68" s="1004"/>
      <c r="CZ68" s="1003"/>
      <c r="DA68" s="1004"/>
      <c r="DB68" s="1003"/>
      <c r="DC68" s="1004"/>
      <c r="DD68" s="1003"/>
      <c r="DE68" s="1005"/>
      <c r="DF68" s="812">
        <f t="shared" si="59"/>
        <v>0</v>
      </c>
      <c r="DG68" s="813" t="str">
        <f>IF(DF68=0,"",DF68/DB192)</f>
        <v/>
      </c>
      <c r="DH68" s="544"/>
      <c r="DI68" s="564">
        <v>0</v>
      </c>
      <c r="DJ68" s="564">
        <v>0</v>
      </c>
      <c r="DK68" s="935"/>
      <c r="DT68" s="200">
        <v>0</v>
      </c>
      <c r="DU68" s="200">
        <v>0</v>
      </c>
      <c r="DV68" s="200">
        <v>0</v>
      </c>
      <c r="DW68" s="907"/>
    </row>
    <row r="69" spans="2:127" ht="15.95" customHeight="1">
      <c r="B69" s="814" t="s">
        <v>774</v>
      </c>
      <c r="C69" s="1003"/>
      <c r="D69" s="1004"/>
      <c r="E69" s="1003"/>
      <c r="F69" s="1004"/>
      <c r="G69" s="1003"/>
      <c r="H69" s="1004"/>
      <c r="I69" s="1003"/>
      <c r="J69" s="1004"/>
      <c r="K69" s="1003"/>
      <c r="L69" s="1004"/>
      <c r="M69" s="1003"/>
      <c r="N69" s="1004"/>
      <c r="O69" s="1003"/>
      <c r="P69" s="1004"/>
      <c r="Q69" s="1003"/>
      <c r="R69" s="1004"/>
      <c r="S69" s="1003"/>
      <c r="T69" s="1004"/>
      <c r="U69" s="1003"/>
      <c r="V69" s="1004"/>
      <c r="W69" s="1003"/>
      <c r="X69" s="1004"/>
      <c r="Y69" s="1003"/>
      <c r="Z69" s="1004"/>
      <c r="AA69" s="1003"/>
      <c r="AB69" s="1005"/>
      <c r="AC69" s="432"/>
      <c r="AD69" s="1003"/>
      <c r="AE69" s="1004"/>
      <c r="AF69" s="1003"/>
      <c r="AG69" s="1004"/>
      <c r="AH69" s="1003"/>
      <c r="AI69" s="1004"/>
      <c r="AJ69" s="1003"/>
      <c r="AK69" s="1004"/>
      <c r="AL69" s="1003"/>
      <c r="AM69" s="1004"/>
      <c r="AN69" s="1003"/>
      <c r="AO69" s="1004"/>
      <c r="AP69" s="1003"/>
      <c r="AQ69" s="1004"/>
      <c r="AR69" s="1003"/>
      <c r="AS69" s="1004"/>
      <c r="AT69" s="1003"/>
      <c r="AU69" s="1004"/>
      <c r="AV69" s="1003"/>
      <c r="AW69" s="1004"/>
      <c r="AX69" s="1003"/>
      <c r="AY69" s="1004"/>
      <c r="AZ69" s="1003"/>
      <c r="BA69" s="1004"/>
      <c r="BB69" s="1003"/>
      <c r="BC69" s="1005"/>
      <c r="BD69" s="433"/>
      <c r="BE69" s="1003"/>
      <c r="BF69" s="1004"/>
      <c r="BG69" s="1003"/>
      <c r="BH69" s="1004"/>
      <c r="BI69" s="1003"/>
      <c r="BJ69" s="1004"/>
      <c r="BK69" s="1003"/>
      <c r="BL69" s="1004"/>
      <c r="BM69" s="1003"/>
      <c r="BN69" s="1004"/>
      <c r="BO69" s="1003"/>
      <c r="BP69" s="1004"/>
      <c r="BQ69" s="1003"/>
      <c r="BR69" s="1004"/>
      <c r="BS69" s="1003"/>
      <c r="BT69" s="1004"/>
      <c r="BU69" s="1003"/>
      <c r="BV69" s="1004"/>
      <c r="BW69" s="1003"/>
      <c r="BX69" s="1004"/>
      <c r="BY69" s="1003"/>
      <c r="BZ69" s="1004"/>
      <c r="CA69" s="1003"/>
      <c r="CB69" s="1004"/>
      <c r="CC69" s="1003"/>
      <c r="CD69" s="1005"/>
      <c r="CE69" s="434"/>
      <c r="CF69" s="1003"/>
      <c r="CG69" s="1004"/>
      <c r="CH69" s="1003"/>
      <c r="CI69" s="1004"/>
      <c r="CJ69" s="1003"/>
      <c r="CK69" s="1004"/>
      <c r="CL69" s="1003"/>
      <c r="CM69" s="1004"/>
      <c r="CN69" s="1003"/>
      <c r="CO69" s="1004"/>
      <c r="CP69" s="1003"/>
      <c r="CQ69" s="1004"/>
      <c r="CR69" s="1003"/>
      <c r="CS69" s="1004"/>
      <c r="CT69" s="1003"/>
      <c r="CU69" s="1004"/>
      <c r="CV69" s="1003"/>
      <c r="CW69" s="1004"/>
      <c r="CX69" s="1003"/>
      <c r="CY69" s="1004"/>
      <c r="CZ69" s="1003"/>
      <c r="DA69" s="1004"/>
      <c r="DB69" s="1003"/>
      <c r="DC69" s="1004"/>
      <c r="DD69" s="1003"/>
      <c r="DE69" s="1005"/>
      <c r="DF69" s="812">
        <f t="shared" si="59"/>
        <v>0</v>
      </c>
      <c r="DG69" s="813" t="str">
        <f>IF(DF69=0,"",DF69/DB192)</f>
        <v/>
      </c>
      <c r="DH69" s="544"/>
      <c r="DI69" s="564">
        <v>0</v>
      </c>
      <c r="DJ69" s="564">
        <v>0</v>
      </c>
      <c r="DK69" s="935"/>
      <c r="DL69" s="3085" t="s">
        <v>1131</v>
      </c>
      <c r="DM69" s="3085"/>
      <c r="DN69" s="3085"/>
      <c r="DO69" s="3085"/>
      <c r="DP69" s="3085"/>
      <c r="DQ69" s="3085"/>
      <c r="DR69" s="3163" t="s">
        <v>1127</v>
      </c>
      <c r="DS69" s="3163">
        <f>ROW(DF223)</f>
        <v>223</v>
      </c>
      <c r="DT69" s="200">
        <v>0</v>
      </c>
      <c r="DU69" s="200">
        <v>0</v>
      </c>
      <c r="DV69" s="200">
        <v>0</v>
      </c>
      <c r="DW69" s="907"/>
    </row>
    <row r="70" spans="2:127" ht="15.95" customHeight="1">
      <c r="B70" s="814" t="s">
        <v>780</v>
      </c>
      <c r="C70" s="1003"/>
      <c r="D70" s="1004"/>
      <c r="E70" s="1003"/>
      <c r="F70" s="1004"/>
      <c r="G70" s="1003"/>
      <c r="H70" s="1004"/>
      <c r="I70" s="1003"/>
      <c r="J70" s="1004"/>
      <c r="K70" s="1003"/>
      <c r="L70" s="1004"/>
      <c r="M70" s="1003"/>
      <c r="N70" s="1004"/>
      <c r="O70" s="1003"/>
      <c r="P70" s="1004"/>
      <c r="Q70" s="1003"/>
      <c r="R70" s="1004"/>
      <c r="S70" s="1003"/>
      <c r="T70" s="1004"/>
      <c r="U70" s="1003"/>
      <c r="V70" s="1004"/>
      <c r="W70" s="1003"/>
      <c r="X70" s="1004"/>
      <c r="Y70" s="1003"/>
      <c r="Z70" s="1004"/>
      <c r="AA70" s="1003"/>
      <c r="AB70" s="1005"/>
      <c r="AC70" s="432"/>
      <c r="AD70" s="1003"/>
      <c r="AE70" s="1004"/>
      <c r="AF70" s="1003"/>
      <c r="AG70" s="1004"/>
      <c r="AH70" s="1003"/>
      <c r="AI70" s="1004"/>
      <c r="AJ70" s="1003"/>
      <c r="AK70" s="1004"/>
      <c r="AL70" s="1003"/>
      <c r="AM70" s="1004"/>
      <c r="AN70" s="1003"/>
      <c r="AO70" s="1004"/>
      <c r="AP70" s="1003"/>
      <c r="AQ70" s="1004"/>
      <c r="AR70" s="1003"/>
      <c r="AS70" s="1004"/>
      <c r="AT70" s="1003"/>
      <c r="AU70" s="1004"/>
      <c r="AV70" s="1003"/>
      <c r="AW70" s="1004"/>
      <c r="AX70" s="1003"/>
      <c r="AY70" s="1004"/>
      <c r="AZ70" s="1003"/>
      <c r="BA70" s="1004"/>
      <c r="BB70" s="1003"/>
      <c r="BC70" s="1005"/>
      <c r="BD70" s="433"/>
      <c r="BE70" s="1003"/>
      <c r="BF70" s="1004"/>
      <c r="BG70" s="1003"/>
      <c r="BH70" s="1004"/>
      <c r="BI70" s="1003"/>
      <c r="BJ70" s="1004"/>
      <c r="BK70" s="1003"/>
      <c r="BL70" s="1004"/>
      <c r="BM70" s="1003"/>
      <c r="BN70" s="1004"/>
      <c r="BO70" s="1003"/>
      <c r="BP70" s="1004"/>
      <c r="BQ70" s="1003"/>
      <c r="BR70" s="1004"/>
      <c r="BS70" s="1003"/>
      <c r="BT70" s="1004"/>
      <c r="BU70" s="1003"/>
      <c r="BV70" s="1004"/>
      <c r="BW70" s="1003"/>
      <c r="BX70" s="1004"/>
      <c r="BY70" s="1003"/>
      <c r="BZ70" s="1004"/>
      <c r="CA70" s="1003"/>
      <c r="CB70" s="1004"/>
      <c r="CC70" s="1003"/>
      <c r="CD70" s="1005"/>
      <c r="CE70" s="434"/>
      <c r="CF70" s="1003"/>
      <c r="CG70" s="1004"/>
      <c r="CH70" s="1003"/>
      <c r="CI70" s="1004"/>
      <c r="CJ70" s="1003"/>
      <c r="CK70" s="1004"/>
      <c r="CL70" s="1003"/>
      <c r="CM70" s="1004"/>
      <c r="CN70" s="1003"/>
      <c r="CO70" s="1004"/>
      <c r="CP70" s="1003"/>
      <c r="CQ70" s="1004"/>
      <c r="CR70" s="1003"/>
      <c r="CS70" s="1004"/>
      <c r="CT70" s="1003"/>
      <c r="CU70" s="1004"/>
      <c r="CV70" s="1003"/>
      <c r="CW70" s="1004"/>
      <c r="CX70" s="1003"/>
      <c r="CY70" s="1004"/>
      <c r="CZ70" s="1003"/>
      <c r="DA70" s="1004"/>
      <c r="DB70" s="1003"/>
      <c r="DC70" s="1004"/>
      <c r="DD70" s="1003"/>
      <c r="DE70" s="1005"/>
      <c r="DF70" s="812">
        <f t="shared" si="59"/>
        <v>0</v>
      </c>
      <c r="DG70" s="813" t="str">
        <f>IF(DF70=0,"",DF70/DB192)</f>
        <v/>
      </c>
      <c r="DH70" s="544"/>
      <c r="DI70" s="564">
        <v>0</v>
      </c>
      <c r="DJ70" s="564">
        <v>0</v>
      </c>
      <c r="DK70" s="935"/>
      <c r="DL70" s="3272"/>
      <c r="DM70" s="3272"/>
      <c r="DN70" s="3272"/>
      <c r="DO70" s="3272"/>
      <c r="DP70" s="3272"/>
      <c r="DQ70" s="3272"/>
      <c r="DR70" s="3093"/>
      <c r="DS70" s="3093"/>
      <c r="DT70" s="200">
        <v>0</v>
      </c>
      <c r="DU70" s="200">
        <v>0</v>
      </c>
      <c r="DV70" s="200">
        <v>0</v>
      </c>
      <c r="DW70" s="907"/>
    </row>
    <row r="71" spans="2:127" ht="15.95" customHeight="1">
      <c r="B71" s="814" t="s">
        <v>785</v>
      </c>
      <c r="C71" s="1003"/>
      <c r="D71" s="1004"/>
      <c r="E71" s="1003"/>
      <c r="F71" s="1004"/>
      <c r="G71" s="1003"/>
      <c r="H71" s="1004"/>
      <c r="I71" s="1003"/>
      <c r="J71" s="1004"/>
      <c r="K71" s="1003"/>
      <c r="L71" s="1004"/>
      <c r="M71" s="1003"/>
      <c r="N71" s="1004"/>
      <c r="O71" s="1003"/>
      <c r="P71" s="1004"/>
      <c r="Q71" s="1003"/>
      <c r="R71" s="1004"/>
      <c r="S71" s="1003"/>
      <c r="T71" s="1004"/>
      <c r="U71" s="1003"/>
      <c r="V71" s="1004"/>
      <c r="W71" s="1003"/>
      <c r="X71" s="1004"/>
      <c r="Y71" s="1003"/>
      <c r="Z71" s="1004"/>
      <c r="AA71" s="1003"/>
      <c r="AB71" s="1005"/>
      <c r="AC71" s="432"/>
      <c r="AD71" s="1003"/>
      <c r="AE71" s="1004"/>
      <c r="AF71" s="1003"/>
      <c r="AG71" s="1004"/>
      <c r="AH71" s="1003"/>
      <c r="AI71" s="1004"/>
      <c r="AJ71" s="1003"/>
      <c r="AK71" s="1004"/>
      <c r="AL71" s="1003"/>
      <c r="AM71" s="1004"/>
      <c r="AN71" s="1003"/>
      <c r="AO71" s="1004"/>
      <c r="AP71" s="1003"/>
      <c r="AQ71" s="1004"/>
      <c r="AR71" s="1003"/>
      <c r="AS71" s="1004"/>
      <c r="AT71" s="1003"/>
      <c r="AU71" s="1004"/>
      <c r="AV71" s="1003"/>
      <c r="AW71" s="1004"/>
      <c r="AX71" s="1003"/>
      <c r="AY71" s="1004"/>
      <c r="AZ71" s="1003"/>
      <c r="BA71" s="1004"/>
      <c r="BB71" s="1003"/>
      <c r="BC71" s="1005"/>
      <c r="BD71" s="433"/>
      <c r="BE71" s="1003"/>
      <c r="BF71" s="1004"/>
      <c r="BG71" s="1003"/>
      <c r="BH71" s="1004"/>
      <c r="BI71" s="1003"/>
      <c r="BJ71" s="1004"/>
      <c r="BK71" s="1003"/>
      <c r="BL71" s="1004"/>
      <c r="BM71" s="1003"/>
      <c r="BN71" s="1004"/>
      <c r="BO71" s="1003"/>
      <c r="BP71" s="1004"/>
      <c r="BQ71" s="1003"/>
      <c r="BR71" s="1004"/>
      <c r="BS71" s="1003"/>
      <c r="BT71" s="1004"/>
      <c r="BU71" s="1003"/>
      <c r="BV71" s="1004"/>
      <c r="BW71" s="1003"/>
      <c r="BX71" s="1004"/>
      <c r="BY71" s="1003"/>
      <c r="BZ71" s="1004"/>
      <c r="CA71" s="1003"/>
      <c r="CB71" s="1004"/>
      <c r="CC71" s="1003"/>
      <c r="CD71" s="1005"/>
      <c r="CE71" s="434"/>
      <c r="CF71" s="1003"/>
      <c r="CG71" s="1004"/>
      <c r="CH71" s="1003"/>
      <c r="CI71" s="1004"/>
      <c r="CJ71" s="1003"/>
      <c r="CK71" s="1004"/>
      <c r="CL71" s="1003"/>
      <c r="CM71" s="1004"/>
      <c r="CN71" s="1003"/>
      <c r="CO71" s="1004"/>
      <c r="CP71" s="1003"/>
      <c r="CQ71" s="1004"/>
      <c r="CR71" s="1003"/>
      <c r="CS71" s="1004"/>
      <c r="CT71" s="1003"/>
      <c r="CU71" s="1004"/>
      <c r="CV71" s="1003"/>
      <c r="CW71" s="1004"/>
      <c r="CX71" s="1003"/>
      <c r="CY71" s="1004"/>
      <c r="CZ71" s="1003"/>
      <c r="DA71" s="1004"/>
      <c r="DB71" s="1003"/>
      <c r="DC71" s="1004"/>
      <c r="DD71" s="1003"/>
      <c r="DE71" s="1005"/>
      <c r="DF71" s="812">
        <f t="shared" si="59"/>
        <v>0</v>
      </c>
      <c r="DG71" s="813" t="str">
        <f>IF(DF71=0,"",DF71/DB192)</f>
        <v/>
      </c>
      <c r="DH71" s="544"/>
      <c r="DI71" s="564">
        <v>0</v>
      </c>
      <c r="DJ71" s="564">
        <v>0</v>
      </c>
      <c r="DK71" s="935"/>
      <c r="DR71" s="1006"/>
      <c r="DT71" s="200">
        <v>0</v>
      </c>
      <c r="DU71" s="200">
        <v>0</v>
      </c>
      <c r="DV71" s="200">
        <v>0</v>
      </c>
      <c r="DW71" s="907"/>
    </row>
    <row r="72" spans="2:127" ht="15.95" customHeight="1">
      <c r="B72" s="815" t="s">
        <v>790</v>
      </c>
      <c r="C72" s="1003"/>
      <c r="D72" s="1004"/>
      <c r="E72" s="1003"/>
      <c r="F72" s="1004"/>
      <c r="G72" s="1003"/>
      <c r="H72" s="1004"/>
      <c r="I72" s="1003"/>
      <c r="J72" s="1004"/>
      <c r="K72" s="1003"/>
      <c r="L72" s="1004"/>
      <c r="M72" s="1003"/>
      <c r="N72" s="1004"/>
      <c r="O72" s="1003"/>
      <c r="P72" s="1004"/>
      <c r="Q72" s="1003"/>
      <c r="R72" s="1004"/>
      <c r="S72" s="1003"/>
      <c r="T72" s="1004"/>
      <c r="U72" s="1003"/>
      <c r="V72" s="1004"/>
      <c r="W72" s="1003"/>
      <c r="X72" s="1004"/>
      <c r="Y72" s="1003"/>
      <c r="Z72" s="1004"/>
      <c r="AA72" s="1003"/>
      <c r="AB72" s="1005"/>
      <c r="AC72" s="432"/>
      <c r="AD72" s="1003"/>
      <c r="AE72" s="1004"/>
      <c r="AF72" s="1003"/>
      <c r="AG72" s="1004"/>
      <c r="AH72" s="1003"/>
      <c r="AI72" s="1004"/>
      <c r="AJ72" s="1003"/>
      <c r="AK72" s="1004"/>
      <c r="AL72" s="1003"/>
      <c r="AM72" s="1004"/>
      <c r="AN72" s="1003"/>
      <c r="AO72" s="1004"/>
      <c r="AP72" s="1003"/>
      <c r="AQ72" s="1004"/>
      <c r="AR72" s="1003"/>
      <c r="AS72" s="1004"/>
      <c r="AT72" s="1003"/>
      <c r="AU72" s="1004"/>
      <c r="AV72" s="1003"/>
      <c r="AW72" s="1004"/>
      <c r="AX72" s="1003"/>
      <c r="AY72" s="1004"/>
      <c r="AZ72" s="1003"/>
      <c r="BA72" s="1004"/>
      <c r="BB72" s="1003"/>
      <c r="BC72" s="1005"/>
      <c r="BD72" s="433"/>
      <c r="BE72" s="1003"/>
      <c r="BF72" s="1004"/>
      <c r="BG72" s="1003"/>
      <c r="BH72" s="1004"/>
      <c r="BI72" s="1003"/>
      <c r="BJ72" s="1004"/>
      <c r="BK72" s="1003"/>
      <c r="BL72" s="1004"/>
      <c r="BM72" s="1003"/>
      <c r="BN72" s="1004"/>
      <c r="BO72" s="1003"/>
      <c r="BP72" s="1004"/>
      <c r="BQ72" s="1003"/>
      <c r="BR72" s="1004"/>
      <c r="BS72" s="1003"/>
      <c r="BT72" s="1004"/>
      <c r="BU72" s="1003"/>
      <c r="BV72" s="1004"/>
      <c r="BW72" s="1003"/>
      <c r="BX72" s="1004"/>
      <c r="BY72" s="1003"/>
      <c r="BZ72" s="1004"/>
      <c r="CA72" s="1003"/>
      <c r="CB72" s="1004"/>
      <c r="CC72" s="1003"/>
      <c r="CD72" s="1005"/>
      <c r="CE72" s="434"/>
      <c r="CF72" s="1003"/>
      <c r="CG72" s="1004"/>
      <c r="CH72" s="1003"/>
      <c r="CI72" s="1004"/>
      <c r="CJ72" s="1003"/>
      <c r="CK72" s="1004"/>
      <c r="CL72" s="1003"/>
      <c r="CM72" s="1004"/>
      <c r="CN72" s="1003"/>
      <c r="CO72" s="1004"/>
      <c r="CP72" s="1003"/>
      <c r="CQ72" s="1004"/>
      <c r="CR72" s="1003"/>
      <c r="CS72" s="1004"/>
      <c r="CT72" s="1003"/>
      <c r="CU72" s="1004"/>
      <c r="CV72" s="1003"/>
      <c r="CW72" s="1004"/>
      <c r="CX72" s="1003"/>
      <c r="CY72" s="1004"/>
      <c r="CZ72" s="1003"/>
      <c r="DA72" s="1004"/>
      <c r="DB72" s="1003"/>
      <c r="DC72" s="1004"/>
      <c r="DD72" s="1003"/>
      <c r="DE72" s="1005"/>
      <c r="DF72" s="812">
        <f t="shared" si="59"/>
        <v>0</v>
      </c>
      <c r="DG72" s="813" t="str">
        <f>IF(DF72=0,"",DF72/DB192)</f>
        <v/>
      </c>
      <c r="DH72" s="544"/>
      <c r="DI72" s="564">
        <v>0</v>
      </c>
      <c r="DJ72" s="564">
        <v>0</v>
      </c>
      <c r="DK72" s="935"/>
      <c r="DL72" s="459" t="s">
        <v>1091</v>
      </c>
      <c r="DM72" s="459" t="s">
        <v>1092</v>
      </c>
      <c r="DN72" s="459" t="s">
        <v>1093</v>
      </c>
      <c r="DO72" s="459" t="s">
        <v>1094</v>
      </c>
      <c r="DP72" s="799"/>
      <c r="DQ72" s="461"/>
      <c r="DR72" s="1007" t="s">
        <v>1076</v>
      </c>
      <c r="DS72" s="463"/>
      <c r="DT72" s="200">
        <v>0</v>
      </c>
      <c r="DU72" s="200">
        <v>0</v>
      </c>
      <c r="DV72" s="200">
        <v>0</v>
      </c>
      <c r="DW72" s="907"/>
    </row>
    <row r="73" spans="2:127" ht="15.95" customHeight="1" thickBot="1">
      <c r="B73" s="814" t="s">
        <v>795</v>
      </c>
      <c r="C73" s="1003"/>
      <c r="D73" s="1004"/>
      <c r="E73" s="1003"/>
      <c r="F73" s="1004"/>
      <c r="G73" s="1003"/>
      <c r="H73" s="1004"/>
      <c r="I73" s="1003"/>
      <c r="J73" s="1004"/>
      <c r="K73" s="1003"/>
      <c r="L73" s="1004"/>
      <c r="M73" s="1003"/>
      <c r="N73" s="1004"/>
      <c r="O73" s="1003"/>
      <c r="P73" s="1004"/>
      <c r="Q73" s="1003"/>
      <c r="R73" s="1004"/>
      <c r="S73" s="1003"/>
      <c r="T73" s="1004"/>
      <c r="U73" s="1003"/>
      <c r="V73" s="1004"/>
      <c r="W73" s="1003"/>
      <c r="X73" s="1004"/>
      <c r="Y73" s="1003"/>
      <c r="Z73" s="1004"/>
      <c r="AA73" s="1003"/>
      <c r="AB73" s="1005"/>
      <c r="AC73" s="432"/>
      <c r="AD73" s="1003"/>
      <c r="AE73" s="1004"/>
      <c r="AF73" s="1003"/>
      <c r="AG73" s="1004"/>
      <c r="AH73" s="1003"/>
      <c r="AI73" s="1004"/>
      <c r="AJ73" s="1003"/>
      <c r="AK73" s="1004"/>
      <c r="AL73" s="1003"/>
      <c r="AM73" s="1004"/>
      <c r="AN73" s="1003"/>
      <c r="AO73" s="1004"/>
      <c r="AP73" s="1003"/>
      <c r="AQ73" s="1004"/>
      <c r="AR73" s="1003"/>
      <c r="AS73" s="1004"/>
      <c r="AT73" s="1003"/>
      <c r="AU73" s="1004"/>
      <c r="AV73" s="1003"/>
      <c r="AW73" s="1004"/>
      <c r="AX73" s="1003"/>
      <c r="AY73" s="1004"/>
      <c r="AZ73" s="1003"/>
      <c r="BA73" s="1004"/>
      <c r="BB73" s="1003"/>
      <c r="BC73" s="1005"/>
      <c r="BD73" s="433"/>
      <c r="BE73" s="1003"/>
      <c r="BF73" s="1004"/>
      <c r="BG73" s="1003"/>
      <c r="BH73" s="1004"/>
      <c r="BI73" s="1003"/>
      <c r="BJ73" s="1004"/>
      <c r="BK73" s="1003"/>
      <c r="BL73" s="1004"/>
      <c r="BM73" s="1003"/>
      <c r="BN73" s="1004"/>
      <c r="BO73" s="1003"/>
      <c r="BP73" s="1004"/>
      <c r="BQ73" s="1003"/>
      <c r="BR73" s="1004"/>
      <c r="BS73" s="1003"/>
      <c r="BT73" s="1004"/>
      <c r="BU73" s="1003"/>
      <c r="BV73" s="1004"/>
      <c r="BW73" s="1003"/>
      <c r="BX73" s="1004"/>
      <c r="BY73" s="1003"/>
      <c r="BZ73" s="1004"/>
      <c r="CA73" s="1003"/>
      <c r="CB73" s="1004"/>
      <c r="CC73" s="1003"/>
      <c r="CD73" s="1005"/>
      <c r="CE73" s="434"/>
      <c r="CF73" s="1003"/>
      <c r="CG73" s="1004"/>
      <c r="CH73" s="1003"/>
      <c r="CI73" s="1004"/>
      <c r="CJ73" s="1003"/>
      <c r="CK73" s="1004"/>
      <c r="CL73" s="1003"/>
      <c r="CM73" s="1004"/>
      <c r="CN73" s="1003"/>
      <c r="CO73" s="1004"/>
      <c r="CP73" s="1003"/>
      <c r="CQ73" s="1004"/>
      <c r="CR73" s="1003"/>
      <c r="CS73" s="1004"/>
      <c r="CT73" s="1003"/>
      <c r="CU73" s="1004"/>
      <c r="CV73" s="1003"/>
      <c r="CW73" s="1004"/>
      <c r="CX73" s="1003"/>
      <c r="CY73" s="1004"/>
      <c r="CZ73" s="1003"/>
      <c r="DA73" s="1004"/>
      <c r="DB73" s="1003"/>
      <c r="DC73" s="1004"/>
      <c r="DD73" s="1003"/>
      <c r="DE73" s="1005"/>
      <c r="DF73" s="812">
        <f t="shared" si="59"/>
        <v>0</v>
      </c>
      <c r="DG73" s="813" t="str">
        <f>IF(DF73=0,"",DF73/DB192)</f>
        <v/>
      </c>
      <c r="DH73" s="544"/>
      <c r="DI73" s="564">
        <v>0</v>
      </c>
      <c r="DJ73" s="564">
        <v>0</v>
      </c>
      <c r="DK73" s="935"/>
      <c r="DL73" s="798">
        <v>20</v>
      </c>
      <c r="DM73" s="796">
        <v>4</v>
      </c>
      <c r="DN73" s="796">
        <v>5</v>
      </c>
      <c r="DO73" s="796" t="s">
        <v>1102</v>
      </c>
      <c r="DP73" s="797">
        <v>1</v>
      </c>
      <c r="DQ73" s="467" t="s">
        <v>1097</v>
      </c>
      <c r="DR73" s="1008"/>
      <c r="DS73" s="487"/>
      <c r="DT73" s="200">
        <v>0</v>
      </c>
      <c r="DU73" s="200">
        <v>0</v>
      </c>
      <c r="DV73" s="200">
        <v>0</v>
      </c>
      <c r="DW73" s="907"/>
    </row>
    <row r="74" spans="2:127" ht="15.95" customHeight="1">
      <c r="B74" s="814" t="s">
        <v>799</v>
      </c>
      <c r="C74" s="1003"/>
      <c r="D74" s="1004"/>
      <c r="E74" s="1003"/>
      <c r="F74" s="1004"/>
      <c r="G74" s="1003"/>
      <c r="H74" s="1004"/>
      <c r="I74" s="1003"/>
      <c r="J74" s="1004"/>
      <c r="K74" s="1003"/>
      <c r="L74" s="1004"/>
      <c r="M74" s="1003"/>
      <c r="N74" s="1004"/>
      <c r="O74" s="1003"/>
      <c r="P74" s="1004"/>
      <c r="Q74" s="1003"/>
      <c r="R74" s="1004"/>
      <c r="S74" s="1003"/>
      <c r="T74" s="1004"/>
      <c r="U74" s="1003"/>
      <c r="V74" s="1004"/>
      <c r="W74" s="1003"/>
      <c r="X74" s="1004"/>
      <c r="Y74" s="1003"/>
      <c r="Z74" s="1004"/>
      <c r="AA74" s="1003"/>
      <c r="AB74" s="1005"/>
      <c r="AC74" s="432"/>
      <c r="AD74" s="1003"/>
      <c r="AE74" s="1004"/>
      <c r="AF74" s="1003"/>
      <c r="AG74" s="1004"/>
      <c r="AH74" s="1003"/>
      <c r="AI74" s="1004"/>
      <c r="AJ74" s="1003"/>
      <c r="AK74" s="1004"/>
      <c r="AL74" s="1003"/>
      <c r="AM74" s="1004"/>
      <c r="AN74" s="1003"/>
      <c r="AO74" s="1004"/>
      <c r="AP74" s="1003"/>
      <c r="AQ74" s="1004"/>
      <c r="AR74" s="1003"/>
      <c r="AS74" s="1004"/>
      <c r="AT74" s="1003"/>
      <c r="AU74" s="1004"/>
      <c r="AV74" s="1003"/>
      <c r="AW74" s="1004"/>
      <c r="AX74" s="1003"/>
      <c r="AY74" s="1004"/>
      <c r="AZ74" s="1003"/>
      <c r="BA74" s="1004"/>
      <c r="BB74" s="1003"/>
      <c r="BC74" s="1005"/>
      <c r="BD74" s="433"/>
      <c r="BE74" s="1003"/>
      <c r="BF74" s="1004"/>
      <c r="BG74" s="1003"/>
      <c r="BH74" s="1004"/>
      <c r="BI74" s="1003"/>
      <c r="BJ74" s="1004"/>
      <c r="BK74" s="1003"/>
      <c r="BL74" s="1004"/>
      <c r="BM74" s="1003"/>
      <c r="BN74" s="1004"/>
      <c r="BO74" s="1003"/>
      <c r="BP74" s="1004"/>
      <c r="BQ74" s="1003"/>
      <c r="BR74" s="1004"/>
      <c r="BS74" s="1003"/>
      <c r="BT74" s="1004"/>
      <c r="BU74" s="1003"/>
      <c r="BV74" s="1004"/>
      <c r="BW74" s="1003"/>
      <c r="BX74" s="1004"/>
      <c r="BY74" s="1003"/>
      <c r="BZ74" s="1004"/>
      <c r="CA74" s="1003"/>
      <c r="CB74" s="1004"/>
      <c r="CC74" s="1003"/>
      <c r="CD74" s="1005"/>
      <c r="CE74" s="434"/>
      <c r="CF74" s="1003"/>
      <c r="CG74" s="1004"/>
      <c r="CH74" s="1003"/>
      <c r="CI74" s="1004"/>
      <c r="CJ74" s="1003"/>
      <c r="CK74" s="1004"/>
      <c r="CL74" s="1003"/>
      <c r="CM74" s="1004"/>
      <c r="CN74" s="1003"/>
      <c r="CO74" s="1004"/>
      <c r="CP74" s="1003"/>
      <c r="CQ74" s="1004"/>
      <c r="CR74" s="1003"/>
      <c r="CS74" s="1004"/>
      <c r="CT74" s="1003"/>
      <c r="CU74" s="1004"/>
      <c r="CV74" s="1003"/>
      <c r="CW74" s="1004"/>
      <c r="CX74" s="1003"/>
      <c r="CY74" s="1004"/>
      <c r="CZ74" s="1003"/>
      <c r="DA74" s="1004"/>
      <c r="DB74" s="1003"/>
      <c r="DC74" s="1004"/>
      <c r="DD74" s="1003"/>
      <c r="DE74" s="1005"/>
      <c r="DF74" s="812">
        <f t="shared" si="59"/>
        <v>0</v>
      </c>
      <c r="DG74" s="813" t="str">
        <f>IF(DF74=0,"",DF74/DB192)</f>
        <v/>
      </c>
      <c r="DH74" s="544"/>
      <c r="DI74" s="564">
        <v>0</v>
      </c>
      <c r="DJ74" s="564">
        <v>0</v>
      </c>
      <c r="DK74" s="935"/>
      <c r="DL74" s="488" t="s">
        <v>1091</v>
      </c>
      <c r="DM74" s="408"/>
      <c r="DN74" s="408"/>
      <c r="DO74" s="408"/>
      <c r="DP74" s="408"/>
      <c r="DQ74" s="408"/>
      <c r="DR74" s="958"/>
      <c r="DS74" s="408"/>
      <c r="DT74" s="200">
        <v>0</v>
      </c>
      <c r="DU74" s="200">
        <v>0</v>
      </c>
      <c r="DV74" s="200">
        <v>0</v>
      </c>
      <c r="DW74" s="907"/>
    </row>
    <row r="75" spans="2:127" ht="15.95" customHeight="1">
      <c r="B75" s="814" t="s">
        <v>803</v>
      </c>
      <c r="C75" s="1003"/>
      <c r="D75" s="1004"/>
      <c r="E75" s="1003"/>
      <c r="F75" s="1004"/>
      <c r="G75" s="1003"/>
      <c r="H75" s="1004"/>
      <c r="I75" s="1003"/>
      <c r="J75" s="1004"/>
      <c r="K75" s="1003"/>
      <c r="L75" s="1004"/>
      <c r="M75" s="1003"/>
      <c r="N75" s="1004"/>
      <c r="O75" s="1003"/>
      <c r="P75" s="1004"/>
      <c r="Q75" s="1003"/>
      <c r="R75" s="1004"/>
      <c r="S75" s="1003"/>
      <c r="T75" s="1004"/>
      <c r="U75" s="1003"/>
      <c r="V75" s="1004"/>
      <c r="W75" s="1003"/>
      <c r="X75" s="1004"/>
      <c r="Y75" s="1003"/>
      <c r="Z75" s="1004"/>
      <c r="AA75" s="1003"/>
      <c r="AB75" s="1005"/>
      <c r="AC75" s="432"/>
      <c r="AD75" s="1003"/>
      <c r="AE75" s="1004"/>
      <c r="AF75" s="1003"/>
      <c r="AG75" s="1004"/>
      <c r="AH75" s="1003"/>
      <c r="AI75" s="1004"/>
      <c r="AJ75" s="1003"/>
      <c r="AK75" s="1004"/>
      <c r="AL75" s="1003"/>
      <c r="AM75" s="1004"/>
      <c r="AN75" s="1003"/>
      <c r="AO75" s="1004"/>
      <c r="AP75" s="1003"/>
      <c r="AQ75" s="1004"/>
      <c r="AR75" s="1003"/>
      <c r="AS75" s="1004"/>
      <c r="AT75" s="1003"/>
      <c r="AU75" s="1004"/>
      <c r="AV75" s="1003"/>
      <c r="AW75" s="1004"/>
      <c r="AX75" s="1003"/>
      <c r="AY75" s="1004"/>
      <c r="AZ75" s="1003"/>
      <c r="BA75" s="1004"/>
      <c r="BB75" s="1003"/>
      <c r="BC75" s="1005"/>
      <c r="BD75" s="433"/>
      <c r="BE75" s="1003"/>
      <c r="BF75" s="1004"/>
      <c r="BG75" s="1003"/>
      <c r="BH75" s="1004"/>
      <c r="BI75" s="1003"/>
      <c r="BJ75" s="1004"/>
      <c r="BK75" s="1003"/>
      <c r="BL75" s="1004"/>
      <c r="BM75" s="1003"/>
      <c r="BN75" s="1004"/>
      <c r="BO75" s="1003"/>
      <c r="BP75" s="1004"/>
      <c r="BQ75" s="1003"/>
      <c r="BR75" s="1004"/>
      <c r="BS75" s="1003"/>
      <c r="BT75" s="1004"/>
      <c r="BU75" s="1003"/>
      <c r="BV75" s="1004"/>
      <c r="BW75" s="1003"/>
      <c r="BX75" s="1004"/>
      <c r="BY75" s="1003"/>
      <c r="BZ75" s="1004"/>
      <c r="CA75" s="1003"/>
      <c r="CB75" s="1004"/>
      <c r="CC75" s="1003"/>
      <c r="CD75" s="1005"/>
      <c r="CE75" s="434"/>
      <c r="CF75" s="1003"/>
      <c r="CG75" s="1004"/>
      <c r="CH75" s="1003"/>
      <c r="CI75" s="1004"/>
      <c r="CJ75" s="1003"/>
      <c r="CK75" s="1004"/>
      <c r="CL75" s="1003"/>
      <c r="CM75" s="1004"/>
      <c r="CN75" s="1003"/>
      <c r="CO75" s="1004"/>
      <c r="CP75" s="1003"/>
      <c r="CQ75" s="1004"/>
      <c r="CR75" s="1003"/>
      <c r="CS75" s="1004"/>
      <c r="CT75" s="1003"/>
      <c r="CU75" s="1004"/>
      <c r="CV75" s="1003"/>
      <c r="CW75" s="1004"/>
      <c r="CX75" s="1003"/>
      <c r="CY75" s="1004"/>
      <c r="CZ75" s="1003"/>
      <c r="DA75" s="1004"/>
      <c r="DB75" s="1003"/>
      <c r="DC75" s="1004"/>
      <c r="DD75" s="1003"/>
      <c r="DE75" s="1005"/>
      <c r="DF75" s="812">
        <f t="shared" si="59"/>
        <v>0</v>
      </c>
      <c r="DG75" s="813" t="str">
        <f>IF(DF75=0,"",DF75/DB192)</f>
        <v/>
      </c>
      <c r="DH75" s="544"/>
      <c r="DI75" s="564">
        <v>0</v>
      </c>
      <c r="DJ75" s="564">
        <v>0</v>
      </c>
      <c r="DK75" s="935"/>
      <c r="DL75" s="408" t="s">
        <v>1092</v>
      </c>
      <c r="DM75" s="408"/>
      <c r="DN75" s="408"/>
      <c r="DO75" s="408"/>
      <c r="DP75" s="408"/>
      <c r="DQ75" s="408"/>
      <c r="DR75" s="958"/>
      <c r="DS75" s="408"/>
      <c r="DT75" s="200">
        <v>0</v>
      </c>
      <c r="DU75" s="200">
        <v>0</v>
      </c>
      <c r="DV75" s="200">
        <v>0</v>
      </c>
      <c r="DW75" s="907"/>
    </row>
    <row r="76" spans="2:127" ht="15.95" customHeight="1">
      <c r="B76" s="815" t="s">
        <v>807</v>
      </c>
      <c r="C76" s="1003"/>
      <c r="D76" s="1004"/>
      <c r="E76" s="1003"/>
      <c r="F76" s="1004"/>
      <c r="G76" s="1003"/>
      <c r="H76" s="1004"/>
      <c r="I76" s="1003"/>
      <c r="J76" s="1004"/>
      <c r="K76" s="1003"/>
      <c r="L76" s="1004"/>
      <c r="M76" s="1003"/>
      <c r="N76" s="1004"/>
      <c r="O76" s="1003"/>
      <c r="P76" s="1004"/>
      <c r="Q76" s="1003"/>
      <c r="R76" s="1004"/>
      <c r="S76" s="1003"/>
      <c r="T76" s="1004"/>
      <c r="U76" s="1003"/>
      <c r="V76" s="1004"/>
      <c r="W76" s="1003"/>
      <c r="X76" s="1004"/>
      <c r="Y76" s="1003"/>
      <c r="Z76" s="1004"/>
      <c r="AA76" s="1003"/>
      <c r="AB76" s="1005"/>
      <c r="AC76" s="432"/>
      <c r="AD76" s="1003"/>
      <c r="AE76" s="1004"/>
      <c r="AF76" s="1003"/>
      <c r="AG76" s="1004"/>
      <c r="AH76" s="1003"/>
      <c r="AI76" s="1004"/>
      <c r="AJ76" s="1003"/>
      <c r="AK76" s="1004"/>
      <c r="AL76" s="1003"/>
      <c r="AM76" s="1004"/>
      <c r="AN76" s="1003"/>
      <c r="AO76" s="1004"/>
      <c r="AP76" s="1003"/>
      <c r="AQ76" s="1004"/>
      <c r="AR76" s="1003"/>
      <c r="AS76" s="1004"/>
      <c r="AT76" s="1003"/>
      <c r="AU76" s="1004"/>
      <c r="AV76" s="1003"/>
      <c r="AW76" s="1004"/>
      <c r="AX76" s="1003"/>
      <c r="AY76" s="1004"/>
      <c r="AZ76" s="1003"/>
      <c r="BA76" s="1004"/>
      <c r="BB76" s="1003"/>
      <c r="BC76" s="1005"/>
      <c r="BD76" s="433"/>
      <c r="BE76" s="1003"/>
      <c r="BF76" s="1004"/>
      <c r="BG76" s="1003"/>
      <c r="BH76" s="1004"/>
      <c r="BI76" s="1003"/>
      <c r="BJ76" s="1004"/>
      <c r="BK76" s="1003"/>
      <c r="BL76" s="1004"/>
      <c r="BM76" s="1003"/>
      <c r="BN76" s="1004"/>
      <c r="BO76" s="1003"/>
      <c r="BP76" s="1004"/>
      <c r="BQ76" s="1003"/>
      <c r="BR76" s="1004"/>
      <c r="BS76" s="1003"/>
      <c r="BT76" s="1004"/>
      <c r="BU76" s="1003"/>
      <c r="BV76" s="1004"/>
      <c r="BW76" s="1003"/>
      <c r="BX76" s="1004"/>
      <c r="BY76" s="1003"/>
      <c r="BZ76" s="1004"/>
      <c r="CA76" s="1003"/>
      <c r="CB76" s="1004"/>
      <c r="CC76" s="1003"/>
      <c r="CD76" s="1005"/>
      <c r="CE76" s="434"/>
      <c r="CF76" s="1003"/>
      <c r="CG76" s="1004"/>
      <c r="CH76" s="1003"/>
      <c r="CI76" s="1004"/>
      <c r="CJ76" s="1003"/>
      <c r="CK76" s="1004"/>
      <c r="CL76" s="1003"/>
      <c r="CM76" s="1004"/>
      <c r="CN76" s="1003"/>
      <c r="CO76" s="1004"/>
      <c r="CP76" s="1003"/>
      <c r="CQ76" s="1004"/>
      <c r="CR76" s="1003"/>
      <c r="CS76" s="1004"/>
      <c r="CT76" s="1003"/>
      <c r="CU76" s="1004"/>
      <c r="CV76" s="1003"/>
      <c r="CW76" s="1004"/>
      <c r="CX76" s="1003"/>
      <c r="CY76" s="1004"/>
      <c r="CZ76" s="1003"/>
      <c r="DA76" s="1004"/>
      <c r="DB76" s="1003"/>
      <c r="DC76" s="1004"/>
      <c r="DD76" s="1003"/>
      <c r="DE76" s="1005"/>
      <c r="DF76" s="812">
        <f t="shared" si="59"/>
        <v>0</v>
      </c>
      <c r="DG76" s="813" t="str">
        <f>IF(DF76=0,"",DF76/DB192)</f>
        <v/>
      </c>
      <c r="DH76" s="544"/>
      <c r="DI76" s="564">
        <v>0</v>
      </c>
      <c r="DJ76" s="564">
        <v>0</v>
      </c>
      <c r="DK76" s="935"/>
      <c r="DL76" s="408" t="s">
        <v>1093</v>
      </c>
      <c r="DM76" s="408"/>
      <c r="DN76" s="408"/>
      <c r="DO76" s="408"/>
      <c r="DP76" s="408"/>
      <c r="DQ76" s="408"/>
      <c r="DR76" s="958"/>
      <c r="DS76" s="408"/>
      <c r="DT76" s="200">
        <v>0</v>
      </c>
      <c r="DU76" s="200">
        <v>0</v>
      </c>
      <c r="DV76" s="200">
        <v>0</v>
      </c>
      <c r="DW76" s="907"/>
    </row>
    <row r="77" spans="2:127" ht="15.95" customHeight="1">
      <c r="B77" s="814"/>
      <c r="C77" s="1003"/>
      <c r="D77" s="1004"/>
      <c r="E77" s="1003"/>
      <c r="F77" s="1004"/>
      <c r="G77" s="1003"/>
      <c r="H77" s="1004"/>
      <c r="I77" s="1003"/>
      <c r="J77" s="1004"/>
      <c r="K77" s="1003"/>
      <c r="L77" s="1004"/>
      <c r="M77" s="1003"/>
      <c r="N77" s="1004"/>
      <c r="O77" s="1003"/>
      <c r="P77" s="1004"/>
      <c r="Q77" s="1003"/>
      <c r="R77" s="1004"/>
      <c r="S77" s="1003"/>
      <c r="T77" s="1004"/>
      <c r="U77" s="1003"/>
      <c r="V77" s="1004"/>
      <c r="W77" s="1003"/>
      <c r="X77" s="1004"/>
      <c r="Y77" s="1003"/>
      <c r="Z77" s="1004"/>
      <c r="AA77" s="1003"/>
      <c r="AB77" s="1005"/>
      <c r="AC77" s="432"/>
      <c r="AD77" s="1003"/>
      <c r="AE77" s="1004"/>
      <c r="AF77" s="1003"/>
      <c r="AG77" s="1004"/>
      <c r="AH77" s="1003"/>
      <c r="AI77" s="1004"/>
      <c r="AJ77" s="1003"/>
      <c r="AK77" s="1004"/>
      <c r="AL77" s="1003"/>
      <c r="AM77" s="1004"/>
      <c r="AN77" s="1003"/>
      <c r="AO77" s="1004"/>
      <c r="AP77" s="1003"/>
      <c r="AQ77" s="1004"/>
      <c r="AR77" s="1003"/>
      <c r="AS77" s="1004"/>
      <c r="AT77" s="1003"/>
      <c r="AU77" s="1004"/>
      <c r="AV77" s="1003"/>
      <c r="AW77" s="1004"/>
      <c r="AX77" s="1003"/>
      <c r="AY77" s="1004"/>
      <c r="AZ77" s="1003"/>
      <c r="BA77" s="1004"/>
      <c r="BB77" s="1003"/>
      <c r="BC77" s="1005"/>
      <c r="BD77" s="433"/>
      <c r="BE77" s="1003"/>
      <c r="BF77" s="1004"/>
      <c r="BG77" s="1003"/>
      <c r="BH77" s="1004"/>
      <c r="BI77" s="1003"/>
      <c r="BJ77" s="1004"/>
      <c r="BK77" s="1003"/>
      <c r="BL77" s="1004"/>
      <c r="BM77" s="1003"/>
      <c r="BN77" s="1004"/>
      <c r="BO77" s="1003"/>
      <c r="BP77" s="1004"/>
      <c r="BQ77" s="1003"/>
      <c r="BR77" s="1004"/>
      <c r="BS77" s="1003"/>
      <c r="BT77" s="1004"/>
      <c r="BU77" s="1003"/>
      <c r="BV77" s="1004"/>
      <c r="BW77" s="1003"/>
      <c r="BX77" s="1004"/>
      <c r="BY77" s="1003"/>
      <c r="BZ77" s="1004"/>
      <c r="CA77" s="1003"/>
      <c r="CB77" s="1004"/>
      <c r="CC77" s="1003"/>
      <c r="CD77" s="1005"/>
      <c r="CE77" s="434"/>
      <c r="CF77" s="1003"/>
      <c r="CG77" s="1004"/>
      <c r="CH77" s="1003"/>
      <c r="CI77" s="1004"/>
      <c r="CJ77" s="1003"/>
      <c r="CK77" s="1004"/>
      <c r="CL77" s="1003"/>
      <c r="CM77" s="1004"/>
      <c r="CN77" s="1003"/>
      <c r="CO77" s="1004"/>
      <c r="CP77" s="1003"/>
      <c r="CQ77" s="1004"/>
      <c r="CR77" s="1003"/>
      <c r="CS77" s="1004"/>
      <c r="CT77" s="1003"/>
      <c r="CU77" s="1004"/>
      <c r="CV77" s="1003"/>
      <c r="CW77" s="1004"/>
      <c r="CX77" s="1003"/>
      <c r="CY77" s="1004"/>
      <c r="CZ77" s="1003"/>
      <c r="DA77" s="1004"/>
      <c r="DB77" s="1003"/>
      <c r="DC77" s="1004"/>
      <c r="DD77" s="1003"/>
      <c r="DE77" s="1005"/>
      <c r="DF77" s="812">
        <f t="shared" si="59"/>
        <v>0</v>
      </c>
      <c r="DG77" s="813" t="str">
        <f>IF(DF77=0,"",DF77/DB192)</f>
        <v/>
      </c>
      <c r="DH77" s="544"/>
      <c r="DI77" s="564">
        <v>0</v>
      </c>
      <c r="DJ77" s="564">
        <v>0</v>
      </c>
      <c r="DK77" s="935"/>
      <c r="DL77" s="408" t="s">
        <v>1094</v>
      </c>
      <c r="DM77" s="408"/>
      <c r="DN77" s="408"/>
      <c r="DO77" s="408"/>
      <c r="DP77" s="408"/>
      <c r="DQ77" s="408"/>
      <c r="DR77" s="958"/>
      <c r="DS77" s="408"/>
      <c r="DT77" s="200">
        <v>0</v>
      </c>
      <c r="DU77" s="200">
        <v>0</v>
      </c>
      <c r="DV77" s="200">
        <v>0</v>
      </c>
      <c r="DW77" s="907"/>
    </row>
    <row r="78" spans="2:127" ht="15.95" customHeight="1">
      <c r="B78" s="814"/>
      <c r="C78" s="1003"/>
      <c r="D78" s="1004"/>
      <c r="E78" s="1003"/>
      <c r="F78" s="1004"/>
      <c r="G78" s="1003"/>
      <c r="H78" s="1004"/>
      <c r="I78" s="1003"/>
      <c r="J78" s="1004"/>
      <c r="K78" s="1003"/>
      <c r="L78" s="1004"/>
      <c r="M78" s="1003"/>
      <c r="N78" s="1004"/>
      <c r="O78" s="1003"/>
      <c r="P78" s="1004"/>
      <c r="Q78" s="1003"/>
      <c r="R78" s="1004"/>
      <c r="S78" s="1003"/>
      <c r="T78" s="1004"/>
      <c r="U78" s="1003"/>
      <c r="V78" s="1004"/>
      <c r="W78" s="1003"/>
      <c r="X78" s="1004"/>
      <c r="Y78" s="1003"/>
      <c r="Z78" s="1004"/>
      <c r="AA78" s="1003"/>
      <c r="AB78" s="1005"/>
      <c r="AC78" s="432"/>
      <c r="AD78" s="1003"/>
      <c r="AE78" s="1004"/>
      <c r="AF78" s="1003"/>
      <c r="AG78" s="1004"/>
      <c r="AH78" s="1003"/>
      <c r="AI78" s="1004"/>
      <c r="AJ78" s="1003"/>
      <c r="AK78" s="1004"/>
      <c r="AL78" s="1003"/>
      <c r="AM78" s="1004"/>
      <c r="AN78" s="1003"/>
      <c r="AO78" s="1004"/>
      <c r="AP78" s="1003"/>
      <c r="AQ78" s="1004"/>
      <c r="AR78" s="1003"/>
      <c r="AS78" s="1004"/>
      <c r="AT78" s="1003"/>
      <c r="AU78" s="1004"/>
      <c r="AV78" s="1003"/>
      <c r="AW78" s="1004"/>
      <c r="AX78" s="1003"/>
      <c r="AY78" s="1004"/>
      <c r="AZ78" s="1003"/>
      <c r="BA78" s="1004"/>
      <c r="BB78" s="1003"/>
      <c r="BC78" s="1005"/>
      <c r="BD78" s="433"/>
      <c r="BE78" s="1003"/>
      <c r="BF78" s="1004"/>
      <c r="BG78" s="1003"/>
      <c r="BH78" s="1004"/>
      <c r="BI78" s="1003"/>
      <c r="BJ78" s="1004"/>
      <c r="BK78" s="1003"/>
      <c r="BL78" s="1004"/>
      <c r="BM78" s="1003"/>
      <c r="BN78" s="1004"/>
      <c r="BO78" s="1003"/>
      <c r="BP78" s="1004"/>
      <c r="BQ78" s="1003"/>
      <c r="BR78" s="1004"/>
      <c r="BS78" s="1003"/>
      <c r="BT78" s="1004"/>
      <c r="BU78" s="1003"/>
      <c r="BV78" s="1004"/>
      <c r="BW78" s="1003"/>
      <c r="BX78" s="1004"/>
      <c r="BY78" s="1003"/>
      <c r="BZ78" s="1004"/>
      <c r="CA78" s="1003"/>
      <c r="CB78" s="1004"/>
      <c r="CC78" s="1003"/>
      <c r="CD78" s="1005"/>
      <c r="CE78" s="434"/>
      <c r="CF78" s="1003"/>
      <c r="CG78" s="1004"/>
      <c r="CH78" s="1003"/>
      <c r="CI78" s="1004"/>
      <c r="CJ78" s="1003"/>
      <c r="CK78" s="1004"/>
      <c r="CL78" s="1003"/>
      <c r="CM78" s="1004"/>
      <c r="CN78" s="1003"/>
      <c r="CO78" s="1004"/>
      <c r="CP78" s="1003"/>
      <c r="CQ78" s="1004"/>
      <c r="CR78" s="1003"/>
      <c r="CS78" s="1004"/>
      <c r="CT78" s="1003"/>
      <c r="CU78" s="1004"/>
      <c r="CV78" s="1003"/>
      <c r="CW78" s="1004"/>
      <c r="CX78" s="1003"/>
      <c r="CY78" s="1004"/>
      <c r="CZ78" s="1003"/>
      <c r="DA78" s="1004"/>
      <c r="DB78" s="1003"/>
      <c r="DC78" s="1004"/>
      <c r="DD78" s="1003"/>
      <c r="DE78" s="1005"/>
      <c r="DF78" s="812">
        <f t="shared" si="59"/>
        <v>0</v>
      </c>
      <c r="DG78" s="813" t="str">
        <f>IF(DF78=0,"",DF78/DB192)</f>
        <v/>
      </c>
      <c r="DH78" s="544"/>
      <c r="DI78" s="200">
        <v>0</v>
      </c>
      <c r="DJ78" s="200">
        <v>0</v>
      </c>
      <c r="DK78" s="935"/>
      <c r="DL78" s="408"/>
      <c r="DM78" s="408"/>
      <c r="DN78" s="408"/>
      <c r="DO78" s="408"/>
      <c r="DP78" s="408"/>
      <c r="DQ78" s="408"/>
      <c r="DR78" s="958"/>
      <c r="DS78" s="408"/>
      <c r="DT78" s="200">
        <v>0</v>
      </c>
      <c r="DU78" s="200">
        <v>0</v>
      </c>
      <c r="DV78" s="200">
        <v>0</v>
      </c>
      <c r="DW78" s="907"/>
    </row>
    <row r="79" spans="2:127" ht="15.95" customHeight="1">
      <c r="B79" s="814"/>
      <c r="C79" s="1003"/>
      <c r="D79" s="1004"/>
      <c r="E79" s="1003"/>
      <c r="F79" s="1004"/>
      <c r="G79" s="1003"/>
      <c r="H79" s="1004"/>
      <c r="I79" s="1003"/>
      <c r="J79" s="1004"/>
      <c r="K79" s="1003"/>
      <c r="L79" s="1004"/>
      <c r="M79" s="1003"/>
      <c r="N79" s="1004"/>
      <c r="O79" s="1003"/>
      <c r="P79" s="1004"/>
      <c r="Q79" s="1003"/>
      <c r="R79" s="1004"/>
      <c r="S79" s="1003"/>
      <c r="T79" s="1004"/>
      <c r="U79" s="1003"/>
      <c r="V79" s="1004"/>
      <c r="W79" s="1003"/>
      <c r="X79" s="1004"/>
      <c r="Y79" s="1003"/>
      <c r="Z79" s="1004"/>
      <c r="AA79" s="1003"/>
      <c r="AB79" s="1005"/>
      <c r="AC79" s="432"/>
      <c r="AD79" s="1003"/>
      <c r="AE79" s="1004"/>
      <c r="AF79" s="1003"/>
      <c r="AG79" s="1004"/>
      <c r="AH79" s="1003"/>
      <c r="AI79" s="1004"/>
      <c r="AJ79" s="1003"/>
      <c r="AK79" s="1004"/>
      <c r="AL79" s="1003"/>
      <c r="AM79" s="1004"/>
      <c r="AN79" s="1003"/>
      <c r="AO79" s="1004"/>
      <c r="AP79" s="1003"/>
      <c r="AQ79" s="1004"/>
      <c r="AR79" s="1003"/>
      <c r="AS79" s="1004"/>
      <c r="AT79" s="1003"/>
      <c r="AU79" s="1004"/>
      <c r="AV79" s="1003"/>
      <c r="AW79" s="1004"/>
      <c r="AX79" s="1003"/>
      <c r="AY79" s="1004"/>
      <c r="AZ79" s="1003"/>
      <c r="BA79" s="1004"/>
      <c r="BB79" s="1003"/>
      <c r="BC79" s="1005"/>
      <c r="BD79" s="433"/>
      <c r="BE79" s="1003"/>
      <c r="BF79" s="1004"/>
      <c r="BG79" s="1003"/>
      <c r="BH79" s="1004"/>
      <c r="BI79" s="1003"/>
      <c r="BJ79" s="1004"/>
      <c r="BK79" s="1003"/>
      <c r="BL79" s="1004"/>
      <c r="BM79" s="1003"/>
      <c r="BN79" s="1004"/>
      <c r="BO79" s="1003"/>
      <c r="BP79" s="1004"/>
      <c r="BQ79" s="1003"/>
      <c r="BR79" s="1004"/>
      <c r="BS79" s="1003"/>
      <c r="BT79" s="1004"/>
      <c r="BU79" s="1003"/>
      <c r="BV79" s="1004"/>
      <c r="BW79" s="1003"/>
      <c r="BX79" s="1004"/>
      <c r="BY79" s="1003"/>
      <c r="BZ79" s="1004"/>
      <c r="CA79" s="1003"/>
      <c r="CB79" s="1004"/>
      <c r="CC79" s="1003"/>
      <c r="CD79" s="1005"/>
      <c r="CE79" s="434"/>
      <c r="CF79" s="1003"/>
      <c r="CG79" s="1004"/>
      <c r="CH79" s="1003"/>
      <c r="CI79" s="1004"/>
      <c r="CJ79" s="1003"/>
      <c r="CK79" s="1004"/>
      <c r="CL79" s="1003"/>
      <c r="CM79" s="1004"/>
      <c r="CN79" s="1003"/>
      <c r="CO79" s="1004"/>
      <c r="CP79" s="1003"/>
      <c r="CQ79" s="1004"/>
      <c r="CR79" s="1003"/>
      <c r="CS79" s="1004"/>
      <c r="CT79" s="1003"/>
      <c r="CU79" s="1004"/>
      <c r="CV79" s="1003"/>
      <c r="CW79" s="1004"/>
      <c r="CX79" s="1003"/>
      <c r="CY79" s="1004"/>
      <c r="CZ79" s="1003"/>
      <c r="DA79" s="1004"/>
      <c r="DB79" s="1003"/>
      <c r="DC79" s="1004"/>
      <c r="DD79" s="1003"/>
      <c r="DE79" s="1005"/>
      <c r="DF79" s="812">
        <f t="shared" si="59"/>
        <v>0</v>
      </c>
      <c r="DG79" s="813" t="str">
        <f>IF(DF79=0,"",DF79/DB192)</f>
        <v/>
      </c>
      <c r="DH79" s="544"/>
      <c r="DI79" s="200">
        <v>0</v>
      </c>
      <c r="DJ79" s="200">
        <v>0</v>
      </c>
      <c r="DK79" s="935"/>
      <c r="DL79" s="395"/>
      <c r="DM79" s="395"/>
      <c r="DN79" s="395"/>
      <c r="DO79" s="395"/>
      <c r="DP79" s="395"/>
      <c r="DQ79" s="395"/>
      <c r="DR79" s="395"/>
      <c r="DS79" s="395"/>
      <c r="DT79" s="200">
        <v>0</v>
      </c>
      <c r="DU79" s="200">
        <v>0</v>
      </c>
      <c r="DV79" s="200">
        <v>0</v>
      </c>
      <c r="DW79" s="907"/>
    </row>
    <row r="80" spans="2:127" ht="15.95" customHeight="1">
      <c r="B80" s="1009"/>
      <c r="C80" s="960"/>
      <c r="D80" s="961"/>
      <c r="E80" s="961"/>
      <c r="F80" s="961"/>
      <c r="G80" s="961"/>
      <c r="H80" s="961"/>
      <c r="I80" s="961"/>
      <c r="J80" s="961"/>
      <c r="K80" s="961"/>
      <c r="L80" s="961"/>
      <c r="M80" s="961"/>
      <c r="N80" s="961"/>
      <c r="O80" s="961"/>
      <c r="P80" s="961"/>
      <c r="Q80" s="961"/>
      <c r="R80" s="961"/>
      <c r="S80" s="961"/>
      <c r="T80" s="961"/>
      <c r="U80" s="961"/>
      <c r="V80" s="961"/>
      <c r="W80" s="961"/>
      <c r="X80" s="961"/>
      <c r="Y80" s="961"/>
      <c r="Z80" s="961"/>
      <c r="AA80" s="961"/>
      <c r="AB80" s="962"/>
      <c r="AC80" s="963"/>
      <c r="AD80" s="960"/>
      <c r="AE80" s="961"/>
      <c r="AF80" s="961"/>
      <c r="AG80" s="961"/>
      <c r="AH80" s="961"/>
      <c r="AI80" s="961"/>
      <c r="AJ80" s="961"/>
      <c r="AK80" s="961"/>
      <c r="AL80" s="961"/>
      <c r="AM80" s="961"/>
      <c r="AN80" s="961"/>
      <c r="AO80" s="961"/>
      <c r="AP80" s="961"/>
      <c r="AQ80" s="961"/>
      <c r="AR80" s="961"/>
      <c r="AS80" s="961"/>
      <c r="AT80" s="961"/>
      <c r="AU80" s="961"/>
      <c r="AV80" s="961"/>
      <c r="AW80" s="961"/>
      <c r="AX80" s="961"/>
      <c r="AY80" s="961"/>
      <c r="AZ80" s="961"/>
      <c r="BA80" s="961"/>
      <c r="BB80" s="961"/>
      <c r="BC80" s="962"/>
      <c r="BD80" s="964"/>
      <c r="BE80" s="960"/>
      <c r="BF80" s="961"/>
      <c r="BG80" s="961"/>
      <c r="BH80" s="961"/>
      <c r="BI80" s="961"/>
      <c r="BJ80" s="961"/>
      <c r="BK80" s="961"/>
      <c r="BL80" s="961"/>
      <c r="BM80" s="961"/>
      <c r="BN80" s="961"/>
      <c r="BO80" s="961"/>
      <c r="BP80" s="961"/>
      <c r="BQ80" s="961"/>
      <c r="BR80" s="961"/>
      <c r="BS80" s="961"/>
      <c r="BT80" s="961"/>
      <c r="BU80" s="961"/>
      <c r="BV80" s="961"/>
      <c r="BW80" s="961"/>
      <c r="BX80" s="961"/>
      <c r="BY80" s="961"/>
      <c r="BZ80" s="961"/>
      <c r="CA80" s="961"/>
      <c r="CB80" s="961"/>
      <c r="CC80" s="961"/>
      <c r="CD80" s="962"/>
      <c r="CE80" s="965"/>
      <c r="CF80" s="960"/>
      <c r="CG80" s="961"/>
      <c r="CH80" s="961"/>
      <c r="CI80" s="961"/>
      <c r="CJ80" s="961"/>
      <c r="CK80" s="961"/>
      <c r="CL80" s="961"/>
      <c r="CM80" s="961"/>
      <c r="CN80" s="961"/>
      <c r="CO80" s="961"/>
      <c r="CP80" s="961"/>
      <c r="CQ80" s="961"/>
      <c r="CR80" s="961"/>
      <c r="CS80" s="961"/>
      <c r="CT80" s="961"/>
      <c r="CU80" s="961"/>
      <c r="CV80" s="961"/>
      <c r="CW80" s="961"/>
      <c r="CX80" s="961"/>
      <c r="CY80" s="961"/>
      <c r="CZ80" s="961"/>
      <c r="DA80" s="961"/>
      <c r="DB80" s="961"/>
      <c r="DC80" s="961"/>
      <c r="DD80" s="961"/>
      <c r="DE80" s="961"/>
      <c r="DF80" s="961"/>
      <c r="DG80" s="961"/>
      <c r="DH80" s="544"/>
      <c r="DI80" s="564">
        <v>0</v>
      </c>
      <c r="DJ80" s="564">
        <v>0</v>
      </c>
      <c r="DK80" s="935"/>
      <c r="DL80" s="3273" t="s">
        <v>1132</v>
      </c>
      <c r="DM80" s="3273"/>
      <c r="DN80" s="3273"/>
      <c r="DO80" s="3273"/>
      <c r="DP80" s="3273"/>
      <c r="DQ80" s="3273"/>
      <c r="DR80" s="3163" t="s">
        <v>1127</v>
      </c>
      <c r="DS80" s="3163">
        <f>ROW(DF295)</f>
        <v>295</v>
      </c>
      <c r="DT80" s="200">
        <v>0</v>
      </c>
      <c r="DU80" s="200">
        <v>0</v>
      </c>
      <c r="DV80" s="200">
        <v>0</v>
      </c>
      <c r="DW80" s="907"/>
    </row>
    <row r="81" spans="2:127" ht="15.95" customHeight="1">
      <c r="B81" s="3630" t="s">
        <v>1133</v>
      </c>
      <c r="C81" s="3631"/>
      <c r="D81" s="3631"/>
      <c r="E81" s="3631"/>
      <c r="F81" s="3631"/>
      <c r="G81" s="3631"/>
      <c r="H81" s="3631"/>
      <c r="I81" s="3631"/>
      <c r="J81" s="3631"/>
      <c r="K81" s="3631"/>
      <c r="L81" s="3631"/>
      <c r="M81" s="3631"/>
      <c r="N81" s="3631"/>
      <c r="O81" s="3631"/>
      <c r="P81" s="3631"/>
      <c r="Q81" s="3631"/>
      <c r="R81" s="3631"/>
      <c r="S81" s="3631"/>
      <c r="T81" s="3631"/>
      <c r="U81" s="3631"/>
      <c r="V81" s="3631"/>
      <c r="W81" s="3631"/>
      <c r="X81" s="3631"/>
      <c r="Y81" s="3631"/>
      <c r="Z81" s="3631"/>
      <c r="AA81" s="3631"/>
      <c r="AB81" s="3631"/>
      <c r="AC81" s="3631"/>
      <c r="AD81" s="3631"/>
      <c r="AE81" s="3631"/>
      <c r="AF81" s="3631"/>
      <c r="AG81" s="3631"/>
      <c r="AH81" s="3631"/>
      <c r="AI81" s="3631"/>
      <c r="AJ81" s="3631"/>
      <c r="AK81" s="3631"/>
      <c r="AL81" s="3631"/>
      <c r="AM81" s="3631"/>
      <c r="AN81" s="3631"/>
      <c r="AO81" s="3631"/>
      <c r="AP81" s="3631"/>
      <c r="AQ81" s="3631"/>
      <c r="AR81" s="3631"/>
      <c r="AS81" s="3631"/>
      <c r="AT81" s="3631"/>
      <c r="AU81" s="3631"/>
      <c r="AV81" s="3631"/>
      <c r="AW81" s="3631"/>
      <c r="AX81" s="3631"/>
      <c r="AY81" s="3631"/>
      <c r="AZ81" s="3631"/>
      <c r="BA81" s="3631"/>
      <c r="BB81" s="3631"/>
      <c r="BC81" s="3631"/>
      <c r="BD81" s="3631"/>
      <c r="BE81" s="3631"/>
      <c r="BF81" s="3631"/>
      <c r="BG81" s="3631"/>
      <c r="BH81" s="3631"/>
      <c r="BI81" s="3631"/>
      <c r="BJ81" s="3631"/>
      <c r="BK81" s="3631"/>
      <c r="BL81" s="3631"/>
      <c r="BM81" s="3631"/>
      <c r="BN81" s="3631"/>
      <c r="BO81" s="3631"/>
      <c r="BP81" s="3631"/>
      <c r="BQ81" s="3631"/>
      <c r="BR81" s="3631"/>
      <c r="BS81" s="3631"/>
      <c r="BT81" s="3631"/>
      <c r="BU81" s="3631"/>
      <c r="BV81" s="3631"/>
      <c r="BW81" s="3631"/>
      <c r="BX81" s="3631"/>
      <c r="BY81" s="3631"/>
      <c r="BZ81" s="3631"/>
      <c r="CA81" s="3631"/>
      <c r="CB81" s="3631"/>
      <c r="CC81" s="3631"/>
      <c r="CD81" s="3631"/>
      <c r="CE81" s="3631"/>
      <c r="CF81" s="3808" t="str">
        <f>B81</f>
        <v>Dessert sucré  moins de 20 g de sucres par portion</v>
      </c>
      <c r="CG81" s="3808"/>
      <c r="CH81" s="3808"/>
      <c r="CI81" s="3808"/>
      <c r="CJ81" s="3808"/>
      <c r="CK81" s="3808"/>
      <c r="CL81" s="3808"/>
      <c r="CM81" s="3808"/>
      <c r="CN81" s="3808"/>
      <c r="CO81" s="3808"/>
      <c r="CP81" s="3808"/>
      <c r="CQ81" s="3808"/>
      <c r="CR81" s="3808"/>
      <c r="CS81" s="3808"/>
      <c r="CT81" s="3808"/>
      <c r="CU81" s="3808"/>
      <c r="CV81" s="3808"/>
      <c r="CW81" s="3808"/>
      <c r="CX81" s="3808"/>
      <c r="CY81" s="3808"/>
      <c r="CZ81" s="3808"/>
      <c r="DA81" s="3808"/>
      <c r="DB81" s="3808"/>
      <c r="DC81" s="3808"/>
      <c r="DD81" s="3808"/>
      <c r="DE81" s="3808"/>
      <c r="DF81" s="3808"/>
      <c r="DG81" s="3809"/>
      <c r="DH81" s="544"/>
      <c r="DI81" s="564">
        <v>0</v>
      </c>
      <c r="DJ81" s="564">
        <v>0</v>
      </c>
      <c r="DK81" s="935"/>
      <c r="DL81" s="3273"/>
      <c r="DM81" s="3273"/>
      <c r="DN81" s="3273"/>
      <c r="DO81" s="3273"/>
      <c r="DP81" s="3273"/>
      <c r="DQ81" s="3273"/>
      <c r="DR81" s="3093"/>
      <c r="DS81" s="3093"/>
      <c r="DT81" s="200">
        <v>0</v>
      </c>
      <c r="DU81" s="200">
        <v>0</v>
      </c>
      <c r="DV81" s="200">
        <v>0</v>
      </c>
      <c r="DW81" s="907"/>
    </row>
    <row r="82" spans="2:127" ht="15.95" customHeight="1" thickBot="1">
      <c r="B82" s="3630"/>
      <c r="C82" s="3631"/>
      <c r="D82" s="3631"/>
      <c r="E82" s="3631"/>
      <c r="F82" s="3631"/>
      <c r="G82" s="3631"/>
      <c r="H82" s="3631"/>
      <c r="I82" s="3631"/>
      <c r="J82" s="3631"/>
      <c r="K82" s="3631"/>
      <c r="L82" s="3631"/>
      <c r="M82" s="3631"/>
      <c r="N82" s="3631"/>
      <c r="O82" s="3631"/>
      <c r="P82" s="3631"/>
      <c r="Q82" s="3631"/>
      <c r="R82" s="3631"/>
      <c r="S82" s="3631"/>
      <c r="T82" s="3631"/>
      <c r="U82" s="3631"/>
      <c r="V82" s="3631"/>
      <c r="W82" s="3631"/>
      <c r="X82" s="3631"/>
      <c r="Y82" s="3631"/>
      <c r="Z82" s="3631"/>
      <c r="AA82" s="3631"/>
      <c r="AB82" s="3631"/>
      <c r="AC82" s="3631"/>
      <c r="AD82" s="3631"/>
      <c r="AE82" s="3631"/>
      <c r="AF82" s="3631"/>
      <c r="AG82" s="3631"/>
      <c r="AH82" s="3631"/>
      <c r="AI82" s="3631"/>
      <c r="AJ82" s="3631"/>
      <c r="AK82" s="3631"/>
      <c r="AL82" s="3631"/>
      <c r="AM82" s="3631"/>
      <c r="AN82" s="3631"/>
      <c r="AO82" s="3631"/>
      <c r="AP82" s="3631"/>
      <c r="AQ82" s="3631"/>
      <c r="AR82" s="3631"/>
      <c r="AS82" s="3631"/>
      <c r="AT82" s="3631"/>
      <c r="AU82" s="3631"/>
      <c r="AV82" s="3631"/>
      <c r="AW82" s="3631"/>
      <c r="AX82" s="3631"/>
      <c r="AY82" s="3631"/>
      <c r="AZ82" s="3631"/>
      <c r="BA82" s="3631"/>
      <c r="BB82" s="3631"/>
      <c r="BC82" s="3631"/>
      <c r="BD82" s="3631"/>
      <c r="BE82" s="3631"/>
      <c r="BF82" s="3631"/>
      <c r="BG82" s="3631"/>
      <c r="BH82" s="3631"/>
      <c r="BI82" s="3631"/>
      <c r="BJ82" s="3631"/>
      <c r="BK82" s="3631"/>
      <c r="BL82" s="3631"/>
      <c r="BM82" s="3631"/>
      <c r="BN82" s="3631"/>
      <c r="BO82" s="3631"/>
      <c r="BP82" s="3631"/>
      <c r="BQ82" s="3631"/>
      <c r="BR82" s="3631"/>
      <c r="BS82" s="3631"/>
      <c r="BT82" s="3631"/>
      <c r="BU82" s="3631"/>
      <c r="BV82" s="3631"/>
      <c r="BW82" s="3631"/>
      <c r="BX82" s="3631"/>
      <c r="BY82" s="3631"/>
      <c r="BZ82" s="3631"/>
      <c r="CA82" s="3631"/>
      <c r="CB82" s="3631"/>
      <c r="CC82" s="3631"/>
      <c r="CD82" s="3631"/>
      <c r="CE82" s="3631"/>
      <c r="CF82" s="3810"/>
      <c r="CG82" s="3810"/>
      <c r="CH82" s="3810"/>
      <c r="CI82" s="3810"/>
      <c r="CJ82" s="3810"/>
      <c r="CK82" s="3810"/>
      <c r="CL82" s="3810"/>
      <c r="CM82" s="3810"/>
      <c r="CN82" s="3810"/>
      <c r="CO82" s="3810"/>
      <c r="CP82" s="3810"/>
      <c r="CQ82" s="3810"/>
      <c r="CR82" s="3810"/>
      <c r="CS82" s="3810"/>
      <c r="CT82" s="3810"/>
      <c r="CU82" s="3810"/>
      <c r="CV82" s="3810"/>
      <c r="CW82" s="3810"/>
      <c r="CX82" s="3810"/>
      <c r="CY82" s="3810"/>
      <c r="CZ82" s="3810"/>
      <c r="DA82" s="3810"/>
      <c r="DB82" s="3810"/>
      <c r="DC82" s="3810"/>
      <c r="DD82" s="3810"/>
      <c r="DE82" s="3810"/>
      <c r="DF82" s="3810"/>
      <c r="DG82" s="3811"/>
      <c r="DH82" s="544"/>
      <c r="DI82" s="564">
        <v>0</v>
      </c>
      <c r="DJ82" s="564">
        <v>0</v>
      </c>
      <c r="DK82" s="935"/>
      <c r="DL82" s="200">
        <v>0</v>
      </c>
      <c r="DM82" s="200">
        <v>0</v>
      </c>
      <c r="DN82" s="200">
        <v>0</v>
      </c>
      <c r="DO82" s="200">
        <v>0</v>
      </c>
      <c r="DP82" s="200">
        <v>0</v>
      </c>
      <c r="DQ82" s="200">
        <v>0</v>
      </c>
      <c r="DR82" s="200">
        <v>0</v>
      </c>
      <c r="DS82" s="200">
        <v>0</v>
      </c>
      <c r="DT82" s="200">
        <v>0</v>
      </c>
      <c r="DU82" s="200">
        <v>0</v>
      </c>
      <c r="DV82" s="200">
        <v>0</v>
      </c>
      <c r="DW82" s="907"/>
    </row>
    <row r="83" spans="2:127" s="979" customFormat="1" ht="15.95" customHeight="1">
      <c r="B83" s="947" t="s">
        <v>847</v>
      </c>
      <c r="C83" s="3804">
        <v>1</v>
      </c>
      <c r="D83" s="3805"/>
      <c r="E83" s="3804">
        <f>C83+1</f>
        <v>2</v>
      </c>
      <c r="F83" s="3805"/>
      <c r="G83" s="3804">
        <f>E83+1</f>
        <v>3</v>
      </c>
      <c r="H83" s="3805"/>
      <c r="I83" s="3804">
        <f>G83+1</f>
        <v>4</v>
      </c>
      <c r="J83" s="3805"/>
      <c r="K83" s="3804">
        <f>I83+1</f>
        <v>5</v>
      </c>
      <c r="L83" s="3805"/>
      <c r="M83" s="3804">
        <f>K83+1</f>
        <v>6</v>
      </c>
      <c r="N83" s="3805"/>
      <c r="O83" s="3804">
        <f>M83+1</f>
        <v>7</v>
      </c>
      <c r="P83" s="3805"/>
      <c r="Q83" s="3804">
        <f>O83+1</f>
        <v>8</v>
      </c>
      <c r="R83" s="3805"/>
      <c r="S83" s="3804">
        <f>Q83+1</f>
        <v>9</v>
      </c>
      <c r="T83" s="3805"/>
      <c r="U83" s="3804">
        <f>S83+1</f>
        <v>10</v>
      </c>
      <c r="V83" s="3805"/>
      <c r="W83" s="3804">
        <f>U83+1</f>
        <v>11</v>
      </c>
      <c r="X83" s="3805"/>
      <c r="Y83" s="3804">
        <f>W83+1</f>
        <v>12</v>
      </c>
      <c r="Z83" s="3805"/>
      <c r="AA83" s="3804">
        <f>Y83+1</f>
        <v>13</v>
      </c>
      <c r="AB83" s="3805"/>
      <c r="AC83" s="973"/>
      <c r="AD83" s="3804">
        <f>AA83+1</f>
        <v>14</v>
      </c>
      <c r="AE83" s="3805"/>
      <c r="AF83" s="3804">
        <f>AD83+1</f>
        <v>15</v>
      </c>
      <c r="AG83" s="3805"/>
      <c r="AH83" s="3804">
        <f>AF83+1</f>
        <v>16</v>
      </c>
      <c r="AI83" s="3805"/>
      <c r="AJ83" s="3804">
        <f>AH83+1</f>
        <v>17</v>
      </c>
      <c r="AK83" s="3805"/>
      <c r="AL83" s="3804">
        <f>AJ83+1</f>
        <v>18</v>
      </c>
      <c r="AM83" s="3805"/>
      <c r="AN83" s="3804">
        <f>AL83+1</f>
        <v>19</v>
      </c>
      <c r="AO83" s="3805"/>
      <c r="AP83" s="3804">
        <f>AN83+1</f>
        <v>20</v>
      </c>
      <c r="AQ83" s="3805"/>
      <c r="AR83" s="3804">
        <f>AP83+1</f>
        <v>21</v>
      </c>
      <c r="AS83" s="3805"/>
      <c r="AT83" s="3804">
        <f>AR83+1</f>
        <v>22</v>
      </c>
      <c r="AU83" s="3805"/>
      <c r="AV83" s="3804">
        <f>AT83+1</f>
        <v>23</v>
      </c>
      <c r="AW83" s="3805"/>
      <c r="AX83" s="3804">
        <f>AV83+1</f>
        <v>24</v>
      </c>
      <c r="AY83" s="3805"/>
      <c r="AZ83" s="3804">
        <f>AX83+1</f>
        <v>25</v>
      </c>
      <c r="BA83" s="3805"/>
      <c r="BB83" s="3804">
        <f>AZ83+1</f>
        <v>26</v>
      </c>
      <c r="BC83" s="3805"/>
      <c r="BD83" s="974"/>
      <c r="BE83" s="3804">
        <f>BB83+1</f>
        <v>27</v>
      </c>
      <c r="BF83" s="3805"/>
      <c r="BG83" s="3804">
        <f>BE83+1</f>
        <v>28</v>
      </c>
      <c r="BH83" s="3805"/>
      <c r="BI83" s="3804">
        <f>BG83+1</f>
        <v>29</v>
      </c>
      <c r="BJ83" s="3805"/>
      <c r="BK83" s="3804">
        <f>BI83+1</f>
        <v>30</v>
      </c>
      <c r="BL83" s="3805"/>
      <c r="BM83" s="3804">
        <f>BK83+1</f>
        <v>31</v>
      </c>
      <c r="BN83" s="3805"/>
      <c r="BO83" s="3804">
        <f>BM83+1</f>
        <v>32</v>
      </c>
      <c r="BP83" s="3805"/>
      <c r="BQ83" s="3804">
        <f>BO83+1</f>
        <v>33</v>
      </c>
      <c r="BR83" s="3805"/>
      <c r="BS83" s="3804">
        <f>BQ83+1</f>
        <v>34</v>
      </c>
      <c r="BT83" s="3805"/>
      <c r="BU83" s="3804">
        <f>BS83+1</f>
        <v>35</v>
      </c>
      <c r="BV83" s="3805"/>
      <c r="BW83" s="3804">
        <f>BU83+1</f>
        <v>36</v>
      </c>
      <c r="BX83" s="3805"/>
      <c r="BY83" s="3804">
        <f>BW83+1</f>
        <v>37</v>
      </c>
      <c r="BZ83" s="3805"/>
      <c r="CA83" s="3804">
        <f>BY83+1</f>
        <v>38</v>
      </c>
      <c r="CB83" s="3805"/>
      <c r="CC83" s="3804">
        <f>CA83+1</f>
        <v>39</v>
      </c>
      <c r="CD83" s="3805"/>
      <c r="CE83" s="975"/>
      <c r="CF83" s="3804">
        <f>CC83+1</f>
        <v>40</v>
      </c>
      <c r="CG83" s="3805"/>
      <c r="CH83" s="3804">
        <f>CF83+1</f>
        <v>41</v>
      </c>
      <c r="CI83" s="3805"/>
      <c r="CJ83" s="3804">
        <f>CH83+1</f>
        <v>42</v>
      </c>
      <c r="CK83" s="3805"/>
      <c r="CL83" s="3804">
        <f>CJ83+1</f>
        <v>43</v>
      </c>
      <c r="CM83" s="3805"/>
      <c r="CN83" s="3804">
        <f>CL83+1</f>
        <v>44</v>
      </c>
      <c r="CO83" s="3805"/>
      <c r="CP83" s="3804">
        <f>CN83+1</f>
        <v>45</v>
      </c>
      <c r="CQ83" s="3805"/>
      <c r="CR83" s="3804">
        <f>CP83+1</f>
        <v>46</v>
      </c>
      <c r="CS83" s="3805"/>
      <c r="CT83" s="3804">
        <f>CR83+1</f>
        <v>47</v>
      </c>
      <c r="CU83" s="3805"/>
      <c r="CV83" s="3804">
        <f>CT83+1</f>
        <v>48</v>
      </c>
      <c r="CW83" s="3805"/>
      <c r="CX83" s="3804">
        <f>CV83+1</f>
        <v>49</v>
      </c>
      <c r="CY83" s="3805"/>
      <c r="CZ83" s="3804">
        <f>CX83+1</f>
        <v>50</v>
      </c>
      <c r="DA83" s="3805"/>
      <c r="DB83" s="3804">
        <f t="shared" ref="DB83" si="60">CZ83+1</f>
        <v>51</v>
      </c>
      <c r="DC83" s="3805"/>
      <c r="DD83" s="3804">
        <f>DB83+1</f>
        <v>52</v>
      </c>
      <c r="DE83" s="3805"/>
      <c r="DF83" s="976" t="s">
        <v>937</v>
      </c>
      <c r="DG83" s="977"/>
      <c r="DH83" s="978"/>
      <c r="DI83" s="200">
        <v>0</v>
      </c>
      <c r="DJ83" s="564">
        <v>0</v>
      </c>
      <c r="DK83" s="935"/>
      <c r="DL83" s="3005" t="s">
        <v>1134</v>
      </c>
      <c r="DM83" s="3006"/>
      <c r="DN83" s="3006"/>
      <c r="DO83" s="3006"/>
      <c r="DP83" s="3006"/>
      <c r="DQ83" s="3006"/>
      <c r="DR83" s="3006"/>
      <c r="DS83" s="3007"/>
      <c r="DT83" s="200">
        <v>0</v>
      </c>
      <c r="DU83" s="200">
        <v>0</v>
      </c>
      <c r="DV83" s="200">
        <v>0</v>
      </c>
      <c r="DW83" s="907"/>
    </row>
    <row r="84" spans="2:127" s="979" customFormat="1" ht="15.95" customHeight="1">
      <c r="B84" s="948" t="s">
        <v>205</v>
      </c>
      <c r="C84" s="980" t="s">
        <v>66</v>
      </c>
      <c r="D84" s="981" t="s">
        <v>77</v>
      </c>
      <c r="E84" s="980" t="s">
        <v>66</v>
      </c>
      <c r="F84" s="981" t="s">
        <v>77</v>
      </c>
      <c r="G84" s="980" t="s">
        <v>66</v>
      </c>
      <c r="H84" s="981" t="s">
        <v>77</v>
      </c>
      <c r="I84" s="980" t="s">
        <v>66</v>
      </c>
      <c r="J84" s="981" t="s">
        <v>77</v>
      </c>
      <c r="K84" s="980" t="s">
        <v>66</v>
      </c>
      <c r="L84" s="981" t="s">
        <v>77</v>
      </c>
      <c r="M84" s="980" t="s">
        <v>66</v>
      </c>
      <c r="N84" s="981" t="s">
        <v>77</v>
      </c>
      <c r="O84" s="980" t="s">
        <v>66</v>
      </c>
      <c r="P84" s="981" t="s">
        <v>77</v>
      </c>
      <c r="Q84" s="980" t="s">
        <v>66</v>
      </c>
      <c r="R84" s="981" t="s">
        <v>77</v>
      </c>
      <c r="S84" s="980" t="s">
        <v>66</v>
      </c>
      <c r="T84" s="981" t="s">
        <v>77</v>
      </c>
      <c r="U84" s="980" t="s">
        <v>66</v>
      </c>
      <c r="V84" s="981" t="s">
        <v>77</v>
      </c>
      <c r="W84" s="980" t="s">
        <v>66</v>
      </c>
      <c r="X84" s="981" t="s">
        <v>77</v>
      </c>
      <c r="Y84" s="980" t="s">
        <v>66</v>
      </c>
      <c r="Z84" s="981" t="s">
        <v>77</v>
      </c>
      <c r="AA84" s="980" t="s">
        <v>66</v>
      </c>
      <c r="AB84" s="982" t="s">
        <v>77</v>
      </c>
      <c r="AC84" s="963"/>
      <c r="AD84" s="983" t="s">
        <v>66</v>
      </c>
      <c r="AE84" s="981" t="s">
        <v>77</v>
      </c>
      <c r="AF84" s="984" t="s">
        <v>66</v>
      </c>
      <c r="AG84" s="981" t="s">
        <v>77</v>
      </c>
      <c r="AH84" s="984" t="s">
        <v>66</v>
      </c>
      <c r="AI84" s="981" t="s">
        <v>77</v>
      </c>
      <c r="AJ84" s="984" t="s">
        <v>66</v>
      </c>
      <c r="AK84" s="981" t="s">
        <v>77</v>
      </c>
      <c r="AL84" s="984" t="s">
        <v>66</v>
      </c>
      <c r="AM84" s="981" t="s">
        <v>77</v>
      </c>
      <c r="AN84" s="984" t="s">
        <v>66</v>
      </c>
      <c r="AO84" s="981" t="s">
        <v>77</v>
      </c>
      <c r="AP84" s="984" t="s">
        <v>66</v>
      </c>
      <c r="AQ84" s="981" t="s">
        <v>77</v>
      </c>
      <c r="AR84" s="984" t="s">
        <v>66</v>
      </c>
      <c r="AS84" s="981" t="s">
        <v>77</v>
      </c>
      <c r="AT84" s="984" t="s">
        <v>66</v>
      </c>
      <c r="AU84" s="981" t="s">
        <v>77</v>
      </c>
      <c r="AV84" s="984" t="s">
        <v>66</v>
      </c>
      <c r="AW84" s="981" t="s">
        <v>77</v>
      </c>
      <c r="AX84" s="984" t="s">
        <v>66</v>
      </c>
      <c r="AY84" s="981" t="s">
        <v>77</v>
      </c>
      <c r="AZ84" s="984" t="s">
        <v>66</v>
      </c>
      <c r="BA84" s="981" t="s">
        <v>77</v>
      </c>
      <c r="BB84" s="984" t="s">
        <v>66</v>
      </c>
      <c r="BC84" s="982" t="s">
        <v>77</v>
      </c>
      <c r="BD84" s="964"/>
      <c r="BE84" s="985" t="s">
        <v>66</v>
      </c>
      <c r="BF84" s="981" t="s">
        <v>77</v>
      </c>
      <c r="BG84" s="986" t="s">
        <v>66</v>
      </c>
      <c r="BH84" s="981" t="s">
        <v>77</v>
      </c>
      <c r="BI84" s="986" t="s">
        <v>66</v>
      </c>
      <c r="BJ84" s="981" t="s">
        <v>77</v>
      </c>
      <c r="BK84" s="986" t="s">
        <v>66</v>
      </c>
      <c r="BL84" s="981" t="s">
        <v>77</v>
      </c>
      <c r="BM84" s="986" t="s">
        <v>66</v>
      </c>
      <c r="BN84" s="981" t="s">
        <v>77</v>
      </c>
      <c r="BO84" s="986" t="s">
        <v>66</v>
      </c>
      <c r="BP84" s="981" t="s">
        <v>77</v>
      </c>
      <c r="BQ84" s="986" t="s">
        <v>66</v>
      </c>
      <c r="BR84" s="981" t="s">
        <v>77</v>
      </c>
      <c r="BS84" s="986" t="s">
        <v>66</v>
      </c>
      <c r="BT84" s="981" t="s">
        <v>77</v>
      </c>
      <c r="BU84" s="986" t="s">
        <v>66</v>
      </c>
      <c r="BV84" s="981" t="s">
        <v>77</v>
      </c>
      <c r="BW84" s="986" t="s">
        <v>66</v>
      </c>
      <c r="BX84" s="981" t="s">
        <v>77</v>
      </c>
      <c r="BY84" s="986" t="s">
        <v>66</v>
      </c>
      <c r="BZ84" s="981" t="s">
        <v>77</v>
      </c>
      <c r="CA84" s="986" t="s">
        <v>66</v>
      </c>
      <c r="CB84" s="981" t="s">
        <v>77</v>
      </c>
      <c r="CC84" s="986" t="s">
        <v>66</v>
      </c>
      <c r="CD84" s="982" t="s">
        <v>77</v>
      </c>
      <c r="CE84" s="965"/>
      <c r="CF84" s="987" t="s">
        <v>66</v>
      </c>
      <c r="CG84" s="981" t="s">
        <v>77</v>
      </c>
      <c r="CH84" s="988" t="s">
        <v>66</v>
      </c>
      <c r="CI84" s="981" t="s">
        <v>77</v>
      </c>
      <c r="CJ84" s="988" t="s">
        <v>66</v>
      </c>
      <c r="CK84" s="981" t="s">
        <v>77</v>
      </c>
      <c r="CL84" s="988" t="s">
        <v>66</v>
      </c>
      <c r="CM84" s="981" t="s">
        <v>77</v>
      </c>
      <c r="CN84" s="988" t="s">
        <v>66</v>
      </c>
      <c r="CO84" s="981" t="s">
        <v>77</v>
      </c>
      <c r="CP84" s="988" t="s">
        <v>66</v>
      </c>
      <c r="CQ84" s="981" t="s">
        <v>77</v>
      </c>
      <c r="CR84" s="988" t="s">
        <v>66</v>
      </c>
      <c r="CS84" s="981" t="s">
        <v>77</v>
      </c>
      <c r="CT84" s="988" t="s">
        <v>66</v>
      </c>
      <c r="CU84" s="981" t="s">
        <v>77</v>
      </c>
      <c r="CV84" s="988" t="s">
        <v>66</v>
      </c>
      <c r="CW84" s="981" t="s">
        <v>77</v>
      </c>
      <c r="CX84" s="988" t="s">
        <v>66</v>
      </c>
      <c r="CY84" s="981" t="s">
        <v>77</v>
      </c>
      <c r="CZ84" s="988" t="s">
        <v>66</v>
      </c>
      <c r="DA84" s="981" t="s">
        <v>77</v>
      </c>
      <c r="DB84" s="988" t="s">
        <v>66</v>
      </c>
      <c r="DC84" s="981" t="s">
        <v>77</v>
      </c>
      <c r="DD84" s="988" t="s">
        <v>66</v>
      </c>
      <c r="DE84" s="982" t="s">
        <v>77</v>
      </c>
      <c r="DF84" s="989" t="s">
        <v>922</v>
      </c>
      <c r="DG84" s="990"/>
      <c r="DH84" s="978"/>
      <c r="DI84" s="200">
        <v>0</v>
      </c>
      <c r="DJ84" s="564">
        <v>0</v>
      </c>
      <c r="DK84" s="935"/>
      <c r="DL84" s="3011"/>
      <c r="DM84" s="3012"/>
      <c r="DN84" s="3012"/>
      <c r="DO84" s="3012"/>
      <c r="DP84" s="3012"/>
      <c r="DQ84" s="3012"/>
      <c r="DR84" s="3012"/>
      <c r="DS84" s="3013"/>
      <c r="DT84" s="200">
        <v>0</v>
      </c>
      <c r="DU84" s="200">
        <v>0</v>
      </c>
      <c r="DV84" s="200">
        <v>0</v>
      </c>
      <c r="DW84" s="907"/>
    </row>
    <row r="85" spans="2:127" ht="15.95" customHeight="1">
      <c r="B85" s="818" t="s">
        <v>751</v>
      </c>
      <c r="C85" s="1010"/>
      <c r="D85" s="1011"/>
      <c r="E85" s="1010"/>
      <c r="F85" s="1011"/>
      <c r="G85" s="1010"/>
      <c r="H85" s="1011"/>
      <c r="I85" s="1010"/>
      <c r="J85" s="1011"/>
      <c r="K85" s="1010"/>
      <c r="L85" s="1011"/>
      <c r="M85" s="1010"/>
      <c r="N85" s="1011"/>
      <c r="O85" s="1010"/>
      <c r="P85" s="1011"/>
      <c r="Q85" s="1010"/>
      <c r="R85" s="1011"/>
      <c r="S85" s="1010"/>
      <c r="T85" s="1011"/>
      <c r="U85" s="1010"/>
      <c r="V85" s="1011"/>
      <c r="W85" s="1010"/>
      <c r="X85" s="1011"/>
      <c r="Y85" s="1010"/>
      <c r="Z85" s="1011"/>
      <c r="AA85" s="1010"/>
      <c r="AB85" s="1012"/>
      <c r="AC85" s="432"/>
      <c r="AD85" s="1010"/>
      <c r="AE85" s="1011"/>
      <c r="AF85" s="1010"/>
      <c r="AG85" s="1011"/>
      <c r="AH85" s="1010"/>
      <c r="AI85" s="1011"/>
      <c r="AJ85" s="1010"/>
      <c r="AK85" s="1011"/>
      <c r="AL85" s="1010"/>
      <c r="AM85" s="1011"/>
      <c r="AN85" s="1010"/>
      <c r="AO85" s="1011"/>
      <c r="AP85" s="1010"/>
      <c r="AQ85" s="1011"/>
      <c r="AR85" s="1010"/>
      <c r="AS85" s="1011"/>
      <c r="AT85" s="1010"/>
      <c r="AU85" s="1011"/>
      <c r="AV85" s="1010"/>
      <c r="AW85" s="1011"/>
      <c r="AX85" s="1010"/>
      <c r="AY85" s="1011"/>
      <c r="AZ85" s="1010"/>
      <c r="BA85" s="1011"/>
      <c r="BB85" s="1010"/>
      <c r="BC85" s="1012"/>
      <c r="BD85" s="433"/>
      <c r="BE85" s="1010"/>
      <c r="BF85" s="1011"/>
      <c r="BG85" s="1010"/>
      <c r="BH85" s="1011"/>
      <c r="BI85" s="1010"/>
      <c r="BJ85" s="1011"/>
      <c r="BK85" s="1010"/>
      <c r="BL85" s="1011"/>
      <c r="BM85" s="1010"/>
      <c r="BN85" s="1011"/>
      <c r="BO85" s="1010"/>
      <c r="BP85" s="1011"/>
      <c r="BQ85" s="1010"/>
      <c r="BR85" s="1011"/>
      <c r="BS85" s="1010"/>
      <c r="BT85" s="1011"/>
      <c r="BU85" s="1010"/>
      <c r="BV85" s="1011"/>
      <c r="BW85" s="1010"/>
      <c r="BX85" s="1011"/>
      <c r="BY85" s="1010"/>
      <c r="BZ85" s="1011"/>
      <c r="CA85" s="1010"/>
      <c r="CB85" s="1011"/>
      <c r="CC85" s="1010"/>
      <c r="CD85" s="1012"/>
      <c r="CE85" s="434"/>
      <c r="CF85" s="1010"/>
      <c r="CG85" s="1011"/>
      <c r="CH85" s="1010"/>
      <c r="CI85" s="1011"/>
      <c r="CJ85" s="1010"/>
      <c r="CK85" s="1011"/>
      <c r="CL85" s="1010"/>
      <c r="CM85" s="1011"/>
      <c r="CN85" s="1010"/>
      <c r="CO85" s="1011"/>
      <c r="CP85" s="1010"/>
      <c r="CQ85" s="1011"/>
      <c r="CR85" s="1010"/>
      <c r="CS85" s="1011"/>
      <c r="CT85" s="1010"/>
      <c r="CU85" s="1011"/>
      <c r="CV85" s="1010"/>
      <c r="CW85" s="1011"/>
      <c r="CX85" s="1010"/>
      <c r="CY85" s="1011"/>
      <c r="CZ85" s="1010"/>
      <c r="DA85" s="1011"/>
      <c r="DB85" s="1010"/>
      <c r="DC85" s="1011"/>
      <c r="DD85" s="1010"/>
      <c r="DE85" s="1012"/>
      <c r="DF85" s="816">
        <f t="shared" ref="DF85:DF104" si="61">SUM(C85:DE85)</f>
        <v>0</v>
      </c>
      <c r="DG85" s="817" t="str">
        <f>IF(DF85=0,"",DF85/DB192)</f>
        <v/>
      </c>
      <c r="DH85" s="544"/>
      <c r="DI85" s="564">
        <v>0</v>
      </c>
      <c r="DJ85" s="564">
        <v>0</v>
      </c>
      <c r="DK85" s="935"/>
      <c r="DL85" s="395"/>
      <c r="DM85" s="395"/>
      <c r="DN85" s="395"/>
      <c r="DO85" s="395"/>
      <c r="DP85" s="395"/>
      <c r="DQ85" s="395"/>
      <c r="DR85" s="395"/>
      <c r="DS85" s="395"/>
      <c r="DT85" s="200">
        <v>0</v>
      </c>
      <c r="DU85" s="200">
        <v>0</v>
      </c>
      <c r="DV85" s="200">
        <v>0</v>
      </c>
      <c r="DW85" s="907"/>
    </row>
    <row r="86" spans="2:127" ht="15.95" customHeight="1">
      <c r="B86" s="818" t="s">
        <v>820</v>
      </c>
      <c r="C86" s="1010"/>
      <c r="D86" s="1011"/>
      <c r="E86" s="1010"/>
      <c r="F86" s="1011"/>
      <c r="G86" s="1010"/>
      <c r="H86" s="1011"/>
      <c r="I86" s="1010"/>
      <c r="J86" s="1011"/>
      <c r="K86" s="1010"/>
      <c r="L86" s="1011"/>
      <c r="M86" s="1010"/>
      <c r="N86" s="1011"/>
      <c r="O86" s="1010"/>
      <c r="P86" s="1011"/>
      <c r="Q86" s="1010"/>
      <c r="R86" s="1011"/>
      <c r="S86" s="1010"/>
      <c r="T86" s="1011"/>
      <c r="U86" s="1010"/>
      <c r="V86" s="1011"/>
      <c r="W86" s="1010"/>
      <c r="X86" s="1011"/>
      <c r="Y86" s="1010"/>
      <c r="Z86" s="1011"/>
      <c r="AA86" s="1010"/>
      <c r="AB86" s="1012"/>
      <c r="AC86" s="432"/>
      <c r="AD86" s="1010"/>
      <c r="AE86" s="1011"/>
      <c r="AF86" s="1010"/>
      <c r="AG86" s="1011"/>
      <c r="AH86" s="1010"/>
      <c r="AI86" s="1011"/>
      <c r="AJ86" s="1010"/>
      <c r="AK86" s="1011"/>
      <c r="AL86" s="1010"/>
      <c r="AM86" s="1011"/>
      <c r="AN86" s="1010"/>
      <c r="AO86" s="1011"/>
      <c r="AP86" s="1010"/>
      <c r="AQ86" s="1011"/>
      <c r="AR86" s="1010"/>
      <c r="AS86" s="1011"/>
      <c r="AT86" s="1010"/>
      <c r="AU86" s="1011"/>
      <c r="AV86" s="1010"/>
      <c r="AW86" s="1011"/>
      <c r="AX86" s="1010"/>
      <c r="AY86" s="1011"/>
      <c r="AZ86" s="1010"/>
      <c r="BA86" s="1011"/>
      <c r="BB86" s="1010"/>
      <c r="BC86" s="1012"/>
      <c r="BD86" s="433"/>
      <c r="BE86" s="1010"/>
      <c r="BF86" s="1011"/>
      <c r="BG86" s="1010"/>
      <c r="BH86" s="1011"/>
      <c r="BI86" s="1010"/>
      <c r="BJ86" s="1011"/>
      <c r="BK86" s="1010"/>
      <c r="BL86" s="1011"/>
      <c r="BM86" s="1010"/>
      <c r="BN86" s="1011"/>
      <c r="BO86" s="1010"/>
      <c r="BP86" s="1011"/>
      <c r="BQ86" s="1010"/>
      <c r="BR86" s="1011"/>
      <c r="BS86" s="1010"/>
      <c r="BT86" s="1011"/>
      <c r="BU86" s="1010"/>
      <c r="BV86" s="1011"/>
      <c r="BW86" s="1010"/>
      <c r="BX86" s="1011"/>
      <c r="BY86" s="1010"/>
      <c r="BZ86" s="1011"/>
      <c r="CA86" s="1010"/>
      <c r="CB86" s="1011"/>
      <c r="CC86" s="1010"/>
      <c r="CD86" s="1012"/>
      <c r="CE86" s="434"/>
      <c r="CF86" s="1010"/>
      <c r="CG86" s="1011"/>
      <c r="CH86" s="1010"/>
      <c r="CI86" s="1011"/>
      <c r="CJ86" s="1010"/>
      <c r="CK86" s="1011"/>
      <c r="CL86" s="1010"/>
      <c r="CM86" s="1011"/>
      <c r="CN86" s="1010"/>
      <c r="CO86" s="1011"/>
      <c r="CP86" s="1010"/>
      <c r="CQ86" s="1011"/>
      <c r="CR86" s="1010"/>
      <c r="CS86" s="1011"/>
      <c r="CT86" s="1010"/>
      <c r="CU86" s="1011"/>
      <c r="CV86" s="1010"/>
      <c r="CW86" s="1011"/>
      <c r="CX86" s="1010"/>
      <c r="CY86" s="1011"/>
      <c r="CZ86" s="1010"/>
      <c r="DA86" s="1011"/>
      <c r="DB86" s="1010"/>
      <c r="DC86" s="1011"/>
      <c r="DD86" s="1010"/>
      <c r="DE86" s="1012"/>
      <c r="DF86" s="816">
        <f t="shared" si="61"/>
        <v>0</v>
      </c>
      <c r="DG86" s="817" t="str">
        <f>IF(DF86=0,"",DF86/DB192)</f>
        <v/>
      </c>
      <c r="DH86" s="544"/>
      <c r="DI86" s="564">
        <v>0</v>
      </c>
      <c r="DJ86" s="564">
        <v>0</v>
      </c>
      <c r="DK86" s="935"/>
      <c r="DL86" s="3273" t="s">
        <v>1135</v>
      </c>
      <c r="DM86" s="3273"/>
      <c r="DN86" s="3273"/>
      <c r="DO86" s="3273"/>
      <c r="DP86" s="3273"/>
      <c r="DQ86" s="3273"/>
      <c r="DR86" s="3163" t="s">
        <v>1127</v>
      </c>
      <c r="DS86" s="3163">
        <f>ROW(DF358)</f>
        <v>358</v>
      </c>
      <c r="DT86" s="200">
        <v>0</v>
      </c>
      <c r="DU86" s="200">
        <v>0</v>
      </c>
      <c r="DV86" s="200">
        <v>0</v>
      </c>
      <c r="DW86" s="907"/>
    </row>
    <row r="87" spans="2:127" ht="15.95" customHeight="1">
      <c r="B87" s="818" t="s">
        <v>769</v>
      </c>
      <c r="C87" s="1010">
        <v>1</v>
      </c>
      <c r="D87" s="1011"/>
      <c r="E87" s="1010"/>
      <c r="F87" s="1011"/>
      <c r="G87" s="1010"/>
      <c r="H87" s="1011"/>
      <c r="I87" s="1010"/>
      <c r="J87" s="1011"/>
      <c r="K87" s="1010"/>
      <c r="L87" s="1011"/>
      <c r="M87" s="1010"/>
      <c r="N87" s="1011"/>
      <c r="O87" s="1010"/>
      <c r="P87" s="1011"/>
      <c r="Q87" s="1010"/>
      <c r="R87" s="1011"/>
      <c r="S87" s="1010"/>
      <c r="T87" s="1011"/>
      <c r="U87" s="1010"/>
      <c r="V87" s="1011"/>
      <c r="W87" s="1010"/>
      <c r="X87" s="1011"/>
      <c r="Y87" s="1010"/>
      <c r="Z87" s="1011"/>
      <c r="AA87" s="1010"/>
      <c r="AB87" s="1012"/>
      <c r="AC87" s="432"/>
      <c r="AD87" s="1010"/>
      <c r="AE87" s="1011"/>
      <c r="AF87" s="1010"/>
      <c r="AG87" s="1011"/>
      <c r="AH87" s="1010"/>
      <c r="AI87" s="1011"/>
      <c r="AJ87" s="1010"/>
      <c r="AK87" s="1011"/>
      <c r="AL87" s="1010"/>
      <c r="AM87" s="1011"/>
      <c r="AN87" s="1010"/>
      <c r="AO87" s="1011"/>
      <c r="AP87" s="1010"/>
      <c r="AQ87" s="1011"/>
      <c r="AR87" s="1010"/>
      <c r="AS87" s="1011"/>
      <c r="AT87" s="1010"/>
      <c r="AU87" s="1011"/>
      <c r="AV87" s="1010"/>
      <c r="AW87" s="1011"/>
      <c r="AX87" s="1010"/>
      <c r="AY87" s="1011"/>
      <c r="AZ87" s="1010"/>
      <c r="BA87" s="1011"/>
      <c r="BB87" s="1010"/>
      <c r="BC87" s="1012"/>
      <c r="BD87" s="433"/>
      <c r="BE87" s="1010"/>
      <c r="BF87" s="1011"/>
      <c r="BG87" s="1010"/>
      <c r="BH87" s="1011"/>
      <c r="BI87" s="1010"/>
      <c r="BJ87" s="1011"/>
      <c r="BK87" s="1010"/>
      <c r="BL87" s="1011"/>
      <c r="BM87" s="1010"/>
      <c r="BN87" s="1011"/>
      <c r="BO87" s="1010"/>
      <c r="BP87" s="1011"/>
      <c r="BQ87" s="1010"/>
      <c r="BR87" s="1011"/>
      <c r="BS87" s="1010"/>
      <c r="BT87" s="1011"/>
      <c r="BU87" s="1010"/>
      <c r="BV87" s="1011"/>
      <c r="BW87" s="1010"/>
      <c r="BX87" s="1011"/>
      <c r="BY87" s="1010"/>
      <c r="BZ87" s="1011"/>
      <c r="CA87" s="1010"/>
      <c r="CB87" s="1011"/>
      <c r="CC87" s="1010"/>
      <c r="CD87" s="1012"/>
      <c r="CE87" s="434"/>
      <c r="CF87" s="1010"/>
      <c r="CG87" s="1011"/>
      <c r="CH87" s="1010"/>
      <c r="CI87" s="1011"/>
      <c r="CJ87" s="1010"/>
      <c r="CK87" s="1011"/>
      <c r="CL87" s="1010"/>
      <c r="CM87" s="1011"/>
      <c r="CN87" s="1010"/>
      <c r="CO87" s="1011"/>
      <c r="CP87" s="1010"/>
      <c r="CQ87" s="1011"/>
      <c r="CR87" s="1010"/>
      <c r="CS87" s="1011"/>
      <c r="CT87" s="1010"/>
      <c r="CU87" s="1011"/>
      <c r="CV87" s="1010"/>
      <c r="CW87" s="1011"/>
      <c r="CX87" s="1010"/>
      <c r="CY87" s="1011"/>
      <c r="CZ87" s="1010"/>
      <c r="DA87" s="1011"/>
      <c r="DB87" s="1010"/>
      <c r="DC87" s="1011"/>
      <c r="DD87" s="1010"/>
      <c r="DE87" s="1012"/>
      <c r="DF87" s="816">
        <f t="shared" si="61"/>
        <v>1</v>
      </c>
      <c r="DG87" s="817">
        <f>IF(DF87=0,"",DF87/DB192)</f>
        <v>3.125E-2</v>
      </c>
      <c r="DH87" s="544"/>
      <c r="DI87" s="564">
        <v>0</v>
      </c>
      <c r="DJ87" s="564">
        <v>0</v>
      </c>
      <c r="DK87" s="935"/>
      <c r="DL87" s="3273"/>
      <c r="DM87" s="3273"/>
      <c r="DN87" s="3273"/>
      <c r="DO87" s="3273"/>
      <c r="DP87" s="3273"/>
      <c r="DQ87" s="3273"/>
      <c r="DR87" s="3093"/>
      <c r="DS87" s="3093"/>
      <c r="DT87" s="200">
        <v>0</v>
      </c>
      <c r="DU87" s="200">
        <v>0</v>
      </c>
      <c r="DV87" s="200">
        <v>0</v>
      </c>
      <c r="DW87" s="907"/>
    </row>
    <row r="88" spans="2:127" ht="15.95" customHeight="1">
      <c r="B88" s="819" t="s">
        <v>757</v>
      </c>
      <c r="C88" s="1010"/>
      <c r="D88" s="1011"/>
      <c r="E88" s="1010"/>
      <c r="F88" s="1011"/>
      <c r="G88" s="1010"/>
      <c r="H88" s="1011"/>
      <c r="I88" s="1010"/>
      <c r="J88" s="1011"/>
      <c r="K88" s="1010"/>
      <c r="L88" s="1011"/>
      <c r="M88" s="1010"/>
      <c r="N88" s="1011"/>
      <c r="O88" s="1010"/>
      <c r="P88" s="1011"/>
      <c r="Q88" s="1010"/>
      <c r="R88" s="1011"/>
      <c r="S88" s="1010"/>
      <c r="T88" s="1011"/>
      <c r="U88" s="1010"/>
      <c r="V88" s="1011"/>
      <c r="W88" s="1010"/>
      <c r="X88" s="1011"/>
      <c r="Y88" s="1010"/>
      <c r="Z88" s="1011"/>
      <c r="AA88" s="1010"/>
      <c r="AB88" s="1012"/>
      <c r="AC88" s="432"/>
      <c r="AD88" s="1010"/>
      <c r="AE88" s="1011"/>
      <c r="AF88" s="1010"/>
      <c r="AG88" s="1011"/>
      <c r="AH88" s="1010"/>
      <c r="AI88" s="1011"/>
      <c r="AJ88" s="1010"/>
      <c r="AK88" s="1011"/>
      <c r="AL88" s="1010"/>
      <c r="AM88" s="1011"/>
      <c r="AN88" s="1010"/>
      <c r="AO88" s="1011"/>
      <c r="AP88" s="1010"/>
      <c r="AQ88" s="1011"/>
      <c r="AR88" s="1010"/>
      <c r="AS88" s="1011"/>
      <c r="AT88" s="1010"/>
      <c r="AU88" s="1011"/>
      <c r="AV88" s="1010"/>
      <c r="AW88" s="1011"/>
      <c r="AX88" s="1010"/>
      <c r="AY88" s="1011"/>
      <c r="AZ88" s="1010"/>
      <c r="BA88" s="1011"/>
      <c r="BB88" s="1010"/>
      <c r="BC88" s="1012"/>
      <c r="BD88" s="433"/>
      <c r="BE88" s="1010"/>
      <c r="BF88" s="1011"/>
      <c r="BG88" s="1010"/>
      <c r="BH88" s="1011"/>
      <c r="BI88" s="1010"/>
      <c r="BJ88" s="1011"/>
      <c r="BK88" s="1010"/>
      <c r="BL88" s="1011"/>
      <c r="BM88" s="1010"/>
      <c r="BN88" s="1011"/>
      <c r="BO88" s="1010"/>
      <c r="BP88" s="1011"/>
      <c r="BQ88" s="1010"/>
      <c r="BR88" s="1011"/>
      <c r="BS88" s="1010"/>
      <c r="BT88" s="1011"/>
      <c r="BU88" s="1010"/>
      <c r="BV88" s="1011"/>
      <c r="BW88" s="1010"/>
      <c r="BX88" s="1011"/>
      <c r="BY88" s="1010"/>
      <c r="BZ88" s="1011"/>
      <c r="CA88" s="1010"/>
      <c r="CB88" s="1011"/>
      <c r="CC88" s="1010"/>
      <c r="CD88" s="1012"/>
      <c r="CE88" s="434"/>
      <c r="CF88" s="1010"/>
      <c r="CG88" s="1011"/>
      <c r="CH88" s="1010"/>
      <c r="CI88" s="1011"/>
      <c r="CJ88" s="1010"/>
      <c r="CK88" s="1011"/>
      <c r="CL88" s="1010"/>
      <c r="CM88" s="1011"/>
      <c r="CN88" s="1010"/>
      <c r="CO88" s="1011"/>
      <c r="CP88" s="1010"/>
      <c r="CQ88" s="1011"/>
      <c r="CR88" s="1010"/>
      <c r="CS88" s="1011"/>
      <c r="CT88" s="1010"/>
      <c r="CU88" s="1011"/>
      <c r="CV88" s="1010"/>
      <c r="CW88" s="1011"/>
      <c r="CX88" s="1010"/>
      <c r="CY88" s="1011"/>
      <c r="CZ88" s="1010"/>
      <c r="DA88" s="1011"/>
      <c r="DB88" s="1010"/>
      <c r="DC88" s="1011"/>
      <c r="DD88" s="1010"/>
      <c r="DE88" s="1012"/>
      <c r="DF88" s="816">
        <f t="shared" si="61"/>
        <v>0</v>
      </c>
      <c r="DG88" s="817" t="str">
        <f>IF(DF88=0,"",DF88/DB192)</f>
        <v/>
      </c>
      <c r="DH88" s="544"/>
      <c r="DI88" s="564">
        <v>0</v>
      </c>
      <c r="DJ88" s="564">
        <v>0</v>
      </c>
      <c r="DK88" s="935"/>
      <c r="DL88" s="3273"/>
      <c r="DM88" s="3273"/>
      <c r="DN88" s="3273"/>
      <c r="DO88" s="3273"/>
      <c r="DP88" s="3273"/>
      <c r="DQ88" s="3273"/>
      <c r="DR88" s="3093"/>
      <c r="DS88" s="3093"/>
      <c r="DT88" s="200">
        <v>0</v>
      </c>
      <c r="DU88" s="200">
        <v>0</v>
      </c>
      <c r="DV88" s="200">
        <v>0</v>
      </c>
      <c r="DW88" s="907"/>
    </row>
    <row r="89" spans="2:127" ht="15.95" customHeight="1">
      <c r="B89" s="818" t="s">
        <v>763</v>
      </c>
      <c r="C89" s="1010"/>
      <c r="D89" s="1011"/>
      <c r="E89" s="1010"/>
      <c r="F89" s="1011"/>
      <c r="G89" s="1010"/>
      <c r="H89" s="1011"/>
      <c r="I89" s="1010"/>
      <c r="J89" s="1011"/>
      <c r="K89" s="1010"/>
      <c r="L89" s="1011"/>
      <c r="M89" s="1010"/>
      <c r="N89" s="1011"/>
      <c r="O89" s="1010"/>
      <c r="P89" s="1011"/>
      <c r="Q89" s="1010"/>
      <c r="R89" s="1011"/>
      <c r="S89" s="1010"/>
      <c r="T89" s="1011"/>
      <c r="U89" s="1010"/>
      <c r="V89" s="1011"/>
      <c r="W89" s="1010"/>
      <c r="X89" s="1011"/>
      <c r="Y89" s="1010"/>
      <c r="Z89" s="1011"/>
      <c r="AA89" s="1010"/>
      <c r="AB89" s="1012"/>
      <c r="AC89" s="432"/>
      <c r="AD89" s="1010"/>
      <c r="AE89" s="1011"/>
      <c r="AF89" s="1010"/>
      <c r="AG89" s="1011"/>
      <c r="AH89" s="1010"/>
      <c r="AI89" s="1011"/>
      <c r="AJ89" s="1010"/>
      <c r="AK89" s="1011"/>
      <c r="AL89" s="1010"/>
      <c r="AM89" s="1011"/>
      <c r="AN89" s="1010"/>
      <c r="AO89" s="1011"/>
      <c r="AP89" s="1010"/>
      <c r="AQ89" s="1011"/>
      <c r="AR89" s="1010"/>
      <c r="AS89" s="1011"/>
      <c r="AT89" s="1010"/>
      <c r="AU89" s="1011"/>
      <c r="AV89" s="1010"/>
      <c r="AW89" s="1011"/>
      <c r="AX89" s="1010"/>
      <c r="AY89" s="1011"/>
      <c r="AZ89" s="1010"/>
      <c r="BA89" s="1011"/>
      <c r="BB89" s="1010"/>
      <c r="BC89" s="1012"/>
      <c r="BD89" s="433"/>
      <c r="BE89" s="1010"/>
      <c r="BF89" s="1011"/>
      <c r="BG89" s="1010"/>
      <c r="BH89" s="1011"/>
      <c r="BI89" s="1010"/>
      <c r="BJ89" s="1011"/>
      <c r="BK89" s="1010"/>
      <c r="BL89" s="1011"/>
      <c r="BM89" s="1010"/>
      <c r="BN89" s="1011"/>
      <c r="BO89" s="1010"/>
      <c r="BP89" s="1011"/>
      <c r="BQ89" s="1010"/>
      <c r="BR89" s="1011"/>
      <c r="BS89" s="1010"/>
      <c r="BT89" s="1011"/>
      <c r="BU89" s="1010"/>
      <c r="BV89" s="1011"/>
      <c r="BW89" s="1010"/>
      <c r="BX89" s="1011"/>
      <c r="BY89" s="1010"/>
      <c r="BZ89" s="1011"/>
      <c r="CA89" s="1010"/>
      <c r="CB89" s="1011"/>
      <c r="CC89" s="1010"/>
      <c r="CD89" s="1012"/>
      <c r="CE89" s="434"/>
      <c r="CF89" s="1010"/>
      <c r="CG89" s="1011"/>
      <c r="CH89" s="1010"/>
      <c r="CI89" s="1011"/>
      <c r="CJ89" s="1010"/>
      <c r="CK89" s="1011"/>
      <c r="CL89" s="1010"/>
      <c r="CM89" s="1011"/>
      <c r="CN89" s="1010"/>
      <c r="CO89" s="1011"/>
      <c r="CP89" s="1010"/>
      <c r="CQ89" s="1011"/>
      <c r="CR89" s="1010"/>
      <c r="CS89" s="1011"/>
      <c r="CT89" s="1010"/>
      <c r="CU89" s="1011"/>
      <c r="CV89" s="1010"/>
      <c r="CW89" s="1011"/>
      <c r="CX89" s="1010"/>
      <c r="CY89" s="1011"/>
      <c r="CZ89" s="1010"/>
      <c r="DA89" s="1011"/>
      <c r="DB89" s="1010"/>
      <c r="DC89" s="1011"/>
      <c r="DD89" s="1010"/>
      <c r="DE89" s="1012"/>
      <c r="DF89" s="816">
        <f t="shared" si="61"/>
        <v>0</v>
      </c>
      <c r="DG89" s="817" t="str">
        <f>IF(DF89=0,"",DF89/DB192)</f>
        <v/>
      </c>
      <c r="DH89" s="544"/>
      <c r="DI89" s="564">
        <v>0</v>
      </c>
      <c r="DJ89" s="564">
        <v>0</v>
      </c>
      <c r="DK89" s="935"/>
      <c r="DL89" s="395"/>
      <c r="DM89" s="395"/>
      <c r="DN89" s="395"/>
      <c r="DO89" s="395"/>
      <c r="DP89" s="395"/>
      <c r="DQ89" s="395"/>
      <c r="DR89" s="395"/>
      <c r="DS89" s="395"/>
      <c r="DT89" s="200">
        <v>0</v>
      </c>
      <c r="DU89" s="200">
        <v>0</v>
      </c>
      <c r="DV89" s="200">
        <v>0</v>
      </c>
      <c r="DW89" s="907"/>
    </row>
    <row r="90" spans="2:127" ht="15.95" customHeight="1">
      <c r="B90" s="818" t="s">
        <v>775</v>
      </c>
      <c r="C90" s="1010"/>
      <c r="D90" s="1011"/>
      <c r="E90" s="1010"/>
      <c r="F90" s="1011"/>
      <c r="G90" s="1010"/>
      <c r="H90" s="1011"/>
      <c r="I90" s="1010"/>
      <c r="J90" s="1011"/>
      <c r="K90" s="1010"/>
      <c r="L90" s="1011"/>
      <c r="M90" s="1010"/>
      <c r="N90" s="1011"/>
      <c r="O90" s="1010"/>
      <c r="P90" s="1011"/>
      <c r="Q90" s="1010"/>
      <c r="R90" s="1011"/>
      <c r="S90" s="1010"/>
      <c r="T90" s="1011"/>
      <c r="U90" s="1010"/>
      <c r="V90" s="1011"/>
      <c r="W90" s="1010"/>
      <c r="X90" s="1011"/>
      <c r="Y90" s="1010"/>
      <c r="Z90" s="1011"/>
      <c r="AA90" s="1010"/>
      <c r="AB90" s="1012"/>
      <c r="AC90" s="432"/>
      <c r="AD90" s="1010"/>
      <c r="AE90" s="1011"/>
      <c r="AF90" s="1010"/>
      <c r="AG90" s="1011"/>
      <c r="AH90" s="1010"/>
      <c r="AI90" s="1011"/>
      <c r="AJ90" s="1010"/>
      <c r="AK90" s="1011"/>
      <c r="AL90" s="1010"/>
      <c r="AM90" s="1011"/>
      <c r="AN90" s="1010"/>
      <c r="AO90" s="1011"/>
      <c r="AP90" s="1010"/>
      <c r="AQ90" s="1011"/>
      <c r="AR90" s="1010"/>
      <c r="AS90" s="1011"/>
      <c r="AT90" s="1010"/>
      <c r="AU90" s="1011"/>
      <c r="AV90" s="1010"/>
      <c r="AW90" s="1011"/>
      <c r="AX90" s="1010"/>
      <c r="AY90" s="1011"/>
      <c r="AZ90" s="1010"/>
      <c r="BA90" s="1011"/>
      <c r="BB90" s="1010"/>
      <c r="BC90" s="1012"/>
      <c r="BD90" s="433"/>
      <c r="BE90" s="1010"/>
      <c r="BF90" s="1011"/>
      <c r="BG90" s="1010"/>
      <c r="BH90" s="1011"/>
      <c r="BI90" s="1010"/>
      <c r="BJ90" s="1011"/>
      <c r="BK90" s="1010"/>
      <c r="BL90" s="1011"/>
      <c r="BM90" s="1010"/>
      <c r="BN90" s="1011"/>
      <c r="BO90" s="1010"/>
      <c r="BP90" s="1011"/>
      <c r="BQ90" s="1010"/>
      <c r="BR90" s="1011"/>
      <c r="BS90" s="1010"/>
      <c r="BT90" s="1011"/>
      <c r="BU90" s="1010"/>
      <c r="BV90" s="1011"/>
      <c r="BW90" s="1010"/>
      <c r="BX90" s="1011"/>
      <c r="BY90" s="1010"/>
      <c r="BZ90" s="1011"/>
      <c r="CA90" s="1010"/>
      <c r="CB90" s="1011"/>
      <c r="CC90" s="1010"/>
      <c r="CD90" s="1012"/>
      <c r="CE90" s="434"/>
      <c r="CF90" s="1010"/>
      <c r="CG90" s="1011"/>
      <c r="CH90" s="1010"/>
      <c r="CI90" s="1011"/>
      <c r="CJ90" s="1010"/>
      <c r="CK90" s="1011"/>
      <c r="CL90" s="1010"/>
      <c r="CM90" s="1011"/>
      <c r="CN90" s="1010"/>
      <c r="CO90" s="1011"/>
      <c r="CP90" s="1010"/>
      <c r="CQ90" s="1011"/>
      <c r="CR90" s="1010"/>
      <c r="CS90" s="1011"/>
      <c r="CT90" s="1010"/>
      <c r="CU90" s="1011"/>
      <c r="CV90" s="1010"/>
      <c r="CW90" s="1011"/>
      <c r="CX90" s="1010"/>
      <c r="CY90" s="1011"/>
      <c r="CZ90" s="1010"/>
      <c r="DA90" s="1011"/>
      <c r="DB90" s="1010"/>
      <c r="DC90" s="1011"/>
      <c r="DD90" s="1010"/>
      <c r="DE90" s="1012"/>
      <c r="DF90" s="816">
        <f t="shared" si="61"/>
        <v>0</v>
      </c>
      <c r="DG90" s="817" t="str">
        <f>IF(DF90=0,"",DF90/DB192)</f>
        <v/>
      </c>
      <c r="DH90" s="544"/>
      <c r="DI90" s="564">
        <v>0</v>
      </c>
      <c r="DJ90" s="564">
        <v>0</v>
      </c>
      <c r="DK90" s="935"/>
      <c r="DL90" s="3255" t="s">
        <v>1005</v>
      </c>
      <c r="DM90" s="3255"/>
      <c r="DN90" s="3255"/>
      <c r="DO90" s="3255"/>
      <c r="DP90" s="3255"/>
      <c r="DQ90" s="3255"/>
      <c r="DR90" s="3255"/>
      <c r="DS90" s="3255"/>
      <c r="DT90" s="200">
        <v>0</v>
      </c>
      <c r="DU90" s="200">
        <v>0</v>
      </c>
      <c r="DV90" s="200">
        <v>0</v>
      </c>
      <c r="DW90" s="907"/>
    </row>
    <row r="91" spans="2:127" ht="15.95" customHeight="1">
      <c r="B91" s="818" t="s">
        <v>781</v>
      </c>
      <c r="C91" s="1010"/>
      <c r="D91" s="1011"/>
      <c r="E91" s="1010"/>
      <c r="F91" s="1011"/>
      <c r="G91" s="1010"/>
      <c r="H91" s="1011"/>
      <c r="I91" s="1010"/>
      <c r="J91" s="1011"/>
      <c r="K91" s="1010"/>
      <c r="L91" s="1011"/>
      <c r="M91" s="1010"/>
      <c r="N91" s="1011"/>
      <c r="O91" s="1010"/>
      <c r="P91" s="1011"/>
      <c r="Q91" s="1010"/>
      <c r="R91" s="1011"/>
      <c r="S91" s="1010"/>
      <c r="T91" s="1011"/>
      <c r="U91" s="1010"/>
      <c r="V91" s="1011"/>
      <c r="W91" s="1010"/>
      <c r="X91" s="1011"/>
      <c r="Y91" s="1010"/>
      <c r="Z91" s="1011"/>
      <c r="AA91" s="1010"/>
      <c r="AB91" s="1012"/>
      <c r="AC91" s="432"/>
      <c r="AD91" s="1010"/>
      <c r="AE91" s="1011"/>
      <c r="AF91" s="1010"/>
      <c r="AG91" s="1011"/>
      <c r="AH91" s="1010"/>
      <c r="AI91" s="1011"/>
      <c r="AJ91" s="1010"/>
      <c r="AK91" s="1011"/>
      <c r="AL91" s="1010"/>
      <c r="AM91" s="1011"/>
      <c r="AN91" s="1010"/>
      <c r="AO91" s="1011"/>
      <c r="AP91" s="1010"/>
      <c r="AQ91" s="1011"/>
      <c r="AR91" s="1010"/>
      <c r="AS91" s="1011"/>
      <c r="AT91" s="1010"/>
      <c r="AU91" s="1011"/>
      <c r="AV91" s="1010"/>
      <c r="AW91" s="1011"/>
      <c r="AX91" s="1010"/>
      <c r="AY91" s="1011"/>
      <c r="AZ91" s="1010"/>
      <c r="BA91" s="1011"/>
      <c r="BB91" s="1010"/>
      <c r="BC91" s="1012"/>
      <c r="BD91" s="433"/>
      <c r="BE91" s="1010"/>
      <c r="BF91" s="1011"/>
      <c r="BG91" s="1010"/>
      <c r="BH91" s="1011"/>
      <c r="BI91" s="1010"/>
      <c r="BJ91" s="1011"/>
      <c r="BK91" s="1010"/>
      <c r="BL91" s="1011"/>
      <c r="BM91" s="1010"/>
      <c r="BN91" s="1011"/>
      <c r="BO91" s="1010"/>
      <c r="BP91" s="1011"/>
      <c r="BQ91" s="1010"/>
      <c r="BR91" s="1011"/>
      <c r="BS91" s="1010"/>
      <c r="BT91" s="1011"/>
      <c r="BU91" s="1010"/>
      <c r="BV91" s="1011"/>
      <c r="BW91" s="1010"/>
      <c r="BX91" s="1011"/>
      <c r="BY91" s="1010"/>
      <c r="BZ91" s="1011"/>
      <c r="CA91" s="1010"/>
      <c r="CB91" s="1011"/>
      <c r="CC91" s="1010"/>
      <c r="CD91" s="1012"/>
      <c r="CE91" s="434"/>
      <c r="CF91" s="1010"/>
      <c r="CG91" s="1011"/>
      <c r="CH91" s="1010"/>
      <c r="CI91" s="1011"/>
      <c r="CJ91" s="1010"/>
      <c r="CK91" s="1011"/>
      <c r="CL91" s="1010"/>
      <c r="CM91" s="1011"/>
      <c r="CN91" s="1010"/>
      <c r="CO91" s="1011"/>
      <c r="CP91" s="1010"/>
      <c r="CQ91" s="1011"/>
      <c r="CR91" s="1010"/>
      <c r="CS91" s="1011"/>
      <c r="CT91" s="1010"/>
      <c r="CU91" s="1011"/>
      <c r="CV91" s="1010"/>
      <c r="CW91" s="1011"/>
      <c r="CX91" s="1010"/>
      <c r="CY91" s="1011"/>
      <c r="CZ91" s="1010"/>
      <c r="DA91" s="1011"/>
      <c r="DB91" s="1010"/>
      <c r="DC91" s="1011"/>
      <c r="DD91" s="1010"/>
      <c r="DE91" s="1012"/>
      <c r="DF91" s="816">
        <f t="shared" si="61"/>
        <v>0</v>
      </c>
      <c r="DG91" s="817" t="str">
        <f>IF(DF91=0,"",DF91/DB192)</f>
        <v/>
      </c>
      <c r="DH91" s="544"/>
      <c r="DI91" s="564">
        <v>0</v>
      </c>
      <c r="DJ91" s="564">
        <v>0</v>
      </c>
      <c r="DK91" s="935"/>
      <c r="DL91" s="3255"/>
      <c r="DM91" s="3255"/>
      <c r="DN91" s="3255"/>
      <c r="DO91" s="3255"/>
      <c r="DP91" s="3255"/>
      <c r="DQ91" s="3255"/>
      <c r="DR91" s="3255"/>
      <c r="DS91" s="3255"/>
      <c r="DT91" s="200">
        <v>0</v>
      </c>
      <c r="DU91" s="200">
        <v>0</v>
      </c>
      <c r="DV91" s="200">
        <v>0</v>
      </c>
      <c r="DW91" s="907"/>
    </row>
    <row r="92" spans="2:127" ht="15.95" customHeight="1">
      <c r="B92" s="819" t="s">
        <v>786</v>
      </c>
      <c r="C92" s="1010"/>
      <c r="D92" s="1011"/>
      <c r="E92" s="1010"/>
      <c r="F92" s="1011"/>
      <c r="G92" s="1010"/>
      <c r="H92" s="1011"/>
      <c r="I92" s="1010"/>
      <c r="J92" s="1011"/>
      <c r="K92" s="1010"/>
      <c r="L92" s="1011"/>
      <c r="M92" s="1010"/>
      <c r="N92" s="1011"/>
      <c r="O92" s="1010"/>
      <c r="P92" s="1011"/>
      <c r="Q92" s="1010"/>
      <c r="R92" s="1011"/>
      <c r="S92" s="1010"/>
      <c r="T92" s="1011"/>
      <c r="U92" s="1010"/>
      <c r="V92" s="1011"/>
      <c r="W92" s="1010"/>
      <c r="X92" s="1011"/>
      <c r="Y92" s="1010"/>
      <c r="Z92" s="1011"/>
      <c r="AA92" s="1010"/>
      <c r="AB92" s="1012"/>
      <c r="AC92" s="432"/>
      <c r="AD92" s="1010"/>
      <c r="AE92" s="1011"/>
      <c r="AF92" s="1010"/>
      <c r="AG92" s="1011"/>
      <c r="AH92" s="1010"/>
      <c r="AI92" s="1011"/>
      <c r="AJ92" s="1010"/>
      <c r="AK92" s="1011"/>
      <c r="AL92" s="1010"/>
      <c r="AM92" s="1011"/>
      <c r="AN92" s="1010"/>
      <c r="AO92" s="1011"/>
      <c r="AP92" s="1010"/>
      <c r="AQ92" s="1011"/>
      <c r="AR92" s="1010"/>
      <c r="AS92" s="1011"/>
      <c r="AT92" s="1010"/>
      <c r="AU92" s="1011"/>
      <c r="AV92" s="1010"/>
      <c r="AW92" s="1011"/>
      <c r="AX92" s="1010"/>
      <c r="AY92" s="1011"/>
      <c r="AZ92" s="1010"/>
      <c r="BA92" s="1011"/>
      <c r="BB92" s="1010"/>
      <c r="BC92" s="1012"/>
      <c r="BD92" s="433"/>
      <c r="BE92" s="1010"/>
      <c r="BF92" s="1011"/>
      <c r="BG92" s="1010"/>
      <c r="BH92" s="1011"/>
      <c r="BI92" s="1010"/>
      <c r="BJ92" s="1011"/>
      <c r="BK92" s="1010"/>
      <c r="BL92" s="1011"/>
      <c r="BM92" s="1010"/>
      <c r="BN92" s="1011"/>
      <c r="BO92" s="1010"/>
      <c r="BP92" s="1011"/>
      <c r="BQ92" s="1010"/>
      <c r="BR92" s="1011"/>
      <c r="BS92" s="1010"/>
      <c r="BT92" s="1011"/>
      <c r="BU92" s="1010"/>
      <c r="BV92" s="1011"/>
      <c r="BW92" s="1010"/>
      <c r="BX92" s="1011"/>
      <c r="BY92" s="1010"/>
      <c r="BZ92" s="1011"/>
      <c r="CA92" s="1010"/>
      <c r="CB92" s="1011"/>
      <c r="CC92" s="1010"/>
      <c r="CD92" s="1012"/>
      <c r="CE92" s="434"/>
      <c r="CF92" s="1010"/>
      <c r="CG92" s="1011"/>
      <c r="CH92" s="1010"/>
      <c r="CI92" s="1011"/>
      <c r="CJ92" s="1010"/>
      <c r="CK92" s="1011"/>
      <c r="CL92" s="1010"/>
      <c r="CM92" s="1011"/>
      <c r="CN92" s="1010"/>
      <c r="CO92" s="1011"/>
      <c r="CP92" s="1010"/>
      <c r="CQ92" s="1011"/>
      <c r="CR92" s="1010"/>
      <c r="CS92" s="1011"/>
      <c r="CT92" s="1010"/>
      <c r="CU92" s="1011"/>
      <c r="CV92" s="1010"/>
      <c r="CW92" s="1011"/>
      <c r="CX92" s="1010"/>
      <c r="CY92" s="1011"/>
      <c r="CZ92" s="1010"/>
      <c r="DA92" s="1011"/>
      <c r="DB92" s="1010"/>
      <c r="DC92" s="1011"/>
      <c r="DD92" s="1010"/>
      <c r="DE92" s="1012"/>
      <c r="DF92" s="816">
        <f t="shared" si="61"/>
        <v>0</v>
      </c>
      <c r="DG92" s="817" t="str">
        <f>IF(DF92=0,"",DF92/DB192)</f>
        <v/>
      </c>
      <c r="DH92" s="544"/>
      <c r="DI92" s="564">
        <v>0</v>
      </c>
      <c r="DJ92" s="564">
        <v>0</v>
      </c>
      <c r="DK92" s="935"/>
      <c r="DL92" s="395"/>
      <c r="DM92" s="395"/>
      <c r="DN92" s="395"/>
      <c r="DO92" s="395"/>
      <c r="DP92" s="395"/>
      <c r="DQ92" s="395"/>
      <c r="DR92" s="395"/>
      <c r="DS92" s="395"/>
      <c r="DT92" s="200">
        <v>0</v>
      </c>
      <c r="DU92" s="200">
        <v>0</v>
      </c>
      <c r="DV92" s="200">
        <v>0</v>
      </c>
      <c r="DW92" s="907"/>
    </row>
    <row r="93" spans="2:127" ht="15.95" customHeight="1">
      <c r="B93" s="818" t="s">
        <v>791</v>
      </c>
      <c r="C93" s="1010"/>
      <c r="D93" s="1011"/>
      <c r="E93" s="1010"/>
      <c r="F93" s="1011"/>
      <c r="G93" s="1010"/>
      <c r="H93" s="1011"/>
      <c r="I93" s="1010"/>
      <c r="J93" s="1011"/>
      <c r="K93" s="1010"/>
      <c r="L93" s="1011"/>
      <c r="M93" s="1010"/>
      <c r="N93" s="1011"/>
      <c r="O93" s="1010"/>
      <c r="P93" s="1011"/>
      <c r="Q93" s="1010"/>
      <c r="R93" s="1011"/>
      <c r="S93" s="1010"/>
      <c r="T93" s="1011"/>
      <c r="U93" s="1010"/>
      <c r="V93" s="1011"/>
      <c r="W93" s="1010"/>
      <c r="X93" s="1011"/>
      <c r="Y93" s="1010"/>
      <c r="Z93" s="1011"/>
      <c r="AA93" s="1010"/>
      <c r="AB93" s="1012"/>
      <c r="AC93" s="432"/>
      <c r="AD93" s="1010"/>
      <c r="AE93" s="1011"/>
      <c r="AF93" s="1010"/>
      <c r="AG93" s="1011"/>
      <c r="AH93" s="1010"/>
      <c r="AI93" s="1011"/>
      <c r="AJ93" s="1010"/>
      <c r="AK93" s="1011"/>
      <c r="AL93" s="1010"/>
      <c r="AM93" s="1011"/>
      <c r="AN93" s="1010"/>
      <c r="AO93" s="1011"/>
      <c r="AP93" s="1010"/>
      <c r="AQ93" s="1011"/>
      <c r="AR93" s="1010"/>
      <c r="AS93" s="1011"/>
      <c r="AT93" s="1010"/>
      <c r="AU93" s="1011"/>
      <c r="AV93" s="1010"/>
      <c r="AW93" s="1011"/>
      <c r="AX93" s="1010"/>
      <c r="AY93" s="1011"/>
      <c r="AZ93" s="1010"/>
      <c r="BA93" s="1011"/>
      <c r="BB93" s="1010"/>
      <c r="BC93" s="1012"/>
      <c r="BD93" s="433"/>
      <c r="BE93" s="1010"/>
      <c r="BF93" s="1011"/>
      <c r="BG93" s="1010"/>
      <c r="BH93" s="1011"/>
      <c r="BI93" s="1010"/>
      <c r="BJ93" s="1011"/>
      <c r="BK93" s="1010"/>
      <c r="BL93" s="1011"/>
      <c r="BM93" s="1010"/>
      <c r="BN93" s="1011"/>
      <c r="BO93" s="1010"/>
      <c r="BP93" s="1011"/>
      <c r="BQ93" s="1010"/>
      <c r="BR93" s="1011"/>
      <c r="BS93" s="1010"/>
      <c r="BT93" s="1011"/>
      <c r="BU93" s="1010"/>
      <c r="BV93" s="1011"/>
      <c r="BW93" s="1010"/>
      <c r="BX93" s="1011"/>
      <c r="BY93" s="1010"/>
      <c r="BZ93" s="1011"/>
      <c r="CA93" s="1010"/>
      <c r="CB93" s="1011"/>
      <c r="CC93" s="1010"/>
      <c r="CD93" s="1012"/>
      <c r="CE93" s="434"/>
      <c r="CF93" s="1010"/>
      <c r="CG93" s="1011"/>
      <c r="CH93" s="1010"/>
      <c r="CI93" s="1011"/>
      <c r="CJ93" s="1010"/>
      <c r="CK93" s="1011"/>
      <c r="CL93" s="1010"/>
      <c r="CM93" s="1011"/>
      <c r="CN93" s="1010"/>
      <c r="CO93" s="1011"/>
      <c r="CP93" s="1010"/>
      <c r="CQ93" s="1011"/>
      <c r="CR93" s="1010"/>
      <c r="CS93" s="1011"/>
      <c r="CT93" s="1010"/>
      <c r="CU93" s="1011"/>
      <c r="CV93" s="1010"/>
      <c r="CW93" s="1011"/>
      <c r="CX93" s="1010"/>
      <c r="CY93" s="1011"/>
      <c r="CZ93" s="1010"/>
      <c r="DA93" s="1011"/>
      <c r="DB93" s="1010"/>
      <c r="DC93" s="1011"/>
      <c r="DD93" s="1010"/>
      <c r="DE93" s="1012"/>
      <c r="DF93" s="816">
        <f t="shared" si="61"/>
        <v>0</v>
      </c>
      <c r="DG93" s="817" t="str">
        <f>IF(DF93=0,"",DF93/DB192)</f>
        <v/>
      </c>
      <c r="DH93" s="544"/>
      <c r="DI93" s="564">
        <v>0</v>
      </c>
      <c r="DJ93" s="564">
        <v>0</v>
      </c>
      <c r="DK93" s="935"/>
      <c r="DL93" s="3255" t="s">
        <v>295</v>
      </c>
      <c r="DM93" s="3255"/>
      <c r="DN93" s="3255"/>
      <c r="DO93" s="3255"/>
      <c r="DP93" s="3255"/>
      <c r="DQ93" s="3255"/>
      <c r="DR93" s="3255"/>
      <c r="DS93" s="3255"/>
      <c r="DT93" s="200">
        <v>0</v>
      </c>
      <c r="DU93" s="200">
        <v>0</v>
      </c>
      <c r="DV93" s="200">
        <v>0</v>
      </c>
      <c r="DW93" s="907"/>
    </row>
    <row r="94" spans="2:127" ht="15.95" customHeight="1">
      <c r="B94" s="819" t="s">
        <v>796</v>
      </c>
      <c r="C94" s="1010"/>
      <c r="D94" s="1011"/>
      <c r="E94" s="1010"/>
      <c r="F94" s="1011"/>
      <c r="G94" s="1010"/>
      <c r="H94" s="1011"/>
      <c r="I94" s="1010"/>
      <c r="J94" s="1011"/>
      <c r="K94" s="1010"/>
      <c r="L94" s="1011"/>
      <c r="M94" s="1010"/>
      <c r="N94" s="1011"/>
      <c r="O94" s="1010"/>
      <c r="P94" s="1011"/>
      <c r="Q94" s="1010"/>
      <c r="R94" s="1011"/>
      <c r="S94" s="1010"/>
      <c r="T94" s="1011"/>
      <c r="U94" s="1010"/>
      <c r="V94" s="1011"/>
      <c r="W94" s="1010"/>
      <c r="X94" s="1011"/>
      <c r="Y94" s="1010"/>
      <c r="Z94" s="1011"/>
      <c r="AA94" s="1010"/>
      <c r="AB94" s="1012"/>
      <c r="AC94" s="432"/>
      <c r="AD94" s="1010"/>
      <c r="AE94" s="1011"/>
      <c r="AF94" s="1010"/>
      <c r="AG94" s="1011"/>
      <c r="AH94" s="1010"/>
      <c r="AI94" s="1011"/>
      <c r="AJ94" s="1010"/>
      <c r="AK94" s="1011"/>
      <c r="AL94" s="1010"/>
      <c r="AM94" s="1011"/>
      <c r="AN94" s="1010"/>
      <c r="AO94" s="1011"/>
      <c r="AP94" s="1010"/>
      <c r="AQ94" s="1011"/>
      <c r="AR94" s="1010"/>
      <c r="AS94" s="1011"/>
      <c r="AT94" s="1010"/>
      <c r="AU94" s="1011"/>
      <c r="AV94" s="1010"/>
      <c r="AW94" s="1011"/>
      <c r="AX94" s="1010"/>
      <c r="AY94" s="1011"/>
      <c r="AZ94" s="1010"/>
      <c r="BA94" s="1011"/>
      <c r="BB94" s="1010"/>
      <c r="BC94" s="1012"/>
      <c r="BD94" s="433"/>
      <c r="BE94" s="1010"/>
      <c r="BF94" s="1011"/>
      <c r="BG94" s="1010"/>
      <c r="BH94" s="1011"/>
      <c r="BI94" s="1010"/>
      <c r="BJ94" s="1011"/>
      <c r="BK94" s="1010"/>
      <c r="BL94" s="1011"/>
      <c r="BM94" s="1010"/>
      <c r="BN94" s="1011"/>
      <c r="BO94" s="1010"/>
      <c r="BP94" s="1011"/>
      <c r="BQ94" s="1010"/>
      <c r="BR94" s="1011"/>
      <c r="BS94" s="1010"/>
      <c r="BT94" s="1011"/>
      <c r="BU94" s="1010"/>
      <c r="BV94" s="1011"/>
      <c r="BW94" s="1010"/>
      <c r="BX94" s="1011"/>
      <c r="BY94" s="1010"/>
      <c r="BZ94" s="1011"/>
      <c r="CA94" s="1010"/>
      <c r="CB94" s="1011"/>
      <c r="CC94" s="1010"/>
      <c r="CD94" s="1012"/>
      <c r="CE94" s="434"/>
      <c r="CF94" s="1010"/>
      <c r="CG94" s="1011"/>
      <c r="CH94" s="1010"/>
      <c r="CI94" s="1011"/>
      <c r="CJ94" s="1010"/>
      <c r="CK94" s="1011"/>
      <c r="CL94" s="1010"/>
      <c r="CM94" s="1011"/>
      <c r="CN94" s="1010"/>
      <c r="CO94" s="1011"/>
      <c r="CP94" s="1010"/>
      <c r="CQ94" s="1011"/>
      <c r="CR94" s="1010"/>
      <c r="CS94" s="1011"/>
      <c r="CT94" s="1010"/>
      <c r="CU94" s="1011"/>
      <c r="CV94" s="1010"/>
      <c r="CW94" s="1011"/>
      <c r="CX94" s="1010"/>
      <c r="CY94" s="1011"/>
      <c r="CZ94" s="1010"/>
      <c r="DA94" s="1011"/>
      <c r="DB94" s="1010"/>
      <c r="DC94" s="1011"/>
      <c r="DD94" s="1010"/>
      <c r="DE94" s="1012"/>
      <c r="DF94" s="816">
        <f t="shared" si="61"/>
        <v>0</v>
      </c>
      <c r="DG94" s="817" t="str">
        <f>IF(DF94=0,"",DF94/DB192)</f>
        <v/>
      </c>
      <c r="DH94" s="544"/>
      <c r="DI94" s="564">
        <v>0</v>
      </c>
      <c r="DJ94" s="564">
        <v>0</v>
      </c>
      <c r="DK94" s="935"/>
      <c r="DL94" s="3255"/>
      <c r="DM94" s="3255"/>
      <c r="DN94" s="3255"/>
      <c r="DO94" s="3255"/>
      <c r="DP94" s="3255"/>
      <c r="DQ94" s="3255"/>
      <c r="DR94" s="3255"/>
      <c r="DS94" s="3255"/>
      <c r="DT94" s="200">
        <v>0</v>
      </c>
      <c r="DU94" s="200">
        <v>0</v>
      </c>
      <c r="DV94" s="200">
        <v>0</v>
      </c>
      <c r="DW94" s="907"/>
    </row>
    <row r="95" spans="2:127" ht="15.95" customHeight="1">
      <c r="B95" s="818" t="s">
        <v>727</v>
      </c>
      <c r="C95" s="1010"/>
      <c r="D95" s="1011"/>
      <c r="E95" s="1010"/>
      <c r="F95" s="1011"/>
      <c r="G95" s="1010"/>
      <c r="H95" s="1011"/>
      <c r="I95" s="1010"/>
      <c r="J95" s="1011"/>
      <c r="K95" s="1010"/>
      <c r="L95" s="1011"/>
      <c r="M95" s="1010"/>
      <c r="N95" s="1011"/>
      <c r="O95" s="1010"/>
      <c r="P95" s="1011"/>
      <c r="Q95" s="1010"/>
      <c r="R95" s="1011"/>
      <c r="S95" s="1010"/>
      <c r="T95" s="1011"/>
      <c r="U95" s="1010"/>
      <c r="V95" s="1011"/>
      <c r="W95" s="1010"/>
      <c r="X95" s="1011"/>
      <c r="Y95" s="1010"/>
      <c r="Z95" s="1011"/>
      <c r="AA95" s="1010"/>
      <c r="AB95" s="1012"/>
      <c r="AC95" s="432"/>
      <c r="AD95" s="1010"/>
      <c r="AE95" s="1011"/>
      <c r="AF95" s="1010"/>
      <c r="AG95" s="1011"/>
      <c r="AH95" s="1010"/>
      <c r="AI95" s="1011"/>
      <c r="AJ95" s="1010"/>
      <c r="AK95" s="1011"/>
      <c r="AL95" s="1010"/>
      <c r="AM95" s="1011"/>
      <c r="AN95" s="1010"/>
      <c r="AO95" s="1011"/>
      <c r="AP95" s="1010"/>
      <c r="AQ95" s="1011"/>
      <c r="AR95" s="1010"/>
      <c r="AS95" s="1011"/>
      <c r="AT95" s="1010"/>
      <c r="AU95" s="1011"/>
      <c r="AV95" s="1010"/>
      <c r="AW95" s="1011"/>
      <c r="AX95" s="1010"/>
      <c r="AY95" s="1011"/>
      <c r="AZ95" s="1010"/>
      <c r="BA95" s="1011"/>
      <c r="BB95" s="1010"/>
      <c r="BC95" s="1012"/>
      <c r="BD95" s="433"/>
      <c r="BE95" s="1010"/>
      <c r="BF95" s="1011"/>
      <c r="BG95" s="1010"/>
      <c r="BH95" s="1011"/>
      <c r="BI95" s="1010"/>
      <c r="BJ95" s="1011"/>
      <c r="BK95" s="1010"/>
      <c r="BL95" s="1011"/>
      <c r="BM95" s="1010"/>
      <c r="BN95" s="1011"/>
      <c r="BO95" s="1010"/>
      <c r="BP95" s="1011"/>
      <c r="BQ95" s="1010"/>
      <c r="BR95" s="1011"/>
      <c r="BS95" s="1010"/>
      <c r="BT95" s="1011"/>
      <c r="BU95" s="1010"/>
      <c r="BV95" s="1011"/>
      <c r="BW95" s="1010"/>
      <c r="BX95" s="1011"/>
      <c r="BY95" s="1010"/>
      <c r="BZ95" s="1011"/>
      <c r="CA95" s="1010"/>
      <c r="CB95" s="1011"/>
      <c r="CC95" s="1010"/>
      <c r="CD95" s="1012"/>
      <c r="CE95" s="434"/>
      <c r="CF95" s="1010"/>
      <c r="CG95" s="1011"/>
      <c r="CH95" s="1010"/>
      <c r="CI95" s="1011"/>
      <c r="CJ95" s="1010"/>
      <c r="CK95" s="1011"/>
      <c r="CL95" s="1010"/>
      <c r="CM95" s="1011"/>
      <c r="CN95" s="1010"/>
      <c r="CO95" s="1011"/>
      <c r="CP95" s="1010"/>
      <c r="CQ95" s="1011"/>
      <c r="CR95" s="1010"/>
      <c r="CS95" s="1011"/>
      <c r="CT95" s="1010"/>
      <c r="CU95" s="1011"/>
      <c r="CV95" s="1010"/>
      <c r="CW95" s="1011"/>
      <c r="CX95" s="1010"/>
      <c r="CY95" s="1011"/>
      <c r="CZ95" s="1010"/>
      <c r="DA95" s="1011"/>
      <c r="DB95" s="1010"/>
      <c r="DC95" s="1011"/>
      <c r="DD95" s="1010"/>
      <c r="DE95" s="1012"/>
      <c r="DF95" s="816">
        <f t="shared" si="61"/>
        <v>0</v>
      </c>
      <c r="DG95" s="817" t="str">
        <f>IF(DF95=0,"",DF95/DB192)</f>
        <v/>
      </c>
      <c r="DH95" s="544"/>
      <c r="DI95" s="564">
        <v>0</v>
      </c>
      <c r="DJ95" s="564">
        <v>0</v>
      </c>
      <c r="DK95" s="935"/>
      <c r="DL95" s="395"/>
      <c r="DM95" s="395"/>
      <c r="DN95" s="395"/>
      <c r="DO95" s="395"/>
      <c r="DP95" s="395"/>
      <c r="DQ95" s="395"/>
      <c r="DR95" s="395"/>
      <c r="DS95" s="395"/>
      <c r="DT95" s="200">
        <v>0</v>
      </c>
      <c r="DU95" s="200">
        <v>0</v>
      </c>
      <c r="DV95" s="200">
        <v>0</v>
      </c>
      <c r="DW95" s="907"/>
    </row>
    <row r="96" spans="2:127" ht="15.95" customHeight="1">
      <c r="B96" s="818" t="s">
        <v>800</v>
      </c>
      <c r="C96" s="1010"/>
      <c r="D96" s="1011"/>
      <c r="E96" s="1010"/>
      <c r="F96" s="1011"/>
      <c r="G96" s="1010"/>
      <c r="H96" s="1011"/>
      <c r="I96" s="1010"/>
      <c r="J96" s="1011"/>
      <c r="K96" s="1010"/>
      <c r="L96" s="1011"/>
      <c r="M96" s="1010"/>
      <c r="N96" s="1011"/>
      <c r="O96" s="1010"/>
      <c r="P96" s="1011"/>
      <c r="Q96" s="1010"/>
      <c r="R96" s="1011"/>
      <c r="S96" s="1010"/>
      <c r="T96" s="1011"/>
      <c r="U96" s="1010"/>
      <c r="V96" s="1011"/>
      <c r="W96" s="1010"/>
      <c r="X96" s="1011"/>
      <c r="Y96" s="1010"/>
      <c r="Z96" s="1011"/>
      <c r="AA96" s="1010"/>
      <c r="AB96" s="1012"/>
      <c r="AC96" s="432"/>
      <c r="AD96" s="1010"/>
      <c r="AE96" s="1011"/>
      <c r="AF96" s="1010"/>
      <c r="AG96" s="1011"/>
      <c r="AH96" s="1010"/>
      <c r="AI96" s="1011"/>
      <c r="AJ96" s="1010"/>
      <c r="AK96" s="1011"/>
      <c r="AL96" s="1010"/>
      <c r="AM96" s="1011"/>
      <c r="AN96" s="1010"/>
      <c r="AO96" s="1011"/>
      <c r="AP96" s="1010"/>
      <c r="AQ96" s="1011"/>
      <c r="AR96" s="1010"/>
      <c r="AS96" s="1011"/>
      <c r="AT96" s="1010"/>
      <c r="AU96" s="1011"/>
      <c r="AV96" s="1010"/>
      <c r="AW96" s="1011"/>
      <c r="AX96" s="1010"/>
      <c r="AY96" s="1011"/>
      <c r="AZ96" s="1010"/>
      <c r="BA96" s="1011"/>
      <c r="BB96" s="1010"/>
      <c r="BC96" s="1012"/>
      <c r="BD96" s="433"/>
      <c r="BE96" s="1010"/>
      <c r="BF96" s="1011"/>
      <c r="BG96" s="1010"/>
      <c r="BH96" s="1011"/>
      <c r="BI96" s="1010"/>
      <c r="BJ96" s="1011"/>
      <c r="BK96" s="1010"/>
      <c r="BL96" s="1011"/>
      <c r="BM96" s="1010"/>
      <c r="BN96" s="1011"/>
      <c r="BO96" s="1010"/>
      <c r="BP96" s="1011"/>
      <c r="BQ96" s="1010"/>
      <c r="BR96" s="1011"/>
      <c r="BS96" s="1010"/>
      <c r="BT96" s="1011"/>
      <c r="BU96" s="1010"/>
      <c r="BV96" s="1011"/>
      <c r="BW96" s="1010"/>
      <c r="BX96" s="1011"/>
      <c r="BY96" s="1010"/>
      <c r="BZ96" s="1011"/>
      <c r="CA96" s="1010"/>
      <c r="CB96" s="1011"/>
      <c r="CC96" s="1010"/>
      <c r="CD96" s="1012"/>
      <c r="CE96" s="434"/>
      <c r="CF96" s="1010"/>
      <c r="CG96" s="1011"/>
      <c r="CH96" s="1010"/>
      <c r="CI96" s="1011"/>
      <c r="CJ96" s="1010"/>
      <c r="CK96" s="1011"/>
      <c r="CL96" s="1010"/>
      <c r="CM96" s="1011"/>
      <c r="CN96" s="1010"/>
      <c r="CO96" s="1011"/>
      <c r="CP96" s="1010"/>
      <c r="CQ96" s="1011"/>
      <c r="CR96" s="1010"/>
      <c r="CS96" s="1011"/>
      <c r="CT96" s="1010"/>
      <c r="CU96" s="1011"/>
      <c r="CV96" s="1010"/>
      <c r="CW96" s="1011"/>
      <c r="CX96" s="1010"/>
      <c r="CY96" s="1011"/>
      <c r="CZ96" s="1010"/>
      <c r="DA96" s="1011"/>
      <c r="DB96" s="1010"/>
      <c r="DC96" s="1011"/>
      <c r="DD96" s="1010"/>
      <c r="DE96" s="1012"/>
      <c r="DF96" s="816">
        <f t="shared" si="61"/>
        <v>0</v>
      </c>
      <c r="DG96" s="817" t="str">
        <f>IF(DF96=0,"",DF96/DB192)</f>
        <v/>
      </c>
      <c r="DH96" s="544"/>
      <c r="DI96" s="564">
        <v>0</v>
      </c>
      <c r="DJ96" s="564">
        <v>0</v>
      </c>
      <c r="DK96" s="935"/>
      <c r="DL96" s="364" t="s">
        <v>296</v>
      </c>
      <c r="DM96" s="1013"/>
      <c r="DN96" s="1013"/>
      <c r="DO96" s="1013"/>
      <c r="DP96" s="1013"/>
      <c r="DQ96" s="1013"/>
      <c r="DR96" s="1013"/>
      <c r="DS96" s="1013"/>
      <c r="DT96" s="200">
        <v>0</v>
      </c>
      <c r="DU96" s="200">
        <v>0</v>
      </c>
      <c r="DV96" s="200">
        <v>0</v>
      </c>
      <c r="DW96" s="907"/>
    </row>
    <row r="97" spans="2:127" ht="15.95" customHeight="1">
      <c r="B97" s="818" t="s">
        <v>804</v>
      </c>
      <c r="C97" s="1010"/>
      <c r="D97" s="1011"/>
      <c r="E97" s="1010"/>
      <c r="F97" s="1011"/>
      <c r="G97" s="1010"/>
      <c r="H97" s="1011"/>
      <c r="I97" s="1010"/>
      <c r="J97" s="1011"/>
      <c r="K97" s="1010"/>
      <c r="L97" s="1011"/>
      <c r="M97" s="1010"/>
      <c r="N97" s="1011"/>
      <c r="O97" s="1010"/>
      <c r="P97" s="1011"/>
      <c r="Q97" s="1010"/>
      <c r="R97" s="1011"/>
      <c r="S97" s="1010"/>
      <c r="T97" s="1011"/>
      <c r="U97" s="1010"/>
      <c r="V97" s="1011"/>
      <c r="W97" s="1010"/>
      <c r="X97" s="1011"/>
      <c r="Y97" s="1010"/>
      <c r="Z97" s="1011"/>
      <c r="AA97" s="1010"/>
      <c r="AB97" s="1012"/>
      <c r="AC97" s="432"/>
      <c r="AD97" s="1010"/>
      <c r="AE97" s="1011"/>
      <c r="AF97" s="1010"/>
      <c r="AG97" s="1011"/>
      <c r="AH97" s="1010"/>
      <c r="AI97" s="1011"/>
      <c r="AJ97" s="1010"/>
      <c r="AK97" s="1011"/>
      <c r="AL97" s="1010"/>
      <c r="AM97" s="1011"/>
      <c r="AN97" s="1010"/>
      <c r="AO97" s="1011"/>
      <c r="AP97" s="1010"/>
      <c r="AQ97" s="1011"/>
      <c r="AR97" s="1010"/>
      <c r="AS97" s="1011"/>
      <c r="AT97" s="1010"/>
      <c r="AU97" s="1011"/>
      <c r="AV97" s="1010"/>
      <c r="AW97" s="1011"/>
      <c r="AX97" s="1010"/>
      <c r="AY97" s="1011"/>
      <c r="AZ97" s="1010"/>
      <c r="BA97" s="1011"/>
      <c r="BB97" s="1010"/>
      <c r="BC97" s="1012"/>
      <c r="BD97" s="433"/>
      <c r="BE97" s="1010"/>
      <c r="BF97" s="1011"/>
      <c r="BG97" s="1010"/>
      <c r="BH97" s="1011"/>
      <c r="BI97" s="1010"/>
      <c r="BJ97" s="1011"/>
      <c r="BK97" s="1010"/>
      <c r="BL97" s="1011"/>
      <c r="BM97" s="1010"/>
      <c r="BN97" s="1011"/>
      <c r="BO97" s="1010"/>
      <c r="BP97" s="1011"/>
      <c r="BQ97" s="1010"/>
      <c r="BR97" s="1011"/>
      <c r="BS97" s="1010"/>
      <c r="BT97" s="1011"/>
      <c r="BU97" s="1010"/>
      <c r="BV97" s="1011"/>
      <c r="BW97" s="1010"/>
      <c r="BX97" s="1011"/>
      <c r="BY97" s="1010"/>
      <c r="BZ97" s="1011"/>
      <c r="CA97" s="1010"/>
      <c r="CB97" s="1011"/>
      <c r="CC97" s="1010"/>
      <c r="CD97" s="1012"/>
      <c r="CE97" s="434"/>
      <c r="CF97" s="1010"/>
      <c r="CG97" s="1011"/>
      <c r="CH97" s="1010"/>
      <c r="CI97" s="1011"/>
      <c r="CJ97" s="1010"/>
      <c r="CK97" s="1011"/>
      <c r="CL97" s="1010"/>
      <c r="CM97" s="1011"/>
      <c r="CN97" s="1010"/>
      <c r="CO97" s="1011"/>
      <c r="CP97" s="1010"/>
      <c r="CQ97" s="1011"/>
      <c r="CR97" s="1010"/>
      <c r="CS97" s="1011"/>
      <c r="CT97" s="1010"/>
      <c r="CU97" s="1011"/>
      <c r="CV97" s="1010"/>
      <c r="CW97" s="1011"/>
      <c r="CX97" s="1010"/>
      <c r="CY97" s="1011"/>
      <c r="CZ97" s="1010"/>
      <c r="DA97" s="1011"/>
      <c r="DB97" s="1010"/>
      <c r="DC97" s="1011"/>
      <c r="DD97" s="1010"/>
      <c r="DE97" s="1012"/>
      <c r="DF97" s="816">
        <f t="shared" si="61"/>
        <v>0</v>
      </c>
      <c r="DG97" s="817" t="str">
        <f>IF(DF97=0,"",DF97/DB192)</f>
        <v/>
      </c>
      <c r="DH97" s="544"/>
      <c r="DI97" s="564">
        <v>0</v>
      </c>
      <c r="DJ97" s="564">
        <v>0</v>
      </c>
      <c r="DK97" s="935"/>
      <c r="DL97" s="395"/>
      <c r="DM97" s="395"/>
      <c r="DN97" s="395"/>
      <c r="DO97" s="395"/>
      <c r="DP97" s="395"/>
      <c r="DQ97" s="395"/>
      <c r="DR97" s="395"/>
      <c r="DS97" s="395"/>
      <c r="DT97" s="200">
        <v>0</v>
      </c>
      <c r="DU97" s="200">
        <v>0</v>
      </c>
      <c r="DV97" s="200">
        <v>0</v>
      </c>
      <c r="DW97" s="907"/>
    </row>
    <row r="98" spans="2:127" ht="15.95" customHeight="1">
      <c r="B98" s="818" t="s">
        <v>808</v>
      </c>
      <c r="C98" s="1010"/>
      <c r="D98" s="1011"/>
      <c r="E98" s="1010"/>
      <c r="F98" s="1011"/>
      <c r="G98" s="1010"/>
      <c r="H98" s="1011"/>
      <c r="I98" s="1010"/>
      <c r="J98" s="1011"/>
      <c r="K98" s="1010"/>
      <c r="L98" s="1011"/>
      <c r="M98" s="1010"/>
      <c r="N98" s="1011"/>
      <c r="O98" s="1010"/>
      <c r="P98" s="1011"/>
      <c r="Q98" s="1010"/>
      <c r="R98" s="1011"/>
      <c r="S98" s="1010"/>
      <c r="T98" s="1011"/>
      <c r="U98" s="1010"/>
      <c r="V98" s="1011"/>
      <c r="W98" s="1010"/>
      <c r="X98" s="1011"/>
      <c r="Y98" s="1010"/>
      <c r="Z98" s="1011"/>
      <c r="AA98" s="1010"/>
      <c r="AB98" s="1012"/>
      <c r="AC98" s="432"/>
      <c r="AD98" s="1010"/>
      <c r="AE98" s="1011"/>
      <c r="AF98" s="1010"/>
      <c r="AG98" s="1011"/>
      <c r="AH98" s="1010"/>
      <c r="AI98" s="1011"/>
      <c r="AJ98" s="1010"/>
      <c r="AK98" s="1011"/>
      <c r="AL98" s="1010"/>
      <c r="AM98" s="1011"/>
      <c r="AN98" s="1010"/>
      <c r="AO98" s="1011"/>
      <c r="AP98" s="1010"/>
      <c r="AQ98" s="1011"/>
      <c r="AR98" s="1010"/>
      <c r="AS98" s="1011"/>
      <c r="AT98" s="1010"/>
      <c r="AU98" s="1011"/>
      <c r="AV98" s="1010"/>
      <c r="AW98" s="1011"/>
      <c r="AX98" s="1010"/>
      <c r="AY98" s="1011"/>
      <c r="AZ98" s="1010"/>
      <c r="BA98" s="1011"/>
      <c r="BB98" s="1010"/>
      <c r="BC98" s="1012"/>
      <c r="BD98" s="433"/>
      <c r="BE98" s="1010"/>
      <c r="BF98" s="1011"/>
      <c r="BG98" s="1010"/>
      <c r="BH98" s="1011"/>
      <c r="BI98" s="1010"/>
      <c r="BJ98" s="1011"/>
      <c r="BK98" s="1010"/>
      <c r="BL98" s="1011"/>
      <c r="BM98" s="1010"/>
      <c r="BN98" s="1011"/>
      <c r="BO98" s="1010"/>
      <c r="BP98" s="1011"/>
      <c r="BQ98" s="1010"/>
      <c r="BR98" s="1011"/>
      <c r="BS98" s="1010"/>
      <c r="BT98" s="1011"/>
      <c r="BU98" s="1010"/>
      <c r="BV98" s="1011"/>
      <c r="BW98" s="1010"/>
      <c r="BX98" s="1011"/>
      <c r="BY98" s="1010"/>
      <c r="BZ98" s="1011"/>
      <c r="CA98" s="1010"/>
      <c r="CB98" s="1011"/>
      <c r="CC98" s="1010"/>
      <c r="CD98" s="1012"/>
      <c r="CE98" s="434"/>
      <c r="CF98" s="1010"/>
      <c r="CG98" s="1011"/>
      <c r="CH98" s="1010"/>
      <c r="CI98" s="1011"/>
      <c r="CJ98" s="1010"/>
      <c r="CK98" s="1011"/>
      <c r="CL98" s="1010"/>
      <c r="CM98" s="1011"/>
      <c r="CN98" s="1010"/>
      <c r="CO98" s="1011"/>
      <c r="CP98" s="1010"/>
      <c r="CQ98" s="1011"/>
      <c r="CR98" s="1010"/>
      <c r="CS98" s="1011"/>
      <c r="CT98" s="1010"/>
      <c r="CU98" s="1011"/>
      <c r="CV98" s="1010"/>
      <c r="CW98" s="1011"/>
      <c r="CX98" s="1010"/>
      <c r="CY98" s="1011"/>
      <c r="CZ98" s="1010"/>
      <c r="DA98" s="1011"/>
      <c r="DB98" s="1010"/>
      <c r="DC98" s="1011"/>
      <c r="DD98" s="1010"/>
      <c r="DE98" s="1012"/>
      <c r="DF98" s="816">
        <f t="shared" si="61"/>
        <v>0</v>
      </c>
      <c r="DG98" s="817" t="str">
        <f>IF(DF98=0,"",DF98/DB192)</f>
        <v/>
      </c>
      <c r="DH98" s="544"/>
      <c r="DI98" s="564">
        <v>0</v>
      </c>
      <c r="DJ98" s="564">
        <v>0</v>
      </c>
      <c r="DK98" s="935"/>
      <c r="DL98" s="3255" t="s">
        <v>297</v>
      </c>
      <c r="DM98" s="3255"/>
      <c r="DN98" s="3255"/>
      <c r="DO98" s="3255"/>
      <c r="DP98" s="3255"/>
      <c r="DQ98" s="3255"/>
      <c r="DR98" s="3255"/>
      <c r="DS98" s="3255"/>
      <c r="DT98" s="200">
        <v>0</v>
      </c>
      <c r="DU98" s="200">
        <v>0</v>
      </c>
      <c r="DV98" s="200">
        <v>0</v>
      </c>
      <c r="DW98" s="907"/>
    </row>
    <row r="99" spans="2:127" ht="15.95" customHeight="1">
      <c r="B99" s="818" t="s">
        <v>811</v>
      </c>
      <c r="C99" s="1010"/>
      <c r="D99" s="1011"/>
      <c r="E99" s="1010"/>
      <c r="F99" s="1011"/>
      <c r="G99" s="1010"/>
      <c r="H99" s="1011"/>
      <c r="I99" s="1010"/>
      <c r="J99" s="1011"/>
      <c r="K99" s="1010"/>
      <c r="L99" s="1011"/>
      <c r="M99" s="1010"/>
      <c r="N99" s="1011"/>
      <c r="O99" s="1010"/>
      <c r="P99" s="1011"/>
      <c r="Q99" s="1010"/>
      <c r="R99" s="1011"/>
      <c r="S99" s="1010"/>
      <c r="T99" s="1011"/>
      <c r="U99" s="1010"/>
      <c r="V99" s="1011"/>
      <c r="W99" s="1010"/>
      <c r="X99" s="1011"/>
      <c r="Y99" s="1010"/>
      <c r="Z99" s="1011"/>
      <c r="AA99" s="1010"/>
      <c r="AB99" s="1012"/>
      <c r="AC99" s="432"/>
      <c r="AD99" s="1010"/>
      <c r="AE99" s="1011"/>
      <c r="AF99" s="1010"/>
      <c r="AG99" s="1011"/>
      <c r="AH99" s="1010"/>
      <c r="AI99" s="1011"/>
      <c r="AJ99" s="1010"/>
      <c r="AK99" s="1011"/>
      <c r="AL99" s="1010"/>
      <c r="AM99" s="1011"/>
      <c r="AN99" s="1010"/>
      <c r="AO99" s="1011"/>
      <c r="AP99" s="1010"/>
      <c r="AQ99" s="1011"/>
      <c r="AR99" s="1010"/>
      <c r="AS99" s="1011"/>
      <c r="AT99" s="1010"/>
      <c r="AU99" s="1011"/>
      <c r="AV99" s="1010"/>
      <c r="AW99" s="1011"/>
      <c r="AX99" s="1010"/>
      <c r="AY99" s="1011"/>
      <c r="AZ99" s="1010"/>
      <c r="BA99" s="1011"/>
      <c r="BB99" s="1010"/>
      <c r="BC99" s="1012"/>
      <c r="BD99" s="433"/>
      <c r="BE99" s="1010"/>
      <c r="BF99" s="1011"/>
      <c r="BG99" s="1010"/>
      <c r="BH99" s="1011"/>
      <c r="BI99" s="1010"/>
      <c r="BJ99" s="1011"/>
      <c r="BK99" s="1010"/>
      <c r="BL99" s="1011"/>
      <c r="BM99" s="1010"/>
      <c r="BN99" s="1011"/>
      <c r="BO99" s="1010"/>
      <c r="BP99" s="1011"/>
      <c r="BQ99" s="1010"/>
      <c r="BR99" s="1011"/>
      <c r="BS99" s="1010"/>
      <c r="BT99" s="1011"/>
      <c r="BU99" s="1010"/>
      <c r="BV99" s="1011"/>
      <c r="BW99" s="1010"/>
      <c r="BX99" s="1011"/>
      <c r="BY99" s="1010"/>
      <c r="BZ99" s="1011"/>
      <c r="CA99" s="1010"/>
      <c r="CB99" s="1011"/>
      <c r="CC99" s="1010"/>
      <c r="CD99" s="1012"/>
      <c r="CE99" s="434"/>
      <c r="CF99" s="1010"/>
      <c r="CG99" s="1011"/>
      <c r="CH99" s="1010"/>
      <c r="CI99" s="1011"/>
      <c r="CJ99" s="1010"/>
      <c r="CK99" s="1011"/>
      <c r="CL99" s="1010"/>
      <c r="CM99" s="1011"/>
      <c r="CN99" s="1010"/>
      <c r="CO99" s="1011"/>
      <c r="CP99" s="1010"/>
      <c r="CQ99" s="1011"/>
      <c r="CR99" s="1010"/>
      <c r="CS99" s="1011"/>
      <c r="CT99" s="1010"/>
      <c r="CU99" s="1011"/>
      <c r="CV99" s="1010"/>
      <c r="CW99" s="1011"/>
      <c r="CX99" s="1010"/>
      <c r="CY99" s="1011"/>
      <c r="CZ99" s="1010"/>
      <c r="DA99" s="1011"/>
      <c r="DB99" s="1010"/>
      <c r="DC99" s="1011"/>
      <c r="DD99" s="1010"/>
      <c r="DE99" s="1012"/>
      <c r="DF99" s="816">
        <f t="shared" si="61"/>
        <v>0</v>
      </c>
      <c r="DG99" s="817" t="str">
        <f>IF(DF99=0,"",DF99/DB192)</f>
        <v/>
      </c>
      <c r="DH99" s="544"/>
      <c r="DI99" s="564">
        <v>0</v>
      </c>
      <c r="DJ99" s="564">
        <v>0</v>
      </c>
      <c r="DK99" s="935"/>
      <c r="DL99" s="3255">
        <v>0</v>
      </c>
      <c r="DM99" s="3255">
        <v>0</v>
      </c>
      <c r="DN99" s="3255">
        <v>0</v>
      </c>
      <c r="DO99" s="3255">
        <v>0</v>
      </c>
      <c r="DP99" s="3255">
        <v>0</v>
      </c>
      <c r="DQ99" s="3255">
        <v>0</v>
      </c>
      <c r="DR99" s="3255">
        <v>0</v>
      </c>
      <c r="DS99" s="3255">
        <v>0</v>
      </c>
      <c r="DT99" s="200">
        <v>0</v>
      </c>
      <c r="DU99" s="200">
        <v>0</v>
      </c>
      <c r="DV99" s="200">
        <v>0</v>
      </c>
      <c r="DW99" s="907"/>
    </row>
    <row r="100" spans="2:127" ht="15.95" customHeight="1">
      <c r="B100" s="818" t="s">
        <v>814</v>
      </c>
      <c r="C100" s="1010"/>
      <c r="D100" s="1011"/>
      <c r="E100" s="1010"/>
      <c r="F100" s="1011"/>
      <c r="G100" s="1010"/>
      <c r="H100" s="1011"/>
      <c r="I100" s="1010"/>
      <c r="J100" s="1011"/>
      <c r="K100" s="1010"/>
      <c r="L100" s="1011"/>
      <c r="M100" s="1010"/>
      <c r="N100" s="1011"/>
      <c r="O100" s="1010"/>
      <c r="P100" s="1011"/>
      <c r="Q100" s="1010"/>
      <c r="R100" s="1011"/>
      <c r="S100" s="1010"/>
      <c r="T100" s="1011"/>
      <c r="U100" s="1010"/>
      <c r="V100" s="1011"/>
      <c r="W100" s="1010"/>
      <c r="X100" s="1011"/>
      <c r="Y100" s="1010"/>
      <c r="Z100" s="1011"/>
      <c r="AA100" s="1010"/>
      <c r="AB100" s="1012"/>
      <c r="AC100" s="432"/>
      <c r="AD100" s="1010"/>
      <c r="AE100" s="1011"/>
      <c r="AF100" s="1010"/>
      <c r="AG100" s="1011"/>
      <c r="AH100" s="1010"/>
      <c r="AI100" s="1011"/>
      <c r="AJ100" s="1010"/>
      <c r="AK100" s="1011"/>
      <c r="AL100" s="1010"/>
      <c r="AM100" s="1011"/>
      <c r="AN100" s="1010"/>
      <c r="AO100" s="1011"/>
      <c r="AP100" s="1010"/>
      <c r="AQ100" s="1011"/>
      <c r="AR100" s="1010"/>
      <c r="AS100" s="1011"/>
      <c r="AT100" s="1010"/>
      <c r="AU100" s="1011"/>
      <c r="AV100" s="1010"/>
      <c r="AW100" s="1011"/>
      <c r="AX100" s="1010"/>
      <c r="AY100" s="1011"/>
      <c r="AZ100" s="1010"/>
      <c r="BA100" s="1011"/>
      <c r="BB100" s="1010"/>
      <c r="BC100" s="1012"/>
      <c r="BD100" s="433"/>
      <c r="BE100" s="1010"/>
      <c r="BF100" s="1011"/>
      <c r="BG100" s="1010"/>
      <c r="BH100" s="1011"/>
      <c r="BI100" s="1010"/>
      <c r="BJ100" s="1011"/>
      <c r="BK100" s="1010"/>
      <c r="BL100" s="1011"/>
      <c r="BM100" s="1010"/>
      <c r="BN100" s="1011"/>
      <c r="BO100" s="1010"/>
      <c r="BP100" s="1011"/>
      <c r="BQ100" s="1010"/>
      <c r="BR100" s="1011"/>
      <c r="BS100" s="1010"/>
      <c r="BT100" s="1011"/>
      <c r="BU100" s="1010"/>
      <c r="BV100" s="1011"/>
      <c r="BW100" s="1010"/>
      <c r="BX100" s="1011"/>
      <c r="BY100" s="1010"/>
      <c r="BZ100" s="1011"/>
      <c r="CA100" s="1010"/>
      <c r="CB100" s="1011"/>
      <c r="CC100" s="1010"/>
      <c r="CD100" s="1012"/>
      <c r="CE100" s="434"/>
      <c r="CF100" s="1010"/>
      <c r="CG100" s="1011"/>
      <c r="CH100" s="1010"/>
      <c r="CI100" s="1011"/>
      <c r="CJ100" s="1010"/>
      <c r="CK100" s="1011"/>
      <c r="CL100" s="1010"/>
      <c r="CM100" s="1011"/>
      <c r="CN100" s="1010"/>
      <c r="CO100" s="1011"/>
      <c r="CP100" s="1010"/>
      <c r="CQ100" s="1011"/>
      <c r="CR100" s="1010"/>
      <c r="CS100" s="1011"/>
      <c r="CT100" s="1010"/>
      <c r="CU100" s="1011"/>
      <c r="CV100" s="1010"/>
      <c r="CW100" s="1011"/>
      <c r="CX100" s="1010"/>
      <c r="CY100" s="1011"/>
      <c r="CZ100" s="1010"/>
      <c r="DA100" s="1011"/>
      <c r="DB100" s="1010"/>
      <c r="DC100" s="1011"/>
      <c r="DD100" s="1010"/>
      <c r="DE100" s="1012"/>
      <c r="DF100" s="816">
        <f t="shared" si="61"/>
        <v>0</v>
      </c>
      <c r="DG100" s="817" t="str">
        <f>IF(DF100=0,"",DF100/DB192)</f>
        <v/>
      </c>
      <c r="DH100" s="544"/>
      <c r="DI100" s="564">
        <v>0</v>
      </c>
      <c r="DJ100" s="564">
        <v>0</v>
      </c>
      <c r="DK100" s="935"/>
      <c r="DL100" s="200">
        <v>0</v>
      </c>
      <c r="DM100" s="200">
        <v>0</v>
      </c>
      <c r="DN100" s="200">
        <v>0</v>
      </c>
      <c r="DO100" s="200">
        <v>0</v>
      </c>
      <c r="DP100" s="200">
        <v>0</v>
      </c>
      <c r="DQ100" s="200">
        <v>0</v>
      </c>
      <c r="DR100" s="200">
        <v>0</v>
      </c>
      <c r="DS100" s="200">
        <v>0</v>
      </c>
      <c r="DT100" s="200">
        <v>0</v>
      </c>
      <c r="DU100" s="200">
        <v>0</v>
      </c>
      <c r="DV100" s="200">
        <v>0</v>
      </c>
      <c r="DW100" s="907"/>
    </row>
    <row r="101" spans="2:127" ht="15.95" customHeight="1">
      <c r="B101" s="818" t="s">
        <v>817</v>
      </c>
      <c r="C101" s="1010"/>
      <c r="D101" s="1011"/>
      <c r="E101" s="1010"/>
      <c r="F101" s="1011"/>
      <c r="G101" s="1010"/>
      <c r="H101" s="1011"/>
      <c r="I101" s="1010"/>
      <c r="J101" s="1011"/>
      <c r="K101" s="1010"/>
      <c r="L101" s="1011"/>
      <c r="M101" s="1010"/>
      <c r="N101" s="1011"/>
      <c r="O101" s="1010"/>
      <c r="P101" s="1011"/>
      <c r="Q101" s="1010"/>
      <c r="R101" s="1011"/>
      <c r="S101" s="1010"/>
      <c r="T101" s="1011"/>
      <c r="U101" s="1010"/>
      <c r="V101" s="1011"/>
      <c r="W101" s="1010"/>
      <c r="X101" s="1011"/>
      <c r="Y101" s="1010"/>
      <c r="Z101" s="1011"/>
      <c r="AA101" s="1010"/>
      <c r="AB101" s="1012"/>
      <c r="AC101" s="432"/>
      <c r="AD101" s="1010"/>
      <c r="AE101" s="1011"/>
      <c r="AF101" s="1010"/>
      <c r="AG101" s="1011"/>
      <c r="AH101" s="1010"/>
      <c r="AI101" s="1011"/>
      <c r="AJ101" s="1010"/>
      <c r="AK101" s="1011"/>
      <c r="AL101" s="1010"/>
      <c r="AM101" s="1011"/>
      <c r="AN101" s="1010"/>
      <c r="AO101" s="1011"/>
      <c r="AP101" s="1010"/>
      <c r="AQ101" s="1011"/>
      <c r="AR101" s="1010"/>
      <c r="AS101" s="1011"/>
      <c r="AT101" s="1010"/>
      <c r="AU101" s="1011"/>
      <c r="AV101" s="1010"/>
      <c r="AW101" s="1011"/>
      <c r="AX101" s="1010"/>
      <c r="AY101" s="1011"/>
      <c r="AZ101" s="1010"/>
      <c r="BA101" s="1011"/>
      <c r="BB101" s="1010"/>
      <c r="BC101" s="1012"/>
      <c r="BD101" s="433"/>
      <c r="BE101" s="1010"/>
      <c r="BF101" s="1011"/>
      <c r="BG101" s="1010"/>
      <c r="BH101" s="1011"/>
      <c r="BI101" s="1010"/>
      <c r="BJ101" s="1011"/>
      <c r="BK101" s="1010"/>
      <c r="BL101" s="1011"/>
      <c r="BM101" s="1010"/>
      <c r="BN101" s="1011"/>
      <c r="BO101" s="1010"/>
      <c r="BP101" s="1011"/>
      <c r="BQ101" s="1010"/>
      <c r="BR101" s="1011"/>
      <c r="BS101" s="1010"/>
      <c r="BT101" s="1011"/>
      <c r="BU101" s="1010"/>
      <c r="BV101" s="1011"/>
      <c r="BW101" s="1010"/>
      <c r="BX101" s="1011"/>
      <c r="BY101" s="1010"/>
      <c r="BZ101" s="1011"/>
      <c r="CA101" s="1010"/>
      <c r="CB101" s="1011"/>
      <c r="CC101" s="1010"/>
      <c r="CD101" s="1012"/>
      <c r="CE101" s="434"/>
      <c r="CF101" s="1010"/>
      <c r="CG101" s="1011"/>
      <c r="CH101" s="1010"/>
      <c r="CI101" s="1011"/>
      <c r="CJ101" s="1010"/>
      <c r="CK101" s="1011"/>
      <c r="CL101" s="1010"/>
      <c r="CM101" s="1011"/>
      <c r="CN101" s="1010"/>
      <c r="CO101" s="1011"/>
      <c r="CP101" s="1010"/>
      <c r="CQ101" s="1011"/>
      <c r="CR101" s="1010"/>
      <c r="CS101" s="1011"/>
      <c r="CT101" s="1010"/>
      <c r="CU101" s="1011"/>
      <c r="CV101" s="1010"/>
      <c r="CW101" s="1011"/>
      <c r="CX101" s="1010"/>
      <c r="CY101" s="1011"/>
      <c r="CZ101" s="1010"/>
      <c r="DA101" s="1011"/>
      <c r="DB101" s="1010"/>
      <c r="DC101" s="1011"/>
      <c r="DD101" s="1010"/>
      <c r="DE101" s="1012"/>
      <c r="DF101" s="816">
        <f t="shared" si="61"/>
        <v>0</v>
      </c>
      <c r="DG101" s="817" t="str">
        <f>IF(DF101=0,"",DF101/DB192)</f>
        <v/>
      </c>
      <c r="DH101" s="544"/>
      <c r="DI101" s="564">
        <v>0</v>
      </c>
      <c r="DJ101" s="564">
        <v>0</v>
      </c>
      <c r="DK101" s="935"/>
      <c r="DL101" s="3255" t="s">
        <v>1009</v>
      </c>
      <c r="DM101" s="3255"/>
      <c r="DN101" s="3255"/>
      <c r="DO101" s="3255"/>
      <c r="DP101" s="3255"/>
      <c r="DQ101" s="3255">
        <v>0</v>
      </c>
      <c r="DR101" s="3255">
        <v>0</v>
      </c>
      <c r="DS101" s="3255">
        <v>0</v>
      </c>
      <c r="DT101" s="200">
        <v>0</v>
      </c>
      <c r="DU101" s="200">
        <v>0</v>
      </c>
      <c r="DV101" s="200">
        <v>0</v>
      </c>
      <c r="DW101" s="907"/>
    </row>
    <row r="102" spans="2:127" ht="15.95" customHeight="1">
      <c r="B102" s="818" t="s">
        <v>823</v>
      </c>
      <c r="C102" s="1010"/>
      <c r="D102" s="1011"/>
      <c r="E102" s="1010"/>
      <c r="F102" s="1011"/>
      <c r="G102" s="1010"/>
      <c r="H102" s="1011"/>
      <c r="I102" s="1010"/>
      <c r="J102" s="1011"/>
      <c r="K102" s="1010"/>
      <c r="L102" s="1011"/>
      <c r="M102" s="1010"/>
      <c r="N102" s="1011"/>
      <c r="O102" s="1010"/>
      <c r="P102" s="1011"/>
      <c r="Q102" s="1010"/>
      <c r="R102" s="1011"/>
      <c r="S102" s="1010"/>
      <c r="T102" s="1011"/>
      <c r="U102" s="1010"/>
      <c r="V102" s="1011"/>
      <c r="W102" s="1010"/>
      <c r="X102" s="1011"/>
      <c r="Y102" s="1010"/>
      <c r="Z102" s="1011"/>
      <c r="AA102" s="1010"/>
      <c r="AB102" s="1012"/>
      <c r="AC102" s="432"/>
      <c r="AD102" s="1010"/>
      <c r="AE102" s="1011"/>
      <c r="AF102" s="1010"/>
      <c r="AG102" s="1011"/>
      <c r="AH102" s="1010"/>
      <c r="AI102" s="1011"/>
      <c r="AJ102" s="1010"/>
      <c r="AK102" s="1011"/>
      <c r="AL102" s="1010"/>
      <c r="AM102" s="1011"/>
      <c r="AN102" s="1010"/>
      <c r="AO102" s="1011"/>
      <c r="AP102" s="1010"/>
      <c r="AQ102" s="1011"/>
      <c r="AR102" s="1010"/>
      <c r="AS102" s="1011"/>
      <c r="AT102" s="1010"/>
      <c r="AU102" s="1011"/>
      <c r="AV102" s="1010"/>
      <c r="AW102" s="1011"/>
      <c r="AX102" s="1010"/>
      <c r="AY102" s="1011"/>
      <c r="AZ102" s="1010"/>
      <c r="BA102" s="1011"/>
      <c r="BB102" s="1010"/>
      <c r="BC102" s="1012"/>
      <c r="BD102" s="433"/>
      <c r="BE102" s="1010"/>
      <c r="BF102" s="1011"/>
      <c r="BG102" s="1010"/>
      <c r="BH102" s="1011"/>
      <c r="BI102" s="1010"/>
      <c r="BJ102" s="1011"/>
      <c r="BK102" s="1010"/>
      <c r="BL102" s="1011"/>
      <c r="BM102" s="1010"/>
      <c r="BN102" s="1011"/>
      <c r="BO102" s="1010"/>
      <c r="BP102" s="1011"/>
      <c r="BQ102" s="1010"/>
      <c r="BR102" s="1011"/>
      <c r="BS102" s="1010"/>
      <c r="BT102" s="1011"/>
      <c r="BU102" s="1010"/>
      <c r="BV102" s="1011"/>
      <c r="BW102" s="1010"/>
      <c r="BX102" s="1011"/>
      <c r="BY102" s="1010"/>
      <c r="BZ102" s="1011"/>
      <c r="CA102" s="1010"/>
      <c r="CB102" s="1011"/>
      <c r="CC102" s="1010"/>
      <c r="CD102" s="1012"/>
      <c r="CE102" s="434"/>
      <c r="CF102" s="1010"/>
      <c r="CG102" s="1011"/>
      <c r="CH102" s="1010"/>
      <c r="CI102" s="1011"/>
      <c r="CJ102" s="1010"/>
      <c r="CK102" s="1011"/>
      <c r="CL102" s="1010"/>
      <c r="CM102" s="1011"/>
      <c r="CN102" s="1010"/>
      <c r="CO102" s="1011"/>
      <c r="CP102" s="1010"/>
      <c r="CQ102" s="1011"/>
      <c r="CR102" s="1010"/>
      <c r="CS102" s="1011"/>
      <c r="CT102" s="1010"/>
      <c r="CU102" s="1011"/>
      <c r="CV102" s="1010"/>
      <c r="CW102" s="1011"/>
      <c r="CX102" s="1010"/>
      <c r="CY102" s="1011"/>
      <c r="CZ102" s="1010"/>
      <c r="DA102" s="1011"/>
      <c r="DB102" s="1010"/>
      <c r="DC102" s="1011"/>
      <c r="DD102" s="1010"/>
      <c r="DE102" s="1012"/>
      <c r="DF102" s="816">
        <f t="shared" si="61"/>
        <v>0</v>
      </c>
      <c r="DG102" s="817" t="str">
        <f>IF(DF102=0,"",DF102/DB192)</f>
        <v/>
      </c>
      <c r="DH102" s="544"/>
      <c r="DI102" s="564">
        <v>0</v>
      </c>
      <c r="DJ102" s="564">
        <v>0</v>
      </c>
      <c r="DK102" s="935"/>
      <c r="DL102" s="3255"/>
      <c r="DM102" s="3255"/>
      <c r="DN102" s="3255"/>
      <c r="DO102" s="3255"/>
      <c r="DP102" s="3255"/>
      <c r="DQ102" s="3255">
        <v>0</v>
      </c>
      <c r="DR102" s="3255">
        <v>0</v>
      </c>
      <c r="DS102" s="3255">
        <v>0</v>
      </c>
      <c r="DT102" s="200">
        <v>0</v>
      </c>
      <c r="DU102" s="200">
        <v>0</v>
      </c>
      <c r="DV102" s="200">
        <v>0</v>
      </c>
      <c r="DW102" s="907"/>
    </row>
    <row r="103" spans="2:127" ht="15.95" customHeight="1">
      <c r="B103" s="818"/>
      <c r="C103" s="1010"/>
      <c r="D103" s="1011"/>
      <c r="E103" s="1010"/>
      <c r="F103" s="1011"/>
      <c r="G103" s="1010"/>
      <c r="H103" s="1011"/>
      <c r="I103" s="1010"/>
      <c r="J103" s="1011"/>
      <c r="K103" s="1010"/>
      <c r="L103" s="1011"/>
      <c r="M103" s="1010"/>
      <c r="N103" s="1011"/>
      <c r="O103" s="1010"/>
      <c r="P103" s="1011"/>
      <c r="Q103" s="1010"/>
      <c r="R103" s="1011"/>
      <c r="S103" s="1010"/>
      <c r="T103" s="1011"/>
      <c r="U103" s="1010"/>
      <c r="V103" s="1011"/>
      <c r="W103" s="1010"/>
      <c r="X103" s="1011"/>
      <c r="Y103" s="1010"/>
      <c r="Z103" s="1011"/>
      <c r="AA103" s="1010"/>
      <c r="AB103" s="1012"/>
      <c r="AC103" s="432"/>
      <c r="AD103" s="1010"/>
      <c r="AE103" s="1011"/>
      <c r="AF103" s="1010"/>
      <c r="AG103" s="1011"/>
      <c r="AH103" s="1010"/>
      <c r="AI103" s="1011"/>
      <c r="AJ103" s="1010"/>
      <c r="AK103" s="1011"/>
      <c r="AL103" s="1010"/>
      <c r="AM103" s="1011"/>
      <c r="AN103" s="1010"/>
      <c r="AO103" s="1011"/>
      <c r="AP103" s="1010"/>
      <c r="AQ103" s="1011"/>
      <c r="AR103" s="1010"/>
      <c r="AS103" s="1011"/>
      <c r="AT103" s="1010"/>
      <c r="AU103" s="1011"/>
      <c r="AV103" s="1010"/>
      <c r="AW103" s="1011"/>
      <c r="AX103" s="1010"/>
      <c r="AY103" s="1011"/>
      <c r="AZ103" s="1010"/>
      <c r="BA103" s="1011"/>
      <c r="BB103" s="1010"/>
      <c r="BC103" s="1012"/>
      <c r="BD103" s="433"/>
      <c r="BE103" s="1010"/>
      <c r="BF103" s="1011"/>
      <c r="BG103" s="1010"/>
      <c r="BH103" s="1011"/>
      <c r="BI103" s="1010"/>
      <c r="BJ103" s="1011"/>
      <c r="BK103" s="1010"/>
      <c r="BL103" s="1011"/>
      <c r="BM103" s="1010"/>
      <c r="BN103" s="1011"/>
      <c r="BO103" s="1010"/>
      <c r="BP103" s="1011"/>
      <c r="BQ103" s="1010"/>
      <c r="BR103" s="1011"/>
      <c r="BS103" s="1010"/>
      <c r="BT103" s="1011"/>
      <c r="BU103" s="1010"/>
      <c r="BV103" s="1011"/>
      <c r="BW103" s="1010"/>
      <c r="BX103" s="1011"/>
      <c r="BY103" s="1010"/>
      <c r="BZ103" s="1011"/>
      <c r="CA103" s="1010"/>
      <c r="CB103" s="1011"/>
      <c r="CC103" s="1010"/>
      <c r="CD103" s="1012"/>
      <c r="CE103" s="434"/>
      <c r="CF103" s="1010"/>
      <c r="CG103" s="1011"/>
      <c r="CH103" s="1010"/>
      <c r="CI103" s="1011"/>
      <c r="CJ103" s="1010"/>
      <c r="CK103" s="1011"/>
      <c r="CL103" s="1010"/>
      <c r="CM103" s="1011"/>
      <c r="CN103" s="1010"/>
      <c r="CO103" s="1011"/>
      <c r="CP103" s="1010"/>
      <c r="CQ103" s="1011"/>
      <c r="CR103" s="1010"/>
      <c r="CS103" s="1011"/>
      <c r="CT103" s="1010"/>
      <c r="CU103" s="1011"/>
      <c r="CV103" s="1010"/>
      <c r="CW103" s="1011"/>
      <c r="CX103" s="1010"/>
      <c r="CY103" s="1011"/>
      <c r="CZ103" s="1010"/>
      <c r="DA103" s="1011"/>
      <c r="DB103" s="1010"/>
      <c r="DC103" s="1011"/>
      <c r="DD103" s="1010"/>
      <c r="DE103" s="1012"/>
      <c r="DF103" s="816">
        <f t="shared" si="61"/>
        <v>0</v>
      </c>
      <c r="DG103" s="817" t="str">
        <f>IF(DF103=0,"",DF103/DB192)</f>
        <v/>
      </c>
      <c r="DH103" s="544"/>
      <c r="DI103" s="200">
        <v>0</v>
      </c>
      <c r="DJ103" s="200">
        <v>0</v>
      </c>
      <c r="DK103" s="935"/>
      <c r="DL103" s="200">
        <v>0</v>
      </c>
      <c r="DM103" s="200">
        <v>0</v>
      </c>
      <c r="DN103" s="200">
        <v>0</v>
      </c>
      <c r="DO103" s="200">
        <v>0</v>
      </c>
      <c r="DP103" s="200">
        <v>0</v>
      </c>
      <c r="DQ103" s="200">
        <v>0</v>
      </c>
      <c r="DR103" s="200">
        <v>0</v>
      </c>
      <c r="DS103" s="200">
        <v>0</v>
      </c>
      <c r="DT103" s="200">
        <v>0</v>
      </c>
      <c r="DU103" s="200">
        <v>0</v>
      </c>
      <c r="DV103" s="200">
        <v>0</v>
      </c>
      <c r="DW103" s="907"/>
    </row>
    <row r="104" spans="2:127" ht="15.95" customHeight="1">
      <c r="B104" s="818"/>
      <c r="C104" s="1010"/>
      <c r="D104" s="1011"/>
      <c r="E104" s="1010"/>
      <c r="F104" s="1011"/>
      <c r="G104" s="1010"/>
      <c r="H104" s="1011"/>
      <c r="I104" s="1010"/>
      <c r="J104" s="1011"/>
      <c r="K104" s="1010"/>
      <c r="L104" s="1011"/>
      <c r="M104" s="1010"/>
      <c r="N104" s="1011"/>
      <c r="O104" s="1010"/>
      <c r="P104" s="1011"/>
      <c r="Q104" s="1010"/>
      <c r="R104" s="1011"/>
      <c r="S104" s="1010"/>
      <c r="T104" s="1011"/>
      <c r="U104" s="1010"/>
      <c r="V104" s="1011"/>
      <c r="W104" s="1010"/>
      <c r="X104" s="1011"/>
      <c r="Y104" s="1010"/>
      <c r="Z104" s="1011"/>
      <c r="AA104" s="1010"/>
      <c r="AB104" s="1012"/>
      <c r="AC104" s="432"/>
      <c r="AD104" s="1010"/>
      <c r="AE104" s="1011"/>
      <c r="AF104" s="1010"/>
      <c r="AG104" s="1011"/>
      <c r="AH104" s="1010"/>
      <c r="AI104" s="1011"/>
      <c r="AJ104" s="1010"/>
      <c r="AK104" s="1011"/>
      <c r="AL104" s="1010"/>
      <c r="AM104" s="1011"/>
      <c r="AN104" s="1010"/>
      <c r="AO104" s="1011"/>
      <c r="AP104" s="1010"/>
      <c r="AQ104" s="1011"/>
      <c r="AR104" s="1010"/>
      <c r="AS104" s="1011"/>
      <c r="AT104" s="1010"/>
      <c r="AU104" s="1011"/>
      <c r="AV104" s="1010"/>
      <c r="AW104" s="1011"/>
      <c r="AX104" s="1010"/>
      <c r="AY104" s="1011"/>
      <c r="AZ104" s="1010"/>
      <c r="BA104" s="1011"/>
      <c r="BB104" s="1010"/>
      <c r="BC104" s="1012"/>
      <c r="BD104" s="433"/>
      <c r="BE104" s="1010"/>
      <c r="BF104" s="1011"/>
      <c r="BG104" s="1010"/>
      <c r="BH104" s="1011"/>
      <c r="BI104" s="1010"/>
      <c r="BJ104" s="1011"/>
      <c r="BK104" s="1010"/>
      <c r="BL104" s="1011"/>
      <c r="BM104" s="1010"/>
      <c r="BN104" s="1011"/>
      <c r="BO104" s="1010"/>
      <c r="BP104" s="1011"/>
      <c r="BQ104" s="1010"/>
      <c r="BR104" s="1011"/>
      <c r="BS104" s="1010"/>
      <c r="BT104" s="1011"/>
      <c r="BU104" s="1010"/>
      <c r="BV104" s="1011"/>
      <c r="BW104" s="1010"/>
      <c r="BX104" s="1011"/>
      <c r="BY104" s="1010"/>
      <c r="BZ104" s="1011"/>
      <c r="CA104" s="1010"/>
      <c r="CB104" s="1011"/>
      <c r="CC104" s="1010"/>
      <c r="CD104" s="1012"/>
      <c r="CE104" s="434"/>
      <c r="CF104" s="1010"/>
      <c r="CG104" s="1011"/>
      <c r="CH104" s="1010"/>
      <c r="CI104" s="1011"/>
      <c r="CJ104" s="1010"/>
      <c r="CK104" s="1011"/>
      <c r="CL104" s="1010"/>
      <c r="CM104" s="1011"/>
      <c r="CN104" s="1010"/>
      <c r="CO104" s="1011"/>
      <c r="CP104" s="1010"/>
      <c r="CQ104" s="1011"/>
      <c r="CR104" s="1010"/>
      <c r="CS104" s="1011"/>
      <c r="CT104" s="1010"/>
      <c r="CU104" s="1011"/>
      <c r="CV104" s="1010"/>
      <c r="CW104" s="1011"/>
      <c r="CX104" s="1010"/>
      <c r="CY104" s="1011"/>
      <c r="CZ104" s="1010"/>
      <c r="DA104" s="1011"/>
      <c r="DB104" s="1010"/>
      <c r="DC104" s="1011"/>
      <c r="DD104" s="1010"/>
      <c r="DE104" s="1012"/>
      <c r="DF104" s="816">
        <f t="shared" si="61"/>
        <v>0</v>
      </c>
      <c r="DG104" s="817" t="str">
        <f>IF(DF104=0,"",DF104/DB192)</f>
        <v/>
      </c>
      <c r="DH104" s="544"/>
      <c r="DI104" s="200">
        <v>0</v>
      </c>
      <c r="DJ104" s="200">
        <v>0</v>
      </c>
      <c r="DK104" s="935"/>
      <c r="DL104" s="200">
        <v>0</v>
      </c>
      <c r="DM104" s="200">
        <v>0</v>
      </c>
      <c r="DN104" s="200">
        <v>0</v>
      </c>
      <c r="DO104" s="200">
        <v>0</v>
      </c>
      <c r="DP104" s="200">
        <v>0</v>
      </c>
      <c r="DQ104" s="200">
        <v>0</v>
      </c>
      <c r="DR104" s="200">
        <v>0</v>
      </c>
      <c r="DS104" s="200">
        <v>0</v>
      </c>
      <c r="DT104" s="200">
        <v>0</v>
      </c>
      <c r="DU104" s="200">
        <v>0</v>
      </c>
      <c r="DV104" s="200">
        <v>0</v>
      </c>
      <c r="DW104" s="907"/>
    </row>
    <row r="105" spans="2:127" ht="15.95" customHeight="1">
      <c r="B105" s="1009"/>
      <c r="C105" s="960"/>
      <c r="D105" s="961"/>
      <c r="E105" s="961"/>
      <c r="F105" s="961"/>
      <c r="G105" s="961"/>
      <c r="H105" s="961"/>
      <c r="I105" s="961"/>
      <c r="J105" s="961"/>
      <c r="K105" s="961"/>
      <c r="L105" s="961"/>
      <c r="M105" s="961"/>
      <c r="N105" s="961"/>
      <c r="O105" s="961"/>
      <c r="P105" s="961"/>
      <c r="Q105" s="961"/>
      <c r="R105" s="961"/>
      <c r="S105" s="961"/>
      <c r="T105" s="961"/>
      <c r="U105" s="961"/>
      <c r="V105" s="961"/>
      <c r="W105" s="961"/>
      <c r="X105" s="961"/>
      <c r="Y105" s="961"/>
      <c r="Z105" s="961"/>
      <c r="AA105" s="961"/>
      <c r="AB105" s="962"/>
      <c r="AC105" s="963"/>
      <c r="AD105" s="960"/>
      <c r="AE105" s="961"/>
      <c r="AF105" s="961"/>
      <c r="AG105" s="961"/>
      <c r="AH105" s="961"/>
      <c r="AI105" s="961"/>
      <c r="AJ105" s="961"/>
      <c r="AK105" s="961"/>
      <c r="AL105" s="961"/>
      <c r="AM105" s="961"/>
      <c r="AN105" s="961"/>
      <c r="AO105" s="961"/>
      <c r="AP105" s="961"/>
      <c r="AQ105" s="961"/>
      <c r="AR105" s="961"/>
      <c r="AS105" s="961"/>
      <c r="AT105" s="961"/>
      <c r="AU105" s="961"/>
      <c r="AV105" s="961"/>
      <c r="AW105" s="961"/>
      <c r="AX105" s="961"/>
      <c r="AY105" s="961"/>
      <c r="AZ105" s="961"/>
      <c r="BA105" s="961"/>
      <c r="BB105" s="961"/>
      <c r="BC105" s="962"/>
      <c r="BD105" s="964"/>
      <c r="BE105" s="960"/>
      <c r="BF105" s="961"/>
      <c r="BG105" s="961"/>
      <c r="BH105" s="961"/>
      <c r="BI105" s="961"/>
      <c r="BJ105" s="961"/>
      <c r="BK105" s="961"/>
      <c r="BL105" s="961"/>
      <c r="BM105" s="961"/>
      <c r="BN105" s="961"/>
      <c r="BO105" s="961"/>
      <c r="BP105" s="961"/>
      <c r="BQ105" s="961"/>
      <c r="BR105" s="961"/>
      <c r="BS105" s="961"/>
      <c r="BT105" s="961"/>
      <c r="BU105" s="961"/>
      <c r="BV105" s="961"/>
      <c r="BW105" s="961"/>
      <c r="BX105" s="961"/>
      <c r="BY105" s="961"/>
      <c r="BZ105" s="961"/>
      <c r="CA105" s="961"/>
      <c r="CB105" s="961"/>
      <c r="CC105" s="961"/>
      <c r="CD105" s="962"/>
      <c r="CE105" s="965"/>
      <c r="CF105" s="960"/>
      <c r="CG105" s="961"/>
      <c r="CH105" s="961"/>
      <c r="CI105" s="961"/>
      <c r="CJ105" s="961"/>
      <c r="CK105" s="961"/>
      <c r="CL105" s="961"/>
      <c r="CM105" s="961"/>
      <c r="CN105" s="961"/>
      <c r="CO105" s="961"/>
      <c r="CP105" s="961"/>
      <c r="CQ105" s="961"/>
      <c r="CR105" s="961"/>
      <c r="CS105" s="961"/>
      <c r="CT105" s="961"/>
      <c r="CU105" s="961"/>
      <c r="CV105" s="961"/>
      <c r="CW105" s="961"/>
      <c r="CX105" s="961"/>
      <c r="CY105" s="961"/>
      <c r="CZ105" s="961"/>
      <c r="DA105" s="961"/>
      <c r="DB105" s="961"/>
      <c r="DC105" s="961"/>
      <c r="DD105" s="961"/>
      <c r="DE105" s="961"/>
      <c r="DF105" s="961"/>
      <c r="DG105" s="961"/>
      <c r="DH105" s="544"/>
      <c r="DI105" s="564">
        <v>0</v>
      </c>
      <c r="DJ105" s="564">
        <v>0</v>
      </c>
      <c r="DK105" s="935"/>
      <c r="DL105" s="1014" t="s">
        <v>1136</v>
      </c>
      <c r="DM105" s="979"/>
      <c r="DN105" s="979"/>
      <c r="DO105" s="979"/>
      <c r="DP105" s="979"/>
      <c r="DQ105" s="200">
        <v>0</v>
      </c>
      <c r="DR105" s="200">
        <v>0</v>
      </c>
      <c r="DS105" s="200">
        <v>0</v>
      </c>
      <c r="DT105" s="200">
        <v>0</v>
      </c>
      <c r="DU105" s="200">
        <v>0</v>
      </c>
      <c r="DV105" s="200">
        <v>0</v>
      </c>
      <c r="DW105" s="907"/>
    </row>
    <row r="106" spans="2:127" ht="15.95" customHeight="1">
      <c r="B106" s="3812" t="s">
        <v>1137</v>
      </c>
      <c r="C106" s="3813"/>
      <c r="D106" s="3813"/>
      <c r="E106" s="3813"/>
      <c r="F106" s="3813"/>
      <c r="G106" s="3813"/>
      <c r="H106" s="3813"/>
      <c r="I106" s="3813"/>
      <c r="J106" s="3813"/>
      <c r="K106" s="3813"/>
      <c r="L106" s="3813"/>
      <c r="M106" s="3813"/>
      <c r="N106" s="3813"/>
      <c r="O106" s="3813"/>
      <c r="P106" s="3813"/>
      <c r="Q106" s="3813"/>
      <c r="R106" s="3813"/>
      <c r="S106" s="3813"/>
      <c r="T106" s="3813"/>
      <c r="U106" s="3813"/>
      <c r="V106" s="3813"/>
      <c r="W106" s="3813"/>
      <c r="X106" s="3813"/>
      <c r="Y106" s="3813"/>
      <c r="Z106" s="3813"/>
      <c r="AA106" s="3813"/>
      <c r="AB106" s="3813"/>
      <c r="AC106" s="3813"/>
      <c r="AD106" s="3813"/>
      <c r="AE106" s="3813"/>
      <c r="AF106" s="3813"/>
      <c r="AG106" s="3813"/>
      <c r="AH106" s="3813"/>
      <c r="AI106" s="3813"/>
      <c r="AJ106" s="3813"/>
      <c r="AK106" s="3813"/>
      <c r="AL106" s="3813"/>
      <c r="AM106" s="3813"/>
      <c r="AN106" s="3813"/>
      <c r="AO106" s="3813"/>
      <c r="AP106" s="3813"/>
      <c r="AQ106" s="3813"/>
      <c r="AR106" s="3813"/>
      <c r="AS106" s="3813"/>
      <c r="AT106" s="3813"/>
      <c r="AU106" s="3813"/>
      <c r="AV106" s="3813"/>
      <c r="AW106" s="3813"/>
      <c r="AX106" s="3813"/>
      <c r="AY106" s="3813"/>
      <c r="AZ106" s="3813"/>
      <c r="BA106" s="3813"/>
      <c r="BB106" s="3813"/>
      <c r="BC106" s="3813"/>
      <c r="BD106" s="3813"/>
      <c r="BE106" s="3813"/>
      <c r="BF106" s="3813"/>
      <c r="BG106" s="3813"/>
      <c r="BH106" s="3813"/>
      <c r="BI106" s="3813"/>
      <c r="BJ106" s="3813"/>
      <c r="BK106" s="3813"/>
      <c r="BL106" s="3813"/>
      <c r="BM106" s="3813"/>
      <c r="BN106" s="3813"/>
      <c r="BO106" s="3813"/>
      <c r="BP106" s="3813"/>
      <c r="BQ106" s="3813"/>
      <c r="BR106" s="3813"/>
      <c r="BS106" s="3813"/>
      <c r="BT106" s="3813"/>
      <c r="BU106" s="3813"/>
      <c r="BV106" s="3813"/>
      <c r="BW106" s="3813"/>
      <c r="BX106" s="3813"/>
      <c r="BY106" s="3813"/>
      <c r="BZ106" s="3813"/>
      <c r="CA106" s="3813"/>
      <c r="CB106" s="3813"/>
      <c r="CC106" s="3813"/>
      <c r="CD106" s="3813"/>
      <c r="CE106" s="3813"/>
      <c r="CF106" s="3814" t="str">
        <f>B106</f>
        <v>Patisserie  Féculent</v>
      </c>
      <c r="CG106" s="3814"/>
      <c r="CH106" s="3814"/>
      <c r="CI106" s="3814"/>
      <c r="CJ106" s="3814"/>
      <c r="CK106" s="3814"/>
      <c r="CL106" s="3814"/>
      <c r="CM106" s="3814"/>
      <c r="CN106" s="3814"/>
      <c r="CO106" s="3814"/>
      <c r="CP106" s="3814"/>
      <c r="CQ106" s="3814"/>
      <c r="CR106" s="3814"/>
      <c r="CS106" s="3814"/>
      <c r="CT106" s="3814"/>
      <c r="CU106" s="3814"/>
      <c r="CV106" s="3814"/>
      <c r="CW106" s="3814"/>
      <c r="CX106" s="3814"/>
      <c r="CY106" s="3814"/>
      <c r="CZ106" s="3814"/>
      <c r="DA106" s="3814"/>
      <c r="DB106" s="3814"/>
      <c r="DC106" s="3814"/>
      <c r="DD106" s="3814"/>
      <c r="DE106" s="3814"/>
      <c r="DF106" s="3814"/>
      <c r="DG106" s="3815"/>
      <c r="DH106" s="544"/>
      <c r="DI106" s="564">
        <v>0</v>
      </c>
      <c r="DJ106" s="564">
        <v>0</v>
      </c>
      <c r="DK106" s="935"/>
      <c r="DL106" s="1015" t="s">
        <v>199</v>
      </c>
      <c r="DM106" s="979"/>
      <c r="DN106" s="979"/>
      <c r="DO106" s="979"/>
      <c r="DP106" s="979"/>
      <c r="DQ106" s="200">
        <v>0</v>
      </c>
      <c r="DR106" s="200">
        <v>0</v>
      </c>
      <c r="DS106" s="200">
        <v>0</v>
      </c>
      <c r="DT106" s="200">
        <v>0</v>
      </c>
      <c r="DU106" s="200">
        <v>0</v>
      </c>
      <c r="DV106" s="200">
        <v>0</v>
      </c>
      <c r="DW106" s="907"/>
    </row>
    <row r="107" spans="2:127" ht="15.95" customHeight="1">
      <c r="B107" s="3812"/>
      <c r="C107" s="3813"/>
      <c r="D107" s="3813"/>
      <c r="E107" s="3813"/>
      <c r="F107" s="3813"/>
      <c r="G107" s="3813"/>
      <c r="H107" s="3813"/>
      <c r="I107" s="3813"/>
      <c r="J107" s="3813"/>
      <c r="K107" s="3813"/>
      <c r="L107" s="3813"/>
      <c r="M107" s="3813"/>
      <c r="N107" s="3813"/>
      <c r="O107" s="3813"/>
      <c r="P107" s="3813"/>
      <c r="Q107" s="3813"/>
      <c r="R107" s="3813"/>
      <c r="S107" s="3813"/>
      <c r="T107" s="3813"/>
      <c r="U107" s="3813"/>
      <c r="V107" s="3813"/>
      <c r="W107" s="3813"/>
      <c r="X107" s="3813"/>
      <c r="Y107" s="3813"/>
      <c r="Z107" s="3813"/>
      <c r="AA107" s="3813"/>
      <c r="AB107" s="3813"/>
      <c r="AC107" s="3813"/>
      <c r="AD107" s="3813"/>
      <c r="AE107" s="3813"/>
      <c r="AF107" s="3813"/>
      <c r="AG107" s="3813"/>
      <c r="AH107" s="3813"/>
      <c r="AI107" s="3813"/>
      <c r="AJ107" s="3813"/>
      <c r="AK107" s="3813"/>
      <c r="AL107" s="3813"/>
      <c r="AM107" s="3813"/>
      <c r="AN107" s="3813"/>
      <c r="AO107" s="3813"/>
      <c r="AP107" s="3813"/>
      <c r="AQ107" s="3813"/>
      <c r="AR107" s="3813"/>
      <c r="AS107" s="3813"/>
      <c r="AT107" s="3813"/>
      <c r="AU107" s="3813"/>
      <c r="AV107" s="3813"/>
      <c r="AW107" s="3813"/>
      <c r="AX107" s="3813"/>
      <c r="AY107" s="3813"/>
      <c r="AZ107" s="3813"/>
      <c r="BA107" s="3813"/>
      <c r="BB107" s="3813"/>
      <c r="BC107" s="3813"/>
      <c r="BD107" s="3813"/>
      <c r="BE107" s="3813"/>
      <c r="BF107" s="3813"/>
      <c r="BG107" s="3813"/>
      <c r="BH107" s="3813"/>
      <c r="BI107" s="3813"/>
      <c r="BJ107" s="3813"/>
      <c r="BK107" s="3813"/>
      <c r="BL107" s="3813"/>
      <c r="BM107" s="3813"/>
      <c r="BN107" s="3813"/>
      <c r="BO107" s="3813"/>
      <c r="BP107" s="3813"/>
      <c r="BQ107" s="3813"/>
      <c r="BR107" s="3813"/>
      <c r="BS107" s="3813"/>
      <c r="BT107" s="3813"/>
      <c r="BU107" s="3813"/>
      <c r="BV107" s="3813"/>
      <c r="BW107" s="3813"/>
      <c r="BX107" s="3813"/>
      <c r="BY107" s="3813"/>
      <c r="BZ107" s="3813"/>
      <c r="CA107" s="3813"/>
      <c r="CB107" s="3813"/>
      <c r="CC107" s="3813"/>
      <c r="CD107" s="3813"/>
      <c r="CE107" s="3813"/>
      <c r="CF107" s="3816"/>
      <c r="CG107" s="3816"/>
      <c r="CH107" s="3816"/>
      <c r="CI107" s="3816"/>
      <c r="CJ107" s="3816"/>
      <c r="CK107" s="3816"/>
      <c r="CL107" s="3816"/>
      <c r="CM107" s="3816"/>
      <c r="CN107" s="3816"/>
      <c r="CO107" s="3816"/>
      <c r="CP107" s="3816"/>
      <c r="CQ107" s="3816"/>
      <c r="CR107" s="3816"/>
      <c r="CS107" s="3816"/>
      <c r="CT107" s="3816"/>
      <c r="CU107" s="3816"/>
      <c r="CV107" s="3816"/>
      <c r="CW107" s="3816"/>
      <c r="CX107" s="3816"/>
      <c r="CY107" s="3816"/>
      <c r="CZ107" s="3816"/>
      <c r="DA107" s="3816"/>
      <c r="DB107" s="3816"/>
      <c r="DC107" s="3816"/>
      <c r="DD107" s="3816"/>
      <c r="DE107" s="3816"/>
      <c r="DF107" s="3816"/>
      <c r="DG107" s="3817"/>
      <c r="DH107" s="544"/>
      <c r="DI107" s="564">
        <v>0</v>
      </c>
      <c r="DJ107" s="564">
        <v>0</v>
      </c>
      <c r="DK107" s="935"/>
      <c r="DL107" s="564">
        <v>0</v>
      </c>
      <c r="DM107" s="564">
        <v>0</v>
      </c>
      <c r="DN107" s="564">
        <v>0</v>
      </c>
      <c r="DO107" s="564">
        <v>0</v>
      </c>
      <c r="DP107" s="564">
        <v>0</v>
      </c>
      <c r="DQ107" s="200">
        <v>0</v>
      </c>
      <c r="DR107" s="200">
        <v>0</v>
      </c>
      <c r="DS107" s="200">
        <v>0</v>
      </c>
      <c r="DT107" s="200">
        <v>0</v>
      </c>
      <c r="DU107" s="200">
        <v>0</v>
      </c>
      <c r="DV107" s="200">
        <v>0</v>
      </c>
      <c r="DW107" s="907"/>
    </row>
    <row r="108" spans="2:127" s="979" customFormat="1" ht="15.95" customHeight="1">
      <c r="B108" s="947" t="s">
        <v>847</v>
      </c>
      <c r="C108" s="3804">
        <v>1</v>
      </c>
      <c r="D108" s="3805"/>
      <c r="E108" s="3804">
        <f>C108+1</f>
        <v>2</v>
      </c>
      <c r="F108" s="3805"/>
      <c r="G108" s="3804">
        <f>E108+1</f>
        <v>3</v>
      </c>
      <c r="H108" s="3805"/>
      <c r="I108" s="3804">
        <f>G108+1</f>
        <v>4</v>
      </c>
      <c r="J108" s="3805"/>
      <c r="K108" s="3804">
        <f>I108+1</f>
        <v>5</v>
      </c>
      <c r="L108" s="3805"/>
      <c r="M108" s="3804">
        <f>K108+1</f>
        <v>6</v>
      </c>
      <c r="N108" s="3805"/>
      <c r="O108" s="3804">
        <f>M108+1</f>
        <v>7</v>
      </c>
      <c r="P108" s="3805"/>
      <c r="Q108" s="3804">
        <f>O108+1</f>
        <v>8</v>
      </c>
      <c r="R108" s="3805"/>
      <c r="S108" s="3804">
        <f>Q108+1</f>
        <v>9</v>
      </c>
      <c r="T108" s="3805"/>
      <c r="U108" s="3804">
        <f>S108+1</f>
        <v>10</v>
      </c>
      <c r="V108" s="3805"/>
      <c r="W108" s="3804">
        <f>U108+1</f>
        <v>11</v>
      </c>
      <c r="X108" s="3805"/>
      <c r="Y108" s="3804">
        <f>W108+1</f>
        <v>12</v>
      </c>
      <c r="Z108" s="3805"/>
      <c r="AA108" s="3804">
        <f>Y108+1</f>
        <v>13</v>
      </c>
      <c r="AB108" s="3805"/>
      <c r="AC108" s="973"/>
      <c r="AD108" s="3804">
        <f>AA108+1</f>
        <v>14</v>
      </c>
      <c r="AE108" s="3805"/>
      <c r="AF108" s="3804">
        <f>AD108+1</f>
        <v>15</v>
      </c>
      <c r="AG108" s="3805"/>
      <c r="AH108" s="3804">
        <f>AF108+1</f>
        <v>16</v>
      </c>
      <c r="AI108" s="3805"/>
      <c r="AJ108" s="3804">
        <f>AH108+1</f>
        <v>17</v>
      </c>
      <c r="AK108" s="3805"/>
      <c r="AL108" s="3804">
        <f>AJ108+1</f>
        <v>18</v>
      </c>
      <c r="AM108" s="3805"/>
      <c r="AN108" s="3804">
        <f>AL108+1</f>
        <v>19</v>
      </c>
      <c r="AO108" s="3805"/>
      <c r="AP108" s="3804">
        <f>AN108+1</f>
        <v>20</v>
      </c>
      <c r="AQ108" s="3805"/>
      <c r="AR108" s="3804">
        <f>AP108+1</f>
        <v>21</v>
      </c>
      <c r="AS108" s="3805"/>
      <c r="AT108" s="3804">
        <f>AR108+1</f>
        <v>22</v>
      </c>
      <c r="AU108" s="3805"/>
      <c r="AV108" s="3804">
        <f>AT108+1</f>
        <v>23</v>
      </c>
      <c r="AW108" s="3805"/>
      <c r="AX108" s="3804">
        <f>AV108+1</f>
        <v>24</v>
      </c>
      <c r="AY108" s="3805"/>
      <c r="AZ108" s="3804">
        <f>AX108+1</f>
        <v>25</v>
      </c>
      <c r="BA108" s="3805"/>
      <c r="BB108" s="3804">
        <f>AZ108+1</f>
        <v>26</v>
      </c>
      <c r="BC108" s="3805"/>
      <c r="BD108" s="974"/>
      <c r="BE108" s="3804">
        <f>BB108+1</f>
        <v>27</v>
      </c>
      <c r="BF108" s="3805"/>
      <c r="BG108" s="3804">
        <f>BE108+1</f>
        <v>28</v>
      </c>
      <c r="BH108" s="3805"/>
      <c r="BI108" s="3804">
        <f>BG108+1</f>
        <v>29</v>
      </c>
      <c r="BJ108" s="3805"/>
      <c r="BK108" s="3804">
        <f>BI108+1</f>
        <v>30</v>
      </c>
      <c r="BL108" s="3805"/>
      <c r="BM108" s="3804">
        <f>BK108+1</f>
        <v>31</v>
      </c>
      <c r="BN108" s="3805"/>
      <c r="BO108" s="3804">
        <f>BM108+1</f>
        <v>32</v>
      </c>
      <c r="BP108" s="3805"/>
      <c r="BQ108" s="3804">
        <f>BO108+1</f>
        <v>33</v>
      </c>
      <c r="BR108" s="3805"/>
      <c r="BS108" s="3804">
        <f>BQ108+1</f>
        <v>34</v>
      </c>
      <c r="BT108" s="3805"/>
      <c r="BU108" s="3804">
        <f>BS108+1</f>
        <v>35</v>
      </c>
      <c r="BV108" s="3805"/>
      <c r="BW108" s="3804">
        <f>BU108+1</f>
        <v>36</v>
      </c>
      <c r="BX108" s="3805"/>
      <c r="BY108" s="3804">
        <f>BW108+1</f>
        <v>37</v>
      </c>
      <c r="BZ108" s="3805"/>
      <c r="CA108" s="3804">
        <f>BY108+1</f>
        <v>38</v>
      </c>
      <c r="CB108" s="3805"/>
      <c r="CC108" s="3804">
        <f>CA108+1</f>
        <v>39</v>
      </c>
      <c r="CD108" s="3805"/>
      <c r="CE108" s="975"/>
      <c r="CF108" s="3804">
        <f>CC108+1</f>
        <v>40</v>
      </c>
      <c r="CG108" s="3805"/>
      <c r="CH108" s="3804">
        <f>CF108+1</f>
        <v>41</v>
      </c>
      <c r="CI108" s="3805"/>
      <c r="CJ108" s="3804">
        <f>CH108+1</f>
        <v>42</v>
      </c>
      <c r="CK108" s="3805"/>
      <c r="CL108" s="3804">
        <f>CJ108+1</f>
        <v>43</v>
      </c>
      <c r="CM108" s="3805"/>
      <c r="CN108" s="3804">
        <f>CL108+1</f>
        <v>44</v>
      </c>
      <c r="CO108" s="3805"/>
      <c r="CP108" s="3804">
        <f>CN108+1</f>
        <v>45</v>
      </c>
      <c r="CQ108" s="3805"/>
      <c r="CR108" s="3804">
        <f>CP108+1</f>
        <v>46</v>
      </c>
      <c r="CS108" s="3805"/>
      <c r="CT108" s="3804">
        <f>CR108+1</f>
        <v>47</v>
      </c>
      <c r="CU108" s="3805"/>
      <c r="CV108" s="3804">
        <f>CT108+1</f>
        <v>48</v>
      </c>
      <c r="CW108" s="3805"/>
      <c r="CX108" s="3804">
        <f>CV108+1</f>
        <v>49</v>
      </c>
      <c r="CY108" s="3805"/>
      <c r="CZ108" s="3804">
        <f>CX108+1</f>
        <v>50</v>
      </c>
      <c r="DA108" s="3805"/>
      <c r="DB108" s="3804">
        <f t="shared" ref="DB108" si="62">CZ108+1</f>
        <v>51</v>
      </c>
      <c r="DC108" s="3805"/>
      <c r="DD108" s="3804">
        <f>DB108+1</f>
        <v>52</v>
      </c>
      <c r="DE108" s="3805"/>
      <c r="DF108" s="976" t="s">
        <v>937</v>
      </c>
      <c r="DG108" s="977"/>
      <c r="DH108" s="978"/>
      <c r="DI108" s="200">
        <v>0</v>
      </c>
      <c r="DJ108" s="200">
        <v>0</v>
      </c>
      <c r="DK108" s="935"/>
      <c r="DL108" s="200">
        <v>0</v>
      </c>
      <c r="DM108" s="200">
        <v>0</v>
      </c>
      <c r="DN108" s="200">
        <v>0</v>
      </c>
      <c r="DO108" s="200">
        <v>0</v>
      </c>
      <c r="DP108" s="200">
        <v>0</v>
      </c>
      <c r="DQ108" s="200">
        <v>0</v>
      </c>
      <c r="DR108" s="200">
        <v>0</v>
      </c>
      <c r="DS108" s="200">
        <v>0</v>
      </c>
      <c r="DT108" s="200">
        <v>0</v>
      </c>
      <c r="DU108" s="200">
        <v>0</v>
      </c>
      <c r="DV108" s="200">
        <v>0</v>
      </c>
      <c r="DW108" s="907"/>
    </row>
    <row r="109" spans="2:127" s="979" customFormat="1" ht="15.95" customHeight="1">
      <c r="B109" s="948" t="s">
        <v>205</v>
      </c>
      <c r="C109" s="980" t="s">
        <v>66</v>
      </c>
      <c r="D109" s="981" t="s">
        <v>77</v>
      </c>
      <c r="E109" s="980" t="s">
        <v>66</v>
      </c>
      <c r="F109" s="981" t="s">
        <v>77</v>
      </c>
      <c r="G109" s="980" t="s">
        <v>66</v>
      </c>
      <c r="H109" s="981" t="s">
        <v>77</v>
      </c>
      <c r="I109" s="980" t="s">
        <v>66</v>
      </c>
      <c r="J109" s="981" t="s">
        <v>77</v>
      </c>
      <c r="K109" s="980" t="s">
        <v>66</v>
      </c>
      <c r="L109" s="981" t="s">
        <v>77</v>
      </c>
      <c r="M109" s="980" t="s">
        <v>66</v>
      </c>
      <c r="N109" s="981" t="s">
        <v>77</v>
      </c>
      <c r="O109" s="980" t="s">
        <v>66</v>
      </c>
      <c r="P109" s="981" t="s">
        <v>77</v>
      </c>
      <c r="Q109" s="980" t="s">
        <v>66</v>
      </c>
      <c r="R109" s="981" t="s">
        <v>77</v>
      </c>
      <c r="S109" s="980" t="s">
        <v>66</v>
      </c>
      <c r="T109" s="981" t="s">
        <v>77</v>
      </c>
      <c r="U109" s="980" t="s">
        <v>66</v>
      </c>
      <c r="V109" s="981" t="s">
        <v>77</v>
      </c>
      <c r="W109" s="980" t="s">
        <v>66</v>
      </c>
      <c r="X109" s="981" t="s">
        <v>77</v>
      </c>
      <c r="Y109" s="980" t="s">
        <v>66</v>
      </c>
      <c r="Z109" s="981" t="s">
        <v>77</v>
      </c>
      <c r="AA109" s="980" t="s">
        <v>66</v>
      </c>
      <c r="AB109" s="982" t="s">
        <v>77</v>
      </c>
      <c r="AC109" s="963"/>
      <c r="AD109" s="983" t="s">
        <v>66</v>
      </c>
      <c r="AE109" s="981" t="s">
        <v>77</v>
      </c>
      <c r="AF109" s="984" t="s">
        <v>66</v>
      </c>
      <c r="AG109" s="981" t="s">
        <v>77</v>
      </c>
      <c r="AH109" s="984" t="s">
        <v>66</v>
      </c>
      <c r="AI109" s="981" t="s">
        <v>77</v>
      </c>
      <c r="AJ109" s="984" t="s">
        <v>66</v>
      </c>
      <c r="AK109" s="981" t="s">
        <v>77</v>
      </c>
      <c r="AL109" s="984" t="s">
        <v>66</v>
      </c>
      <c r="AM109" s="981" t="s">
        <v>77</v>
      </c>
      <c r="AN109" s="984" t="s">
        <v>66</v>
      </c>
      <c r="AO109" s="981" t="s">
        <v>77</v>
      </c>
      <c r="AP109" s="984" t="s">
        <v>66</v>
      </c>
      <c r="AQ109" s="981" t="s">
        <v>77</v>
      </c>
      <c r="AR109" s="984" t="s">
        <v>66</v>
      </c>
      <c r="AS109" s="981" t="s">
        <v>77</v>
      </c>
      <c r="AT109" s="984" t="s">
        <v>66</v>
      </c>
      <c r="AU109" s="981" t="s">
        <v>77</v>
      </c>
      <c r="AV109" s="984" t="s">
        <v>66</v>
      </c>
      <c r="AW109" s="981" t="s">
        <v>77</v>
      </c>
      <c r="AX109" s="984" t="s">
        <v>66</v>
      </c>
      <c r="AY109" s="981" t="s">
        <v>77</v>
      </c>
      <c r="AZ109" s="984" t="s">
        <v>66</v>
      </c>
      <c r="BA109" s="981" t="s">
        <v>77</v>
      </c>
      <c r="BB109" s="984" t="s">
        <v>66</v>
      </c>
      <c r="BC109" s="982" t="s">
        <v>77</v>
      </c>
      <c r="BD109" s="964"/>
      <c r="BE109" s="985" t="s">
        <v>66</v>
      </c>
      <c r="BF109" s="981" t="s">
        <v>77</v>
      </c>
      <c r="BG109" s="986" t="s">
        <v>66</v>
      </c>
      <c r="BH109" s="981" t="s">
        <v>77</v>
      </c>
      <c r="BI109" s="986" t="s">
        <v>66</v>
      </c>
      <c r="BJ109" s="981" t="s">
        <v>77</v>
      </c>
      <c r="BK109" s="986" t="s">
        <v>66</v>
      </c>
      <c r="BL109" s="981" t="s">
        <v>77</v>
      </c>
      <c r="BM109" s="986" t="s">
        <v>66</v>
      </c>
      <c r="BN109" s="981" t="s">
        <v>77</v>
      </c>
      <c r="BO109" s="986" t="s">
        <v>66</v>
      </c>
      <c r="BP109" s="981" t="s">
        <v>77</v>
      </c>
      <c r="BQ109" s="986" t="s">
        <v>66</v>
      </c>
      <c r="BR109" s="981" t="s">
        <v>77</v>
      </c>
      <c r="BS109" s="986" t="s">
        <v>66</v>
      </c>
      <c r="BT109" s="981" t="s">
        <v>77</v>
      </c>
      <c r="BU109" s="986" t="s">
        <v>66</v>
      </c>
      <c r="BV109" s="981" t="s">
        <v>77</v>
      </c>
      <c r="BW109" s="986" t="s">
        <v>66</v>
      </c>
      <c r="BX109" s="981" t="s">
        <v>77</v>
      </c>
      <c r="BY109" s="986" t="s">
        <v>66</v>
      </c>
      <c r="BZ109" s="981" t="s">
        <v>77</v>
      </c>
      <c r="CA109" s="986" t="s">
        <v>66</v>
      </c>
      <c r="CB109" s="981" t="s">
        <v>77</v>
      </c>
      <c r="CC109" s="986" t="s">
        <v>66</v>
      </c>
      <c r="CD109" s="982" t="s">
        <v>77</v>
      </c>
      <c r="CE109" s="965"/>
      <c r="CF109" s="987" t="s">
        <v>66</v>
      </c>
      <c r="CG109" s="981" t="s">
        <v>77</v>
      </c>
      <c r="CH109" s="988" t="s">
        <v>66</v>
      </c>
      <c r="CI109" s="981" t="s">
        <v>77</v>
      </c>
      <c r="CJ109" s="988" t="s">
        <v>66</v>
      </c>
      <c r="CK109" s="981" t="s">
        <v>77</v>
      </c>
      <c r="CL109" s="988" t="s">
        <v>66</v>
      </c>
      <c r="CM109" s="981" t="s">
        <v>77</v>
      </c>
      <c r="CN109" s="988" t="s">
        <v>66</v>
      </c>
      <c r="CO109" s="981" t="s">
        <v>77</v>
      </c>
      <c r="CP109" s="988" t="s">
        <v>66</v>
      </c>
      <c r="CQ109" s="981" t="s">
        <v>77</v>
      </c>
      <c r="CR109" s="988" t="s">
        <v>66</v>
      </c>
      <c r="CS109" s="981" t="s">
        <v>77</v>
      </c>
      <c r="CT109" s="988" t="s">
        <v>66</v>
      </c>
      <c r="CU109" s="981" t="s">
        <v>77</v>
      </c>
      <c r="CV109" s="988" t="s">
        <v>66</v>
      </c>
      <c r="CW109" s="981" t="s">
        <v>77</v>
      </c>
      <c r="CX109" s="988" t="s">
        <v>66</v>
      </c>
      <c r="CY109" s="981" t="s">
        <v>77</v>
      </c>
      <c r="CZ109" s="988" t="s">
        <v>66</v>
      </c>
      <c r="DA109" s="981" t="s">
        <v>77</v>
      </c>
      <c r="DB109" s="988" t="s">
        <v>66</v>
      </c>
      <c r="DC109" s="981" t="s">
        <v>77</v>
      </c>
      <c r="DD109" s="988" t="s">
        <v>66</v>
      </c>
      <c r="DE109" s="982" t="s">
        <v>77</v>
      </c>
      <c r="DF109" s="989" t="s">
        <v>922</v>
      </c>
      <c r="DG109" s="990"/>
      <c r="DH109" s="978"/>
      <c r="DI109" s="200">
        <v>0</v>
      </c>
      <c r="DJ109" s="200">
        <v>0</v>
      </c>
      <c r="DK109" s="935"/>
      <c r="DL109" s="1016" t="s">
        <v>50</v>
      </c>
      <c r="DM109" s="1017"/>
      <c r="DN109" s="1017"/>
      <c r="DO109" s="1017"/>
      <c r="DP109" s="1017"/>
      <c r="DQ109" s="1018"/>
      <c r="DR109" s="200">
        <v>0</v>
      </c>
      <c r="DS109" s="200">
        <v>0</v>
      </c>
      <c r="DT109" s="200">
        <v>0</v>
      </c>
      <c r="DU109" s="200">
        <v>0</v>
      </c>
      <c r="DV109" s="200">
        <v>0</v>
      </c>
      <c r="DW109" s="907"/>
    </row>
    <row r="110" spans="2:127" ht="15.95" customHeight="1">
      <c r="B110" s="824" t="s">
        <v>746</v>
      </c>
      <c r="C110" s="1019"/>
      <c r="D110" s="1020"/>
      <c r="E110" s="1019"/>
      <c r="F110" s="1020"/>
      <c r="G110" s="1019"/>
      <c r="H110" s="1020"/>
      <c r="I110" s="1019"/>
      <c r="J110" s="1020"/>
      <c r="K110" s="1019"/>
      <c r="L110" s="1020"/>
      <c r="M110" s="1019"/>
      <c r="N110" s="1020"/>
      <c r="O110" s="1019"/>
      <c r="P110" s="1020"/>
      <c r="Q110" s="1019"/>
      <c r="R110" s="1020"/>
      <c r="S110" s="1019"/>
      <c r="T110" s="1020"/>
      <c r="U110" s="1019"/>
      <c r="V110" s="1020"/>
      <c r="W110" s="1019"/>
      <c r="X110" s="1020"/>
      <c r="Y110" s="1019"/>
      <c r="Z110" s="1020"/>
      <c r="AA110" s="1019"/>
      <c r="AB110" s="1021"/>
      <c r="AC110" s="432"/>
      <c r="AD110" s="1019"/>
      <c r="AE110" s="1020"/>
      <c r="AF110" s="1019"/>
      <c r="AG110" s="1020"/>
      <c r="AH110" s="1019"/>
      <c r="AI110" s="1020"/>
      <c r="AJ110" s="1019"/>
      <c r="AK110" s="1020"/>
      <c r="AL110" s="1019"/>
      <c r="AM110" s="1020"/>
      <c r="AN110" s="1019"/>
      <c r="AO110" s="1020"/>
      <c r="AP110" s="1019"/>
      <c r="AQ110" s="1020"/>
      <c r="AR110" s="1019"/>
      <c r="AS110" s="1020"/>
      <c r="AT110" s="1019"/>
      <c r="AU110" s="1020"/>
      <c r="AV110" s="1019"/>
      <c r="AW110" s="1020"/>
      <c r="AX110" s="1019"/>
      <c r="AY110" s="1020"/>
      <c r="AZ110" s="1019"/>
      <c r="BA110" s="1020"/>
      <c r="BB110" s="1019"/>
      <c r="BC110" s="1021"/>
      <c r="BD110" s="433"/>
      <c r="BE110" s="1019"/>
      <c r="BF110" s="1020"/>
      <c r="BG110" s="1019"/>
      <c r="BH110" s="1020"/>
      <c r="BI110" s="1019"/>
      <c r="BJ110" s="1020"/>
      <c r="BK110" s="1019"/>
      <c r="BL110" s="1020"/>
      <c r="BM110" s="1019"/>
      <c r="BN110" s="1020"/>
      <c r="BO110" s="1019"/>
      <c r="BP110" s="1020"/>
      <c r="BQ110" s="1019"/>
      <c r="BR110" s="1020"/>
      <c r="BS110" s="1019"/>
      <c r="BT110" s="1020"/>
      <c r="BU110" s="1019"/>
      <c r="BV110" s="1020"/>
      <c r="BW110" s="1019"/>
      <c r="BX110" s="1020"/>
      <c r="BY110" s="1019"/>
      <c r="BZ110" s="1020"/>
      <c r="CA110" s="1019"/>
      <c r="CB110" s="1020"/>
      <c r="CC110" s="1019"/>
      <c r="CD110" s="1021"/>
      <c r="CE110" s="434"/>
      <c r="CF110" s="1019"/>
      <c r="CG110" s="1020"/>
      <c r="CH110" s="1019"/>
      <c r="CI110" s="1020"/>
      <c r="CJ110" s="1019"/>
      <c r="CK110" s="1020"/>
      <c r="CL110" s="1019"/>
      <c r="CM110" s="1020"/>
      <c r="CN110" s="1019"/>
      <c r="CO110" s="1020"/>
      <c r="CP110" s="1019"/>
      <c r="CQ110" s="1020"/>
      <c r="CR110" s="1019"/>
      <c r="CS110" s="1020"/>
      <c r="CT110" s="1019"/>
      <c r="CU110" s="1020"/>
      <c r="CV110" s="1019"/>
      <c r="CW110" s="1020"/>
      <c r="CX110" s="1019"/>
      <c r="CY110" s="1020"/>
      <c r="CZ110" s="1019"/>
      <c r="DA110" s="1020"/>
      <c r="DB110" s="1019"/>
      <c r="DC110" s="1020"/>
      <c r="DD110" s="1019"/>
      <c r="DE110" s="1021"/>
      <c r="DF110" s="823">
        <f t="shared" ref="DF110:DF142" si="63">SUM(C110:DE110)</f>
        <v>0</v>
      </c>
      <c r="DG110" s="822" t="str">
        <f>IF(DF110=0,"",DF110/DB192)</f>
        <v/>
      </c>
      <c r="DH110" s="544"/>
      <c r="DI110" s="564">
        <v>0</v>
      </c>
      <c r="DJ110" s="564">
        <v>0</v>
      </c>
      <c r="DK110" s="935"/>
      <c r="DL110" s="1022" t="s">
        <v>21</v>
      </c>
      <c r="DM110" s="1023" t="s">
        <v>54</v>
      </c>
      <c r="DN110" s="1023"/>
      <c r="DO110" s="1023" t="s">
        <v>55</v>
      </c>
      <c r="DP110" s="1023"/>
      <c r="DQ110" s="1024"/>
      <c r="DR110" s="200">
        <v>0</v>
      </c>
      <c r="DS110" s="200">
        <v>0</v>
      </c>
      <c r="DT110" s="200">
        <v>0</v>
      </c>
      <c r="DU110" s="200">
        <v>0</v>
      </c>
      <c r="DV110" s="200">
        <v>0</v>
      </c>
      <c r="DW110" s="907"/>
    </row>
    <row r="111" spans="2:127" ht="15.95" customHeight="1">
      <c r="B111" s="824" t="s">
        <v>752</v>
      </c>
      <c r="C111" s="1019"/>
      <c r="D111" s="1020"/>
      <c r="E111" s="1019"/>
      <c r="F111" s="1020"/>
      <c r="G111" s="1019"/>
      <c r="H111" s="1020"/>
      <c r="I111" s="1019"/>
      <c r="J111" s="1020"/>
      <c r="K111" s="1019"/>
      <c r="L111" s="1020"/>
      <c r="M111" s="1019"/>
      <c r="N111" s="1020"/>
      <c r="O111" s="1019"/>
      <c r="P111" s="1020"/>
      <c r="Q111" s="1019"/>
      <c r="R111" s="1020"/>
      <c r="S111" s="1019"/>
      <c r="T111" s="1020"/>
      <c r="U111" s="1019"/>
      <c r="V111" s="1020"/>
      <c r="W111" s="1019"/>
      <c r="X111" s="1020"/>
      <c r="Y111" s="1019"/>
      <c r="Z111" s="1020"/>
      <c r="AA111" s="1019"/>
      <c r="AB111" s="1021"/>
      <c r="AC111" s="432"/>
      <c r="AD111" s="1019"/>
      <c r="AE111" s="1020"/>
      <c r="AF111" s="1019"/>
      <c r="AG111" s="1020"/>
      <c r="AH111" s="1019"/>
      <c r="AI111" s="1020"/>
      <c r="AJ111" s="1019"/>
      <c r="AK111" s="1020"/>
      <c r="AL111" s="1019"/>
      <c r="AM111" s="1020"/>
      <c r="AN111" s="1019"/>
      <c r="AO111" s="1020"/>
      <c r="AP111" s="1019"/>
      <c r="AQ111" s="1020"/>
      <c r="AR111" s="1019"/>
      <c r="AS111" s="1020"/>
      <c r="AT111" s="1019"/>
      <c r="AU111" s="1020"/>
      <c r="AV111" s="1019"/>
      <c r="AW111" s="1020"/>
      <c r="AX111" s="1019"/>
      <c r="AY111" s="1020"/>
      <c r="AZ111" s="1019"/>
      <c r="BA111" s="1020"/>
      <c r="BB111" s="1019"/>
      <c r="BC111" s="1021"/>
      <c r="BD111" s="433"/>
      <c r="BE111" s="1019"/>
      <c r="BF111" s="1020"/>
      <c r="BG111" s="1019"/>
      <c r="BH111" s="1020"/>
      <c r="BI111" s="1019"/>
      <c r="BJ111" s="1020"/>
      <c r="BK111" s="1019"/>
      <c r="BL111" s="1020"/>
      <c r="BM111" s="1019"/>
      <c r="BN111" s="1020"/>
      <c r="BO111" s="1019"/>
      <c r="BP111" s="1020"/>
      <c r="BQ111" s="1019"/>
      <c r="BR111" s="1020"/>
      <c r="BS111" s="1019"/>
      <c r="BT111" s="1020"/>
      <c r="BU111" s="1019"/>
      <c r="BV111" s="1020"/>
      <c r="BW111" s="1019"/>
      <c r="BX111" s="1020"/>
      <c r="BY111" s="1019"/>
      <c r="BZ111" s="1020"/>
      <c r="CA111" s="1019"/>
      <c r="CB111" s="1020"/>
      <c r="CC111" s="1019"/>
      <c r="CD111" s="1021"/>
      <c r="CE111" s="434"/>
      <c r="CF111" s="1019"/>
      <c r="CG111" s="1020"/>
      <c r="CH111" s="1019"/>
      <c r="CI111" s="1020"/>
      <c r="CJ111" s="1019"/>
      <c r="CK111" s="1020"/>
      <c r="CL111" s="1019"/>
      <c r="CM111" s="1020"/>
      <c r="CN111" s="1019"/>
      <c r="CO111" s="1020"/>
      <c r="CP111" s="1019"/>
      <c r="CQ111" s="1020"/>
      <c r="CR111" s="1019"/>
      <c r="CS111" s="1020"/>
      <c r="CT111" s="1019"/>
      <c r="CU111" s="1020"/>
      <c r="CV111" s="1019"/>
      <c r="CW111" s="1020"/>
      <c r="CX111" s="1019"/>
      <c r="CY111" s="1020"/>
      <c r="CZ111" s="1019"/>
      <c r="DA111" s="1020"/>
      <c r="DB111" s="1019"/>
      <c r="DC111" s="1020"/>
      <c r="DD111" s="1019"/>
      <c r="DE111" s="1021"/>
      <c r="DF111" s="823">
        <f t="shared" si="63"/>
        <v>0</v>
      </c>
      <c r="DG111" s="822" t="str">
        <f>IF(DF111=0,"",DF111/DB192)</f>
        <v/>
      </c>
      <c r="DH111" s="544"/>
      <c r="DI111" s="564">
        <v>0</v>
      </c>
      <c r="DJ111" s="564">
        <v>0</v>
      </c>
      <c r="DK111" s="935"/>
      <c r="DL111" s="1025" t="s">
        <v>22</v>
      </c>
      <c r="DM111" s="1026" t="s">
        <v>57</v>
      </c>
      <c r="DN111" s="1026"/>
      <c r="DO111" s="1026" t="s">
        <v>58</v>
      </c>
      <c r="DP111" s="1026"/>
      <c r="DQ111" s="1027"/>
      <c r="DR111" s="200">
        <v>0</v>
      </c>
      <c r="DS111" s="200">
        <v>0</v>
      </c>
      <c r="DT111" s="200">
        <v>0</v>
      </c>
      <c r="DU111" s="200">
        <v>0</v>
      </c>
      <c r="DV111" s="200">
        <v>0</v>
      </c>
      <c r="DW111" s="907"/>
    </row>
    <row r="112" spans="2:127" ht="15.95" customHeight="1">
      <c r="B112" s="824" t="s">
        <v>758</v>
      </c>
      <c r="C112" s="1019"/>
      <c r="D112" s="1020"/>
      <c r="E112" s="1019"/>
      <c r="F112" s="1020"/>
      <c r="G112" s="1019"/>
      <c r="H112" s="1020"/>
      <c r="I112" s="1019"/>
      <c r="J112" s="1020"/>
      <c r="K112" s="1019"/>
      <c r="L112" s="1020"/>
      <c r="M112" s="1019"/>
      <c r="N112" s="1020"/>
      <c r="O112" s="1019"/>
      <c r="P112" s="1020"/>
      <c r="Q112" s="1019"/>
      <c r="R112" s="1020"/>
      <c r="S112" s="1019"/>
      <c r="T112" s="1020"/>
      <c r="U112" s="1019"/>
      <c r="V112" s="1020"/>
      <c r="W112" s="1019"/>
      <c r="X112" s="1020"/>
      <c r="Y112" s="1019"/>
      <c r="Z112" s="1020"/>
      <c r="AA112" s="1019"/>
      <c r="AB112" s="1021"/>
      <c r="AC112" s="432"/>
      <c r="AD112" s="1019"/>
      <c r="AE112" s="1020"/>
      <c r="AF112" s="1019"/>
      <c r="AG112" s="1020"/>
      <c r="AH112" s="1019"/>
      <c r="AI112" s="1020"/>
      <c r="AJ112" s="1019"/>
      <c r="AK112" s="1020"/>
      <c r="AL112" s="1019"/>
      <c r="AM112" s="1020"/>
      <c r="AN112" s="1019"/>
      <c r="AO112" s="1020"/>
      <c r="AP112" s="1019"/>
      <c r="AQ112" s="1020"/>
      <c r="AR112" s="1019"/>
      <c r="AS112" s="1020"/>
      <c r="AT112" s="1019"/>
      <c r="AU112" s="1020"/>
      <c r="AV112" s="1019"/>
      <c r="AW112" s="1020"/>
      <c r="AX112" s="1019"/>
      <c r="AY112" s="1020"/>
      <c r="AZ112" s="1019"/>
      <c r="BA112" s="1020"/>
      <c r="BB112" s="1019"/>
      <c r="BC112" s="1021"/>
      <c r="BD112" s="433"/>
      <c r="BE112" s="1019"/>
      <c r="BF112" s="1020"/>
      <c r="BG112" s="1019"/>
      <c r="BH112" s="1020"/>
      <c r="BI112" s="1019"/>
      <c r="BJ112" s="1020"/>
      <c r="BK112" s="1019"/>
      <c r="BL112" s="1020"/>
      <c r="BM112" s="1019"/>
      <c r="BN112" s="1020"/>
      <c r="BO112" s="1019"/>
      <c r="BP112" s="1020"/>
      <c r="BQ112" s="1019"/>
      <c r="BR112" s="1020"/>
      <c r="BS112" s="1019"/>
      <c r="BT112" s="1020"/>
      <c r="BU112" s="1019"/>
      <c r="BV112" s="1020"/>
      <c r="BW112" s="1019"/>
      <c r="BX112" s="1020"/>
      <c r="BY112" s="1019"/>
      <c r="BZ112" s="1020"/>
      <c r="CA112" s="1019"/>
      <c r="CB112" s="1020"/>
      <c r="CC112" s="1019"/>
      <c r="CD112" s="1021"/>
      <c r="CE112" s="434"/>
      <c r="CF112" s="1019"/>
      <c r="CG112" s="1020"/>
      <c r="CH112" s="1019"/>
      <c r="CI112" s="1020"/>
      <c r="CJ112" s="1019"/>
      <c r="CK112" s="1020"/>
      <c r="CL112" s="1019"/>
      <c r="CM112" s="1020"/>
      <c r="CN112" s="1019"/>
      <c r="CO112" s="1020"/>
      <c r="CP112" s="1019"/>
      <c r="CQ112" s="1020"/>
      <c r="CR112" s="1019"/>
      <c r="CS112" s="1020"/>
      <c r="CT112" s="1019"/>
      <c r="CU112" s="1020"/>
      <c r="CV112" s="1019"/>
      <c r="CW112" s="1020"/>
      <c r="CX112" s="1019"/>
      <c r="CY112" s="1020"/>
      <c r="CZ112" s="1019"/>
      <c r="DA112" s="1020"/>
      <c r="DB112" s="1019"/>
      <c r="DC112" s="1020"/>
      <c r="DD112" s="1019"/>
      <c r="DE112" s="1021"/>
      <c r="DF112" s="823">
        <f t="shared" si="63"/>
        <v>0</v>
      </c>
      <c r="DG112" s="822" t="str">
        <f>IF(DF112=0,"",DF112/DB192)</f>
        <v/>
      </c>
      <c r="DH112" s="544"/>
      <c r="DI112" s="564">
        <v>0</v>
      </c>
      <c r="DJ112" s="564">
        <v>0</v>
      </c>
      <c r="DK112" s="935"/>
      <c r="DL112" s="1028" t="s">
        <v>23</v>
      </c>
      <c r="DM112" s="1029" t="s">
        <v>60</v>
      </c>
      <c r="DN112" s="1029"/>
      <c r="DO112" s="1029" t="s">
        <v>61</v>
      </c>
      <c r="DP112" s="1029"/>
      <c r="DQ112" s="1030"/>
      <c r="DR112" s="200">
        <v>0</v>
      </c>
      <c r="DS112" s="200">
        <v>0</v>
      </c>
      <c r="DT112" s="200">
        <v>0</v>
      </c>
      <c r="DU112" s="200">
        <v>0</v>
      </c>
      <c r="DV112" s="200">
        <v>0</v>
      </c>
      <c r="DW112" s="907"/>
    </row>
    <row r="113" spans="2:127" ht="15.95" customHeight="1">
      <c r="B113" s="824" t="s">
        <v>764</v>
      </c>
      <c r="C113" s="1019"/>
      <c r="D113" s="1020"/>
      <c r="E113" s="1019"/>
      <c r="F113" s="1020"/>
      <c r="G113" s="1019"/>
      <c r="H113" s="1020"/>
      <c r="I113" s="1019"/>
      <c r="J113" s="1020"/>
      <c r="K113" s="1019"/>
      <c r="L113" s="1020"/>
      <c r="M113" s="1019"/>
      <c r="N113" s="1020"/>
      <c r="O113" s="1019"/>
      <c r="P113" s="1020"/>
      <c r="Q113" s="1019"/>
      <c r="R113" s="1020"/>
      <c r="S113" s="1019"/>
      <c r="T113" s="1020"/>
      <c r="U113" s="1019"/>
      <c r="V113" s="1020"/>
      <c r="W113" s="1019"/>
      <c r="X113" s="1020"/>
      <c r="Y113" s="1019"/>
      <c r="Z113" s="1020"/>
      <c r="AA113" s="1019"/>
      <c r="AB113" s="1021"/>
      <c r="AC113" s="432"/>
      <c r="AD113" s="1019"/>
      <c r="AE113" s="1020"/>
      <c r="AF113" s="1019"/>
      <c r="AG113" s="1020"/>
      <c r="AH113" s="1019"/>
      <c r="AI113" s="1020"/>
      <c r="AJ113" s="1019"/>
      <c r="AK113" s="1020"/>
      <c r="AL113" s="1019"/>
      <c r="AM113" s="1020"/>
      <c r="AN113" s="1019"/>
      <c r="AO113" s="1020"/>
      <c r="AP113" s="1019"/>
      <c r="AQ113" s="1020"/>
      <c r="AR113" s="1019"/>
      <c r="AS113" s="1020"/>
      <c r="AT113" s="1019"/>
      <c r="AU113" s="1020"/>
      <c r="AV113" s="1019"/>
      <c r="AW113" s="1020"/>
      <c r="AX113" s="1019"/>
      <c r="AY113" s="1020"/>
      <c r="AZ113" s="1019"/>
      <c r="BA113" s="1020"/>
      <c r="BB113" s="1019"/>
      <c r="BC113" s="1021"/>
      <c r="BD113" s="433"/>
      <c r="BE113" s="1019"/>
      <c r="BF113" s="1020"/>
      <c r="BG113" s="1019"/>
      <c r="BH113" s="1020"/>
      <c r="BI113" s="1019"/>
      <c r="BJ113" s="1020"/>
      <c r="BK113" s="1019"/>
      <c r="BL113" s="1020"/>
      <c r="BM113" s="1019"/>
      <c r="BN113" s="1020"/>
      <c r="BO113" s="1019"/>
      <c r="BP113" s="1020"/>
      <c r="BQ113" s="1019"/>
      <c r="BR113" s="1020"/>
      <c r="BS113" s="1019"/>
      <c r="BT113" s="1020"/>
      <c r="BU113" s="1019"/>
      <c r="BV113" s="1020"/>
      <c r="BW113" s="1019"/>
      <c r="BX113" s="1020"/>
      <c r="BY113" s="1019"/>
      <c r="BZ113" s="1020"/>
      <c r="CA113" s="1019"/>
      <c r="CB113" s="1020"/>
      <c r="CC113" s="1019"/>
      <c r="CD113" s="1021"/>
      <c r="CE113" s="434"/>
      <c r="CF113" s="1019"/>
      <c r="CG113" s="1020"/>
      <c r="CH113" s="1019"/>
      <c r="CI113" s="1020"/>
      <c r="CJ113" s="1019"/>
      <c r="CK113" s="1020"/>
      <c r="CL113" s="1019"/>
      <c r="CM113" s="1020"/>
      <c r="CN113" s="1019"/>
      <c r="CO113" s="1020"/>
      <c r="CP113" s="1019"/>
      <c r="CQ113" s="1020"/>
      <c r="CR113" s="1019"/>
      <c r="CS113" s="1020"/>
      <c r="CT113" s="1019"/>
      <c r="CU113" s="1020"/>
      <c r="CV113" s="1019"/>
      <c r="CW113" s="1020"/>
      <c r="CX113" s="1019"/>
      <c r="CY113" s="1020"/>
      <c r="CZ113" s="1019"/>
      <c r="DA113" s="1020"/>
      <c r="DB113" s="1019"/>
      <c r="DC113" s="1020"/>
      <c r="DD113" s="1019"/>
      <c r="DE113" s="1021"/>
      <c r="DF113" s="823">
        <f t="shared" si="63"/>
        <v>0</v>
      </c>
      <c r="DG113" s="822" t="str">
        <f>IF(DF113=0,"",DF113/DB192)</f>
        <v/>
      </c>
      <c r="DH113" s="544"/>
      <c r="DI113" s="564">
        <v>0</v>
      </c>
      <c r="DJ113" s="564">
        <v>0</v>
      </c>
      <c r="DK113" s="935"/>
      <c r="DL113" s="1031" t="s">
        <v>24</v>
      </c>
      <c r="DM113" s="1032" t="s">
        <v>62</v>
      </c>
      <c r="DN113" s="1032"/>
      <c r="DO113" s="1032" t="s">
        <v>63</v>
      </c>
      <c r="DP113" s="1032"/>
      <c r="DQ113" s="1033"/>
      <c r="DR113" s="200">
        <v>0</v>
      </c>
      <c r="DS113" s="200">
        <v>0</v>
      </c>
      <c r="DT113" s="200">
        <v>0</v>
      </c>
      <c r="DU113" s="200">
        <v>0</v>
      </c>
      <c r="DV113" s="200">
        <v>0</v>
      </c>
      <c r="DW113" s="907"/>
    </row>
    <row r="114" spans="2:127" ht="15.95" customHeight="1">
      <c r="B114" s="824" t="s">
        <v>770</v>
      </c>
      <c r="C114" s="1019"/>
      <c r="D114" s="1020"/>
      <c r="E114" s="1019"/>
      <c r="F114" s="1020"/>
      <c r="G114" s="1019"/>
      <c r="H114" s="1020"/>
      <c r="I114" s="1019"/>
      <c r="J114" s="1020"/>
      <c r="K114" s="1019"/>
      <c r="L114" s="1020"/>
      <c r="M114" s="1019"/>
      <c r="N114" s="1020"/>
      <c r="O114" s="1019"/>
      <c r="P114" s="1020"/>
      <c r="Q114" s="1019"/>
      <c r="R114" s="1020"/>
      <c r="S114" s="1019"/>
      <c r="T114" s="1020"/>
      <c r="U114" s="1019"/>
      <c r="V114" s="1020"/>
      <c r="W114" s="1019"/>
      <c r="X114" s="1020"/>
      <c r="Y114" s="1019"/>
      <c r="Z114" s="1020"/>
      <c r="AA114" s="1019"/>
      <c r="AB114" s="1021"/>
      <c r="AC114" s="432"/>
      <c r="AD114" s="1019"/>
      <c r="AE114" s="1020"/>
      <c r="AF114" s="1019"/>
      <c r="AG114" s="1020"/>
      <c r="AH114" s="1019"/>
      <c r="AI114" s="1020"/>
      <c r="AJ114" s="1019"/>
      <c r="AK114" s="1020"/>
      <c r="AL114" s="1019"/>
      <c r="AM114" s="1020"/>
      <c r="AN114" s="1019"/>
      <c r="AO114" s="1020"/>
      <c r="AP114" s="1019"/>
      <c r="AQ114" s="1020"/>
      <c r="AR114" s="1019"/>
      <c r="AS114" s="1020"/>
      <c r="AT114" s="1019"/>
      <c r="AU114" s="1020"/>
      <c r="AV114" s="1019"/>
      <c r="AW114" s="1020"/>
      <c r="AX114" s="1019"/>
      <c r="AY114" s="1020"/>
      <c r="AZ114" s="1019"/>
      <c r="BA114" s="1020"/>
      <c r="BB114" s="1019"/>
      <c r="BC114" s="1021"/>
      <c r="BD114" s="433"/>
      <c r="BE114" s="1019"/>
      <c r="BF114" s="1020"/>
      <c r="BG114" s="1019"/>
      <c r="BH114" s="1020"/>
      <c r="BI114" s="1019"/>
      <c r="BJ114" s="1020"/>
      <c r="BK114" s="1019"/>
      <c r="BL114" s="1020"/>
      <c r="BM114" s="1019"/>
      <c r="BN114" s="1020"/>
      <c r="BO114" s="1019"/>
      <c r="BP114" s="1020"/>
      <c r="BQ114" s="1019"/>
      <c r="BR114" s="1020"/>
      <c r="BS114" s="1019"/>
      <c r="BT114" s="1020"/>
      <c r="BU114" s="1019"/>
      <c r="BV114" s="1020"/>
      <c r="BW114" s="1019"/>
      <c r="BX114" s="1020"/>
      <c r="BY114" s="1019"/>
      <c r="BZ114" s="1020"/>
      <c r="CA114" s="1019"/>
      <c r="CB114" s="1020"/>
      <c r="CC114" s="1019"/>
      <c r="CD114" s="1021"/>
      <c r="CE114" s="434"/>
      <c r="CF114" s="1019"/>
      <c r="CG114" s="1020"/>
      <c r="CH114" s="1019"/>
      <c r="CI114" s="1020"/>
      <c r="CJ114" s="1019"/>
      <c r="CK114" s="1020"/>
      <c r="CL114" s="1019"/>
      <c r="CM114" s="1020"/>
      <c r="CN114" s="1019"/>
      <c r="CO114" s="1020"/>
      <c r="CP114" s="1019"/>
      <c r="CQ114" s="1020"/>
      <c r="CR114" s="1019"/>
      <c r="CS114" s="1020"/>
      <c r="CT114" s="1019"/>
      <c r="CU114" s="1020"/>
      <c r="CV114" s="1019"/>
      <c r="CW114" s="1020"/>
      <c r="CX114" s="1019"/>
      <c r="CY114" s="1020"/>
      <c r="CZ114" s="1019"/>
      <c r="DA114" s="1020"/>
      <c r="DB114" s="1019"/>
      <c r="DC114" s="1020"/>
      <c r="DD114" s="1019"/>
      <c r="DE114" s="1021"/>
      <c r="DF114" s="823">
        <f t="shared" si="63"/>
        <v>0</v>
      </c>
      <c r="DG114" s="822" t="str">
        <f>IF(DF114=0,"",DF114/DB192)</f>
        <v/>
      </c>
      <c r="DH114" s="544"/>
      <c r="DI114" s="564">
        <v>0</v>
      </c>
      <c r="DJ114" s="200">
        <v>0</v>
      </c>
      <c r="DK114" s="935"/>
      <c r="DL114" s="200">
        <v>0</v>
      </c>
      <c r="DM114" s="200">
        <v>0</v>
      </c>
      <c r="DN114" s="200">
        <v>0</v>
      </c>
      <c r="DO114" s="200">
        <v>0</v>
      </c>
      <c r="DP114" s="200">
        <v>0</v>
      </c>
      <c r="DQ114" s="200">
        <v>0</v>
      </c>
      <c r="DR114" s="200">
        <v>0</v>
      </c>
      <c r="DS114" s="200">
        <v>0</v>
      </c>
      <c r="DT114" s="200">
        <v>0</v>
      </c>
      <c r="DU114" s="200">
        <v>0</v>
      </c>
      <c r="DV114" s="200">
        <v>0</v>
      </c>
      <c r="DW114" s="907"/>
    </row>
    <row r="115" spans="2:127" ht="15.95" customHeight="1">
      <c r="B115" s="824" t="s">
        <v>776</v>
      </c>
      <c r="C115" s="1019"/>
      <c r="D115" s="1020"/>
      <c r="E115" s="1019"/>
      <c r="F115" s="1020"/>
      <c r="G115" s="1019"/>
      <c r="H115" s="1020"/>
      <c r="I115" s="1019"/>
      <c r="J115" s="1020"/>
      <c r="K115" s="1019"/>
      <c r="L115" s="1020"/>
      <c r="M115" s="1019"/>
      <c r="N115" s="1020"/>
      <c r="O115" s="1019"/>
      <c r="P115" s="1020"/>
      <c r="Q115" s="1019"/>
      <c r="R115" s="1020"/>
      <c r="S115" s="1019"/>
      <c r="T115" s="1020"/>
      <c r="U115" s="1019"/>
      <c r="V115" s="1020"/>
      <c r="W115" s="1019"/>
      <c r="X115" s="1020"/>
      <c r="Y115" s="1019"/>
      <c r="Z115" s="1020"/>
      <c r="AA115" s="1019"/>
      <c r="AB115" s="1021"/>
      <c r="AC115" s="432"/>
      <c r="AD115" s="1019"/>
      <c r="AE115" s="1020"/>
      <c r="AF115" s="1019"/>
      <c r="AG115" s="1020"/>
      <c r="AH115" s="1019"/>
      <c r="AI115" s="1020"/>
      <c r="AJ115" s="1019"/>
      <c r="AK115" s="1020"/>
      <c r="AL115" s="1019"/>
      <c r="AM115" s="1020"/>
      <c r="AN115" s="1019"/>
      <c r="AO115" s="1020"/>
      <c r="AP115" s="1019"/>
      <c r="AQ115" s="1020"/>
      <c r="AR115" s="1019"/>
      <c r="AS115" s="1020"/>
      <c r="AT115" s="1019"/>
      <c r="AU115" s="1020"/>
      <c r="AV115" s="1019"/>
      <c r="AW115" s="1020"/>
      <c r="AX115" s="1019"/>
      <c r="AY115" s="1020"/>
      <c r="AZ115" s="1019"/>
      <c r="BA115" s="1020"/>
      <c r="BB115" s="1019"/>
      <c r="BC115" s="1021"/>
      <c r="BD115" s="433"/>
      <c r="BE115" s="1019"/>
      <c r="BF115" s="1020"/>
      <c r="BG115" s="1019"/>
      <c r="BH115" s="1020"/>
      <c r="BI115" s="1019"/>
      <c r="BJ115" s="1020"/>
      <c r="BK115" s="1019"/>
      <c r="BL115" s="1020"/>
      <c r="BM115" s="1019"/>
      <c r="BN115" s="1020"/>
      <c r="BO115" s="1019"/>
      <c r="BP115" s="1020"/>
      <c r="BQ115" s="1019"/>
      <c r="BR115" s="1020"/>
      <c r="BS115" s="1019"/>
      <c r="BT115" s="1020"/>
      <c r="BU115" s="1019"/>
      <c r="BV115" s="1020"/>
      <c r="BW115" s="1019"/>
      <c r="BX115" s="1020"/>
      <c r="BY115" s="1019"/>
      <c r="BZ115" s="1020"/>
      <c r="CA115" s="1019"/>
      <c r="CB115" s="1020"/>
      <c r="CC115" s="1019"/>
      <c r="CD115" s="1021"/>
      <c r="CE115" s="434"/>
      <c r="CF115" s="1019"/>
      <c r="CG115" s="1020"/>
      <c r="CH115" s="1019"/>
      <c r="CI115" s="1020"/>
      <c r="CJ115" s="1019"/>
      <c r="CK115" s="1020"/>
      <c r="CL115" s="1019"/>
      <c r="CM115" s="1020"/>
      <c r="CN115" s="1019"/>
      <c r="CO115" s="1020"/>
      <c r="CP115" s="1019"/>
      <c r="CQ115" s="1020"/>
      <c r="CR115" s="1019"/>
      <c r="CS115" s="1020"/>
      <c r="CT115" s="1019"/>
      <c r="CU115" s="1020"/>
      <c r="CV115" s="1019"/>
      <c r="CW115" s="1020"/>
      <c r="CX115" s="1019"/>
      <c r="CY115" s="1020"/>
      <c r="CZ115" s="1019"/>
      <c r="DA115" s="1020"/>
      <c r="DB115" s="1019"/>
      <c r="DC115" s="1020"/>
      <c r="DD115" s="1019"/>
      <c r="DE115" s="1021"/>
      <c r="DF115" s="823">
        <f t="shared" si="63"/>
        <v>0</v>
      </c>
      <c r="DG115" s="822" t="str">
        <f>IF(DF115=0,"",DF115/DB192)</f>
        <v/>
      </c>
      <c r="DH115" s="544"/>
      <c r="DI115" s="564">
        <v>0</v>
      </c>
      <c r="DJ115" s="200">
        <v>0</v>
      </c>
      <c r="DK115" s="935"/>
      <c r="DL115" s="1034" t="s">
        <v>1138</v>
      </c>
      <c r="DM115" s="200"/>
      <c r="DN115" s="200"/>
      <c r="DO115" s="200"/>
      <c r="DP115" s="200"/>
      <c r="DQ115" s="200"/>
      <c r="DR115" s="200"/>
      <c r="DS115" s="200">
        <v>0</v>
      </c>
      <c r="DT115" s="200">
        <v>0</v>
      </c>
      <c r="DU115" s="200">
        <v>0</v>
      </c>
      <c r="DV115" s="200">
        <v>0</v>
      </c>
      <c r="DW115" s="907"/>
    </row>
    <row r="116" spans="2:127" ht="15.95" customHeight="1">
      <c r="B116" s="825" t="s">
        <v>782</v>
      </c>
      <c r="C116" s="1019"/>
      <c r="D116" s="1020"/>
      <c r="E116" s="1019"/>
      <c r="F116" s="1020"/>
      <c r="G116" s="1019"/>
      <c r="H116" s="1020"/>
      <c r="I116" s="1019"/>
      <c r="J116" s="1020"/>
      <c r="K116" s="1019"/>
      <c r="L116" s="1020"/>
      <c r="M116" s="1019"/>
      <c r="N116" s="1020"/>
      <c r="O116" s="1019"/>
      <c r="P116" s="1020"/>
      <c r="Q116" s="1019"/>
      <c r="R116" s="1020"/>
      <c r="S116" s="1019"/>
      <c r="T116" s="1020"/>
      <c r="U116" s="1019"/>
      <c r="V116" s="1020"/>
      <c r="W116" s="1019"/>
      <c r="X116" s="1020"/>
      <c r="Y116" s="1019"/>
      <c r="Z116" s="1020"/>
      <c r="AA116" s="1019"/>
      <c r="AB116" s="1021"/>
      <c r="AC116" s="432"/>
      <c r="AD116" s="1019"/>
      <c r="AE116" s="1020"/>
      <c r="AF116" s="1019"/>
      <c r="AG116" s="1020"/>
      <c r="AH116" s="1019"/>
      <c r="AI116" s="1020"/>
      <c r="AJ116" s="1019"/>
      <c r="AK116" s="1020"/>
      <c r="AL116" s="1019"/>
      <c r="AM116" s="1020"/>
      <c r="AN116" s="1019"/>
      <c r="AO116" s="1020"/>
      <c r="AP116" s="1019"/>
      <c r="AQ116" s="1020"/>
      <c r="AR116" s="1019"/>
      <c r="AS116" s="1020"/>
      <c r="AT116" s="1019"/>
      <c r="AU116" s="1020"/>
      <c r="AV116" s="1019"/>
      <c r="AW116" s="1020"/>
      <c r="AX116" s="1019"/>
      <c r="AY116" s="1020"/>
      <c r="AZ116" s="1019"/>
      <c r="BA116" s="1020"/>
      <c r="BB116" s="1019"/>
      <c r="BC116" s="1021"/>
      <c r="BD116" s="433"/>
      <c r="BE116" s="1019"/>
      <c r="BF116" s="1020"/>
      <c r="BG116" s="1019"/>
      <c r="BH116" s="1020"/>
      <c r="BI116" s="1019"/>
      <c r="BJ116" s="1020"/>
      <c r="BK116" s="1019"/>
      <c r="BL116" s="1020"/>
      <c r="BM116" s="1019"/>
      <c r="BN116" s="1020"/>
      <c r="BO116" s="1019"/>
      <c r="BP116" s="1020"/>
      <c r="BQ116" s="1019"/>
      <c r="BR116" s="1020"/>
      <c r="BS116" s="1019"/>
      <c r="BT116" s="1020"/>
      <c r="BU116" s="1019"/>
      <c r="BV116" s="1020"/>
      <c r="BW116" s="1019"/>
      <c r="BX116" s="1020"/>
      <c r="BY116" s="1019"/>
      <c r="BZ116" s="1020"/>
      <c r="CA116" s="1019"/>
      <c r="CB116" s="1020"/>
      <c r="CC116" s="1019"/>
      <c r="CD116" s="1021"/>
      <c r="CE116" s="434"/>
      <c r="CF116" s="1019"/>
      <c r="CG116" s="1020"/>
      <c r="CH116" s="1019"/>
      <c r="CI116" s="1020"/>
      <c r="CJ116" s="1019"/>
      <c r="CK116" s="1020"/>
      <c r="CL116" s="1019"/>
      <c r="CM116" s="1020"/>
      <c r="CN116" s="1019"/>
      <c r="CO116" s="1020"/>
      <c r="CP116" s="1019"/>
      <c r="CQ116" s="1020"/>
      <c r="CR116" s="1019"/>
      <c r="CS116" s="1020"/>
      <c r="CT116" s="1019"/>
      <c r="CU116" s="1020"/>
      <c r="CV116" s="1019"/>
      <c r="CW116" s="1020"/>
      <c r="CX116" s="1019"/>
      <c r="CY116" s="1020"/>
      <c r="CZ116" s="1019"/>
      <c r="DA116" s="1020"/>
      <c r="DB116" s="1019"/>
      <c r="DC116" s="1020"/>
      <c r="DD116" s="1019"/>
      <c r="DE116" s="1021"/>
      <c r="DF116" s="826">
        <f t="shared" si="63"/>
        <v>0</v>
      </c>
      <c r="DG116" s="817" t="str">
        <f>IF(DF116=0,"",DF116/DB192)</f>
        <v/>
      </c>
      <c r="DH116" s="544"/>
      <c r="DI116" s="564">
        <v>0</v>
      </c>
      <c r="DJ116" s="200">
        <v>0</v>
      </c>
      <c r="DK116" s="935"/>
      <c r="DL116" s="1034" t="s">
        <v>1139</v>
      </c>
      <c r="DM116" s="200"/>
      <c r="DN116" s="200"/>
      <c r="DO116" s="200"/>
      <c r="DP116" s="200"/>
      <c r="DQ116" s="200"/>
      <c r="DR116" s="200"/>
      <c r="DS116" s="200">
        <v>0</v>
      </c>
      <c r="DT116" s="200">
        <v>0</v>
      </c>
      <c r="DU116" s="200">
        <v>0</v>
      </c>
      <c r="DV116" s="200">
        <v>0</v>
      </c>
      <c r="DW116" s="907"/>
    </row>
    <row r="117" spans="2:127" ht="15.95" customHeight="1">
      <c r="B117" s="824" t="s">
        <v>787</v>
      </c>
      <c r="C117" s="1019"/>
      <c r="D117" s="1020"/>
      <c r="E117" s="1019"/>
      <c r="F117" s="1020"/>
      <c r="G117" s="1019"/>
      <c r="H117" s="1020"/>
      <c r="I117" s="1019"/>
      <c r="J117" s="1020"/>
      <c r="K117" s="1019"/>
      <c r="L117" s="1020"/>
      <c r="M117" s="1019"/>
      <c r="N117" s="1020"/>
      <c r="O117" s="1019"/>
      <c r="P117" s="1020"/>
      <c r="Q117" s="1019"/>
      <c r="R117" s="1020"/>
      <c r="S117" s="1019"/>
      <c r="T117" s="1020"/>
      <c r="U117" s="1019"/>
      <c r="V117" s="1020"/>
      <c r="W117" s="1019"/>
      <c r="X117" s="1020"/>
      <c r="Y117" s="1019"/>
      <c r="Z117" s="1020"/>
      <c r="AA117" s="1019"/>
      <c r="AB117" s="1021"/>
      <c r="AC117" s="432"/>
      <c r="AD117" s="1019"/>
      <c r="AE117" s="1020"/>
      <c r="AF117" s="1019"/>
      <c r="AG117" s="1020"/>
      <c r="AH117" s="1019"/>
      <c r="AI117" s="1020"/>
      <c r="AJ117" s="1019"/>
      <c r="AK117" s="1020"/>
      <c r="AL117" s="1019"/>
      <c r="AM117" s="1020"/>
      <c r="AN117" s="1019"/>
      <c r="AO117" s="1020"/>
      <c r="AP117" s="1019"/>
      <c r="AQ117" s="1020"/>
      <c r="AR117" s="1019"/>
      <c r="AS117" s="1020"/>
      <c r="AT117" s="1019"/>
      <c r="AU117" s="1020"/>
      <c r="AV117" s="1019"/>
      <c r="AW117" s="1020"/>
      <c r="AX117" s="1019"/>
      <c r="AY117" s="1020"/>
      <c r="AZ117" s="1019"/>
      <c r="BA117" s="1020"/>
      <c r="BB117" s="1019"/>
      <c r="BC117" s="1021"/>
      <c r="BD117" s="433"/>
      <c r="BE117" s="1019"/>
      <c r="BF117" s="1020"/>
      <c r="BG117" s="1019"/>
      <c r="BH117" s="1020"/>
      <c r="BI117" s="1019"/>
      <c r="BJ117" s="1020"/>
      <c r="BK117" s="1019"/>
      <c r="BL117" s="1020"/>
      <c r="BM117" s="1019"/>
      <c r="BN117" s="1020"/>
      <c r="BO117" s="1019"/>
      <c r="BP117" s="1020"/>
      <c r="BQ117" s="1019"/>
      <c r="BR117" s="1020"/>
      <c r="BS117" s="1019"/>
      <c r="BT117" s="1020"/>
      <c r="BU117" s="1019"/>
      <c r="BV117" s="1020"/>
      <c r="BW117" s="1019"/>
      <c r="BX117" s="1020"/>
      <c r="BY117" s="1019"/>
      <c r="BZ117" s="1020"/>
      <c r="CA117" s="1019"/>
      <c r="CB117" s="1020"/>
      <c r="CC117" s="1019"/>
      <c r="CD117" s="1021"/>
      <c r="CE117" s="434"/>
      <c r="CF117" s="1019"/>
      <c r="CG117" s="1020"/>
      <c r="CH117" s="1019"/>
      <c r="CI117" s="1020"/>
      <c r="CJ117" s="1019"/>
      <c r="CK117" s="1020"/>
      <c r="CL117" s="1019"/>
      <c r="CM117" s="1020"/>
      <c r="CN117" s="1019"/>
      <c r="CO117" s="1020"/>
      <c r="CP117" s="1019"/>
      <c r="CQ117" s="1020"/>
      <c r="CR117" s="1019"/>
      <c r="CS117" s="1020"/>
      <c r="CT117" s="1019"/>
      <c r="CU117" s="1020"/>
      <c r="CV117" s="1019"/>
      <c r="CW117" s="1020"/>
      <c r="CX117" s="1019"/>
      <c r="CY117" s="1020"/>
      <c r="CZ117" s="1019"/>
      <c r="DA117" s="1020"/>
      <c r="DB117" s="1019"/>
      <c r="DC117" s="1020"/>
      <c r="DD117" s="1019"/>
      <c r="DE117" s="1021"/>
      <c r="DF117" s="823">
        <f t="shared" si="63"/>
        <v>0</v>
      </c>
      <c r="DG117" s="822" t="str">
        <f>IF(DF117=0,"",DF117/DB192)</f>
        <v/>
      </c>
      <c r="DH117" s="544"/>
      <c r="DI117" s="564">
        <v>0</v>
      </c>
      <c r="DJ117" s="200">
        <v>0</v>
      </c>
      <c r="DK117" s="935"/>
      <c r="DL117" s="1034" t="s">
        <v>1140</v>
      </c>
      <c r="DM117" s="200"/>
      <c r="DN117" s="200"/>
      <c r="DO117" s="200"/>
      <c r="DP117" s="200"/>
      <c r="DQ117" s="200"/>
      <c r="DR117" s="200"/>
      <c r="DS117" s="200"/>
      <c r="DT117" s="200">
        <v>0</v>
      </c>
      <c r="DU117" s="200">
        <v>0</v>
      </c>
      <c r="DV117" s="200">
        <v>0</v>
      </c>
      <c r="DW117" s="907"/>
    </row>
    <row r="118" spans="2:127" ht="15.95" customHeight="1">
      <c r="B118" s="824" t="s">
        <v>792</v>
      </c>
      <c r="C118" s="1019"/>
      <c r="D118" s="1020"/>
      <c r="E118" s="1019"/>
      <c r="F118" s="1020"/>
      <c r="G118" s="1019"/>
      <c r="H118" s="1020"/>
      <c r="I118" s="1019"/>
      <c r="J118" s="1020"/>
      <c r="K118" s="1019"/>
      <c r="L118" s="1020"/>
      <c r="M118" s="1019"/>
      <c r="N118" s="1020"/>
      <c r="O118" s="1019"/>
      <c r="P118" s="1020"/>
      <c r="Q118" s="1019"/>
      <c r="R118" s="1020"/>
      <c r="S118" s="1019"/>
      <c r="T118" s="1020"/>
      <c r="U118" s="1019"/>
      <c r="V118" s="1020"/>
      <c r="W118" s="1019"/>
      <c r="X118" s="1020"/>
      <c r="Y118" s="1019"/>
      <c r="Z118" s="1020"/>
      <c r="AA118" s="1019"/>
      <c r="AB118" s="1021"/>
      <c r="AC118" s="432"/>
      <c r="AD118" s="1019"/>
      <c r="AE118" s="1020"/>
      <c r="AF118" s="1019"/>
      <c r="AG118" s="1020"/>
      <c r="AH118" s="1019"/>
      <c r="AI118" s="1020"/>
      <c r="AJ118" s="1019"/>
      <c r="AK118" s="1020"/>
      <c r="AL118" s="1019"/>
      <c r="AM118" s="1020"/>
      <c r="AN118" s="1019"/>
      <c r="AO118" s="1020"/>
      <c r="AP118" s="1019"/>
      <c r="AQ118" s="1020"/>
      <c r="AR118" s="1019"/>
      <c r="AS118" s="1020"/>
      <c r="AT118" s="1019"/>
      <c r="AU118" s="1020"/>
      <c r="AV118" s="1019"/>
      <c r="AW118" s="1020"/>
      <c r="AX118" s="1019"/>
      <c r="AY118" s="1020"/>
      <c r="AZ118" s="1019"/>
      <c r="BA118" s="1020"/>
      <c r="BB118" s="1019"/>
      <c r="BC118" s="1021"/>
      <c r="BD118" s="433"/>
      <c r="BE118" s="1019"/>
      <c r="BF118" s="1020"/>
      <c r="BG118" s="1019"/>
      <c r="BH118" s="1020"/>
      <c r="BI118" s="1019"/>
      <c r="BJ118" s="1020"/>
      <c r="BK118" s="1019"/>
      <c r="BL118" s="1020"/>
      <c r="BM118" s="1019"/>
      <c r="BN118" s="1020"/>
      <c r="BO118" s="1019"/>
      <c r="BP118" s="1020"/>
      <c r="BQ118" s="1019"/>
      <c r="BR118" s="1020"/>
      <c r="BS118" s="1019"/>
      <c r="BT118" s="1020"/>
      <c r="BU118" s="1019"/>
      <c r="BV118" s="1020"/>
      <c r="BW118" s="1019"/>
      <c r="BX118" s="1020"/>
      <c r="BY118" s="1019"/>
      <c r="BZ118" s="1020"/>
      <c r="CA118" s="1019"/>
      <c r="CB118" s="1020"/>
      <c r="CC118" s="1019"/>
      <c r="CD118" s="1021"/>
      <c r="CE118" s="434"/>
      <c r="CF118" s="1019"/>
      <c r="CG118" s="1020"/>
      <c r="CH118" s="1019"/>
      <c r="CI118" s="1020"/>
      <c r="CJ118" s="1019"/>
      <c r="CK118" s="1020"/>
      <c r="CL118" s="1019"/>
      <c r="CM118" s="1020"/>
      <c r="CN118" s="1019"/>
      <c r="CO118" s="1020"/>
      <c r="CP118" s="1019"/>
      <c r="CQ118" s="1020"/>
      <c r="CR118" s="1019"/>
      <c r="CS118" s="1020"/>
      <c r="CT118" s="1019"/>
      <c r="CU118" s="1020"/>
      <c r="CV118" s="1019"/>
      <c r="CW118" s="1020"/>
      <c r="CX118" s="1019"/>
      <c r="CY118" s="1020"/>
      <c r="CZ118" s="1019"/>
      <c r="DA118" s="1020"/>
      <c r="DB118" s="1019"/>
      <c r="DC118" s="1020"/>
      <c r="DD118" s="1019"/>
      <c r="DE118" s="1021"/>
      <c r="DF118" s="823">
        <f t="shared" si="63"/>
        <v>0</v>
      </c>
      <c r="DG118" s="822" t="str">
        <f>IF(DF118=0,"",DF118/DB192)</f>
        <v/>
      </c>
      <c r="DH118" s="544"/>
      <c r="DI118" s="564">
        <v>0</v>
      </c>
      <c r="DJ118" s="200">
        <v>0</v>
      </c>
      <c r="DK118" s="935"/>
      <c r="DL118" s="1034" t="s">
        <v>1141</v>
      </c>
      <c r="DM118" s="200"/>
      <c r="DN118" s="200"/>
      <c r="DO118" s="200"/>
      <c r="DP118" s="200"/>
      <c r="DQ118" s="200"/>
      <c r="DR118" s="200"/>
      <c r="DS118" s="200">
        <v>0</v>
      </c>
      <c r="DT118" s="200">
        <v>0</v>
      </c>
      <c r="DU118" s="200">
        <v>0</v>
      </c>
      <c r="DV118" s="200">
        <v>0</v>
      </c>
      <c r="DW118" s="907"/>
    </row>
    <row r="119" spans="2:127" ht="15.95" customHeight="1">
      <c r="B119" s="824" t="s">
        <v>797</v>
      </c>
      <c r="C119" s="1019"/>
      <c r="D119" s="1020"/>
      <c r="E119" s="1019"/>
      <c r="F119" s="1020"/>
      <c r="G119" s="1019"/>
      <c r="H119" s="1020"/>
      <c r="I119" s="1019"/>
      <c r="J119" s="1020"/>
      <c r="K119" s="1019"/>
      <c r="L119" s="1020"/>
      <c r="M119" s="1019"/>
      <c r="N119" s="1020"/>
      <c r="O119" s="1019"/>
      <c r="P119" s="1020"/>
      <c r="Q119" s="1019"/>
      <c r="R119" s="1020"/>
      <c r="S119" s="1019"/>
      <c r="T119" s="1020"/>
      <c r="U119" s="1019"/>
      <c r="V119" s="1020"/>
      <c r="W119" s="1019"/>
      <c r="X119" s="1020"/>
      <c r="Y119" s="1019"/>
      <c r="Z119" s="1020"/>
      <c r="AA119" s="1019"/>
      <c r="AB119" s="1021"/>
      <c r="AC119" s="432"/>
      <c r="AD119" s="1019"/>
      <c r="AE119" s="1020"/>
      <c r="AF119" s="1019"/>
      <c r="AG119" s="1020"/>
      <c r="AH119" s="1019"/>
      <c r="AI119" s="1020"/>
      <c r="AJ119" s="1019"/>
      <c r="AK119" s="1020"/>
      <c r="AL119" s="1019"/>
      <c r="AM119" s="1020"/>
      <c r="AN119" s="1019"/>
      <c r="AO119" s="1020"/>
      <c r="AP119" s="1019"/>
      <c r="AQ119" s="1020"/>
      <c r="AR119" s="1019"/>
      <c r="AS119" s="1020"/>
      <c r="AT119" s="1019"/>
      <c r="AU119" s="1020"/>
      <c r="AV119" s="1019"/>
      <c r="AW119" s="1020"/>
      <c r="AX119" s="1019"/>
      <c r="AY119" s="1020"/>
      <c r="AZ119" s="1019"/>
      <c r="BA119" s="1020"/>
      <c r="BB119" s="1019"/>
      <c r="BC119" s="1021"/>
      <c r="BD119" s="433"/>
      <c r="BE119" s="1019"/>
      <c r="BF119" s="1020"/>
      <c r="BG119" s="1019"/>
      <c r="BH119" s="1020"/>
      <c r="BI119" s="1019"/>
      <c r="BJ119" s="1020"/>
      <c r="BK119" s="1019"/>
      <c r="BL119" s="1020"/>
      <c r="BM119" s="1019"/>
      <c r="BN119" s="1020"/>
      <c r="BO119" s="1019"/>
      <c r="BP119" s="1020"/>
      <c r="BQ119" s="1019"/>
      <c r="BR119" s="1020"/>
      <c r="BS119" s="1019"/>
      <c r="BT119" s="1020"/>
      <c r="BU119" s="1019"/>
      <c r="BV119" s="1020"/>
      <c r="BW119" s="1019"/>
      <c r="BX119" s="1020"/>
      <c r="BY119" s="1019"/>
      <c r="BZ119" s="1020"/>
      <c r="CA119" s="1019"/>
      <c r="CB119" s="1020"/>
      <c r="CC119" s="1019"/>
      <c r="CD119" s="1021"/>
      <c r="CE119" s="434"/>
      <c r="CF119" s="1019"/>
      <c r="CG119" s="1020"/>
      <c r="CH119" s="1019"/>
      <c r="CI119" s="1020"/>
      <c r="CJ119" s="1019"/>
      <c r="CK119" s="1020"/>
      <c r="CL119" s="1019"/>
      <c r="CM119" s="1020"/>
      <c r="CN119" s="1019"/>
      <c r="CO119" s="1020"/>
      <c r="CP119" s="1019"/>
      <c r="CQ119" s="1020"/>
      <c r="CR119" s="1019"/>
      <c r="CS119" s="1020"/>
      <c r="CT119" s="1019"/>
      <c r="CU119" s="1020"/>
      <c r="CV119" s="1019"/>
      <c r="CW119" s="1020"/>
      <c r="CX119" s="1019"/>
      <c r="CY119" s="1020"/>
      <c r="CZ119" s="1019"/>
      <c r="DA119" s="1020"/>
      <c r="DB119" s="1019"/>
      <c r="DC119" s="1020"/>
      <c r="DD119" s="1019"/>
      <c r="DE119" s="1021"/>
      <c r="DF119" s="823">
        <f t="shared" si="63"/>
        <v>0</v>
      </c>
      <c r="DG119" s="822" t="str">
        <f>IF(DF119=0,"",DF119/DB192)</f>
        <v/>
      </c>
      <c r="DH119" s="544"/>
      <c r="DI119" s="564">
        <v>0</v>
      </c>
      <c r="DJ119" s="200">
        <v>0</v>
      </c>
      <c r="DK119" s="935"/>
      <c r="DL119" s="1035" t="s">
        <v>1142</v>
      </c>
      <c r="DM119" s="200"/>
      <c r="DN119" s="200"/>
      <c r="DO119" s="200"/>
      <c r="DP119" s="200">
        <v>0</v>
      </c>
      <c r="DQ119" s="200">
        <v>0</v>
      </c>
      <c r="DR119" s="200">
        <v>0</v>
      </c>
      <c r="DS119" s="200">
        <v>0</v>
      </c>
      <c r="DT119" s="200">
        <v>0</v>
      </c>
      <c r="DU119" s="200">
        <v>0</v>
      </c>
      <c r="DV119" s="200">
        <v>0</v>
      </c>
      <c r="DW119" s="907"/>
    </row>
    <row r="120" spans="2:127" ht="15.95" customHeight="1">
      <c r="B120" s="825" t="s">
        <v>742</v>
      </c>
      <c r="C120" s="1019"/>
      <c r="D120" s="1020"/>
      <c r="E120" s="1019"/>
      <c r="F120" s="1020"/>
      <c r="G120" s="1019"/>
      <c r="H120" s="1020"/>
      <c r="I120" s="1019"/>
      <c r="J120" s="1020"/>
      <c r="K120" s="1019"/>
      <c r="L120" s="1020"/>
      <c r="M120" s="1019"/>
      <c r="N120" s="1020"/>
      <c r="O120" s="1019"/>
      <c r="P120" s="1020"/>
      <c r="Q120" s="1019"/>
      <c r="R120" s="1020"/>
      <c r="S120" s="1019"/>
      <c r="T120" s="1020"/>
      <c r="U120" s="1019"/>
      <c r="V120" s="1020"/>
      <c r="W120" s="1019"/>
      <c r="X120" s="1020"/>
      <c r="Y120" s="1019"/>
      <c r="Z120" s="1020"/>
      <c r="AA120" s="1019"/>
      <c r="AB120" s="1021"/>
      <c r="AC120" s="432"/>
      <c r="AD120" s="1019"/>
      <c r="AE120" s="1020"/>
      <c r="AF120" s="1019"/>
      <c r="AG120" s="1020"/>
      <c r="AH120" s="1019"/>
      <c r="AI120" s="1020"/>
      <c r="AJ120" s="1019"/>
      <c r="AK120" s="1020"/>
      <c r="AL120" s="1019"/>
      <c r="AM120" s="1020"/>
      <c r="AN120" s="1019"/>
      <c r="AO120" s="1020"/>
      <c r="AP120" s="1019"/>
      <c r="AQ120" s="1020"/>
      <c r="AR120" s="1019"/>
      <c r="AS120" s="1020"/>
      <c r="AT120" s="1019"/>
      <c r="AU120" s="1020"/>
      <c r="AV120" s="1019"/>
      <c r="AW120" s="1020"/>
      <c r="AX120" s="1019"/>
      <c r="AY120" s="1020"/>
      <c r="AZ120" s="1019"/>
      <c r="BA120" s="1020"/>
      <c r="BB120" s="1019"/>
      <c r="BC120" s="1021"/>
      <c r="BD120" s="433"/>
      <c r="BE120" s="1019"/>
      <c r="BF120" s="1020"/>
      <c r="BG120" s="1019"/>
      <c r="BH120" s="1020"/>
      <c r="BI120" s="1019"/>
      <c r="BJ120" s="1020"/>
      <c r="BK120" s="1019"/>
      <c r="BL120" s="1020"/>
      <c r="BM120" s="1019"/>
      <c r="BN120" s="1020"/>
      <c r="BO120" s="1019"/>
      <c r="BP120" s="1020"/>
      <c r="BQ120" s="1019"/>
      <c r="BR120" s="1020"/>
      <c r="BS120" s="1019"/>
      <c r="BT120" s="1020"/>
      <c r="BU120" s="1019"/>
      <c r="BV120" s="1020"/>
      <c r="BW120" s="1019"/>
      <c r="BX120" s="1020"/>
      <c r="BY120" s="1019"/>
      <c r="BZ120" s="1020"/>
      <c r="CA120" s="1019"/>
      <c r="CB120" s="1020"/>
      <c r="CC120" s="1019"/>
      <c r="CD120" s="1021"/>
      <c r="CE120" s="434"/>
      <c r="CF120" s="1019"/>
      <c r="CG120" s="1020"/>
      <c r="CH120" s="1019"/>
      <c r="CI120" s="1020"/>
      <c r="CJ120" s="1019"/>
      <c r="CK120" s="1020"/>
      <c r="CL120" s="1019"/>
      <c r="CM120" s="1020"/>
      <c r="CN120" s="1019"/>
      <c r="CO120" s="1020"/>
      <c r="CP120" s="1019"/>
      <c r="CQ120" s="1020"/>
      <c r="CR120" s="1019"/>
      <c r="CS120" s="1020"/>
      <c r="CT120" s="1019"/>
      <c r="CU120" s="1020"/>
      <c r="CV120" s="1019"/>
      <c r="CW120" s="1020"/>
      <c r="CX120" s="1019"/>
      <c r="CY120" s="1020"/>
      <c r="CZ120" s="1019"/>
      <c r="DA120" s="1020"/>
      <c r="DB120" s="1019"/>
      <c r="DC120" s="1020"/>
      <c r="DD120" s="1019"/>
      <c r="DE120" s="1021"/>
      <c r="DF120" s="826">
        <f t="shared" si="63"/>
        <v>0</v>
      </c>
      <c r="DG120" s="817" t="str">
        <f>IF(DF120=0,"",DF120/DB192)</f>
        <v/>
      </c>
      <c r="DH120" s="544"/>
      <c r="DI120" s="564">
        <v>0</v>
      </c>
      <c r="DJ120" s="200">
        <v>0</v>
      </c>
      <c r="DK120" s="935"/>
      <c r="DL120" s="1036" t="s">
        <v>1143</v>
      </c>
      <c r="DM120" s="200"/>
      <c r="DN120" s="200"/>
      <c r="DO120" s="200"/>
      <c r="DP120" s="200"/>
      <c r="DQ120" s="200"/>
      <c r="DR120" s="200"/>
      <c r="DS120" s="200">
        <v>0</v>
      </c>
      <c r="DT120" s="200">
        <v>0</v>
      </c>
      <c r="DU120" s="200">
        <v>0</v>
      </c>
      <c r="DV120" s="200">
        <v>0</v>
      </c>
      <c r="DW120" s="907"/>
    </row>
    <row r="121" spans="2:127" ht="15.95" customHeight="1">
      <c r="B121" s="824" t="s">
        <v>801</v>
      </c>
      <c r="C121" s="1019"/>
      <c r="D121" s="1020"/>
      <c r="E121" s="1019"/>
      <c r="F121" s="1020"/>
      <c r="G121" s="1019"/>
      <c r="H121" s="1020"/>
      <c r="I121" s="1019"/>
      <c r="J121" s="1020"/>
      <c r="K121" s="1019"/>
      <c r="L121" s="1020"/>
      <c r="M121" s="1019"/>
      <c r="N121" s="1020"/>
      <c r="O121" s="1019"/>
      <c r="P121" s="1020"/>
      <c r="Q121" s="1019"/>
      <c r="R121" s="1020"/>
      <c r="S121" s="1019"/>
      <c r="T121" s="1020"/>
      <c r="U121" s="1019"/>
      <c r="V121" s="1020"/>
      <c r="W121" s="1019"/>
      <c r="X121" s="1020"/>
      <c r="Y121" s="1019"/>
      <c r="Z121" s="1020"/>
      <c r="AA121" s="1019"/>
      <c r="AB121" s="1021"/>
      <c r="AC121" s="432"/>
      <c r="AD121" s="1019"/>
      <c r="AE121" s="1020"/>
      <c r="AF121" s="1019"/>
      <c r="AG121" s="1020"/>
      <c r="AH121" s="1019"/>
      <c r="AI121" s="1020"/>
      <c r="AJ121" s="1019"/>
      <c r="AK121" s="1020"/>
      <c r="AL121" s="1019"/>
      <c r="AM121" s="1020"/>
      <c r="AN121" s="1019"/>
      <c r="AO121" s="1020"/>
      <c r="AP121" s="1019"/>
      <c r="AQ121" s="1020"/>
      <c r="AR121" s="1019"/>
      <c r="AS121" s="1020"/>
      <c r="AT121" s="1019"/>
      <c r="AU121" s="1020"/>
      <c r="AV121" s="1019"/>
      <c r="AW121" s="1020"/>
      <c r="AX121" s="1019"/>
      <c r="AY121" s="1020"/>
      <c r="AZ121" s="1019"/>
      <c r="BA121" s="1020"/>
      <c r="BB121" s="1019"/>
      <c r="BC121" s="1021"/>
      <c r="BD121" s="433"/>
      <c r="BE121" s="1019"/>
      <c r="BF121" s="1020"/>
      <c r="BG121" s="1019"/>
      <c r="BH121" s="1020"/>
      <c r="BI121" s="1019"/>
      <c r="BJ121" s="1020"/>
      <c r="BK121" s="1019"/>
      <c r="BL121" s="1020"/>
      <c r="BM121" s="1019"/>
      <c r="BN121" s="1020"/>
      <c r="BO121" s="1019"/>
      <c r="BP121" s="1020"/>
      <c r="BQ121" s="1019"/>
      <c r="BR121" s="1020"/>
      <c r="BS121" s="1019"/>
      <c r="BT121" s="1020"/>
      <c r="BU121" s="1019"/>
      <c r="BV121" s="1020"/>
      <c r="BW121" s="1019"/>
      <c r="BX121" s="1020"/>
      <c r="BY121" s="1019"/>
      <c r="BZ121" s="1020"/>
      <c r="CA121" s="1019"/>
      <c r="CB121" s="1020"/>
      <c r="CC121" s="1019"/>
      <c r="CD121" s="1021"/>
      <c r="CE121" s="434"/>
      <c r="CF121" s="1019"/>
      <c r="CG121" s="1020"/>
      <c r="CH121" s="1019"/>
      <c r="CI121" s="1020"/>
      <c r="CJ121" s="1019"/>
      <c r="CK121" s="1020"/>
      <c r="CL121" s="1019"/>
      <c r="CM121" s="1020"/>
      <c r="CN121" s="1019"/>
      <c r="CO121" s="1020"/>
      <c r="CP121" s="1019"/>
      <c r="CQ121" s="1020"/>
      <c r="CR121" s="1019"/>
      <c r="CS121" s="1020"/>
      <c r="CT121" s="1019"/>
      <c r="CU121" s="1020"/>
      <c r="CV121" s="1019"/>
      <c r="CW121" s="1020"/>
      <c r="CX121" s="1019"/>
      <c r="CY121" s="1020"/>
      <c r="CZ121" s="1019"/>
      <c r="DA121" s="1020"/>
      <c r="DB121" s="1019"/>
      <c r="DC121" s="1020"/>
      <c r="DD121" s="1019"/>
      <c r="DE121" s="1021"/>
      <c r="DF121" s="823">
        <f t="shared" si="63"/>
        <v>0</v>
      </c>
      <c r="DG121" s="822" t="str">
        <f>IF(DF121=0,"",DF121/DB192)</f>
        <v/>
      </c>
      <c r="DH121" s="544"/>
      <c r="DI121" s="564">
        <v>0</v>
      </c>
      <c r="DJ121" s="200">
        <v>0</v>
      </c>
      <c r="DK121" s="200">
        <v>0</v>
      </c>
      <c r="DL121" s="200">
        <v>0</v>
      </c>
      <c r="DM121" s="200">
        <v>0</v>
      </c>
      <c r="DN121" s="200">
        <v>0</v>
      </c>
      <c r="DO121" s="200">
        <v>0</v>
      </c>
      <c r="DP121" s="200">
        <v>0</v>
      </c>
      <c r="DQ121" s="200">
        <v>0</v>
      </c>
      <c r="DR121" s="200">
        <v>0</v>
      </c>
      <c r="DS121" s="200">
        <v>0</v>
      </c>
      <c r="DT121" s="200">
        <v>0</v>
      </c>
      <c r="DU121" s="200">
        <v>0</v>
      </c>
      <c r="DV121" s="200">
        <v>0</v>
      </c>
      <c r="DW121" s="907"/>
    </row>
    <row r="122" spans="2:127" ht="15.95" customHeight="1">
      <c r="B122" s="824" t="s">
        <v>805</v>
      </c>
      <c r="C122" s="1019"/>
      <c r="D122" s="1020"/>
      <c r="E122" s="1019"/>
      <c r="F122" s="1020"/>
      <c r="G122" s="1019"/>
      <c r="H122" s="1020"/>
      <c r="I122" s="1019"/>
      <c r="J122" s="1020"/>
      <c r="K122" s="1019"/>
      <c r="L122" s="1020"/>
      <c r="M122" s="1019"/>
      <c r="N122" s="1020"/>
      <c r="O122" s="1019"/>
      <c r="P122" s="1020"/>
      <c r="Q122" s="1019"/>
      <c r="R122" s="1020"/>
      <c r="S122" s="1019"/>
      <c r="T122" s="1020"/>
      <c r="U122" s="1019"/>
      <c r="V122" s="1020"/>
      <c r="W122" s="1019"/>
      <c r="X122" s="1020"/>
      <c r="Y122" s="1019"/>
      <c r="Z122" s="1020"/>
      <c r="AA122" s="1019"/>
      <c r="AB122" s="1021"/>
      <c r="AC122" s="432"/>
      <c r="AD122" s="1019"/>
      <c r="AE122" s="1020"/>
      <c r="AF122" s="1019"/>
      <c r="AG122" s="1020"/>
      <c r="AH122" s="1019"/>
      <c r="AI122" s="1020"/>
      <c r="AJ122" s="1019"/>
      <c r="AK122" s="1020"/>
      <c r="AL122" s="1019"/>
      <c r="AM122" s="1020"/>
      <c r="AN122" s="1019"/>
      <c r="AO122" s="1020"/>
      <c r="AP122" s="1019"/>
      <c r="AQ122" s="1020"/>
      <c r="AR122" s="1019"/>
      <c r="AS122" s="1020"/>
      <c r="AT122" s="1019"/>
      <c r="AU122" s="1020"/>
      <c r="AV122" s="1019"/>
      <c r="AW122" s="1020"/>
      <c r="AX122" s="1019"/>
      <c r="AY122" s="1020"/>
      <c r="AZ122" s="1019"/>
      <c r="BA122" s="1020"/>
      <c r="BB122" s="1019"/>
      <c r="BC122" s="1021"/>
      <c r="BD122" s="433"/>
      <c r="BE122" s="1019"/>
      <c r="BF122" s="1020"/>
      <c r="BG122" s="1019"/>
      <c r="BH122" s="1020"/>
      <c r="BI122" s="1019"/>
      <c r="BJ122" s="1020"/>
      <c r="BK122" s="1019"/>
      <c r="BL122" s="1020"/>
      <c r="BM122" s="1019"/>
      <c r="BN122" s="1020"/>
      <c r="BO122" s="1019"/>
      <c r="BP122" s="1020"/>
      <c r="BQ122" s="1019"/>
      <c r="BR122" s="1020"/>
      <c r="BS122" s="1019"/>
      <c r="BT122" s="1020"/>
      <c r="BU122" s="1019"/>
      <c r="BV122" s="1020"/>
      <c r="BW122" s="1019"/>
      <c r="BX122" s="1020"/>
      <c r="BY122" s="1019"/>
      <c r="BZ122" s="1020"/>
      <c r="CA122" s="1019"/>
      <c r="CB122" s="1020"/>
      <c r="CC122" s="1019"/>
      <c r="CD122" s="1021"/>
      <c r="CE122" s="434"/>
      <c r="CF122" s="1019"/>
      <c r="CG122" s="1020"/>
      <c r="CH122" s="1019"/>
      <c r="CI122" s="1020"/>
      <c r="CJ122" s="1019"/>
      <c r="CK122" s="1020"/>
      <c r="CL122" s="1019"/>
      <c r="CM122" s="1020"/>
      <c r="CN122" s="1019"/>
      <c r="CO122" s="1020"/>
      <c r="CP122" s="1019"/>
      <c r="CQ122" s="1020"/>
      <c r="CR122" s="1019"/>
      <c r="CS122" s="1020"/>
      <c r="CT122" s="1019"/>
      <c r="CU122" s="1020"/>
      <c r="CV122" s="1019"/>
      <c r="CW122" s="1020"/>
      <c r="CX122" s="1019"/>
      <c r="CY122" s="1020"/>
      <c r="CZ122" s="1019"/>
      <c r="DA122" s="1020"/>
      <c r="DB122" s="1019"/>
      <c r="DC122" s="1020"/>
      <c r="DD122" s="1019"/>
      <c r="DE122" s="1021"/>
      <c r="DF122" s="823">
        <f t="shared" si="63"/>
        <v>0</v>
      </c>
      <c r="DG122" s="822" t="str">
        <f>IF(DF122=0,"",DF122/DB192)</f>
        <v/>
      </c>
      <c r="DH122" s="544"/>
      <c r="DI122" s="564">
        <v>0</v>
      </c>
      <c r="DJ122" s="564">
        <v>0</v>
      </c>
      <c r="DK122" s="564">
        <v>0</v>
      </c>
      <c r="DL122" s="564">
        <v>0</v>
      </c>
      <c r="DM122" s="564">
        <v>0</v>
      </c>
      <c r="DN122" s="564">
        <v>0</v>
      </c>
      <c r="DO122" s="564">
        <v>0</v>
      </c>
      <c r="DP122" s="564">
        <v>0</v>
      </c>
      <c r="DQ122" s="200">
        <v>0</v>
      </c>
      <c r="DR122" s="200">
        <v>0</v>
      </c>
      <c r="DS122" s="200">
        <v>0</v>
      </c>
      <c r="DT122" s="200">
        <v>0</v>
      </c>
      <c r="DU122" s="200">
        <v>0</v>
      </c>
      <c r="DV122" s="200">
        <v>0</v>
      </c>
      <c r="DW122" s="907"/>
    </row>
    <row r="123" spans="2:127" ht="15.95" customHeight="1">
      <c r="B123" s="824" t="s">
        <v>809</v>
      </c>
      <c r="C123" s="1019"/>
      <c r="D123" s="1020"/>
      <c r="E123" s="1019"/>
      <c r="F123" s="1020"/>
      <c r="G123" s="1019"/>
      <c r="H123" s="1020"/>
      <c r="I123" s="1019"/>
      <c r="J123" s="1020"/>
      <c r="K123" s="1019"/>
      <c r="L123" s="1020"/>
      <c r="M123" s="1019"/>
      <c r="N123" s="1020"/>
      <c r="O123" s="1019"/>
      <c r="P123" s="1020"/>
      <c r="Q123" s="1019"/>
      <c r="R123" s="1020"/>
      <c r="S123" s="1019"/>
      <c r="T123" s="1020"/>
      <c r="U123" s="1019"/>
      <c r="V123" s="1020"/>
      <c r="W123" s="1019"/>
      <c r="X123" s="1020"/>
      <c r="Y123" s="1019"/>
      <c r="Z123" s="1020"/>
      <c r="AA123" s="1019"/>
      <c r="AB123" s="1021"/>
      <c r="AC123" s="432"/>
      <c r="AD123" s="1019"/>
      <c r="AE123" s="1020"/>
      <c r="AF123" s="1019"/>
      <c r="AG123" s="1020"/>
      <c r="AH123" s="1019"/>
      <c r="AI123" s="1020"/>
      <c r="AJ123" s="1019"/>
      <c r="AK123" s="1020"/>
      <c r="AL123" s="1019"/>
      <c r="AM123" s="1020"/>
      <c r="AN123" s="1019"/>
      <c r="AO123" s="1020"/>
      <c r="AP123" s="1019"/>
      <c r="AQ123" s="1020"/>
      <c r="AR123" s="1019"/>
      <c r="AS123" s="1020"/>
      <c r="AT123" s="1019"/>
      <c r="AU123" s="1020"/>
      <c r="AV123" s="1019"/>
      <c r="AW123" s="1020"/>
      <c r="AX123" s="1019"/>
      <c r="AY123" s="1020"/>
      <c r="AZ123" s="1019"/>
      <c r="BA123" s="1020"/>
      <c r="BB123" s="1019"/>
      <c r="BC123" s="1021"/>
      <c r="BD123" s="433"/>
      <c r="BE123" s="1019"/>
      <c r="BF123" s="1020"/>
      <c r="BG123" s="1019"/>
      <c r="BH123" s="1020"/>
      <c r="BI123" s="1019"/>
      <c r="BJ123" s="1020"/>
      <c r="BK123" s="1019"/>
      <c r="BL123" s="1020"/>
      <c r="BM123" s="1019"/>
      <c r="BN123" s="1020"/>
      <c r="BO123" s="1019"/>
      <c r="BP123" s="1020"/>
      <c r="BQ123" s="1019"/>
      <c r="BR123" s="1020"/>
      <c r="BS123" s="1019"/>
      <c r="BT123" s="1020"/>
      <c r="BU123" s="1019"/>
      <c r="BV123" s="1020"/>
      <c r="BW123" s="1019"/>
      <c r="BX123" s="1020"/>
      <c r="BY123" s="1019"/>
      <c r="BZ123" s="1020"/>
      <c r="CA123" s="1019"/>
      <c r="CB123" s="1020"/>
      <c r="CC123" s="1019"/>
      <c r="CD123" s="1021"/>
      <c r="CE123" s="434"/>
      <c r="CF123" s="1019"/>
      <c r="CG123" s="1020"/>
      <c r="CH123" s="1019"/>
      <c r="CI123" s="1020"/>
      <c r="CJ123" s="1019"/>
      <c r="CK123" s="1020"/>
      <c r="CL123" s="1019"/>
      <c r="CM123" s="1020"/>
      <c r="CN123" s="1019"/>
      <c r="CO123" s="1020"/>
      <c r="CP123" s="1019"/>
      <c r="CQ123" s="1020"/>
      <c r="CR123" s="1019"/>
      <c r="CS123" s="1020"/>
      <c r="CT123" s="1019"/>
      <c r="CU123" s="1020"/>
      <c r="CV123" s="1019"/>
      <c r="CW123" s="1020"/>
      <c r="CX123" s="1019"/>
      <c r="CY123" s="1020"/>
      <c r="CZ123" s="1019"/>
      <c r="DA123" s="1020"/>
      <c r="DB123" s="1019"/>
      <c r="DC123" s="1020"/>
      <c r="DD123" s="1019"/>
      <c r="DE123" s="1021"/>
      <c r="DF123" s="823">
        <f t="shared" si="63"/>
        <v>0</v>
      </c>
      <c r="DG123" s="822" t="str">
        <f>IF(DF123=0,"",DF123/DB192)</f>
        <v/>
      </c>
      <c r="DH123" s="544"/>
      <c r="DI123" s="564">
        <v>0</v>
      </c>
      <c r="DJ123" s="564">
        <v>0</v>
      </c>
      <c r="DK123" s="564">
        <v>0</v>
      </c>
      <c r="DL123" s="564">
        <v>0</v>
      </c>
      <c r="DM123" s="564">
        <v>0</v>
      </c>
      <c r="DN123" s="564">
        <v>0</v>
      </c>
      <c r="DO123" s="564">
        <v>0</v>
      </c>
      <c r="DP123" s="564">
        <v>0</v>
      </c>
      <c r="DQ123" s="200">
        <v>0</v>
      </c>
      <c r="DR123" s="200">
        <v>0</v>
      </c>
      <c r="DS123" s="200">
        <v>0</v>
      </c>
      <c r="DT123" s="200">
        <v>0</v>
      </c>
      <c r="DU123" s="200">
        <v>0</v>
      </c>
      <c r="DV123" s="200">
        <v>0</v>
      </c>
      <c r="DW123" s="907"/>
    </row>
    <row r="124" spans="2:127" ht="15.95" customHeight="1">
      <c r="B124" s="824" t="s">
        <v>812</v>
      </c>
      <c r="C124" s="1019"/>
      <c r="D124" s="1020"/>
      <c r="E124" s="1019"/>
      <c r="F124" s="1020"/>
      <c r="G124" s="1019"/>
      <c r="H124" s="1020"/>
      <c r="I124" s="1019"/>
      <c r="J124" s="1020"/>
      <c r="K124" s="1019"/>
      <c r="L124" s="1020"/>
      <c r="M124" s="1019"/>
      <c r="N124" s="1020"/>
      <c r="O124" s="1019"/>
      <c r="P124" s="1020"/>
      <c r="Q124" s="1019"/>
      <c r="R124" s="1020"/>
      <c r="S124" s="1019"/>
      <c r="T124" s="1020"/>
      <c r="U124" s="1019"/>
      <c r="V124" s="1020"/>
      <c r="W124" s="1019"/>
      <c r="X124" s="1020"/>
      <c r="Y124" s="1019"/>
      <c r="Z124" s="1020"/>
      <c r="AA124" s="1019"/>
      <c r="AB124" s="1021"/>
      <c r="AC124" s="432"/>
      <c r="AD124" s="1019"/>
      <c r="AE124" s="1020"/>
      <c r="AF124" s="1019"/>
      <c r="AG124" s="1020"/>
      <c r="AH124" s="1019"/>
      <c r="AI124" s="1020"/>
      <c r="AJ124" s="1019"/>
      <c r="AK124" s="1020"/>
      <c r="AL124" s="1019"/>
      <c r="AM124" s="1020"/>
      <c r="AN124" s="1019"/>
      <c r="AO124" s="1020"/>
      <c r="AP124" s="1019"/>
      <c r="AQ124" s="1020"/>
      <c r="AR124" s="1019"/>
      <c r="AS124" s="1020"/>
      <c r="AT124" s="1019"/>
      <c r="AU124" s="1020"/>
      <c r="AV124" s="1019"/>
      <c r="AW124" s="1020"/>
      <c r="AX124" s="1019"/>
      <c r="AY124" s="1020"/>
      <c r="AZ124" s="1019"/>
      <c r="BA124" s="1020"/>
      <c r="BB124" s="1019"/>
      <c r="BC124" s="1021"/>
      <c r="BD124" s="433"/>
      <c r="BE124" s="1019"/>
      <c r="BF124" s="1020"/>
      <c r="BG124" s="1019"/>
      <c r="BH124" s="1020"/>
      <c r="BI124" s="1019"/>
      <c r="BJ124" s="1020"/>
      <c r="BK124" s="1019"/>
      <c r="BL124" s="1020"/>
      <c r="BM124" s="1019"/>
      <c r="BN124" s="1020"/>
      <c r="BO124" s="1019"/>
      <c r="BP124" s="1020"/>
      <c r="BQ124" s="1019"/>
      <c r="BR124" s="1020"/>
      <c r="BS124" s="1019"/>
      <c r="BT124" s="1020"/>
      <c r="BU124" s="1019"/>
      <c r="BV124" s="1020"/>
      <c r="BW124" s="1019"/>
      <c r="BX124" s="1020"/>
      <c r="BY124" s="1019"/>
      <c r="BZ124" s="1020"/>
      <c r="CA124" s="1019"/>
      <c r="CB124" s="1020"/>
      <c r="CC124" s="1019"/>
      <c r="CD124" s="1021"/>
      <c r="CE124" s="434"/>
      <c r="CF124" s="1019"/>
      <c r="CG124" s="1020"/>
      <c r="CH124" s="1019"/>
      <c r="CI124" s="1020"/>
      <c r="CJ124" s="1019"/>
      <c r="CK124" s="1020"/>
      <c r="CL124" s="1019"/>
      <c r="CM124" s="1020"/>
      <c r="CN124" s="1019"/>
      <c r="CO124" s="1020"/>
      <c r="CP124" s="1019"/>
      <c r="CQ124" s="1020"/>
      <c r="CR124" s="1019"/>
      <c r="CS124" s="1020"/>
      <c r="CT124" s="1019"/>
      <c r="CU124" s="1020"/>
      <c r="CV124" s="1019"/>
      <c r="CW124" s="1020"/>
      <c r="CX124" s="1019"/>
      <c r="CY124" s="1020"/>
      <c r="CZ124" s="1019"/>
      <c r="DA124" s="1020"/>
      <c r="DB124" s="1019"/>
      <c r="DC124" s="1020"/>
      <c r="DD124" s="1019"/>
      <c r="DE124" s="1021"/>
      <c r="DF124" s="823">
        <f t="shared" si="63"/>
        <v>0</v>
      </c>
      <c r="DG124" s="822" t="str">
        <f>IF(DF124=0,"",DF124/DB192)</f>
        <v/>
      </c>
      <c r="DH124" s="544"/>
      <c r="DI124" s="564">
        <v>0</v>
      </c>
      <c r="DJ124" s="564">
        <v>0</v>
      </c>
      <c r="DK124" s="564">
        <v>0</v>
      </c>
      <c r="DL124" s="564">
        <v>0</v>
      </c>
      <c r="DM124" s="564">
        <v>0</v>
      </c>
      <c r="DN124" s="564">
        <v>0</v>
      </c>
      <c r="DO124" s="564">
        <v>0</v>
      </c>
      <c r="DP124" s="564">
        <v>0</v>
      </c>
      <c r="DQ124" s="200">
        <v>0</v>
      </c>
      <c r="DR124" s="200">
        <v>0</v>
      </c>
      <c r="DS124" s="200">
        <v>0</v>
      </c>
      <c r="DT124" s="200">
        <v>0</v>
      </c>
      <c r="DU124" s="200">
        <v>0</v>
      </c>
      <c r="DV124" s="200">
        <v>0</v>
      </c>
      <c r="DW124" s="907"/>
    </row>
    <row r="125" spans="2:127" ht="15.95" customHeight="1">
      <c r="B125" s="824" t="s">
        <v>815</v>
      </c>
      <c r="C125" s="1019"/>
      <c r="D125" s="1020"/>
      <c r="E125" s="1019"/>
      <c r="F125" s="1020"/>
      <c r="G125" s="1019"/>
      <c r="H125" s="1020"/>
      <c r="I125" s="1019"/>
      <c r="J125" s="1020"/>
      <c r="K125" s="1019"/>
      <c r="L125" s="1020"/>
      <c r="M125" s="1019"/>
      <c r="N125" s="1020"/>
      <c r="O125" s="1019"/>
      <c r="P125" s="1020"/>
      <c r="Q125" s="1019"/>
      <c r="R125" s="1020"/>
      <c r="S125" s="1019"/>
      <c r="T125" s="1020"/>
      <c r="U125" s="1019"/>
      <c r="V125" s="1020"/>
      <c r="W125" s="1019"/>
      <c r="X125" s="1020"/>
      <c r="Y125" s="1019"/>
      <c r="Z125" s="1020"/>
      <c r="AA125" s="1019"/>
      <c r="AB125" s="1021"/>
      <c r="AC125" s="432"/>
      <c r="AD125" s="1019"/>
      <c r="AE125" s="1020"/>
      <c r="AF125" s="1019"/>
      <c r="AG125" s="1020"/>
      <c r="AH125" s="1019"/>
      <c r="AI125" s="1020"/>
      <c r="AJ125" s="1019"/>
      <c r="AK125" s="1020"/>
      <c r="AL125" s="1019"/>
      <c r="AM125" s="1020"/>
      <c r="AN125" s="1019"/>
      <c r="AO125" s="1020"/>
      <c r="AP125" s="1019"/>
      <c r="AQ125" s="1020"/>
      <c r="AR125" s="1019"/>
      <c r="AS125" s="1020"/>
      <c r="AT125" s="1019"/>
      <c r="AU125" s="1020"/>
      <c r="AV125" s="1019"/>
      <c r="AW125" s="1020"/>
      <c r="AX125" s="1019"/>
      <c r="AY125" s="1020"/>
      <c r="AZ125" s="1019"/>
      <c r="BA125" s="1020"/>
      <c r="BB125" s="1019"/>
      <c r="BC125" s="1021"/>
      <c r="BD125" s="433"/>
      <c r="BE125" s="1019"/>
      <c r="BF125" s="1020"/>
      <c r="BG125" s="1019"/>
      <c r="BH125" s="1020"/>
      <c r="BI125" s="1019"/>
      <c r="BJ125" s="1020"/>
      <c r="BK125" s="1019"/>
      <c r="BL125" s="1020"/>
      <c r="BM125" s="1019"/>
      <c r="BN125" s="1020"/>
      <c r="BO125" s="1019"/>
      <c r="BP125" s="1020"/>
      <c r="BQ125" s="1019"/>
      <c r="BR125" s="1020"/>
      <c r="BS125" s="1019"/>
      <c r="BT125" s="1020"/>
      <c r="BU125" s="1019"/>
      <c r="BV125" s="1020"/>
      <c r="BW125" s="1019"/>
      <c r="BX125" s="1020"/>
      <c r="BY125" s="1019"/>
      <c r="BZ125" s="1020"/>
      <c r="CA125" s="1019"/>
      <c r="CB125" s="1020"/>
      <c r="CC125" s="1019"/>
      <c r="CD125" s="1021"/>
      <c r="CE125" s="434"/>
      <c r="CF125" s="1019"/>
      <c r="CG125" s="1020"/>
      <c r="CH125" s="1019"/>
      <c r="CI125" s="1020"/>
      <c r="CJ125" s="1019"/>
      <c r="CK125" s="1020"/>
      <c r="CL125" s="1019"/>
      <c r="CM125" s="1020"/>
      <c r="CN125" s="1019"/>
      <c r="CO125" s="1020"/>
      <c r="CP125" s="1019"/>
      <c r="CQ125" s="1020"/>
      <c r="CR125" s="1019"/>
      <c r="CS125" s="1020"/>
      <c r="CT125" s="1019"/>
      <c r="CU125" s="1020"/>
      <c r="CV125" s="1019"/>
      <c r="CW125" s="1020"/>
      <c r="CX125" s="1019"/>
      <c r="CY125" s="1020"/>
      <c r="CZ125" s="1019"/>
      <c r="DA125" s="1020"/>
      <c r="DB125" s="1019"/>
      <c r="DC125" s="1020"/>
      <c r="DD125" s="1019"/>
      <c r="DE125" s="1021"/>
      <c r="DF125" s="823">
        <f t="shared" si="63"/>
        <v>0</v>
      </c>
      <c r="DG125" s="822" t="str">
        <f>IF(DF125=0,"",DF125/DB192)</f>
        <v/>
      </c>
      <c r="DH125" s="544"/>
      <c r="DI125" s="564">
        <v>0</v>
      </c>
      <c r="DJ125" s="564">
        <v>0</v>
      </c>
      <c r="DK125" s="564">
        <v>0</v>
      </c>
      <c r="DL125" s="564">
        <v>0</v>
      </c>
      <c r="DM125" s="564">
        <v>0</v>
      </c>
      <c r="DN125" s="564">
        <v>0</v>
      </c>
      <c r="DO125" s="564">
        <v>0</v>
      </c>
      <c r="DP125" s="564">
        <v>0</v>
      </c>
      <c r="DQ125" s="200">
        <v>0</v>
      </c>
      <c r="DR125" s="200">
        <v>0</v>
      </c>
      <c r="DS125" s="200">
        <v>0</v>
      </c>
      <c r="DT125" s="200">
        <v>0</v>
      </c>
      <c r="DU125" s="200">
        <v>0</v>
      </c>
      <c r="DV125" s="200">
        <v>0</v>
      </c>
      <c r="DW125" s="907"/>
    </row>
    <row r="126" spans="2:127" ht="15.95" customHeight="1">
      <c r="B126" s="824" t="s">
        <v>818</v>
      </c>
      <c r="C126" s="1019"/>
      <c r="D126" s="1020"/>
      <c r="E126" s="1019"/>
      <c r="F126" s="1020"/>
      <c r="G126" s="1019"/>
      <c r="H126" s="1020"/>
      <c r="I126" s="1019"/>
      <c r="J126" s="1020"/>
      <c r="K126" s="1019"/>
      <c r="L126" s="1020"/>
      <c r="M126" s="1019"/>
      <c r="N126" s="1020"/>
      <c r="O126" s="1019"/>
      <c r="P126" s="1020"/>
      <c r="Q126" s="1019"/>
      <c r="R126" s="1020"/>
      <c r="S126" s="1019"/>
      <c r="T126" s="1020"/>
      <c r="U126" s="1019"/>
      <c r="V126" s="1020"/>
      <c r="W126" s="1019"/>
      <c r="X126" s="1020"/>
      <c r="Y126" s="1019"/>
      <c r="Z126" s="1020"/>
      <c r="AA126" s="1019"/>
      <c r="AB126" s="1021"/>
      <c r="AC126" s="432"/>
      <c r="AD126" s="1019"/>
      <c r="AE126" s="1020"/>
      <c r="AF126" s="1019"/>
      <c r="AG126" s="1020"/>
      <c r="AH126" s="1019"/>
      <c r="AI126" s="1020"/>
      <c r="AJ126" s="1019"/>
      <c r="AK126" s="1020"/>
      <c r="AL126" s="1019"/>
      <c r="AM126" s="1020"/>
      <c r="AN126" s="1019"/>
      <c r="AO126" s="1020"/>
      <c r="AP126" s="1019"/>
      <c r="AQ126" s="1020"/>
      <c r="AR126" s="1019"/>
      <c r="AS126" s="1020"/>
      <c r="AT126" s="1019"/>
      <c r="AU126" s="1020"/>
      <c r="AV126" s="1019"/>
      <c r="AW126" s="1020"/>
      <c r="AX126" s="1019"/>
      <c r="AY126" s="1020"/>
      <c r="AZ126" s="1019"/>
      <c r="BA126" s="1020"/>
      <c r="BB126" s="1019"/>
      <c r="BC126" s="1021"/>
      <c r="BD126" s="433"/>
      <c r="BE126" s="1019"/>
      <c r="BF126" s="1020"/>
      <c r="BG126" s="1019"/>
      <c r="BH126" s="1020"/>
      <c r="BI126" s="1019"/>
      <c r="BJ126" s="1020"/>
      <c r="BK126" s="1019"/>
      <c r="BL126" s="1020"/>
      <c r="BM126" s="1019"/>
      <c r="BN126" s="1020"/>
      <c r="BO126" s="1019"/>
      <c r="BP126" s="1020"/>
      <c r="BQ126" s="1019"/>
      <c r="BR126" s="1020"/>
      <c r="BS126" s="1019"/>
      <c r="BT126" s="1020"/>
      <c r="BU126" s="1019"/>
      <c r="BV126" s="1020"/>
      <c r="BW126" s="1019"/>
      <c r="BX126" s="1020"/>
      <c r="BY126" s="1019"/>
      <c r="BZ126" s="1020"/>
      <c r="CA126" s="1019"/>
      <c r="CB126" s="1020"/>
      <c r="CC126" s="1019"/>
      <c r="CD126" s="1021"/>
      <c r="CE126" s="434"/>
      <c r="CF126" s="1019"/>
      <c r="CG126" s="1020"/>
      <c r="CH126" s="1019"/>
      <c r="CI126" s="1020"/>
      <c r="CJ126" s="1019"/>
      <c r="CK126" s="1020"/>
      <c r="CL126" s="1019"/>
      <c r="CM126" s="1020"/>
      <c r="CN126" s="1019"/>
      <c r="CO126" s="1020"/>
      <c r="CP126" s="1019"/>
      <c r="CQ126" s="1020"/>
      <c r="CR126" s="1019"/>
      <c r="CS126" s="1020"/>
      <c r="CT126" s="1019"/>
      <c r="CU126" s="1020"/>
      <c r="CV126" s="1019"/>
      <c r="CW126" s="1020"/>
      <c r="CX126" s="1019"/>
      <c r="CY126" s="1020"/>
      <c r="CZ126" s="1019"/>
      <c r="DA126" s="1020"/>
      <c r="DB126" s="1019"/>
      <c r="DC126" s="1020"/>
      <c r="DD126" s="1019"/>
      <c r="DE126" s="1021"/>
      <c r="DF126" s="823">
        <f t="shared" si="63"/>
        <v>0</v>
      </c>
      <c r="DG126" s="822" t="str">
        <f>IF(DF126=0,"",DF126/DB192)</f>
        <v/>
      </c>
      <c r="DH126" s="544"/>
      <c r="DI126" s="564">
        <v>0</v>
      </c>
      <c r="DJ126" s="564">
        <v>0</v>
      </c>
      <c r="DK126" s="564">
        <v>0</v>
      </c>
      <c r="DL126" s="564">
        <v>0</v>
      </c>
      <c r="DM126" s="564">
        <v>0</v>
      </c>
      <c r="DN126" s="564">
        <v>0</v>
      </c>
      <c r="DO126" s="564">
        <v>0</v>
      </c>
      <c r="DP126" s="564">
        <v>0</v>
      </c>
      <c r="DQ126" s="200">
        <v>0</v>
      </c>
      <c r="DR126" s="200">
        <v>0</v>
      </c>
      <c r="DS126" s="200">
        <v>0</v>
      </c>
      <c r="DT126" s="200">
        <v>0</v>
      </c>
      <c r="DU126" s="200">
        <v>0</v>
      </c>
      <c r="DV126" s="200">
        <v>0</v>
      </c>
      <c r="DW126" s="907"/>
    </row>
    <row r="127" spans="2:127" ht="15.95" customHeight="1">
      <c r="B127" s="824" t="s">
        <v>821</v>
      </c>
      <c r="C127" s="1019"/>
      <c r="D127" s="1020"/>
      <c r="E127" s="1019"/>
      <c r="F127" s="1020"/>
      <c r="G127" s="1019"/>
      <c r="H127" s="1020"/>
      <c r="I127" s="1019"/>
      <c r="J127" s="1020"/>
      <c r="K127" s="1019"/>
      <c r="L127" s="1020"/>
      <c r="M127" s="1019"/>
      <c r="N127" s="1020"/>
      <c r="O127" s="1019"/>
      <c r="P127" s="1020"/>
      <c r="Q127" s="1019"/>
      <c r="R127" s="1020"/>
      <c r="S127" s="1019"/>
      <c r="T127" s="1020"/>
      <c r="U127" s="1019"/>
      <c r="V127" s="1020"/>
      <c r="W127" s="1019"/>
      <c r="X127" s="1020"/>
      <c r="Y127" s="1019"/>
      <c r="Z127" s="1020"/>
      <c r="AA127" s="1019"/>
      <c r="AB127" s="1021"/>
      <c r="AC127" s="432"/>
      <c r="AD127" s="1019"/>
      <c r="AE127" s="1020"/>
      <c r="AF127" s="1019"/>
      <c r="AG127" s="1020"/>
      <c r="AH127" s="1019"/>
      <c r="AI127" s="1020"/>
      <c r="AJ127" s="1019"/>
      <c r="AK127" s="1020"/>
      <c r="AL127" s="1019"/>
      <c r="AM127" s="1020"/>
      <c r="AN127" s="1019"/>
      <c r="AO127" s="1020"/>
      <c r="AP127" s="1019"/>
      <c r="AQ127" s="1020"/>
      <c r="AR127" s="1019"/>
      <c r="AS127" s="1020"/>
      <c r="AT127" s="1019"/>
      <c r="AU127" s="1020"/>
      <c r="AV127" s="1019"/>
      <c r="AW127" s="1020"/>
      <c r="AX127" s="1019"/>
      <c r="AY127" s="1020"/>
      <c r="AZ127" s="1019"/>
      <c r="BA127" s="1020"/>
      <c r="BB127" s="1019"/>
      <c r="BC127" s="1021"/>
      <c r="BD127" s="433"/>
      <c r="BE127" s="1019"/>
      <c r="BF127" s="1020"/>
      <c r="BG127" s="1019"/>
      <c r="BH127" s="1020"/>
      <c r="BI127" s="1019"/>
      <c r="BJ127" s="1020"/>
      <c r="BK127" s="1019"/>
      <c r="BL127" s="1020"/>
      <c r="BM127" s="1019"/>
      <c r="BN127" s="1020"/>
      <c r="BO127" s="1019"/>
      <c r="BP127" s="1020"/>
      <c r="BQ127" s="1019"/>
      <c r="BR127" s="1020"/>
      <c r="BS127" s="1019"/>
      <c r="BT127" s="1020"/>
      <c r="BU127" s="1019"/>
      <c r="BV127" s="1020"/>
      <c r="BW127" s="1019"/>
      <c r="BX127" s="1020"/>
      <c r="BY127" s="1019"/>
      <c r="BZ127" s="1020"/>
      <c r="CA127" s="1019"/>
      <c r="CB127" s="1020"/>
      <c r="CC127" s="1019"/>
      <c r="CD127" s="1021"/>
      <c r="CE127" s="434"/>
      <c r="CF127" s="1019"/>
      <c r="CG127" s="1020"/>
      <c r="CH127" s="1019"/>
      <c r="CI127" s="1020"/>
      <c r="CJ127" s="1019"/>
      <c r="CK127" s="1020"/>
      <c r="CL127" s="1019"/>
      <c r="CM127" s="1020"/>
      <c r="CN127" s="1019"/>
      <c r="CO127" s="1020"/>
      <c r="CP127" s="1019"/>
      <c r="CQ127" s="1020"/>
      <c r="CR127" s="1019"/>
      <c r="CS127" s="1020"/>
      <c r="CT127" s="1019"/>
      <c r="CU127" s="1020"/>
      <c r="CV127" s="1019"/>
      <c r="CW127" s="1020"/>
      <c r="CX127" s="1019"/>
      <c r="CY127" s="1020"/>
      <c r="CZ127" s="1019"/>
      <c r="DA127" s="1020"/>
      <c r="DB127" s="1019"/>
      <c r="DC127" s="1020"/>
      <c r="DD127" s="1019"/>
      <c r="DE127" s="1021"/>
      <c r="DF127" s="823">
        <f t="shared" si="63"/>
        <v>0</v>
      </c>
      <c r="DG127" s="822" t="str">
        <f>IF(DF127=0,"",DF127/DB192)</f>
        <v/>
      </c>
      <c r="DH127" s="544"/>
      <c r="DI127" s="564">
        <v>0</v>
      </c>
      <c r="DJ127" s="564">
        <v>0</v>
      </c>
      <c r="DK127" s="564">
        <v>0</v>
      </c>
      <c r="DL127" s="564">
        <v>0</v>
      </c>
      <c r="DM127" s="564">
        <v>0</v>
      </c>
      <c r="DN127" s="564">
        <v>0</v>
      </c>
      <c r="DO127" s="564">
        <v>0</v>
      </c>
      <c r="DP127" s="564">
        <v>0</v>
      </c>
      <c r="DQ127" s="200">
        <v>0</v>
      </c>
      <c r="DR127" s="200">
        <v>0</v>
      </c>
      <c r="DS127" s="200">
        <v>0</v>
      </c>
      <c r="DT127" s="200">
        <v>0</v>
      </c>
      <c r="DU127" s="200">
        <v>0</v>
      </c>
      <c r="DV127" s="200">
        <v>0</v>
      </c>
      <c r="DW127" s="907"/>
    </row>
    <row r="128" spans="2:127" ht="15.95" customHeight="1">
      <c r="B128" s="824" t="s">
        <v>824</v>
      </c>
      <c r="C128" s="1019"/>
      <c r="D128" s="1020"/>
      <c r="E128" s="1019"/>
      <c r="F128" s="1020"/>
      <c r="G128" s="1019"/>
      <c r="H128" s="1020"/>
      <c r="I128" s="1019"/>
      <c r="J128" s="1020"/>
      <c r="K128" s="1019"/>
      <c r="L128" s="1020"/>
      <c r="M128" s="1019"/>
      <c r="N128" s="1020"/>
      <c r="O128" s="1019"/>
      <c r="P128" s="1020"/>
      <c r="Q128" s="1019"/>
      <c r="R128" s="1020"/>
      <c r="S128" s="1019"/>
      <c r="T128" s="1020"/>
      <c r="U128" s="1019"/>
      <c r="V128" s="1020"/>
      <c r="W128" s="1019"/>
      <c r="X128" s="1020"/>
      <c r="Y128" s="1019"/>
      <c r="Z128" s="1020"/>
      <c r="AA128" s="1019"/>
      <c r="AB128" s="1021"/>
      <c r="AC128" s="432"/>
      <c r="AD128" s="1019"/>
      <c r="AE128" s="1020"/>
      <c r="AF128" s="1019"/>
      <c r="AG128" s="1020"/>
      <c r="AH128" s="1019"/>
      <c r="AI128" s="1020"/>
      <c r="AJ128" s="1019"/>
      <c r="AK128" s="1020"/>
      <c r="AL128" s="1019"/>
      <c r="AM128" s="1020"/>
      <c r="AN128" s="1019"/>
      <c r="AO128" s="1020"/>
      <c r="AP128" s="1019"/>
      <c r="AQ128" s="1020"/>
      <c r="AR128" s="1019"/>
      <c r="AS128" s="1020"/>
      <c r="AT128" s="1019"/>
      <c r="AU128" s="1020"/>
      <c r="AV128" s="1019"/>
      <c r="AW128" s="1020"/>
      <c r="AX128" s="1019"/>
      <c r="AY128" s="1020"/>
      <c r="AZ128" s="1019"/>
      <c r="BA128" s="1020"/>
      <c r="BB128" s="1019"/>
      <c r="BC128" s="1021"/>
      <c r="BD128" s="433"/>
      <c r="BE128" s="1019"/>
      <c r="BF128" s="1020"/>
      <c r="BG128" s="1019"/>
      <c r="BH128" s="1020"/>
      <c r="BI128" s="1019"/>
      <c r="BJ128" s="1020"/>
      <c r="BK128" s="1019"/>
      <c r="BL128" s="1020"/>
      <c r="BM128" s="1019"/>
      <c r="BN128" s="1020"/>
      <c r="BO128" s="1019"/>
      <c r="BP128" s="1020"/>
      <c r="BQ128" s="1019"/>
      <c r="BR128" s="1020"/>
      <c r="BS128" s="1019"/>
      <c r="BT128" s="1020"/>
      <c r="BU128" s="1019"/>
      <c r="BV128" s="1020"/>
      <c r="BW128" s="1019"/>
      <c r="BX128" s="1020"/>
      <c r="BY128" s="1019"/>
      <c r="BZ128" s="1020"/>
      <c r="CA128" s="1019"/>
      <c r="CB128" s="1020"/>
      <c r="CC128" s="1019"/>
      <c r="CD128" s="1021"/>
      <c r="CE128" s="434"/>
      <c r="CF128" s="1019"/>
      <c r="CG128" s="1020"/>
      <c r="CH128" s="1019"/>
      <c r="CI128" s="1020"/>
      <c r="CJ128" s="1019"/>
      <c r="CK128" s="1020"/>
      <c r="CL128" s="1019"/>
      <c r="CM128" s="1020"/>
      <c r="CN128" s="1019"/>
      <c r="CO128" s="1020"/>
      <c r="CP128" s="1019"/>
      <c r="CQ128" s="1020"/>
      <c r="CR128" s="1019"/>
      <c r="CS128" s="1020"/>
      <c r="CT128" s="1019"/>
      <c r="CU128" s="1020"/>
      <c r="CV128" s="1019"/>
      <c r="CW128" s="1020"/>
      <c r="CX128" s="1019"/>
      <c r="CY128" s="1020"/>
      <c r="CZ128" s="1019"/>
      <c r="DA128" s="1020"/>
      <c r="DB128" s="1019"/>
      <c r="DC128" s="1020"/>
      <c r="DD128" s="1019"/>
      <c r="DE128" s="1021"/>
      <c r="DF128" s="823">
        <f t="shared" si="63"/>
        <v>0</v>
      </c>
      <c r="DG128" s="822" t="str">
        <f>IF(DF128=0,"",DF128/DB192)</f>
        <v/>
      </c>
      <c r="DH128" s="544"/>
      <c r="DI128" s="564">
        <v>0</v>
      </c>
      <c r="DJ128" s="564">
        <v>0</v>
      </c>
      <c r="DK128" s="564">
        <v>0</v>
      </c>
      <c r="DL128" s="564">
        <v>0</v>
      </c>
      <c r="DM128" s="564">
        <v>0</v>
      </c>
      <c r="DN128" s="564">
        <v>0</v>
      </c>
      <c r="DO128" s="564">
        <v>0</v>
      </c>
      <c r="DP128" s="564">
        <v>0</v>
      </c>
      <c r="DQ128" s="200">
        <v>0</v>
      </c>
      <c r="DR128" s="200">
        <v>0</v>
      </c>
      <c r="DS128" s="200">
        <v>0</v>
      </c>
      <c r="DT128" s="200">
        <v>0</v>
      </c>
      <c r="DU128" s="200">
        <v>0</v>
      </c>
      <c r="DV128" s="200">
        <v>0</v>
      </c>
      <c r="DW128" s="907"/>
    </row>
    <row r="129" spans="2:127" ht="15.95" customHeight="1">
      <c r="B129" s="824" t="s">
        <v>826</v>
      </c>
      <c r="C129" s="1019"/>
      <c r="D129" s="1020"/>
      <c r="E129" s="1019"/>
      <c r="F129" s="1020"/>
      <c r="G129" s="1019"/>
      <c r="H129" s="1020"/>
      <c r="I129" s="1019"/>
      <c r="J129" s="1020"/>
      <c r="K129" s="1019"/>
      <c r="L129" s="1020"/>
      <c r="M129" s="1019"/>
      <c r="N129" s="1020"/>
      <c r="O129" s="1019"/>
      <c r="P129" s="1020"/>
      <c r="Q129" s="1019"/>
      <c r="R129" s="1020"/>
      <c r="S129" s="1019"/>
      <c r="T129" s="1020"/>
      <c r="U129" s="1019"/>
      <c r="V129" s="1020"/>
      <c r="W129" s="1019"/>
      <c r="X129" s="1020"/>
      <c r="Y129" s="1019"/>
      <c r="Z129" s="1020"/>
      <c r="AA129" s="1019"/>
      <c r="AB129" s="1021"/>
      <c r="AC129" s="432"/>
      <c r="AD129" s="1019"/>
      <c r="AE129" s="1020"/>
      <c r="AF129" s="1019"/>
      <c r="AG129" s="1020"/>
      <c r="AH129" s="1019"/>
      <c r="AI129" s="1020"/>
      <c r="AJ129" s="1019"/>
      <c r="AK129" s="1020"/>
      <c r="AL129" s="1019"/>
      <c r="AM129" s="1020"/>
      <c r="AN129" s="1019"/>
      <c r="AO129" s="1020"/>
      <c r="AP129" s="1019"/>
      <c r="AQ129" s="1020"/>
      <c r="AR129" s="1019"/>
      <c r="AS129" s="1020"/>
      <c r="AT129" s="1019"/>
      <c r="AU129" s="1020"/>
      <c r="AV129" s="1019"/>
      <c r="AW129" s="1020"/>
      <c r="AX129" s="1019"/>
      <c r="AY129" s="1020"/>
      <c r="AZ129" s="1019"/>
      <c r="BA129" s="1020"/>
      <c r="BB129" s="1019"/>
      <c r="BC129" s="1021"/>
      <c r="BD129" s="433"/>
      <c r="BE129" s="1019"/>
      <c r="BF129" s="1020"/>
      <c r="BG129" s="1019"/>
      <c r="BH129" s="1020"/>
      <c r="BI129" s="1019"/>
      <c r="BJ129" s="1020"/>
      <c r="BK129" s="1019"/>
      <c r="BL129" s="1020"/>
      <c r="BM129" s="1019"/>
      <c r="BN129" s="1020"/>
      <c r="BO129" s="1019"/>
      <c r="BP129" s="1020"/>
      <c r="BQ129" s="1019"/>
      <c r="BR129" s="1020"/>
      <c r="BS129" s="1019"/>
      <c r="BT129" s="1020"/>
      <c r="BU129" s="1019"/>
      <c r="BV129" s="1020"/>
      <c r="BW129" s="1019"/>
      <c r="BX129" s="1020"/>
      <c r="BY129" s="1019"/>
      <c r="BZ129" s="1020"/>
      <c r="CA129" s="1019"/>
      <c r="CB129" s="1020"/>
      <c r="CC129" s="1019"/>
      <c r="CD129" s="1021"/>
      <c r="CE129" s="434"/>
      <c r="CF129" s="1019"/>
      <c r="CG129" s="1020"/>
      <c r="CH129" s="1019"/>
      <c r="CI129" s="1020"/>
      <c r="CJ129" s="1019"/>
      <c r="CK129" s="1020"/>
      <c r="CL129" s="1019"/>
      <c r="CM129" s="1020"/>
      <c r="CN129" s="1019"/>
      <c r="CO129" s="1020"/>
      <c r="CP129" s="1019"/>
      <c r="CQ129" s="1020"/>
      <c r="CR129" s="1019"/>
      <c r="CS129" s="1020"/>
      <c r="CT129" s="1019"/>
      <c r="CU129" s="1020"/>
      <c r="CV129" s="1019"/>
      <c r="CW129" s="1020"/>
      <c r="CX129" s="1019"/>
      <c r="CY129" s="1020"/>
      <c r="CZ129" s="1019"/>
      <c r="DA129" s="1020"/>
      <c r="DB129" s="1019"/>
      <c r="DC129" s="1020"/>
      <c r="DD129" s="1019"/>
      <c r="DE129" s="1021"/>
      <c r="DF129" s="823">
        <f t="shared" si="63"/>
        <v>0</v>
      </c>
      <c r="DG129" s="822" t="str">
        <f>IF(DF129=0,"",DF129/DB192)</f>
        <v/>
      </c>
      <c r="DH129" s="544"/>
      <c r="DI129" s="564">
        <v>0</v>
      </c>
      <c r="DJ129" s="564">
        <v>0</v>
      </c>
      <c r="DK129" s="564">
        <v>0</v>
      </c>
      <c r="DL129" s="564">
        <v>0</v>
      </c>
      <c r="DM129" s="564">
        <v>0</v>
      </c>
      <c r="DN129" s="564">
        <v>0</v>
      </c>
      <c r="DO129" s="564">
        <v>0</v>
      </c>
      <c r="DP129" s="564">
        <v>0</v>
      </c>
      <c r="DQ129" s="200">
        <v>0</v>
      </c>
      <c r="DR129" s="200">
        <v>0</v>
      </c>
      <c r="DS129" s="200">
        <v>0</v>
      </c>
      <c r="DT129" s="200">
        <v>0</v>
      </c>
      <c r="DU129" s="200">
        <v>0</v>
      </c>
      <c r="DV129" s="200">
        <v>0</v>
      </c>
      <c r="DW129" s="907"/>
    </row>
    <row r="130" spans="2:127" ht="15.95" customHeight="1">
      <c r="B130" s="824" t="s">
        <v>828</v>
      </c>
      <c r="C130" s="1019"/>
      <c r="D130" s="1020"/>
      <c r="E130" s="1019"/>
      <c r="F130" s="1020"/>
      <c r="G130" s="1019"/>
      <c r="H130" s="1020"/>
      <c r="I130" s="1019"/>
      <c r="J130" s="1020"/>
      <c r="K130" s="1019"/>
      <c r="L130" s="1020"/>
      <c r="M130" s="1019"/>
      <c r="N130" s="1020"/>
      <c r="O130" s="1019"/>
      <c r="P130" s="1020"/>
      <c r="Q130" s="1019"/>
      <c r="R130" s="1020"/>
      <c r="S130" s="1019"/>
      <c r="T130" s="1020"/>
      <c r="U130" s="1019"/>
      <c r="V130" s="1020"/>
      <c r="W130" s="1019"/>
      <c r="X130" s="1020"/>
      <c r="Y130" s="1019"/>
      <c r="Z130" s="1020"/>
      <c r="AA130" s="1019"/>
      <c r="AB130" s="1021"/>
      <c r="AC130" s="432"/>
      <c r="AD130" s="1019"/>
      <c r="AE130" s="1020"/>
      <c r="AF130" s="1019"/>
      <c r="AG130" s="1020"/>
      <c r="AH130" s="1019"/>
      <c r="AI130" s="1020"/>
      <c r="AJ130" s="1019"/>
      <c r="AK130" s="1020"/>
      <c r="AL130" s="1019"/>
      <c r="AM130" s="1020"/>
      <c r="AN130" s="1019"/>
      <c r="AO130" s="1020"/>
      <c r="AP130" s="1019"/>
      <c r="AQ130" s="1020"/>
      <c r="AR130" s="1019"/>
      <c r="AS130" s="1020"/>
      <c r="AT130" s="1019"/>
      <c r="AU130" s="1020"/>
      <c r="AV130" s="1019"/>
      <c r="AW130" s="1020"/>
      <c r="AX130" s="1019"/>
      <c r="AY130" s="1020"/>
      <c r="AZ130" s="1019"/>
      <c r="BA130" s="1020"/>
      <c r="BB130" s="1019"/>
      <c r="BC130" s="1021"/>
      <c r="BD130" s="433"/>
      <c r="BE130" s="1019"/>
      <c r="BF130" s="1020"/>
      <c r="BG130" s="1019"/>
      <c r="BH130" s="1020"/>
      <c r="BI130" s="1019"/>
      <c r="BJ130" s="1020"/>
      <c r="BK130" s="1019"/>
      <c r="BL130" s="1020"/>
      <c r="BM130" s="1019"/>
      <c r="BN130" s="1020"/>
      <c r="BO130" s="1019"/>
      <c r="BP130" s="1020"/>
      <c r="BQ130" s="1019"/>
      <c r="BR130" s="1020"/>
      <c r="BS130" s="1019"/>
      <c r="BT130" s="1020"/>
      <c r="BU130" s="1019"/>
      <c r="BV130" s="1020"/>
      <c r="BW130" s="1019"/>
      <c r="BX130" s="1020"/>
      <c r="BY130" s="1019"/>
      <c r="BZ130" s="1020"/>
      <c r="CA130" s="1019"/>
      <c r="CB130" s="1020"/>
      <c r="CC130" s="1019"/>
      <c r="CD130" s="1021"/>
      <c r="CE130" s="434"/>
      <c r="CF130" s="1019"/>
      <c r="CG130" s="1020"/>
      <c r="CH130" s="1019"/>
      <c r="CI130" s="1020"/>
      <c r="CJ130" s="1019"/>
      <c r="CK130" s="1020"/>
      <c r="CL130" s="1019"/>
      <c r="CM130" s="1020"/>
      <c r="CN130" s="1019"/>
      <c r="CO130" s="1020"/>
      <c r="CP130" s="1019"/>
      <c r="CQ130" s="1020"/>
      <c r="CR130" s="1019"/>
      <c r="CS130" s="1020"/>
      <c r="CT130" s="1019"/>
      <c r="CU130" s="1020"/>
      <c r="CV130" s="1019"/>
      <c r="CW130" s="1020"/>
      <c r="CX130" s="1019"/>
      <c r="CY130" s="1020"/>
      <c r="CZ130" s="1019"/>
      <c r="DA130" s="1020"/>
      <c r="DB130" s="1019"/>
      <c r="DC130" s="1020"/>
      <c r="DD130" s="1019"/>
      <c r="DE130" s="1021"/>
      <c r="DF130" s="823">
        <f t="shared" si="63"/>
        <v>0</v>
      </c>
      <c r="DG130" s="822" t="str">
        <f>IF(DF130=0,"",DF130/DB192)</f>
        <v/>
      </c>
      <c r="DH130" s="544"/>
      <c r="DI130" s="564">
        <v>0</v>
      </c>
      <c r="DJ130" s="564">
        <v>0</v>
      </c>
      <c r="DK130" s="564">
        <v>0</v>
      </c>
      <c r="DL130" s="564">
        <v>0</v>
      </c>
      <c r="DM130" s="564">
        <v>0</v>
      </c>
      <c r="DN130" s="564">
        <v>0</v>
      </c>
      <c r="DO130" s="564">
        <v>0</v>
      </c>
      <c r="DP130" s="564">
        <v>0</v>
      </c>
      <c r="DQ130" s="200">
        <v>0</v>
      </c>
      <c r="DR130" s="200">
        <v>0</v>
      </c>
      <c r="DS130" s="200">
        <v>0</v>
      </c>
      <c r="DT130" s="200">
        <v>0</v>
      </c>
      <c r="DU130" s="200">
        <v>0</v>
      </c>
      <c r="DV130" s="200">
        <v>0</v>
      </c>
      <c r="DW130" s="907"/>
    </row>
    <row r="131" spans="2:127" ht="15.95" customHeight="1">
      <c r="B131" s="824" t="s">
        <v>832</v>
      </c>
      <c r="C131" s="1019"/>
      <c r="D131" s="1020"/>
      <c r="E131" s="1019"/>
      <c r="F131" s="1020"/>
      <c r="G131" s="1019"/>
      <c r="H131" s="1020"/>
      <c r="I131" s="1019"/>
      <c r="J131" s="1020"/>
      <c r="K131" s="1019"/>
      <c r="L131" s="1020"/>
      <c r="M131" s="1019"/>
      <c r="N131" s="1020"/>
      <c r="O131" s="1019"/>
      <c r="P131" s="1020"/>
      <c r="Q131" s="1019"/>
      <c r="R131" s="1020"/>
      <c r="S131" s="1019"/>
      <c r="T131" s="1020"/>
      <c r="U131" s="1019"/>
      <c r="V131" s="1020"/>
      <c r="W131" s="1019"/>
      <c r="X131" s="1020"/>
      <c r="Y131" s="1019"/>
      <c r="Z131" s="1020"/>
      <c r="AA131" s="1019"/>
      <c r="AB131" s="1021"/>
      <c r="AC131" s="432"/>
      <c r="AD131" s="1019"/>
      <c r="AE131" s="1020"/>
      <c r="AF131" s="1019"/>
      <c r="AG131" s="1020"/>
      <c r="AH131" s="1019"/>
      <c r="AI131" s="1020"/>
      <c r="AJ131" s="1019"/>
      <c r="AK131" s="1020"/>
      <c r="AL131" s="1019"/>
      <c r="AM131" s="1020"/>
      <c r="AN131" s="1019"/>
      <c r="AO131" s="1020"/>
      <c r="AP131" s="1019"/>
      <c r="AQ131" s="1020"/>
      <c r="AR131" s="1019"/>
      <c r="AS131" s="1020"/>
      <c r="AT131" s="1019"/>
      <c r="AU131" s="1020"/>
      <c r="AV131" s="1019"/>
      <c r="AW131" s="1020"/>
      <c r="AX131" s="1019"/>
      <c r="AY131" s="1020"/>
      <c r="AZ131" s="1019"/>
      <c r="BA131" s="1020"/>
      <c r="BB131" s="1019"/>
      <c r="BC131" s="1021"/>
      <c r="BD131" s="433"/>
      <c r="BE131" s="1019"/>
      <c r="BF131" s="1020"/>
      <c r="BG131" s="1019"/>
      <c r="BH131" s="1020"/>
      <c r="BI131" s="1019"/>
      <c r="BJ131" s="1020"/>
      <c r="BK131" s="1019"/>
      <c r="BL131" s="1020"/>
      <c r="BM131" s="1019"/>
      <c r="BN131" s="1020"/>
      <c r="BO131" s="1019"/>
      <c r="BP131" s="1020"/>
      <c r="BQ131" s="1019"/>
      <c r="BR131" s="1020"/>
      <c r="BS131" s="1019"/>
      <c r="BT131" s="1020"/>
      <c r="BU131" s="1019"/>
      <c r="BV131" s="1020"/>
      <c r="BW131" s="1019"/>
      <c r="BX131" s="1020"/>
      <c r="BY131" s="1019"/>
      <c r="BZ131" s="1020"/>
      <c r="CA131" s="1019"/>
      <c r="CB131" s="1020"/>
      <c r="CC131" s="1019"/>
      <c r="CD131" s="1021"/>
      <c r="CE131" s="434"/>
      <c r="CF131" s="1019"/>
      <c r="CG131" s="1020"/>
      <c r="CH131" s="1019"/>
      <c r="CI131" s="1020"/>
      <c r="CJ131" s="1019"/>
      <c r="CK131" s="1020"/>
      <c r="CL131" s="1019"/>
      <c r="CM131" s="1020"/>
      <c r="CN131" s="1019"/>
      <c r="CO131" s="1020"/>
      <c r="CP131" s="1019"/>
      <c r="CQ131" s="1020"/>
      <c r="CR131" s="1019"/>
      <c r="CS131" s="1020"/>
      <c r="CT131" s="1019"/>
      <c r="CU131" s="1020"/>
      <c r="CV131" s="1019"/>
      <c r="CW131" s="1020"/>
      <c r="CX131" s="1019"/>
      <c r="CY131" s="1020"/>
      <c r="CZ131" s="1019"/>
      <c r="DA131" s="1020"/>
      <c r="DB131" s="1019"/>
      <c r="DC131" s="1020"/>
      <c r="DD131" s="1019"/>
      <c r="DE131" s="1021"/>
      <c r="DF131" s="823">
        <f t="shared" si="63"/>
        <v>0</v>
      </c>
      <c r="DG131" s="822" t="str">
        <f>IF(DF131=0,"",DF131/DB192)</f>
        <v/>
      </c>
      <c r="DH131" s="544"/>
      <c r="DI131" s="564">
        <v>0</v>
      </c>
      <c r="DJ131" s="564">
        <v>0</v>
      </c>
      <c r="DK131" s="564">
        <v>0</v>
      </c>
      <c r="DL131" s="564">
        <v>0</v>
      </c>
      <c r="DM131" s="564">
        <v>0</v>
      </c>
      <c r="DN131" s="564">
        <v>0</v>
      </c>
      <c r="DO131" s="564">
        <v>0</v>
      </c>
      <c r="DP131" s="564">
        <v>0</v>
      </c>
      <c r="DQ131" s="200">
        <v>0</v>
      </c>
      <c r="DR131" s="200">
        <v>0</v>
      </c>
      <c r="DS131" s="200">
        <v>0</v>
      </c>
      <c r="DT131" s="200">
        <v>0</v>
      </c>
      <c r="DU131" s="200">
        <v>0</v>
      </c>
      <c r="DV131" s="200">
        <v>0</v>
      </c>
      <c r="DW131" s="907"/>
    </row>
    <row r="132" spans="2:127" ht="15.95" customHeight="1">
      <c r="B132" s="824" t="s">
        <v>830</v>
      </c>
      <c r="C132" s="1019"/>
      <c r="D132" s="1020"/>
      <c r="E132" s="1019"/>
      <c r="F132" s="1020"/>
      <c r="G132" s="1019"/>
      <c r="H132" s="1020"/>
      <c r="I132" s="1019"/>
      <c r="J132" s="1020"/>
      <c r="K132" s="1019"/>
      <c r="L132" s="1020"/>
      <c r="M132" s="1019"/>
      <c r="N132" s="1020"/>
      <c r="O132" s="1019"/>
      <c r="P132" s="1020"/>
      <c r="Q132" s="1019"/>
      <c r="R132" s="1020"/>
      <c r="S132" s="1019"/>
      <c r="T132" s="1020"/>
      <c r="U132" s="1019"/>
      <c r="V132" s="1020"/>
      <c r="W132" s="1019"/>
      <c r="X132" s="1020"/>
      <c r="Y132" s="1019"/>
      <c r="Z132" s="1020"/>
      <c r="AA132" s="1019"/>
      <c r="AB132" s="1021"/>
      <c r="AC132" s="432"/>
      <c r="AD132" s="1019"/>
      <c r="AE132" s="1020"/>
      <c r="AF132" s="1019"/>
      <c r="AG132" s="1020"/>
      <c r="AH132" s="1019"/>
      <c r="AI132" s="1020"/>
      <c r="AJ132" s="1019"/>
      <c r="AK132" s="1020"/>
      <c r="AL132" s="1019"/>
      <c r="AM132" s="1020"/>
      <c r="AN132" s="1019"/>
      <c r="AO132" s="1020"/>
      <c r="AP132" s="1019"/>
      <c r="AQ132" s="1020"/>
      <c r="AR132" s="1019"/>
      <c r="AS132" s="1020"/>
      <c r="AT132" s="1019"/>
      <c r="AU132" s="1020"/>
      <c r="AV132" s="1019"/>
      <c r="AW132" s="1020"/>
      <c r="AX132" s="1019"/>
      <c r="AY132" s="1020"/>
      <c r="AZ132" s="1019"/>
      <c r="BA132" s="1020"/>
      <c r="BB132" s="1019"/>
      <c r="BC132" s="1021"/>
      <c r="BD132" s="433"/>
      <c r="BE132" s="1019"/>
      <c r="BF132" s="1020"/>
      <c r="BG132" s="1019"/>
      <c r="BH132" s="1020"/>
      <c r="BI132" s="1019"/>
      <c r="BJ132" s="1020"/>
      <c r="BK132" s="1019"/>
      <c r="BL132" s="1020"/>
      <c r="BM132" s="1019"/>
      <c r="BN132" s="1020"/>
      <c r="BO132" s="1019"/>
      <c r="BP132" s="1020"/>
      <c r="BQ132" s="1019"/>
      <c r="BR132" s="1020"/>
      <c r="BS132" s="1019"/>
      <c r="BT132" s="1020"/>
      <c r="BU132" s="1019"/>
      <c r="BV132" s="1020"/>
      <c r="BW132" s="1019"/>
      <c r="BX132" s="1020"/>
      <c r="BY132" s="1019"/>
      <c r="BZ132" s="1020"/>
      <c r="CA132" s="1019"/>
      <c r="CB132" s="1020"/>
      <c r="CC132" s="1019"/>
      <c r="CD132" s="1021"/>
      <c r="CE132" s="434"/>
      <c r="CF132" s="1019"/>
      <c r="CG132" s="1020"/>
      <c r="CH132" s="1019"/>
      <c r="CI132" s="1020"/>
      <c r="CJ132" s="1019"/>
      <c r="CK132" s="1020"/>
      <c r="CL132" s="1019"/>
      <c r="CM132" s="1020"/>
      <c r="CN132" s="1019"/>
      <c r="CO132" s="1020"/>
      <c r="CP132" s="1019"/>
      <c r="CQ132" s="1020"/>
      <c r="CR132" s="1019"/>
      <c r="CS132" s="1020"/>
      <c r="CT132" s="1019"/>
      <c r="CU132" s="1020"/>
      <c r="CV132" s="1019"/>
      <c r="CW132" s="1020"/>
      <c r="CX132" s="1019"/>
      <c r="CY132" s="1020"/>
      <c r="CZ132" s="1019"/>
      <c r="DA132" s="1020"/>
      <c r="DB132" s="1019"/>
      <c r="DC132" s="1020"/>
      <c r="DD132" s="1019"/>
      <c r="DE132" s="1021"/>
      <c r="DF132" s="823">
        <f t="shared" si="63"/>
        <v>0</v>
      </c>
      <c r="DG132" s="822" t="str">
        <f>IF(DF132=0,"",DF132/DB192)</f>
        <v/>
      </c>
      <c r="DH132" s="544"/>
      <c r="DI132" s="564">
        <v>0</v>
      </c>
      <c r="DJ132" s="564">
        <v>0</v>
      </c>
      <c r="DK132" s="564">
        <v>0</v>
      </c>
      <c r="DL132" s="564">
        <v>0</v>
      </c>
      <c r="DM132" s="564">
        <v>0</v>
      </c>
      <c r="DN132" s="564">
        <v>0</v>
      </c>
      <c r="DO132" s="564">
        <v>0</v>
      </c>
      <c r="DP132" s="564">
        <v>0</v>
      </c>
      <c r="DQ132" s="200">
        <v>0</v>
      </c>
      <c r="DR132" s="200">
        <v>0</v>
      </c>
      <c r="DS132" s="200">
        <v>0</v>
      </c>
      <c r="DT132" s="200">
        <v>0</v>
      </c>
      <c r="DU132" s="200">
        <v>0</v>
      </c>
      <c r="DV132" s="200">
        <v>0</v>
      </c>
      <c r="DW132" s="907"/>
    </row>
    <row r="133" spans="2:127" ht="15.95" customHeight="1">
      <c r="B133" s="824" t="s">
        <v>834</v>
      </c>
      <c r="C133" s="1019"/>
      <c r="D133" s="1020"/>
      <c r="E133" s="1019"/>
      <c r="F133" s="1020"/>
      <c r="G133" s="1019"/>
      <c r="H133" s="1020"/>
      <c r="I133" s="1019"/>
      <c r="J133" s="1020"/>
      <c r="K133" s="1019"/>
      <c r="L133" s="1020"/>
      <c r="M133" s="1019"/>
      <c r="N133" s="1020"/>
      <c r="O133" s="1019"/>
      <c r="P133" s="1020"/>
      <c r="Q133" s="1019"/>
      <c r="R133" s="1020"/>
      <c r="S133" s="1019"/>
      <c r="T133" s="1020"/>
      <c r="U133" s="1019"/>
      <c r="V133" s="1020"/>
      <c r="W133" s="1019"/>
      <c r="X133" s="1020"/>
      <c r="Y133" s="1019"/>
      <c r="Z133" s="1020"/>
      <c r="AA133" s="1019"/>
      <c r="AB133" s="1021"/>
      <c r="AC133" s="432"/>
      <c r="AD133" s="1019"/>
      <c r="AE133" s="1020"/>
      <c r="AF133" s="1019"/>
      <c r="AG133" s="1020"/>
      <c r="AH133" s="1019"/>
      <c r="AI133" s="1020"/>
      <c r="AJ133" s="1019"/>
      <c r="AK133" s="1020"/>
      <c r="AL133" s="1019"/>
      <c r="AM133" s="1020"/>
      <c r="AN133" s="1019"/>
      <c r="AO133" s="1020"/>
      <c r="AP133" s="1019"/>
      <c r="AQ133" s="1020"/>
      <c r="AR133" s="1019"/>
      <c r="AS133" s="1020"/>
      <c r="AT133" s="1019"/>
      <c r="AU133" s="1020"/>
      <c r="AV133" s="1019"/>
      <c r="AW133" s="1020"/>
      <c r="AX133" s="1019"/>
      <c r="AY133" s="1020"/>
      <c r="AZ133" s="1019"/>
      <c r="BA133" s="1020"/>
      <c r="BB133" s="1019"/>
      <c r="BC133" s="1021"/>
      <c r="BD133" s="433"/>
      <c r="BE133" s="1019"/>
      <c r="BF133" s="1020"/>
      <c r="BG133" s="1019"/>
      <c r="BH133" s="1020"/>
      <c r="BI133" s="1019"/>
      <c r="BJ133" s="1020"/>
      <c r="BK133" s="1019"/>
      <c r="BL133" s="1020"/>
      <c r="BM133" s="1019"/>
      <c r="BN133" s="1020"/>
      <c r="BO133" s="1019"/>
      <c r="BP133" s="1020"/>
      <c r="BQ133" s="1019"/>
      <c r="BR133" s="1020"/>
      <c r="BS133" s="1019"/>
      <c r="BT133" s="1020"/>
      <c r="BU133" s="1019"/>
      <c r="BV133" s="1020"/>
      <c r="BW133" s="1019"/>
      <c r="BX133" s="1020"/>
      <c r="BY133" s="1019"/>
      <c r="BZ133" s="1020"/>
      <c r="CA133" s="1019"/>
      <c r="CB133" s="1020"/>
      <c r="CC133" s="1019"/>
      <c r="CD133" s="1021"/>
      <c r="CE133" s="434"/>
      <c r="CF133" s="1019"/>
      <c r="CG133" s="1020"/>
      <c r="CH133" s="1019"/>
      <c r="CI133" s="1020"/>
      <c r="CJ133" s="1019"/>
      <c r="CK133" s="1020"/>
      <c r="CL133" s="1019"/>
      <c r="CM133" s="1020"/>
      <c r="CN133" s="1019"/>
      <c r="CO133" s="1020"/>
      <c r="CP133" s="1019"/>
      <c r="CQ133" s="1020"/>
      <c r="CR133" s="1019"/>
      <c r="CS133" s="1020"/>
      <c r="CT133" s="1019"/>
      <c r="CU133" s="1020"/>
      <c r="CV133" s="1019"/>
      <c r="CW133" s="1020"/>
      <c r="CX133" s="1019"/>
      <c r="CY133" s="1020"/>
      <c r="CZ133" s="1019"/>
      <c r="DA133" s="1020"/>
      <c r="DB133" s="1019"/>
      <c r="DC133" s="1020"/>
      <c r="DD133" s="1019"/>
      <c r="DE133" s="1021"/>
      <c r="DF133" s="823">
        <f t="shared" si="63"/>
        <v>0</v>
      </c>
      <c r="DG133" s="822" t="str">
        <f>IF(DF133=0,"",DF133/DB192)</f>
        <v/>
      </c>
      <c r="DH133" s="544"/>
      <c r="DI133" s="564">
        <v>0</v>
      </c>
      <c r="DJ133" s="564">
        <v>0</v>
      </c>
      <c r="DK133" s="564">
        <v>0</v>
      </c>
      <c r="DL133" s="564">
        <v>0</v>
      </c>
      <c r="DM133" s="564">
        <v>0</v>
      </c>
      <c r="DN133" s="564">
        <v>0</v>
      </c>
      <c r="DO133" s="564">
        <v>0</v>
      </c>
      <c r="DP133" s="564">
        <v>0</v>
      </c>
      <c r="DQ133" s="200">
        <v>0</v>
      </c>
      <c r="DR133" s="200">
        <v>0</v>
      </c>
      <c r="DS133" s="200">
        <v>0</v>
      </c>
      <c r="DT133" s="200">
        <v>0</v>
      </c>
      <c r="DU133" s="200">
        <v>0</v>
      </c>
      <c r="DV133" s="200">
        <v>0</v>
      </c>
      <c r="DW133" s="907"/>
    </row>
    <row r="134" spans="2:127" ht="15.95" customHeight="1">
      <c r="B134" s="824" t="s">
        <v>836</v>
      </c>
      <c r="C134" s="1019"/>
      <c r="D134" s="1020"/>
      <c r="E134" s="1019"/>
      <c r="F134" s="1020"/>
      <c r="G134" s="1019"/>
      <c r="H134" s="1020"/>
      <c r="I134" s="1019"/>
      <c r="J134" s="1020"/>
      <c r="K134" s="1019"/>
      <c r="L134" s="1020"/>
      <c r="M134" s="1019"/>
      <c r="N134" s="1020"/>
      <c r="O134" s="1019"/>
      <c r="P134" s="1020"/>
      <c r="Q134" s="1019"/>
      <c r="R134" s="1020"/>
      <c r="S134" s="1019"/>
      <c r="T134" s="1020"/>
      <c r="U134" s="1019"/>
      <c r="V134" s="1020"/>
      <c r="W134" s="1019"/>
      <c r="X134" s="1020"/>
      <c r="Y134" s="1019"/>
      <c r="Z134" s="1020"/>
      <c r="AA134" s="1019"/>
      <c r="AB134" s="1021"/>
      <c r="AC134" s="432"/>
      <c r="AD134" s="1019"/>
      <c r="AE134" s="1020"/>
      <c r="AF134" s="1019"/>
      <c r="AG134" s="1020"/>
      <c r="AH134" s="1019"/>
      <c r="AI134" s="1020"/>
      <c r="AJ134" s="1019"/>
      <c r="AK134" s="1020"/>
      <c r="AL134" s="1019"/>
      <c r="AM134" s="1020"/>
      <c r="AN134" s="1019"/>
      <c r="AO134" s="1020"/>
      <c r="AP134" s="1019"/>
      <c r="AQ134" s="1020"/>
      <c r="AR134" s="1019"/>
      <c r="AS134" s="1020"/>
      <c r="AT134" s="1019"/>
      <c r="AU134" s="1020"/>
      <c r="AV134" s="1019"/>
      <c r="AW134" s="1020"/>
      <c r="AX134" s="1019"/>
      <c r="AY134" s="1020"/>
      <c r="AZ134" s="1019"/>
      <c r="BA134" s="1020"/>
      <c r="BB134" s="1019"/>
      <c r="BC134" s="1021"/>
      <c r="BD134" s="433"/>
      <c r="BE134" s="1019"/>
      <c r="BF134" s="1020"/>
      <c r="BG134" s="1019"/>
      <c r="BH134" s="1020"/>
      <c r="BI134" s="1019"/>
      <c r="BJ134" s="1020"/>
      <c r="BK134" s="1019"/>
      <c r="BL134" s="1020"/>
      <c r="BM134" s="1019"/>
      <c r="BN134" s="1020"/>
      <c r="BO134" s="1019"/>
      <c r="BP134" s="1020"/>
      <c r="BQ134" s="1019"/>
      <c r="BR134" s="1020"/>
      <c r="BS134" s="1019"/>
      <c r="BT134" s="1020"/>
      <c r="BU134" s="1019"/>
      <c r="BV134" s="1020"/>
      <c r="BW134" s="1019"/>
      <c r="BX134" s="1020"/>
      <c r="BY134" s="1019"/>
      <c r="BZ134" s="1020"/>
      <c r="CA134" s="1019"/>
      <c r="CB134" s="1020"/>
      <c r="CC134" s="1019"/>
      <c r="CD134" s="1021"/>
      <c r="CE134" s="434"/>
      <c r="CF134" s="1019"/>
      <c r="CG134" s="1020"/>
      <c r="CH134" s="1019"/>
      <c r="CI134" s="1020"/>
      <c r="CJ134" s="1019"/>
      <c r="CK134" s="1020"/>
      <c r="CL134" s="1019"/>
      <c r="CM134" s="1020"/>
      <c r="CN134" s="1019"/>
      <c r="CO134" s="1020"/>
      <c r="CP134" s="1019"/>
      <c r="CQ134" s="1020"/>
      <c r="CR134" s="1019"/>
      <c r="CS134" s="1020"/>
      <c r="CT134" s="1019"/>
      <c r="CU134" s="1020"/>
      <c r="CV134" s="1019"/>
      <c r="CW134" s="1020"/>
      <c r="CX134" s="1019"/>
      <c r="CY134" s="1020"/>
      <c r="CZ134" s="1019"/>
      <c r="DA134" s="1020"/>
      <c r="DB134" s="1019"/>
      <c r="DC134" s="1020"/>
      <c r="DD134" s="1019"/>
      <c r="DE134" s="1021"/>
      <c r="DF134" s="823">
        <f t="shared" si="63"/>
        <v>0</v>
      </c>
      <c r="DG134" s="822" t="str">
        <f>IF(DF134=0,"",DF134/DB192)</f>
        <v/>
      </c>
      <c r="DH134" s="544"/>
      <c r="DI134" s="564">
        <v>0</v>
      </c>
      <c r="DJ134" s="564">
        <v>0</v>
      </c>
      <c r="DK134" s="564">
        <v>0</v>
      </c>
      <c r="DL134" s="564">
        <v>0</v>
      </c>
      <c r="DM134" s="564">
        <v>0</v>
      </c>
      <c r="DN134" s="564">
        <v>0</v>
      </c>
      <c r="DO134" s="564">
        <v>0</v>
      </c>
      <c r="DP134" s="564">
        <v>0</v>
      </c>
      <c r="DQ134" s="200">
        <v>0</v>
      </c>
      <c r="DR134" s="200">
        <v>0</v>
      </c>
      <c r="DS134" s="200">
        <v>0</v>
      </c>
      <c r="DT134" s="200">
        <v>0</v>
      </c>
      <c r="DU134" s="200">
        <v>0</v>
      </c>
      <c r="DV134" s="200">
        <v>0</v>
      </c>
      <c r="DW134" s="907"/>
    </row>
    <row r="135" spans="2:127" ht="15.95" customHeight="1">
      <c r="B135" s="824" t="s">
        <v>838</v>
      </c>
      <c r="C135" s="1019"/>
      <c r="D135" s="1020"/>
      <c r="E135" s="1019"/>
      <c r="F135" s="1020"/>
      <c r="G135" s="1019"/>
      <c r="H135" s="1020"/>
      <c r="I135" s="1019"/>
      <c r="J135" s="1020"/>
      <c r="K135" s="1019"/>
      <c r="L135" s="1020"/>
      <c r="M135" s="1019"/>
      <c r="N135" s="1020"/>
      <c r="O135" s="1019"/>
      <c r="P135" s="1020"/>
      <c r="Q135" s="1019"/>
      <c r="R135" s="1020"/>
      <c r="S135" s="1019"/>
      <c r="T135" s="1020"/>
      <c r="U135" s="1019"/>
      <c r="V135" s="1020"/>
      <c r="W135" s="1019"/>
      <c r="X135" s="1020"/>
      <c r="Y135" s="1019"/>
      <c r="Z135" s="1020"/>
      <c r="AA135" s="1019"/>
      <c r="AB135" s="1021"/>
      <c r="AC135" s="432"/>
      <c r="AD135" s="1019"/>
      <c r="AE135" s="1020"/>
      <c r="AF135" s="1019"/>
      <c r="AG135" s="1020"/>
      <c r="AH135" s="1019"/>
      <c r="AI135" s="1020"/>
      <c r="AJ135" s="1019"/>
      <c r="AK135" s="1020"/>
      <c r="AL135" s="1019"/>
      <c r="AM135" s="1020"/>
      <c r="AN135" s="1019"/>
      <c r="AO135" s="1020"/>
      <c r="AP135" s="1019"/>
      <c r="AQ135" s="1020"/>
      <c r="AR135" s="1019"/>
      <c r="AS135" s="1020"/>
      <c r="AT135" s="1019"/>
      <c r="AU135" s="1020"/>
      <c r="AV135" s="1019"/>
      <c r="AW135" s="1020"/>
      <c r="AX135" s="1019"/>
      <c r="AY135" s="1020"/>
      <c r="AZ135" s="1019"/>
      <c r="BA135" s="1020"/>
      <c r="BB135" s="1019"/>
      <c r="BC135" s="1021"/>
      <c r="BD135" s="433"/>
      <c r="BE135" s="1019"/>
      <c r="BF135" s="1020"/>
      <c r="BG135" s="1019"/>
      <c r="BH135" s="1020"/>
      <c r="BI135" s="1019"/>
      <c r="BJ135" s="1020"/>
      <c r="BK135" s="1019"/>
      <c r="BL135" s="1020"/>
      <c r="BM135" s="1019"/>
      <c r="BN135" s="1020"/>
      <c r="BO135" s="1019"/>
      <c r="BP135" s="1020"/>
      <c r="BQ135" s="1019"/>
      <c r="BR135" s="1020"/>
      <c r="BS135" s="1019"/>
      <c r="BT135" s="1020"/>
      <c r="BU135" s="1019"/>
      <c r="BV135" s="1020"/>
      <c r="BW135" s="1019"/>
      <c r="BX135" s="1020"/>
      <c r="BY135" s="1019"/>
      <c r="BZ135" s="1020"/>
      <c r="CA135" s="1019"/>
      <c r="CB135" s="1020"/>
      <c r="CC135" s="1019"/>
      <c r="CD135" s="1021"/>
      <c r="CE135" s="434"/>
      <c r="CF135" s="1019"/>
      <c r="CG135" s="1020"/>
      <c r="CH135" s="1019"/>
      <c r="CI135" s="1020"/>
      <c r="CJ135" s="1019"/>
      <c r="CK135" s="1020"/>
      <c r="CL135" s="1019"/>
      <c r="CM135" s="1020"/>
      <c r="CN135" s="1019"/>
      <c r="CO135" s="1020"/>
      <c r="CP135" s="1019"/>
      <c r="CQ135" s="1020"/>
      <c r="CR135" s="1019"/>
      <c r="CS135" s="1020"/>
      <c r="CT135" s="1019"/>
      <c r="CU135" s="1020"/>
      <c r="CV135" s="1019"/>
      <c r="CW135" s="1020"/>
      <c r="CX135" s="1019"/>
      <c r="CY135" s="1020"/>
      <c r="CZ135" s="1019"/>
      <c r="DA135" s="1020"/>
      <c r="DB135" s="1019"/>
      <c r="DC135" s="1020"/>
      <c r="DD135" s="1019"/>
      <c r="DE135" s="1021"/>
      <c r="DF135" s="823">
        <f t="shared" si="63"/>
        <v>0</v>
      </c>
      <c r="DG135" s="822" t="str">
        <f>IF(DF135=0,"",DF135/DB192)</f>
        <v/>
      </c>
      <c r="DH135" s="544"/>
      <c r="DI135" s="564">
        <v>0</v>
      </c>
      <c r="DJ135" s="564">
        <v>0</v>
      </c>
      <c r="DK135" s="564">
        <v>0</v>
      </c>
      <c r="DL135" s="564">
        <v>0</v>
      </c>
      <c r="DM135" s="564">
        <v>0</v>
      </c>
      <c r="DN135" s="564">
        <v>0</v>
      </c>
      <c r="DO135" s="564">
        <v>0</v>
      </c>
      <c r="DP135" s="564">
        <v>0</v>
      </c>
      <c r="DQ135" s="200">
        <v>0</v>
      </c>
      <c r="DR135" s="200">
        <v>0</v>
      </c>
      <c r="DS135" s="200">
        <v>0</v>
      </c>
      <c r="DT135" s="200">
        <v>0</v>
      </c>
      <c r="DU135" s="200">
        <v>0</v>
      </c>
      <c r="DV135" s="200">
        <v>0</v>
      </c>
      <c r="DW135" s="907"/>
    </row>
    <row r="136" spans="2:127" ht="15.95" customHeight="1">
      <c r="B136" s="824" t="s">
        <v>839</v>
      </c>
      <c r="C136" s="1019"/>
      <c r="D136" s="1020"/>
      <c r="E136" s="1019"/>
      <c r="F136" s="1020"/>
      <c r="G136" s="1019"/>
      <c r="H136" s="1020"/>
      <c r="I136" s="1019"/>
      <c r="J136" s="1020"/>
      <c r="K136" s="1019"/>
      <c r="L136" s="1020"/>
      <c r="M136" s="1019"/>
      <c r="N136" s="1020"/>
      <c r="O136" s="1019"/>
      <c r="P136" s="1020"/>
      <c r="Q136" s="1019"/>
      <c r="R136" s="1020"/>
      <c r="S136" s="1019"/>
      <c r="T136" s="1020"/>
      <c r="U136" s="1019"/>
      <c r="V136" s="1020"/>
      <c r="W136" s="1019"/>
      <c r="X136" s="1020"/>
      <c r="Y136" s="1019"/>
      <c r="Z136" s="1020"/>
      <c r="AA136" s="1019"/>
      <c r="AB136" s="1021"/>
      <c r="AC136" s="432"/>
      <c r="AD136" s="1019"/>
      <c r="AE136" s="1020"/>
      <c r="AF136" s="1019"/>
      <c r="AG136" s="1020"/>
      <c r="AH136" s="1019"/>
      <c r="AI136" s="1020"/>
      <c r="AJ136" s="1019"/>
      <c r="AK136" s="1020"/>
      <c r="AL136" s="1019"/>
      <c r="AM136" s="1020"/>
      <c r="AN136" s="1019"/>
      <c r="AO136" s="1020"/>
      <c r="AP136" s="1019"/>
      <c r="AQ136" s="1020"/>
      <c r="AR136" s="1019"/>
      <c r="AS136" s="1020"/>
      <c r="AT136" s="1019"/>
      <c r="AU136" s="1020"/>
      <c r="AV136" s="1019"/>
      <c r="AW136" s="1020"/>
      <c r="AX136" s="1019"/>
      <c r="AY136" s="1020"/>
      <c r="AZ136" s="1019"/>
      <c r="BA136" s="1020"/>
      <c r="BB136" s="1019"/>
      <c r="BC136" s="1021"/>
      <c r="BD136" s="433"/>
      <c r="BE136" s="1019"/>
      <c r="BF136" s="1020"/>
      <c r="BG136" s="1019"/>
      <c r="BH136" s="1020"/>
      <c r="BI136" s="1019"/>
      <c r="BJ136" s="1020"/>
      <c r="BK136" s="1019"/>
      <c r="BL136" s="1020"/>
      <c r="BM136" s="1019"/>
      <c r="BN136" s="1020"/>
      <c r="BO136" s="1019"/>
      <c r="BP136" s="1020"/>
      <c r="BQ136" s="1019"/>
      <c r="BR136" s="1020"/>
      <c r="BS136" s="1019"/>
      <c r="BT136" s="1020"/>
      <c r="BU136" s="1019"/>
      <c r="BV136" s="1020"/>
      <c r="BW136" s="1019"/>
      <c r="BX136" s="1020"/>
      <c r="BY136" s="1019"/>
      <c r="BZ136" s="1020"/>
      <c r="CA136" s="1019"/>
      <c r="CB136" s="1020"/>
      <c r="CC136" s="1019"/>
      <c r="CD136" s="1021"/>
      <c r="CE136" s="434"/>
      <c r="CF136" s="1019"/>
      <c r="CG136" s="1020"/>
      <c r="CH136" s="1019"/>
      <c r="CI136" s="1020"/>
      <c r="CJ136" s="1019"/>
      <c r="CK136" s="1020"/>
      <c r="CL136" s="1019"/>
      <c r="CM136" s="1020"/>
      <c r="CN136" s="1019"/>
      <c r="CO136" s="1020"/>
      <c r="CP136" s="1019"/>
      <c r="CQ136" s="1020"/>
      <c r="CR136" s="1019"/>
      <c r="CS136" s="1020"/>
      <c r="CT136" s="1019"/>
      <c r="CU136" s="1020"/>
      <c r="CV136" s="1019"/>
      <c r="CW136" s="1020"/>
      <c r="CX136" s="1019"/>
      <c r="CY136" s="1020"/>
      <c r="CZ136" s="1019"/>
      <c r="DA136" s="1020"/>
      <c r="DB136" s="1019"/>
      <c r="DC136" s="1020"/>
      <c r="DD136" s="1019"/>
      <c r="DE136" s="1021"/>
      <c r="DF136" s="823">
        <f t="shared" si="63"/>
        <v>0</v>
      </c>
      <c r="DG136" s="822" t="str">
        <f>IF(DF136=0,"",DF136/DB192)</f>
        <v/>
      </c>
      <c r="DH136" s="544"/>
      <c r="DI136" s="564">
        <v>0</v>
      </c>
      <c r="DJ136" s="564">
        <v>0</v>
      </c>
      <c r="DK136" s="564">
        <v>0</v>
      </c>
      <c r="DL136" s="564">
        <v>0</v>
      </c>
      <c r="DM136" s="564">
        <v>0</v>
      </c>
      <c r="DN136" s="564">
        <v>0</v>
      </c>
      <c r="DO136" s="564">
        <v>0</v>
      </c>
      <c r="DP136" s="564">
        <v>0</v>
      </c>
      <c r="DQ136" s="200">
        <v>0</v>
      </c>
      <c r="DR136" s="200">
        <v>0</v>
      </c>
      <c r="DS136" s="200">
        <v>0</v>
      </c>
      <c r="DT136" s="200">
        <v>0</v>
      </c>
      <c r="DU136" s="200">
        <v>0</v>
      </c>
      <c r="DV136" s="200">
        <v>0</v>
      </c>
      <c r="DW136" s="907"/>
    </row>
    <row r="137" spans="2:127" ht="15.95" customHeight="1">
      <c r="B137" s="825" t="s">
        <v>840</v>
      </c>
      <c r="C137" s="1019">
        <v>1</v>
      </c>
      <c r="D137" s="1020"/>
      <c r="E137" s="1019"/>
      <c r="F137" s="1020"/>
      <c r="G137" s="1019"/>
      <c r="H137" s="1020"/>
      <c r="I137" s="1019"/>
      <c r="J137" s="1020"/>
      <c r="K137" s="1019"/>
      <c r="L137" s="1020"/>
      <c r="M137" s="1019"/>
      <c r="N137" s="1020"/>
      <c r="O137" s="1019"/>
      <c r="P137" s="1020"/>
      <c r="Q137" s="1019"/>
      <c r="R137" s="1020"/>
      <c r="S137" s="1019"/>
      <c r="T137" s="1020"/>
      <c r="U137" s="1019"/>
      <c r="V137" s="1020"/>
      <c r="W137" s="1019"/>
      <c r="X137" s="1020"/>
      <c r="Y137" s="1019"/>
      <c r="Z137" s="1020"/>
      <c r="AA137" s="1019"/>
      <c r="AB137" s="1021"/>
      <c r="AC137" s="432"/>
      <c r="AD137" s="1019"/>
      <c r="AE137" s="1020"/>
      <c r="AF137" s="1019"/>
      <c r="AG137" s="1020"/>
      <c r="AH137" s="1019"/>
      <c r="AI137" s="1020"/>
      <c r="AJ137" s="1019"/>
      <c r="AK137" s="1020"/>
      <c r="AL137" s="1019"/>
      <c r="AM137" s="1020"/>
      <c r="AN137" s="1019"/>
      <c r="AO137" s="1020"/>
      <c r="AP137" s="1019"/>
      <c r="AQ137" s="1020"/>
      <c r="AR137" s="1019"/>
      <c r="AS137" s="1020"/>
      <c r="AT137" s="1019"/>
      <c r="AU137" s="1020"/>
      <c r="AV137" s="1019"/>
      <c r="AW137" s="1020"/>
      <c r="AX137" s="1019"/>
      <c r="AY137" s="1020"/>
      <c r="AZ137" s="1019"/>
      <c r="BA137" s="1020"/>
      <c r="BB137" s="1019"/>
      <c r="BC137" s="1021"/>
      <c r="BD137" s="433"/>
      <c r="BE137" s="1019"/>
      <c r="BF137" s="1020"/>
      <c r="BG137" s="1019"/>
      <c r="BH137" s="1020"/>
      <c r="BI137" s="1019"/>
      <c r="BJ137" s="1020"/>
      <c r="BK137" s="1019"/>
      <c r="BL137" s="1020"/>
      <c r="BM137" s="1019"/>
      <c r="BN137" s="1020"/>
      <c r="BO137" s="1019"/>
      <c r="BP137" s="1020"/>
      <c r="BQ137" s="1019"/>
      <c r="BR137" s="1020"/>
      <c r="BS137" s="1019"/>
      <c r="BT137" s="1020"/>
      <c r="BU137" s="1019"/>
      <c r="BV137" s="1020"/>
      <c r="BW137" s="1019"/>
      <c r="BX137" s="1020"/>
      <c r="BY137" s="1019"/>
      <c r="BZ137" s="1020"/>
      <c r="CA137" s="1019"/>
      <c r="CB137" s="1020"/>
      <c r="CC137" s="1019"/>
      <c r="CD137" s="1021"/>
      <c r="CE137" s="434"/>
      <c r="CF137" s="1019"/>
      <c r="CG137" s="1020"/>
      <c r="CH137" s="1019"/>
      <c r="CI137" s="1020"/>
      <c r="CJ137" s="1019"/>
      <c r="CK137" s="1020"/>
      <c r="CL137" s="1019"/>
      <c r="CM137" s="1020"/>
      <c r="CN137" s="1019"/>
      <c r="CO137" s="1020"/>
      <c r="CP137" s="1019"/>
      <c r="CQ137" s="1020"/>
      <c r="CR137" s="1019"/>
      <c r="CS137" s="1020"/>
      <c r="CT137" s="1019"/>
      <c r="CU137" s="1020"/>
      <c r="CV137" s="1019"/>
      <c r="CW137" s="1020"/>
      <c r="CX137" s="1019"/>
      <c r="CY137" s="1020"/>
      <c r="CZ137" s="1019"/>
      <c r="DA137" s="1020"/>
      <c r="DB137" s="1019"/>
      <c r="DC137" s="1020"/>
      <c r="DD137" s="1019"/>
      <c r="DE137" s="1021"/>
      <c r="DF137" s="826">
        <f t="shared" si="63"/>
        <v>1</v>
      </c>
      <c r="DG137" s="817">
        <f>IF(DF137=0,"",DF137/DB192)</f>
        <v>3.125E-2</v>
      </c>
      <c r="DH137" s="544"/>
      <c r="DI137" s="564">
        <v>0</v>
      </c>
      <c r="DJ137" s="564">
        <v>0</v>
      </c>
      <c r="DK137" s="564">
        <v>0</v>
      </c>
      <c r="DL137" s="564">
        <v>0</v>
      </c>
      <c r="DM137" s="564">
        <v>0</v>
      </c>
      <c r="DN137" s="564">
        <v>0</v>
      </c>
      <c r="DO137" s="564">
        <v>0</v>
      </c>
      <c r="DP137" s="564">
        <v>0</v>
      </c>
      <c r="DQ137" s="200">
        <v>0</v>
      </c>
      <c r="DR137" s="200">
        <v>0</v>
      </c>
      <c r="DS137" s="200">
        <v>0</v>
      </c>
      <c r="DT137" s="200">
        <v>0</v>
      </c>
      <c r="DU137" s="200">
        <v>0</v>
      </c>
      <c r="DV137" s="200">
        <v>0</v>
      </c>
      <c r="DW137" s="907"/>
    </row>
    <row r="138" spans="2:127" ht="15.95" customHeight="1">
      <c r="B138" s="825" t="s">
        <v>842</v>
      </c>
      <c r="C138" s="1019"/>
      <c r="D138" s="1020"/>
      <c r="E138" s="1019"/>
      <c r="F138" s="1020"/>
      <c r="G138" s="1019"/>
      <c r="H138" s="1020"/>
      <c r="I138" s="1019"/>
      <c r="J138" s="1020"/>
      <c r="K138" s="1019"/>
      <c r="L138" s="1020"/>
      <c r="M138" s="1019"/>
      <c r="N138" s="1020"/>
      <c r="O138" s="1019"/>
      <c r="P138" s="1020"/>
      <c r="Q138" s="1019"/>
      <c r="R138" s="1020"/>
      <c r="S138" s="1019"/>
      <c r="T138" s="1020"/>
      <c r="U138" s="1019"/>
      <c r="V138" s="1020"/>
      <c r="W138" s="1019"/>
      <c r="X138" s="1020"/>
      <c r="Y138" s="1019"/>
      <c r="Z138" s="1020"/>
      <c r="AA138" s="1019"/>
      <c r="AB138" s="1021"/>
      <c r="AC138" s="432"/>
      <c r="AD138" s="1019"/>
      <c r="AE138" s="1020"/>
      <c r="AF138" s="1019"/>
      <c r="AG138" s="1020"/>
      <c r="AH138" s="1019"/>
      <c r="AI138" s="1020"/>
      <c r="AJ138" s="1019"/>
      <c r="AK138" s="1020"/>
      <c r="AL138" s="1019"/>
      <c r="AM138" s="1020"/>
      <c r="AN138" s="1019"/>
      <c r="AO138" s="1020"/>
      <c r="AP138" s="1019"/>
      <c r="AQ138" s="1020"/>
      <c r="AR138" s="1019"/>
      <c r="AS138" s="1020"/>
      <c r="AT138" s="1019"/>
      <c r="AU138" s="1020"/>
      <c r="AV138" s="1019"/>
      <c r="AW138" s="1020"/>
      <c r="AX138" s="1019"/>
      <c r="AY138" s="1020"/>
      <c r="AZ138" s="1019"/>
      <c r="BA138" s="1020"/>
      <c r="BB138" s="1019"/>
      <c r="BC138" s="1021"/>
      <c r="BD138" s="433"/>
      <c r="BE138" s="1019"/>
      <c r="BF138" s="1020"/>
      <c r="BG138" s="1019"/>
      <c r="BH138" s="1020"/>
      <c r="BI138" s="1019"/>
      <c r="BJ138" s="1020"/>
      <c r="BK138" s="1019"/>
      <c r="BL138" s="1020"/>
      <c r="BM138" s="1019"/>
      <c r="BN138" s="1020"/>
      <c r="BO138" s="1019"/>
      <c r="BP138" s="1020"/>
      <c r="BQ138" s="1019"/>
      <c r="BR138" s="1020"/>
      <c r="BS138" s="1019"/>
      <c r="BT138" s="1020"/>
      <c r="BU138" s="1019"/>
      <c r="BV138" s="1020"/>
      <c r="BW138" s="1019"/>
      <c r="BX138" s="1020"/>
      <c r="BY138" s="1019"/>
      <c r="BZ138" s="1020"/>
      <c r="CA138" s="1019"/>
      <c r="CB138" s="1020"/>
      <c r="CC138" s="1019"/>
      <c r="CD138" s="1021"/>
      <c r="CE138" s="434"/>
      <c r="CF138" s="1019"/>
      <c r="CG138" s="1020"/>
      <c r="CH138" s="1019"/>
      <c r="CI138" s="1020"/>
      <c r="CJ138" s="1019"/>
      <c r="CK138" s="1020"/>
      <c r="CL138" s="1019"/>
      <c r="CM138" s="1020"/>
      <c r="CN138" s="1019"/>
      <c r="CO138" s="1020"/>
      <c r="CP138" s="1019"/>
      <c r="CQ138" s="1020"/>
      <c r="CR138" s="1019"/>
      <c r="CS138" s="1020"/>
      <c r="CT138" s="1019"/>
      <c r="CU138" s="1020"/>
      <c r="CV138" s="1019"/>
      <c r="CW138" s="1020"/>
      <c r="CX138" s="1019"/>
      <c r="CY138" s="1020"/>
      <c r="CZ138" s="1019"/>
      <c r="DA138" s="1020"/>
      <c r="DB138" s="1019"/>
      <c r="DC138" s="1020"/>
      <c r="DD138" s="1019"/>
      <c r="DE138" s="1021"/>
      <c r="DF138" s="826">
        <f t="shared" si="63"/>
        <v>0</v>
      </c>
      <c r="DG138" s="817" t="str">
        <f>IF(DF138=0,"",DF138/DB192)</f>
        <v/>
      </c>
      <c r="DH138" s="544"/>
      <c r="DI138" s="564">
        <v>0</v>
      </c>
      <c r="DJ138" s="564">
        <v>0</v>
      </c>
      <c r="DK138" s="564">
        <v>0</v>
      </c>
      <c r="DL138" s="564">
        <v>0</v>
      </c>
      <c r="DM138" s="564">
        <v>0</v>
      </c>
      <c r="DN138" s="564">
        <v>0</v>
      </c>
      <c r="DO138" s="564">
        <v>0</v>
      </c>
      <c r="DP138" s="564">
        <v>0</v>
      </c>
      <c r="DQ138" s="200">
        <v>0</v>
      </c>
      <c r="DR138" s="200">
        <v>0</v>
      </c>
      <c r="DS138" s="200">
        <v>0</v>
      </c>
      <c r="DT138" s="200">
        <v>0</v>
      </c>
      <c r="DU138" s="200">
        <v>0</v>
      </c>
      <c r="DV138" s="200">
        <v>0</v>
      </c>
      <c r="DW138" s="907"/>
    </row>
    <row r="139" spans="2:127" ht="15.95" customHeight="1">
      <c r="B139" s="825" t="s">
        <v>844</v>
      </c>
      <c r="C139" s="1019"/>
      <c r="D139" s="1020"/>
      <c r="E139" s="1019"/>
      <c r="F139" s="1020"/>
      <c r="G139" s="1019"/>
      <c r="H139" s="1020"/>
      <c r="I139" s="1019"/>
      <c r="J139" s="1020"/>
      <c r="K139" s="1019"/>
      <c r="L139" s="1020"/>
      <c r="M139" s="1019"/>
      <c r="N139" s="1020"/>
      <c r="O139" s="1019"/>
      <c r="P139" s="1020"/>
      <c r="Q139" s="1019"/>
      <c r="R139" s="1020"/>
      <c r="S139" s="1019"/>
      <c r="T139" s="1020"/>
      <c r="U139" s="1019"/>
      <c r="V139" s="1020"/>
      <c r="W139" s="1019"/>
      <c r="X139" s="1020"/>
      <c r="Y139" s="1019"/>
      <c r="Z139" s="1020"/>
      <c r="AA139" s="1019"/>
      <c r="AB139" s="1021"/>
      <c r="AC139" s="432"/>
      <c r="AD139" s="1019"/>
      <c r="AE139" s="1020"/>
      <c r="AF139" s="1019"/>
      <c r="AG139" s="1020"/>
      <c r="AH139" s="1019"/>
      <c r="AI139" s="1020"/>
      <c r="AJ139" s="1019"/>
      <c r="AK139" s="1020"/>
      <c r="AL139" s="1019"/>
      <c r="AM139" s="1020"/>
      <c r="AN139" s="1019"/>
      <c r="AO139" s="1020"/>
      <c r="AP139" s="1019"/>
      <c r="AQ139" s="1020"/>
      <c r="AR139" s="1019"/>
      <c r="AS139" s="1020"/>
      <c r="AT139" s="1019"/>
      <c r="AU139" s="1020"/>
      <c r="AV139" s="1019"/>
      <c r="AW139" s="1020"/>
      <c r="AX139" s="1019"/>
      <c r="AY139" s="1020"/>
      <c r="AZ139" s="1019"/>
      <c r="BA139" s="1020"/>
      <c r="BB139" s="1019"/>
      <c r="BC139" s="1021"/>
      <c r="BD139" s="433"/>
      <c r="BE139" s="1019"/>
      <c r="BF139" s="1020"/>
      <c r="BG139" s="1019"/>
      <c r="BH139" s="1020"/>
      <c r="BI139" s="1019"/>
      <c r="BJ139" s="1020"/>
      <c r="BK139" s="1019"/>
      <c r="BL139" s="1020"/>
      <c r="BM139" s="1019"/>
      <c r="BN139" s="1020"/>
      <c r="BO139" s="1019"/>
      <c r="BP139" s="1020"/>
      <c r="BQ139" s="1019"/>
      <c r="BR139" s="1020"/>
      <c r="BS139" s="1019"/>
      <c r="BT139" s="1020"/>
      <c r="BU139" s="1019"/>
      <c r="BV139" s="1020"/>
      <c r="BW139" s="1019"/>
      <c r="BX139" s="1020"/>
      <c r="BY139" s="1019"/>
      <c r="BZ139" s="1020"/>
      <c r="CA139" s="1019"/>
      <c r="CB139" s="1020"/>
      <c r="CC139" s="1019"/>
      <c r="CD139" s="1021"/>
      <c r="CE139" s="434"/>
      <c r="CF139" s="1019"/>
      <c r="CG139" s="1020"/>
      <c r="CH139" s="1019"/>
      <c r="CI139" s="1020"/>
      <c r="CJ139" s="1019"/>
      <c r="CK139" s="1020"/>
      <c r="CL139" s="1019"/>
      <c r="CM139" s="1020"/>
      <c r="CN139" s="1019"/>
      <c r="CO139" s="1020"/>
      <c r="CP139" s="1019"/>
      <c r="CQ139" s="1020"/>
      <c r="CR139" s="1019"/>
      <c r="CS139" s="1020"/>
      <c r="CT139" s="1019"/>
      <c r="CU139" s="1020"/>
      <c r="CV139" s="1019"/>
      <c r="CW139" s="1020"/>
      <c r="CX139" s="1019"/>
      <c r="CY139" s="1020"/>
      <c r="CZ139" s="1019"/>
      <c r="DA139" s="1020"/>
      <c r="DB139" s="1019"/>
      <c r="DC139" s="1020"/>
      <c r="DD139" s="1019"/>
      <c r="DE139" s="1021"/>
      <c r="DF139" s="826">
        <f t="shared" si="63"/>
        <v>0</v>
      </c>
      <c r="DG139" s="817" t="str">
        <f>IF(DF139=0,"",DF139/DB192)</f>
        <v/>
      </c>
      <c r="DH139" s="544"/>
      <c r="DI139" s="564">
        <v>0</v>
      </c>
      <c r="DJ139" s="564">
        <v>0</v>
      </c>
      <c r="DK139" s="564">
        <v>0</v>
      </c>
      <c r="DL139" s="564">
        <v>0</v>
      </c>
      <c r="DM139" s="564">
        <v>0</v>
      </c>
      <c r="DN139" s="564">
        <v>0</v>
      </c>
      <c r="DO139" s="564">
        <v>0</v>
      </c>
      <c r="DP139" s="564">
        <v>0</v>
      </c>
      <c r="DQ139" s="200">
        <v>0</v>
      </c>
      <c r="DR139" s="200">
        <v>0</v>
      </c>
      <c r="DS139" s="200">
        <v>0</v>
      </c>
      <c r="DT139" s="200">
        <v>0</v>
      </c>
      <c r="DU139" s="200">
        <v>0</v>
      </c>
      <c r="DV139" s="200">
        <v>0</v>
      </c>
      <c r="DW139" s="907"/>
    </row>
    <row r="140" spans="2:127" ht="15.95" customHeight="1">
      <c r="B140" s="824" t="s">
        <v>845</v>
      </c>
      <c r="C140" s="1019"/>
      <c r="D140" s="1020"/>
      <c r="E140" s="1019"/>
      <c r="F140" s="1020"/>
      <c r="G140" s="1019"/>
      <c r="H140" s="1020"/>
      <c r="I140" s="1019"/>
      <c r="J140" s="1020"/>
      <c r="K140" s="1019"/>
      <c r="L140" s="1020"/>
      <c r="M140" s="1019"/>
      <c r="N140" s="1020"/>
      <c r="O140" s="1019"/>
      <c r="P140" s="1020"/>
      <c r="Q140" s="1019"/>
      <c r="R140" s="1020"/>
      <c r="S140" s="1019"/>
      <c r="T140" s="1020"/>
      <c r="U140" s="1019"/>
      <c r="V140" s="1020"/>
      <c r="W140" s="1019"/>
      <c r="X140" s="1020"/>
      <c r="Y140" s="1019"/>
      <c r="Z140" s="1020"/>
      <c r="AA140" s="1019"/>
      <c r="AB140" s="1021"/>
      <c r="AC140" s="432"/>
      <c r="AD140" s="1019"/>
      <c r="AE140" s="1020"/>
      <c r="AF140" s="1019"/>
      <c r="AG140" s="1020"/>
      <c r="AH140" s="1019"/>
      <c r="AI140" s="1020"/>
      <c r="AJ140" s="1019"/>
      <c r="AK140" s="1020"/>
      <c r="AL140" s="1019"/>
      <c r="AM140" s="1020"/>
      <c r="AN140" s="1019"/>
      <c r="AO140" s="1020"/>
      <c r="AP140" s="1019"/>
      <c r="AQ140" s="1020"/>
      <c r="AR140" s="1019"/>
      <c r="AS140" s="1020"/>
      <c r="AT140" s="1019"/>
      <c r="AU140" s="1020"/>
      <c r="AV140" s="1019"/>
      <c r="AW140" s="1020"/>
      <c r="AX140" s="1019"/>
      <c r="AY140" s="1020"/>
      <c r="AZ140" s="1019"/>
      <c r="BA140" s="1020"/>
      <c r="BB140" s="1019"/>
      <c r="BC140" s="1021"/>
      <c r="BD140" s="433"/>
      <c r="BE140" s="1019"/>
      <c r="BF140" s="1020"/>
      <c r="BG140" s="1019"/>
      <c r="BH140" s="1020"/>
      <c r="BI140" s="1019"/>
      <c r="BJ140" s="1020"/>
      <c r="BK140" s="1019"/>
      <c r="BL140" s="1020"/>
      <c r="BM140" s="1019"/>
      <c r="BN140" s="1020"/>
      <c r="BO140" s="1019"/>
      <c r="BP140" s="1020"/>
      <c r="BQ140" s="1019"/>
      <c r="BR140" s="1020"/>
      <c r="BS140" s="1019"/>
      <c r="BT140" s="1020"/>
      <c r="BU140" s="1019"/>
      <c r="BV140" s="1020"/>
      <c r="BW140" s="1019"/>
      <c r="BX140" s="1020"/>
      <c r="BY140" s="1019"/>
      <c r="BZ140" s="1020"/>
      <c r="CA140" s="1019"/>
      <c r="CB140" s="1020"/>
      <c r="CC140" s="1019"/>
      <c r="CD140" s="1021"/>
      <c r="CE140" s="434"/>
      <c r="CF140" s="1019"/>
      <c r="CG140" s="1020"/>
      <c r="CH140" s="1019"/>
      <c r="CI140" s="1020"/>
      <c r="CJ140" s="1019"/>
      <c r="CK140" s="1020"/>
      <c r="CL140" s="1019"/>
      <c r="CM140" s="1020"/>
      <c r="CN140" s="1019"/>
      <c r="CO140" s="1020"/>
      <c r="CP140" s="1019"/>
      <c r="CQ140" s="1020"/>
      <c r="CR140" s="1019"/>
      <c r="CS140" s="1020"/>
      <c r="CT140" s="1019"/>
      <c r="CU140" s="1020"/>
      <c r="CV140" s="1019"/>
      <c r="CW140" s="1020"/>
      <c r="CX140" s="1019"/>
      <c r="CY140" s="1020"/>
      <c r="CZ140" s="1019"/>
      <c r="DA140" s="1020"/>
      <c r="DB140" s="1019"/>
      <c r="DC140" s="1020"/>
      <c r="DD140" s="1019"/>
      <c r="DE140" s="1021"/>
      <c r="DF140" s="823">
        <f t="shared" si="63"/>
        <v>0</v>
      </c>
      <c r="DG140" s="822" t="str">
        <f>IF(DF140=0,"",DF140/DB192)</f>
        <v/>
      </c>
      <c r="DH140" s="544"/>
      <c r="DI140" s="564">
        <v>0</v>
      </c>
      <c r="DJ140" s="564">
        <v>0</v>
      </c>
      <c r="DK140" s="564">
        <v>0</v>
      </c>
      <c r="DL140" s="564">
        <v>0</v>
      </c>
      <c r="DM140" s="564">
        <v>0</v>
      </c>
      <c r="DN140" s="564">
        <v>0</v>
      </c>
      <c r="DO140" s="564">
        <v>0</v>
      </c>
      <c r="DP140" s="564">
        <v>0</v>
      </c>
      <c r="DQ140" s="200">
        <v>0</v>
      </c>
      <c r="DR140" s="200">
        <v>0</v>
      </c>
      <c r="DS140" s="200">
        <v>0</v>
      </c>
      <c r="DT140" s="200">
        <v>0</v>
      </c>
      <c r="DU140" s="200">
        <v>0</v>
      </c>
      <c r="DV140" s="200">
        <v>0</v>
      </c>
      <c r="DW140" s="907"/>
    </row>
    <row r="141" spans="2:127" ht="15.95" customHeight="1">
      <c r="B141" s="222"/>
      <c r="C141" s="1019"/>
      <c r="D141" s="1020"/>
      <c r="E141" s="1019"/>
      <c r="F141" s="1020"/>
      <c r="G141" s="1019"/>
      <c r="H141" s="1020"/>
      <c r="I141" s="1019"/>
      <c r="J141" s="1020"/>
      <c r="K141" s="1019"/>
      <c r="L141" s="1020"/>
      <c r="M141" s="1019"/>
      <c r="N141" s="1020"/>
      <c r="O141" s="1019"/>
      <c r="P141" s="1020"/>
      <c r="Q141" s="1019"/>
      <c r="R141" s="1020"/>
      <c r="S141" s="1019"/>
      <c r="T141" s="1020"/>
      <c r="U141" s="1019"/>
      <c r="V141" s="1020"/>
      <c r="W141" s="1019"/>
      <c r="X141" s="1020"/>
      <c r="Y141" s="1019"/>
      <c r="Z141" s="1020"/>
      <c r="AA141" s="1019"/>
      <c r="AB141" s="1021"/>
      <c r="AC141" s="432"/>
      <c r="AD141" s="1019"/>
      <c r="AE141" s="1020"/>
      <c r="AF141" s="1019"/>
      <c r="AG141" s="1020"/>
      <c r="AH141" s="1019"/>
      <c r="AI141" s="1020"/>
      <c r="AJ141" s="1019"/>
      <c r="AK141" s="1020"/>
      <c r="AL141" s="1019"/>
      <c r="AM141" s="1020"/>
      <c r="AN141" s="1019"/>
      <c r="AO141" s="1020"/>
      <c r="AP141" s="1019"/>
      <c r="AQ141" s="1020"/>
      <c r="AR141" s="1019"/>
      <c r="AS141" s="1020"/>
      <c r="AT141" s="1019"/>
      <c r="AU141" s="1020"/>
      <c r="AV141" s="1019"/>
      <c r="AW141" s="1020"/>
      <c r="AX141" s="1019"/>
      <c r="AY141" s="1020"/>
      <c r="AZ141" s="1019"/>
      <c r="BA141" s="1020"/>
      <c r="BB141" s="1019"/>
      <c r="BC141" s="1021"/>
      <c r="BD141" s="433"/>
      <c r="BE141" s="1019"/>
      <c r="BF141" s="1020"/>
      <c r="BG141" s="1019"/>
      <c r="BH141" s="1020"/>
      <c r="BI141" s="1019"/>
      <c r="BJ141" s="1020"/>
      <c r="BK141" s="1019"/>
      <c r="BL141" s="1020"/>
      <c r="BM141" s="1019"/>
      <c r="BN141" s="1020"/>
      <c r="BO141" s="1019"/>
      <c r="BP141" s="1020"/>
      <c r="BQ141" s="1019"/>
      <c r="BR141" s="1020"/>
      <c r="BS141" s="1019"/>
      <c r="BT141" s="1020"/>
      <c r="BU141" s="1019"/>
      <c r="BV141" s="1020"/>
      <c r="BW141" s="1019"/>
      <c r="BX141" s="1020"/>
      <c r="BY141" s="1019"/>
      <c r="BZ141" s="1020"/>
      <c r="CA141" s="1019"/>
      <c r="CB141" s="1020"/>
      <c r="CC141" s="1019"/>
      <c r="CD141" s="1021"/>
      <c r="CE141" s="434"/>
      <c r="CF141" s="1019"/>
      <c r="CG141" s="1020"/>
      <c r="CH141" s="1019"/>
      <c r="CI141" s="1020"/>
      <c r="CJ141" s="1019"/>
      <c r="CK141" s="1020"/>
      <c r="CL141" s="1019"/>
      <c r="CM141" s="1020"/>
      <c r="CN141" s="1019"/>
      <c r="CO141" s="1020"/>
      <c r="CP141" s="1019"/>
      <c r="CQ141" s="1020"/>
      <c r="CR141" s="1019"/>
      <c r="CS141" s="1020"/>
      <c r="CT141" s="1019"/>
      <c r="CU141" s="1020"/>
      <c r="CV141" s="1019"/>
      <c r="CW141" s="1020"/>
      <c r="CX141" s="1019"/>
      <c r="CY141" s="1020"/>
      <c r="CZ141" s="1019"/>
      <c r="DA141" s="1020"/>
      <c r="DB141" s="1019"/>
      <c r="DC141" s="1020"/>
      <c r="DD141" s="1019"/>
      <c r="DE141" s="1021"/>
      <c r="DF141" s="823">
        <f t="shared" si="63"/>
        <v>0</v>
      </c>
      <c r="DG141" s="822" t="str">
        <f>IF(DF141=0,"",DF141/DB192)</f>
        <v/>
      </c>
      <c r="DH141" s="544"/>
      <c r="DI141" s="200">
        <v>0</v>
      </c>
      <c r="DJ141" s="200">
        <v>0</v>
      </c>
      <c r="DK141" s="200">
        <v>0</v>
      </c>
      <c r="DL141" s="200">
        <v>0</v>
      </c>
      <c r="DM141" s="564">
        <v>0</v>
      </c>
      <c r="DN141" s="564">
        <v>0</v>
      </c>
      <c r="DO141" s="564">
        <v>0</v>
      </c>
      <c r="DP141" s="564">
        <v>0</v>
      </c>
      <c r="DQ141" s="200">
        <v>0</v>
      </c>
      <c r="DR141" s="200">
        <v>0</v>
      </c>
      <c r="DS141" s="200">
        <v>0</v>
      </c>
      <c r="DT141" s="200">
        <v>0</v>
      </c>
      <c r="DU141" s="200">
        <v>0</v>
      </c>
      <c r="DV141" s="200">
        <v>0</v>
      </c>
      <c r="DW141" s="907"/>
    </row>
    <row r="142" spans="2:127" ht="15.95" customHeight="1">
      <c r="B142" s="827"/>
      <c r="C142" s="1019"/>
      <c r="D142" s="1020"/>
      <c r="E142" s="1019"/>
      <c r="F142" s="1020"/>
      <c r="G142" s="1019"/>
      <c r="H142" s="1020"/>
      <c r="I142" s="1019"/>
      <c r="J142" s="1020"/>
      <c r="K142" s="1019"/>
      <c r="L142" s="1020"/>
      <c r="M142" s="1019"/>
      <c r="N142" s="1020"/>
      <c r="O142" s="1019"/>
      <c r="P142" s="1020"/>
      <c r="Q142" s="1019"/>
      <c r="R142" s="1020"/>
      <c r="S142" s="1019"/>
      <c r="T142" s="1020"/>
      <c r="U142" s="1019"/>
      <c r="V142" s="1020"/>
      <c r="W142" s="1019"/>
      <c r="X142" s="1020"/>
      <c r="Y142" s="1019"/>
      <c r="Z142" s="1020"/>
      <c r="AA142" s="1019"/>
      <c r="AB142" s="1021"/>
      <c r="AC142" s="432"/>
      <c r="AD142" s="1019"/>
      <c r="AE142" s="1020"/>
      <c r="AF142" s="1019"/>
      <c r="AG142" s="1020"/>
      <c r="AH142" s="1019"/>
      <c r="AI142" s="1020"/>
      <c r="AJ142" s="1019"/>
      <c r="AK142" s="1020"/>
      <c r="AL142" s="1019"/>
      <c r="AM142" s="1020"/>
      <c r="AN142" s="1019"/>
      <c r="AO142" s="1020"/>
      <c r="AP142" s="1019"/>
      <c r="AQ142" s="1020"/>
      <c r="AR142" s="1019"/>
      <c r="AS142" s="1020"/>
      <c r="AT142" s="1019"/>
      <c r="AU142" s="1020"/>
      <c r="AV142" s="1019"/>
      <c r="AW142" s="1020"/>
      <c r="AX142" s="1019"/>
      <c r="AY142" s="1020"/>
      <c r="AZ142" s="1019"/>
      <c r="BA142" s="1020"/>
      <c r="BB142" s="1019"/>
      <c r="BC142" s="1021"/>
      <c r="BD142" s="433"/>
      <c r="BE142" s="1019"/>
      <c r="BF142" s="1020"/>
      <c r="BG142" s="1019"/>
      <c r="BH142" s="1020"/>
      <c r="BI142" s="1019"/>
      <c r="BJ142" s="1020"/>
      <c r="BK142" s="1019"/>
      <c r="BL142" s="1020"/>
      <c r="BM142" s="1019"/>
      <c r="BN142" s="1020"/>
      <c r="BO142" s="1019"/>
      <c r="BP142" s="1020"/>
      <c r="BQ142" s="1019"/>
      <c r="BR142" s="1020"/>
      <c r="BS142" s="1019"/>
      <c r="BT142" s="1020"/>
      <c r="BU142" s="1019"/>
      <c r="BV142" s="1020"/>
      <c r="BW142" s="1019"/>
      <c r="BX142" s="1020"/>
      <c r="BY142" s="1019"/>
      <c r="BZ142" s="1020"/>
      <c r="CA142" s="1019"/>
      <c r="CB142" s="1020"/>
      <c r="CC142" s="1019"/>
      <c r="CD142" s="1021"/>
      <c r="CE142" s="434"/>
      <c r="CF142" s="1019"/>
      <c r="CG142" s="1020"/>
      <c r="CH142" s="1019"/>
      <c r="CI142" s="1020"/>
      <c r="CJ142" s="1019"/>
      <c r="CK142" s="1020"/>
      <c r="CL142" s="1019"/>
      <c r="CM142" s="1020"/>
      <c r="CN142" s="1019"/>
      <c r="CO142" s="1020"/>
      <c r="CP142" s="1019"/>
      <c r="CQ142" s="1020"/>
      <c r="CR142" s="1019"/>
      <c r="CS142" s="1020"/>
      <c r="CT142" s="1019"/>
      <c r="CU142" s="1020"/>
      <c r="CV142" s="1019"/>
      <c r="CW142" s="1020"/>
      <c r="CX142" s="1019"/>
      <c r="CY142" s="1020"/>
      <c r="CZ142" s="1019"/>
      <c r="DA142" s="1020"/>
      <c r="DB142" s="1019"/>
      <c r="DC142" s="1020"/>
      <c r="DD142" s="1019"/>
      <c r="DE142" s="1021"/>
      <c r="DF142" s="828">
        <f t="shared" si="63"/>
        <v>0</v>
      </c>
      <c r="DG142" s="822" t="str">
        <f>IF(DF142=0,"",DF142/DB192)</f>
        <v/>
      </c>
      <c r="DH142" s="544"/>
      <c r="DI142" s="200">
        <v>0</v>
      </c>
      <c r="DJ142" s="200">
        <v>0</v>
      </c>
      <c r="DK142" s="200">
        <v>0</v>
      </c>
      <c r="DL142" s="200">
        <v>0</v>
      </c>
      <c r="DM142" s="564">
        <v>0</v>
      </c>
      <c r="DN142" s="564">
        <v>0</v>
      </c>
      <c r="DO142" s="564">
        <v>0</v>
      </c>
      <c r="DP142" s="564">
        <v>0</v>
      </c>
      <c r="DQ142" s="200">
        <v>0</v>
      </c>
      <c r="DR142" s="200">
        <v>0</v>
      </c>
      <c r="DS142" s="200">
        <v>0</v>
      </c>
      <c r="DT142" s="200">
        <v>0</v>
      </c>
      <c r="DU142" s="200">
        <v>0</v>
      </c>
      <c r="DV142" s="200">
        <v>0</v>
      </c>
      <c r="DW142" s="907"/>
    </row>
    <row r="143" spans="2:127" ht="15.95" customHeight="1">
      <c r="B143" s="1009"/>
      <c r="C143" s="960"/>
      <c r="D143" s="961"/>
      <c r="E143" s="961"/>
      <c r="F143" s="961"/>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2"/>
      <c r="AC143" s="963"/>
      <c r="AD143" s="960"/>
      <c r="AE143" s="961"/>
      <c r="AF143" s="961"/>
      <c r="AG143" s="961"/>
      <c r="AH143" s="961"/>
      <c r="AI143" s="961"/>
      <c r="AJ143" s="961"/>
      <c r="AK143" s="961"/>
      <c r="AL143" s="961"/>
      <c r="AM143" s="961"/>
      <c r="AN143" s="961"/>
      <c r="AO143" s="961"/>
      <c r="AP143" s="961"/>
      <c r="AQ143" s="961"/>
      <c r="AR143" s="961"/>
      <c r="AS143" s="961"/>
      <c r="AT143" s="961"/>
      <c r="AU143" s="961"/>
      <c r="AV143" s="961"/>
      <c r="AW143" s="961"/>
      <c r="AX143" s="961"/>
      <c r="AY143" s="961"/>
      <c r="AZ143" s="961"/>
      <c r="BA143" s="961"/>
      <c r="BB143" s="961"/>
      <c r="BC143" s="962"/>
      <c r="BD143" s="964"/>
      <c r="BE143" s="960"/>
      <c r="BF143" s="961"/>
      <c r="BG143" s="961"/>
      <c r="BH143" s="961"/>
      <c r="BI143" s="961"/>
      <c r="BJ143" s="961"/>
      <c r="BK143" s="961"/>
      <c r="BL143" s="961"/>
      <c r="BM143" s="961"/>
      <c r="BN143" s="961"/>
      <c r="BO143" s="961"/>
      <c r="BP143" s="961"/>
      <c r="BQ143" s="961"/>
      <c r="BR143" s="961"/>
      <c r="BS143" s="961"/>
      <c r="BT143" s="961"/>
      <c r="BU143" s="961"/>
      <c r="BV143" s="961"/>
      <c r="BW143" s="961"/>
      <c r="BX143" s="961"/>
      <c r="BY143" s="961"/>
      <c r="BZ143" s="961"/>
      <c r="CA143" s="961"/>
      <c r="CB143" s="961"/>
      <c r="CC143" s="961"/>
      <c r="CD143" s="962"/>
      <c r="CE143" s="965"/>
      <c r="CF143" s="960"/>
      <c r="CG143" s="961"/>
      <c r="CH143" s="961"/>
      <c r="CI143" s="961"/>
      <c r="CJ143" s="961"/>
      <c r="CK143" s="961"/>
      <c r="CL143" s="961"/>
      <c r="CM143" s="961"/>
      <c r="CN143" s="961"/>
      <c r="CO143" s="961"/>
      <c r="CP143" s="961"/>
      <c r="CQ143" s="961"/>
      <c r="CR143" s="961"/>
      <c r="CS143" s="961"/>
      <c r="CT143" s="961"/>
      <c r="CU143" s="961"/>
      <c r="CV143" s="961"/>
      <c r="CW143" s="961"/>
      <c r="CX143" s="961"/>
      <c r="CY143" s="961"/>
      <c r="CZ143" s="961"/>
      <c r="DA143" s="961"/>
      <c r="DB143" s="961"/>
      <c r="DC143" s="961"/>
      <c r="DD143" s="961"/>
      <c r="DE143" s="961"/>
      <c r="DF143" s="961"/>
      <c r="DG143" s="961"/>
      <c r="DH143" s="544"/>
      <c r="DI143" s="564">
        <v>0</v>
      </c>
      <c r="DJ143" s="564">
        <v>0</v>
      </c>
      <c r="DK143" s="564">
        <v>0</v>
      </c>
      <c r="DL143" s="564">
        <v>0</v>
      </c>
      <c r="DM143" s="564">
        <v>0</v>
      </c>
      <c r="DN143" s="564">
        <v>0</v>
      </c>
      <c r="DO143" s="564">
        <v>0</v>
      </c>
      <c r="DP143" s="564">
        <v>0</v>
      </c>
      <c r="DQ143" s="200">
        <v>0</v>
      </c>
      <c r="DR143" s="200">
        <v>0</v>
      </c>
      <c r="DS143" s="200">
        <v>0</v>
      </c>
      <c r="DT143" s="200">
        <v>0</v>
      </c>
      <c r="DU143" s="200">
        <v>0</v>
      </c>
      <c r="DV143" s="200">
        <v>0</v>
      </c>
      <c r="DW143" s="907"/>
    </row>
    <row r="144" spans="2:127" ht="15.95" customHeight="1">
      <c r="B144" s="3818" t="s">
        <v>1144</v>
      </c>
      <c r="C144" s="3819"/>
      <c r="D144" s="3819"/>
      <c r="E144" s="3819"/>
      <c r="F144" s="3819"/>
      <c r="G144" s="3819"/>
      <c r="H144" s="3819"/>
      <c r="I144" s="3819"/>
      <c r="J144" s="3819"/>
      <c r="K144" s="3819"/>
      <c r="L144" s="3819"/>
      <c r="M144" s="3819"/>
      <c r="N144" s="3819"/>
      <c r="O144" s="3819"/>
      <c r="P144" s="3819"/>
      <c r="Q144" s="3819"/>
      <c r="R144" s="3819"/>
      <c r="S144" s="3819"/>
      <c r="T144" s="3819"/>
      <c r="U144" s="3819"/>
      <c r="V144" s="3819"/>
      <c r="W144" s="3819"/>
      <c r="X144" s="3819"/>
      <c r="Y144" s="3819"/>
      <c r="Z144" s="3819"/>
      <c r="AA144" s="3819"/>
      <c r="AB144" s="3819"/>
      <c r="AC144" s="3819"/>
      <c r="AD144" s="3819"/>
      <c r="AE144" s="3819"/>
      <c r="AF144" s="3819"/>
      <c r="AG144" s="3819"/>
      <c r="AH144" s="3819"/>
      <c r="AI144" s="3819"/>
      <c r="AJ144" s="3819"/>
      <c r="AK144" s="3819"/>
      <c r="AL144" s="3819"/>
      <c r="AM144" s="3819"/>
      <c r="AN144" s="3819"/>
      <c r="AO144" s="3819"/>
      <c r="AP144" s="3819"/>
      <c r="AQ144" s="3819"/>
      <c r="AR144" s="3819"/>
      <c r="AS144" s="3819"/>
      <c r="AT144" s="3819"/>
      <c r="AU144" s="3819"/>
      <c r="AV144" s="3819"/>
      <c r="AW144" s="3819"/>
      <c r="AX144" s="3819"/>
      <c r="AY144" s="3819"/>
      <c r="AZ144" s="3819"/>
      <c r="BA144" s="3819"/>
      <c r="BB144" s="3819"/>
      <c r="BC144" s="3819"/>
      <c r="BD144" s="3819"/>
      <c r="BE144" s="3819"/>
      <c r="BF144" s="3819"/>
      <c r="BG144" s="3819"/>
      <c r="BH144" s="3819"/>
      <c r="BI144" s="3819"/>
      <c r="BJ144" s="3819"/>
      <c r="BK144" s="3819"/>
      <c r="BL144" s="3819"/>
      <c r="BM144" s="3819"/>
      <c r="BN144" s="3819"/>
      <c r="BO144" s="3819"/>
      <c r="BP144" s="3819"/>
      <c r="BQ144" s="3819"/>
      <c r="BR144" s="3819"/>
      <c r="BS144" s="3819"/>
      <c r="BT144" s="3819"/>
      <c r="BU144" s="3819"/>
      <c r="BV144" s="3819"/>
      <c r="BW144" s="3819"/>
      <c r="BX144" s="3819"/>
      <c r="BY144" s="3819"/>
      <c r="BZ144" s="3819"/>
      <c r="CA144" s="3819"/>
      <c r="CB144" s="3819"/>
      <c r="CC144" s="3819"/>
      <c r="CD144" s="3819"/>
      <c r="CE144" s="1037"/>
      <c r="CF144" s="3820" t="str">
        <f>B144</f>
        <v>Biscuits  Féculent</v>
      </c>
      <c r="CG144" s="3820"/>
      <c r="CH144" s="3820"/>
      <c r="CI144" s="3820"/>
      <c r="CJ144" s="3820"/>
      <c r="CK144" s="3820"/>
      <c r="CL144" s="3820"/>
      <c r="CM144" s="3820"/>
      <c r="CN144" s="3820"/>
      <c r="CO144" s="3820"/>
      <c r="CP144" s="3820"/>
      <c r="CQ144" s="3820"/>
      <c r="CR144" s="3820"/>
      <c r="CS144" s="3820"/>
      <c r="CT144" s="3820"/>
      <c r="CU144" s="3820"/>
      <c r="CV144" s="3820"/>
      <c r="CW144" s="3820"/>
      <c r="CX144" s="3820"/>
      <c r="CY144" s="3820"/>
      <c r="CZ144" s="3820"/>
      <c r="DA144" s="3820"/>
      <c r="DB144" s="3820"/>
      <c r="DC144" s="3820"/>
      <c r="DD144" s="3820"/>
      <c r="DE144" s="3820"/>
      <c r="DF144" s="3820"/>
      <c r="DG144" s="3821"/>
      <c r="DH144" s="544"/>
      <c r="DI144" s="564">
        <v>0</v>
      </c>
      <c r="DJ144" s="564">
        <v>0</v>
      </c>
      <c r="DK144" s="564">
        <v>0</v>
      </c>
      <c r="DL144" s="564">
        <v>0</v>
      </c>
      <c r="DM144" s="564">
        <v>0</v>
      </c>
      <c r="DN144" s="564">
        <v>0</v>
      </c>
      <c r="DO144" s="564">
        <v>0</v>
      </c>
      <c r="DP144" s="564">
        <v>0</v>
      </c>
      <c r="DQ144" s="200">
        <v>0</v>
      </c>
      <c r="DR144" s="200">
        <v>0</v>
      </c>
      <c r="DS144" s="200">
        <v>0</v>
      </c>
      <c r="DT144" s="200">
        <v>0</v>
      </c>
      <c r="DU144" s="200">
        <v>0</v>
      </c>
      <c r="DV144" s="200">
        <v>0</v>
      </c>
      <c r="DW144" s="907"/>
    </row>
    <row r="145" spans="2:127" ht="15.95" customHeight="1">
      <c r="B145" s="3818"/>
      <c r="C145" s="3819"/>
      <c r="D145" s="3819"/>
      <c r="E145" s="3819"/>
      <c r="F145" s="3819"/>
      <c r="G145" s="3819"/>
      <c r="H145" s="3819"/>
      <c r="I145" s="3819"/>
      <c r="J145" s="3819"/>
      <c r="K145" s="3819"/>
      <c r="L145" s="3819"/>
      <c r="M145" s="3819"/>
      <c r="N145" s="3819"/>
      <c r="O145" s="3819"/>
      <c r="P145" s="3819"/>
      <c r="Q145" s="3819"/>
      <c r="R145" s="3819"/>
      <c r="S145" s="3819"/>
      <c r="T145" s="3819"/>
      <c r="U145" s="3819"/>
      <c r="V145" s="3819"/>
      <c r="W145" s="3819"/>
      <c r="X145" s="3819"/>
      <c r="Y145" s="3819"/>
      <c r="Z145" s="3819"/>
      <c r="AA145" s="3819"/>
      <c r="AB145" s="3819"/>
      <c r="AC145" s="3819"/>
      <c r="AD145" s="3819"/>
      <c r="AE145" s="3819"/>
      <c r="AF145" s="3819"/>
      <c r="AG145" s="3819"/>
      <c r="AH145" s="3819"/>
      <c r="AI145" s="3819"/>
      <c r="AJ145" s="3819"/>
      <c r="AK145" s="3819"/>
      <c r="AL145" s="3819"/>
      <c r="AM145" s="3819"/>
      <c r="AN145" s="3819"/>
      <c r="AO145" s="3819"/>
      <c r="AP145" s="3819"/>
      <c r="AQ145" s="3819"/>
      <c r="AR145" s="3819"/>
      <c r="AS145" s="3819"/>
      <c r="AT145" s="3819"/>
      <c r="AU145" s="3819"/>
      <c r="AV145" s="3819"/>
      <c r="AW145" s="3819"/>
      <c r="AX145" s="3819"/>
      <c r="AY145" s="3819"/>
      <c r="AZ145" s="3819"/>
      <c r="BA145" s="3819"/>
      <c r="BB145" s="3819"/>
      <c r="BC145" s="3819"/>
      <c r="BD145" s="3819"/>
      <c r="BE145" s="3819"/>
      <c r="BF145" s="3819"/>
      <c r="BG145" s="3819"/>
      <c r="BH145" s="3819"/>
      <c r="BI145" s="3819"/>
      <c r="BJ145" s="3819"/>
      <c r="BK145" s="3819"/>
      <c r="BL145" s="3819"/>
      <c r="BM145" s="3819"/>
      <c r="BN145" s="3819"/>
      <c r="BO145" s="3819"/>
      <c r="BP145" s="3819"/>
      <c r="BQ145" s="3819"/>
      <c r="BR145" s="3819"/>
      <c r="BS145" s="3819"/>
      <c r="BT145" s="3819"/>
      <c r="BU145" s="3819"/>
      <c r="BV145" s="3819"/>
      <c r="BW145" s="3819"/>
      <c r="BX145" s="3819"/>
      <c r="BY145" s="3819"/>
      <c r="BZ145" s="3819"/>
      <c r="CA145" s="3819"/>
      <c r="CB145" s="3819"/>
      <c r="CC145" s="3819"/>
      <c r="CD145" s="3819"/>
      <c r="CE145" s="1037"/>
      <c r="CF145" s="3822"/>
      <c r="CG145" s="3822"/>
      <c r="CH145" s="3822"/>
      <c r="CI145" s="3822"/>
      <c r="CJ145" s="3822"/>
      <c r="CK145" s="3822"/>
      <c r="CL145" s="3822"/>
      <c r="CM145" s="3822"/>
      <c r="CN145" s="3822"/>
      <c r="CO145" s="3822"/>
      <c r="CP145" s="3822"/>
      <c r="CQ145" s="3822"/>
      <c r="CR145" s="3822"/>
      <c r="CS145" s="3822"/>
      <c r="CT145" s="3822"/>
      <c r="CU145" s="3822"/>
      <c r="CV145" s="3822"/>
      <c r="CW145" s="3822"/>
      <c r="CX145" s="3822"/>
      <c r="CY145" s="3822"/>
      <c r="CZ145" s="3822"/>
      <c r="DA145" s="3822"/>
      <c r="DB145" s="3822"/>
      <c r="DC145" s="3822"/>
      <c r="DD145" s="3822"/>
      <c r="DE145" s="3822"/>
      <c r="DF145" s="3822"/>
      <c r="DG145" s="3823"/>
      <c r="DH145" s="544"/>
      <c r="DI145" s="564">
        <v>0</v>
      </c>
      <c r="DJ145" s="564">
        <v>0</v>
      </c>
      <c r="DK145" s="564">
        <v>0</v>
      </c>
      <c r="DL145" s="564">
        <v>0</v>
      </c>
      <c r="DM145" s="564">
        <v>0</v>
      </c>
      <c r="DN145" s="564">
        <v>0</v>
      </c>
      <c r="DO145" s="564">
        <v>0</v>
      </c>
      <c r="DP145" s="564">
        <v>0</v>
      </c>
      <c r="DQ145" s="200">
        <v>0</v>
      </c>
      <c r="DR145" s="200">
        <v>0</v>
      </c>
      <c r="DS145" s="200">
        <v>0</v>
      </c>
      <c r="DT145" s="200">
        <v>0</v>
      </c>
      <c r="DU145" s="200">
        <v>0</v>
      </c>
      <c r="DV145" s="200">
        <v>0</v>
      </c>
      <c r="DW145" s="907"/>
    </row>
    <row r="146" spans="2:127" s="979" customFormat="1" ht="15.95" customHeight="1">
      <c r="B146" s="947" t="s">
        <v>847</v>
      </c>
      <c r="C146" s="3804">
        <v>1</v>
      </c>
      <c r="D146" s="3805"/>
      <c r="E146" s="3804">
        <f>C146+1</f>
        <v>2</v>
      </c>
      <c r="F146" s="3805"/>
      <c r="G146" s="3804">
        <f>E146+1</f>
        <v>3</v>
      </c>
      <c r="H146" s="3805"/>
      <c r="I146" s="3804">
        <f>G146+1</f>
        <v>4</v>
      </c>
      <c r="J146" s="3805"/>
      <c r="K146" s="3804">
        <f>I146+1</f>
        <v>5</v>
      </c>
      <c r="L146" s="3805"/>
      <c r="M146" s="3804">
        <f>K146+1</f>
        <v>6</v>
      </c>
      <c r="N146" s="3805"/>
      <c r="O146" s="3804">
        <f>M146+1</f>
        <v>7</v>
      </c>
      <c r="P146" s="3805"/>
      <c r="Q146" s="3804">
        <f>O146+1</f>
        <v>8</v>
      </c>
      <c r="R146" s="3805"/>
      <c r="S146" s="3804">
        <f>Q146+1</f>
        <v>9</v>
      </c>
      <c r="T146" s="3805"/>
      <c r="U146" s="3804">
        <f>S146+1</f>
        <v>10</v>
      </c>
      <c r="V146" s="3805"/>
      <c r="W146" s="3804">
        <f>U146+1</f>
        <v>11</v>
      </c>
      <c r="X146" s="3805"/>
      <c r="Y146" s="3804">
        <f>W146+1</f>
        <v>12</v>
      </c>
      <c r="Z146" s="3805"/>
      <c r="AA146" s="3804">
        <f>Y146+1</f>
        <v>13</v>
      </c>
      <c r="AB146" s="3805"/>
      <c r="AC146" s="973"/>
      <c r="AD146" s="3804">
        <f>AA146+1</f>
        <v>14</v>
      </c>
      <c r="AE146" s="3805"/>
      <c r="AF146" s="3804">
        <f>AD146+1</f>
        <v>15</v>
      </c>
      <c r="AG146" s="3805"/>
      <c r="AH146" s="3804">
        <f>AF146+1</f>
        <v>16</v>
      </c>
      <c r="AI146" s="3805"/>
      <c r="AJ146" s="3804">
        <f>AH146+1</f>
        <v>17</v>
      </c>
      <c r="AK146" s="3805"/>
      <c r="AL146" s="3804">
        <f>AJ146+1</f>
        <v>18</v>
      </c>
      <c r="AM146" s="3805"/>
      <c r="AN146" s="3804">
        <f>AL146+1</f>
        <v>19</v>
      </c>
      <c r="AO146" s="3805"/>
      <c r="AP146" s="3804">
        <f>AN146+1</f>
        <v>20</v>
      </c>
      <c r="AQ146" s="3805"/>
      <c r="AR146" s="3804">
        <f>AP146+1</f>
        <v>21</v>
      </c>
      <c r="AS146" s="3805"/>
      <c r="AT146" s="3804">
        <f>AR146+1</f>
        <v>22</v>
      </c>
      <c r="AU146" s="3805"/>
      <c r="AV146" s="3804">
        <f>AT146+1</f>
        <v>23</v>
      </c>
      <c r="AW146" s="3805"/>
      <c r="AX146" s="3804">
        <f>AV146+1</f>
        <v>24</v>
      </c>
      <c r="AY146" s="3805"/>
      <c r="AZ146" s="3804">
        <f>AX146+1</f>
        <v>25</v>
      </c>
      <c r="BA146" s="3805"/>
      <c r="BB146" s="3804">
        <f>AZ146+1</f>
        <v>26</v>
      </c>
      <c r="BC146" s="3805"/>
      <c r="BD146" s="974"/>
      <c r="BE146" s="3804">
        <f>BB146+1</f>
        <v>27</v>
      </c>
      <c r="BF146" s="3805"/>
      <c r="BG146" s="3804">
        <f>BE146+1</f>
        <v>28</v>
      </c>
      <c r="BH146" s="3805"/>
      <c r="BI146" s="3804">
        <f>BG146+1</f>
        <v>29</v>
      </c>
      <c r="BJ146" s="3805"/>
      <c r="BK146" s="3804">
        <f>BI146+1</f>
        <v>30</v>
      </c>
      <c r="BL146" s="3805"/>
      <c r="BM146" s="3804">
        <f>BK146+1</f>
        <v>31</v>
      </c>
      <c r="BN146" s="3805"/>
      <c r="BO146" s="3804">
        <f>BM146+1</f>
        <v>32</v>
      </c>
      <c r="BP146" s="3805"/>
      <c r="BQ146" s="3804">
        <f>BO146+1</f>
        <v>33</v>
      </c>
      <c r="BR146" s="3805"/>
      <c r="BS146" s="3804">
        <f>BQ146+1</f>
        <v>34</v>
      </c>
      <c r="BT146" s="3805"/>
      <c r="BU146" s="3804">
        <f>BS146+1</f>
        <v>35</v>
      </c>
      <c r="BV146" s="3805"/>
      <c r="BW146" s="3804">
        <f>BU146+1</f>
        <v>36</v>
      </c>
      <c r="BX146" s="3805"/>
      <c r="BY146" s="3804">
        <f>BW146+1</f>
        <v>37</v>
      </c>
      <c r="BZ146" s="3805"/>
      <c r="CA146" s="3804">
        <f>BY146+1</f>
        <v>38</v>
      </c>
      <c r="CB146" s="3805"/>
      <c r="CC146" s="3804">
        <f>CA146+1</f>
        <v>39</v>
      </c>
      <c r="CD146" s="3805"/>
      <c r="CE146" s="975"/>
      <c r="CF146" s="3804">
        <f>CC146+1</f>
        <v>40</v>
      </c>
      <c r="CG146" s="3805"/>
      <c r="CH146" s="3804">
        <f>CF146+1</f>
        <v>41</v>
      </c>
      <c r="CI146" s="3805"/>
      <c r="CJ146" s="3804">
        <f>CH146+1</f>
        <v>42</v>
      </c>
      <c r="CK146" s="3805"/>
      <c r="CL146" s="3804">
        <f>CJ146+1</f>
        <v>43</v>
      </c>
      <c r="CM146" s="3805"/>
      <c r="CN146" s="3804">
        <f>CL146+1</f>
        <v>44</v>
      </c>
      <c r="CO146" s="3805"/>
      <c r="CP146" s="3804">
        <f>CN146+1</f>
        <v>45</v>
      </c>
      <c r="CQ146" s="3805"/>
      <c r="CR146" s="3804">
        <f>CP146+1</f>
        <v>46</v>
      </c>
      <c r="CS146" s="3805"/>
      <c r="CT146" s="3804">
        <f>CR146+1</f>
        <v>47</v>
      </c>
      <c r="CU146" s="3805"/>
      <c r="CV146" s="3804">
        <f>CT146+1</f>
        <v>48</v>
      </c>
      <c r="CW146" s="3805"/>
      <c r="CX146" s="3804">
        <f>CV146+1</f>
        <v>49</v>
      </c>
      <c r="CY146" s="3805"/>
      <c r="CZ146" s="3804">
        <f>CX146+1</f>
        <v>50</v>
      </c>
      <c r="DA146" s="3805"/>
      <c r="DB146" s="3804">
        <f t="shared" ref="DB146" si="64">CZ146+1</f>
        <v>51</v>
      </c>
      <c r="DC146" s="3805"/>
      <c r="DD146" s="3804">
        <f>DB146+1</f>
        <v>52</v>
      </c>
      <c r="DE146" s="3805"/>
      <c r="DF146" s="976" t="s">
        <v>937</v>
      </c>
      <c r="DG146" s="977"/>
      <c r="DH146" s="978"/>
      <c r="DI146" s="200">
        <v>0</v>
      </c>
      <c r="DJ146" s="200">
        <v>0</v>
      </c>
      <c r="DK146" s="200">
        <v>0</v>
      </c>
      <c r="DL146" s="200">
        <v>0</v>
      </c>
      <c r="DM146" s="564">
        <v>0</v>
      </c>
      <c r="DN146" s="564">
        <v>0</v>
      </c>
      <c r="DO146" s="564">
        <v>0</v>
      </c>
      <c r="DP146" s="564">
        <v>0</v>
      </c>
      <c r="DQ146" s="200">
        <v>0</v>
      </c>
      <c r="DR146" s="200">
        <v>0</v>
      </c>
      <c r="DS146" s="200">
        <v>0</v>
      </c>
      <c r="DT146" s="200">
        <v>0</v>
      </c>
      <c r="DU146" s="200">
        <v>0</v>
      </c>
      <c r="DV146" s="200">
        <v>0</v>
      </c>
      <c r="DW146" s="907"/>
    </row>
    <row r="147" spans="2:127" s="979" customFormat="1" ht="15.95" customHeight="1">
      <c r="B147" s="948" t="s">
        <v>205</v>
      </c>
      <c r="C147" s="980" t="s">
        <v>66</v>
      </c>
      <c r="D147" s="981" t="s">
        <v>77</v>
      </c>
      <c r="E147" s="980" t="s">
        <v>66</v>
      </c>
      <c r="F147" s="981" t="s">
        <v>77</v>
      </c>
      <c r="G147" s="980" t="s">
        <v>66</v>
      </c>
      <c r="H147" s="981" t="s">
        <v>77</v>
      </c>
      <c r="I147" s="980" t="s">
        <v>66</v>
      </c>
      <c r="J147" s="981" t="s">
        <v>77</v>
      </c>
      <c r="K147" s="980" t="s">
        <v>66</v>
      </c>
      <c r="L147" s="981" t="s">
        <v>77</v>
      </c>
      <c r="M147" s="980" t="s">
        <v>66</v>
      </c>
      <c r="N147" s="981" t="s">
        <v>77</v>
      </c>
      <c r="O147" s="980" t="s">
        <v>66</v>
      </c>
      <c r="P147" s="981" t="s">
        <v>77</v>
      </c>
      <c r="Q147" s="980" t="s">
        <v>66</v>
      </c>
      <c r="R147" s="981" t="s">
        <v>77</v>
      </c>
      <c r="S147" s="980" t="s">
        <v>66</v>
      </c>
      <c r="T147" s="981" t="s">
        <v>77</v>
      </c>
      <c r="U147" s="980" t="s">
        <v>66</v>
      </c>
      <c r="V147" s="981" t="s">
        <v>77</v>
      </c>
      <c r="W147" s="980" t="s">
        <v>66</v>
      </c>
      <c r="X147" s="981" t="s">
        <v>77</v>
      </c>
      <c r="Y147" s="980" t="s">
        <v>66</v>
      </c>
      <c r="Z147" s="981" t="s">
        <v>77</v>
      </c>
      <c r="AA147" s="980" t="s">
        <v>66</v>
      </c>
      <c r="AB147" s="982" t="s">
        <v>77</v>
      </c>
      <c r="AC147" s="963"/>
      <c r="AD147" s="983" t="s">
        <v>66</v>
      </c>
      <c r="AE147" s="981" t="s">
        <v>77</v>
      </c>
      <c r="AF147" s="984" t="s">
        <v>66</v>
      </c>
      <c r="AG147" s="981" t="s">
        <v>77</v>
      </c>
      <c r="AH147" s="984" t="s">
        <v>66</v>
      </c>
      <c r="AI147" s="981" t="s">
        <v>77</v>
      </c>
      <c r="AJ147" s="984" t="s">
        <v>66</v>
      </c>
      <c r="AK147" s="981" t="s">
        <v>77</v>
      </c>
      <c r="AL147" s="984" t="s">
        <v>66</v>
      </c>
      <c r="AM147" s="981" t="s">
        <v>77</v>
      </c>
      <c r="AN147" s="984" t="s">
        <v>66</v>
      </c>
      <c r="AO147" s="981" t="s">
        <v>77</v>
      </c>
      <c r="AP147" s="984" t="s">
        <v>66</v>
      </c>
      <c r="AQ147" s="981" t="s">
        <v>77</v>
      </c>
      <c r="AR147" s="984" t="s">
        <v>66</v>
      </c>
      <c r="AS147" s="981" t="s">
        <v>77</v>
      </c>
      <c r="AT147" s="984" t="s">
        <v>66</v>
      </c>
      <c r="AU147" s="981" t="s">
        <v>77</v>
      </c>
      <c r="AV147" s="984" t="s">
        <v>66</v>
      </c>
      <c r="AW147" s="981" t="s">
        <v>77</v>
      </c>
      <c r="AX147" s="984" t="s">
        <v>66</v>
      </c>
      <c r="AY147" s="981" t="s">
        <v>77</v>
      </c>
      <c r="AZ147" s="984" t="s">
        <v>66</v>
      </c>
      <c r="BA147" s="981" t="s">
        <v>77</v>
      </c>
      <c r="BB147" s="984" t="s">
        <v>66</v>
      </c>
      <c r="BC147" s="982" t="s">
        <v>77</v>
      </c>
      <c r="BD147" s="964"/>
      <c r="BE147" s="985" t="s">
        <v>66</v>
      </c>
      <c r="BF147" s="981" t="s">
        <v>77</v>
      </c>
      <c r="BG147" s="986" t="s">
        <v>66</v>
      </c>
      <c r="BH147" s="981" t="s">
        <v>77</v>
      </c>
      <c r="BI147" s="986" t="s">
        <v>66</v>
      </c>
      <c r="BJ147" s="981" t="s">
        <v>77</v>
      </c>
      <c r="BK147" s="986" t="s">
        <v>66</v>
      </c>
      <c r="BL147" s="981" t="s">
        <v>77</v>
      </c>
      <c r="BM147" s="986" t="s">
        <v>66</v>
      </c>
      <c r="BN147" s="981" t="s">
        <v>77</v>
      </c>
      <c r="BO147" s="986" t="s">
        <v>66</v>
      </c>
      <c r="BP147" s="981" t="s">
        <v>77</v>
      </c>
      <c r="BQ147" s="986" t="s">
        <v>66</v>
      </c>
      <c r="BR147" s="981" t="s">
        <v>77</v>
      </c>
      <c r="BS147" s="986" t="s">
        <v>66</v>
      </c>
      <c r="BT147" s="981" t="s">
        <v>77</v>
      </c>
      <c r="BU147" s="986" t="s">
        <v>66</v>
      </c>
      <c r="BV147" s="981" t="s">
        <v>77</v>
      </c>
      <c r="BW147" s="986" t="s">
        <v>66</v>
      </c>
      <c r="BX147" s="981" t="s">
        <v>77</v>
      </c>
      <c r="BY147" s="986" t="s">
        <v>66</v>
      </c>
      <c r="BZ147" s="981" t="s">
        <v>77</v>
      </c>
      <c r="CA147" s="986" t="s">
        <v>66</v>
      </c>
      <c r="CB147" s="981" t="s">
        <v>77</v>
      </c>
      <c r="CC147" s="986" t="s">
        <v>66</v>
      </c>
      <c r="CD147" s="982" t="s">
        <v>77</v>
      </c>
      <c r="CE147" s="965"/>
      <c r="CF147" s="987" t="s">
        <v>66</v>
      </c>
      <c r="CG147" s="981" t="s">
        <v>77</v>
      </c>
      <c r="CH147" s="988" t="s">
        <v>66</v>
      </c>
      <c r="CI147" s="981" t="s">
        <v>77</v>
      </c>
      <c r="CJ147" s="988" t="s">
        <v>66</v>
      </c>
      <c r="CK147" s="981" t="s">
        <v>77</v>
      </c>
      <c r="CL147" s="988" t="s">
        <v>66</v>
      </c>
      <c r="CM147" s="981" t="s">
        <v>77</v>
      </c>
      <c r="CN147" s="988" t="s">
        <v>66</v>
      </c>
      <c r="CO147" s="981" t="s">
        <v>77</v>
      </c>
      <c r="CP147" s="988" t="s">
        <v>66</v>
      </c>
      <c r="CQ147" s="981" t="s">
        <v>77</v>
      </c>
      <c r="CR147" s="988" t="s">
        <v>66</v>
      </c>
      <c r="CS147" s="981" t="s">
        <v>77</v>
      </c>
      <c r="CT147" s="988" t="s">
        <v>66</v>
      </c>
      <c r="CU147" s="981" t="s">
        <v>77</v>
      </c>
      <c r="CV147" s="988" t="s">
        <v>66</v>
      </c>
      <c r="CW147" s="981" t="s">
        <v>77</v>
      </c>
      <c r="CX147" s="988" t="s">
        <v>66</v>
      </c>
      <c r="CY147" s="981" t="s">
        <v>77</v>
      </c>
      <c r="CZ147" s="988" t="s">
        <v>66</v>
      </c>
      <c r="DA147" s="981" t="s">
        <v>77</v>
      </c>
      <c r="DB147" s="988" t="s">
        <v>66</v>
      </c>
      <c r="DC147" s="981" t="s">
        <v>77</v>
      </c>
      <c r="DD147" s="988" t="s">
        <v>66</v>
      </c>
      <c r="DE147" s="982" t="s">
        <v>77</v>
      </c>
      <c r="DF147" s="989" t="s">
        <v>922</v>
      </c>
      <c r="DG147" s="990"/>
      <c r="DH147" s="978"/>
      <c r="DI147" s="200">
        <v>0</v>
      </c>
      <c r="DJ147" s="200">
        <v>0</v>
      </c>
      <c r="DK147" s="200">
        <v>0</v>
      </c>
      <c r="DL147" s="200">
        <v>0</v>
      </c>
      <c r="DM147" s="564">
        <v>0</v>
      </c>
      <c r="DN147" s="564">
        <v>0</v>
      </c>
      <c r="DO147" s="564">
        <v>0</v>
      </c>
      <c r="DP147" s="564">
        <v>0</v>
      </c>
      <c r="DQ147" s="200">
        <v>0</v>
      </c>
      <c r="DR147" s="200">
        <v>0</v>
      </c>
      <c r="DS147" s="200">
        <v>0</v>
      </c>
      <c r="DT147" s="200">
        <v>0</v>
      </c>
      <c r="DU147" s="200">
        <v>0</v>
      </c>
      <c r="DV147" s="200">
        <v>0</v>
      </c>
      <c r="DW147" s="907"/>
    </row>
    <row r="148" spans="2:127" ht="15.95" customHeight="1">
      <c r="B148" s="832" t="s">
        <v>747</v>
      </c>
      <c r="C148" s="1038"/>
      <c r="D148" s="1039"/>
      <c r="E148" s="1038"/>
      <c r="F148" s="1039"/>
      <c r="G148" s="1038"/>
      <c r="H148" s="1039"/>
      <c r="I148" s="1038"/>
      <c r="J148" s="1039"/>
      <c r="K148" s="1038"/>
      <c r="L148" s="1039"/>
      <c r="M148" s="1038"/>
      <c r="N148" s="1039"/>
      <c r="O148" s="1038"/>
      <c r="P148" s="1039"/>
      <c r="Q148" s="1038"/>
      <c r="R148" s="1039"/>
      <c r="S148" s="1038"/>
      <c r="T148" s="1039"/>
      <c r="U148" s="1038"/>
      <c r="V148" s="1039"/>
      <c r="W148" s="1038"/>
      <c r="X148" s="1039"/>
      <c r="Y148" s="1038"/>
      <c r="Z148" s="1039"/>
      <c r="AA148" s="1038"/>
      <c r="AB148" s="1040"/>
      <c r="AC148" s="432"/>
      <c r="AD148" s="1038"/>
      <c r="AE148" s="1039"/>
      <c r="AF148" s="1038"/>
      <c r="AG148" s="1039"/>
      <c r="AH148" s="1038"/>
      <c r="AI148" s="1039"/>
      <c r="AJ148" s="1038"/>
      <c r="AK148" s="1039"/>
      <c r="AL148" s="1038"/>
      <c r="AM148" s="1039"/>
      <c r="AN148" s="1038"/>
      <c r="AO148" s="1039"/>
      <c r="AP148" s="1038"/>
      <c r="AQ148" s="1039"/>
      <c r="AR148" s="1038"/>
      <c r="AS148" s="1039"/>
      <c r="AT148" s="1038"/>
      <c r="AU148" s="1039"/>
      <c r="AV148" s="1038"/>
      <c r="AW148" s="1039"/>
      <c r="AX148" s="1038"/>
      <c r="AY148" s="1039"/>
      <c r="AZ148" s="1038"/>
      <c r="BA148" s="1039"/>
      <c r="BB148" s="1038"/>
      <c r="BC148" s="1040"/>
      <c r="BD148" s="433"/>
      <c r="BE148" s="1038"/>
      <c r="BF148" s="1039"/>
      <c r="BG148" s="1038"/>
      <c r="BH148" s="1039"/>
      <c r="BI148" s="1038"/>
      <c r="BJ148" s="1039"/>
      <c r="BK148" s="1038"/>
      <c r="BL148" s="1039"/>
      <c r="BM148" s="1038"/>
      <c r="BN148" s="1039"/>
      <c r="BO148" s="1038"/>
      <c r="BP148" s="1039"/>
      <c r="BQ148" s="1038"/>
      <c r="BR148" s="1039"/>
      <c r="BS148" s="1038"/>
      <c r="BT148" s="1039"/>
      <c r="BU148" s="1038"/>
      <c r="BV148" s="1039"/>
      <c r="BW148" s="1038"/>
      <c r="BX148" s="1039"/>
      <c r="BY148" s="1038"/>
      <c r="BZ148" s="1039"/>
      <c r="CA148" s="1038"/>
      <c r="CB148" s="1039"/>
      <c r="CC148" s="1038"/>
      <c r="CD148" s="1040"/>
      <c r="CE148" s="434"/>
      <c r="CF148" s="1038"/>
      <c r="CG148" s="1039"/>
      <c r="CH148" s="1038"/>
      <c r="CI148" s="1039"/>
      <c r="CJ148" s="1038"/>
      <c r="CK148" s="1039"/>
      <c r="CL148" s="1038"/>
      <c r="CM148" s="1039"/>
      <c r="CN148" s="1038"/>
      <c r="CO148" s="1039"/>
      <c r="CP148" s="1038"/>
      <c r="CQ148" s="1039"/>
      <c r="CR148" s="1038"/>
      <c r="CS148" s="1039"/>
      <c r="CT148" s="1038"/>
      <c r="CU148" s="1039"/>
      <c r="CV148" s="1038"/>
      <c r="CW148" s="1039"/>
      <c r="CX148" s="1038"/>
      <c r="CY148" s="1039"/>
      <c r="CZ148" s="1038"/>
      <c r="DA148" s="1039"/>
      <c r="DB148" s="1038"/>
      <c r="DC148" s="1039"/>
      <c r="DD148" s="1038"/>
      <c r="DE148" s="1040"/>
      <c r="DF148" s="830">
        <f t="shared" ref="DF148:DF160" si="65">SUM(C148:DE148)</f>
        <v>0</v>
      </c>
      <c r="DG148" s="831" t="str">
        <f>IF(DF148=0,"",DF148/DB192)</f>
        <v/>
      </c>
      <c r="DH148" s="544"/>
      <c r="DI148" s="564">
        <v>0</v>
      </c>
      <c r="DJ148" s="564">
        <v>0</v>
      </c>
      <c r="DK148" s="564">
        <v>0</v>
      </c>
      <c r="DL148" s="564">
        <v>0</v>
      </c>
      <c r="DM148" s="564">
        <v>0</v>
      </c>
      <c r="DN148" s="564">
        <v>0</v>
      </c>
      <c r="DO148" s="564">
        <v>0</v>
      </c>
      <c r="DP148" s="564">
        <v>0</v>
      </c>
      <c r="DQ148" s="200">
        <v>0</v>
      </c>
      <c r="DR148" s="200">
        <v>0</v>
      </c>
      <c r="DS148" s="200">
        <v>0</v>
      </c>
      <c r="DT148" s="200">
        <v>0</v>
      </c>
      <c r="DU148" s="200">
        <v>0</v>
      </c>
      <c r="DV148" s="200">
        <v>0</v>
      </c>
      <c r="DW148" s="907"/>
    </row>
    <row r="149" spans="2:127" ht="15.95" customHeight="1">
      <c r="B149" s="832" t="s">
        <v>753</v>
      </c>
      <c r="C149" s="1038">
        <v>2</v>
      </c>
      <c r="D149" s="1039"/>
      <c r="E149" s="1038"/>
      <c r="F149" s="1039"/>
      <c r="G149" s="1038"/>
      <c r="H149" s="1039"/>
      <c r="I149" s="1038"/>
      <c r="J149" s="1039"/>
      <c r="K149" s="1038"/>
      <c r="L149" s="1039"/>
      <c r="M149" s="1038"/>
      <c r="N149" s="1039"/>
      <c r="O149" s="1038"/>
      <c r="P149" s="1039"/>
      <c r="Q149" s="1038"/>
      <c r="R149" s="1039"/>
      <c r="S149" s="1038"/>
      <c r="T149" s="1039"/>
      <c r="U149" s="1038"/>
      <c r="V149" s="1039"/>
      <c r="W149" s="1038"/>
      <c r="X149" s="1039"/>
      <c r="Y149" s="1038"/>
      <c r="Z149" s="1039"/>
      <c r="AA149" s="1038"/>
      <c r="AB149" s="1040"/>
      <c r="AC149" s="432"/>
      <c r="AD149" s="1038"/>
      <c r="AE149" s="1039"/>
      <c r="AF149" s="1038"/>
      <c r="AG149" s="1039"/>
      <c r="AH149" s="1038"/>
      <c r="AI149" s="1039"/>
      <c r="AJ149" s="1038"/>
      <c r="AK149" s="1039"/>
      <c r="AL149" s="1038"/>
      <c r="AM149" s="1039"/>
      <c r="AN149" s="1038"/>
      <c r="AO149" s="1039"/>
      <c r="AP149" s="1038"/>
      <c r="AQ149" s="1039"/>
      <c r="AR149" s="1038"/>
      <c r="AS149" s="1039"/>
      <c r="AT149" s="1038"/>
      <c r="AU149" s="1039"/>
      <c r="AV149" s="1038"/>
      <c r="AW149" s="1039"/>
      <c r="AX149" s="1038"/>
      <c r="AY149" s="1039"/>
      <c r="AZ149" s="1038"/>
      <c r="BA149" s="1039"/>
      <c r="BB149" s="1038"/>
      <c r="BC149" s="1040"/>
      <c r="BD149" s="433"/>
      <c r="BE149" s="1038"/>
      <c r="BF149" s="1039"/>
      <c r="BG149" s="1038"/>
      <c r="BH149" s="1039"/>
      <c r="BI149" s="1038"/>
      <c r="BJ149" s="1039"/>
      <c r="BK149" s="1038"/>
      <c r="BL149" s="1039"/>
      <c r="BM149" s="1038"/>
      <c r="BN149" s="1039"/>
      <c r="BO149" s="1038"/>
      <c r="BP149" s="1039"/>
      <c r="BQ149" s="1038"/>
      <c r="BR149" s="1039"/>
      <c r="BS149" s="1038"/>
      <c r="BT149" s="1039"/>
      <c r="BU149" s="1038"/>
      <c r="BV149" s="1039"/>
      <c r="BW149" s="1038"/>
      <c r="BX149" s="1039"/>
      <c r="BY149" s="1038"/>
      <c r="BZ149" s="1039"/>
      <c r="CA149" s="1038"/>
      <c r="CB149" s="1039"/>
      <c r="CC149" s="1038"/>
      <c r="CD149" s="1040"/>
      <c r="CE149" s="434"/>
      <c r="CF149" s="1038"/>
      <c r="CG149" s="1039"/>
      <c r="CH149" s="1038"/>
      <c r="CI149" s="1039"/>
      <c r="CJ149" s="1038"/>
      <c r="CK149" s="1039"/>
      <c r="CL149" s="1038"/>
      <c r="CM149" s="1039"/>
      <c r="CN149" s="1038"/>
      <c r="CO149" s="1039"/>
      <c r="CP149" s="1038"/>
      <c r="CQ149" s="1039"/>
      <c r="CR149" s="1038"/>
      <c r="CS149" s="1039"/>
      <c r="CT149" s="1038"/>
      <c r="CU149" s="1039"/>
      <c r="CV149" s="1038"/>
      <c r="CW149" s="1039"/>
      <c r="CX149" s="1038"/>
      <c r="CY149" s="1039"/>
      <c r="CZ149" s="1038"/>
      <c r="DA149" s="1039"/>
      <c r="DB149" s="1038"/>
      <c r="DC149" s="1039"/>
      <c r="DD149" s="1038"/>
      <c r="DE149" s="1040"/>
      <c r="DF149" s="830">
        <f t="shared" si="65"/>
        <v>2</v>
      </c>
      <c r="DG149" s="831">
        <f>IF(DF149=0,"",DF149/DB192)</f>
        <v>6.25E-2</v>
      </c>
      <c r="DH149" s="544"/>
      <c r="DI149" s="564">
        <v>0</v>
      </c>
      <c r="DJ149" s="564">
        <v>0</v>
      </c>
      <c r="DK149" s="564">
        <v>0</v>
      </c>
      <c r="DL149" s="564">
        <v>0</v>
      </c>
      <c r="DM149" s="564">
        <v>0</v>
      </c>
      <c r="DN149" s="564">
        <v>0</v>
      </c>
      <c r="DO149" s="564">
        <v>0</v>
      </c>
      <c r="DP149" s="564">
        <v>0</v>
      </c>
      <c r="DQ149" s="200">
        <v>0</v>
      </c>
      <c r="DR149" s="200">
        <v>0</v>
      </c>
      <c r="DS149" s="200">
        <v>0</v>
      </c>
      <c r="DT149" s="200">
        <v>0</v>
      </c>
      <c r="DU149" s="200">
        <v>0</v>
      </c>
      <c r="DV149" s="200">
        <v>0</v>
      </c>
      <c r="DW149" s="907"/>
    </row>
    <row r="150" spans="2:127" ht="15.95" customHeight="1">
      <c r="B150" s="832" t="s">
        <v>759</v>
      </c>
      <c r="C150" s="1038"/>
      <c r="D150" s="1039"/>
      <c r="E150" s="1038"/>
      <c r="F150" s="1039"/>
      <c r="G150" s="1038"/>
      <c r="H150" s="1039"/>
      <c r="I150" s="1038"/>
      <c r="J150" s="1039"/>
      <c r="K150" s="1038"/>
      <c r="L150" s="1039"/>
      <c r="M150" s="1038"/>
      <c r="N150" s="1039"/>
      <c r="O150" s="1038"/>
      <c r="P150" s="1039"/>
      <c r="Q150" s="1038"/>
      <c r="R150" s="1039"/>
      <c r="S150" s="1038"/>
      <c r="T150" s="1039"/>
      <c r="U150" s="1038"/>
      <c r="V150" s="1039"/>
      <c r="W150" s="1038"/>
      <c r="X150" s="1039"/>
      <c r="Y150" s="1038"/>
      <c r="Z150" s="1039"/>
      <c r="AA150" s="1038"/>
      <c r="AB150" s="1040"/>
      <c r="AC150" s="432"/>
      <c r="AD150" s="1038"/>
      <c r="AE150" s="1039"/>
      <c r="AF150" s="1038"/>
      <c r="AG150" s="1039"/>
      <c r="AH150" s="1038"/>
      <c r="AI150" s="1039"/>
      <c r="AJ150" s="1038"/>
      <c r="AK150" s="1039"/>
      <c r="AL150" s="1038"/>
      <c r="AM150" s="1039"/>
      <c r="AN150" s="1038"/>
      <c r="AO150" s="1039"/>
      <c r="AP150" s="1038"/>
      <c r="AQ150" s="1039"/>
      <c r="AR150" s="1038"/>
      <c r="AS150" s="1039"/>
      <c r="AT150" s="1038"/>
      <c r="AU150" s="1039"/>
      <c r="AV150" s="1038"/>
      <c r="AW150" s="1039"/>
      <c r="AX150" s="1038"/>
      <c r="AY150" s="1039"/>
      <c r="AZ150" s="1038"/>
      <c r="BA150" s="1039"/>
      <c r="BB150" s="1038"/>
      <c r="BC150" s="1040"/>
      <c r="BD150" s="433"/>
      <c r="BE150" s="1038"/>
      <c r="BF150" s="1039"/>
      <c r="BG150" s="1038"/>
      <c r="BH150" s="1039"/>
      <c r="BI150" s="1038"/>
      <c r="BJ150" s="1039"/>
      <c r="BK150" s="1038"/>
      <c r="BL150" s="1039"/>
      <c r="BM150" s="1038"/>
      <c r="BN150" s="1039"/>
      <c r="BO150" s="1038"/>
      <c r="BP150" s="1039"/>
      <c r="BQ150" s="1038"/>
      <c r="BR150" s="1039"/>
      <c r="BS150" s="1038"/>
      <c r="BT150" s="1039"/>
      <c r="BU150" s="1038"/>
      <c r="BV150" s="1039"/>
      <c r="BW150" s="1038"/>
      <c r="BX150" s="1039"/>
      <c r="BY150" s="1038"/>
      <c r="BZ150" s="1039"/>
      <c r="CA150" s="1038"/>
      <c r="CB150" s="1039"/>
      <c r="CC150" s="1038"/>
      <c r="CD150" s="1040"/>
      <c r="CE150" s="434"/>
      <c r="CF150" s="1038"/>
      <c r="CG150" s="1039"/>
      <c r="CH150" s="1038"/>
      <c r="CI150" s="1039"/>
      <c r="CJ150" s="1038"/>
      <c r="CK150" s="1039"/>
      <c r="CL150" s="1038"/>
      <c r="CM150" s="1039"/>
      <c r="CN150" s="1038"/>
      <c r="CO150" s="1039"/>
      <c r="CP150" s="1038"/>
      <c r="CQ150" s="1039"/>
      <c r="CR150" s="1038"/>
      <c r="CS150" s="1039"/>
      <c r="CT150" s="1038"/>
      <c r="CU150" s="1039"/>
      <c r="CV150" s="1038"/>
      <c r="CW150" s="1039"/>
      <c r="CX150" s="1038"/>
      <c r="CY150" s="1039"/>
      <c r="CZ150" s="1038"/>
      <c r="DA150" s="1039"/>
      <c r="DB150" s="1038"/>
      <c r="DC150" s="1039"/>
      <c r="DD150" s="1038"/>
      <c r="DE150" s="1040"/>
      <c r="DF150" s="830">
        <f t="shared" si="65"/>
        <v>0</v>
      </c>
      <c r="DG150" s="831" t="str">
        <f>IF(DF150=0,"",DF150/DB192)</f>
        <v/>
      </c>
      <c r="DH150" s="544"/>
      <c r="DI150" s="564">
        <v>0</v>
      </c>
      <c r="DJ150" s="564">
        <v>0</v>
      </c>
      <c r="DK150" s="564">
        <v>0</v>
      </c>
      <c r="DL150" s="564">
        <v>0</v>
      </c>
      <c r="DM150" s="564">
        <v>0</v>
      </c>
      <c r="DN150" s="564">
        <v>0</v>
      </c>
      <c r="DO150" s="564">
        <v>0</v>
      </c>
      <c r="DP150" s="564">
        <v>0</v>
      </c>
      <c r="DQ150" s="200">
        <v>0</v>
      </c>
      <c r="DR150" s="200">
        <v>0</v>
      </c>
      <c r="DS150" s="200">
        <v>0</v>
      </c>
      <c r="DT150" s="200">
        <v>0</v>
      </c>
      <c r="DU150" s="200">
        <v>0</v>
      </c>
      <c r="DV150" s="200">
        <v>0</v>
      </c>
      <c r="DW150" s="907"/>
    </row>
    <row r="151" spans="2:127" ht="15.95" customHeight="1">
      <c r="B151" s="832" t="s">
        <v>765</v>
      </c>
      <c r="C151" s="1038"/>
      <c r="D151" s="1039"/>
      <c r="E151" s="1038"/>
      <c r="F151" s="1039"/>
      <c r="G151" s="1038"/>
      <c r="H151" s="1039"/>
      <c r="I151" s="1038"/>
      <c r="J151" s="1039"/>
      <c r="K151" s="1038"/>
      <c r="L151" s="1039"/>
      <c r="M151" s="1038"/>
      <c r="N151" s="1039"/>
      <c r="O151" s="1038"/>
      <c r="P151" s="1039"/>
      <c r="Q151" s="1038"/>
      <c r="R151" s="1039"/>
      <c r="S151" s="1038"/>
      <c r="T151" s="1039"/>
      <c r="U151" s="1038"/>
      <c r="V151" s="1039"/>
      <c r="W151" s="1038"/>
      <c r="X151" s="1039"/>
      <c r="Y151" s="1038"/>
      <c r="Z151" s="1039"/>
      <c r="AA151" s="1038"/>
      <c r="AB151" s="1040"/>
      <c r="AC151" s="432"/>
      <c r="AD151" s="1038"/>
      <c r="AE151" s="1039"/>
      <c r="AF151" s="1038"/>
      <c r="AG151" s="1039"/>
      <c r="AH151" s="1038"/>
      <c r="AI151" s="1039"/>
      <c r="AJ151" s="1038"/>
      <c r="AK151" s="1039"/>
      <c r="AL151" s="1038"/>
      <c r="AM151" s="1039"/>
      <c r="AN151" s="1038"/>
      <c r="AO151" s="1039"/>
      <c r="AP151" s="1038"/>
      <c r="AQ151" s="1039"/>
      <c r="AR151" s="1038"/>
      <c r="AS151" s="1039"/>
      <c r="AT151" s="1038"/>
      <c r="AU151" s="1039"/>
      <c r="AV151" s="1038"/>
      <c r="AW151" s="1039"/>
      <c r="AX151" s="1038"/>
      <c r="AY151" s="1039"/>
      <c r="AZ151" s="1038"/>
      <c r="BA151" s="1039"/>
      <c r="BB151" s="1038"/>
      <c r="BC151" s="1040"/>
      <c r="BD151" s="433"/>
      <c r="BE151" s="1038"/>
      <c r="BF151" s="1039"/>
      <c r="BG151" s="1038"/>
      <c r="BH151" s="1039"/>
      <c r="BI151" s="1038"/>
      <c r="BJ151" s="1039"/>
      <c r="BK151" s="1038"/>
      <c r="BL151" s="1039"/>
      <c r="BM151" s="1038"/>
      <c r="BN151" s="1039"/>
      <c r="BO151" s="1038"/>
      <c r="BP151" s="1039"/>
      <c r="BQ151" s="1038"/>
      <c r="BR151" s="1039"/>
      <c r="BS151" s="1038"/>
      <c r="BT151" s="1039"/>
      <c r="BU151" s="1038"/>
      <c r="BV151" s="1039"/>
      <c r="BW151" s="1038"/>
      <c r="BX151" s="1039"/>
      <c r="BY151" s="1038"/>
      <c r="BZ151" s="1039"/>
      <c r="CA151" s="1038"/>
      <c r="CB151" s="1039"/>
      <c r="CC151" s="1038"/>
      <c r="CD151" s="1040"/>
      <c r="CE151" s="434"/>
      <c r="CF151" s="1038"/>
      <c r="CG151" s="1039"/>
      <c r="CH151" s="1038"/>
      <c r="CI151" s="1039"/>
      <c r="CJ151" s="1038"/>
      <c r="CK151" s="1039"/>
      <c r="CL151" s="1038"/>
      <c r="CM151" s="1039"/>
      <c r="CN151" s="1038"/>
      <c r="CO151" s="1039"/>
      <c r="CP151" s="1038"/>
      <c r="CQ151" s="1039"/>
      <c r="CR151" s="1038"/>
      <c r="CS151" s="1039"/>
      <c r="CT151" s="1038"/>
      <c r="CU151" s="1039"/>
      <c r="CV151" s="1038"/>
      <c r="CW151" s="1039"/>
      <c r="CX151" s="1038"/>
      <c r="CY151" s="1039"/>
      <c r="CZ151" s="1038"/>
      <c r="DA151" s="1039"/>
      <c r="DB151" s="1038"/>
      <c r="DC151" s="1039"/>
      <c r="DD151" s="1038"/>
      <c r="DE151" s="1040"/>
      <c r="DF151" s="830">
        <f t="shared" si="65"/>
        <v>0</v>
      </c>
      <c r="DG151" s="831" t="str">
        <f>IF(DF151=0,"",DF151/DB192)</f>
        <v/>
      </c>
      <c r="DH151" s="544"/>
      <c r="DI151" s="564">
        <v>0</v>
      </c>
      <c r="DJ151" s="564">
        <v>0</v>
      </c>
      <c r="DK151" s="564">
        <v>0</v>
      </c>
      <c r="DL151" s="564">
        <v>0</v>
      </c>
      <c r="DM151" s="564">
        <v>0</v>
      </c>
      <c r="DN151" s="564">
        <v>0</v>
      </c>
      <c r="DO151" s="564">
        <v>0</v>
      </c>
      <c r="DP151" s="564">
        <v>0</v>
      </c>
      <c r="DQ151" s="200">
        <v>0</v>
      </c>
      <c r="DR151" s="200">
        <v>0</v>
      </c>
      <c r="DS151" s="200">
        <v>0</v>
      </c>
      <c r="DT151" s="200">
        <v>0</v>
      </c>
      <c r="DU151" s="200">
        <v>0</v>
      </c>
      <c r="DV151" s="200">
        <v>0</v>
      </c>
      <c r="DW151" s="907"/>
    </row>
    <row r="152" spans="2:127" ht="15.95" customHeight="1">
      <c r="B152" s="832" t="s">
        <v>743</v>
      </c>
      <c r="C152" s="1038"/>
      <c r="D152" s="1039"/>
      <c r="E152" s="1038"/>
      <c r="F152" s="1039"/>
      <c r="G152" s="1038"/>
      <c r="H152" s="1039"/>
      <c r="I152" s="1038"/>
      <c r="J152" s="1039"/>
      <c r="K152" s="1038"/>
      <c r="L152" s="1039"/>
      <c r="M152" s="1038"/>
      <c r="N152" s="1039"/>
      <c r="O152" s="1038"/>
      <c r="P152" s="1039"/>
      <c r="Q152" s="1038"/>
      <c r="R152" s="1039"/>
      <c r="S152" s="1038"/>
      <c r="T152" s="1039"/>
      <c r="U152" s="1038"/>
      <c r="V152" s="1039"/>
      <c r="W152" s="1038"/>
      <c r="X152" s="1039"/>
      <c r="Y152" s="1038"/>
      <c r="Z152" s="1039"/>
      <c r="AA152" s="1038"/>
      <c r="AB152" s="1040"/>
      <c r="AC152" s="432"/>
      <c r="AD152" s="1038"/>
      <c r="AE152" s="1039"/>
      <c r="AF152" s="1038"/>
      <c r="AG152" s="1039"/>
      <c r="AH152" s="1038"/>
      <c r="AI152" s="1039"/>
      <c r="AJ152" s="1038"/>
      <c r="AK152" s="1039"/>
      <c r="AL152" s="1038"/>
      <c r="AM152" s="1039"/>
      <c r="AN152" s="1038"/>
      <c r="AO152" s="1039"/>
      <c r="AP152" s="1038"/>
      <c r="AQ152" s="1039"/>
      <c r="AR152" s="1038"/>
      <c r="AS152" s="1039"/>
      <c r="AT152" s="1038"/>
      <c r="AU152" s="1039"/>
      <c r="AV152" s="1038"/>
      <c r="AW152" s="1039"/>
      <c r="AX152" s="1038"/>
      <c r="AY152" s="1039"/>
      <c r="AZ152" s="1038"/>
      <c r="BA152" s="1039"/>
      <c r="BB152" s="1038"/>
      <c r="BC152" s="1040"/>
      <c r="BD152" s="433"/>
      <c r="BE152" s="1038"/>
      <c r="BF152" s="1039"/>
      <c r="BG152" s="1038"/>
      <c r="BH152" s="1039"/>
      <c r="BI152" s="1038"/>
      <c r="BJ152" s="1039"/>
      <c r="BK152" s="1038"/>
      <c r="BL152" s="1039"/>
      <c r="BM152" s="1038"/>
      <c r="BN152" s="1039"/>
      <c r="BO152" s="1038"/>
      <c r="BP152" s="1039"/>
      <c r="BQ152" s="1038"/>
      <c r="BR152" s="1039"/>
      <c r="BS152" s="1038"/>
      <c r="BT152" s="1039"/>
      <c r="BU152" s="1038"/>
      <c r="BV152" s="1039"/>
      <c r="BW152" s="1038"/>
      <c r="BX152" s="1039"/>
      <c r="BY152" s="1038"/>
      <c r="BZ152" s="1039"/>
      <c r="CA152" s="1038"/>
      <c r="CB152" s="1039"/>
      <c r="CC152" s="1038"/>
      <c r="CD152" s="1040"/>
      <c r="CE152" s="434"/>
      <c r="CF152" s="1038"/>
      <c r="CG152" s="1039"/>
      <c r="CH152" s="1038"/>
      <c r="CI152" s="1039"/>
      <c r="CJ152" s="1038"/>
      <c r="CK152" s="1039"/>
      <c r="CL152" s="1038"/>
      <c r="CM152" s="1039"/>
      <c r="CN152" s="1038"/>
      <c r="CO152" s="1039"/>
      <c r="CP152" s="1038"/>
      <c r="CQ152" s="1039"/>
      <c r="CR152" s="1038"/>
      <c r="CS152" s="1039"/>
      <c r="CT152" s="1038"/>
      <c r="CU152" s="1039"/>
      <c r="CV152" s="1038"/>
      <c r="CW152" s="1039"/>
      <c r="CX152" s="1038"/>
      <c r="CY152" s="1039"/>
      <c r="CZ152" s="1038"/>
      <c r="DA152" s="1039"/>
      <c r="DB152" s="1038"/>
      <c r="DC152" s="1039"/>
      <c r="DD152" s="1038"/>
      <c r="DE152" s="1040"/>
      <c r="DF152" s="830">
        <f t="shared" si="65"/>
        <v>0</v>
      </c>
      <c r="DG152" s="831" t="str">
        <f>IF(DF152=0,"",DF152/DB192)</f>
        <v/>
      </c>
      <c r="DH152" s="544"/>
      <c r="DI152" s="564">
        <v>0</v>
      </c>
      <c r="DJ152" s="564">
        <v>0</v>
      </c>
      <c r="DK152" s="564">
        <v>0</v>
      </c>
      <c r="DL152" s="564">
        <v>0</v>
      </c>
      <c r="DM152" s="564">
        <v>0</v>
      </c>
      <c r="DN152" s="564">
        <v>0</v>
      </c>
      <c r="DO152" s="564">
        <v>0</v>
      </c>
      <c r="DP152" s="564">
        <v>0</v>
      </c>
      <c r="DQ152" s="200">
        <v>0</v>
      </c>
      <c r="DR152" s="200">
        <v>0</v>
      </c>
      <c r="DS152" s="200">
        <v>0</v>
      </c>
      <c r="DT152" s="200">
        <v>0</v>
      </c>
      <c r="DU152" s="200">
        <v>0</v>
      </c>
      <c r="DV152" s="200">
        <v>0</v>
      </c>
      <c r="DW152" s="907"/>
    </row>
    <row r="153" spans="2:127" ht="15.95" customHeight="1">
      <c r="B153" s="832" t="s">
        <v>771</v>
      </c>
      <c r="C153" s="1038"/>
      <c r="D153" s="1039"/>
      <c r="E153" s="1038"/>
      <c r="F153" s="1039"/>
      <c r="G153" s="1038"/>
      <c r="H153" s="1039"/>
      <c r="I153" s="1038"/>
      <c r="J153" s="1039"/>
      <c r="K153" s="1038"/>
      <c r="L153" s="1039"/>
      <c r="M153" s="1038"/>
      <c r="N153" s="1039"/>
      <c r="O153" s="1038"/>
      <c r="P153" s="1039"/>
      <c r="Q153" s="1038"/>
      <c r="R153" s="1039"/>
      <c r="S153" s="1038"/>
      <c r="T153" s="1039"/>
      <c r="U153" s="1038"/>
      <c r="V153" s="1039"/>
      <c r="W153" s="1038"/>
      <c r="X153" s="1039"/>
      <c r="Y153" s="1038"/>
      <c r="Z153" s="1039"/>
      <c r="AA153" s="1038"/>
      <c r="AB153" s="1040"/>
      <c r="AC153" s="432"/>
      <c r="AD153" s="1038"/>
      <c r="AE153" s="1039"/>
      <c r="AF153" s="1038"/>
      <c r="AG153" s="1039"/>
      <c r="AH153" s="1038"/>
      <c r="AI153" s="1039"/>
      <c r="AJ153" s="1038"/>
      <c r="AK153" s="1039"/>
      <c r="AL153" s="1038"/>
      <c r="AM153" s="1039"/>
      <c r="AN153" s="1038"/>
      <c r="AO153" s="1039"/>
      <c r="AP153" s="1038"/>
      <c r="AQ153" s="1039"/>
      <c r="AR153" s="1038"/>
      <c r="AS153" s="1039"/>
      <c r="AT153" s="1038"/>
      <c r="AU153" s="1039"/>
      <c r="AV153" s="1038"/>
      <c r="AW153" s="1039"/>
      <c r="AX153" s="1038"/>
      <c r="AY153" s="1039"/>
      <c r="AZ153" s="1038"/>
      <c r="BA153" s="1039"/>
      <c r="BB153" s="1038"/>
      <c r="BC153" s="1040"/>
      <c r="BD153" s="433"/>
      <c r="BE153" s="1038"/>
      <c r="BF153" s="1039"/>
      <c r="BG153" s="1038"/>
      <c r="BH153" s="1039"/>
      <c r="BI153" s="1038"/>
      <c r="BJ153" s="1039"/>
      <c r="BK153" s="1038"/>
      <c r="BL153" s="1039"/>
      <c r="BM153" s="1038"/>
      <c r="BN153" s="1039"/>
      <c r="BO153" s="1038"/>
      <c r="BP153" s="1039"/>
      <c r="BQ153" s="1038"/>
      <c r="BR153" s="1039"/>
      <c r="BS153" s="1038"/>
      <c r="BT153" s="1039"/>
      <c r="BU153" s="1038"/>
      <c r="BV153" s="1039"/>
      <c r="BW153" s="1038"/>
      <c r="BX153" s="1039"/>
      <c r="BY153" s="1038"/>
      <c r="BZ153" s="1039"/>
      <c r="CA153" s="1038"/>
      <c r="CB153" s="1039"/>
      <c r="CC153" s="1038"/>
      <c r="CD153" s="1040"/>
      <c r="CE153" s="434"/>
      <c r="CF153" s="1038"/>
      <c r="CG153" s="1039"/>
      <c r="CH153" s="1038"/>
      <c r="CI153" s="1039"/>
      <c r="CJ153" s="1038"/>
      <c r="CK153" s="1039"/>
      <c r="CL153" s="1038"/>
      <c r="CM153" s="1039"/>
      <c r="CN153" s="1038"/>
      <c r="CO153" s="1039"/>
      <c r="CP153" s="1038"/>
      <c r="CQ153" s="1039"/>
      <c r="CR153" s="1038"/>
      <c r="CS153" s="1039"/>
      <c r="CT153" s="1038"/>
      <c r="CU153" s="1039"/>
      <c r="CV153" s="1038"/>
      <c r="CW153" s="1039"/>
      <c r="CX153" s="1038"/>
      <c r="CY153" s="1039"/>
      <c r="CZ153" s="1038"/>
      <c r="DA153" s="1039"/>
      <c r="DB153" s="1038"/>
      <c r="DC153" s="1039"/>
      <c r="DD153" s="1038"/>
      <c r="DE153" s="1040"/>
      <c r="DF153" s="830">
        <f t="shared" si="65"/>
        <v>0</v>
      </c>
      <c r="DG153" s="831" t="str">
        <f>IF(DF153=0,"",DF153/DB192)</f>
        <v/>
      </c>
      <c r="DH153" s="544"/>
      <c r="DI153" s="564">
        <v>0</v>
      </c>
      <c r="DJ153" s="564">
        <v>0</v>
      </c>
      <c r="DK153" s="564">
        <v>0</v>
      </c>
      <c r="DL153" s="564">
        <v>0</v>
      </c>
      <c r="DM153" s="564">
        <v>0</v>
      </c>
      <c r="DN153" s="564">
        <v>0</v>
      </c>
      <c r="DO153" s="564">
        <v>0</v>
      </c>
      <c r="DP153" s="564">
        <v>0</v>
      </c>
      <c r="DQ153" s="200">
        <v>0</v>
      </c>
      <c r="DR153" s="200">
        <v>0</v>
      </c>
      <c r="DS153" s="200">
        <v>0</v>
      </c>
      <c r="DT153" s="200">
        <v>0</v>
      </c>
      <c r="DU153" s="200">
        <v>0</v>
      </c>
      <c r="DV153" s="200">
        <v>0</v>
      </c>
      <c r="DW153" s="907"/>
    </row>
    <row r="154" spans="2:127" ht="15.95" customHeight="1">
      <c r="B154" s="832" t="s">
        <v>777</v>
      </c>
      <c r="C154" s="1038"/>
      <c r="D154" s="1039"/>
      <c r="E154" s="1038"/>
      <c r="F154" s="1039"/>
      <c r="G154" s="1038"/>
      <c r="H154" s="1039"/>
      <c r="I154" s="1038"/>
      <c r="J154" s="1039"/>
      <c r="K154" s="1038"/>
      <c r="L154" s="1039"/>
      <c r="M154" s="1038"/>
      <c r="N154" s="1039"/>
      <c r="O154" s="1038"/>
      <c r="P154" s="1039"/>
      <c r="Q154" s="1038"/>
      <c r="R154" s="1039"/>
      <c r="S154" s="1038"/>
      <c r="T154" s="1039"/>
      <c r="U154" s="1038"/>
      <c r="V154" s="1039"/>
      <c r="W154" s="1038"/>
      <c r="X154" s="1039"/>
      <c r="Y154" s="1038"/>
      <c r="Z154" s="1039"/>
      <c r="AA154" s="1038"/>
      <c r="AB154" s="1040"/>
      <c r="AC154" s="432"/>
      <c r="AD154" s="1038"/>
      <c r="AE154" s="1039"/>
      <c r="AF154" s="1038"/>
      <c r="AG154" s="1039"/>
      <c r="AH154" s="1038"/>
      <c r="AI154" s="1039"/>
      <c r="AJ154" s="1038"/>
      <c r="AK154" s="1039"/>
      <c r="AL154" s="1038"/>
      <c r="AM154" s="1039"/>
      <c r="AN154" s="1038"/>
      <c r="AO154" s="1039"/>
      <c r="AP154" s="1038"/>
      <c r="AQ154" s="1039"/>
      <c r="AR154" s="1038"/>
      <c r="AS154" s="1039"/>
      <c r="AT154" s="1038"/>
      <c r="AU154" s="1039"/>
      <c r="AV154" s="1038"/>
      <c r="AW154" s="1039"/>
      <c r="AX154" s="1038"/>
      <c r="AY154" s="1039"/>
      <c r="AZ154" s="1038"/>
      <c r="BA154" s="1039"/>
      <c r="BB154" s="1038"/>
      <c r="BC154" s="1040"/>
      <c r="BD154" s="433"/>
      <c r="BE154" s="1038"/>
      <c r="BF154" s="1039"/>
      <c r="BG154" s="1038"/>
      <c r="BH154" s="1039"/>
      <c r="BI154" s="1038"/>
      <c r="BJ154" s="1039"/>
      <c r="BK154" s="1038"/>
      <c r="BL154" s="1039"/>
      <c r="BM154" s="1038"/>
      <c r="BN154" s="1039"/>
      <c r="BO154" s="1038"/>
      <c r="BP154" s="1039"/>
      <c r="BQ154" s="1038"/>
      <c r="BR154" s="1039"/>
      <c r="BS154" s="1038"/>
      <c r="BT154" s="1039"/>
      <c r="BU154" s="1038"/>
      <c r="BV154" s="1039"/>
      <c r="BW154" s="1038"/>
      <c r="BX154" s="1039"/>
      <c r="BY154" s="1038"/>
      <c r="BZ154" s="1039"/>
      <c r="CA154" s="1038"/>
      <c r="CB154" s="1039"/>
      <c r="CC154" s="1038"/>
      <c r="CD154" s="1040"/>
      <c r="CE154" s="434"/>
      <c r="CF154" s="1038"/>
      <c r="CG154" s="1039"/>
      <c r="CH154" s="1038"/>
      <c r="CI154" s="1039"/>
      <c r="CJ154" s="1038"/>
      <c r="CK154" s="1039"/>
      <c r="CL154" s="1038"/>
      <c r="CM154" s="1039"/>
      <c r="CN154" s="1038"/>
      <c r="CO154" s="1039"/>
      <c r="CP154" s="1038"/>
      <c r="CQ154" s="1039"/>
      <c r="CR154" s="1038"/>
      <c r="CS154" s="1039"/>
      <c r="CT154" s="1038"/>
      <c r="CU154" s="1039"/>
      <c r="CV154" s="1038"/>
      <c r="CW154" s="1039"/>
      <c r="CX154" s="1038"/>
      <c r="CY154" s="1039"/>
      <c r="CZ154" s="1038"/>
      <c r="DA154" s="1039"/>
      <c r="DB154" s="1038"/>
      <c r="DC154" s="1039"/>
      <c r="DD154" s="1038"/>
      <c r="DE154" s="1040"/>
      <c r="DF154" s="830">
        <f t="shared" si="65"/>
        <v>0</v>
      </c>
      <c r="DG154" s="831" t="str">
        <f>IF(DF154=0,"",DF154/DB192)</f>
        <v/>
      </c>
      <c r="DH154" s="544"/>
      <c r="DI154" s="564">
        <v>0</v>
      </c>
      <c r="DJ154" s="564">
        <v>0</v>
      </c>
      <c r="DK154" s="564">
        <v>0</v>
      </c>
      <c r="DL154" s="564">
        <v>0</v>
      </c>
      <c r="DM154" s="564">
        <v>0</v>
      </c>
      <c r="DN154" s="564">
        <v>0</v>
      </c>
      <c r="DO154" s="564">
        <v>0</v>
      </c>
      <c r="DP154" s="564">
        <v>0</v>
      </c>
      <c r="DQ154" s="200">
        <v>0</v>
      </c>
      <c r="DR154" s="200">
        <v>0</v>
      </c>
      <c r="DS154" s="200">
        <v>0</v>
      </c>
      <c r="DT154" s="200">
        <v>0</v>
      </c>
      <c r="DU154" s="200">
        <v>0</v>
      </c>
      <c r="DV154" s="200">
        <v>0</v>
      </c>
      <c r="DW154" s="907"/>
    </row>
    <row r="155" spans="2:127" ht="15.95" customHeight="1">
      <c r="B155" s="832" t="s">
        <v>783</v>
      </c>
      <c r="C155" s="1038"/>
      <c r="D155" s="1039"/>
      <c r="E155" s="1038"/>
      <c r="F155" s="1039"/>
      <c r="G155" s="1038"/>
      <c r="H155" s="1039"/>
      <c r="I155" s="1038"/>
      <c r="J155" s="1039"/>
      <c r="K155" s="1038"/>
      <c r="L155" s="1039"/>
      <c r="M155" s="1038"/>
      <c r="N155" s="1039"/>
      <c r="O155" s="1038"/>
      <c r="P155" s="1039"/>
      <c r="Q155" s="1038"/>
      <c r="R155" s="1039"/>
      <c r="S155" s="1038"/>
      <c r="T155" s="1039"/>
      <c r="U155" s="1038"/>
      <c r="V155" s="1039"/>
      <c r="W155" s="1038"/>
      <c r="X155" s="1039"/>
      <c r="Y155" s="1038"/>
      <c r="Z155" s="1039"/>
      <c r="AA155" s="1038"/>
      <c r="AB155" s="1040"/>
      <c r="AC155" s="432"/>
      <c r="AD155" s="1038"/>
      <c r="AE155" s="1039"/>
      <c r="AF155" s="1038"/>
      <c r="AG155" s="1039"/>
      <c r="AH155" s="1038"/>
      <c r="AI155" s="1039"/>
      <c r="AJ155" s="1038"/>
      <c r="AK155" s="1039"/>
      <c r="AL155" s="1038"/>
      <c r="AM155" s="1039"/>
      <c r="AN155" s="1038"/>
      <c r="AO155" s="1039"/>
      <c r="AP155" s="1038"/>
      <c r="AQ155" s="1039"/>
      <c r="AR155" s="1038"/>
      <c r="AS155" s="1039"/>
      <c r="AT155" s="1038"/>
      <c r="AU155" s="1039"/>
      <c r="AV155" s="1038"/>
      <c r="AW155" s="1039"/>
      <c r="AX155" s="1038"/>
      <c r="AY155" s="1039"/>
      <c r="AZ155" s="1038"/>
      <c r="BA155" s="1039"/>
      <c r="BB155" s="1038"/>
      <c r="BC155" s="1040"/>
      <c r="BD155" s="433"/>
      <c r="BE155" s="1038"/>
      <c r="BF155" s="1039"/>
      <c r="BG155" s="1038"/>
      <c r="BH155" s="1039"/>
      <c r="BI155" s="1038"/>
      <c r="BJ155" s="1039"/>
      <c r="BK155" s="1038"/>
      <c r="BL155" s="1039"/>
      <c r="BM155" s="1038"/>
      <c r="BN155" s="1039"/>
      <c r="BO155" s="1038"/>
      <c r="BP155" s="1039"/>
      <c r="BQ155" s="1038"/>
      <c r="BR155" s="1039"/>
      <c r="BS155" s="1038"/>
      <c r="BT155" s="1039"/>
      <c r="BU155" s="1038"/>
      <c r="BV155" s="1039"/>
      <c r="BW155" s="1038"/>
      <c r="BX155" s="1039"/>
      <c r="BY155" s="1038"/>
      <c r="BZ155" s="1039"/>
      <c r="CA155" s="1038"/>
      <c r="CB155" s="1039"/>
      <c r="CC155" s="1038"/>
      <c r="CD155" s="1040"/>
      <c r="CE155" s="434"/>
      <c r="CF155" s="1038"/>
      <c r="CG155" s="1039"/>
      <c r="CH155" s="1038"/>
      <c r="CI155" s="1039"/>
      <c r="CJ155" s="1038"/>
      <c r="CK155" s="1039"/>
      <c r="CL155" s="1038"/>
      <c r="CM155" s="1039"/>
      <c r="CN155" s="1038"/>
      <c r="CO155" s="1039"/>
      <c r="CP155" s="1038"/>
      <c r="CQ155" s="1039"/>
      <c r="CR155" s="1038"/>
      <c r="CS155" s="1039"/>
      <c r="CT155" s="1038"/>
      <c r="CU155" s="1039"/>
      <c r="CV155" s="1038"/>
      <c r="CW155" s="1039"/>
      <c r="CX155" s="1038"/>
      <c r="CY155" s="1039"/>
      <c r="CZ155" s="1038"/>
      <c r="DA155" s="1039"/>
      <c r="DB155" s="1038"/>
      <c r="DC155" s="1039"/>
      <c r="DD155" s="1038"/>
      <c r="DE155" s="1040"/>
      <c r="DF155" s="830">
        <f t="shared" si="65"/>
        <v>0</v>
      </c>
      <c r="DG155" s="831" t="str">
        <f>IF(DF155=0,"",DF155/DB192)</f>
        <v/>
      </c>
      <c r="DH155" s="544"/>
      <c r="DI155" s="564">
        <v>0</v>
      </c>
      <c r="DJ155" s="564">
        <v>0</v>
      </c>
      <c r="DK155" s="564">
        <v>0</v>
      </c>
      <c r="DL155" s="564">
        <v>0</v>
      </c>
      <c r="DM155" s="564">
        <v>0</v>
      </c>
      <c r="DN155" s="564">
        <v>0</v>
      </c>
      <c r="DO155" s="564">
        <v>0</v>
      </c>
      <c r="DP155" s="564">
        <v>0</v>
      </c>
      <c r="DQ155" s="200">
        <v>0</v>
      </c>
      <c r="DR155" s="200">
        <v>0</v>
      </c>
      <c r="DS155" s="200">
        <v>0</v>
      </c>
      <c r="DT155" s="200">
        <v>0</v>
      </c>
      <c r="DU155" s="200">
        <v>0</v>
      </c>
      <c r="DV155" s="200">
        <v>0</v>
      </c>
      <c r="DW155" s="907"/>
    </row>
    <row r="156" spans="2:127" ht="15.95" customHeight="1">
      <c r="B156" s="832" t="s">
        <v>788</v>
      </c>
      <c r="C156" s="1038"/>
      <c r="D156" s="1039"/>
      <c r="E156" s="1038"/>
      <c r="F156" s="1039"/>
      <c r="G156" s="1038"/>
      <c r="H156" s="1039"/>
      <c r="I156" s="1038"/>
      <c r="J156" s="1039"/>
      <c r="K156" s="1038"/>
      <c r="L156" s="1039"/>
      <c r="M156" s="1038"/>
      <c r="N156" s="1039"/>
      <c r="O156" s="1038"/>
      <c r="P156" s="1039"/>
      <c r="Q156" s="1038"/>
      <c r="R156" s="1039"/>
      <c r="S156" s="1038"/>
      <c r="T156" s="1039"/>
      <c r="U156" s="1038"/>
      <c r="V156" s="1039"/>
      <c r="W156" s="1038"/>
      <c r="X156" s="1039"/>
      <c r="Y156" s="1038"/>
      <c r="Z156" s="1039"/>
      <c r="AA156" s="1038"/>
      <c r="AB156" s="1040"/>
      <c r="AC156" s="432"/>
      <c r="AD156" s="1038"/>
      <c r="AE156" s="1039"/>
      <c r="AF156" s="1038"/>
      <c r="AG156" s="1039"/>
      <c r="AH156" s="1038"/>
      <c r="AI156" s="1039"/>
      <c r="AJ156" s="1038"/>
      <c r="AK156" s="1039"/>
      <c r="AL156" s="1038"/>
      <c r="AM156" s="1039"/>
      <c r="AN156" s="1038"/>
      <c r="AO156" s="1039"/>
      <c r="AP156" s="1038"/>
      <c r="AQ156" s="1039"/>
      <c r="AR156" s="1038"/>
      <c r="AS156" s="1039"/>
      <c r="AT156" s="1038"/>
      <c r="AU156" s="1039"/>
      <c r="AV156" s="1038"/>
      <c r="AW156" s="1039"/>
      <c r="AX156" s="1038"/>
      <c r="AY156" s="1039"/>
      <c r="AZ156" s="1038"/>
      <c r="BA156" s="1039"/>
      <c r="BB156" s="1038"/>
      <c r="BC156" s="1040"/>
      <c r="BD156" s="433"/>
      <c r="BE156" s="1038"/>
      <c r="BF156" s="1039"/>
      <c r="BG156" s="1038"/>
      <c r="BH156" s="1039"/>
      <c r="BI156" s="1038"/>
      <c r="BJ156" s="1039"/>
      <c r="BK156" s="1038"/>
      <c r="BL156" s="1039"/>
      <c r="BM156" s="1038"/>
      <c r="BN156" s="1039"/>
      <c r="BO156" s="1038"/>
      <c r="BP156" s="1039"/>
      <c r="BQ156" s="1038"/>
      <c r="BR156" s="1039"/>
      <c r="BS156" s="1038"/>
      <c r="BT156" s="1039"/>
      <c r="BU156" s="1038"/>
      <c r="BV156" s="1039"/>
      <c r="BW156" s="1038"/>
      <c r="BX156" s="1039"/>
      <c r="BY156" s="1038"/>
      <c r="BZ156" s="1039"/>
      <c r="CA156" s="1038"/>
      <c r="CB156" s="1039"/>
      <c r="CC156" s="1038"/>
      <c r="CD156" s="1040"/>
      <c r="CE156" s="434"/>
      <c r="CF156" s="1038"/>
      <c r="CG156" s="1039"/>
      <c r="CH156" s="1038"/>
      <c r="CI156" s="1039"/>
      <c r="CJ156" s="1038"/>
      <c r="CK156" s="1039"/>
      <c r="CL156" s="1038"/>
      <c r="CM156" s="1039"/>
      <c r="CN156" s="1038"/>
      <c r="CO156" s="1039"/>
      <c r="CP156" s="1038"/>
      <c r="CQ156" s="1039"/>
      <c r="CR156" s="1038"/>
      <c r="CS156" s="1039"/>
      <c r="CT156" s="1038"/>
      <c r="CU156" s="1039"/>
      <c r="CV156" s="1038"/>
      <c r="CW156" s="1039"/>
      <c r="CX156" s="1038"/>
      <c r="CY156" s="1039"/>
      <c r="CZ156" s="1038"/>
      <c r="DA156" s="1039"/>
      <c r="DB156" s="1038"/>
      <c r="DC156" s="1039"/>
      <c r="DD156" s="1038"/>
      <c r="DE156" s="1040"/>
      <c r="DF156" s="830">
        <f t="shared" si="65"/>
        <v>0</v>
      </c>
      <c r="DG156" s="831" t="str">
        <f>IF(DF156=0,"",DF156/DB192)</f>
        <v/>
      </c>
      <c r="DH156" s="544"/>
      <c r="DI156" s="564">
        <v>0</v>
      </c>
      <c r="DJ156" s="564">
        <v>0</v>
      </c>
      <c r="DK156" s="564">
        <v>0</v>
      </c>
      <c r="DL156" s="564">
        <v>0</v>
      </c>
      <c r="DM156" s="564">
        <v>0</v>
      </c>
      <c r="DN156" s="564">
        <v>0</v>
      </c>
      <c r="DO156" s="564">
        <v>0</v>
      </c>
      <c r="DP156" s="564">
        <v>0</v>
      </c>
      <c r="DQ156" s="200">
        <v>0</v>
      </c>
      <c r="DR156" s="200">
        <v>0</v>
      </c>
      <c r="DS156" s="200">
        <v>0</v>
      </c>
      <c r="DT156" s="200">
        <v>0</v>
      </c>
      <c r="DU156" s="200">
        <v>0</v>
      </c>
      <c r="DV156" s="200">
        <v>0</v>
      </c>
      <c r="DW156" s="907"/>
    </row>
    <row r="157" spans="2:127" ht="15.95" customHeight="1">
      <c r="B157" s="833" t="s">
        <v>793</v>
      </c>
      <c r="C157" s="1038"/>
      <c r="D157" s="1039"/>
      <c r="E157" s="1038"/>
      <c r="F157" s="1039"/>
      <c r="G157" s="1038"/>
      <c r="H157" s="1039"/>
      <c r="I157" s="1038"/>
      <c r="J157" s="1039"/>
      <c r="K157" s="1038"/>
      <c r="L157" s="1039"/>
      <c r="M157" s="1038"/>
      <c r="N157" s="1039"/>
      <c r="O157" s="1038"/>
      <c r="P157" s="1039"/>
      <c r="Q157" s="1038"/>
      <c r="R157" s="1039"/>
      <c r="S157" s="1038"/>
      <c r="T157" s="1039"/>
      <c r="U157" s="1038"/>
      <c r="V157" s="1039"/>
      <c r="W157" s="1038"/>
      <c r="X157" s="1039"/>
      <c r="Y157" s="1038"/>
      <c r="Z157" s="1039"/>
      <c r="AA157" s="1038"/>
      <c r="AB157" s="1040"/>
      <c r="AC157" s="432"/>
      <c r="AD157" s="1038"/>
      <c r="AE157" s="1039"/>
      <c r="AF157" s="1038"/>
      <c r="AG157" s="1039"/>
      <c r="AH157" s="1038"/>
      <c r="AI157" s="1039"/>
      <c r="AJ157" s="1038"/>
      <c r="AK157" s="1039"/>
      <c r="AL157" s="1038"/>
      <c r="AM157" s="1039"/>
      <c r="AN157" s="1038"/>
      <c r="AO157" s="1039"/>
      <c r="AP157" s="1038"/>
      <c r="AQ157" s="1039"/>
      <c r="AR157" s="1038"/>
      <c r="AS157" s="1039"/>
      <c r="AT157" s="1038"/>
      <c r="AU157" s="1039"/>
      <c r="AV157" s="1038"/>
      <c r="AW157" s="1039"/>
      <c r="AX157" s="1038"/>
      <c r="AY157" s="1039"/>
      <c r="AZ157" s="1038"/>
      <c r="BA157" s="1039"/>
      <c r="BB157" s="1038"/>
      <c r="BC157" s="1040"/>
      <c r="BD157" s="433"/>
      <c r="BE157" s="1038"/>
      <c r="BF157" s="1039"/>
      <c r="BG157" s="1038"/>
      <c r="BH157" s="1039"/>
      <c r="BI157" s="1038"/>
      <c r="BJ157" s="1039"/>
      <c r="BK157" s="1038"/>
      <c r="BL157" s="1039"/>
      <c r="BM157" s="1038"/>
      <c r="BN157" s="1039"/>
      <c r="BO157" s="1038"/>
      <c r="BP157" s="1039"/>
      <c r="BQ157" s="1038"/>
      <c r="BR157" s="1039"/>
      <c r="BS157" s="1038"/>
      <c r="BT157" s="1039"/>
      <c r="BU157" s="1038"/>
      <c r="BV157" s="1039"/>
      <c r="BW157" s="1038"/>
      <c r="BX157" s="1039"/>
      <c r="BY157" s="1038"/>
      <c r="BZ157" s="1039"/>
      <c r="CA157" s="1038"/>
      <c r="CB157" s="1039"/>
      <c r="CC157" s="1038"/>
      <c r="CD157" s="1040"/>
      <c r="CE157" s="434"/>
      <c r="CF157" s="1038"/>
      <c r="CG157" s="1039"/>
      <c r="CH157" s="1038"/>
      <c r="CI157" s="1039"/>
      <c r="CJ157" s="1038"/>
      <c r="CK157" s="1039"/>
      <c r="CL157" s="1038"/>
      <c r="CM157" s="1039"/>
      <c r="CN157" s="1038"/>
      <c r="CO157" s="1039"/>
      <c r="CP157" s="1038"/>
      <c r="CQ157" s="1039"/>
      <c r="CR157" s="1038"/>
      <c r="CS157" s="1039"/>
      <c r="CT157" s="1038"/>
      <c r="CU157" s="1039"/>
      <c r="CV157" s="1038"/>
      <c r="CW157" s="1039"/>
      <c r="CX157" s="1038"/>
      <c r="CY157" s="1039"/>
      <c r="CZ157" s="1038"/>
      <c r="DA157" s="1039"/>
      <c r="DB157" s="1038"/>
      <c r="DC157" s="1039"/>
      <c r="DD157" s="1038"/>
      <c r="DE157" s="1040"/>
      <c r="DF157" s="830">
        <f t="shared" si="65"/>
        <v>0</v>
      </c>
      <c r="DG157" s="831" t="str">
        <f>IF(DF157=0,"",DF157/DB192)</f>
        <v/>
      </c>
      <c r="DH157" s="544"/>
      <c r="DI157" s="564">
        <v>0</v>
      </c>
      <c r="DJ157" s="564">
        <v>0</v>
      </c>
      <c r="DK157" s="564">
        <v>0</v>
      </c>
      <c r="DL157" s="564">
        <v>0</v>
      </c>
      <c r="DM157" s="564">
        <v>0</v>
      </c>
      <c r="DN157" s="564">
        <v>0</v>
      </c>
      <c r="DO157" s="564">
        <v>0</v>
      </c>
      <c r="DP157" s="564">
        <v>0</v>
      </c>
      <c r="DQ157" s="200">
        <v>0</v>
      </c>
      <c r="DR157" s="200">
        <v>0</v>
      </c>
      <c r="DS157" s="200">
        <v>0</v>
      </c>
      <c r="DT157" s="200">
        <v>0</v>
      </c>
      <c r="DU157" s="200">
        <v>0</v>
      </c>
      <c r="DV157" s="200">
        <v>0</v>
      </c>
      <c r="DW157" s="907"/>
    </row>
    <row r="158" spans="2:127" ht="15.95" customHeight="1">
      <c r="B158" s="832"/>
      <c r="C158" s="1038"/>
      <c r="D158" s="1039"/>
      <c r="E158" s="1038"/>
      <c r="F158" s="1039"/>
      <c r="G158" s="1038"/>
      <c r="H158" s="1039"/>
      <c r="I158" s="1038"/>
      <c r="J158" s="1039"/>
      <c r="K158" s="1038"/>
      <c r="L158" s="1039"/>
      <c r="M158" s="1038"/>
      <c r="N158" s="1039"/>
      <c r="O158" s="1038"/>
      <c r="P158" s="1039"/>
      <c r="Q158" s="1038"/>
      <c r="R158" s="1039"/>
      <c r="S158" s="1038"/>
      <c r="T158" s="1039"/>
      <c r="U158" s="1038"/>
      <c r="V158" s="1039"/>
      <c r="W158" s="1038"/>
      <c r="X158" s="1039"/>
      <c r="Y158" s="1038"/>
      <c r="Z158" s="1039"/>
      <c r="AA158" s="1038"/>
      <c r="AB158" s="1040"/>
      <c r="AC158" s="432"/>
      <c r="AD158" s="1038"/>
      <c r="AE158" s="1039"/>
      <c r="AF158" s="1038"/>
      <c r="AG158" s="1039"/>
      <c r="AH158" s="1038"/>
      <c r="AI158" s="1039"/>
      <c r="AJ158" s="1038"/>
      <c r="AK158" s="1039"/>
      <c r="AL158" s="1038"/>
      <c r="AM158" s="1039"/>
      <c r="AN158" s="1038"/>
      <c r="AO158" s="1039"/>
      <c r="AP158" s="1038"/>
      <c r="AQ158" s="1039"/>
      <c r="AR158" s="1038"/>
      <c r="AS158" s="1039"/>
      <c r="AT158" s="1038"/>
      <c r="AU158" s="1039"/>
      <c r="AV158" s="1038"/>
      <c r="AW158" s="1039"/>
      <c r="AX158" s="1038"/>
      <c r="AY158" s="1039"/>
      <c r="AZ158" s="1038"/>
      <c r="BA158" s="1039"/>
      <c r="BB158" s="1038"/>
      <c r="BC158" s="1040"/>
      <c r="BD158" s="433"/>
      <c r="BE158" s="1038"/>
      <c r="BF158" s="1039"/>
      <c r="BG158" s="1038"/>
      <c r="BH158" s="1039"/>
      <c r="BI158" s="1038"/>
      <c r="BJ158" s="1039"/>
      <c r="BK158" s="1038"/>
      <c r="BL158" s="1039"/>
      <c r="BM158" s="1038"/>
      <c r="BN158" s="1039"/>
      <c r="BO158" s="1038"/>
      <c r="BP158" s="1039"/>
      <c r="BQ158" s="1038"/>
      <c r="BR158" s="1039"/>
      <c r="BS158" s="1038"/>
      <c r="BT158" s="1039"/>
      <c r="BU158" s="1038"/>
      <c r="BV158" s="1039"/>
      <c r="BW158" s="1038"/>
      <c r="BX158" s="1039"/>
      <c r="BY158" s="1038"/>
      <c r="BZ158" s="1039"/>
      <c r="CA158" s="1038"/>
      <c r="CB158" s="1039"/>
      <c r="CC158" s="1038"/>
      <c r="CD158" s="1040"/>
      <c r="CE158" s="434"/>
      <c r="CF158" s="1038"/>
      <c r="CG158" s="1039"/>
      <c r="CH158" s="1038"/>
      <c r="CI158" s="1039"/>
      <c r="CJ158" s="1038"/>
      <c r="CK158" s="1039"/>
      <c r="CL158" s="1038"/>
      <c r="CM158" s="1039"/>
      <c r="CN158" s="1038"/>
      <c r="CO158" s="1039"/>
      <c r="CP158" s="1038"/>
      <c r="CQ158" s="1039"/>
      <c r="CR158" s="1038"/>
      <c r="CS158" s="1039"/>
      <c r="CT158" s="1038"/>
      <c r="CU158" s="1039"/>
      <c r="CV158" s="1038"/>
      <c r="CW158" s="1039"/>
      <c r="CX158" s="1038"/>
      <c r="CY158" s="1039"/>
      <c r="CZ158" s="1038"/>
      <c r="DA158" s="1039"/>
      <c r="DB158" s="1038"/>
      <c r="DC158" s="1039"/>
      <c r="DD158" s="1038"/>
      <c r="DE158" s="1040"/>
      <c r="DF158" s="830">
        <f t="shared" si="65"/>
        <v>0</v>
      </c>
      <c r="DG158" s="831" t="str">
        <f>IF(DF158=0,"",DF158/DB192)</f>
        <v/>
      </c>
      <c r="DH158" s="544"/>
      <c r="DI158" s="564">
        <v>0</v>
      </c>
      <c r="DJ158" s="564">
        <v>0</v>
      </c>
      <c r="DK158" s="564">
        <v>0</v>
      </c>
      <c r="DL158" s="564">
        <v>0</v>
      </c>
      <c r="DM158" s="564">
        <v>0</v>
      </c>
      <c r="DN158" s="564">
        <v>0</v>
      </c>
      <c r="DO158" s="564">
        <v>0</v>
      </c>
      <c r="DP158" s="564">
        <v>0</v>
      </c>
      <c r="DQ158" s="200">
        <v>0</v>
      </c>
      <c r="DR158" s="200">
        <v>0</v>
      </c>
      <c r="DS158" s="200">
        <v>0</v>
      </c>
      <c r="DT158" s="200">
        <v>0</v>
      </c>
      <c r="DU158" s="200">
        <v>0</v>
      </c>
      <c r="DV158" s="200">
        <v>0</v>
      </c>
      <c r="DW158" s="907"/>
    </row>
    <row r="159" spans="2:127" ht="15.95" customHeight="1">
      <c r="B159" s="832"/>
      <c r="C159" s="1038"/>
      <c r="D159" s="1039"/>
      <c r="E159" s="1038"/>
      <c r="F159" s="1039"/>
      <c r="G159" s="1038"/>
      <c r="H159" s="1039"/>
      <c r="I159" s="1038"/>
      <c r="J159" s="1039"/>
      <c r="K159" s="1038"/>
      <c r="L159" s="1039"/>
      <c r="M159" s="1038"/>
      <c r="N159" s="1039"/>
      <c r="O159" s="1038"/>
      <c r="P159" s="1039"/>
      <c r="Q159" s="1038"/>
      <c r="R159" s="1039"/>
      <c r="S159" s="1038"/>
      <c r="T159" s="1039"/>
      <c r="U159" s="1038"/>
      <c r="V159" s="1039"/>
      <c r="W159" s="1038"/>
      <c r="X159" s="1039"/>
      <c r="Y159" s="1038"/>
      <c r="Z159" s="1039"/>
      <c r="AA159" s="1038"/>
      <c r="AB159" s="1040"/>
      <c r="AC159" s="432"/>
      <c r="AD159" s="1038"/>
      <c r="AE159" s="1039"/>
      <c r="AF159" s="1038"/>
      <c r="AG159" s="1039"/>
      <c r="AH159" s="1038"/>
      <c r="AI159" s="1039"/>
      <c r="AJ159" s="1038"/>
      <c r="AK159" s="1039"/>
      <c r="AL159" s="1038"/>
      <c r="AM159" s="1039"/>
      <c r="AN159" s="1038"/>
      <c r="AO159" s="1039"/>
      <c r="AP159" s="1038"/>
      <c r="AQ159" s="1039"/>
      <c r="AR159" s="1038"/>
      <c r="AS159" s="1039"/>
      <c r="AT159" s="1038"/>
      <c r="AU159" s="1039"/>
      <c r="AV159" s="1038"/>
      <c r="AW159" s="1039"/>
      <c r="AX159" s="1038"/>
      <c r="AY159" s="1039"/>
      <c r="AZ159" s="1038"/>
      <c r="BA159" s="1039"/>
      <c r="BB159" s="1038"/>
      <c r="BC159" s="1040"/>
      <c r="BD159" s="433"/>
      <c r="BE159" s="1038"/>
      <c r="BF159" s="1039"/>
      <c r="BG159" s="1038"/>
      <c r="BH159" s="1039"/>
      <c r="BI159" s="1038"/>
      <c r="BJ159" s="1039"/>
      <c r="BK159" s="1038"/>
      <c r="BL159" s="1039"/>
      <c r="BM159" s="1038"/>
      <c r="BN159" s="1039"/>
      <c r="BO159" s="1038"/>
      <c r="BP159" s="1039"/>
      <c r="BQ159" s="1038"/>
      <c r="BR159" s="1039"/>
      <c r="BS159" s="1038"/>
      <c r="BT159" s="1039"/>
      <c r="BU159" s="1038"/>
      <c r="BV159" s="1039"/>
      <c r="BW159" s="1038"/>
      <c r="BX159" s="1039"/>
      <c r="BY159" s="1038"/>
      <c r="BZ159" s="1039"/>
      <c r="CA159" s="1038"/>
      <c r="CB159" s="1039"/>
      <c r="CC159" s="1038"/>
      <c r="CD159" s="1040"/>
      <c r="CE159" s="434"/>
      <c r="CF159" s="1038"/>
      <c r="CG159" s="1039"/>
      <c r="CH159" s="1038"/>
      <c r="CI159" s="1039"/>
      <c r="CJ159" s="1038"/>
      <c r="CK159" s="1039"/>
      <c r="CL159" s="1038"/>
      <c r="CM159" s="1039"/>
      <c r="CN159" s="1038"/>
      <c r="CO159" s="1039"/>
      <c r="CP159" s="1038"/>
      <c r="CQ159" s="1039"/>
      <c r="CR159" s="1038"/>
      <c r="CS159" s="1039"/>
      <c r="CT159" s="1038"/>
      <c r="CU159" s="1039"/>
      <c r="CV159" s="1038"/>
      <c r="CW159" s="1039"/>
      <c r="CX159" s="1038"/>
      <c r="CY159" s="1039"/>
      <c r="CZ159" s="1038"/>
      <c r="DA159" s="1039"/>
      <c r="DB159" s="1038"/>
      <c r="DC159" s="1039"/>
      <c r="DD159" s="1038"/>
      <c r="DE159" s="1040"/>
      <c r="DF159" s="830">
        <f t="shared" si="65"/>
        <v>0</v>
      </c>
      <c r="DG159" s="831" t="str">
        <f>IF(DF159=0,"",DF159/DB192)</f>
        <v/>
      </c>
      <c r="DH159" s="544"/>
      <c r="DI159" s="200">
        <v>0</v>
      </c>
      <c r="DJ159" s="200">
        <v>0</v>
      </c>
      <c r="DK159" s="200">
        <v>0</v>
      </c>
      <c r="DL159" s="564">
        <v>0</v>
      </c>
      <c r="DM159" s="564">
        <v>0</v>
      </c>
      <c r="DN159" s="564">
        <v>0</v>
      </c>
      <c r="DO159" s="564">
        <v>0</v>
      </c>
      <c r="DP159" s="564">
        <v>0</v>
      </c>
      <c r="DQ159" s="200">
        <v>0</v>
      </c>
      <c r="DR159" s="200">
        <v>0</v>
      </c>
      <c r="DS159" s="200">
        <v>0</v>
      </c>
      <c r="DT159" s="200">
        <v>0</v>
      </c>
      <c r="DU159" s="200">
        <v>0</v>
      </c>
      <c r="DV159" s="200">
        <v>0</v>
      </c>
      <c r="DW159" s="907"/>
    </row>
    <row r="160" spans="2:127" ht="15.95" customHeight="1">
      <c r="B160" s="832"/>
      <c r="C160" s="1038"/>
      <c r="D160" s="1039"/>
      <c r="E160" s="1038"/>
      <c r="F160" s="1039"/>
      <c r="G160" s="1038"/>
      <c r="H160" s="1039"/>
      <c r="I160" s="1038"/>
      <c r="J160" s="1039"/>
      <c r="K160" s="1038"/>
      <c r="L160" s="1039"/>
      <c r="M160" s="1038"/>
      <c r="N160" s="1039"/>
      <c r="O160" s="1038"/>
      <c r="P160" s="1039"/>
      <c r="Q160" s="1038"/>
      <c r="R160" s="1039"/>
      <c r="S160" s="1038"/>
      <c r="T160" s="1039"/>
      <c r="U160" s="1038"/>
      <c r="V160" s="1039"/>
      <c r="W160" s="1038"/>
      <c r="X160" s="1039"/>
      <c r="Y160" s="1038"/>
      <c r="Z160" s="1039"/>
      <c r="AA160" s="1038"/>
      <c r="AB160" s="1040"/>
      <c r="AC160" s="432"/>
      <c r="AD160" s="1038"/>
      <c r="AE160" s="1039"/>
      <c r="AF160" s="1038"/>
      <c r="AG160" s="1039"/>
      <c r="AH160" s="1038"/>
      <c r="AI160" s="1039"/>
      <c r="AJ160" s="1038"/>
      <c r="AK160" s="1039"/>
      <c r="AL160" s="1038"/>
      <c r="AM160" s="1039"/>
      <c r="AN160" s="1038"/>
      <c r="AO160" s="1039"/>
      <c r="AP160" s="1038"/>
      <c r="AQ160" s="1039"/>
      <c r="AR160" s="1038"/>
      <c r="AS160" s="1039"/>
      <c r="AT160" s="1038"/>
      <c r="AU160" s="1039"/>
      <c r="AV160" s="1038"/>
      <c r="AW160" s="1039"/>
      <c r="AX160" s="1038"/>
      <c r="AY160" s="1039"/>
      <c r="AZ160" s="1038"/>
      <c r="BA160" s="1039"/>
      <c r="BB160" s="1038"/>
      <c r="BC160" s="1040"/>
      <c r="BD160" s="433"/>
      <c r="BE160" s="1038"/>
      <c r="BF160" s="1039"/>
      <c r="BG160" s="1038"/>
      <c r="BH160" s="1039"/>
      <c r="BI160" s="1038"/>
      <c r="BJ160" s="1039"/>
      <c r="BK160" s="1038"/>
      <c r="BL160" s="1039"/>
      <c r="BM160" s="1038"/>
      <c r="BN160" s="1039"/>
      <c r="BO160" s="1038"/>
      <c r="BP160" s="1039"/>
      <c r="BQ160" s="1038"/>
      <c r="BR160" s="1039"/>
      <c r="BS160" s="1038"/>
      <c r="BT160" s="1039"/>
      <c r="BU160" s="1038"/>
      <c r="BV160" s="1039"/>
      <c r="BW160" s="1038"/>
      <c r="BX160" s="1039"/>
      <c r="BY160" s="1038"/>
      <c r="BZ160" s="1039"/>
      <c r="CA160" s="1038"/>
      <c r="CB160" s="1039"/>
      <c r="CC160" s="1038"/>
      <c r="CD160" s="1040"/>
      <c r="CE160" s="434"/>
      <c r="CF160" s="1038"/>
      <c r="CG160" s="1039"/>
      <c r="CH160" s="1038"/>
      <c r="CI160" s="1039"/>
      <c r="CJ160" s="1038"/>
      <c r="CK160" s="1039"/>
      <c r="CL160" s="1038"/>
      <c r="CM160" s="1039"/>
      <c r="CN160" s="1038"/>
      <c r="CO160" s="1039"/>
      <c r="CP160" s="1038"/>
      <c r="CQ160" s="1039"/>
      <c r="CR160" s="1038"/>
      <c r="CS160" s="1039"/>
      <c r="CT160" s="1038"/>
      <c r="CU160" s="1039"/>
      <c r="CV160" s="1038"/>
      <c r="CW160" s="1039"/>
      <c r="CX160" s="1038"/>
      <c r="CY160" s="1039"/>
      <c r="CZ160" s="1038"/>
      <c r="DA160" s="1039"/>
      <c r="DB160" s="1038"/>
      <c r="DC160" s="1039"/>
      <c r="DD160" s="1038"/>
      <c r="DE160" s="1040"/>
      <c r="DF160" s="830">
        <f t="shared" si="65"/>
        <v>0</v>
      </c>
      <c r="DG160" s="831" t="str">
        <f>IF(DF160=0,"",DF160/DB192)</f>
        <v/>
      </c>
      <c r="DH160" s="544"/>
      <c r="DI160" s="200">
        <v>0</v>
      </c>
      <c r="DJ160" s="200">
        <v>0</v>
      </c>
      <c r="DK160" s="200">
        <v>0</v>
      </c>
      <c r="DL160" s="564">
        <v>0</v>
      </c>
      <c r="DM160" s="564">
        <v>0</v>
      </c>
      <c r="DN160" s="564">
        <v>0</v>
      </c>
      <c r="DO160" s="564">
        <v>0</v>
      </c>
      <c r="DP160" s="564">
        <v>0</v>
      </c>
      <c r="DQ160" s="200">
        <v>0</v>
      </c>
      <c r="DR160" s="200">
        <v>0</v>
      </c>
      <c r="DS160" s="200">
        <v>0</v>
      </c>
      <c r="DT160" s="200">
        <v>0</v>
      </c>
      <c r="DU160" s="200">
        <v>0</v>
      </c>
      <c r="DV160" s="200">
        <v>0</v>
      </c>
      <c r="DW160" s="907"/>
    </row>
    <row r="161" spans="2:127" ht="15.95" customHeight="1">
      <c r="B161" s="1009"/>
      <c r="C161" s="960"/>
      <c r="D161" s="961"/>
      <c r="E161" s="961"/>
      <c r="F161" s="961"/>
      <c r="G161" s="961"/>
      <c r="H161" s="961"/>
      <c r="I161" s="961"/>
      <c r="J161" s="961"/>
      <c r="K161" s="961"/>
      <c r="L161" s="961"/>
      <c r="M161" s="961"/>
      <c r="N161" s="961"/>
      <c r="O161" s="961"/>
      <c r="P161" s="961"/>
      <c r="Q161" s="961"/>
      <c r="R161" s="961"/>
      <c r="S161" s="961"/>
      <c r="T161" s="961"/>
      <c r="U161" s="961"/>
      <c r="V161" s="961"/>
      <c r="W161" s="961"/>
      <c r="X161" s="961"/>
      <c r="Y161" s="961"/>
      <c r="Z161" s="961"/>
      <c r="AA161" s="961"/>
      <c r="AB161" s="962"/>
      <c r="AC161" s="963"/>
      <c r="AD161" s="960"/>
      <c r="AE161" s="961"/>
      <c r="AF161" s="961"/>
      <c r="AG161" s="961"/>
      <c r="AH161" s="961"/>
      <c r="AI161" s="961"/>
      <c r="AJ161" s="961"/>
      <c r="AK161" s="961"/>
      <c r="AL161" s="961"/>
      <c r="AM161" s="961"/>
      <c r="AN161" s="961"/>
      <c r="AO161" s="961"/>
      <c r="AP161" s="961"/>
      <c r="AQ161" s="961"/>
      <c r="AR161" s="961"/>
      <c r="AS161" s="961"/>
      <c r="AT161" s="961"/>
      <c r="AU161" s="961"/>
      <c r="AV161" s="961"/>
      <c r="AW161" s="961"/>
      <c r="AX161" s="961"/>
      <c r="AY161" s="961"/>
      <c r="AZ161" s="961"/>
      <c r="BA161" s="961"/>
      <c r="BB161" s="961"/>
      <c r="BC161" s="962"/>
      <c r="BD161" s="964"/>
      <c r="BE161" s="960"/>
      <c r="BF161" s="961"/>
      <c r="BG161" s="961"/>
      <c r="BH161" s="961"/>
      <c r="BI161" s="961"/>
      <c r="BJ161" s="961"/>
      <c r="BK161" s="961"/>
      <c r="BL161" s="961"/>
      <c r="BM161" s="961"/>
      <c r="BN161" s="961"/>
      <c r="BO161" s="961"/>
      <c r="BP161" s="961"/>
      <c r="BQ161" s="961"/>
      <c r="BR161" s="961"/>
      <c r="BS161" s="961"/>
      <c r="BT161" s="961"/>
      <c r="BU161" s="961"/>
      <c r="BV161" s="961"/>
      <c r="BW161" s="961"/>
      <c r="BX161" s="961"/>
      <c r="BY161" s="961"/>
      <c r="BZ161" s="961"/>
      <c r="CA161" s="961"/>
      <c r="CB161" s="961"/>
      <c r="CC161" s="961"/>
      <c r="CD161" s="962"/>
      <c r="CE161" s="965"/>
      <c r="CF161" s="960"/>
      <c r="CG161" s="961"/>
      <c r="CH161" s="961"/>
      <c r="CI161" s="961"/>
      <c r="CJ161" s="961"/>
      <c r="CK161" s="961"/>
      <c r="CL161" s="961"/>
      <c r="CM161" s="961"/>
      <c r="CN161" s="961"/>
      <c r="CO161" s="961"/>
      <c r="CP161" s="961"/>
      <c r="CQ161" s="961"/>
      <c r="CR161" s="961"/>
      <c r="CS161" s="961"/>
      <c r="CT161" s="961"/>
      <c r="CU161" s="961"/>
      <c r="CV161" s="961"/>
      <c r="CW161" s="961"/>
      <c r="CX161" s="961"/>
      <c r="CY161" s="961"/>
      <c r="CZ161" s="961"/>
      <c r="DA161" s="961"/>
      <c r="DB161" s="961"/>
      <c r="DC161" s="961"/>
      <c r="DD161" s="961"/>
      <c r="DE161" s="961"/>
      <c r="DF161" s="961"/>
      <c r="DG161" s="961"/>
      <c r="DH161" s="544"/>
      <c r="DI161" s="564">
        <v>0</v>
      </c>
      <c r="DJ161" s="564">
        <v>0</v>
      </c>
      <c r="DK161" s="564">
        <v>0</v>
      </c>
      <c r="DL161" s="564">
        <v>0</v>
      </c>
      <c r="DM161" s="564">
        <v>0</v>
      </c>
      <c r="DN161" s="564">
        <v>0</v>
      </c>
      <c r="DO161" s="564">
        <v>0</v>
      </c>
      <c r="DP161" s="564">
        <v>0</v>
      </c>
      <c r="DQ161" s="200">
        <v>0</v>
      </c>
      <c r="DR161" s="200">
        <v>0</v>
      </c>
      <c r="DS161" s="200">
        <v>0</v>
      </c>
      <c r="DT161" s="200">
        <v>0</v>
      </c>
      <c r="DU161" s="200">
        <v>0</v>
      </c>
      <c r="DV161" s="200">
        <v>0</v>
      </c>
      <c r="DW161" s="907"/>
    </row>
    <row r="162" spans="2:127" ht="15.95" customHeight="1">
      <c r="B162" s="3824" t="s">
        <v>851</v>
      </c>
      <c r="C162" s="3825"/>
      <c r="D162" s="3825"/>
      <c r="E162" s="3825"/>
      <c r="F162" s="3825"/>
      <c r="G162" s="3825"/>
      <c r="H162" s="3825"/>
      <c r="I162" s="3825"/>
      <c r="J162" s="3825"/>
      <c r="K162" s="3825"/>
      <c r="L162" s="3825"/>
      <c r="M162" s="3825"/>
      <c r="N162" s="3825"/>
      <c r="O162" s="3825"/>
      <c r="P162" s="3825"/>
      <c r="Q162" s="3825"/>
      <c r="R162" s="3825"/>
      <c r="S162" s="3825"/>
      <c r="T162" s="3825"/>
      <c r="U162" s="3825"/>
      <c r="V162" s="3825"/>
      <c r="W162" s="3825"/>
      <c r="X162" s="3825"/>
      <c r="Y162" s="3825"/>
      <c r="Z162" s="3825"/>
      <c r="AA162" s="3825"/>
      <c r="AB162" s="3825"/>
      <c r="AC162" s="3825"/>
      <c r="AD162" s="3825"/>
      <c r="AE162" s="3825"/>
      <c r="AF162" s="3825"/>
      <c r="AG162" s="3825"/>
      <c r="AH162" s="3825"/>
      <c r="AI162" s="3825"/>
      <c r="AJ162" s="3825"/>
      <c r="AK162" s="3825"/>
      <c r="AL162" s="3825"/>
      <c r="AM162" s="3825"/>
      <c r="AN162" s="3825"/>
      <c r="AO162" s="3825"/>
      <c r="AP162" s="3825"/>
      <c r="AQ162" s="3825"/>
      <c r="AR162" s="3825"/>
      <c r="AS162" s="3825"/>
      <c r="AT162" s="3825"/>
      <c r="AU162" s="3825"/>
      <c r="AV162" s="3825"/>
      <c r="AW162" s="3825"/>
      <c r="AX162" s="3825"/>
      <c r="AY162" s="3825"/>
      <c r="AZ162" s="3825"/>
      <c r="BA162" s="3825"/>
      <c r="BB162" s="3825"/>
      <c r="BC162" s="3825"/>
      <c r="BD162" s="3825"/>
      <c r="BE162" s="3825"/>
      <c r="BF162" s="3825"/>
      <c r="BG162" s="3825"/>
      <c r="BH162" s="3825"/>
      <c r="BI162" s="3825"/>
      <c r="BJ162" s="3825"/>
      <c r="BK162" s="3825"/>
      <c r="BL162" s="3825"/>
      <c r="BM162" s="3825"/>
      <c r="BN162" s="3825"/>
      <c r="BO162" s="3825"/>
      <c r="BP162" s="3825"/>
      <c r="BQ162" s="3825"/>
      <c r="BR162" s="3825"/>
      <c r="BS162" s="3825"/>
      <c r="BT162" s="3825"/>
      <c r="BU162" s="3825"/>
      <c r="BV162" s="3825"/>
      <c r="BW162" s="3825"/>
      <c r="BX162" s="3825"/>
      <c r="BY162" s="3825"/>
      <c r="BZ162" s="3825"/>
      <c r="CA162" s="3825"/>
      <c r="CB162" s="3825"/>
      <c r="CC162" s="3825"/>
      <c r="CD162" s="3825"/>
      <c r="CE162" s="1041"/>
      <c r="CF162" s="3826" t="str">
        <f>B162</f>
        <v>DIVERS</v>
      </c>
      <c r="CG162" s="3826"/>
      <c r="CH162" s="3826"/>
      <c r="CI162" s="3826"/>
      <c r="CJ162" s="3826"/>
      <c r="CK162" s="3826"/>
      <c r="CL162" s="3826"/>
      <c r="CM162" s="3826"/>
      <c r="CN162" s="3826"/>
      <c r="CO162" s="3826"/>
      <c r="CP162" s="3826"/>
      <c r="CQ162" s="3826"/>
      <c r="CR162" s="3826"/>
      <c r="CS162" s="3826"/>
      <c r="CT162" s="3826"/>
      <c r="CU162" s="3826"/>
      <c r="CV162" s="3826"/>
      <c r="CW162" s="3826"/>
      <c r="CX162" s="3826"/>
      <c r="CY162" s="3826"/>
      <c r="CZ162" s="3826"/>
      <c r="DA162" s="3826"/>
      <c r="DB162" s="3826"/>
      <c r="DC162" s="3826"/>
      <c r="DD162" s="3826"/>
      <c r="DE162" s="3826"/>
      <c r="DF162" s="3826"/>
      <c r="DG162" s="3827"/>
      <c r="DH162" s="544"/>
      <c r="DI162" s="564">
        <v>0</v>
      </c>
      <c r="DJ162" s="564">
        <v>0</v>
      </c>
      <c r="DK162" s="564">
        <v>0</v>
      </c>
      <c r="DL162" s="564">
        <v>0</v>
      </c>
      <c r="DM162" s="564">
        <v>0</v>
      </c>
      <c r="DN162" s="564">
        <v>0</v>
      </c>
      <c r="DO162" s="564">
        <v>0</v>
      </c>
      <c r="DP162" s="564">
        <v>0</v>
      </c>
      <c r="DQ162" s="200">
        <v>0</v>
      </c>
      <c r="DR162" s="200">
        <v>0</v>
      </c>
      <c r="DS162" s="200">
        <v>0</v>
      </c>
      <c r="DT162" s="200">
        <v>0</v>
      </c>
      <c r="DU162" s="200">
        <v>0</v>
      </c>
      <c r="DV162" s="200">
        <v>0</v>
      </c>
      <c r="DW162" s="907"/>
    </row>
    <row r="163" spans="2:127" ht="15.95" customHeight="1">
      <c r="B163" s="3824"/>
      <c r="C163" s="3825"/>
      <c r="D163" s="3825"/>
      <c r="E163" s="3825"/>
      <c r="F163" s="3825"/>
      <c r="G163" s="3825"/>
      <c r="H163" s="3825"/>
      <c r="I163" s="3825"/>
      <c r="J163" s="3825"/>
      <c r="K163" s="3825"/>
      <c r="L163" s="3825"/>
      <c r="M163" s="3825"/>
      <c r="N163" s="3825"/>
      <c r="O163" s="3825"/>
      <c r="P163" s="3825"/>
      <c r="Q163" s="3825"/>
      <c r="R163" s="3825"/>
      <c r="S163" s="3825"/>
      <c r="T163" s="3825"/>
      <c r="U163" s="3825"/>
      <c r="V163" s="3825"/>
      <c r="W163" s="3825"/>
      <c r="X163" s="3825"/>
      <c r="Y163" s="3825"/>
      <c r="Z163" s="3825"/>
      <c r="AA163" s="3825"/>
      <c r="AB163" s="3825"/>
      <c r="AC163" s="3825"/>
      <c r="AD163" s="3825"/>
      <c r="AE163" s="3825"/>
      <c r="AF163" s="3825"/>
      <c r="AG163" s="3825"/>
      <c r="AH163" s="3825"/>
      <c r="AI163" s="3825"/>
      <c r="AJ163" s="3825"/>
      <c r="AK163" s="3825"/>
      <c r="AL163" s="3825"/>
      <c r="AM163" s="3825"/>
      <c r="AN163" s="3825"/>
      <c r="AO163" s="3825"/>
      <c r="AP163" s="3825"/>
      <c r="AQ163" s="3825"/>
      <c r="AR163" s="3825"/>
      <c r="AS163" s="3825"/>
      <c r="AT163" s="3825"/>
      <c r="AU163" s="3825"/>
      <c r="AV163" s="3825"/>
      <c r="AW163" s="3825"/>
      <c r="AX163" s="3825"/>
      <c r="AY163" s="3825"/>
      <c r="AZ163" s="3825"/>
      <c r="BA163" s="3825"/>
      <c r="BB163" s="3825"/>
      <c r="BC163" s="3825"/>
      <c r="BD163" s="3825"/>
      <c r="BE163" s="3825"/>
      <c r="BF163" s="3825"/>
      <c r="BG163" s="3825"/>
      <c r="BH163" s="3825"/>
      <c r="BI163" s="3825"/>
      <c r="BJ163" s="3825"/>
      <c r="BK163" s="3825"/>
      <c r="BL163" s="3825"/>
      <c r="BM163" s="3825"/>
      <c r="BN163" s="3825"/>
      <c r="BO163" s="3825"/>
      <c r="BP163" s="3825"/>
      <c r="BQ163" s="3825"/>
      <c r="BR163" s="3825"/>
      <c r="BS163" s="3825"/>
      <c r="BT163" s="3825"/>
      <c r="BU163" s="3825"/>
      <c r="BV163" s="3825"/>
      <c r="BW163" s="3825"/>
      <c r="BX163" s="3825"/>
      <c r="BY163" s="3825"/>
      <c r="BZ163" s="3825"/>
      <c r="CA163" s="3825"/>
      <c r="CB163" s="3825"/>
      <c r="CC163" s="3825"/>
      <c r="CD163" s="3825"/>
      <c r="CE163" s="1041"/>
      <c r="CF163" s="3828"/>
      <c r="CG163" s="3828"/>
      <c r="CH163" s="3828"/>
      <c r="CI163" s="3828"/>
      <c r="CJ163" s="3828"/>
      <c r="CK163" s="3828"/>
      <c r="CL163" s="3828"/>
      <c r="CM163" s="3828"/>
      <c r="CN163" s="3828"/>
      <c r="CO163" s="3828"/>
      <c r="CP163" s="3828"/>
      <c r="CQ163" s="3828"/>
      <c r="CR163" s="3828"/>
      <c r="CS163" s="3828"/>
      <c r="CT163" s="3828"/>
      <c r="CU163" s="3828"/>
      <c r="CV163" s="3828"/>
      <c r="CW163" s="3828"/>
      <c r="CX163" s="3828"/>
      <c r="CY163" s="3828"/>
      <c r="CZ163" s="3828"/>
      <c r="DA163" s="3828"/>
      <c r="DB163" s="3828"/>
      <c r="DC163" s="3828"/>
      <c r="DD163" s="3828"/>
      <c r="DE163" s="3828"/>
      <c r="DF163" s="3828"/>
      <c r="DG163" s="3829"/>
      <c r="DH163" s="544"/>
      <c r="DI163" s="564"/>
      <c r="DJ163" s="564"/>
      <c r="DK163" s="564"/>
      <c r="DL163" s="564"/>
      <c r="DM163" s="564"/>
      <c r="DN163" s="564"/>
      <c r="DO163" s="564"/>
      <c r="DP163" s="564"/>
      <c r="DQ163" s="200"/>
      <c r="DR163" s="200"/>
      <c r="DS163" s="200"/>
      <c r="DT163" s="200"/>
      <c r="DU163" s="200"/>
      <c r="DV163" s="200"/>
      <c r="DW163" s="907"/>
    </row>
    <row r="164" spans="2:127" s="979" customFormat="1" ht="15.95" customHeight="1">
      <c r="B164" s="947" t="s">
        <v>847</v>
      </c>
      <c r="C164" s="3804">
        <v>1</v>
      </c>
      <c r="D164" s="3805"/>
      <c r="E164" s="3804">
        <f>C164+1</f>
        <v>2</v>
      </c>
      <c r="F164" s="3805"/>
      <c r="G164" s="3804">
        <f>E164+1</f>
        <v>3</v>
      </c>
      <c r="H164" s="3805"/>
      <c r="I164" s="3804">
        <f>G164+1</f>
        <v>4</v>
      </c>
      <c r="J164" s="3805"/>
      <c r="K164" s="3804">
        <f>I164+1</f>
        <v>5</v>
      </c>
      <c r="L164" s="3805"/>
      <c r="M164" s="3804">
        <f>K164+1</f>
        <v>6</v>
      </c>
      <c r="N164" s="3805"/>
      <c r="O164" s="3804">
        <f>M164+1</f>
        <v>7</v>
      </c>
      <c r="P164" s="3805"/>
      <c r="Q164" s="3804">
        <f>O164+1</f>
        <v>8</v>
      </c>
      <c r="R164" s="3805"/>
      <c r="S164" s="3804">
        <f>Q164+1</f>
        <v>9</v>
      </c>
      <c r="T164" s="3805"/>
      <c r="U164" s="3804">
        <f>S164+1</f>
        <v>10</v>
      </c>
      <c r="V164" s="3805"/>
      <c r="W164" s="3804">
        <f>U164+1</f>
        <v>11</v>
      </c>
      <c r="X164" s="3805"/>
      <c r="Y164" s="3804">
        <f>W164+1</f>
        <v>12</v>
      </c>
      <c r="Z164" s="3805"/>
      <c r="AA164" s="3804">
        <f>Y164+1</f>
        <v>13</v>
      </c>
      <c r="AB164" s="3805"/>
      <c r="AC164" s="973"/>
      <c r="AD164" s="3804">
        <f>AA164+1</f>
        <v>14</v>
      </c>
      <c r="AE164" s="3805"/>
      <c r="AF164" s="3804">
        <f>AD164+1</f>
        <v>15</v>
      </c>
      <c r="AG164" s="3805"/>
      <c r="AH164" s="3804">
        <f>AF164+1</f>
        <v>16</v>
      </c>
      <c r="AI164" s="3805"/>
      <c r="AJ164" s="3804">
        <f>AH164+1</f>
        <v>17</v>
      </c>
      <c r="AK164" s="3805"/>
      <c r="AL164" s="3804">
        <f>AJ164+1</f>
        <v>18</v>
      </c>
      <c r="AM164" s="3805"/>
      <c r="AN164" s="3804">
        <f>AL164+1</f>
        <v>19</v>
      </c>
      <c r="AO164" s="3805"/>
      <c r="AP164" s="3804">
        <f>AN164+1</f>
        <v>20</v>
      </c>
      <c r="AQ164" s="3805"/>
      <c r="AR164" s="3804">
        <f>AP164+1</f>
        <v>21</v>
      </c>
      <c r="AS164" s="3805"/>
      <c r="AT164" s="3804">
        <f>AR164+1</f>
        <v>22</v>
      </c>
      <c r="AU164" s="3805"/>
      <c r="AV164" s="3804">
        <f>AT164+1</f>
        <v>23</v>
      </c>
      <c r="AW164" s="3805"/>
      <c r="AX164" s="3804">
        <f>AV164+1</f>
        <v>24</v>
      </c>
      <c r="AY164" s="3805"/>
      <c r="AZ164" s="3804">
        <f>AX164+1</f>
        <v>25</v>
      </c>
      <c r="BA164" s="3805"/>
      <c r="BB164" s="3804">
        <f>AZ164+1</f>
        <v>26</v>
      </c>
      <c r="BC164" s="3805"/>
      <c r="BD164" s="974"/>
      <c r="BE164" s="3804">
        <f>BB164+1</f>
        <v>27</v>
      </c>
      <c r="BF164" s="3805"/>
      <c r="BG164" s="3804">
        <f>BE164+1</f>
        <v>28</v>
      </c>
      <c r="BH164" s="3805"/>
      <c r="BI164" s="3804">
        <f>BG164+1</f>
        <v>29</v>
      </c>
      <c r="BJ164" s="3805"/>
      <c r="BK164" s="3804">
        <f>BI164+1</f>
        <v>30</v>
      </c>
      <c r="BL164" s="3805"/>
      <c r="BM164" s="3804">
        <f>BK164+1</f>
        <v>31</v>
      </c>
      <c r="BN164" s="3805"/>
      <c r="BO164" s="3804">
        <f>BM164+1</f>
        <v>32</v>
      </c>
      <c r="BP164" s="3805"/>
      <c r="BQ164" s="3804">
        <f>BO164+1</f>
        <v>33</v>
      </c>
      <c r="BR164" s="3805"/>
      <c r="BS164" s="3804">
        <f>BQ164+1</f>
        <v>34</v>
      </c>
      <c r="BT164" s="3805"/>
      <c r="BU164" s="3804">
        <f>BS164+1</f>
        <v>35</v>
      </c>
      <c r="BV164" s="3805"/>
      <c r="BW164" s="3804">
        <f>BU164+1</f>
        <v>36</v>
      </c>
      <c r="BX164" s="3805"/>
      <c r="BY164" s="3804">
        <f>BW164+1</f>
        <v>37</v>
      </c>
      <c r="BZ164" s="3805"/>
      <c r="CA164" s="3804">
        <f>BY164+1</f>
        <v>38</v>
      </c>
      <c r="CB164" s="3805"/>
      <c r="CC164" s="3804">
        <f>CA164+1</f>
        <v>39</v>
      </c>
      <c r="CD164" s="3805"/>
      <c r="CE164" s="975"/>
      <c r="CF164" s="3804">
        <f>CC164+1</f>
        <v>40</v>
      </c>
      <c r="CG164" s="3805"/>
      <c r="CH164" s="3804">
        <f>CF164+1</f>
        <v>41</v>
      </c>
      <c r="CI164" s="3805"/>
      <c r="CJ164" s="3804">
        <f>CH164+1</f>
        <v>42</v>
      </c>
      <c r="CK164" s="3805"/>
      <c r="CL164" s="3804">
        <f>CJ164+1</f>
        <v>43</v>
      </c>
      <c r="CM164" s="3805"/>
      <c r="CN164" s="3804">
        <f>CL164+1</f>
        <v>44</v>
      </c>
      <c r="CO164" s="3805"/>
      <c r="CP164" s="3804">
        <f>CN164+1</f>
        <v>45</v>
      </c>
      <c r="CQ164" s="3805"/>
      <c r="CR164" s="3804">
        <f>CP164+1</f>
        <v>46</v>
      </c>
      <c r="CS164" s="3805"/>
      <c r="CT164" s="3804">
        <f>CR164+1</f>
        <v>47</v>
      </c>
      <c r="CU164" s="3805"/>
      <c r="CV164" s="3804">
        <f>CT164+1</f>
        <v>48</v>
      </c>
      <c r="CW164" s="3805"/>
      <c r="CX164" s="3804">
        <f>CV164+1</f>
        <v>49</v>
      </c>
      <c r="CY164" s="3805"/>
      <c r="CZ164" s="3804">
        <f>CX164+1</f>
        <v>50</v>
      </c>
      <c r="DA164" s="3805"/>
      <c r="DB164" s="3804">
        <f t="shared" ref="DB164" si="66">CZ164+1</f>
        <v>51</v>
      </c>
      <c r="DC164" s="3805"/>
      <c r="DD164" s="3804">
        <f>DB164+1</f>
        <v>52</v>
      </c>
      <c r="DE164" s="3805"/>
      <c r="DF164" s="976" t="s">
        <v>937</v>
      </c>
      <c r="DG164" s="977"/>
      <c r="DH164" s="978"/>
      <c r="DI164" s="200">
        <v>0</v>
      </c>
      <c r="DJ164" s="200">
        <v>0</v>
      </c>
      <c r="DK164" s="200">
        <v>0</v>
      </c>
      <c r="DL164" s="564">
        <v>0</v>
      </c>
      <c r="DM164" s="564">
        <v>0</v>
      </c>
      <c r="DN164" s="564">
        <v>0</v>
      </c>
      <c r="DO164" s="564">
        <v>0</v>
      </c>
      <c r="DP164" s="564">
        <v>0</v>
      </c>
      <c r="DQ164" s="200">
        <v>0</v>
      </c>
      <c r="DR164" s="200">
        <v>0</v>
      </c>
      <c r="DS164" s="200">
        <v>0</v>
      </c>
      <c r="DT164" s="200">
        <v>0</v>
      </c>
      <c r="DU164" s="200">
        <v>0</v>
      </c>
      <c r="DV164" s="200">
        <v>0</v>
      </c>
      <c r="DW164" s="907"/>
    </row>
    <row r="165" spans="2:127" s="979" customFormat="1" ht="15.95" customHeight="1">
      <c r="B165" s="948" t="s">
        <v>205</v>
      </c>
      <c r="C165" s="980" t="s">
        <v>66</v>
      </c>
      <c r="D165" s="981" t="s">
        <v>77</v>
      </c>
      <c r="E165" s="980" t="s">
        <v>66</v>
      </c>
      <c r="F165" s="981" t="s">
        <v>77</v>
      </c>
      <c r="G165" s="980" t="s">
        <v>66</v>
      </c>
      <c r="H165" s="981" t="s">
        <v>77</v>
      </c>
      <c r="I165" s="980" t="s">
        <v>66</v>
      </c>
      <c r="J165" s="981" t="s">
        <v>77</v>
      </c>
      <c r="K165" s="980" t="s">
        <v>66</v>
      </c>
      <c r="L165" s="981" t="s">
        <v>77</v>
      </c>
      <c r="M165" s="980" t="s">
        <v>66</v>
      </c>
      <c r="N165" s="981" t="s">
        <v>77</v>
      </c>
      <c r="O165" s="980" t="s">
        <v>66</v>
      </c>
      <c r="P165" s="981" t="s">
        <v>77</v>
      </c>
      <c r="Q165" s="980" t="s">
        <v>66</v>
      </c>
      <c r="R165" s="981" t="s">
        <v>77</v>
      </c>
      <c r="S165" s="980" t="s">
        <v>66</v>
      </c>
      <c r="T165" s="981" t="s">
        <v>77</v>
      </c>
      <c r="U165" s="980" t="s">
        <v>66</v>
      </c>
      <c r="V165" s="981" t="s">
        <v>77</v>
      </c>
      <c r="W165" s="980" t="s">
        <v>66</v>
      </c>
      <c r="X165" s="981" t="s">
        <v>77</v>
      </c>
      <c r="Y165" s="980" t="s">
        <v>66</v>
      </c>
      <c r="Z165" s="981" t="s">
        <v>77</v>
      </c>
      <c r="AA165" s="980" t="s">
        <v>66</v>
      </c>
      <c r="AB165" s="982" t="s">
        <v>77</v>
      </c>
      <c r="AC165" s="963"/>
      <c r="AD165" s="983" t="s">
        <v>66</v>
      </c>
      <c r="AE165" s="981" t="s">
        <v>77</v>
      </c>
      <c r="AF165" s="984" t="s">
        <v>66</v>
      </c>
      <c r="AG165" s="981" t="s">
        <v>77</v>
      </c>
      <c r="AH165" s="984" t="s">
        <v>66</v>
      </c>
      <c r="AI165" s="981" t="s">
        <v>77</v>
      </c>
      <c r="AJ165" s="984" t="s">
        <v>66</v>
      </c>
      <c r="AK165" s="981" t="s">
        <v>77</v>
      </c>
      <c r="AL165" s="984" t="s">
        <v>66</v>
      </c>
      <c r="AM165" s="981" t="s">
        <v>77</v>
      </c>
      <c r="AN165" s="984" t="s">
        <v>66</v>
      </c>
      <c r="AO165" s="981" t="s">
        <v>77</v>
      </c>
      <c r="AP165" s="984" t="s">
        <v>66</v>
      </c>
      <c r="AQ165" s="981" t="s">
        <v>77</v>
      </c>
      <c r="AR165" s="984" t="s">
        <v>66</v>
      </c>
      <c r="AS165" s="981" t="s">
        <v>77</v>
      </c>
      <c r="AT165" s="984" t="s">
        <v>66</v>
      </c>
      <c r="AU165" s="981" t="s">
        <v>77</v>
      </c>
      <c r="AV165" s="984" t="s">
        <v>66</v>
      </c>
      <c r="AW165" s="981" t="s">
        <v>77</v>
      </c>
      <c r="AX165" s="984" t="s">
        <v>66</v>
      </c>
      <c r="AY165" s="981" t="s">
        <v>77</v>
      </c>
      <c r="AZ165" s="984" t="s">
        <v>66</v>
      </c>
      <c r="BA165" s="981" t="s">
        <v>77</v>
      </c>
      <c r="BB165" s="984" t="s">
        <v>66</v>
      </c>
      <c r="BC165" s="982" t="s">
        <v>77</v>
      </c>
      <c r="BD165" s="964"/>
      <c r="BE165" s="985" t="s">
        <v>66</v>
      </c>
      <c r="BF165" s="981" t="s">
        <v>77</v>
      </c>
      <c r="BG165" s="986" t="s">
        <v>66</v>
      </c>
      <c r="BH165" s="981" t="s">
        <v>77</v>
      </c>
      <c r="BI165" s="986" t="s">
        <v>66</v>
      </c>
      <c r="BJ165" s="981" t="s">
        <v>77</v>
      </c>
      <c r="BK165" s="986" t="s">
        <v>66</v>
      </c>
      <c r="BL165" s="981" t="s">
        <v>77</v>
      </c>
      <c r="BM165" s="986" t="s">
        <v>66</v>
      </c>
      <c r="BN165" s="981" t="s">
        <v>77</v>
      </c>
      <c r="BO165" s="986" t="s">
        <v>66</v>
      </c>
      <c r="BP165" s="981" t="s">
        <v>77</v>
      </c>
      <c r="BQ165" s="986" t="s">
        <v>66</v>
      </c>
      <c r="BR165" s="981" t="s">
        <v>77</v>
      </c>
      <c r="BS165" s="986" t="s">
        <v>66</v>
      </c>
      <c r="BT165" s="981" t="s">
        <v>77</v>
      </c>
      <c r="BU165" s="986" t="s">
        <v>66</v>
      </c>
      <c r="BV165" s="981" t="s">
        <v>77</v>
      </c>
      <c r="BW165" s="986" t="s">
        <v>66</v>
      </c>
      <c r="BX165" s="981" t="s">
        <v>77</v>
      </c>
      <c r="BY165" s="986" t="s">
        <v>66</v>
      </c>
      <c r="BZ165" s="981" t="s">
        <v>77</v>
      </c>
      <c r="CA165" s="986" t="s">
        <v>66</v>
      </c>
      <c r="CB165" s="981" t="s">
        <v>77</v>
      </c>
      <c r="CC165" s="986" t="s">
        <v>66</v>
      </c>
      <c r="CD165" s="982" t="s">
        <v>77</v>
      </c>
      <c r="CE165" s="965"/>
      <c r="CF165" s="987" t="s">
        <v>66</v>
      </c>
      <c r="CG165" s="981" t="s">
        <v>77</v>
      </c>
      <c r="CH165" s="988" t="s">
        <v>66</v>
      </c>
      <c r="CI165" s="981" t="s">
        <v>77</v>
      </c>
      <c r="CJ165" s="988" t="s">
        <v>66</v>
      </c>
      <c r="CK165" s="981" t="s">
        <v>77</v>
      </c>
      <c r="CL165" s="988" t="s">
        <v>66</v>
      </c>
      <c r="CM165" s="981" t="s">
        <v>77</v>
      </c>
      <c r="CN165" s="988" t="s">
        <v>66</v>
      </c>
      <c r="CO165" s="981" t="s">
        <v>77</v>
      </c>
      <c r="CP165" s="988" t="s">
        <v>66</v>
      </c>
      <c r="CQ165" s="981" t="s">
        <v>77</v>
      </c>
      <c r="CR165" s="988" t="s">
        <v>66</v>
      </c>
      <c r="CS165" s="981" t="s">
        <v>77</v>
      </c>
      <c r="CT165" s="988" t="s">
        <v>66</v>
      </c>
      <c r="CU165" s="981" t="s">
        <v>77</v>
      </c>
      <c r="CV165" s="988" t="s">
        <v>66</v>
      </c>
      <c r="CW165" s="981" t="s">
        <v>77</v>
      </c>
      <c r="CX165" s="988" t="s">
        <v>66</v>
      </c>
      <c r="CY165" s="981" t="s">
        <v>77</v>
      </c>
      <c r="CZ165" s="988" t="s">
        <v>66</v>
      </c>
      <c r="DA165" s="981" t="s">
        <v>77</v>
      </c>
      <c r="DB165" s="988" t="s">
        <v>66</v>
      </c>
      <c r="DC165" s="981" t="s">
        <v>77</v>
      </c>
      <c r="DD165" s="988" t="s">
        <v>66</v>
      </c>
      <c r="DE165" s="982" t="s">
        <v>77</v>
      </c>
      <c r="DF165" s="989" t="s">
        <v>922</v>
      </c>
      <c r="DG165" s="990"/>
      <c r="DH165" s="978"/>
      <c r="DI165" s="200">
        <v>0</v>
      </c>
      <c r="DJ165" s="200">
        <v>0</v>
      </c>
      <c r="DK165" s="200">
        <v>0</v>
      </c>
      <c r="DL165" s="564">
        <v>0</v>
      </c>
      <c r="DM165" s="564">
        <v>0</v>
      </c>
      <c r="DN165" s="564">
        <v>0</v>
      </c>
      <c r="DO165" s="564">
        <v>0</v>
      </c>
      <c r="DP165" s="564">
        <v>0</v>
      </c>
      <c r="DQ165" s="200">
        <v>0</v>
      </c>
      <c r="DR165" s="200">
        <v>0</v>
      </c>
      <c r="DS165" s="200">
        <v>0</v>
      </c>
      <c r="DT165" s="200">
        <v>0</v>
      </c>
      <c r="DU165" s="200">
        <v>0</v>
      </c>
      <c r="DV165" s="200">
        <v>0</v>
      </c>
      <c r="DW165" s="907"/>
    </row>
    <row r="166" spans="2:127" ht="15.95" customHeight="1">
      <c r="B166" s="628"/>
      <c r="C166" s="1042"/>
      <c r="D166" s="1043"/>
      <c r="E166" s="1042"/>
      <c r="F166" s="1043"/>
      <c r="G166" s="1042"/>
      <c r="H166" s="1043"/>
      <c r="I166" s="1042"/>
      <c r="J166" s="1043"/>
      <c r="K166" s="1042"/>
      <c r="L166" s="1043"/>
      <c r="M166" s="1042"/>
      <c r="N166" s="1043"/>
      <c r="O166" s="1042"/>
      <c r="P166" s="1043"/>
      <c r="Q166" s="1042"/>
      <c r="R166" s="1043"/>
      <c r="S166" s="1042"/>
      <c r="T166" s="1043"/>
      <c r="U166" s="1042"/>
      <c r="V166" s="1043"/>
      <c r="W166" s="1042"/>
      <c r="X166" s="1043"/>
      <c r="Y166" s="1042"/>
      <c r="Z166" s="1043"/>
      <c r="AA166" s="1042"/>
      <c r="AB166" s="1044"/>
      <c r="AC166" s="432"/>
      <c r="AD166" s="1042"/>
      <c r="AE166" s="1043"/>
      <c r="AF166" s="1042"/>
      <c r="AG166" s="1043"/>
      <c r="AH166" s="1042"/>
      <c r="AI166" s="1043"/>
      <c r="AJ166" s="1042"/>
      <c r="AK166" s="1043"/>
      <c r="AL166" s="1042"/>
      <c r="AM166" s="1043"/>
      <c r="AN166" s="1042"/>
      <c r="AO166" s="1043"/>
      <c r="AP166" s="1042"/>
      <c r="AQ166" s="1043"/>
      <c r="AR166" s="1042"/>
      <c r="AS166" s="1043"/>
      <c r="AT166" s="1042"/>
      <c r="AU166" s="1043"/>
      <c r="AV166" s="1042"/>
      <c r="AW166" s="1043"/>
      <c r="AX166" s="1042"/>
      <c r="AY166" s="1043"/>
      <c r="AZ166" s="1042"/>
      <c r="BA166" s="1043"/>
      <c r="BB166" s="1042"/>
      <c r="BC166" s="1044"/>
      <c r="BD166" s="433"/>
      <c r="BE166" s="1042"/>
      <c r="BF166" s="1043"/>
      <c r="BG166" s="1042"/>
      <c r="BH166" s="1043"/>
      <c r="BI166" s="1042"/>
      <c r="BJ166" s="1043"/>
      <c r="BK166" s="1042"/>
      <c r="BL166" s="1043"/>
      <c r="BM166" s="1042"/>
      <c r="BN166" s="1043"/>
      <c r="BO166" s="1042"/>
      <c r="BP166" s="1043"/>
      <c r="BQ166" s="1042"/>
      <c r="BR166" s="1043"/>
      <c r="BS166" s="1042"/>
      <c r="BT166" s="1043"/>
      <c r="BU166" s="1042"/>
      <c r="BV166" s="1043"/>
      <c r="BW166" s="1042"/>
      <c r="BX166" s="1043"/>
      <c r="BY166" s="1042"/>
      <c r="BZ166" s="1043"/>
      <c r="CA166" s="1042"/>
      <c r="CB166" s="1043"/>
      <c r="CC166" s="1042"/>
      <c r="CD166" s="1044"/>
      <c r="CE166" s="434"/>
      <c r="CF166" s="1042"/>
      <c r="CG166" s="1043"/>
      <c r="CH166" s="1042"/>
      <c r="CI166" s="1043"/>
      <c r="CJ166" s="1042"/>
      <c r="CK166" s="1043"/>
      <c r="CL166" s="1042"/>
      <c r="CM166" s="1043"/>
      <c r="CN166" s="1042"/>
      <c r="CO166" s="1043"/>
      <c r="CP166" s="1042"/>
      <c r="CQ166" s="1043"/>
      <c r="CR166" s="1042"/>
      <c r="CS166" s="1043"/>
      <c r="CT166" s="1042"/>
      <c r="CU166" s="1043"/>
      <c r="CV166" s="1042"/>
      <c r="CW166" s="1043"/>
      <c r="CX166" s="1042"/>
      <c r="CY166" s="1043"/>
      <c r="CZ166" s="1042"/>
      <c r="DA166" s="1043"/>
      <c r="DB166" s="1042"/>
      <c r="DC166" s="1043"/>
      <c r="DD166" s="1042"/>
      <c r="DE166" s="1044"/>
      <c r="DF166" s="836">
        <f t="shared" ref="DF166:DF183" si="67">SUM(C166:DE166)</f>
        <v>0</v>
      </c>
      <c r="DG166" s="837" t="str">
        <f>IF(DF166=0,"",DF166/DB192)</f>
        <v/>
      </c>
      <c r="DH166" s="544"/>
      <c r="DI166" s="564">
        <v>0</v>
      </c>
      <c r="DJ166" s="564">
        <v>0</v>
      </c>
      <c r="DK166" s="564">
        <v>0</v>
      </c>
      <c r="DL166" s="564">
        <v>0</v>
      </c>
      <c r="DM166" s="564">
        <v>0</v>
      </c>
      <c r="DN166" s="564">
        <v>0</v>
      </c>
      <c r="DO166" s="564">
        <v>0</v>
      </c>
      <c r="DP166" s="564">
        <v>0</v>
      </c>
      <c r="DQ166" s="200">
        <v>0</v>
      </c>
      <c r="DR166" s="200">
        <v>0</v>
      </c>
      <c r="DS166" s="200">
        <v>0</v>
      </c>
      <c r="DT166" s="200">
        <v>0</v>
      </c>
      <c r="DU166" s="200">
        <v>0</v>
      </c>
      <c r="DV166" s="200">
        <v>0</v>
      </c>
      <c r="DW166" s="907"/>
    </row>
    <row r="167" spans="2:127" ht="15.95" customHeight="1">
      <c r="B167" s="629"/>
      <c r="C167" s="1042"/>
      <c r="D167" s="1043"/>
      <c r="E167" s="1042"/>
      <c r="F167" s="1043"/>
      <c r="G167" s="1042"/>
      <c r="H167" s="1043"/>
      <c r="I167" s="1042"/>
      <c r="J167" s="1043"/>
      <c r="K167" s="1042"/>
      <c r="L167" s="1043"/>
      <c r="M167" s="1042"/>
      <c r="N167" s="1043"/>
      <c r="O167" s="1042"/>
      <c r="P167" s="1043"/>
      <c r="Q167" s="1042"/>
      <c r="R167" s="1043"/>
      <c r="S167" s="1042"/>
      <c r="T167" s="1043"/>
      <c r="U167" s="1042"/>
      <c r="V167" s="1043"/>
      <c r="W167" s="1042"/>
      <c r="X167" s="1043"/>
      <c r="Y167" s="1042"/>
      <c r="Z167" s="1043"/>
      <c r="AA167" s="1042"/>
      <c r="AB167" s="1044"/>
      <c r="AC167" s="432"/>
      <c r="AD167" s="1042"/>
      <c r="AE167" s="1043"/>
      <c r="AF167" s="1042"/>
      <c r="AG167" s="1043"/>
      <c r="AH167" s="1042"/>
      <c r="AI167" s="1043"/>
      <c r="AJ167" s="1042"/>
      <c r="AK167" s="1043"/>
      <c r="AL167" s="1042"/>
      <c r="AM167" s="1043"/>
      <c r="AN167" s="1042"/>
      <c r="AO167" s="1043"/>
      <c r="AP167" s="1042"/>
      <c r="AQ167" s="1043"/>
      <c r="AR167" s="1042"/>
      <c r="AS167" s="1043"/>
      <c r="AT167" s="1042"/>
      <c r="AU167" s="1043"/>
      <c r="AV167" s="1042"/>
      <c r="AW167" s="1043"/>
      <c r="AX167" s="1042"/>
      <c r="AY167" s="1043"/>
      <c r="AZ167" s="1042"/>
      <c r="BA167" s="1043"/>
      <c r="BB167" s="1042"/>
      <c r="BC167" s="1044"/>
      <c r="BD167" s="433"/>
      <c r="BE167" s="1042"/>
      <c r="BF167" s="1043"/>
      <c r="BG167" s="1042"/>
      <c r="BH167" s="1043"/>
      <c r="BI167" s="1042"/>
      <c r="BJ167" s="1043"/>
      <c r="BK167" s="1042"/>
      <c r="BL167" s="1043"/>
      <c r="BM167" s="1042"/>
      <c r="BN167" s="1043"/>
      <c r="BO167" s="1042"/>
      <c r="BP167" s="1043"/>
      <c r="BQ167" s="1042"/>
      <c r="BR167" s="1043"/>
      <c r="BS167" s="1042"/>
      <c r="BT167" s="1043"/>
      <c r="BU167" s="1042"/>
      <c r="BV167" s="1043"/>
      <c r="BW167" s="1042"/>
      <c r="BX167" s="1043"/>
      <c r="BY167" s="1042"/>
      <c r="BZ167" s="1043"/>
      <c r="CA167" s="1042"/>
      <c r="CB167" s="1043"/>
      <c r="CC167" s="1042"/>
      <c r="CD167" s="1044"/>
      <c r="CE167" s="434"/>
      <c r="CF167" s="1042"/>
      <c r="CG167" s="1043"/>
      <c r="CH167" s="1042"/>
      <c r="CI167" s="1043"/>
      <c r="CJ167" s="1042"/>
      <c r="CK167" s="1043"/>
      <c r="CL167" s="1042"/>
      <c r="CM167" s="1043"/>
      <c r="CN167" s="1042"/>
      <c r="CO167" s="1043"/>
      <c r="CP167" s="1042"/>
      <c r="CQ167" s="1043"/>
      <c r="CR167" s="1042"/>
      <c r="CS167" s="1043"/>
      <c r="CT167" s="1042"/>
      <c r="CU167" s="1043"/>
      <c r="CV167" s="1042"/>
      <c r="CW167" s="1043"/>
      <c r="CX167" s="1042"/>
      <c r="CY167" s="1043"/>
      <c r="CZ167" s="1042"/>
      <c r="DA167" s="1043"/>
      <c r="DB167" s="1042"/>
      <c r="DC167" s="1043"/>
      <c r="DD167" s="1042"/>
      <c r="DE167" s="1044"/>
      <c r="DF167" s="836">
        <f t="shared" si="67"/>
        <v>0</v>
      </c>
      <c r="DG167" s="837" t="str">
        <f>IF(DF167=0,"",DF167/DB192)</f>
        <v/>
      </c>
      <c r="DH167" s="544"/>
      <c r="DI167" s="564">
        <v>0</v>
      </c>
      <c r="DJ167" s="564">
        <v>0</v>
      </c>
      <c r="DK167" s="564">
        <v>0</v>
      </c>
      <c r="DL167" s="564">
        <v>0</v>
      </c>
      <c r="DM167" s="564">
        <v>0</v>
      </c>
      <c r="DN167" s="564">
        <v>0</v>
      </c>
      <c r="DO167" s="564">
        <v>0</v>
      </c>
      <c r="DP167" s="564">
        <v>0</v>
      </c>
      <c r="DQ167" s="200">
        <v>0</v>
      </c>
      <c r="DR167" s="200">
        <v>0</v>
      </c>
      <c r="DS167" s="200">
        <v>0</v>
      </c>
      <c r="DT167" s="200">
        <v>0</v>
      </c>
      <c r="DU167" s="200">
        <v>0</v>
      </c>
      <c r="DV167" s="200">
        <v>0</v>
      </c>
      <c r="DW167" s="907"/>
    </row>
    <row r="168" spans="2:127" ht="15.95" customHeight="1">
      <c r="B168" s="629"/>
      <c r="C168" s="1042"/>
      <c r="D168" s="1043"/>
      <c r="E168" s="1042"/>
      <c r="F168" s="1043"/>
      <c r="G168" s="1042"/>
      <c r="H168" s="1043"/>
      <c r="I168" s="1042"/>
      <c r="J168" s="1043"/>
      <c r="K168" s="1042"/>
      <c r="L168" s="1043"/>
      <c r="M168" s="1042"/>
      <c r="N168" s="1043"/>
      <c r="O168" s="1042"/>
      <c r="P168" s="1043"/>
      <c r="Q168" s="1042"/>
      <c r="R168" s="1043"/>
      <c r="S168" s="1042"/>
      <c r="T168" s="1043"/>
      <c r="U168" s="1042"/>
      <c r="V168" s="1043"/>
      <c r="W168" s="1042"/>
      <c r="X168" s="1043"/>
      <c r="Y168" s="1042"/>
      <c r="Z168" s="1043"/>
      <c r="AA168" s="1042"/>
      <c r="AB168" s="1044"/>
      <c r="AC168" s="432"/>
      <c r="AD168" s="1042"/>
      <c r="AE168" s="1043"/>
      <c r="AF168" s="1042"/>
      <c r="AG168" s="1043"/>
      <c r="AH168" s="1042"/>
      <c r="AI168" s="1043"/>
      <c r="AJ168" s="1042"/>
      <c r="AK168" s="1043"/>
      <c r="AL168" s="1042"/>
      <c r="AM168" s="1043"/>
      <c r="AN168" s="1042"/>
      <c r="AO168" s="1043"/>
      <c r="AP168" s="1042"/>
      <c r="AQ168" s="1043"/>
      <c r="AR168" s="1042"/>
      <c r="AS168" s="1043"/>
      <c r="AT168" s="1042"/>
      <c r="AU168" s="1043"/>
      <c r="AV168" s="1042"/>
      <c r="AW168" s="1043"/>
      <c r="AX168" s="1042"/>
      <c r="AY168" s="1043"/>
      <c r="AZ168" s="1042"/>
      <c r="BA168" s="1043"/>
      <c r="BB168" s="1042"/>
      <c r="BC168" s="1044"/>
      <c r="BD168" s="433"/>
      <c r="BE168" s="1042"/>
      <c r="BF168" s="1043"/>
      <c r="BG168" s="1042"/>
      <c r="BH168" s="1043"/>
      <c r="BI168" s="1042"/>
      <c r="BJ168" s="1043"/>
      <c r="BK168" s="1042"/>
      <c r="BL168" s="1043"/>
      <c r="BM168" s="1042"/>
      <c r="BN168" s="1043"/>
      <c r="BO168" s="1042"/>
      <c r="BP168" s="1043"/>
      <c r="BQ168" s="1042"/>
      <c r="BR168" s="1043"/>
      <c r="BS168" s="1042"/>
      <c r="BT168" s="1043"/>
      <c r="BU168" s="1042"/>
      <c r="BV168" s="1043"/>
      <c r="BW168" s="1042"/>
      <c r="BX168" s="1043"/>
      <c r="BY168" s="1042"/>
      <c r="BZ168" s="1043"/>
      <c r="CA168" s="1042"/>
      <c r="CB168" s="1043"/>
      <c r="CC168" s="1042"/>
      <c r="CD168" s="1044"/>
      <c r="CE168" s="434"/>
      <c r="CF168" s="1042"/>
      <c r="CG168" s="1043"/>
      <c r="CH168" s="1042"/>
      <c r="CI168" s="1043"/>
      <c r="CJ168" s="1042"/>
      <c r="CK168" s="1043"/>
      <c r="CL168" s="1042"/>
      <c r="CM168" s="1043"/>
      <c r="CN168" s="1042"/>
      <c r="CO168" s="1043"/>
      <c r="CP168" s="1042"/>
      <c r="CQ168" s="1043"/>
      <c r="CR168" s="1042"/>
      <c r="CS168" s="1043"/>
      <c r="CT168" s="1042"/>
      <c r="CU168" s="1043"/>
      <c r="CV168" s="1042"/>
      <c r="CW168" s="1043"/>
      <c r="CX168" s="1042"/>
      <c r="CY168" s="1043"/>
      <c r="CZ168" s="1042"/>
      <c r="DA168" s="1043"/>
      <c r="DB168" s="1042"/>
      <c r="DC168" s="1043"/>
      <c r="DD168" s="1042"/>
      <c r="DE168" s="1044"/>
      <c r="DF168" s="836">
        <f t="shared" si="67"/>
        <v>0</v>
      </c>
      <c r="DG168" s="837" t="str">
        <f>IF(DF168=0,"",DF168/DB192)</f>
        <v/>
      </c>
      <c r="DH168" s="544"/>
      <c r="DI168" s="564">
        <v>0</v>
      </c>
      <c r="DJ168" s="564">
        <v>0</v>
      </c>
      <c r="DK168" s="564">
        <v>0</v>
      </c>
      <c r="DL168" s="564">
        <v>0</v>
      </c>
      <c r="DM168" s="564">
        <v>0</v>
      </c>
      <c r="DN168" s="564">
        <v>0</v>
      </c>
      <c r="DO168" s="564">
        <v>0</v>
      </c>
      <c r="DP168" s="564">
        <v>0</v>
      </c>
      <c r="DQ168" s="200">
        <v>0</v>
      </c>
      <c r="DR168" s="200">
        <v>0</v>
      </c>
      <c r="DS168" s="200">
        <v>0</v>
      </c>
      <c r="DT168" s="200">
        <v>0</v>
      </c>
      <c r="DU168" s="200">
        <v>0</v>
      </c>
      <c r="DV168" s="200">
        <v>0</v>
      </c>
      <c r="DW168" s="907"/>
    </row>
    <row r="169" spans="2:127" ht="15.95" customHeight="1">
      <c r="B169" s="629"/>
      <c r="C169" s="1042"/>
      <c r="D169" s="1043"/>
      <c r="E169" s="1042"/>
      <c r="F169" s="1043"/>
      <c r="G169" s="1042"/>
      <c r="H169" s="1043"/>
      <c r="I169" s="1042"/>
      <c r="J169" s="1043"/>
      <c r="K169" s="1042"/>
      <c r="L169" s="1043"/>
      <c r="M169" s="1042"/>
      <c r="N169" s="1043"/>
      <c r="O169" s="1042"/>
      <c r="P169" s="1043"/>
      <c r="Q169" s="1042"/>
      <c r="R169" s="1043"/>
      <c r="S169" s="1042"/>
      <c r="T169" s="1043"/>
      <c r="U169" s="1042"/>
      <c r="V169" s="1043"/>
      <c r="W169" s="1042"/>
      <c r="X169" s="1043"/>
      <c r="Y169" s="1042"/>
      <c r="Z169" s="1043"/>
      <c r="AA169" s="1042"/>
      <c r="AB169" s="1044"/>
      <c r="AC169" s="432"/>
      <c r="AD169" s="1042"/>
      <c r="AE169" s="1043"/>
      <c r="AF169" s="1042"/>
      <c r="AG169" s="1043"/>
      <c r="AH169" s="1042"/>
      <c r="AI169" s="1043"/>
      <c r="AJ169" s="1042"/>
      <c r="AK169" s="1043"/>
      <c r="AL169" s="1042"/>
      <c r="AM169" s="1043"/>
      <c r="AN169" s="1042"/>
      <c r="AO169" s="1043"/>
      <c r="AP169" s="1042"/>
      <c r="AQ169" s="1043"/>
      <c r="AR169" s="1042"/>
      <c r="AS169" s="1043"/>
      <c r="AT169" s="1042"/>
      <c r="AU169" s="1043"/>
      <c r="AV169" s="1042"/>
      <c r="AW169" s="1043"/>
      <c r="AX169" s="1042"/>
      <c r="AY169" s="1043"/>
      <c r="AZ169" s="1042"/>
      <c r="BA169" s="1043"/>
      <c r="BB169" s="1042"/>
      <c r="BC169" s="1044"/>
      <c r="BD169" s="433"/>
      <c r="BE169" s="1042"/>
      <c r="BF169" s="1043"/>
      <c r="BG169" s="1042"/>
      <c r="BH169" s="1043"/>
      <c r="BI169" s="1042"/>
      <c r="BJ169" s="1043"/>
      <c r="BK169" s="1042"/>
      <c r="BL169" s="1043"/>
      <c r="BM169" s="1042"/>
      <c r="BN169" s="1043"/>
      <c r="BO169" s="1042"/>
      <c r="BP169" s="1043"/>
      <c r="BQ169" s="1042"/>
      <c r="BR169" s="1043"/>
      <c r="BS169" s="1042"/>
      <c r="BT169" s="1043"/>
      <c r="BU169" s="1042"/>
      <c r="BV169" s="1043"/>
      <c r="BW169" s="1042"/>
      <c r="BX169" s="1043"/>
      <c r="BY169" s="1042"/>
      <c r="BZ169" s="1043"/>
      <c r="CA169" s="1042"/>
      <c r="CB169" s="1043"/>
      <c r="CC169" s="1042"/>
      <c r="CD169" s="1044"/>
      <c r="CE169" s="434"/>
      <c r="CF169" s="1042"/>
      <c r="CG169" s="1043"/>
      <c r="CH169" s="1042"/>
      <c r="CI169" s="1043"/>
      <c r="CJ169" s="1042"/>
      <c r="CK169" s="1043"/>
      <c r="CL169" s="1042"/>
      <c r="CM169" s="1043"/>
      <c r="CN169" s="1042"/>
      <c r="CO169" s="1043"/>
      <c r="CP169" s="1042"/>
      <c r="CQ169" s="1043"/>
      <c r="CR169" s="1042"/>
      <c r="CS169" s="1043"/>
      <c r="CT169" s="1042"/>
      <c r="CU169" s="1043"/>
      <c r="CV169" s="1042"/>
      <c r="CW169" s="1043"/>
      <c r="CX169" s="1042"/>
      <c r="CY169" s="1043"/>
      <c r="CZ169" s="1042"/>
      <c r="DA169" s="1043"/>
      <c r="DB169" s="1042"/>
      <c r="DC169" s="1043"/>
      <c r="DD169" s="1042"/>
      <c r="DE169" s="1044"/>
      <c r="DF169" s="836">
        <f t="shared" si="67"/>
        <v>0</v>
      </c>
      <c r="DG169" s="837" t="str">
        <f>IF(DF169=0,"",DF169/DB192)</f>
        <v/>
      </c>
      <c r="DH169" s="544"/>
      <c r="DI169" s="564">
        <v>0</v>
      </c>
      <c r="DJ169" s="564">
        <v>0</v>
      </c>
      <c r="DK169" s="564">
        <v>0</v>
      </c>
      <c r="DL169" s="564">
        <v>0</v>
      </c>
      <c r="DM169" s="564">
        <v>0</v>
      </c>
      <c r="DN169" s="564">
        <v>0</v>
      </c>
      <c r="DO169" s="564">
        <v>0</v>
      </c>
      <c r="DP169" s="564">
        <v>0</v>
      </c>
      <c r="DQ169" s="200">
        <v>0</v>
      </c>
      <c r="DR169" s="200">
        <v>0</v>
      </c>
      <c r="DS169" s="200">
        <v>0</v>
      </c>
      <c r="DT169" s="200">
        <v>0</v>
      </c>
      <c r="DU169" s="200">
        <v>0</v>
      </c>
      <c r="DV169" s="200">
        <v>0</v>
      </c>
      <c r="DW169" s="907"/>
    </row>
    <row r="170" spans="2:127" ht="15.95" customHeight="1">
      <c r="B170" s="629"/>
      <c r="C170" s="1042"/>
      <c r="D170" s="1043"/>
      <c r="E170" s="1042"/>
      <c r="F170" s="1043"/>
      <c r="G170" s="1042"/>
      <c r="H170" s="1043"/>
      <c r="I170" s="1042"/>
      <c r="J170" s="1043"/>
      <c r="K170" s="1042"/>
      <c r="L170" s="1043"/>
      <c r="M170" s="1042"/>
      <c r="N170" s="1043"/>
      <c r="O170" s="1042"/>
      <c r="P170" s="1043"/>
      <c r="Q170" s="1042"/>
      <c r="R170" s="1043"/>
      <c r="S170" s="1042"/>
      <c r="T170" s="1043"/>
      <c r="U170" s="1042"/>
      <c r="V170" s="1043"/>
      <c r="W170" s="1042"/>
      <c r="X170" s="1043"/>
      <c r="Y170" s="1042"/>
      <c r="Z170" s="1043"/>
      <c r="AA170" s="1042"/>
      <c r="AB170" s="1044"/>
      <c r="AC170" s="432"/>
      <c r="AD170" s="1042"/>
      <c r="AE170" s="1043"/>
      <c r="AF170" s="1042"/>
      <c r="AG170" s="1043"/>
      <c r="AH170" s="1042"/>
      <c r="AI170" s="1043"/>
      <c r="AJ170" s="1042"/>
      <c r="AK170" s="1043"/>
      <c r="AL170" s="1042"/>
      <c r="AM170" s="1043"/>
      <c r="AN170" s="1042"/>
      <c r="AO170" s="1043"/>
      <c r="AP170" s="1042"/>
      <c r="AQ170" s="1043"/>
      <c r="AR170" s="1042"/>
      <c r="AS170" s="1043"/>
      <c r="AT170" s="1042"/>
      <c r="AU170" s="1043"/>
      <c r="AV170" s="1042"/>
      <c r="AW170" s="1043"/>
      <c r="AX170" s="1042"/>
      <c r="AY170" s="1043"/>
      <c r="AZ170" s="1042"/>
      <c r="BA170" s="1043"/>
      <c r="BB170" s="1042"/>
      <c r="BC170" s="1044"/>
      <c r="BD170" s="433"/>
      <c r="BE170" s="1042"/>
      <c r="BF170" s="1043"/>
      <c r="BG170" s="1042"/>
      <c r="BH170" s="1043"/>
      <c r="BI170" s="1042"/>
      <c r="BJ170" s="1043"/>
      <c r="BK170" s="1042"/>
      <c r="BL170" s="1043"/>
      <c r="BM170" s="1042"/>
      <c r="BN170" s="1043"/>
      <c r="BO170" s="1042"/>
      <c r="BP170" s="1043"/>
      <c r="BQ170" s="1042"/>
      <c r="BR170" s="1043"/>
      <c r="BS170" s="1042"/>
      <c r="BT170" s="1043"/>
      <c r="BU170" s="1042"/>
      <c r="BV170" s="1043"/>
      <c r="BW170" s="1042"/>
      <c r="BX170" s="1043"/>
      <c r="BY170" s="1042"/>
      <c r="BZ170" s="1043"/>
      <c r="CA170" s="1042"/>
      <c r="CB170" s="1043"/>
      <c r="CC170" s="1042"/>
      <c r="CD170" s="1044"/>
      <c r="CE170" s="434"/>
      <c r="CF170" s="1042"/>
      <c r="CG170" s="1043"/>
      <c r="CH170" s="1042"/>
      <c r="CI170" s="1043"/>
      <c r="CJ170" s="1042"/>
      <c r="CK170" s="1043"/>
      <c r="CL170" s="1042"/>
      <c r="CM170" s="1043"/>
      <c r="CN170" s="1042"/>
      <c r="CO170" s="1043"/>
      <c r="CP170" s="1042"/>
      <c r="CQ170" s="1043"/>
      <c r="CR170" s="1042"/>
      <c r="CS170" s="1043"/>
      <c r="CT170" s="1042"/>
      <c r="CU170" s="1043"/>
      <c r="CV170" s="1042"/>
      <c r="CW170" s="1043"/>
      <c r="CX170" s="1042"/>
      <c r="CY170" s="1043"/>
      <c r="CZ170" s="1042"/>
      <c r="DA170" s="1043"/>
      <c r="DB170" s="1042"/>
      <c r="DC170" s="1043"/>
      <c r="DD170" s="1042"/>
      <c r="DE170" s="1044"/>
      <c r="DF170" s="836">
        <f t="shared" si="67"/>
        <v>0</v>
      </c>
      <c r="DG170" s="837" t="str">
        <f>IF(DF170=0,"",DF170/DB192)</f>
        <v/>
      </c>
      <c r="DH170" s="544"/>
      <c r="DI170" s="564">
        <v>0</v>
      </c>
      <c r="DJ170" s="564">
        <v>0</v>
      </c>
      <c r="DK170" s="564">
        <v>0</v>
      </c>
      <c r="DL170" s="564">
        <v>0</v>
      </c>
      <c r="DM170" s="564">
        <v>0</v>
      </c>
      <c r="DN170" s="564">
        <v>0</v>
      </c>
      <c r="DO170" s="564">
        <v>0</v>
      </c>
      <c r="DP170" s="564">
        <v>0</v>
      </c>
      <c r="DQ170" s="200">
        <v>0</v>
      </c>
      <c r="DR170" s="200">
        <v>0</v>
      </c>
      <c r="DS170" s="200">
        <v>0</v>
      </c>
      <c r="DT170" s="200">
        <v>0</v>
      </c>
      <c r="DU170" s="200">
        <v>0</v>
      </c>
      <c r="DV170" s="200">
        <v>0</v>
      </c>
      <c r="DW170" s="907"/>
    </row>
    <row r="171" spans="2:127" ht="15.95" customHeight="1">
      <c r="B171" s="629"/>
      <c r="C171" s="1042"/>
      <c r="D171" s="1043"/>
      <c r="E171" s="1042"/>
      <c r="F171" s="1043"/>
      <c r="G171" s="1042"/>
      <c r="H171" s="1043"/>
      <c r="I171" s="1042"/>
      <c r="J171" s="1043"/>
      <c r="K171" s="1042"/>
      <c r="L171" s="1043"/>
      <c r="M171" s="1042"/>
      <c r="N171" s="1043"/>
      <c r="O171" s="1042"/>
      <c r="P171" s="1043"/>
      <c r="Q171" s="1042"/>
      <c r="R171" s="1043"/>
      <c r="S171" s="1042"/>
      <c r="T171" s="1043"/>
      <c r="U171" s="1042"/>
      <c r="V171" s="1043"/>
      <c r="W171" s="1042"/>
      <c r="X171" s="1043"/>
      <c r="Y171" s="1042"/>
      <c r="Z171" s="1043"/>
      <c r="AA171" s="1042"/>
      <c r="AB171" s="1044"/>
      <c r="AC171" s="432"/>
      <c r="AD171" s="1042"/>
      <c r="AE171" s="1043"/>
      <c r="AF171" s="1042"/>
      <c r="AG171" s="1043"/>
      <c r="AH171" s="1042"/>
      <c r="AI171" s="1043"/>
      <c r="AJ171" s="1042"/>
      <c r="AK171" s="1043"/>
      <c r="AL171" s="1042"/>
      <c r="AM171" s="1043"/>
      <c r="AN171" s="1042"/>
      <c r="AO171" s="1043"/>
      <c r="AP171" s="1042"/>
      <c r="AQ171" s="1043"/>
      <c r="AR171" s="1042"/>
      <c r="AS171" s="1043"/>
      <c r="AT171" s="1042"/>
      <c r="AU171" s="1043"/>
      <c r="AV171" s="1042"/>
      <c r="AW171" s="1043"/>
      <c r="AX171" s="1042"/>
      <c r="AY171" s="1043"/>
      <c r="AZ171" s="1042"/>
      <c r="BA171" s="1043"/>
      <c r="BB171" s="1042"/>
      <c r="BC171" s="1044"/>
      <c r="BD171" s="433"/>
      <c r="BE171" s="1042"/>
      <c r="BF171" s="1043"/>
      <c r="BG171" s="1042"/>
      <c r="BH171" s="1043"/>
      <c r="BI171" s="1042"/>
      <c r="BJ171" s="1043"/>
      <c r="BK171" s="1042"/>
      <c r="BL171" s="1043"/>
      <c r="BM171" s="1042"/>
      <c r="BN171" s="1043"/>
      <c r="BO171" s="1042"/>
      <c r="BP171" s="1043"/>
      <c r="BQ171" s="1042"/>
      <c r="BR171" s="1043"/>
      <c r="BS171" s="1042"/>
      <c r="BT171" s="1043"/>
      <c r="BU171" s="1042"/>
      <c r="BV171" s="1043"/>
      <c r="BW171" s="1042"/>
      <c r="BX171" s="1043"/>
      <c r="BY171" s="1042"/>
      <c r="BZ171" s="1043"/>
      <c r="CA171" s="1042"/>
      <c r="CB171" s="1043"/>
      <c r="CC171" s="1042"/>
      <c r="CD171" s="1044"/>
      <c r="CE171" s="434"/>
      <c r="CF171" s="1042"/>
      <c r="CG171" s="1043"/>
      <c r="CH171" s="1042"/>
      <c r="CI171" s="1043"/>
      <c r="CJ171" s="1042"/>
      <c r="CK171" s="1043"/>
      <c r="CL171" s="1042"/>
      <c r="CM171" s="1043"/>
      <c r="CN171" s="1042"/>
      <c r="CO171" s="1043"/>
      <c r="CP171" s="1042"/>
      <c r="CQ171" s="1043"/>
      <c r="CR171" s="1042"/>
      <c r="CS171" s="1043"/>
      <c r="CT171" s="1042"/>
      <c r="CU171" s="1043"/>
      <c r="CV171" s="1042"/>
      <c r="CW171" s="1043"/>
      <c r="CX171" s="1042"/>
      <c r="CY171" s="1043"/>
      <c r="CZ171" s="1042"/>
      <c r="DA171" s="1043"/>
      <c r="DB171" s="1042"/>
      <c r="DC171" s="1043"/>
      <c r="DD171" s="1042"/>
      <c r="DE171" s="1044"/>
      <c r="DF171" s="836">
        <f t="shared" si="67"/>
        <v>0</v>
      </c>
      <c r="DG171" s="837" t="str">
        <f>IF(DF171=0,"",DF171/DB192)</f>
        <v/>
      </c>
      <c r="DH171" s="544"/>
      <c r="DI171" s="564">
        <v>0</v>
      </c>
      <c r="DJ171" s="564">
        <v>0</v>
      </c>
      <c r="DK171" s="564">
        <v>0</v>
      </c>
      <c r="DL171" s="564">
        <v>0</v>
      </c>
      <c r="DM171" s="564">
        <v>0</v>
      </c>
      <c r="DN171" s="564">
        <v>0</v>
      </c>
      <c r="DO171" s="564">
        <v>0</v>
      </c>
      <c r="DP171" s="564">
        <v>0</v>
      </c>
      <c r="DQ171" s="200">
        <v>0</v>
      </c>
      <c r="DR171" s="200">
        <v>0</v>
      </c>
      <c r="DS171" s="200">
        <v>0</v>
      </c>
      <c r="DT171" s="200">
        <v>0</v>
      </c>
      <c r="DU171" s="200">
        <v>0</v>
      </c>
      <c r="DV171" s="200">
        <v>0</v>
      </c>
      <c r="DW171" s="907"/>
    </row>
    <row r="172" spans="2:127" ht="15.95" customHeight="1">
      <c r="B172" s="629"/>
      <c r="C172" s="1042"/>
      <c r="D172" s="1043"/>
      <c r="E172" s="1042"/>
      <c r="F172" s="1043"/>
      <c r="G172" s="1042"/>
      <c r="H172" s="1043"/>
      <c r="I172" s="1042"/>
      <c r="J172" s="1043"/>
      <c r="K172" s="1042"/>
      <c r="L172" s="1043"/>
      <c r="M172" s="1042"/>
      <c r="N172" s="1043"/>
      <c r="O172" s="1042"/>
      <c r="P172" s="1043"/>
      <c r="Q172" s="1042"/>
      <c r="R172" s="1043"/>
      <c r="S172" s="1042"/>
      <c r="T172" s="1043"/>
      <c r="U172" s="1042"/>
      <c r="V172" s="1043"/>
      <c r="W172" s="1042"/>
      <c r="X172" s="1043"/>
      <c r="Y172" s="1042"/>
      <c r="Z172" s="1043"/>
      <c r="AA172" s="1042"/>
      <c r="AB172" s="1044"/>
      <c r="AC172" s="432"/>
      <c r="AD172" s="1042"/>
      <c r="AE172" s="1043"/>
      <c r="AF172" s="1042"/>
      <c r="AG172" s="1043"/>
      <c r="AH172" s="1042"/>
      <c r="AI172" s="1043"/>
      <c r="AJ172" s="1042"/>
      <c r="AK172" s="1043"/>
      <c r="AL172" s="1042"/>
      <c r="AM172" s="1043"/>
      <c r="AN172" s="1042"/>
      <c r="AO172" s="1043"/>
      <c r="AP172" s="1042"/>
      <c r="AQ172" s="1043"/>
      <c r="AR172" s="1042"/>
      <c r="AS172" s="1043"/>
      <c r="AT172" s="1042"/>
      <c r="AU172" s="1043"/>
      <c r="AV172" s="1042"/>
      <c r="AW172" s="1043"/>
      <c r="AX172" s="1042"/>
      <c r="AY172" s="1043"/>
      <c r="AZ172" s="1042"/>
      <c r="BA172" s="1043"/>
      <c r="BB172" s="1042"/>
      <c r="BC172" s="1044"/>
      <c r="BD172" s="433"/>
      <c r="BE172" s="1042"/>
      <c r="BF172" s="1043"/>
      <c r="BG172" s="1042"/>
      <c r="BH172" s="1043"/>
      <c r="BI172" s="1042"/>
      <c r="BJ172" s="1043"/>
      <c r="BK172" s="1042"/>
      <c r="BL172" s="1043"/>
      <c r="BM172" s="1042"/>
      <c r="BN172" s="1043"/>
      <c r="BO172" s="1042"/>
      <c r="BP172" s="1043"/>
      <c r="BQ172" s="1042"/>
      <c r="BR172" s="1043"/>
      <c r="BS172" s="1042"/>
      <c r="BT172" s="1043"/>
      <c r="BU172" s="1042"/>
      <c r="BV172" s="1043"/>
      <c r="BW172" s="1042"/>
      <c r="BX172" s="1043"/>
      <c r="BY172" s="1042"/>
      <c r="BZ172" s="1043"/>
      <c r="CA172" s="1042"/>
      <c r="CB172" s="1043"/>
      <c r="CC172" s="1042"/>
      <c r="CD172" s="1044"/>
      <c r="CE172" s="434"/>
      <c r="CF172" s="1042"/>
      <c r="CG172" s="1043"/>
      <c r="CH172" s="1042"/>
      <c r="CI172" s="1043"/>
      <c r="CJ172" s="1042"/>
      <c r="CK172" s="1043"/>
      <c r="CL172" s="1042"/>
      <c r="CM172" s="1043"/>
      <c r="CN172" s="1042"/>
      <c r="CO172" s="1043"/>
      <c r="CP172" s="1042"/>
      <c r="CQ172" s="1043"/>
      <c r="CR172" s="1042"/>
      <c r="CS172" s="1043"/>
      <c r="CT172" s="1042"/>
      <c r="CU172" s="1043"/>
      <c r="CV172" s="1042"/>
      <c r="CW172" s="1043"/>
      <c r="CX172" s="1042"/>
      <c r="CY172" s="1043"/>
      <c r="CZ172" s="1042"/>
      <c r="DA172" s="1043"/>
      <c r="DB172" s="1042"/>
      <c r="DC172" s="1043"/>
      <c r="DD172" s="1042"/>
      <c r="DE172" s="1044"/>
      <c r="DF172" s="836">
        <f t="shared" si="67"/>
        <v>0</v>
      </c>
      <c r="DG172" s="837" t="str">
        <f>IF(DF172=0,"",DF172/DB192)</f>
        <v/>
      </c>
      <c r="DH172" s="544"/>
      <c r="DI172" s="564">
        <v>0</v>
      </c>
      <c r="DJ172" s="564">
        <v>0</v>
      </c>
      <c r="DK172" s="564">
        <v>0</v>
      </c>
      <c r="DL172" s="564">
        <v>0</v>
      </c>
      <c r="DM172" s="564">
        <v>0</v>
      </c>
      <c r="DN172" s="564">
        <v>0</v>
      </c>
      <c r="DO172" s="564">
        <v>0</v>
      </c>
      <c r="DP172" s="564">
        <v>0</v>
      </c>
      <c r="DQ172" s="200">
        <v>0</v>
      </c>
      <c r="DR172" s="200">
        <v>0</v>
      </c>
      <c r="DS172" s="200">
        <v>0</v>
      </c>
      <c r="DT172" s="200">
        <v>0</v>
      </c>
      <c r="DU172" s="200">
        <v>0</v>
      </c>
      <c r="DV172" s="200">
        <v>0</v>
      </c>
      <c r="DW172" s="907"/>
    </row>
    <row r="173" spans="2:127" ht="15.95" customHeight="1">
      <c r="B173" s="629"/>
      <c r="C173" s="1042"/>
      <c r="D173" s="1043"/>
      <c r="E173" s="1042">
        <v>11</v>
      </c>
      <c r="F173" s="1043">
        <v>3</v>
      </c>
      <c r="G173" s="1042"/>
      <c r="H173" s="1043"/>
      <c r="I173" s="1042"/>
      <c r="J173" s="1043"/>
      <c r="K173" s="1042"/>
      <c r="L173" s="1043"/>
      <c r="M173" s="1042"/>
      <c r="N173" s="1043"/>
      <c r="O173" s="1042"/>
      <c r="P173" s="1043"/>
      <c r="Q173" s="1042"/>
      <c r="R173" s="1043"/>
      <c r="S173" s="1042"/>
      <c r="T173" s="1043"/>
      <c r="U173" s="1042"/>
      <c r="V173" s="1043"/>
      <c r="W173" s="1042"/>
      <c r="X173" s="1043"/>
      <c r="Y173" s="1042"/>
      <c r="Z173" s="1043"/>
      <c r="AA173" s="1042"/>
      <c r="AB173" s="1044"/>
      <c r="AC173" s="432"/>
      <c r="AD173" s="1042"/>
      <c r="AE173" s="1043"/>
      <c r="AF173" s="1042"/>
      <c r="AG173" s="1043"/>
      <c r="AH173" s="1042"/>
      <c r="AI173" s="1043"/>
      <c r="AJ173" s="1042"/>
      <c r="AK173" s="1043"/>
      <c r="AL173" s="1042"/>
      <c r="AM173" s="1043"/>
      <c r="AN173" s="1042"/>
      <c r="AO173" s="1043"/>
      <c r="AP173" s="1042"/>
      <c r="AQ173" s="1043"/>
      <c r="AR173" s="1042"/>
      <c r="AS173" s="1043"/>
      <c r="AT173" s="1042"/>
      <c r="AU173" s="1043"/>
      <c r="AV173" s="1042"/>
      <c r="AW173" s="1043"/>
      <c r="AX173" s="1042"/>
      <c r="AY173" s="1043"/>
      <c r="AZ173" s="1042"/>
      <c r="BA173" s="1043"/>
      <c r="BB173" s="1042"/>
      <c r="BC173" s="1044"/>
      <c r="BD173" s="433"/>
      <c r="BE173" s="1042"/>
      <c r="BF173" s="1043"/>
      <c r="BG173" s="1042"/>
      <c r="BH173" s="1043"/>
      <c r="BI173" s="1042"/>
      <c r="BJ173" s="1043"/>
      <c r="BK173" s="1042"/>
      <c r="BL173" s="1043"/>
      <c r="BM173" s="1042"/>
      <c r="BN173" s="1043"/>
      <c r="BO173" s="1042"/>
      <c r="BP173" s="1043"/>
      <c r="BQ173" s="1042"/>
      <c r="BR173" s="1043"/>
      <c r="BS173" s="1042"/>
      <c r="BT173" s="1043"/>
      <c r="BU173" s="1042"/>
      <c r="BV173" s="1043"/>
      <c r="BW173" s="1042"/>
      <c r="BX173" s="1043"/>
      <c r="BY173" s="1042"/>
      <c r="BZ173" s="1043"/>
      <c r="CA173" s="1042"/>
      <c r="CB173" s="1043"/>
      <c r="CC173" s="1042"/>
      <c r="CD173" s="1044"/>
      <c r="CE173" s="434"/>
      <c r="CF173" s="1042"/>
      <c r="CG173" s="1043"/>
      <c r="CH173" s="1042"/>
      <c r="CI173" s="1043"/>
      <c r="CJ173" s="1042"/>
      <c r="CK173" s="1043"/>
      <c r="CL173" s="1042"/>
      <c r="CM173" s="1043"/>
      <c r="CN173" s="1042"/>
      <c r="CO173" s="1043"/>
      <c r="CP173" s="1042"/>
      <c r="CQ173" s="1043"/>
      <c r="CR173" s="1042"/>
      <c r="CS173" s="1043"/>
      <c r="CT173" s="1042"/>
      <c r="CU173" s="1043"/>
      <c r="CV173" s="1042"/>
      <c r="CW173" s="1043"/>
      <c r="CX173" s="1042"/>
      <c r="CY173" s="1043"/>
      <c r="CZ173" s="1042"/>
      <c r="DA173" s="1043"/>
      <c r="DB173" s="1042"/>
      <c r="DC173" s="1043"/>
      <c r="DD173" s="1042"/>
      <c r="DE173" s="1044"/>
      <c r="DF173" s="836">
        <f t="shared" si="67"/>
        <v>14</v>
      </c>
      <c r="DG173" s="837">
        <f>IF(DF173=0,"",DF173/DB192)</f>
        <v>0.4375</v>
      </c>
      <c r="DH173" s="544"/>
      <c r="DI173" s="564">
        <v>0</v>
      </c>
      <c r="DJ173" s="564">
        <v>0</v>
      </c>
      <c r="DK173" s="564">
        <v>0</v>
      </c>
      <c r="DL173" s="564">
        <v>0</v>
      </c>
      <c r="DM173" s="564">
        <v>0</v>
      </c>
      <c r="DN173" s="564">
        <v>0</v>
      </c>
      <c r="DO173" s="564">
        <v>0</v>
      </c>
      <c r="DP173" s="564">
        <v>0</v>
      </c>
      <c r="DQ173" s="200">
        <v>0</v>
      </c>
      <c r="DR173" s="200">
        <v>0</v>
      </c>
      <c r="DS173" s="200">
        <v>0</v>
      </c>
      <c r="DT173" s="200">
        <v>0</v>
      </c>
      <c r="DU173" s="200">
        <v>0</v>
      </c>
      <c r="DV173" s="200">
        <v>0</v>
      </c>
      <c r="DW173" s="907"/>
    </row>
    <row r="174" spans="2:127" ht="15.95" customHeight="1">
      <c r="B174" s="629"/>
      <c r="C174" s="1042"/>
      <c r="D174" s="1043"/>
      <c r="E174" s="1042"/>
      <c r="F174" s="1043"/>
      <c r="G174" s="1042"/>
      <c r="H174" s="1043"/>
      <c r="I174" s="1042"/>
      <c r="J174" s="1043"/>
      <c r="K174" s="1042"/>
      <c r="L174" s="1043"/>
      <c r="M174" s="1042"/>
      <c r="N174" s="1043"/>
      <c r="O174" s="1042"/>
      <c r="P174" s="1043"/>
      <c r="Q174" s="1042"/>
      <c r="R174" s="1043"/>
      <c r="S174" s="1042"/>
      <c r="T174" s="1043"/>
      <c r="U174" s="1042"/>
      <c r="V174" s="1043"/>
      <c r="W174" s="1042"/>
      <c r="X174" s="1043"/>
      <c r="Y174" s="1042"/>
      <c r="Z174" s="1043"/>
      <c r="AA174" s="1042"/>
      <c r="AB174" s="1044"/>
      <c r="AC174" s="432"/>
      <c r="AD174" s="1042"/>
      <c r="AE174" s="1043"/>
      <c r="AF174" s="1042"/>
      <c r="AG174" s="1043"/>
      <c r="AH174" s="1042"/>
      <c r="AI174" s="1043"/>
      <c r="AJ174" s="1042"/>
      <c r="AK174" s="1043"/>
      <c r="AL174" s="1042"/>
      <c r="AM174" s="1043"/>
      <c r="AN174" s="1042"/>
      <c r="AO174" s="1043"/>
      <c r="AP174" s="1042"/>
      <c r="AQ174" s="1043"/>
      <c r="AR174" s="1042"/>
      <c r="AS174" s="1043"/>
      <c r="AT174" s="1042"/>
      <c r="AU174" s="1043"/>
      <c r="AV174" s="1042"/>
      <c r="AW174" s="1043"/>
      <c r="AX174" s="1042"/>
      <c r="AY174" s="1043"/>
      <c r="AZ174" s="1042"/>
      <c r="BA174" s="1043"/>
      <c r="BB174" s="1042"/>
      <c r="BC174" s="1044"/>
      <c r="BD174" s="433"/>
      <c r="BE174" s="1042"/>
      <c r="BF174" s="1043"/>
      <c r="BG174" s="1042"/>
      <c r="BH174" s="1043"/>
      <c r="BI174" s="1042"/>
      <c r="BJ174" s="1043"/>
      <c r="BK174" s="1042"/>
      <c r="BL174" s="1043"/>
      <c r="BM174" s="1042"/>
      <c r="BN174" s="1043"/>
      <c r="BO174" s="1042"/>
      <c r="BP174" s="1043"/>
      <c r="BQ174" s="1042"/>
      <c r="BR174" s="1043"/>
      <c r="BS174" s="1042"/>
      <c r="BT174" s="1043"/>
      <c r="BU174" s="1042"/>
      <c r="BV174" s="1043"/>
      <c r="BW174" s="1042"/>
      <c r="BX174" s="1043"/>
      <c r="BY174" s="1042"/>
      <c r="BZ174" s="1043"/>
      <c r="CA174" s="1042"/>
      <c r="CB174" s="1043"/>
      <c r="CC174" s="1042"/>
      <c r="CD174" s="1044"/>
      <c r="CE174" s="434"/>
      <c r="CF174" s="1042"/>
      <c r="CG174" s="1043"/>
      <c r="CH174" s="1042"/>
      <c r="CI174" s="1043"/>
      <c r="CJ174" s="1042"/>
      <c r="CK174" s="1043"/>
      <c r="CL174" s="1042"/>
      <c r="CM174" s="1043"/>
      <c r="CN174" s="1042"/>
      <c r="CO174" s="1043"/>
      <c r="CP174" s="1042"/>
      <c r="CQ174" s="1043"/>
      <c r="CR174" s="1042"/>
      <c r="CS174" s="1043"/>
      <c r="CT174" s="1042"/>
      <c r="CU174" s="1043"/>
      <c r="CV174" s="1042"/>
      <c r="CW174" s="1043"/>
      <c r="CX174" s="1042"/>
      <c r="CY174" s="1043"/>
      <c r="CZ174" s="1042"/>
      <c r="DA174" s="1043"/>
      <c r="DB174" s="1042"/>
      <c r="DC174" s="1043"/>
      <c r="DD174" s="1042"/>
      <c r="DE174" s="1044"/>
      <c r="DF174" s="836">
        <f t="shared" si="67"/>
        <v>0</v>
      </c>
      <c r="DG174" s="837" t="str">
        <f>IF(DF174=0,"",DF174/DB192)</f>
        <v/>
      </c>
      <c r="DH174" s="544"/>
      <c r="DI174" s="564">
        <v>0</v>
      </c>
      <c r="DJ174" s="564">
        <v>0</v>
      </c>
      <c r="DK174" s="564">
        <v>0</v>
      </c>
      <c r="DL174" s="564">
        <v>0</v>
      </c>
      <c r="DM174" s="564">
        <v>0</v>
      </c>
      <c r="DN174" s="564">
        <v>0</v>
      </c>
      <c r="DO174" s="564">
        <v>0</v>
      </c>
      <c r="DP174" s="564">
        <v>0</v>
      </c>
      <c r="DQ174" s="200">
        <v>0</v>
      </c>
      <c r="DR174" s="200">
        <v>0</v>
      </c>
      <c r="DS174" s="200">
        <v>0</v>
      </c>
      <c r="DT174" s="200">
        <v>0</v>
      </c>
      <c r="DU174" s="200">
        <v>0</v>
      </c>
      <c r="DV174" s="200">
        <v>0</v>
      </c>
      <c r="DW174" s="907"/>
    </row>
    <row r="175" spans="2:127" ht="15.95" customHeight="1">
      <c r="B175" s="629"/>
      <c r="C175" s="1042"/>
      <c r="D175" s="1043"/>
      <c r="E175" s="1042"/>
      <c r="F175" s="1043"/>
      <c r="G175" s="1042"/>
      <c r="H175" s="1043"/>
      <c r="I175" s="1042"/>
      <c r="J175" s="1043"/>
      <c r="K175" s="1042"/>
      <c r="L175" s="1043"/>
      <c r="M175" s="1042"/>
      <c r="N175" s="1043"/>
      <c r="O175" s="1042"/>
      <c r="P175" s="1043"/>
      <c r="Q175" s="1042"/>
      <c r="R175" s="1043"/>
      <c r="S175" s="1042"/>
      <c r="T175" s="1043"/>
      <c r="U175" s="1042"/>
      <c r="V175" s="1043"/>
      <c r="W175" s="1042"/>
      <c r="X175" s="1043"/>
      <c r="Y175" s="1042"/>
      <c r="Z175" s="1043"/>
      <c r="AA175" s="1042"/>
      <c r="AB175" s="1044"/>
      <c r="AC175" s="432"/>
      <c r="AD175" s="1042"/>
      <c r="AE175" s="1043"/>
      <c r="AF175" s="1042"/>
      <c r="AG175" s="1043"/>
      <c r="AH175" s="1042"/>
      <c r="AI175" s="1043"/>
      <c r="AJ175" s="1042"/>
      <c r="AK175" s="1043"/>
      <c r="AL175" s="1042"/>
      <c r="AM175" s="1043"/>
      <c r="AN175" s="1042"/>
      <c r="AO175" s="1043"/>
      <c r="AP175" s="1042"/>
      <c r="AQ175" s="1043"/>
      <c r="AR175" s="1042"/>
      <c r="AS175" s="1043"/>
      <c r="AT175" s="1042"/>
      <c r="AU175" s="1043"/>
      <c r="AV175" s="1042"/>
      <c r="AW175" s="1043"/>
      <c r="AX175" s="1042"/>
      <c r="AY175" s="1043"/>
      <c r="AZ175" s="1042"/>
      <c r="BA175" s="1043"/>
      <c r="BB175" s="1042"/>
      <c r="BC175" s="1044"/>
      <c r="BD175" s="433"/>
      <c r="BE175" s="1042"/>
      <c r="BF175" s="1043"/>
      <c r="BG175" s="1042"/>
      <c r="BH175" s="1043"/>
      <c r="BI175" s="1042"/>
      <c r="BJ175" s="1043"/>
      <c r="BK175" s="1042"/>
      <c r="BL175" s="1043"/>
      <c r="BM175" s="1042"/>
      <c r="BN175" s="1043"/>
      <c r="BO175" s="1042"/>
      <c r="BP175" s="1043"/>
      <c r="BQ175" s="1042"/>
      <c r="BR175" s="1043"/>
      <c r="BS175" s="1042"/>
      <c r="BT175" s="1043"/>
      <c r="BU175" s="1042"/>
      <c r="BV175" s="1043"/>
      <c r="BW175" s="1042"/>
      <c r="BX175" s="1043"/>
      <c r="BY175" s="1042"/>
      <c r="BZ175" s="1043"/>
      <c r="CA175" s="1042"/>
      <c r="CB175" s="1043"/>
      <c r="CC175" s="1042"/>
      <c r="CD175" s="1044"/>
      <c r="CE175" s="434"/>
      <c r="CF175" s="1042"/>
      <c r="CG175" s="1043"/>
      <c r="CH175" s="1042"/>
      <c r="CI175" s="1043"/>
      <c r="CJ175" s="1042"/>
      <c r="CK175" s="1043"/>
      <c r="CL175" s="1042"/>
      <c r="CM175" s="1043"/>
      <c r="CN175" s="1042"/>
      <c r="CO175" s="1043"/>
      <c r="CP175" s="1042"/>
      <c r="CQ175" s="1043"/>
      <c r="CR175" s="1042"/>
      <c r="CS175" s="1043"/>
      <c r="CT175" s="1042"/>
      <c r="CU175" s="1043"/>
      <c r="CV175" s="1042"/>
      <c r="CW175" s="1043"/>
      <c r="CX175" s="1042"/>
      <c r="CY175" s="1043"/>
      <c r="CZ175" s="1042"/>
      <c r="DA175" s="1043"/>
      <c r="DB175" s="1042"/>
      <c r="DC175" s="1043"/>
      <c r="DD175" s="1042"/>
      <c r="DE175" s="1044"/>
      <c r="DF175" s="836">
        <f t="shared" si="67"/>
        <v>0</v>
      </c>
      <c r="DG175" s="837" t="str">
        <f>IF(DF175=0,"",DF175/DB192)</f>
        <v/>
      </c>
      <c r="DH175" s="544"/>
      <c r="DI175" s="564">
        <v>0</v>
      </c>
      <c r="DJ175" s="564">
        <v>0</v>
      </c>
      <c r="DK175" s="564">
        <v>0</v>
      </c>
      <c r="DL175" s="564">
        <v>0</v>
      </c>
      <c r="DM175" s="564">
        <v>0</v>
      </c>
      <c r="DN175" s="564">
        <v>0</v>
      </c>
      <c r="DO175" s="564">
        <v>0</v>
      </c>
      <c r="DP175" s="564">
        <v>0</v>
      </c>
      <c r="DQ175" s="200">
        <v>0</v>
      </c>
      <c r="DR175" s="200">
        <v>0</v>
      </c>
      <c r="DS175" s="200">
        <v>0</v>
      </c>
      <c r="DT175" s="200">
        <v>0</v>
      </c>
      <c r="DU175" s="200">
        <v>0</v>
      </c>
      <c r="DV175" s="200">
        <v>0</v>
      </c>
      <c r="DW175" s="907"/>
    </row>
    <row r="176" spans="2:127" ht="15.95" customHeight="1">
      <c r="B176" s="629"/>
      <c r="C176" s="1042"/>
      <c r="D176" s="1043"/>
      <c r="E176" s="1042"/>
      <c r="F176" s="1043"/>
      <c r="G176" s="1042"/>
      <c r="H176" s="1043"/>
      <c r="I176" s="1042"/>
      <c r="J176" s="1043"/>
      <c r="K176" s="1042"/>
      <c r="L176" s="1043"/>
      <c r="M176" s="1042"/>
      <c r="N176" s="1043"/>
      <c r="O176" s="1042"/>
      <c r="P176" s="1043"/>
      <c r="Q176" s="1042"/>
      <c r="R176" s="1043"/>
      <c r="S176" s="1042"/>
      <c r="T176" s="1043"/>
      <c r="U176" s="1042"/>
      <c r="V176" s="1043"/>
      <c r="W176" s="1042"/>
      <c r="X176" s="1043"/>
      <c r="Y176" s="1042"/>
      <c r="Z176" s="1043"/>
      <c r="AA176" s="1042"/>
      <c r="AB176" s="1044"/>
      <c r="AC176" s="432"/>
      <c r="AD176" s="1042"/>
      <c r="AE176" s="1043"/>
      <c r="AF176" s="1042"/>
      <c r="AG176" s="1043"/>
      <c r="AH176" s="1042"/>
      <c r="AI176" s="1043"/>
      <c r="AJ176" s="1042"/>
      <c r="AK176" s="1043"/>
      <c r="AL176" s="1042"/>
      <c r="AM176" s="1043"/>
      <c r="AN176" s="1042"/>
      <c r="AO176" s="1043"/>
      <c r="AP176" s="1042"/>
      <c r="AQ176" s="1043"/>
      <c r="AR176" s="1042"/>
      <c r="AS176" s="1043"/>
      <c r="AT176" s="1042"/>
      <c r="AU176" s="1043"/>
      <c r="AV176" s="1042"/>
      <c r="AW176" s="1043"/>
      <c r="AX176" s="1042"/>
      <c r="AY176" s="1043"/>
      <c r="AZ176" s="1042"/>
      <c r="BA176" s="1043"/>
      <c r="BB176" s="1042"/>
      <c r="BC176" s="1044"/>
      <c r="BD176" s="433"/>
      <c r="BE176" s="1042"/>
      <c r="BF176" s="1043"/>
      <c r="BG176" s="1042"/>
      <c r="BH176" s="1043"/>
      <c r="BI176" s="1042"/>
      <c r="BJ176" s="1043"/>
      <c r="BK176" s="1042"/>
      <c r="BL176" s="1043"/>
      <c r="BM176" s="1042"/>
      <c r="BN176" s="1043"/>
      <c r="BO176" s="1042"/>
      <c r="BP176" s="1043"/>
      <c r="BQ176" s="1042"/>
      <c r="BR176" s="1043"/>
      <c r="BS176" s="1042"/>
      <c r="BT176" s="1043"/>
      <c r="BU176" s="1042"/>
      <c r="BV176" s="1043"/>
      <c r="BW176" s="1042"/>
      <c r="BX176" s="1043"/>
      <c r="BY176" s="1042"/>
      <c r="BZ176" s="1043"/>
      <c r="CA176" s="1042"/>
      <c r="CB176" s="1043"/>
      <c r="CC176" s="1042"/>
      <c r="CD176" s="1044"/>
      <c r="CE176" s="434"/>
      <c r="CF176" s="1042"/>
      <c r="CG176" s="1043"/>
      <c r="CH176" s="1042"/>
      <c r="CI176" s="1043"/>
      <c r="CJ176" s="1042"/>
      <c r="CK176" s="1043"/>
      <c r="CL176" s="1042"/>
      <c r="CM176" s="1043"/>
      <c r="CN176" s="1042"/>
      <c r="CO176" s="1043"/>
      <c r="CP176" s="1042"/>
      <c r="CQ176" s="1043"/>
      <c r="CR176" s="1042"/>
      <c r="CS176" s="1043"/>
      <c r="CT176" s="1042"/>
      <c r="CU176" s="1043"/>
      <c r="CV176" s="1042"/>
      <c r="CW176" s="1043"/>
      <c r="CX176" s="1042"/>
      <c r="CY176" s="1043"/>
      <c r="CZ176" s="1042"/>
      <c r="DA176" s="1043"/>
      <c r="DB176" s="1042"/>
      <c r="DC176" s="1043"/>
      <c r="DD176" s="1042"/>
      <c r="DE176" s="1044"/>
      <c r="DF176" s="836">
        <f t="shared" si="67"/>
        <v>0</v>
      </c>
      <c r="DG176" s="837" t="str">
        <f>IF(DF176=0,"",DF176/DB192)</f>
        <v/>
      </c>
      <c r="DH176" s="544"/>
      <c r="DI176" s="564">
        <v>0</v>
      </c>
      <c r="DJ176" s="564">
        <v>0</v>
      </c>
      <c r="DK176" s="564">
        <v>0</v>
      </c>
      <c r="DL176" s="564">
        <v>0</v>
      </c>
      <c r="DM176" s="564">
        <v>0</v>
      </c>
      <c r="DN176" s="564">
        <v>0</v>
      </c>
      <c r="DO176" s="564">
        <v>0</v>
      </c>
      <c r="DP176" s="564">
        <v>0</v>
      </c>
      <c r="DQ176" s="200">
        <v>0</v>
      </c>
      <c r="DR176" s="200">
        <v>0</v>
      </c>
      <c r="DS176" s="200">
        <v>0</v>
      </c>
      <c r="DT176" s="200">
        <v>0</v>
      </c>
      <c r="DU176" s="200">
        <v>0</v>
      </c>
      <c r="DV176" s="200">
        <v>0</v>
      </c>
      <c r="DW176" s="907"/>
    </row>
    <row r="177" spans="2:127" ht="15.95" customHeight="1">
      <c r="B177" s="629"/>
      <c r="C177" s="1042"/>
      <c r="D177" s="1043"/>
      <c r="E177" s="1042"/>
      <c r="F177" s="1043"/>
      <c r="G177" s="1042"/>
      <c r="H177" s="1043"/>
      <c r="I177" s="1042"/>
      <c r="J177" s="1043"/>
      <c r="K177" s="1042"/>
      <c r="L177" s="1043"/>
      <c r="M177" s="1042"/>
      <c r="N177" s="1043"/>
      <c r="O177" s="1042"/>
      <c r="P177" s="1043"/>
      <c r="Q177" s="1042"/>
      <c r="R177" s="1043"/>
      <c r="S177" s="1042"/>
      <c r="T177" s="1043"/>
      <c r="U177" s="1042"/>
      <c r="V177" s="1043"/>
      <c r="W177" s="1042"/>
      <c r="X177" s="1043"/>
      <c r="Y177" s="1042"/>
      <c r="Z177" s="1043"/>
      <c r="AA177" s="1042"/>
      <c r="AB177" s="1044"/>
      <c r="AC177" s="432"/>
      <c r="AD177" s="1042"/>
      <c r="AE177" s="1043"/>
      <c r="AF177" s="1042"/>
      <c r="AG177" s="1043"/>
      <c r="AH177" s="1042"/>
      <c r="AI177" s="1043"/>
      <c r="AJ177" s="1042"/>
      <c r="AK177" s="1043"/>
      <c r="AL177" s="1042"/>
      <c r="AM177" s="1043"/>
      <c r="AN177" s="1042"/>
      <c r="AO177" s="1043"/>
      <c r="AP177" s="1042"/>
      <c r="AQ177" s="1043"/>
      <c r="AR177" s="1042"/>
      <c r="AS177" s="1043"/>
      <c r="AT177" s="1042"/>
      <c r="AU177" s="1043"/>
      <c r="AV177" s="1042"/>
      <c r="AW177" s="1043"/>
      <c r="AX177" s="1042"/>
      <c r="AY177" s="1043"/>
      <c r="AZ177" s="1042"/>
      <c r="BA177" s="1043"/>
      <c r="BB177" s="1042"/>
      <c r="BC177" s="1044"/>
      <c r="BD177" s="433"/>
      <c r="BE177" s="1042"/>
      <c r="BF177" s="1043"/>
      <c r="BG177" s="1042"/>
      <c r="BH177" s="1043"/>
      <c r="BI177" s="1042"/>
      <c r="BJ177" s="1043"/>
      <c r="BK177" s="1042"/>
      <c r="BL177" s="1043"/>
      <c r="BM177" s="1042"/>
      <c r="BN177" s="1043"/>
      <c r="BO177" s="1042"/>
      <c r="BP177" s="1043"/>
      <c r="BQ177" s="1042"/>
      <c r="BR177" s="1043"/>
      <c r="BS177" s="1042"/>
      <c r="BT177" s="1043"/>
      <c r="BU177" s="1042"/>
      <c r="BV177" s="1043"/>
      <c r="BW177" s="1042"/>
      <c r="BX177" s="1043"/>
      <c r="BY177" s="1042"/>
      <c r="BZ177" s="1043"/>
      <c r="CA177" s="1042"/>
      <c r="CB177" s="1043"/>
      <c r="CC177" s="1042"/>
      <c r="CD177" s="1044"/>
      <c r="CE177" s="434"/>
      <c r="CF177" s="1042"/>
      <c r="CG177" s="1043"/>
      <c r="CH177" s="1042"/>
      <c r="CI177" s="1043"/>
      <c r="CJ177" s="1042"/>
      <c r="CK177" s="1043"/>
      <c r="CL177" s="1042"/>
      <c r="CM177" s="1043"/>
      <c r="CN177" s="1042"/>
      <c r="CO177" s="1043"/>
      <c r="CP177" s="1042"/>
      <c r="CQ177" s="1043"/>
      <c r="CR177" s="1042"/>
      <c r="CS177" s="1043"/>
      <c r="CT177" s="1042"/>
      <c r="CU177" s="1043"/>
      <c r="CV177" s="1042"/>
      <c r="CW177" s="1043"/>
      <c r="CX177" s="1042"/>
      <c r="CY177" s="1043"/>
      <c r="CZ177" s="1042"/>
      <c r="DA177" s="1043"/>
      <c r="DB177" s="1042"/>
      <c r="DC177" s="1043"/>
      <c r="DD177" s="1042"/>
      <c r="DE177" s="1044"/>
      <c r="DF177" s="836">
        <f t="shared" si="67"/>
        <v>0</v>
      </c>
      <c r="DG177" s="837" t="str">
        <f>IF(DF177=0,"",DF177/DB192)</f>
        <v/>
      </c>
      <c r="DH177" s="544"/>
      <c r="DI177" s="564">
        <v>0</v>
      </c>
      <c r="DJ177" s="564">
        <v>0</v>
      </c>
      <c r="DK177" s="564">
        <v>0</v>
      </c>
      <c r="DL177" s="564">
        <v>0</v>
      </c>
      <c r="DM177" s="564">
        <v>0</v>
      </c>
      <c r="DN177" s="564">
        <v>0</v>
      </c>
      <c r="DO177" s="564">
        <v>0</v>
      </c>
      <c r="DP177" s="564">
        <v>0</v>
      </c>
      <c r="DQ177" s="200">
        <v>0</v>
      </c>
      <c r="DR177" s="200">
        <v>0</v>
      </c>
      <c r="DS177" s="200">
        <v>0</v>
      </c>
      <c r="DT177" s="200">
        <v>0</v>
      </c>
      <c r="DU177" s="200">
        <v>0</v>
      </c>
      <c r="DV177" s="200">
        <v>0</v>
      </c>
      <c r="DW177" s="907"/>
    </row>
    <row r="178" spans="2:127" ht="15.95" customHeight="1">
      <c r="B178" s="629"/>
      <c r="C178" s="1042"/>
      <c r="D178" s="1043"/>
      <c r="E178" s="1042"/>
      <c r="F178" s="1043"/>
      <c r="G178" s="1042"/>
      <c r="H178" s="1043"/>
      <c r="I178" s="1042"/>
      <c r="J178" s="1043"/>
      <c r="K178" s="1042"/>
      <c r="L178" s="1043"/>
      <c r="M178" s="1042"/>
      <c r="N178" s="1043"/>
      <c r="O178" s="1042"/>
      <c r="P178" s="1043"/>
      <c r="Q178" s="1042"/>
      <c r="R178" s="1043"/>
      <c r="S178" s="1042"/>
      <c r="T178" s="1043"/>
      <c r="U178" s="1042"/>
      <c r="V178" s="1043"/>
      <c r="W178" s="1042"/>
      <c r="X178" s="1043"/>
      <c r="Y178" s="1042"/>
      <c r="Z178" s="1043"/>
      <c r="AA178" s="1042"/>
      <c r="AB178" s="1044"/>
      <c r="AC178" s="432"/>
      <c r="AD178" s="1042"/>
      <c r="AE178" s="1043"/>
      <c r="AF178" s="1042"/>
      <c r="AG178" s="1043"/>
      <c r="AH178" s="1042"/>
      <c r="AI178" s="1043"/>
      <c r="AJ178" s="1042"/>
      <c r="AK178" s="1043"/>
      <c r="AL178" s="1042"/>
      <c r="AM178" s="1043"/>
      <c r="AN178" s="1042"/>
      <c r="AO178" s="1043"/>
      <c r="AP178" s="1042"/>
      <c r="AQ178" s="1043"/>
      <c r="AR178" s="1042"/>
      <c r="AS178" s="1043"/>
      <c r="AT178" s="1042"/>
      <c r="AU178" s="1043"/>
      <c r="AV178" s="1042"/>
      <c r="AW178" s="1043"/>
      <c r="AX178" s="1042"/>
      <c r="AY178" s="1043"/>
      <c r="AZ178" s="1042"/>
      <c r="BA178" s="1043"/>
      <c r="BB178" s="1042"/>
      <c r="BC178" s="1044"/>
      <c r="BD178" s="433"/>
      <c r="BE178" s="1042"/>
      <c r="BF178" s="1043"/>
      <c r="BG178" s="1042"/>
      <c r="BH178" s="1043"/>
      <c r="BI178" s="1042"/>
      <c r="BJ178" s="1043"/>
      <c r="BK178" s="1042"/>
      <c r="BL178" s="1043"/>
      <c r="BM178" s="1042"/>
      <c r="BN178" s="1043"/>
      <c r="BO178" s="1042"/>
      <c r="BP178" s="1043"/>
      <c r="BQ178" s="1042"/>
      <c r="BR178" s="1043"/>
      <c r="BS178" s="1042"/>
      <c r="BT178" s="1043"/>
      <c r="BU178" s="1042"/>
      <c r="BV178" s="1043"/>
      <c r="BW178" s="1042"/>
      <c r="BX178" s="1043"/>
      <c r="BY178" s="1042"/>
      <c r="BZ178" s="1043"/>
      <c r="CA178" s="1042"/>
      <c r="CB178" s="1043"/>
      <c r="CC178" s="1042"/>
      <c r="CD178" s="1044"/>
      <c r="CE178" s="434"/>
      <c r="CF178" s="1042"/>
      <c r="CG178" s="1043"/>
      <c r="CH178" s="1042"/>
      <c r="CI178" s="1043"/>
      <c r="CJ178" s="1042"/>
      <c r="CK178" s="1043"/>
      <c r="CL178" s="1042"/>
      <c r="CM178" s="1043"/>
      <c r="CN178" s="1042"/>
      <c r="CO178" s="1043"/>
      <c r="CP178" s="1042"/>
      <c r="CQ178" s="1043"/>
      <c r="CR178" s="1042"/>
      <c r="CS178" s="1043"/>
      <c r="CT178" s="1042"/>
      <c r="CU178" s="1043"/>
      <c r="CV178" s="1042"/>
      <c r="CW178" s="1043"/>
      <c r="CX178" s="1042"/>
      <c r="CY178" s="1043"/>
      <c r="CZ178" s="1042"/>
      <c r="DA178" s="1043"/>
      <c r="DB178" s="1042"/>
      <c r="DC178" s="1043"/>
      <c r="DD178" s="1042"/>
      <c r="DE178" s="1044"/>
      <c r="DF178" s="836">
        <f t="shared" si="67"/>
        <v>0</v>
      </c>
      <c r="DG178" s="837" t="str">
        <f>IF(DF178=0,"",DF178/DB192)</f>
        <v/>
      </c>
      <c r="DH178" s="544"/>
      <c r="DI178" s="564">
        <v>0</v>
      </c>
      <c r="DJ178" s="564">
        <v>0</v>
      </c>
      <c r="DK178" s="564">
        <v>0</v>
      </c>
      <c r="DL178" s="564">
        <v>0</v>
      </c>
      <c r="DM178" s="564">
        <v>0</v>
      </c>
      <c r="DN178" s="564">
        <v>0</v>
      </c>
      <c r="DO178" s="564">
        <v>0</v>
      </c>
      <c r="DP178" s="564">
        <v>0</v>
      </c>
      <c r="DQ178" s="200">
        <v>0</v>
      </c>
      <c r="DR178" s="200">
        <v>0</v>
      </c>
      <c r="DS178" s="200">
        <v>0</v>
      </c>
      <c r="DT178" s="200">
        <v>0</v>
      </c>
      <c r="DU178" s="200">
        <v>0</v>
      </c>
      <c r="DV178" s="200">
        <v>0</v>
      </c>
      <c r="DW178" s="907"/>
    </row>
    <row r="179" spans="2:127" ht="15.95" customHeight="1">
      <c r="B179" s="629"/>
      <c r="C179" s="1042"/>
      <c r="D179" s="1043"/>
      <c r="E179" s="1042"/>
      <c r="F179" s="1043"/>
      <c r="G179" s="1042"/>
      <c r="H179" s="1043"/>
      <c r="I179" s="1042"/>
      <c r="J179" s="1043"/>
      <c r="K179" s="1042"/>
      <c r="L179" s="1043"/>
      <c r="M179" s="1042"/>
      <c r="N179" s="1043"/>
      <c r="O179" s="1042"/>
      <c r="P179" s="1043"/>
      <c r="Q179" s="1042"/>
      <c r="R179" s="1043"/>
      <c r="S179" s="1042"/>
      <c r="T179" s="1043"/>
      <c r="U179" s="1042"/>
      <c r="V179" s="1043"/>
      <c r="W179" s="1042"/>
      <c r="X179" s="1043"/>
      <c r="Y179" s="1042"/>
      <c r="Z179" s="1043"/>
      <c r="AA179" s="1042"/>
      <c r="AB179" s="1044"/>
      <c r="AC179" s="432"/>
      <c r="AD179" s="1042"/>
      <c r="AE179" s="1043"/>
      <c r="AF179" s="1042"/>
      <c r="AG179" s="1043"/>
      <c r="AH179" s="1042"/>
      <c r="AI179" s="1043"/>
      <c r="AJ179" s="1042"/>
      <c r="AK179" s="1043"/>
      <c r="AL179" s="1042"/>
      <c r="AM179" s="1043"/>
      <c r="AN179" s="1042"/>
      <c r="AO179" s="1043"/>
      <c r="AP179" s="1042"/>
      <c r="AQ179" s="1043"/>
      <c r="AR179" s="1042"/>
      <c r="AS179" s="1043"/>
      <c r="AT179" s="1042"/>
      <c r="AU179" s="1043"/>
      <c r="AV179" s="1042"/>
      <c r="AW179" s="1043"/>
      <c r="AX179" s="1042"/>
      <c r="AY179" s="1043"/>
      <c r="AZ179" s="1042"/>
      <c r="BA179" s="1043"/>
      <c r="BB179" s="1042"/>
      <c r="BC179" s="1044"/>
      <c r="BD179" s="433"/>
      <c r="BE179" s="1042"/>
      <c r="BF179" s="1043"/>
      <c r="BG179" s="1042"/>
      <c r="BH179" s="1043"/>
      <c r="BI179" s="1042"/>
      <c r="BJ179" s="1043"/>
      <c r="BK179" s="1042"/>
      <c r="BL179" s="1043"/>
      <c r="BM179" s="1042"/>
      <c r="BN179" s="1043"/>
      <c r="BO179" s="1042"/>
      <c r="BP179" s="1043"/>
      <c r="BQ179" s="1042"/>
      <c r="BR179" s="1043"/>
      <c r="BS179" s="1042"/>
      <c r="BT179" s="1043"/>
      <c r="BU179" s="1042"/>
      <c r="BV179" s="1043"/>
      <c r="BW179" s="1042"/>
      <c r="BX179" s="1043"/>
      <c r="BY179" s="1042"/>
      <c r="BZ179" s="1043"/>
      <c r="CA179" s="1042"/>
      <c r="CB179" s="1043"/>
      <c r="CC179" s="1042"/>
      <c r="CD179" s="1044"/>
      <c r="CE179" s="434"/>
      <c r="CF179" s="1042"/>
      <c r="CG179" s="1043"/>
      <c r="CH179" s="1042"/>
      <c r="CI179" s="1043"/>
      <c r="CJ179" s="1042"/>
      <c r="CK179" s="1043"/>
      <c r="CL179" s="1042"/>
      <c r="CM179" s="1043"/>
      <c r="CN179" s="1042"/>
      <c r="CO179" s="1043"/>
      <c r="CP179" s="1042"/>
      <c r="CQ179" s="1043"/>
      <c r="CR179" s="1042"/>
      <c r="CS179" s="1043"/>
      <c r="CT179" s="1042"/>
      <c r="CU179" s="1043"/>
      <c r="CV179" s="1042"/>
      <c r="CW179" s="1043"/>
      <c r="CX179" s="1042"/>
      <c r="CY179" s="1043"/>
      <c r="CZ179" s="1042"/>
      <c r="DA179" s="1043"/>
      <c r="DB179" s="1042"/>
      <c r="DC179" s="1043"/>
      <c r="DD179" s="1042"/>
      <c r="DE179" s="1044"/>
      <c r="DF179" s="836">
        <f t="shared" si="67"/>
        <v>0</v>
      </c>
      <c r="DG179" s="837" t="str">
        <f>IF(DF179=0,"",DF179/DB192)</f>
        <v/>
      </c>
      <c r="DH179" s="544"/>
      <c r="DI179" s="564">
        <v>0</v>
      </c>
      <c r="DJ179" s="564">
        <v>0</v>
      </c>
      <c r="DK179" s="564">
        <v>0</v>
      </c>
      <c r="DL179" s="564">
        <v>0</v>
      </c>
      <c r="DM179" s="564">
        <v>0</v>
      </c>
      <c r="DN179" s="564">
        <v>0</v>
      </c>
      <c r="DO179" s="564">
        <v>0</v>
      </c>
      <c r="DP179" s="564">
        <v>0</v>
      </c>
      <c r="DQ179" s="200">
        <v>0</v>
      </c>
      <c r="DR179" s="200">
        <v>0</v>
      </c>
      <c r="DS179" s="200">
        <v>0</v>
      </c>
      <c r="DT179" s="200">
        <v>0</v>
      </c>
      <c r="DU179" s="200">
        <v>0</v>
      </c>
      <c r="DV179" s="200">
        <v>0</v>
      </c>
      <c r="DW179" s="907"/>
    </row>
    <row r="180" spans="2:127" ht="15.95" customHeight="1">
      <c r="B180" s="629"/>
      <c r="C180" s="1042"/>
      <c r="D180" s="1043"/>
      <c r="E180" s="1042"/>
      <c r="F180" s="1043"/>
      <c r="G180" s="1042"/>
      <c r="H180" s="1043"/>
      <c r="I180" s="1042"/>
      <c r="J180" s="1043"/>
      <c r="K180" s="1042"/>
      <c r="L180" s="1043"/>
      <c r="M180" s="1042"/>
      <c r="N180" s="1043"/>
      <c r="O180" s="1042"/>
      <c r="P180" s="1043"/>
      <c r="Q180" s="1042"/>
      <c r="R180" s="1043"/>
      <c r="S180" s="1042"/>
      <c r="T180" s="1043"/>
      <c r="U180" s="1042"/>
      <c r="V180" s="1043"/>
      <c r="W180" s="1042"/>
      <c r="X180" s="1043"/>
      <c r="Y180" s="1042"/>
      <c r="Z180" s="1043"/>
      <c r="AA180" s="1042"/>
      <c r="AB180" s="1044"/>
      <c r="AC180" s="432"/>
      <c r="AD180" s="1042"/>
      <c r="AE180" s="1043"/>
      <c r="AF180" s="1042"/>
      <c r="AG180" s="1043"/>
      <c r="AH180" s="1042"/>
      <c r="AI180" s="1043"/>
      <c r="AJ180" s="1042"/>
      <c r="AK180" s="1043"/>
      <c r="AL180" s="1042"/>
      <c r="AM180" s="1043"/>
      <c r="AN180" s="1042"/>
      <c r="AO180" s="1043"/>
      <c r="AP180" s="1042"/>
      <c r="AQ180" s="1043"/>
      <c r="AR180" s="1042"/>
      <c r="AS180" s="1043"/>
      <c r="AT180" s="1042"/>
      <c r="AU180" s="1043"/>
      <c r="AV180" s="1042"/>
      <c r="AW180" s="1043"/>
      <c r="AX180" s="1042"/>
      <c r="AY180" s="1043"/>
      <c r="AZ180" s="1042"/>
      <c r="BA180" s="1043"/>
      <c r="BB180" s="1042"/>
      <c r="BC180" s="1044"/>
      <c r="BD180" s="433"/>
      <c r="BE180" s="1042"/>
      <c r="BF180" s="1043"/>
      <c r="BG180" s="1042"/>
      <c r="BH180" s="1043"/>
      <c r="BI180" s="1042"/>
      <c r="BJ180" s="1043"/>
      <c r="BK180" s="1042"/>
      <c r="BL180" s="1043"/>
      <c r="BM180" s="1042"/>
      <c r="BN180" s="1043"/>
      <c r="BO180" s="1042"/>
      <c r="BP180" s="1043"/>
      <c r="BQ180" s="1042"/>
      <c r="BR180" s="1043"/>
      <c r="BS180" s="1042"/>
      <c r="BT180" s="1043"/>
      <c r="BU180" s="1042"/>
      <c r="BV180" s="1043"/>
      <c r="BW180" s="1042"/>
      <c r="BX180" s="1043"/>
      <c r="BY180" s="1042"/>
      <c r="BZ180" s="1043"/>
      <c r="CA180" s="1042"/>
      <c r="CB180" s="1043"/>
      <c r="CC180" s="1042"/>
      <c r="CD180" s="1044"/>
      <c r="CE180" s="434"/>
      <c r="CF180" s="1042"/>
      <c r="CG180" s="1043"/>
      <c r="CH180" s="1042"/>
      <c r="CI180" s="1043"/>
      <c r="CJ180" s="1042"/>
      <c r="CK180" s="1043"/>
      <c r="CL180" s="1042"/>
      <c r="CM180" s="1043"/>
      <c r="CN180" s="1042"/>
      <c r="CO180" s="1043"/>
      <c r="CP180" s="1042"/>
      <c r="CQ180" s="1043"/>
      <c r="CR180" s="1042"/>
      <c r="CS180" s="1043"/>
      <c r="CT180" s="1042"/>
      <c r="CU180" s="1043"/>
      <c r="CV180" s="1042"/>
      <c r="CW180" s="1043"/>
      <c r="CX180" s="1042"/>
      <c r="CY180" s="1043"/>
      <c r="CZ180" s="1042"/>
      <c r="DA180" s="1043"/>
      <c r="DB180" s="1042"/>
      <c r="DC180" s="1043"/>
      <c r="DD180" s="1042"/>
      <c r="DE180" s="1044"/>
      <c r="DF180" s="836">
        <f t="shared" si="67"/>
        <v>0</v>
      </c>
      <c r="DG180" s="837" t="str">
        <f>IF(DF180=0,"",DF180/DB192)</f>
        <v/>
      </c>
      <c r="DH180" s="544"/>
      <c r="DI180" s="564">
        <v>0</v>
      </c>
      <c r="DJ180" s="564">
        <v>0</v>
      </c>
      <c r="DK180" s="564">
        <v>0</v>
      </c>
      <c r="DL180" s="564">
        <v>0</v>
      </c>
      <c r="DM180" s="564">
        <v>0</v>
      </c>
      <c r="DN180" s="564">
        <v>0</v>
      </c>
      <c r="DO180" s="564">
        <v>0</v>
      </c>
      <c r="DP180" s="564">
        <v>0</v>
      </c>
      <c r="DQ180" s="200">
        <v>0</v>
      </c>
      <c r="DR180" s="200">
        <v>0</v>
      </c>
      <c r="DS180" s="200">
        <v>0</v>
      </c>
      <c r="DT180" s="200">
        <v>0</v>
      </c>
      <c r="DU180" s="200">
        <v>0</v>
      </c>
      <c r="DV180" s="200">
        <v>0</v>
      </c>
      <c r="DW180" s="907"/>
    </row>
    <row r="181" spans="2:127" ht="15.95" customHeight="1">
      <c r="B181" s="629"/>
      <c r="C181" s="1042"/>
      <c r="D181" s="1043"/>
      <c r="E181" s="1042"/>
      <c r="F181" s="1043"/>
      <c r="G181" s="1042"/>
      <c r="H181" s="1043"/>
      <c r="I181" s="1042"/>
      <c r="J181" s="1043"/>
      <c r="K181" s="1042"/>
      <c r="L181" s="1043"/>
      <c r="M181" s="1042"/>
      <c r="N181" s="1043"/>
      <c r="O181" s="1042"/>
      <c r="P181" s="1043"/>
      <c r="Q181" s="1042"/>
      <c r="R181" s="1043"/>
      <c r="S181" s="1042"/>
      <c r="T181" s="1043"/>
      <c r="U181" s="1042"/>
      <c r="V181" s="1043"/>
      <c r="W181" s="1042"/>
      <c r="X181" s="1043"/>
      <c r="Y181" s="1042"/>
      <c r="Z181" s="1043"/>
      <c r="AA181" s="1042"/>
      <c r="AB181" s="1044"/>
      <c r="AC181" s="432"/>
      <c r="AD181" s="1042"/>
      <c r="AE181" s="1043"/>
      <c r="AF181" s="1042"/>
      <c r="AG181" s="1043"/>
      <c r="AH181" s="1042"/>
      <c r="AI181" s="1043"/>
      <c r="AJ181" s="1042"/>
      <c r="AK181" s="1043"/>
      <c r="AL181" s="1042"/>
      <c r="AM181" s="1043"/>
      <c r="AN181" s="1042"/>
      <c r="AO181" s="1043"/>
      <c r="AP181" s="1042"/>
      <c r="AQ181" s="1043"/>
      <c r="AR181" s="1042"/>
      <c r="AS181" s="1043"/>
      <c r="AT181" s="1042"/>
      <c r="AU181" s="1043"/>
      <c r="AV181" s="1042"/>
      <c r="AW181" s="1043"/>
      <c r="AX181" s="1042"/>
      <c r="AY181" s="1043"/>
      <c r="AZ181" s="1042"/>
      <c r="BA181" s="1043"/>
      <c r="BB181" s="1042"/>
      <c r="BC181" s="1044"/>
      <c r="BD181" s="433"/>
      <c r="BE181" s="1042"/>
      <c r="BF181" s="1043"/>
      <c r="BG181" s="1042"/>
      <c r="BH181" s="1043"/>
      <c r="BI181" s="1042"/>
      <c r="BJ181" s="1043"/>
      <c r="BK181" s="1042"/>
      <c r="BL181" s="1043"/>
      <c r="BM181" s="1042"/>
      <c r="BN181" s="1043"/>
      <c r="BO181" s="1042"/>
      <c r="BP181" s="1043"/>
      <c r="BQ181" s="1042"/>
      <c r="BR181" s="1043"/>
      <c r="BS181" s="1042"/>
      <c r="BT181" s="1043"/>
      <c r="BU181" s="1042"/>
      <c r="BV181" s="1043"/>
      <c r="BW181" s="1042"/>
      <c r="BX181" s="1043"/>
      <c r="BY181" s="1042"/>
      <c r="BZ181" s="1043"/>
      <c r="CA181" s="1042"/>
      <c r="CB181" s="1043"/>
      <c r="CC181" s="1042"/>
      <c r="CD181" s="1044"/>
      <c r="CE181" s="434"/>
      <c r="CF181" s="1042"/>
      <c r="CG181" s="1043"/>
      <c r="CH181" s="1042"/>
      <c r="CI181" s="1043"/>
      <c r="CJ181" s="1042"/>
      <c r="CK181" s="1043"/>
      <c r="CL181" s="1042"/>
      <c r="CM181" s="1043"/>
      <c r="CN181" s="1042"/>
      <c r="CO181" s="1043"/>
      <c r="CP181" s="1042"/>
      <c r="CQ181" s="1043"/>
      <c r="CR181" s="1042"/>
      <c r="CS181" s="1043"/>
      <c r="CT181" s="1042"/>
      <c r="CU181" s="1043"/>
      <c r="CV181" s="1042"/>
      <c r="CW181" s="1043"/>
      <c r="CX181" s="1042"/>
      <c r="CY181" s="1043"/>
      <c r="CZ181" s="1042"/>
      <c r="DA181" s="1043"/>
      <c r="DB181" s="1042"/>
      <c r="DC181" s="1043"/>
      <c r="DD181" s="1042"/>
      <c r="DE181" s="1044"/>
      <c r="DF181" s="836">
        <f t="shared" si="67"/>
        <v>0</v>
      </c>
      <c r="DG181" s="837" t="str">
        <f>IF(DF181=0,"",DF181/DB192)</f>
        <v/>
      </c>
      <c r="DH181" s="544"/>
      <c r="DI181" s="564">
        <v>0</v>
      </c>
      <c r="DJ181" s="564">
        <v>0</v>
      </c>
      <c r="DK181" s="564">
        <v>0</v>
      </c>
      <c r="DL181" s="564">
        <v>0</v>
      </c>
      <c r="DM181" s="564">
        <v>0</v>
      </c>
      <c r="DN181" s="564">
        <v>0</v>
      </c>
      <c r="DO181" s="564">
        <v>0</v>
      </c>
      <c r="DP181" s="564">
        <v>0</v>
      </c>
      <c r="DQ181" s="200">
        <v>0</v>
      </c>
      <c r="DR181" s="200">
        <v>0</v>
      </c>
      <c r="DS181" s="200">
        <v>0</v>
      </c>
      <c r="DT181" s="200">
        <v>0</v>
      </c>
      <c r="DU181" s="200">
        <v>0</v>
      </c>
      <c r="DV181" s="200">
        <v>0</v>
      </c>
      <c r="DW181" s="907"/>
    </row>
    <row r="182" spans="2:127" ht="15.95" customHeight="1">
      <c r="B182" s="629"/>
      <c r="C182" s="1042"/>
      <c r="D182" s="1043"/>
      <c r="E182" s="1042"/>
      <c r="F182" s="1043"/>
      <c r="G182" s="1042"/>
      <c r="H182" s="1043"/>
      <c r="I182" s="1042"/>
      <c r="J182" s="1043"/>
      <c r="K182" s="1042"/>
      <c r="L182" s="1043"/>
      <c r="M182" s="1042"/>
      <c r="N182" s="1043"/>
      <c r="O182" s="1042"/>
      <c r="P182" s="1043"/>
      <c r="Q182" s="1042"/>
      <c r="R182" s="1043"/>
      <c r="S182" s="1042"/>
      <c r="T182" s="1043"/>
      <c r="U182" s="1042"/>
      <c r="V182" s="1043"/>
      <c r="W182" s="1042"/>
      <c r="X182" s="1043"/>
      <c r="Y182" s="1042"/>
      <c r="Z182" s="1043"/>
      <c r="AA182" s="1042"/>
      <c r="AB182" s="1044"/>
      <c r="AC182" s="432"/>
      <c r="AD182" s="1042"/>
      <c r="AE182" s="1043"/>
      <c r="AF182" s="1042"/>
      <c r="AG182" s="1043"/>
      <c r="AH182" s="1042"/>
      <c r="AI182" s="1043"/>
      <c r="AJ182" s="1042"/>
      <c r="AK182" s="1043"/>
      <c r="AL182" s="1042"/>
      <c r="AM182" s="1043"/>
      <c r="AN182" s="1042"/>
      <c r="AO182" s="1043"/>
      <c r="AP182" s="1042"/>
      <c r="AQ182" s="1043"/>
      <c r="AR182" s="1042"/>
      <c r="AS182" s="1043"/>
      <c r="AT182" s="1042"/>
      <c r="AU182" s="1043"/>
      <c r="AV182" s="1042"/>
      <c r="AW182" s="1043"/>
      <c r="AX182" s="1042"/>
      <c r="AY182" s="1043"/>
      <c r="AZ182" s="1042"/>
      <c r="BA182" s="1043"/>
      <c r="BB182" s="1042"/>
      <c r="BC182" s="1044"/>
      <c r="BD182" s="433"/>
      <c r="BE182" s="1042"/>
      <c r="BF182" s="1043"/>
      <c r="BG182" s="1042"/>
      <c r="BH182" s="1043"/>
      <c r="BI182" s="1042"/>
      <c r="BJ182" s="1043"/>
      <c r="BK182" s="1042"/>
      <c r="BL182" s="1043"/>
      <c r="BM182" s="1042"/>
      <c r="BN182" s="1043"/>
      <c r="BO182" s="1042"/>
      <c r="BP182" s="1043"/>
      <c r="BQ182" s="1042"/>
      <c r="BR182" s="1043"/>
      <c r="BS182" s="1042"/>
      <c r="BT182" s="1043"/>
      <c r="BU182" s="1042"/>
      <c r="BV182" s="1043"/>
      <c r="BW182" s="1042"/>
      <c r="BX182" s="1043"/>
      <c r="BY182" s="1042"/>
      <c r="BZ182" s="1043"/>
      <c r="CA182" s="1042"/>
      <c r="CB182" s="1043"/>
      <c r="CC182" s="1042"/>
      <c r="CD182" s="1044"/>
      <c r="CE182" s="434"/>
      <c r="CF182" s="1042"/>
      <c r="CG182" s="1043"/>
      <c r="CH182" s="1042"/>
      <c r="CI182" s="1043"/>
      <c r="CJ182" s="1042"/>
      <c r="CK182" s="1043"/>
      <c r="CL182" s="1042">
        <v>8</v>
      </c>
      <c r="CM182" s="1043"/>
      <c r="CN182" s="1042"/>
      <c r="CO182" s="1043"/>
      <c r="CP182" s="1042"/>
      <c r="CQ182" s="1043"/>
      <c r="CR182" s="1042"/>
      <c r="CS182" s="1043"/>
      <c r="CT182" s="1042"/>
      <c r="CU182" s="1043"/>
      <c r="CV182" s="1042"/>
      <c r="CW182" s="1043"/>
      <c r="CX182" s="1042"/>
      <c r="CY182" s="1043"/>
      <c r="CZ182" s="1042"/>
      <c r="DA182" s="1043"/>
      <c r="DB182" s="1042"/>
      <c r="DC182" s="1043"/>
      <c r="DD182" s="1042"/>
      <c r="DE182" s="1044"/>
      <c r="DF182" s="836">
        <f t="shared" si="67"/>
        <v>8</v>
      </c>
      <c r="DG182" s="837">
        <f>IF(DF182=0,"",DF182/DB192)</f>
        <v>0.25</v>
      </c>
      <c r="DH182" s="544"/>
      <c r="DI182" s="564">
        <v>0</v>
      </c>
      <c r="DJ182" s="564">
        <v>0</v>
      </c>
      <c r="DK182" s="564">
        <v>0</v>
      </c>
      <c r="DL182" s="564">
        <v>0</v>
      </c>
      <c r="DM182" s="564">
        <v>0</v>
      </c>
      <c r="DN182" s="564">
        <v>0</v>
      </c>
      <c r="DO182" s="564">
        <v>0</v>
      </c>
      <c r="DP182" s="564">
        <v>0</v>
      </c>
      <c r="DQ182" s="200">
        <v>0</v>
      </c>
      <c r="DR182" s="200">
        <v>0</v>
      </c>
      <c r="DS182" s="200">
        <v>0</v>
      </c>
      <c r="DT182" s="200">
        <v>0</v>
      </c>
      <c r="DU182" s="200">
        <v>0</v>
      </c>
      <c r="DV182" s="200">
        <v>0</v>
      </c>
      <c r="DW182" s="907"/>
    </row>
    <row r="183" spans="2:127" ht="15.95" customHeight="1">
      <c r="B183" s="629"/>
      <c r="C183" s="1042"/>
      <c r="D183" s="1043"/>
      <c r="E183" s="1042"/>
      <c r="F183" s="1043"/>
      <c r="G183" s="1042"/>
      <c r="H183" s="1043"/>
      <c r="I183" s="1042"/>
      <c r="J183" s="1043"/>
      <c r="K183" s="1042"/>
      <c r="L183" s="1043"/>
      <c r="M183" s="1042"/>
      <c r="N183" s="1043"/>
      <c r="O183" s="1042"/>
      <c r="P183" s="1043"/>
      <c r="Q183" s="1042"/>
      <c r="R183" s="1043"/>
      <c r="S183" s="1042"/>
      <c r="T183" s="1043"/>
      <c r="U183" s="1042"/>
      <c r="V183" s="1043"/>
      <c r="W183" s="1042"/>
      <c r="X183" s="1043"/>
      <c r="Y183" s="1042"/>
      <c r="Z183" s="1043"/>
      <c r="AA183" s="1042"/>
      <c r="AB183" s="1044"/>
      <c r="AC183" s="432"/>
      <c r="AD183" s="1042"/>
      <c r="AE183" s="1043"/>
      <c r="AF183" s="1042"/>
      <c r="AG183" s="1043"/>
      <c r="AH183" s="1042"/>
      <c r="AI183" s="1043"/>
      <c r="AJ183" s="1042"/>
      <c r="AK183" s="1043"/>
      <c r="AL183" s="1042"/>
      <c r="AM183" s="1043"/>
      <c r="AN183" s="1042"/>
      <c r="AO183" s="1043"/>
      <c r="AP183" s="1042"/>
      <c r="AQ183" s="1043"/>
      <c r="AR183" s="1042"/>
      <c r="AS183" s="1043"/>
      <c r="AT183" s="1042"/>
      <c r="AU183" s="1043"/>
      <c r="AV183" s="1042"/>
      <c r="AW183" s="1043"/>
      <c r="AX183" s="1042"/>
      <c r="AY183" s="1043"/>
      <c r="AZ183" s="1042"/>
      <c r="BA183" s="1043"/>
      <c r="BB183" s="1042"/>
      <c r="BC183" s="1044"/>
      <c r="BD183" s="433"/>
      <c r="BE183" s="1042"/>
      <c r="BF183" s="1043"/>
      <c r="BG183" s="1042"/>
      <c r="BH183" s="1043"/>
      <c r="BI183" s="1042"/>
      <c r="BJ183" s="1043"/>
      <c r="BK183" s="1042"/>
      <c r="BL183" s="1043"/>
      <c r="BM183" s="1042"/>
      <c r="BN183" s="1043"/>
      <c r="BO183" s="1042"/>
      <c r="BP183" s="1043"/>
      <c r="BQ183" s="1042"/>
      <c r="BR183" s="1043"/>
      <c r="BS183" s="1042"/>
      <c r="BT183" s="1043"/>
      <c r="BU183" s="1042"/>
      <c r="BV183" s="1043"/>
      <c r="BW183" s="1042"/>
      <c r="BX183" s="1043"/>
      <c r="BY183" s="1042"/>
      <c r="BZ183" s="1043"/>
      <c r="CA183" s="1042"/>
      <c r="CB183" s="1043"/>
      <c r="CC183" s="1042"/>
      <c r="CD183" s="1044"/>
      <c r="CE183" s="434"/>
      <c r="CF183" s="1042"/>
      <c r="CG183" s="1043"/>
      <c r="CH183" s="1042"/>
      <c r="CI183" s="1043"/>
      <c r="CJ183" s="1042"/>
      <c r="CK183" s="1043"/>
      <c r="CL183" s="1042"/>
      <c r="CM183" s="1043"/>
      <c r="CN183" s="1042"/>
      <c r="CO183" s="1043"/>
      <c r="CP183" s="1042"/>
      <c r="CQ183" s="1043"/>
      <c r="CR183" s="1042"/>
      <c r="CS183" s="1043"/>
      <c r="CT183" s="1042"/>
      <c r="CU183" s="1043"/>
      <c r="CV183" s="1042"/>
      <c r="CW183" s="1043"/>
      <c r="CX183" s="1042"/>
      <c r="CY183" s="1043"/>
      <c r="CZ183" s="1042"/>
      <c r="DA183" s="1043"/>
      <c r="DB183" s="1042"/>
      <c r="DC183" s="1043"/>
      <c r="DD183" s="1042"/>
      <c r="DE183" s="1044"/>
      <c r="DF183" s="838">
        <f t="shared" si="67"/>
        <v>0</v>
      </c>
      <c r="DG183" s="839" t="str">
        <f>IF(DF183=0,"",DF183/DB192)</f>
        <v/>
      </c>
      <c r="DH183" s="544"/>
      <c r="DI183" s="564">
        <v>0</v>
      </c>
      <c r="DJ183" s="564">
        <v>0</v>
      </c>
      <c r="DK183" s="564">
        <v>0</v>
      </c>
      <c r="DL183" s="564">
        <v>0</v>
      </c>
      <c r="DM183" s="564">
        <v>0</v>
      </c>
      <c r="DN183" s="564">
        <v>0</v>
      </c>
      <c r="DO183" s="564">
        <v>0</v>
      </c>
      <c r="DP183" s="564">
        <v>0</v>
      </c>
      <c r="DQ183" s="200">
        <v>0</v>
      </c>
      <c r="DR183" s="200">
        <v>0</v>
      </c>
      <c r="DS183" s="200">
        <v>0</v>
      </c>
      <c r="DT183" s="200">
        <v>0</v>
      </c>
      <c r="DU183" s="200">
        <v>0</v>
      </c>
      <c r="DV183" s="200">
        <v>0</v>
      </c>
      <c r="DW183" s="907"/>
    </row>
    <row r="184" spans="2:127" s="979" customFormat="1" ht="15.95" customHeight="1">
      <c r="B184" s="441" t="s">
        <v>847</v>
      </c>
      <c r="C184" s="3804">
        <v>1</v>
      </c>
      <c r="D184" s="3805"/>
      <c r="E184" s="3804">
        <f>C184+1</f>
        <v>2</v>
      </c>
      <c r="F184" s="3805"/>
      <c r="G184" s="3804">
        <f>E184+1</f>
        <v>3</v>
      </c>
      <c r="H184" s="3805"/>
      <c r="I184" s="3804">
        <f>G184+1</f>
        <v>4</v>
      </c>
      <c r="J184" s="3805"/>
      <c r="K184" s="3804">
        <f>I184+1</f>
        <v>5</v>
      </c>
      <c r="L184" s="3805"/>
      <c r="M184" s="3804">
        <f>K184+1</f>
        <v>6</v>
      </c>
      <c r="N184" s="3805"/>
      <c r="O184" s="3804">
        <f>M184+1</f>
        <v>7</v>
      </c>
      <c r="P184" s="3805"/>
      <c r="Q184" s="3804">
        <f>O184+1</f>
        <v>8</v>
      </c>
      <c r="R184" s="3805"/>
      <c r="S184" s="3804">
        <f>Q184+1</f>
        <v>9</v>
      </c>
      <c r="T184" s="3805"/>
      <c r="U184" s="3804">
        <f>S184+1</f>
        <v>10</v>
      </c>
      <c r="V184" s="3805"/>
      <c r="W184" s="3804">
        <f>U184+1</f>
        <v>11</v>
      </c>
      <c r="X184" s="3805"/>
      <c r="Y184" s="3804">
        <f>W184+1</f>
        <v>12</v>
      </c>
      <c r="Z184" s="3805"/>
      <c r="AA184" s="3804">
        <f>Y184+1</f>
        <v>13</v>
      </c>
      <c r="AB184" s="3805"/>
      <c r="AC184" s="973"/>
      <c r="AD184" s="3804">
        <f>AA184+1</f>
        <v>14</v>
      </c>
      <c r="AE184" s="3805"/>
      <c r="AF184" s="3804">
        <f>AD184+1</f>
        <v>15</v>
      </c>
      <c r="AG184" s="3805"/>
      <c r="AH184" s="3804">
        <f>AF184+1</f>
        <v>16</v>
      </c>
      <c r="AI184" s="3805"/>
      <c r="AJ184" s="3804">
        <f>AH184+1</f>
        <v>17</v>
      </c>
      <c r="AK184" s="3805"/>
      <c r="AL184" s="3804">
        <f>AJ184+1</f>
        <v>18</v>
      </c>
      <c r="AM184" s="3805"/>
      <c r="AN184" s="3804">
        <f>AL184+1</f>
        <v>19</v>
      </c>
      <c r="AO184" s="3805"/>
      <c r="AP184" s="3804">
        <f>AN184+1</f>
        <v>20</v>
      </c>
      <c r="AQ184" s="3805"/>
      <c r="AR184" s="3804">
        <f>AP184+1</f>
        <v>21</v>
      </c>
      <c r="AS184" s="3805"/>
      <c r="AT184" s="3804">
        <f>AR184+1</f>
        <v>22</v>
      </c>
      <c r="AU184" s="3805"/>
      <c r="AV184" s="3804">
        <f>AT184+1</f>
        <v>23</v>
      </c>
      <c r="AW184" s="3805"/>
      <c r="AX184" s="3804">
        <f>AV184+1</f>
        <v>24</v>
      </c>
      <c r="AY184" s="3805"/>
      <c r="AZ184" s="3804">
        <f>AX184+1</f>
        <v>25</v>
      </c>
      <c r="BA184" s="3805"/>
      <c r="BB184" s="3804">
        <f>AZ184+1</f>
        <v>26</v>
      </c>
      <c r="BC184" s="3805"/>
      <c r="BD184" s="974"/>
      <c r="BE184" s="3804">
        <f>BB184+1</f>
        <v>27</v>
      </c>
      <c r="BF184" s="3805"/>
      <c r="BG184" s="3804">
        <f>BE184+1</f>
        <v>28</v>
      </c>
      <c r="BH184" s="3805"/>
      <c r="BI184" s="3804">
        <f>BG184+1</f>
        <v>29</v>
      </c>
      <c r="BJ184" s="3805"/>
      <c r="BK184" s="3804">
        <f>BI184+1</f>
        <v>30</v>
      </c>
      <c r="BL184" s="3805"/>
      <c r="BM184" s="3804">
        <f>BK184+1</f>
        <v>31</v>
      </c>
      <c r="BN184" s="3805"/>
      <c r="BO184" s="3804">
        <f>BM184+1</f>
        <v>32</v>
      </c>
      <c r="BP184" s="3805"/>
      <c r="BQ184" s="3804">
        <f>BO184+1</f>
        <v>33</v>
      </c>
      <c r="BR184" s="3805"/>
      <c r="BS184" s="3804">
        <f>BQ184+1</f>
        <v>34</v>
      </c>
      <c r="BT184" s="3805"/>
      <c r="BU184" s="3804">
        <f>BS184+1</f>
        <v>35</v>
      </c>
      <c r="BV184" s="3805"/>
      <c r="BW184" s="3804">
        <f>BU184+1</f>
        <v>36</v>
      </c>
      <c r="BX184" s="3805"/>
      <c r="BY184" s="3804">
        <f>BW184+1</f>
        <v>37</v>
      </c>
      <c r="BZ184" s="3805"/>
      <c r="CA184" s="3804">
        <f>BY184+1</f>
        <v>38</v>
      </c>
      <c r="CB184" s="3805"/>
      <c r="CC184" s="3804">
        <f>CA184+1</f>
        <v>39</v>
      </c>
      <c r="CD184" s="3805"/>
      <c r="CE184" s="975"/>
      <c r="CF184" s="3804">
        <f>CC184+1</f>
        <v>40</v>
      </c>
      <c r="CG184" s="3805"/>
      <c r="CH184" s="3804">
        <f>CF184+1</f>
        <v>41</v>
      </c>
      <c r="CI184" s="3805"/>
      <c r="CJ184" s="3804">
        <f>CH184+1</f>
        <v>42</v>
      </c>
      <c r="CK184" s="3805"/>
      <c r="CL184" s="3804">
        <f>CJ184+1</f>
        <v>43</v>
      </c>
      <c r="CM184" s="3805"/>
      <c r="CN184" s="3804">
        <f>CL184+1</f>
        <v>44</v>
      </c>
      <c r="CO184" s="3805"/>
      <c r="CP184" s="3804">
        <f>CN184+1</f>
        <v>45</v>
      </c>
      <c r="CQ184" s="3805"/>
      <c r="CR184" s="3804">
        <f>CP184+1</f>
        <v>46</v>
      </c>
      <c r="CS184" s="3805"/>
      <c r="CT184" s="3804">
        <f>CR184+1</f>
        <v>47</v>
      </c>
      <c r="CU184" s="3805"/>
      <c r="CV184" s="3804">
        <f>CT184+1</f>
        <v>48</v>
      </c>
      <c r="CW184" s="3805"/>
      <c r="CX184" s="3804">
        <f>CV184+1</f>
        <v>49</v>
      </c>
      <c r="CY184" s="3805"/>
      <c r="CZ184" s="3804">
        <f>CX184+1</f>
        <v>50</v>
      </c>
      <c r="DA184" s="3805"/>
      <c r="DB184" s="3804">
        <f t="shared" ref="DB184" si="68">CZ184+1</f>
        <v>51</v>
      </c>
      <c r="DC184" s="3805"/>
      <c r="DD184" s="3804">
        <f>DB184+1</f>
        <v>52</v>
      </c>
      <c r="DE184" s="3805"/>
      <c r="DF184" s="976" t="s">
        <v>937</v>
      </c>
      <c r="DG184" s="977"/>
      <c r="DH184" s="978"/>
      <c r="DI184" s="564">
        <v>0</v>
      </c>
      <c r="DJ184" s="564">
        <v>0</v>
      </c>
      <c r="DK184" s="564">
        <v>0</v>
      </c>
      <c r="DL184" s="564">
        <v>0</v>
      </c>
      <c r="DM184" s="564">
        <v>0</v>
      </c>
      <c r="DN184" s="564">
        <v>0</v>
      </c>
      <c r="DO184" s="564">
        <v>0</v>
      </c>
      <c r="DP184" s="564">
        <v>0</v>
      </c>
      <c r="DQ184" s="200">
        <v>0</v>
      </c>
      <c r="DR184" s="200">
        <v>0</v>
      </c>
      <c r="DS184" s="200">
        <v>0</v>
      </c>
      <c r="DT184" s="200">
        <v>0</v>
      </c>
      <c r="DU184" s="200">
        <v>0</v>
      </c>
      <c r="DV184" s="200">
        <v>0</v>
      </c>
      <c r="DW184" s="907"/>
    </row>
    <row r="185" spans="2:127" s="979" customFormat="1" ht="15.95" customHeight="1">
      <c r="B185" s="413" t="s">
        <v>205</v>
      </c>
      <c r="C185" s="1045" t="s">
        <v>66</v>
      </c>
      <c r="D185" s="981" t="s">
        <v>77</v>
      </c>
      <c r="E185" s="980" t="s">
        <v>66</v>
      </c>
      <c r="F185" s="981" t="s">
        <v>77</v>
      </c>
      <c r="G185" s="980" t="s">
        <v>66</v>
      </c>
      <c r="H185" s="981" t="s">
        <v>77</v>
      </c>
      <c r="I185" s="980" t="s">
        <v>66</v>
      </c>
      <c r="J185" s="981" t="s">
        <v>77</v>
      </c>
      <c r="K185" s="980" t="s">
        <v>66</v>
      </c>
      <c r="L185" s="981" t="s">
        <v>77</v>
      </c>
      <c r="M185" s="980" t="s">
        <v>66</v>
      </c>
      <c r="N185" s="981" t="s">
        <v>77</v>
      </c>
      <c r="O185" s="980" t="s">
        <v>66</v>
      </c>
      <c r="P185" s="981" t="s">
        <v>77</v>
      </c>
      <c r="Q185" s="980" t="s">
        <v>66</v>
      </c>
      <c r="R185" s="981" t="s">
        <v>77</v>
      </c>
      <c r="S185" s="980" t="s">
        <v>66</v>
      </c>
      <c r="T185" s="981" t="s">
        <v>77</v>
      </c>
      <c r="U185" s="980" t="s">
        <v>66</v>
      </c>
      <c r="V185" s="981" t="s">
        <v>77</v>
      </c>
      <c r="W185" s="980" t="s">
        <v>66</v>
      </c>
      <c r="X185" s="981" t="s">
        <v>77</v>
      </c>
      <c r="Y185" s="980" t="s">
        <v>66</v>
      </c>
      <c r="Z185" s="981" t="s">
        <v>77</v>
      </c>
      <c r="AA185" s="980" t="s">
        <v>66</v>
      </c>
      <c r="AB185" s="982" t="s">
        <v>77</v>
      </c>
      <c r="AC185" s="963"/>
      <c r="AD185" s="983" t="s">
        <v>66</v>
      </c>
      <c r="AE185" s="981" t="s">
        <v>77</v>
      </c>
      <c r="AF185" s="984" t="s">
        <v>66</v>
      </c>
      <c r="AG185" s="981" t="s">
        <v>77</v>
      </c>
      <c r="AH185" s="984" t="s">
        <v>66</v>
      </c>
      <c r="AI185" s="981" t="s">
        <v>77</v>
      </c>
      <c r="AJ185" s="984" t="s">
        <v>66</v>
      </c>
      <c r="AK185" s="981" t="s">
        <v>77</v>
      </c>
      <c r="AL185" s="984" t="s">
        <v>66</v>
      </c>
      <c r="AM185" s="981" t="s">
        <v>77</v>
      </c>
      <c r="AN185" s="984" t="s">
        <v>66</v>
      </c>
      <c r="AO185" s="981" t="s">
        <v>77</v>
      </c>
      <c r="AP185" s="984" t="s">
        <v>66</v>
      </c>
      <c r="AQ185" s="981" t="s">
        <v>77</v>
      </c>
      <c r="AR185" s="984" t="s">
        <v>66</v>
      </c>
      <c r="AS185" s="981" t="s">
        <v>77</v>
      </c>
      <c r="AT185" s="984" t="s">
        <v>66</v>
      </c>
      <c r="AU185" s="981" t="s">
        <v>77</v>
      </c>
      <c r="AV185" s="984" t="s">
        <v>66</v>
      </c>
      <c r="AW185" s="981" t="s">
        <v>77</v>
      </c>
      <c r="AX185" s="984" t="s">
        <v>66</v>
      </c>
      <c r="AY185" s="981" t="s">
        <v>77</v>
      </c>
      <c r="AZ185" s="984" t="s">
        <v>66</v>
      </c>
      <c r="BA185" s="981" t="s">
        <v>77</v>
      </c>
      <c r="BB185" s="984" t="s">
        <v>66</v>
      </c>
      <c r="BC185" s="982" t="s">
        <v>77</v>
      </c>
      <c r="BD185" s="964"/>
      <c r="BE185" s="985" t="s">
        <v>66</v>
      </c>
      <c r="BF185" s="981" t="s">
        <v>77</v>
      </c>
      <c r="BG185" s="986" t="s">
        <v>66</v>
      </c>
      <c r="BH185" s="981" t="s">
        <v>77</v>
      </c>
      <c r="BI185" s="986" t="s">
        <v>66</v>
      </c>
      <c r="BJ185" s="981" t="s">
        <v>77</v>
      </c>
      <c r="BK185" s="986" t="s">
        <v>66</v>
      </c>
      <c r="BL185" s="981" t="s">
        <v>77</v>
      </c>
      <c r="BM185" s="986" t="s">
        <v>66</v>
      </c>
      <c r="BN185" s="981" t="s">
        <v>77</v>
      </c>
      <c r="BO185" s="986" t="s">
        <v>66</v>
      </c>
      <c r="BP185" s="981" t="s">
        <v>77</v>
      </c>
      <c r="BQ185" s="986" t="s">
        <v>66</v>
      </c>
      <c r="BR185" s="981" t="s">
        <v>77</v>
      </c>
      <c r="BS185" s="986" t="s">
        <v>66</v>
      </c>
      <c r="BT185" s="981" t="s">
        <v>77</v>
      </c>
      <c r="BU185" s="986" t="s">
        <v>66</v>
      </c>
      <c r="BV185" s="981" t="s">
        <v>77</v>
      </c>
      <c r="BW185" s="986" t="s">
        <v>66</v>
      </c>
      <c r="BX185" s="981" t="s">
        <v>77</v>
      </c>
      <c r="BY185" s="986" t="s">
        <v>66</v>
      </c>
      <c r="BZ185" s="981" t="s">
        <v>77</v>
      </c>
      <c r="CA185" s="986" t="s">
        <v>66</v>
      </c>
      <c r="CB185" s="981" t="s">
        <v>77</v>
      </c>
      <c r="CC185" s="986" t="s">
        <v>66</v>
      </c>
      <c r="CD185" s="982" t="s">
        <v>77</v>
      </c>
      <c r="CE185" s="965"/>
      <c r="CF185" s="987" t="s">
        <v>66</v>
      </c>
      <c r="CG185" s="981" t="s">
        <v>77</v>
      </c>
      <c r="CH185" s="988" t="s">
        <v>66</v>
      </c>
      <c r="CI185" s="981" t="s">
        <v>77</v>
      </c>
      <c r="CJ185" s="988" t="s">
        <v>66</v>
      </c>
      <c r="CK185" s="981" t="s">
        <v>77</v>
      </c>
      <c r="CL185" s="988" t="s">
        <v>66</v>
      </c>
      <c r="CM185" s="981" t="s">
        <v>77</v>
      </c>
      <c r="CN185" s="988" t="s">
        <v>66</v>
      </c>
      <c r="CO185" s="981" t="s">
        <v>77</v>
      </c>
      <c r="CP185" s="988" t="s">
        <v>66</v>
      </c>
      <c r="CQ185" s="981" t="s">
        <v>77</v>
      </c>
      <c r="CR185" s="988" t="s">
        <v>66</v>
      </c>
      <c r="CS185" s="981" t="s">
        <v>77</v>
      </c>
      <c r="CT185" s="988" t="s">
        <v>66</v>
      </c>
      <c r="CU185" s="981" t="s">
        <v>77</v>
      </c>
      <c r="CV185" s="988" t="s">
        <v>66</v>
      </c>
      <c r="CW185" s="981" t="s">
        <v>77</v>
      </c>
      <c r="CX185" s="988" t="s">
        <v>66</v>
      </c>
      <c r="CY185" s="981" t="s">
        <v>77</v>
      </c>
      <c r="CZ185" s="988" t="s">
        <v>66</v>
      </c>
      <c r="DA185" s="981" t="s">
        <v>77</v>
      </c>
      <c r="DB185" s="988" t="s">
        <v>66</v>
      </c>
      <c r="DC185" s="981" t="s">
        <v>77</v>
      </c>
      <c r="DD185" s="988" t="s">
        <v>66</v>
      </c>
      <c r="DE185" s="982" t="s">
        <v>77</v>
      </c>
      <c r="DF185" s="989" t="s">
        <v>922</v>
      </c>
      <c r="DG185" s="990"/>
      <c r="DH185" s="1046"/>
      <c r="DI185" s="564">
        <v>0</v>
      </c>
      <c r="DJ185" s="564">
        <v>0</v>
      </c>
      <c r="DK185" s="564">
        <v>0</v>
      </c>
      <c r="DL185" s="564">
        <v>0</v>
      </c>
      <c r="DM185" s="564">
        <v>0</v>
      </c>
      <c r="DN185" s="564">
        <v>0</v>
      </c>
      <c r="DO185" s="564">
        <v>0</v>
      </c>
      <c r="DP185" s="564">
        <v>0</v>
      </c>
      <c r="DQ185" s="200">
        <v>0</v>
      </c>
      <c r="DR185" s="200">
        <v>0</v>
      </c>
      <c r="DS185" s="200">
        <v>0</v>
      </c>
      <c r="DT185" s="200">
        <v>0</v>
      </c>
      <c r="DU185" s="200">
        <v>0</v>
      </c>
      <c r="DV185" s="200">
        <v>0</v>
      </c>
      <c r="DW185" s="907"/>
    </row>
    <row r="186" spans="2:127" s="979" customFormat="1" ht="9.9499999999999993" customHeight="1">
      <c r="B186" s="1047"/>
      <c r="C186" s="1048"/>
      <c r="D186" s="1048"/>
      <c r="E186" s="1048"/>
      <c r="F186" s="1048"/>
      <c r="G186" s="1048"/>
      <c r="H186" s="1048"/>
      <c r="I186" s="1048"/>
      <c r="J186" s="1048"/>
      <c r="K186" s="1048"/>
      <c r="L186" s="1048"/>
      <c r="M186" s="1048"/>
      <c r="N186" s="1048"/>
      <c r="O186" s="1048"/>
      <c r="P186" s="1048"/>
      <c r="Q186" s="1049"/>
      <c r="R186" s="1049"/>
      <c r="S186" s="1050"/>
      <c r="T186" s="1050"/>
      <c r="U186" s="1050"/>
      <c r="V186" s="1050"/>
      <c r="W186" s="1050"/>
      <c r="X186" s="1050"/>
      <c r="Y186" s="1050"/>
      <c r="Z186" s="1050"/>
      <c r="AA186" s="1050"/>
      <c r="AB186" s="1050"/>
      <c r="AC186" s="1048"/>
      <c r="AD186" s="1048"/>
      <c r="AE186" s="1048"/>
      <c r="AF186" s="1048"/>
      <c r="AG186" s="1048"/>
      <c r="AH186" s="1048"/>
      <c r="AI186" s="1048"/>
      <c r="AJ186" s="1048"/>
      <c r="AK186" s="1048"/>
      <c r="AL186" s="1048"/>
      <c r="AM186" s="1048"/>
      <c r="AN186" s="1048"/>
      <c r="AO186" s="1048"/>
      <c r="AP186" s="1048"/>
      <c r="AQ186" s="1049"/>
      <c r="AR186" s="1049"/>
      <c r="AS186" s="1049"/>
      <c r="AT186" s="1049"/>
      <c r="AU186" s="1049"/>
      <c r="AV186" s="1049"/>
      <c r="AW186" s="1049"/>
      <c r="AX186" s="1049"/>
      <c r="AY186" s="1049"/>
      <c r="AZ186" s="1049"/>
      <c r="BA186" s="1049"/>
      <c r="BB186" s="1049"/>
      <c r="BC186" s="1049"/>
      <c r="BD186" s="1049"/>
      <c r="BE186" s="1049"/>
      <c r="BF186" s="1049"/>
      <c r="BG186" s="1049"/>
      <c r="BH186" s="1049"/>
      <c r="BI186" s="1049"/>
      <c r="BJ186" s="1049"/>
      <c r="BK186" s="1049"/>
      <c r="BL186" s="1049"/>
      <c r="BM186" s="1049"/>
      <c r="BN186" s="1049"/>
      <c r="BO186" s="1049"/>
      <c r="BP186" s="1049"/>
      <c r="BQ186" s="1049"/>
      <c r="BR186" s="1049"/>
      <c r="BS186" s="1049"/>
      <c r="BT186" s="1049"/>
      <c r="BU186" s="1049"/>
      <c r="BV186" s="1049"/>
      <c r="BW186" s="1049"/>
      <c r="BX186" s="1049"/>
      <c r="BY186" s="1049"/>
      <c r="BZ186" s="1049"/>
      <c r="CA186" s="1049"/>
      <c r="CB186" s="1049"/>
      <c r="CC186" s="1049"/>
      <c r="CD186" s="1049"/>
      <c r="CE186" s="1049"/>
      <c r="CF186" s="1049"/>
      <c r="CG186" s="1049"/>
      <c r="CH186" s="1049"/>
      <c r="CI186" s="1049"/>
      <c r="CJ186" s="1049"/>
      <c r="CK186" s="1049"/>
      <c r="CL186" s="1049"/>
      <c r="CM186" s="1049"/>
      <c r="CN186" s="1049"/>
      <c r="CO186" s="1049"/>
      <c r="CP186" s="1049"/>
      <c r="CQ186" s="1049"/>
      <c r="CR186" s="1049"/>
      <c r="CS186" s="1049"/>
      <c r="CT186" s="1049"/>
      <c r="CU186" s="1049"/>
      <c r="CV186" s="1049"/>
      <c r="CW186" s="1049"/>
      <c r="CX186" s="1049"/>
      <c r="CY186" s="1049"/>
      <c r="CZ186" s="1049"/>
      <c r="DA186" s="1049"/>
      <c r="DB186" s="1050"/>
      <c r="DC186" s="1050"/>
      <c r="DD186" s="1051"/>
      <c r="DE186" s="1051"/>
      <c r="DF186" s="1051"/>
      <c r="DG186" s="1051"/>
      <c r="DH186" s="1051"/>
      <c r="DI186" s="564">
        <v>0</v>
      </c>
      <c r="DJ186" s="564">
        <v>0</v>
      </c>
      <c r="DK186" s="564">
        <v>0</v>
      </c>
      <c r="DL186" s="564">
        <v>0</v>
      </c>
      <c r="DM186" s="564">
        <v>0</v>
      </c>
      <c r="DN186" s="564">
        <v>0</v>
      </c>
      <c r="DO186" s="564">
        <v>0</v>
      </c>
      <c r="DP186" s="564">
        <v>0</v>
      </c>
      <c r="DQ186" s="200">
        <v>0</v>
      </c>
      <c r="DR186" s="200">
        <v>0</v>
      </c>
      <c r="DS186" s="200">
        <v>0</v>
      </c>
      <c r="DT186" s="200">
        <v>0</v>
      </c>
      <c r="DU186" s="200">
        <v>0</v>
      </c>
      <c r="DV186" s="200">
        <v>0</v>
      </c>
      <c r="DW186" s="907"/>
    </row>
    <row r="187" spans="2:127" ht="22.5" customHeight="1">
      <c r="B187" s="1052" t="s">
        <v>1145</v>
      </c>
      <c r="C187" s="1053">
        <v>7</v>
      </c>
      <c r="D187" s="1054">
        <v>7</v>
      </c>
      <c r="E187" s="1053">
        <v>7</v>
      </c>
      <c r="F187" s="1054">
        <v>7</v>
      </c>
      <c r="G187" s="1053">
        <v>7</v>
      </c>
      <c r="H187" s="1054">
        <v>7</v>
      </c>
      <c r="I187" s="1053">
        <v>7</v>
      </c>
      <c r="J187" s="1054">
        <v>7</v>
      </c>
      <c r="K187" s="1053">
        <v>7</v>
      </c>
      <c r="L187" s="1054">
        <v>7</v>
      </c>
      <c r="M187" s="1053">
        <v>7</v>
      </c>
      <c r="N187" s="1054">
        <v>7</v>
      </c>
      <c r="O187" s="1053">
        <v>7</v>
      </c>
      <c r="P187" s="1054">
        <v>7</v>
      </c>
      <c r="Q187" s="1053">
        <v>7</v>
      </c>
      <c r="R187" s="1054">
        <v>7</v>
      </c>
      <c r="S187" s="1053">
        <v>7</v>
      </c>
      <c r="T187" s="1054">
        <v>7</v>
      </c>
      <c r="U187" s="1053">
        <v>7</v>
      </c>
      <c r="V187" s="1054">
        <v>7</v>
      </c>
      <c r="W187" s="1053">
        <v>7</v>
      </c>
      <c r="X187" s="1054">
        <v>7</v>
      </c>
      <c r="Y187" s="1053">
        <v>7</v>
      </c>
      <c r="Z187" s="1054">
        <v>7</v>
      </c>
      <c r="AA187" s="1053">
        <v>7</v>
      </c>
      <c r="AB187" s="1054">
        <v>7</v>
      </c>
      <c r="AC187" s="963"/>
      <c r="AD187" s="1053">
        <v>7</v>
      </c>
      <c r="AE187" s="1054">
        <v>7</v>
      </c>
      <c r="AF187" s="1053">
        <v>7</v>
      </c>
      <c r="AG187" s="1054">
        <v>7</v>
      </c>
      <c r="AH187" s="1053">
        <v>7</v>
      </c>
      <c r="AI187" s="1054">
        <v>7</v>
      </c>
      <c r="AJ187" s="1053">
        <v>7</v>
      </c>
      <c r="AK187" s="1054">
        <v>7</v>
      </c>
      <c r="AL187" s="1053">
        <v>7</v>
      </c>
      <c r="AM187" s="1054">
        <v>7</v>
      </c>
      <c r="AN187" s="1053">
        <v>7</v>
      </c>
      <c r="AO187" s="1054">
        <v>7</v>
      </c>
      <c r="AP187" s="1053">
        <v>7</v>
      </c>
      <c r="AQ187" s="1054">
        <v>7</v>
      </c>
      <c r="AR187" s="1053">
        <v>7</v>
      </c>
      <c r="AS187" s="1054">
        <v>7</v>
      </c>
      <c r="AT187" s="1053">
        <v>7</v>
      </c>
      <c r="AU187" s="1054">
        <v>7</v>
      </c>
      <c r="AV187" s="1053">
        <v>7</v>
      </c>
      <c r="AW187" s="1054">
        <v>7</v>
      </c>
      <c r="AX187" s="1053">
        <v>7</v>
      </c>
      <c r="AY187" s="1054">
        <v>7</v>
      </c>
      <c r="AZ187" s="1053">
        <v>7</v>
      </c>
      <c r="BA187" s="1054">
        <v>7</v>
      </c>
      <c r="BB187" s="1053">
        <v>7</v>
      </c>
      <c r="BC187" s="1054">
        <v>7</v>
      </c>
      <c r="BD187" s="411"/>
      <c r="BE187" s="1053">
        <v>7</v>
      </c>
      <c r="BF187" s="1054">
        <v>7</v>
      </c>
      <c r="BG187" s="1053">
        <v>7</v>
      </c>
      <c r="BH187" s="1054">
        <v>7</v>
      </c>
      <c r="BI187" s="1053">
        <v>7</v>
      </c>
      <c r="BJ187" s="1054">
        <v>7</v>
      </c>
      <c r="BK187" s="1053">
        <v>7</v>
      </c>
      <c r="BL187" s="1054">
        <v>7</v>
      </c>
      <c r="BM187" s="1053">
        <v>7</v>
      </c>
      <c r="BN187" s="1054">
        <v>7</v>
      </c>
      <c r="BO187" s="1053">
        <v>7</v>
      </c>
      <c r="BP187" s="1054">
        <v>7</v>
      </c>
      <c r="BQ187" s="1053">
        <v>7</v>
      </c>
      <c r="BR187" s="1054">
        <v>7</v>
      </c>
      <c r="BS187" s="1053">
        <v>7</v>
      </c>
      <c r="BT187" s="1054">
        <v>7</v>
      </c>
      <c r="BU187" s="1053">
        <v>7</v>
      </c>
      <c r="BV187" s="1054">
        <v>7</v>
      </c>
      <c r="BW187" s="1053">
        <v>7</v>
      </c>
      <c r="BX187" s="1054">
        <v>7</v>
      </c>
      <c r="BY187" s="1053">
        <v>7</v>
      </c>
      <c r="BZ187" s="1054">
        <v>7</v>
      </c>
      <c r="CA187" s="1053">
        <v>7</v>
      </c>
      <c r="CB187" s="1054">
        <v>7</v>
      </c>
      <c r="CC187" s="1053">
        <v>7</v>
      </c>
      <c r="CD187" s="1054">
        <v>7</v>
      </c>
      <c r="CE187" s="412"/>
      <c r="CF187" s="1053">
        <v>7</v>
      </c>
      <c r="CG187" s="1054">
        <v>7</v>
      </c>
      <c r="CH187" s="1053">
        <v>7</v>
      </c>
      <c r="CI187" s="1054">
        <v>7</v>
      </c>
      <c r="CJ187" s="1053">
        <v>7</v>
      </c>
      <c r="CK187" s="1054">
        <v>7</v>
      </c>
      <c r="CL187" s="1053">
        <v>7</v>
      </c>
      <c r="CM187" s="1054">
        <v>7</v>
      </c>
      <c r="CN187" s="1053">
        <v>7</v>
      </c>
      <c r="CO187" s="1054">
        <v>7</v>
      </c>
      <c r="CP187" s="1053">
        <v>7</v>
      </c>
      <c r="CQ187" s="1054">
        <v>7</v>
      </c>
      <c r="CR187" s="1053">
        <v>7</v>
      </c>
      <c r="CS187" s="1054">
        <v>7</v>
      </c>
      <c r="CT187" s="1053">
        <v>7</v>
      </c>
      <c r="CU187" s="1054">
        <v>7</v>
      </c>
      <c r="CV187" s="1053">
        <v>7</v>
      </c>
      <c r="CW187" s="1054">
        <v>7</v>
      </c>
      <c r="CX187" s="1053">
        <v>7</v>
      </c>
      <c r="CY187" s="1054">
        <v>7</v>
      </c>
      <c r="CZ187" s="1053">
        <v>7</v>
      </c>
      <c r="DA187" s="1054">
        <v>7</v>
      </c>
      <c r="DB187" s="1053">
        <v>7</v>
      </c>
      <c r="DC187" s="1054">
        <v>7</v>
      </c>
      <c r="DD187" s="1053">
        <v>7</v>
      </c>
      <c r="DE187" s="1054">
        <v>7</v>
      </c>
      <c r="DF187" s="1055" t="s">
        <v>1146</v>
      </c>
      <c r="DG187" s="1056">
        <f>ROW()</f>
        <v>187</v>
      </c>
      <c r="DH187" s="1057" t="s">
        <v>1147</v>
      </c>
      <c r="DI187" s="270"/>
      <c r="DJ187" s="270"/>
      <c r="DK187" s="564"/>
      <c r="DL187" s="564"/>
      <c r="DM187" s="564"/>
      <c r="DN187" s="564"/>
      <c r="DO187" s="564"/>
      <c r="DP187" s="564"/>
      <c r="DQ187" s="200"/>
      <c r="DR187" s="200"/>
      <c r="DS187" s="200"/>
      <c r="DT187" s="200"/>
      <c r="DU187" s="200"/>
      <c r="DV187" s="200"/>
      <c r="DW187" s="907"/>
    </row>
    <row r="188" spans="2:127" ht="22.5" customHeight="1">
      <c r="B188" s="3139" t="s">
        <v>1148</v>
      </c>
      <c r="C188" s="1058">
        <f>SUM(C11:C42,C48:C57,C63:C79,C85:C104,C110:C142,C148:C160,C166:C183)</f>
        <v>10</v>
      </c>
      <c r="D188" s="1058">
        <f t="shared" ref="D188:AB188" si="69">SUM(D11:D42,D48:D57,D63:D79,D85:D104,D110:D142,D148:D160,D166:D183)</f>
        <v>0</v>
      </c>
      <c r="E188" s="1058">
        <f t="shared" si="69"/>
        <v>11</v>
      </c>
      <c r="F188" s="1058">
        <f t="shared" si="69"/>
        <v>3</v>
      </c>
      <c r="G188" s="1058">
        <f t="shared" si="69"/>
        <v>0</v>
      </c>
      <c r="H188" s="1058">
        <f t="shared" si="69"/>
        <v>0</v>
      </c>
      <c r="I188" s="1058">
        <f t="shared" si="69"/>
        <v>0</v>
      </c>
      <c r="J188" s="1058">
        <f t="shared" si="69"/>
        <v>0</v>
      </c>
      <c r="K188" s="1058">
        <f t="shared" si="69"/>
        <v>0</v>
      </c>
      <c r="L188" s="1058">
        <f t="shared" si="69"/>
        <v>0</v>
      </c>
      <c r="M188" s="1058">
        <f t="shared" si="69"/>
        <v>0</v>
      </c>
      <c r="N188" s="1058">
        <f t="shared" si="69"/>
        <v>0</v>
      </c>
      <c r="O188" s="1058">
        <f t="shared" si="69"/>
        <v>0</v>
      </c>
      <c r="P188" s="1058">
        <f t="shared" si="69"/>
        <v>0</v>
      </c>
      <c r="Q188" s="1058">
        <f t="shared" si="69"/>
        <v>0</v>
      </c>
      <c r="R188" s="1058">
        <f t="shared" si="69"/>
        <v>0</v>
      </c>
      <c r="S188" s="1058">
        <f t="shared" si="69"/>
        <v>0</v>
      </c>
      <c r="T188" s="1058">
        <f t="shared" si="69"/>
        <v>0</v>
      </c>
      <c r="U188" s="1058">
        <f t="shared" si="69"/>
        <v>0</v>
      </c>
      <c r="V188" s="1058">
        <f t="shared" si="69"/>
        <v>0</v>
      </c>
      <c r="W188" s="1058">
        <f t="shared" si="69"/>
        <v>0</v>
      </c>
      <c r="X188" s="1058">
        <f t="shared" si="69"/>
        <v>0</v>
      </c>
      <c r="Y188" s="1058">
        <f t="shared" si="69"/>
        <v>0</v>
      </c>
      <c r="Z188" s="1058">
        <f t="shared" si="69"/>
        <v>0</v>
      </c>
      <c r="AA188" s="1058">
        <f t="shared" si="69"/>
        <v>0</v>
      </c>
      <c r="AB188" s="1058">
        <f t="shared" si="69"/>
        <v>0</v>
      </c>
      <c r="AC188" s="963"/>
      <c r="AD188" s="1058">
        <f t="shared" ref="AD188:BC188" si="70">SUM(AD11:AD42,AD48:AD57,AD63:AD79,AD85:AD104,AD110:AD142,AD148:AD160,AD166:AD183)</f>
        <v>0</v>
      </c>
      <c r="AE188" s="1058">
        <f t="shared" si="70"/>
        <v>0</v>
      </c>
      <c r="AF188" s="1058">
        <f t="shared" si="70"/>
        <v>0</v>
      </c>
      <c r="AG188" s="1058">
        <f t="shared" si="70"/>
        <v>0</v>
      </c>
      <c r="AH188" s="1058">
        <f t="shared" si="70"/>
        <v>0</v>
      </c>
      <c r="AI188" s="1058">
        <f t="shared" si="70"/>
        <v>0</v>
      </c>
      <c r="AJ188" s="1058">
        <f t="shared" si="70"/>
        <v>0</v>
      </c>
      <c r="AK188" s="1058">
        <f t="shared" si="70"/>
        <v>0</v>
      </c>
      <c r="AL188" s="1058">
        <f t="shared" si="70"/>
        <v>0</v>
      </c>
      <c r="AM188" s="1058">
        <f t="shared" si="70"/>
        <v>0</v>
      </c>
      <c r="AN188" s="1058">
        <f t="shared" si="70"/>
        <v>0</v>
      </c>
      <c r="AO188" s="1058">
        <f t="shared" si="70"/>
        <v>0</v>
      </c>
      <c r="AP188" s="1058">
        <f t="shared" si="70"/>
        <v>0</v>
      </c>
      <c r="AQ188" s="1058">
        <f t="shared" si="70"/>
        <v>0</v>
      </c>
      <c r="AR188" s="1058">
        <f t="shared" si="70"/>
        <v>0</v>
      </c>
      <c r="AS188" s="1058">
        <f t="shared" si="70"/>
        <v>0</v>
      </c>
      <c r="AT188" s="1058">
        <f t="shared" si="70"/>
        <v>0</v>
      </c>
      <c r="AU188" s="1058">
        <f t="shared" si="70"/>
        <v>0</v>
      </c>
      <c r="AV188" s="1058">
        <f t="shared" si="70"/>
        <v>0</v>
      </c>
      <c r="AW188" s="1058">
        <f t="shared" si="70"/>
        <v>0</v>
      </c>
      <c r="AX188" s="1058">
        <f t="shared" si="70"/>
        <v>0</v>
      </c>
      <c r="AY188" s="1058">
        <f t="shared" si="70"/>
        <v>0</v>
      </c>
      <c r="AZ188" s="1058">
        <f t="shared" si="70"/>
        <v>0</v>
      </c>
      <c r="BA188" s="1058">
        <f t="shared" si="70"/>
        <v>0</v>
      </c>
      <c r="BB188" s="1058">
        <f t="shared" si="70"/>
        <v>0</v>
      </c>
      <c r="BC188" s="1058">
        <f t="shared" si="70"/>
        <v>0</v>
      </c>
      <c r="BD188" s="411"/>
      <c r="BE188" s="1058">
        <f t="shared" ref="BE188:DE188" si="71">SUM(BE11:BE42,BE48:BE57,BE63:BE79,BE85:BE104,BE110:BE142,BE148:BE160,BE166:BE183)</f>
        <v>0</v>
      </c>
      <c r="BF188" s="1058">
        <f t="shared" si="71"/>
        <v>0</v>
      </c>
      <c r="BG188" s="1058">
        <f t="shared" si="71"/>
        <v>0</v>
      </c>
      <c r="BH188" s="1058">
        <f t="shared" si="71"/>
        <v>0</v>
      </c>
      <c r="BI188" s="1058">
        <f t="shared" si="71"/>
        <v>0</v>
      </c>
      <c r="BJ188" s="1058">
        <f t="shared" si="71"/>
        <v>0</v>
      </c>
      <c r="BK188" s="1058">
        <f t="shared" si="71"/>
        <v>0</v>
      </c>
      <c r="BL188" s="1058">
        <f t="shared" si="71"/>
        <v>0</v>
      </c>
      <c r="BM188" s="1058">
        <f t="shared" si="71"/>
        <v>0</v>
      </c>
      <c r="BN188" s="1058">
        <f t="shared" si="71"/>
        <v>0</v>
      </c>
      <c r="BO188" s="1058">
        <f t="shared" si="71"/>
        <v>0</v>
      </c>
      <c r="BP188" s="1058">
        <f t="shared" si="71"/>
        <v>0</v>
      </c>
      <c r="BQ188" s="1058">
        <f t="shared" si="71"/>
        <v>0</v>
      </c>
      <c r="BR188" s="1058">
        <f t="shared" si="71"/>
        <v>0</v>
      </c>
      <c r="BS188" s="1058">
        <f t="shared" si="71"/>
        <v>0</v>
      </c>
      <c r="BT188" s="1058">
        <f t="shared" si="71"/>
        <v>0</v>
      </c>
      <c r="BU188" s="1058">
        <f t="shared" si="71"/>
        <v>0</v>
      </c>
      <c r="BV188" s="1058">
        <f t="shared" si="71"/>
        <v>0</v>
      </c>
      <c r="BW188" s="1058">
        <f t="shared" si="71"/>
        <v>0</v>
      </c>
      <c r="BX188" s="1058">
        <f t="shared" si="71"/>
        <v>0</v>
      </c>
      <c r="BY188" s="1058">
        <f t="shared" si="71"/>
        <v>0</v>
      </c>
      <c r="BZ188" s="1058">
        <f t="shared" si="71"/>
        <v>0</v>
      </c>
      <c r="CA188" s="1058">
        <f t="shared" si="71"/>
        <v>0</v>
      </c>
      <c r="CB188" s="1058">
        <f t="shared" si="71"/>
        <v>0</v>
      </c>
      <c r="CC188" s="1058">
        <f t="shared" si="71"/>
        <v>0</v>
      </c>
      <c r="CD188" s="1058">
        <f t="shared" si="71"/>
        <v>0</v>
      </c>
      <c r="CE188" s="412"/>
      <c r="CF188" s="1058">
        <f t="shared" si="71"/>
        <v>0</v>
      </c>
      <c r="CG188" s="1058">
        <f t="shared" si="71"/>
        <v>0</v>
      </c>
      <c r="CH188" s="1058">
        <f t="shared" si="71"/>
        <v>0</v>
      </c>
      <c r="CI188" s="1058">
        <f t="shared" si="71"/>
        <v>0</v>
      </c>
      <c r="CJ188" s="1058">
        <f t="shared" si="71"/>
        <v>0</v>
      </c>
      <c r="CK188" s="1058">
        <f t="shared" si="71"/>
        <v>0</v>
      </c>
      <c r="CL188" s="1058">
        <f t="shared" si="71"/>
        <v>8</v>
      </c>
      <c r="CM188" s="1058">
        <f t="shared" si="71"/>
        <v>0</v>
      </c>
      <c r="CN188" s="1058">
        <f t="shared" si="71"/>
        <v>0</v>
      </c>
      <c r="CO188" s="1058">
        <f t="shared" si="71"/>
        <v>0</v>
      </c>
      <c r="CP188" s="1058">
        <f t="shared" si="71"/>
        <v>0</v>
      </c>
      <c r="CQ188" s="1058">
        <f t="shared" si="71"/>
        <v>0</v>
      </c>
      <c r="CR188" s="1058">
        <f t="shared" si="71"/>
        <v>0</v>
      </c>
      <c r="CS188" s="1058">
        <f t="shared" si="71"/>
        <v>0</v>
      </c>
      <c r="CT188" s="1058">
        <f t="shared" si="71"/>
        <v>0</v>
      </c>
      <c r="CU188" s="1058">
        <f t="shared" si="71"/>
        <v>0</v>
      </c>
      <c r="CV188" s="1058">
        <f t="shared" si="71"/>
        <v>0</v>
      </c>
      <c r="CW188" s="1058">
        <f t="shared" si="71"/>
        <v>0</v>
      </c>
      <c r="CX188" s="1058">
        <f t="shared" si="71"/>
        <v>0</v>
      </c>
      <c r="CY188" s="1058">
        <f t="shared" si="71"/>
        <v>0</v>
      </c>
      <c r="CZ188" s="1058">
        <f t="shared" si="71"/>
        <v>0</v>
      </c>
      <c r="DA188" s="1058">
        <f t="shared" si="71"/>
        <v>0</v>
      </c>
      <c r="DB188" s="1058">
        <f t="shared" si="71"/>
        <v>0</v>
      </c>
      <c r="DC188" s="1058">
        <f t="shared" si="71"/>
        <v>0</v>
      </c>
      <c r="DD188" s="1058">
        <f t="shared" si="71"/>
        <v>0</v>
      </c>
      <c r="DE188" s="1058">
        <f t="shared" si="71"/>
        <v>0</v>
      </c>
      <c r="DF188" s="3112" t="s">
        <v>1149</v>
      </c>
      <c r="DG188" s="3112"/>
      <c r="DH188" s="3112"/>
      <c r="DI188" s="3112"/>
      <c r="DJ188" s="3112"/>
      <c r="DK188" s="1059" t="s">
        <v>1150</v>
      </c>
      <c r="DL188" s="1060"/>
      <c r="DM188" s="1060"/>
      <c r="DN188" s="564"/>
      <c r="DO188" s="564"/>
      <c r="DP188" s="564">
        <v>0</v>
      </c>
      <c r="DQ188" s="200">
        <v>0</v>
      </c>
      <c r="DR188" s="200">
        <v>0</v>
      </c>
      <c r="DS188" s="200">
        <v>0</v>
      </c>
      <c r="DT188" s="200">
        <v>0</v>
      </c>
      <c r="DU188" s="200">
        <v>0</v>
      </c>
      <c r="DV188" s="200">
        <v>0</v>
      </c>
      <c r="DW188" s="907"/>
    </row>
    <row r="189" spans="2:127" s="979" customFormat="1" ht="21" customHeight="1">
      <c r="B189" s="3140"/>
      <c r="C189" s="3776">
        <f>SUM(C188:D188)</f>
        <v>10</v>
      </c>
      <c r="D189" s="3777"/>
      <c r="E189" s="3776">
        <f t="shared" ref="E189" si="72">SUM(E188:F188)</f>
        <v>14</v>
      </c>
      <c r="F189" s="3777"/>
      <c r="G189" s="3776">
        <f t="shared" ref="G189" si="73">SUM(G188:H188)</f>
        <v>0</v>
      </c>
      <c r="H189" s="3777"/>
      <c r="I189" s="3776">
        <f t="shared" ref="I189" si="74">SUM(I188:J188)</f>
        <v>0</v>
      </c>
      <c r="J189" s="3777"/>
      <c r="K189" s="3776">
        <f t="shared" ref="K189" si="75">SUM(K188:L188)</f>
        <v>0</v>
      </c>
      <c r="L189" s="3777"/>
      <c r="M189" s="3776">
        <f t="shared" ref="M189" si="76">SUM(M188:N188)</f>
        <v>0</v>
      </c>
      <c r="N189" s="3777"/>
      <c r="O189" s="3776">
        <f t="shared" ref="O189" si="77">SUM(O188:P188)</f>
        <v>0</v>
      </c>
      <c r="P189" s="3777"/>
      <c r="Q189" s="3776">
        <f t="shared" ref="Q189" si="78">SUM(Q188:R188)</f>
        <v>0</v>
      </c>
      <c r="R189" s="3777"/>
      <c r="S189" s="3776">
        <f t="shared" ref="S189" si="79">SUM(S188:T188)</f>
        <v>0</v>
      </c>
      <c r="T189" s="3777"/>
      <c r="U189" s="3776">
        <f t="shared" ref="U189" si="80">SUM(U188:V188)</f>
        <v>0</v>
      </c>
      <c r="V189" s="3777"/>
      <c r="W189" s="3776">
        <f t="shared" ref="W189" si="81">SUM(W188:X188)</f>
        <v>0</v>
      </c>
      <c r="X189" s="3777"/>
      <c r="Y189" s="3776">
        <f t="shared" ref="Y189" si="82">SUM(Y188:Z188)</f>
        <v>0</v>
      </c>
      <c r="Z189" s="3777"/>
      <c r="AA189" s="3776">
        <f t="shared" ref="AA189" si="83">SUM(AA188:AB188)</f>
        <v>0</v>
      </c>
      <c r="AB189" s="3777"/>
      <c r="AC189" s="963"/>
      <c r="AD189" s="3778">
        <f t="shared" ref="AD189" si="84">SUM(AD188:AE188)</f>
        <v>0</v>
      </c>
      <c r="AE189" s="3779"/>
      <c r="AF189" s="3778">
        <f t="shared" ref="AF189" si="85">SUM(AF188:AG188)</f>
        <v>0</v>
      </c>
      <c r="AG189" s="3779"/>
      <c r="AH189" s="3778">
        <f t="shared" ref="AH189" si="86">SUM(AH188:AI188)</f>
        <v>0</v>
      </c>
      <c r="AI189" s="3779"/>
      <c r="AJ189" s="3778">
        <f t="shared" ref="AJ189" si="87">SUM(AJ188:AK188)</f>
        <v>0</v>
      </c>
      <c r="AK189" s="3779"/>
      <c r="AL189" s="3778">
        <f t="shared" ref="AL189" si="88">SUM(AL188:AM188)</f>
        <v>0</v>
      </c>
      <c r="AM189" s="3779"/>
      <c r="AN189" s="3778">
        <f t="shared" ref="AN189" si="89">SUM(AN188:AO188)</f>
        <v>0</v>
      </c>
      <c r="AO189" s="3779"/>
      <c r="AP189" s="3778">
        <f t="shared" ref="AP189" si="90">SUM(AP188:AQ188)</f>
        <v>0</v>
      </c>
      <c r="AQ189" s="3779"/>
      <c r="AR189" s="3778">
        <f t="shared" ref="AR189" si="91">SUM(AR188:AS188)</f>
        <v>0</v>
      </c>
      <c r="AS189" s="3779"/>
      <c r="AT189" s="3778">
        <f t="shared" ref="AT189" si="92">SUM(AT188:AU188)</f>
        <v>0</v>
      </c>
      <c r="AU189" s="3779"/>
      <c r="AV189" s="3778">
        <f t="shared" ref="AV189" si="93">SUM(AV188:AW188)</f>
        <v>0</v>
      </c>
      <c r="AW189" s="3779"/>
      <c r="AX189" s="3778">
        <f t="shared" ref="AX189" si="94">SUM(AX188:AY188)</f>
        <v>0</v>
      </c>
      <c r="AY189" s="3779"/>
      <c r="AZ189" s="3778">
        <f t="shared" ref="AZ189" si="95">SUM(AZ188:BA188)</f>
        <v>0</v>
      </c>
      <c r="BA189" s="3779"/>
      <c r="BB189" s="3778">
        <f t="shared" ref="BB189" si="96">SUM(BB188:BC188)</f>
        <v>0</v>
      </c>
      <c r="BC189" s="3779"/>
      <c r="BD189" s="411"/>
      <c r="BE189" s="3788">
        <f t="shared" ref="BE189" si="97">SUM(BE188:BF188)</f>
        <v>0</v>
      </c>
      <c r="BF189" s="3789"/>
      <c r="BG189" s="3788">
        <f t="shared" ref="BG189" si="98">SUM(BG188:BH188)</f>
        <v>0</v>
      </c>
      <c r="BH189" s="3789"/>
      <c r="BI189" s="3788">
        <f t="shared" ref="BI189" si="99">SUM(BI188:BJ188)</f>
        <v>0</v>
      </c>
      <c r="BJ189" s="3789"/>
      <c r="BK189" s="3788">
        <f t="shared" ref="BK189" si="100">SUM(BK188:BL188)</f>
        <v>0</v>
      </c>
      <c r="BL189" s="3789"/>
      <c r="BM189" s="3788">
        <f t="shared" ref="BM189" si="101">SUM(BM188:BN188)</f>
        <v>0</v>
      </c>
      <c r="BN189" s="3789"/>
      <c r="BO189" s="3788">
        <f t="shared" ref="BO189" si="102">SUM(BO188:BP188)</f>
        <v>0</v>
      </c>
      <c r="BP189" s="3789"/>
      <c r="BQ189" s="3788">
        <f t="shared" ref="BQ189" si="103">SUM(BQ188:BR188)</f>
        <v>0</v>
      </c>
      <c r="BR189" s="3789"/>
      <c r="BS189" s="3788">
        <f t="shared" ref="BS189" si="104">SUM(BS188:BT188)</f>
        <v>0</v>
      </c>
      <c r="BT189" s="3789"/>
      <c r="BU189" s="3788">
        <f t="shared" ref="BU189" si="105">SUM(BU188:BV188)</f>
        <v>0</v>
      </c>
      <c r="BV189" s="3789"/>
      <c r="BW189" s="3788">
        <f t="shared" ref="BW189" si="106">SUM(BW188:BX188)</f>
        <v>0</v>
      </c>
      <c r="BX189" s="3789"/>
      <c r="BY189" s="3788">
        <f t="shared" ref="BY189" si="107">SUM(BY188:BZ188)</f>
        <v>0</v>
      </c>
      <c r="BZ189" s="3789"/>
      <c r="CA189" s="3788">
        <f t="shared" ref="CA189" si="108">SUM(CA188:CB188)</f>
        <v>0</v>
      </c>
      <c r="CB189" s="3789"/>
      <c r="CC189" s="3788">
        <f t="shared" ref="CC189" si="109">SUM(CC188:CD188)</f>
        <v>0</v>
      </c>
      <c r="CD189" s="3789"/>
      <c r="CE189" s="412"/>
      <c r="CF189" s="3780">
        <f t="shared" ref="CF189" si="110">SUM(CF188:CG188)</f>
        <v>0</v>
      </c>
      <c r="CG189" s="3781"/>
      <c r="CH189" s="3780">
        <f t="shared" ref="CH189" si="111">SUM(CH188:CI188)</f>
        <v>0</v>
      </c>
      <c r="CI189" s="3781"/>
      <c r="CJ189" s="3780">
        <f t="shared" ref="CJ189" si="112">SUM(CJ188:CK188)</f>
        <v>0</v>
      </c>
      <c r="CK189" s="3781"/>
      <c r="CL189" s="3780">
        <f t="shared" ref="CL189" si="113">SUM(CL188:CM188)</f>
        <v>8</v>
      </c>
      <c r="CM189" s="3781"/>
      <c r="CN189" s="3780">
        <f t="shared" ref="CN189" si="114">SUM(CN188:CO188)</f>
        <v>0</v>
      </c>
      <c r="CO189" s="3781"/>
      <c r="CP189" s="3780">
        <f t="shared" ref="CP189" si="115">SUM(CP188:CQ188)</f>
        <v>0</v>
      </c>
      <c r="CQ189" s="3781"/>
      <c r="CR189" s="3780">
        <f t="shared" ref="CR189" si="116">SUM(CR188:CS188)</f>
        <v>0</v>
      </c>
      <c r="CS189" s="3781"/>
      <c r="CT189" s="3780">
        <f t="shared" ref="CT189" si="117">SUM(CT188:CU188)</f>
        <v>0</v>
      </c>
      <c r="CU189" s="3781"/>
      <c r="CV189" s="3780">
        <f t="shared" ref="CV189" si="118">SUM(CV188:CW188)</f>
        <v>0</v>
      </c>
      <c r="CW189" s="3781"/>
      <c r="CX189" s="3780">
        <f t="shared" ref="CX189" si="119">SUM(CX188:CY188)</f>
        <v>0</v>
      </c>
      <c r="CY189" s="3781"/>
      <c r="CZ189" s="3780">
        <f t="shared" ref="CZ189" si="120">SUM(CZ188:DA188)</f>
        <v>0</v>
      </c>
      <c r="DA189" s="3781"/>
      <c r="DB189" s="3780">
        <f t="shared" ref="DB189" si="121">SUM(DB188:DC188)</f>
        <v>0</v>
      </c>
      <c r="DC189" s="3781"/>
      <c r="DD189" s="3780">
        <f t="shared" ref="DD189" si="122">SUM(DD188:DE188)</f>
        <v>0</v>
      </c>
      <c r="DE189" s="3781"/>
      <c r="DF189" s="3112"/>
      <c r="DG189" s="3112"/>
      <c r="DH189" s="3112"/>
      <c r="DI189" s="3112"/>
      <c r="DJ189" s="3112"/>
      <c r="DK189" s="1061" t="s">
        <v>1151</v>
      </c>
      <c r="DL189" s="564"/>
      <c r="DM189" s="564"/>
      <c r="DN189" s="564"/>
      <c r="DO189" s="564"/>
      <c r="DP189" s="564"/>
      <c r="DQ189" s="200"/>
      <c r="DR189" s="200"/>
      <c r="DS189" s="200"/>
      <c r="DT189" s="200"/>
      <c r="DU189" s="200"/>
      <c r="DV189" s="200">
        <v>0</v>
      </c>
      <c r="DW189" s="907"/>
    </row>
    <row r="190" spans="2:127" ht="22.5" customHeight="1">
      <c r="B190" s="840"/>
      <c r="C190" s="548"/>
      <c r="D190" s="548"/>
      <c r="E190" s="548"/>
      <c r="F190" s="548"/>
      <c r="G190" s="548"/>
      <c r="H190" s="548"/>
      <c r="I190" s="548"/>
      <c r="J190" s="548"/>
      <c r="K190" s="548"/>
      <c r="L190" s="548"/>
      <c r="M190" s="548"/>
      <c r="N190" s="548"/>
      <c r="O190" s="548"/>
      <c r="P190" s="548"/>
      <c r="Q190" s="548"/>
      <c r="R190" s="548"/>
      <c r="S190" s="548"/>
      <c r="T190" s="548"/>
      <c r="U190" s="548"/>
      <c r="V190" s="548"/>
      <c r="W190" s="548"/>
      <c r="X190" s="548"/>
      <c r="Y190" s="548"/>
      <c r="Z190" s="548"/>
      <c r="AA190" s="548"/>
      <c r="AB190" s="548"/>
      <c r="AC190" s="548"/>
      <c r="AD190" s="548"/>
      <c r="AE190" s="548"/>
      <c r="AF190" s="548"/>
      <c r="AG190" s="548"/>
      <c r="AH190" s="548"/>
      <c r="AI190" s="548"/>
      <c r="AJ190" s="548"/>
      <c r="AK190" s="548"/>
      <c r="AL190" s="548"/>
      <c r="AM190" s="548"/>
      <c r="AN190" s="548"/>
      <c r="AO190" s="548"/>
      <c r="AP190" s="548"/>
      <c r="AQ190" s="548"/>
      <c r="AR190" s="548"/>
      <c r="AS190" s="548"/>
      <c r="AT190" s="548"/>
      <c r="AU190" s="548"/>
      <c r="AV190" s="548"/>
      <c r="AW190" s="548"/>
      <c r="AX190" s="548"/>
      <c r="AY190" s="548"/>
      <c r="AZ190" s="548"/>
      <c r="BA190" s="548"/>
      <c r="BB190" s="548"/>
      <c r="BC190" s="548"/>
      <c r="BD190" s="548"/>
      <c r="BE190" s="548"/>
      <c r="BF190" s="548"/>
      <c r="BG190" s="548"/>
      <c r="BH190" s="548"/>
      <c r="BI190" s="548"/>
      <c r="BJ190" s="548"/>
      <c r="BK190" s="548"/>
      <c r="BL190" s="548"/>
      <c r="BM190" s="548"/>
      <c r="BN190" s="548"/>
      <c r="BO190" s="548"/>
      <c r="BP190" s="548"/>
      <c r="BQ190" s="548"/>
      <c r="BR190" s="548"/>
      <c r="BS190" s="548"/>
      <c r="BT190" s="548"/>
      <c r="BU190" s="548"/>
      <c r="BV190" s="548"/>
      <c r="BW190" s="548"/>
      <c r="BX190" s="548"/>
      <c r="BY190" s="548"/>
      <c r="BZ190" s="548"/>
      <c r="CA190" s="548"/>
      <c r="CB190" s="548"/>
      <c r="CC190" s="548"/>
      <c r="CD190" s="548"/>
      <c r="CE190" s="548"/>
      <c r="CF190" s="548"/>
      <c r="CG190" s="548"/>
      <c r="CH190" s="548"/>
      <c r="CI190" s="548"/>
      <c r="CJ190" s="548"/>
      <c r="CK190" s="548"/>
      <c r="CL190" s="548"/>
      <c r="CM190" s="548"/>
      <c r="CN190" s="548"/>
      <c r="CO190" s="548"/>
      <c r="CP190" s="548"/>
      <c r="CQ190" s="548"/>
      <c r="CR190" s="548"/>
      <c r="CS190" s="548"/>
      <c r="CT190" s="548"/>
      <c r="CU190" s="548"/>
      <c r="CV190" s="548"/>
      <c r="CW190" s="548"/>
      <c r="CX190" s="548"/>
      <c r="CY190" s="548"/>
      <c r="CZ190" s="548"/>
      <c r="DA190" s="548"/>
      <c r="DB190" s="548"/>
      <c r="DC190" s="548"/>
      <c r="DD190" s="548"/>
      <c r="DE190" s="548"/>
      <c r="DF190" s="543"/>
      <c r="DG190" s="543"/>
      <c r="DH190" s="1062"/>
      <c r="DJ190" s="564"/>
      <c r="DK190" s="564"/>
      <c r="DL190" s="564"/>
      <c r="DM190" s="564"/>
      <c r="DN190" s="564"/>
      <c r="DO190" s="564"/>
      <c r="DP190" s="564"/>
      <c r="DQ190" s="200"/>
      <c r="DR190" s="200"/>
      <c r="DS190" s="200"/>
      <c r="DT190" s="200"/>
      <c r="DU190" s="200"/>
      <c r="DV190" s="200"/>
      <c r="DW190" s="907"/>
    </row>
    <row r="191" spans="2:127" ht="26.25" customHeight="1">
      <c r="B191" s="1063">
        <f>ROW()</f>
        <v>191</v>
      </c>
      <c r="C191" s="1064" t="s">
        <v>1107</v>
      </c>
      <c r="D191" s="1064"/>
      <c r="E191" s="1064"/>
      <c r="F191" s="1064"/>
      <c r="G191" s="1064"/>
      <c r="H191" s="1064"/>
      <c r="I191" s="1064"/>
      <c r="J191" s="1064"/>
      <c r="K191" s="1064"/>
      <c r="L191" s="1064"/>
      <c r="M191" s="1064"/>
      <c r="N191" s="1064"/>
      <c r="O191" s="1064"/>
      <c r="P191" s="1064"/>
      <c r="Q191" s="1064"/>
      <c r="R191" s="1064"/>
      <c r="S191" s="1064"/>
      <c r="T191" s="1064"/>
      <c r="U191" s="1064"/>
      <c r="V191" s="1064"/>
      <c r="W191" s="1064"/>
      <c r="X191" s="1064"/>
      <c r="Y191" s="1064"/>
      <c r="Z191" s="1064"/>
      <c r="AA191" s="1064"/>
      <c r="AB191" s="1064"/>
      <c r="AC191" s="1064"/>
      <c r="AD191" s="1064"/>
      <c r="AE191" s="1064"/>
      <c r="AF191" s="1064"/>
      <c r="AG191" s="1064"/>
      <c r="AH191" s="1064"/>
      <c r="AI191" s="1064"/>
      <c r="AJ191" s="1064"/>
      <c r="AK191" s="1064"/>
      <c r="AL191" s="1064"/>
      <c r="AM191" s="1064"/>
      <c r="AN191" s="1064"/>
      <c r="AO191" s="1064"/>
      <c r="AP191" s="1064"/>
      <c r="AQ191" s="1064"/>
      <c r="AR191" s="1064"/>
      <c r="AS191" s="1064"/>
      <c r="AT191" s="1064"/>
      <c r="AU191" s="1064"/>
      <c r="AV191" s="1064"/>
      <c r="AW191" s="1064"/>
      <c r="AX191" s="1064"/>
      <c r="AY191" s="1064"/>
      <c r="AZ191" s="1064"/>
      <c r="BA191" s="1064"/>
      <c r="BB191" s="1064"/>
      <c r="BC191" s="1064"/>
      <c r="BD191" s="1064"/>
      <c r="BE191" s="1064"/>
      <c r="BF191" s="1064"/>
      <c r="BG191" s="1064"/>
      <c r="BH191" s="1064"/>
      <c r="BI191" s="1064"/>
      <c r="BJ191" s="1064"/>
      <c r="BK191" s="1064"/>
      <c r="BL191" s="1064"/>
      <c r="BM191" s="1064"/>
      <c r="BN191" s="1064"/>
      <c r="BO191" s="1064"/>
      <c r="BP191" s="1064"/>
      <c r="BQ191" s="1064"/>
      <c r="BR191" s="1064"/>
      <c r="BS191" s="1064"/>
      <c r="BT191" s="1064"/>
      <c r="BU191" s="1064"/>
      <c r="BV191" s="1064"/>
      <c r="BW191" s="1064"/>
      <c r="BX191" s="1064"/>
      <c r="BY191" s="1064"/>
      <c r="BZ191" s="1064"/>
      <c r="CA191" s="1064"/>
      <c r="CB191" s="1064"/>
      <c r="CC191" s="1064"/>
      <c r="CD191" s="1064"/>
      <c r="CE191" s="1064"/>
      <c r="CF191" s="1064"/>
      <c r="CG191" s="1064"/>
      <c r="CH191" s="1064"/>
      <c r="CI191" s="1064"/>
      <c r="CJ191" s="1064"/>
      <c r="CK191" s="1064"/>
      <c r="CL191" s="1064"/>
      <c r="CM191" s="1064"/>
      <c r="CN191" s="1064"/>
      <c r="CO191" s="1064"/>
      <c r="CP191" s="1064"/>
      <c r="CQ191" s="1064"/>
      <c r="CR191" s="1064"/>
      <c r="CS191" s="1064"/>
      <c r="CT191" s="1064"/>
      <c r="CU191" s="1064"/>
      <c r="CV191" s="1064"/>
      <c r="CW191" s="1064"/>
      <c r="CX191" s="1064"/>
      <c r="CY191" s="1064"/>
      <c r="CZ191" s="1064"/>
      <c r="DA191" s="1064"/>
      <c r="DB191" s="1065" t="s">
        <v>1107</v>
      </c>
      <c r="DC191" s="1064"/>
      <c r="DD191" s="1064"/>
      <c r="DE191" s="1065" t="s">
        <v>1127</v>
      </c>
      <c r="DF191" s="3163">
        <f>ROW()</f>
        <v>191</v>
      </c>
      <c r="DG191" s="3163"/>
      <c r="DH191" s="3164"/>
      <c r="DI191" s="564">
        <v>0</v>
      </c>
      <c r="DJ191" s="564">
        <v>0</v>
      </c>
      <c r="DK191" s="564">
        <v>0</v>
      </c>
      <c r="DL191" s="564">
        <v>0</v>
      </c>
      <c r="DM191" s="564">
        <v>0</v>
      </c>
      <c r="DN191" s="564">
        <v>0</v>
      </c>
      <c r="DO191" s="564">
        <v>0</v>
      </c>
      <c r="DP191" s="564">
        <v>0</v>
      </c>
      <c r="DQ191" s="200">
        <v>0</v>
      </c>
      <c r="DR191" s="200">
        <v>0</v>
      </c>
      <c r="DS191" s="200">
        <v>0</v>
      </c>
      <c r="DT191" s="200">
        <v>0</v>
      </c>
      <c r="DU191" s="200">
        <v>0</v>
      </c>
      <c r="DV191" s="200">
        <v>0</v>
      </c>
      <c r="DW191" s="907"/>
    </row>
    <row r="192" spans="2:127" ht="22.5" customHeight="1">
      <c r="B192" s="840"/>
      <c r="C192" s="548"/>
      <c r="D192" s="548"/>
      <c r="E192" s="548"/>
      <c r="F192" s="548"/>
      <c r="G192" s="548"/>
      <c r="H192" s="548"/>
      <c r="I192" s="548"/>
      <c r="J192" s="548"/>
      <c r="K192" s="548"/>
      <c r="L192" s="548"/>
      <c r="M192" s="548"/>
      <c r="N192" s="548"/>
      <c r="O192" s="548"/>
      <c r="P192" s="548"/>
      <c r="Q192" s="548"/>
      <c r="R192" s="548"/>
      <c r="S192" s="548"/>
      <c r="T192" s="548"/>
      <c r="U192" s="548"/>
      <c r="V192" s="548"/>
      <c r="W192" s="548"/>
      <c r="X192" s="548"/>
      <c r="Y192" s="548"/>
      <c r="Z192" s="548"/>
      <c r="AA192" s="548"/>
      <c r="AB192" s="548"/>
      <c r="AC192" s="548"/>
      <c r="AD192" s="548"/>
      <c r="AE192" s="548"/>
      <c r="AF192" s="548"/>
      <c r="AG192" s="548"/>
      <c r="AH192" s="548"/>
      <c r="AI192" s="548"/>
      <c r="AJ192" s="548"/>
      <c r="AK192" s="548"/>
      <c r="AL192" s="548"/>
      <c r="AM192" s="548"/>
      <c r="AN192" s="548"/>
      <c r="AO192" s="548"/>
      <c r="AP192" s="548"/>
      <c r="AQ192" s="548"/>
      <c r="AR192" s="548"/>
      <c r="AS192" s="548"/>
      <c r="AT192" s="548"/>
      <c r="AU192" s="548"/>
      <c r="AV192" s="548"/>
      <c r="AW192" s="548"/>
      <c r="AX192" s="548"/>
      <c r="AY192" s="548"/>
      <c r="AZ192" s="548"/>
      <c r="BA192" s="548"/>
      <c r="BB192" s="548"/>
      <c r="BC192" s="548"/>
      <c r="BD192" s="548"/>
      <c r="BE192" s="548"/>
      <c r="BF192" s="548"/>
      <c r="BG192" s="548"/>
      <c r="BH192" s="548"/>
      <c r="BI192" s="548"/>
      <c r="BJ192" s="548"/>
      <c r="BK192" s="548"/>
      <c r="BL192" s="548"/>
      <c r="BM192" s="548"/>
      <c r="BN192" s="548"/>
      <c r="BO192" s="548"/>
      <c r="BP192" s="548"/>
      <c r="BQ192" s="548"/>
      <c r="BR192" s="548"/>
      <c r="BS192" s="548"/>
      <c r="BT192" s="548"/>
      <c r="BU192" s="548"/>
      <c r="BV192" s="548"/>
      <c r="BW192" s="548"/>
      <c r="BX192" s="548"/>
      <c r="BY192" s="548"/>
      <c r="BZ192" s="548"/>
      <c r="CA192" s="548"/>
      <c r="CB192" s="548"/>
      <c r="CC192" s="548"/>
      <c r="CD192" s="548"/>
      <c r="CE192" s="548"/>
      <c r="CF192" s="546"/>
      <c r="CG192" s="546"/>
      <c r="CH192" s="546"/>
      <c r="CI192" s="546"/>
      <c r="CJ192" s="546"/>
      <c r="CK192" s="1066"/>
      <c r="CL192" s="1066"/>
      <c r="CM192" s="1066"/>
      <c r="CN192" s="1066"/>
      <c r="CO192" s="1066"/>
      <c r="CP192" s="1066"/>
      <c r="CQ192" s="1066"/>
      <c r="CR192" s="1066"/>
      <c r="CS192" s="1066"/>
      <c r="CT192" s="1066"/>
      <c r="CU192" s="1066"/>
      <c r="CV192" s="1066"/>
      <c r="CW192" s="1066"/>
      <c r="CX192" s="1066"/>
      <c r="CY192" s="1066"/>
      <c r="CZ192" s="1066"/>
      <c r="DA192" s="1067" t="s">
        <v>909</v>
      </c>
      <c r="DB192" s="3169">
        <f>SUM(Q198,AC198,AO198,BA198,BM198,BY198,CK198)</f>
        <v>32</v>
      </c>
      <c r="DC192" s="3169"/>
      <c r="DD192" s="3169"/>
      <c r="DE192" s="3170">
        <v>1</v>
      </c>
      <c r="DF192" s="3170"/>
      <c r="DG192" s="3170"/>
      <c r="DH192" s="1068"/>
      <c r="DI192" s="564">
        <v>0</v>
      </c>
      <c r="DJ192" s="564">
        <v>0</v>
      </c>
      <c r="DK192" s="564">
        <v>0</v>
      </c>
      <c r="DL192" s="564">
        <v>0</v>
      </c>
      <c r="DM192" s="564">
        <v>0</v>
      </c>
      <c r="DN192" s="564">
        <v>0</v>
      </c>
      <c r="DO192" s="564">
        <v>0</v>
      </c>
      <c r="DP192" s="564">
        <v>0</v>
      </c>
      <c r="DQ192" s="200">
        <v>0</v>
      </c>
      <c r="DR192" s="200">
        <v>0</v>
      </c>
      <c r="DS192" s="200">
        <v>0</v>
      </c>
      <c r="DT192" s="200">
        <v>0</v>
      </c>
      <c r="DU192" s="200">
        <v>0</v>
      </c>
      <c r="DV192" s="200">
        <v>0</v>
      </c>
      <c r="DW192" s="907"/>
    </row>
    <row r="193" spans="2:127" ht="9.9499999999999993" customHeight="1">
      <c r="B193" s="545"/>
      <c r="C193" s="546"/>
      <c r="D193" s="546"/>
      <c r="E193" s="546"/>
      <c r="F193" s="546"/>
      <c r="G193" s="546"/>
      <c r="H193" s="546"/>
      <c r="I193" s="546"/>
      <c r="J193" s="546"/>
      <c r="K193" s="546"/>
      <c r="L193" s="546"/>
      <c r="M193" s="546"/>
      <c r="N193" s="546"/>
      <c r="O193" s="546"/>
      <c r="P193" s="546"/>
      <c r="Q193" s="547"/>
      <c r="R193" s="547"/>
      <c r="S193" s="548"/>
      <c r="T193" s="548"/>
      <c r="U193" s="548"/>
      <c r="V193" s="548"/>
      <c r="W193" s="548"/>
      <c r="X193" s="548"/>
      <c r="Y193" s="548"/>
      <c r="Z193" s="548"/>
      <c r="AA193" s="548"/>
      <c r="AB193" s="548"/>
      <c r="AC193" s="546"/>
      <c r="AD193" s="546"/>
      <c r="AE193" s="546"/>
      <c r="AF193" s="546"/>
      <c r="AG193" s="546"/>
      <c r="AH193" s="546"/>
      <c r="AI193" s="546"/>
      <c r="AJ193" s="546"/>
      <c r="AK193" s="546"/>
      <c r="AL193" s="546"/>
      <c r="AM193" s="546"/>
      <c r="AN193" s="546"/>
      <c r="AO193" s="546"/>
      <c r="AP193" s="546"/>
      <c r="AQ193" s="547"/>
      <c r="AR193" s="547"/>
      <c r="AS193" s="547"/>
      <c r="AT193" s="547"/>
      <c r="AU193" s="547"/>
      <c r="AV193" s="547"/>
      <c r="AW193" s="547"/>
      <c r="AX193" s="547"/>
      <c r="AY193" s="547"/>
      <c r="AZ193" s="547"/>
      <c r="BA193" s="547"/>
      <c r="BB193" s="547"/>
      <c r="BC193" s="547"/>
      <c r="BD193" s="547"/>
      <c r="BE193" s="547"/>
      <c r="BF193" s="547"/>
      <c r="BG193" s="547"/>
      <c r="BH193" s="547"/>
      <c r="BI193" s="547"/>
      <c r="BJ193" s="547"/>
      <c r="BK193" s="547"/>
      <c r="BL193" s="547"/>
      <c r="BM193" s="547"/>
      <c r="BN193" s="547"/>
      <c r="BO193" s="547"/>
      <c r="BP193" s="547"/>
      <c r="BQ193" s="547"/>
      <c r="BR193" s="547"/>
      <c r="BS193" s="547"/>
      <c r="BT193" s="547"/>
      <c r="BU193" s="547"/>
      <c r="BV193" s="547"/>
      <c r="BW193" s="547"/>
      <c r="BX193" s="547"/>
      <c r="BY193" s="547"/>
      <c r="BZ193" s="547"/>
      <c r="CA193" s="547"/>
      <c r="CB193" s="547"/>
      <c r="CC193" s="547"/>
      <c r="CD193" s="547"/>
      <c r="CE193" s="547"/>
      <c r="CF193" s="547"/>
      <c r="CG193" s="547"/>
      <c r="CH193" s="547"/>
      <c r="CI193" s="547"/>
      <c r="CJ193" s="547"/>
      <c r="CK193" s="547"/>
      <c r="CL193" s="547"/>
      <c r="CM193" s="547"/>
      <c r="CN193" s="547"/>
      <c r="CO193" s="547"/>
      <c r="CP193" s="547"/>
      <c r="CQ193" s="547"/>
      <c r="CR193" s="547"/>
      <c r="CS193" s="547"/>
      <c r="CT193" s="547"/>
      <c r="CU193" s="547"/>
      <c r="CV193" s="547"/>
      <c r="CW193" s="547"/>
      <c r="CX193" s="547"/>
      <c r="CY193" s="547"/>
      <c r="CZ193" s="547"/>
      <c r="DA193" s="547"/>
      <c r="DB193" s="548"/>
      <c r="DC193" s="548"/>
      <c r="DD193" s="395"/>
      <c r="DE193" s="395"/>
      <c r="DF193" s="395"/>
      <c r="DG193" s="395"/>
      <c r="DH193" s="549"/>
      <c r="DI193" s="564">
        <v>0</v>
      </c>
      <c r="DJ193" s="564">
        <v>0</v>
      </c>
      <c r="DK193" s="564">
        <v>0</v>
      </c>
      <c r="DL193" s="564">
        <v>0</v>
      </c>
      <c r="DM193" s="564">
        <v>0</v>
      </c>
      <c r="DN193" s="564">
        <v>0</v>
      </c>
      <c r="DO193" s="564">
        <v>0</v>
      </c>
      <c r="DP193" s="564">
        <v>0</v>
      </c>
      <c r="DQ193" s="200">
        <v>0</v>
      </c>
      <c r="DR193" s="200">
        <v>0</v>
      </c>
      <c r="DS193" s="200">
        <v>0</v>
      </c>
      <c r="DT193" s="200">
        <v>0</v>
      </c>
      <c r="DU193" s="200">
        <v>0</v>
      </c>
      <c r="DV193" s="200">
        <v>0</v>
      </c>
      <c r="DW193" s="907"/>
    </row>
    <row r="194" spans="2:127" ht="15.75" customHeight="1">
      <c r="B194" s="1069"/>
      <c r="C194" s="599"/>
      <c r="D194" s="599"/>
      <c r="E194" s="1070"/>
      <c r="F194" s="1071"/>
      <c r="G194" s="1072" t="s">
        <v>1152</v>
      </c>
      <c r="H194" s="2953">
        <f>SUM(Q194,AC194,AO194,BA194,BM194,BY194,CK194)</f>
        <v>109</v>
      </c>
      <c r="I194" s="2953"/>
      <c r="J194" s="1073" t="s">
        <v>1153</v>
      </c>
      <c r="K194" s="1074"/>
      <c r="L194" s="1074"/>
      <c r="M194" s="1074"/>
      <c r="N194" s="395"/>
      <c r="O194" s="395"/>
      <c r="Q194" s="3144">
        <f>COUNTA(B11:B42)</f>
        <v>28</v>
      </c>
      <c r="R194" s="3145"/>
      <c r="S194" s="3146" t="s">
        <v>115</v>
      </c>
      <c r="T194" s="3146"/>
      <c r="U194" s="3146"/>
      <c r="V194" s="3146"/>
      <c r="W194" s="3146"/>
      <c r="X194" s="3146"/>
      <c r="Y194" s="3147"/>
      <c r="Z194" s="200">
        <v>0</v>
      </c>
      <c r="AA194" s="200">
        <v>0</v>
      </c>
      <c r="AB194" s="200">
        <v>0</v>
      </c>
      <c r="AC194" s="3025">
        <f>COUNTA(B48:B57)</f>
        <v>8</v>
      </c>
      <c r="AD194" s="3026"/>
      <c r="AE194" s="3141" t="s">
        <v>114</v>
      </c>
      <c r="AF194" s="3141"/>
      <c r="AG194" s="3141"/>
      <c r="AH194" s="3141"/>
      <c r="AI194" s="3141"/>
      <c r="AJ194" s="3141"/>
      <c r="AK194" s="3142"/>
      <c r="AL194" s="200">
        <v>0</v>
      </c>
      <c r="AM194" s="200">
        <v>0</v>
      </c>
      <c r="AN194" s="200">
        <v>0</v>
      </c>
      <c r="AO194" s="3399">
        <f>COUNTA(B63:B79)</f>
        <v>14</v>
      </c>
      <c r="AP194" s="3400"/>
      <c r="AQ194" s="3442" t="s">
        <v>116</v>
      </c>
      <c r="AR194" s="3442"/>
      <c r="AS194" s="3442"/>
      <c r="AT194" s="3442"/>
      <c r="AU194" s="3442"/>
      <c r="AV194" s="3442"/>
      <c r="AW194" s="3443"/>
      <c r="AX194" s="200">
        <v>0</v>
      </c>
      <c r="AY194" s="200">
        <v>0</v>
      </c>
      <c r="AZ194" s="200">
        <v>0</v>
      </c>
      <c r="BA194" s="3838">
        <f>COUNTA(B85:B104)</f>
        <v>18</v>
      </c>
      <c r="BB194" s="3839"/>
      <c r="BC194" s="3790" t="s">
        <v>965</v>
      </c>
      <c r="BD194" s="3790"/>
      <c r="BE194" s="3790"/>
      <c r="BF194" s="3790"/>
      <c r="BG194" s="3790"/>
      <c r="BH194" s="3790"/>
      <c r="BI194" s="3791"/>
      <c r="BJ194" s="200">
        <v>0</v>
      </c>
      <c r="BK194" s="200">
        <v>0</v>
      </c>
      <c r="BL194" s="200">
        <v>0</v>
      </c>
      <c r="BM194" s="3125">
        <f>COUNTA(B110:B142)</f>
        <v>31</v>
      </c>
      <c r="BN194" s="3126"/>
      <c r="BO194" s="843" t="s">
        <v>856</v>
      </c>
      <c r="BP194" s="843"/>
      <c r="BQ194" s="843"/>
      <c r="BR194" s="843"/>
      <c r="BS194" s="843"/>
      <c r="BT194" s="843"/>
      <c r="BU194" s="844"/>
      <c r="BV194" s="739">
        <v>0</v>
      </c>
      <c r="BW194" s="739">
        <v>0</v>
      </c>
      <c r="BX194" s="200">
        <v>0</v>
      </c>
      <c r="BY194" s="3125">
        <f>COUNTA(B148:B160)</f>
        <v>10</v>
      </c>
      <c r="BZ194" s="3126"/>
      <c r="CA194" s="3224" t="s">
        <v>728</v>
      </c>
      <c r="CB194" s="3224"/>
      <c r="CC194" s="3224"/>
      <c r="CD194" s="3224"/>
      <c r="CE194" s="3224"/>
      <c r="CF194" s="3224"/>
      <c r="CG194" s="3225"/>
      <c r="CH194" s="739">
        <v>0</v>
      </c>
      <c r="CI194" s="739">
        <v>0</v>
      </c>
      <c r="CJ194" s="200">
        <v>0</v>
      </c>
      <c r="CK194" s="3349">
        <f>COUNTA(B166:B183)</f>
        <v>0</v>
      </c>
      <c r="CL194" s="3248"/>
      <c r="CM194" s="3250" t="s">
        <v>851</v>
      </c>
      <c r="CN194" s="3250"/>
      <c r="CO194" s="3250"/>
      <c r="CP194" s="3250"/>
      <c r="CQ194" s="3250"/>
      <c r="CR194" s="3250"/>
      <c r="CS194" s="3251"/>
      <c r="CT194" s="395"/>
      <c r="CU194" s="395"/>
      <c r="CV194" s="395"/>
      <c r="CW194" s="395"/>
      <c r="CX194" s="395"/>
      <c r="CY194" s="395"/>
      <c r="CZ194" s="623"/>
      <c r="DA194" s="569" t="s">
        <v>1152</v>
      </c>
      <c r="DB194" s="3254">
        <f>SUM(Q194,AC194,AO194,BA194,BM194,BY194,CK194)</f>
        <v>109</v>
      </c>
      <c r="DC194" s="3254"/>
      <c r="DD194" s="3254"/>
      <c r="DE194" s="1075" t="s">
        <v>1154</v>
      </c>
      <c r="DF194" s="395"/>
      <c r="DG194" s="395"/>
      <c r="DH194" s="549"/>
      <c r="DI194" s="564">
        <v>0</v>
      </c>
      <c r="DJ194" s="564">
        <v>0</v>
      </c>
      <c r="DK194" s="564">
        <v>0</v>
      </c>
      <c r="DL194" s="564">
        <v>0</v>
      </c>
      <c r="DM194" s="564">
        <v>0</v>
      </c>
      <c r="DN194" s="564">
        <v>0</v>
      </c>
      <c r="DO194" s="564">
        <v>0</v>
      </c>
      <c r="DP194" s="564">
        <v>0</v>
      </c>
      <c r="DQ194" s="200">
        <v>0</v>
      </c>
      <c r="DR194" s="200">
        <v>0</v>
      </c>
      <c r="DS194" s="200">
        <v>0</v>
      </c>
      <c r="DT194" s="200">
        <v>0</v>
      </c>
      <c r="DU194" s="200">
        <v>0</v>
      </c>
      <c r="DV194" s="200">
        <v>0</v>
      </c>
      <c r="DW194" s="907"/>
    </row>
    <row r="195" spans="2:127" ht="14.25" customHeight="1">
      <c r="B195" s="1069"/>
      <c r="C195" s="599"/>
      <c r="D195" s="599"/>
      <c r="E195" s="1070"/>
      <c r="F195" s="1070"/>
      <c r="G195" s="1070"/>
      <c r="H195" s="1070"/>
      <c r="I195" s="1070"/>
      <c r="J195" s="1070"/>
      <c r="K195" s="1070"/>
      <c r="L195" s="1070"/>
      <c r="M195" s="1070"/>
      <c r="N195" s="395"/>
      <c r="O195" s="395"/>
      <c r="P195" s="395"/>
      <c r="Q195" s="3129" t="s">
        <v>729</v>
      </c>
      <c r="R195" s="2965"/>
      <c r="S195" s="2965"/>
      <c r="T195" s="2965"/>
      <c r="U195" s="2965"/>
      <c r="V195" s="2965"/>
      <c r="W195" s="2965"/>
      <c r="X195" s="2965"/>
      <c r="Y195" s="3130"/>
      <c r="Z195" s="200">
        <v>0</v>
      </c>
      <c r="AA195" s="200">
        <v>0</v>
      </c>
      <c r="AB195" s="200">
        <v>0</v>
      </c>
      <c r="AC195" s="3129" t="s">
        <v>730</v>
      </c>
      <c r="AD195" s="2965"/>
      <c r="AE195" s="2965"/>
      <c r="AF195" s="2965"/>
      <c r="AG195" s="2965"/>
      <c r="AH195" s="2965"/>
      <c r="AI195" s="2965"/>
      <c r="AJ195" s="2965"/>
      <c r="AK195" s="3130"/>
      <c r="AL195" s="200">
        <v>0</v>
      </c>
      <c r="AM195" s="200">
        <v>0</v>
      </c>
      <c r="AN195" s="200">
        <v>0</v>
      </c>
      <c r="AO195" s="3157" t="s">
        <v>731</v>
      </c>
      <c r="AP195" s="3158"/>
      <c r="AQ195" s="3158"/>
      <c r="AR195" s="3158"/>
      <c r="AS195" s="3158"/>
      <c r="AT195" s="3158"/>
      <c r="AU195" s="3158"/>
      <c r="AV195" s="3158"/>
      <c r="AW195" s="3159"/>
      <c r="AX195" s="200">
        <v>0</v>
      </c>
      <c r="AY195" s="200">
        <v>0</v>
      </c>
      <c r="AZ195" s="200">
        <v>0</v>
      </c>
      <c r="BA195" s="3830" t="s">
        <v>731</v>
      </c>
      <c r="BB195" s="3831"/>
      <c r="BC195" s="3831"/>
      <c r="BD195" s="3831"/>
      <c r="BE195" s="3831"/>
      <c r="BF195" s="3831"/>
      <c r="BG195" s="3831"/>
      <c r="BH195" s="3831"/>
      <c r="BI195" s="3832"/>
      <c r="BJ195" s="200">
        <v>0</v>
      </c>
      <c r="BK195" s="200">
        <v>0</v>
      </c>
      <c r="BL195" s="200">
        <v>0</v>
      </c>
      <c r="BM195" s="3792" t="s">
        <v>732</v>
      </c>
      <c r="BN195" s="3793"/>
      <c r="BO195" s="3793"/>
      <c r="BP195" s="3793"/>
      <c r="BQ195" s="3793"/>
      <c r="BR195" s="3793"/>
      <c r="BS195" s="3793"/>
      <c r="BT195" s="3793"/>
      <c r="BU195" s="3794"/>
      <c r="BV195" s="200">
        <v>0</v>
      </c>
      <c r="BW195" s="200">
        <v>0</v>
      </c>
      <c r="BX195" s="200">
        <v>0</v>
      </c>
      <c r="BY195" s="3792" t="s">
        <v>732</v>
      </c>
      <c r="BZ195" s="3793"/>
      <c r="CA195" s="3793"/>
      <c r="CB195" s="3793"/>
      <c r="CC195" s="3793"/>
      <c r="CD195" s="3793"/>
      <c r="CE195" s="3793"/>
      <c r="CF195" s="3793"/>
      <c r="CG195" s="3794"/>
      <c r="CH195" s="200">
        <v>0</v>
      </c>
      <c r="CI195" s="200">
        <v>0</v>
      </c>
      <c r="CJ195" s="200">
        <v>0</v>
      </c>
      <c r="CK195" s="3192"/>
      <c r="CL195" s="3193"/>
      <c r="CM195" s="3193"/>
      <c r="CN195" s="3193"/>
      <c r="CO195" s="3193"/>
      <c r="CP195" s="3193"/>
      <c r="CQ195" s="3193"/>
      <c r="CR195" s="3193"/>
      <c r="CS195" s="3836"/>
      <c r="CT195" s="395"/>
      <c r="CU195" s="395"/>
      <c r="CV195" s="395"/>
      <c r="CW195" s="395"/>
      <c r="CX195" s="395"/>
      <c r="CY195" s="395"/>
      <c r="CZ195" s="395"/>
      <c r="DA195" s="395"/>
      <c r="DB195" s="395"/>
      <c r="DC195" s="395"/>
      <c r="DD195" s="395"/>
      <c r="DE195" s="395"/>
      <c r="DF195" s="395"/>
      <c r="DG195" s="395"/>
      <c r="DH195" s="549"/>
      <c r="DI195" s="564">
        <v>0</v>
      </c>
      <c r="DJ195" s="564">
        <v>0</v>
      </c>
      <c r="DK195" s="564">
        <v>0</v>
      </c>
      <c r="DL195" s="564">
        <v>0</v>
      </c>
      <c r="DM195" s="564">
        <v>0</v>
      </c>
      <c r="DN195" s="564">
        <v>0</v>
      </c>
      <c r="DO195" s="564">
        <v>0</v>
      </c>
      <c r="DP195" s="564">
        <v>0</v>
      </c>
      <c r="DQ195" s="200">
        <v>0</v>
      </c>
      <c r="DR195" s="200">
        <v>0</v>
      </c>
      <c r="DS195" s="200">
        <v>0</v>
      </c>
      <c r="DT195" s="200">
        <v>0</v>
      </c>
      <c r="DU195" s="200">
        <v>0</v>
      </c>
      <c r="DV195" s="200">
        <v>0</v>
      </c>
      <c r="DW195" s="907"/>
    </row>
    <row r="196" spans="2:127" ht="14.25" customHeight="1">
      <c r="B196" s="1069"/>
      <c r="C196" s="599"/>
      <c r="D196" s="599"/>
      <c r="E196" s="1070"/>
      <c r="F196" s="1071"/>
      <c r="G196" s="1072" t="s">
        <v>1155</v>
      </c>
      <c r="H196" s="2953">
        <f>COUNTA(C11:DE42,C48:DE57,C63:DE79,C85:DE104,C110:DE142,C148:DE160,C166:DE183)</f>
        <v>10</v>
      </c>
      <c r="I196" s="2953"/>
      <c r="J196" s="1076" t="s">
        <v>1156</v>
      </c>
      <c r="K196" s="1070"/>
      <c r="L196" s="1070"/>
      <c r="M196" s="1077"/>
      <c r="N196" s="395"/>
      <c r="O196" s="395"/>
      <c r="P196" s="395"/>
      <c r="Q196" s="3131"/>
      <c r="R196" s="3132"/>
      <c r="S196" s="3132"/>
      <c r="T196" s="3132"/>
      <c r="U196" s="3132"/>
      <c r="V196" s="3132"/>
      <c r="W196" s="3132"/>
      <c r="X196" s="3132"/>
      <c r="Y196" s="3133"/>
      <c r="Z196" s="200">
        <v>0</v>
      </c>
      <c r="AA196" s="200">
        <v>0</v>
      </c>
      <c r="AB196" s="200">
        <v>0</v>
      </c>
      <c r="AC196" s="3131"/>
      <c r="AD196" s="3132"/>
      <c r="AE196" s="3132"/>
      <c r="AF196" s="3132"/>
      <c r="AG196" s="3132"/>
      <c r="AH196" s="3132"/>
      <c r="AI196" s="3132"/>
      <c r="AJ196" s="3132"/>
      <c r="AK196" s="3133"/>
      <c r="AL196" s="200">
        <v>0</v>
      </c>
      <c r="AM196" s="200">
        <v>0</v>
      </c>
      <c r="AN196" s="200">
        <v>0</v>
      </c>
      <c r="AO196" s="3160"/>
      <c r="AP196" s="3161"/>
      <c r="AQ196" s="3161"/>
      <c r="AR196" s="3161"/>
      <c r="AS196" s="3161"/>
      <c r="AT196" s="3161"/>
      <c r="AU196" s="3161"/>
      <c r="AV196" s="3161"/>
      <c r="AW196" s="3162"/>
      <c r="AX196" s="200">
        <v>0</v>
      </c>
      <c r="AY196" s="200">
        <v>0</v>
      </c>
      <c r="AZ196" s="200">
        <v>0</v>
      </c>
      <c r="BA196" s="3833"/>
      <c r="BB196" s="3834"/>
      <c r="BC196" s="3834"/>
      <c r="BD196" s="3834"/>
      <c r="BE196" s="3834"/>
      <c r="BF196" s="3834"/>
      <c r="BG196" s="3834"/>
      <c r="BH196" s="3834"/>
      <c r="BI196" s="3835"/>
      <c r="BJ196" s="200">
        <v>0</v>
      </c>
      <c r="BK196" s="200">
        <v>0</v>
      </c>
      <c r="BL196" s="200">
        <v>0</v>
      </c>
      <c r="BM196" s="3795"/>
      <c r="BN196" s="3796"/>
      <c r="BO196" s="3796"/>
      <c r="BP196" s="3796"/>
      <c r="BQ196" s="3796"/>
      <c r="BR196" s="3796"/>
      <c r="BS196" s="3796"/>
      <c r="BT196" s="3796"/>
      <c r="BU196" s="3797"/>
      <c r="BV196" s="200">
        <v>0</v>
      </c>
      <c r="BW196" s="200">
        <v>0</v>
      </c>
      <c r="BX196" s="200">
        <v>0</v>
      </c>
      <c r="BY196" s="3795"/>
      <c r="BZ196" s="3796"/>
      <c r="CA196" s="3796"/>
      <c r="CB196" s="3796"/>
      <c r="CC196" s="3796"/>
      <c r="CD196" s="3796"/>
      <c r="CE196" s="3796"/>
      <c r="CF196" s="3796"/>
      <c r="CG196" s="3797"/>
      <c r="CH196" s="200">
        <v>0</v>
      </c>
      <c r="CI196" s="200">
        <v>0</v>
      </c>
      <c r="CJ196" s="200">
        <v>0</v>
      </c>
      <c r="CK196" s="3194"/>
      <c r="CL196" s="3195"/>
      <c r="CM196" s="3195"/>
      <c r="CN196" s="3195"/>
      <c r="CO196" s="3195"/>
      <c r="CP196" s="3195"/>
      <c r="CQ196" s="3195"/>
      <c r="CR196" s="3195"/>
      <c r="CS196" s="3837"/>
      <c r="CT196" s="395"/>
      <c r="CU196" s="395"/>
      <c r="CV196" s="395"/>
      <c r="CW196" s="395"/>
      <c r="CX196" s="395"/>
      <c r="CY196" s="395"/>
      <c r="CZ196" s="395"/>
      <c r="DA196" s="395"/>
      <c r="DB196" s="395"/>
      <c r="DC196" s="395"/>
      <c r="DD196" s="395"/>
      <c r="DE196" s="395"/>
      <c r="DF196" s="395"/>
      <c r="DG196" s="395"/>
      <c r="DH196" s="549"/>
      <c r="DI196" s="564">
        <v>0</v>
      </c>
      <c r="DJ196" s="564">
        <v>0</v>
      </c>
      <c r="DK196" s="564">
        <v>0</v>
      </c>
      <c r="DL196" s="564">
        <v>0</v>
      </c>
      <c r="DM196" s="564">
        <v>0</v>
      </c>
      <c r="DN196" s="564">
        <v>0</v>
      </c>
      <c r="DO196" s="564">
        <v>0</v>
      </c>
      <c r="DP196" s="564">
        <v>0</v>
      </c>
      <c r="DQ196" s="200">
        <v>0</v>
      </c>
      <c r="DR196" s="200">
        <v>0</v>
      </c>
      <c r="DS196" s="200">
        <v>0</v>
      </c>
      <c r="DT196" s="200">
        <v>0</v>
      </c>
      <c r="DU196" s="200">
        <v>0</v>
      </c>
      <c r="DV196" s="200">
        <v>0</v>
      </c>
      <c r="DW196" s="907"/>
    </row>
    <row r="197" spans="2:127" ht="14.25" customHeight="1">
      <c r="B197" s="1069"/>
      <c r="C197" s="599"/>
      <c r="D197" s="599"/>
      <c r="E197" s="1070"/>
      <c r="F197" s="1071"/>
      <c r="G197" s="1071"/>
      <c r="H197" s="1078"/>
      <c r="I197" s="1078"/>
      <c r="J197" s="1078"/>
      <c r="K197" s="1078"/>
      <c r="L197" s="1070"/>
      <c r="M197" s="1070"/>
      <c r="N197" s="395"/>
      <c r="O197" s="395"/>
      <c r="P197" s="395"/>
      <c r="Q197" s="845"/>
      <c r="R197" s="846"/>
      <c r="S197" s="1079" t="s">
        <v>1123</v>
      </c>
      <c r="T197" s="3841">
        <f>ROW(B11)</f>
        <v>11</v>
      </c>
      <c r="U197" s="3841"/>
      <c r="V197" s="968" t="s">
        <v>1124</v>
      </c>
      <c r="W197" s="3840">
        <f>ROW(B42)</f>
        <v>42</v>
      </c>
      <c r="X197" s="3840"/>
      <c r="Y197" s="1080"/>
      <c r="Z197" s="200"/>
      <c r="AA197" s="200"/>
      <c r="AB197" s="200"/>
      <c r="AC197" s="845"/>
      <c r="AD197" s="846"/>
      <c r="AE197" s="1079" t="s">
        <v>1123</v>
      </c>
      <c r="AF197" s="3841">
        <f>ROW(B48)</f>
        <v>48</v>
      </c>
      <c r="AG197" s="3841"/>
      <c r="AH197" s="968" t="s">
        <v>1124</v>
      </c>
      <c r="AI197" s="3840">
        <f>ROW(B57)</f>
        <v>57</v>
      </c>
      <c r="AJ197" s="3840"/>
      <c r="AK197" s="1080"/>
      <c r="AL197" s="200"/>
      <c r="AM197" s="200"/>
      <c r="AN197" s="200"/>
      <c r="AO197" s="845"/>
      <c r="AP197" s="846"/>
      <c r="AQ197" s="1079" t="s">
        <v>1123</v>
      </c>
      <c r="AR197" s="3841">
        <f>ROW(B63)</f>
        <v>63</v>
      </c>
      <c r="AS197" s="3841"/>
      <c r="AT197" s="968" t="s">
        <v>1124</v>
      </c>
      <c r="AU197" s="3840">
        <f>ROW(B79)</f>
        <v>79</v>
      </c>
      <c r="AV197" s="3840"/>
      <c r="AW197" s="1080"/>
      <c r="AX197" s="200"/>
      <c r="AY197" s="200"/>
      <c r="AZ197" s="200"/>
      <c r="BA197" s="845"/>
      <c r="BB197" s="846"/>
      <c r="BC197" s="1079" t="s">
        <v>1123</v>
      </c>
      <c r="BD197" s="3841">
        <f>ROW(B85)</f>
        <v>85</v>
      </c>
      <c r="BE197" s="3841"/>
      <c r="BF197" s="968" t="s">
        <v>1124</v>
      </c>
      <c r="BG197" s="3840">
        <f>ROW(B104)</f>
        <v>104</v>
      </c>
      <c r="BH197" s="3840"/>
      <c r="BI197" s="1080"/>
      <c r="BJ197" s="200"/>
      <c r="BK197" s="200"/>
      <c r="BL197" s="200"/>
      <c r="BM197" s="845"/>
      <c r="BN197" s="846"/>
      <c r="BO197" s="1079" t="s">
        <v>1123</v>
      </c>
      <c r="BP197" s="3841">
        <f>ROW(B110)</f>
        <v>110</v>
      </c>
      <c r="BQ197" s="3841"/>
      <c r="BR197" s="968" t="s">
        <v>1124</v>
      </c>
      <c r="BS197" s="3840">
        <f>ROW(B142)</f>
        <v>142</v>
      </c>
      <c r="BT197" s="3840"/>
      <c r="BU197" s="1080"/>
      <c r="BV197" s="200"/>
      <c r="BW197" s="200"/>
      <c r="BX197" s="200"/>
      <c r="BY197" s="845"/>
      <c r="BZ197" s="846"/>
      <c r="CA197" s="1079" t="s">
        <v>1123</v>
      </c>
      <c r="CB197" s="3841">
        <f>ROW(B148)</f>
        <v>148</v>
      </c>
      <c r="CC197" s="3841"/>
      <c r="CD197" s="968" t="s">
        <v>1124</v>
      </c>
      <c r="CE197" s="3840">
        <f>ROW(B160)</f>
        <v>160</v>
      </c>
      <c r="CF197" s="3840"/>
      <c r="CG197" s="1080"/>
      <c r="CH197" s="200"/>
      <c r="CI197" s="200"/>
      <c r="CJ197" s="200"/>
      <c r="CK197" s="845"/>
      <c r="CL197" s="846"/>
      <c r="CM197" s="1079" t="s">
        <v>1123</v>
      </c>
      <c r="CN197" s="3841">
        <f>ROW(B166)</f>
        <v>166</v>
      </c>
      <c r="CO197" s="3841"/>
      <c r="CP197" s="968" t="s">
        <v>1124</v>
      </c>
      <c r="CQ197" s="3840">
        <f>ROW(B183)</f>
        <v>183</v>
      </c>
      <c r="CR197" s="3840"/>
      <c r="CS197" s="1080"/>
      <c r="CT197" s="395"/>
      <c r="CU197" s="395"/>
      <c r="CV197" s="395"/>
      <c r="CW197" s="395"/>
      <c r="CX197" s="395"/>
      <c r="CY197" s="395"/>
      <c r="CZ197" s="395"/>
      <c r="DA197" s="395"/>
      <c r="DB197" s="395"/>
      <c r="DC197" s="395"/>
      <c r="DD197" s="395"/>
      <c r="DE197" s="395"/>
      <c r="DF197" s="395"/>
      <c r="DG197" s="395"/>
      <c r="DH197" s="549"/>
      <c r="DI197" s="564">
        <v>0</v>
      </c>
      <c r="DJ197" s="564">
        <v>0</v>
      </c>
      <c r="DK197" s="564">
        <v>0</v>
      </c>
      <c r="DL197" s="564">
        <v>0</v>
      </c>
      <c r="DM197" s="564">
        <v>0</v>
      </c>
      <c r="DN197" s="564">
        <v>0</v>
      </c>
      <c r="DO197" s="564">
        <v>0</v>
      </c>
      <c r="DP197" s="564">
        <v>0</v>
      </c>
      <c r="DQ197" s="200">
        <v>0</v>
      </c>
      <c r="DR197" s="200">
        <v>0</v>
      </c>
      <c r="DS197" s="200">
        <v>0</v>
      </c>
      <c r="DT197" s="200">
        <v>0</v>
      </c>
      <c r="DU197" s="200">
        <v>0</v>
      </c>
      <c r="DV197" s="200">
        <v>0</v>
      </c>
      <c r="DW197" s="907"/>
    </row>
    <row r="198" spans="2:127" ht="15.75" customHeight="1">
      <c r="B198" s="1069"/>
      <c r="C198" s="599"/>
      <c r="D198" s="599"/>
      <c r="E198" s="1070"/>
      <c r="F198" s="1070"/>
      <c r="G198" s="1072" t="s">
        <v>1157</v>
      </c>
      <c r="H198" s="2953">
        <f>SUM(Q198,AC198,AO198,BA198,BM198,BY198,CK198)</f>
        <v>32</v>
      </c>
      <c r="I198" s="2953"/>
      <c r="J198" s="1076" t="s">
        <v>867</v>
      </c>
      <c r="K198" s="1070"/>
      <c r="L198" s="1070"/>
      <c r="M198" s="1070"/>
      <c r="N198" s="395"/>
      <c r="O198" s="395"/>
      <c r="P198" s="395"/>
      <c r="Q198" s="3148">
        <f>SUM(DF11:DF42)</f>
        <v>3</v>
      </c>
      <c r="R198" s="3149"/>
      <c r="S198" s="847" t="s">
        <v>867</v>
      </c>
      <c r="T198" s="551"/>
      <c r="U198" s="551"/>
      <c r="V198" s="551"/>
      <c r="W198" s="3138">
        <f>Q198/DB192</f>
        <v>9.375E-2</v>
      </c>
      <c r="X198" s="3138"/>
      <c r="Y198" s="795"/>
      <c r="Z198" s="793"/>
      <c r="AA198" s="395"/>
      <c r="AB198" s="395"/>
      <c r="AC198" s="3148">
        <f>SUM(DF48:DF57)</f>
        <v>2</v>
      </c>
      <c r="AD198" s="3149"/>
      <c r="AE198" s="847" t="s">
        <v>867</v>
      </c>
      <c r="AF198" s="551"/>
      <c r="AG198" s="551"/>
      <c r="AH198" s="551"/>
      <c r="AI198" s="551"/>
      <c r="AJ198" s="3138">
        <f>AC198/DB192</f>
        <v>6.25E-2</v>
      </c>
      <c r="AK198" s="3150"/>
      <c r="AL198" s="552"/>
      <c r="AM198" s="395"/>
      <c r="AN198" s="395"/>
      <c r="AO198" s="3148">
        <f>SUM(DF63:DF79)</f>
        <v>1</v>
      </c>
      <c r="AP198" s="3149"/>
      <c r="AQ198" s="847" t="s">
        <v>867</v>
      </c>
      <c r="AR198" s="551"/>
      <c r="AS198" s="551"/>
      <c r="AT198" s="551"/>
      <c r="AU198" s="551"/>
      <c r="AV198" s="3138">
        <f>AO198/DB192</f>
        <v>3.125E-2</v>
      </c>
      <c r="AW198" s="3150"/>
      <c r="AX198" s="395"/>
      <c r="AY198" s="395"/>
      <c r="AZ198" s="395"/>
      <c r="BA198" s="3148">
        <f>SUM(DF85:DF104)</f>
        <v>1</v>
      </c>
      <c r="BB198" s="3149"/>
      <c r="BC198" s="847" t="s">
        <v>867</v>
      </c>
      <c r="BD198" s="551"/>
      <c r="BE198" s="551"/>
      <c r="BF198" s="551"/>
      <c r="BG198" s="551"/>
      <c r="BH198" s="3138">
        <f>BA198/DB192</f>
        <v>3.125E-2</v>
      </c>
      <c r="BI198" s="3150"/>
      <c r="BJ198" s="395"/>
      <c r="BK198" s="395"/>
      <c r="BL198" s="395"/>
      <c r="BM198" s="3148">
        <f>SUM(DF110:DF142)</f>
        <v>1</v>
      </c>
      <c r="BN198" s="3149"/>
      <c r="BO198" s="847" t="s">
        <v>867</v>
      </c>
      <c r="BP198" s="551"/>
      <c r="BQ198" s="551"/>
      <c r="BR198" s="551"/>
      <c r="BS198" s="551"/>
      <c r="BT198" s="3138">
        <f>BM198/DB192</f>
        <v>3.125E-2</v>
      </c>
      <c r="BU198" s="3150"/>
      <c r="BV198" s="395"/>
      <c r="BW198" s="395"/>
      <c r="BX198" s="395"/>
      <c r="BY198" s="3148">
        <f>SUM(DF148:DF160)</f>
        <v>2</v>
      </c>
      <c r="BZ198" s="3149"/>
      <c r="CA198" s="847" t="s">
        <v>867</v>
      </c>
      <c r="CB198" s="551"/>
      <c r="CC198" s="551"/>
      <c r="CD198" s="551"/>
      <c r="CE198" s="551"/>
      <c r="CF198" s="3138">
        <f>BY198/DB192</f>
        <v>6.25E-2</v>
      </c>
      <c r="CG198" s="3150"/>
      <c r="CH198" s="395"/>
      <c r="CI198" s="395"/>
      <c r="CJ198" s="395"/>
      <c r="CK198" s="3148">
        <f>SUM(DF166:DF183)</f>
        <v>22</v>
      </c>
      <c r="CL198" s="3149"/>
      <c r="CM198" s="847" t="s">
        <v>867</v>
      </c>
      <c r="CN198" s="551"/>
      <c r="CO198" s="551"/>
      <c r="CP198" s="551"/>
      <c r="CQ198" s="551"/>
      <c r="CR198" s="3138">
        <f>CK198/DB192</f>
        <v>0.6875</v>
      </c>
      <c r="CS198" s="3150"/>
      <c r="CT198" s="395"/>
      <c r="CU198" s="395"/>
      <c r="CV198" s="395"/>
      <c r="CW198" s="395"/>
      <c r="CX198" s="395"/>
      <c r="CY198" s="395"/>
      <c r="CZ198" s="395"/>
      <c r="DA198" s="395"/>
      <c r="DB198" s="395"/>
      <c r="DC198" s="395"/>
      <c r="DD198" s="395"/>
      <c r="DE198" s="395"/>
      <c r="DF198" s="395"/>
      <c r="DG198" s="395"/>
      <c r="DH198" s="549"/>
      <c r="DI198" s="564">
        <v>0</v>
      </c>
      <c r="DJ198" s="564">
        <v>0</v>
      </c>
      <c r="DK198" s="564">
        <v>0</v>
      </c>
      <c r="DL198" s="564">
        <v>0</v>
      </c>
      <c r="DM198" s="564">
        <v>0</v>
      </c>
      <c r="DN198" s="564">
        <v>0</v>
      </c>
      <c r="DO198" s="564">
        <v>0</v>
      </c>
      <c r="DP198" s="564">
        <v>0</v>
      </c>
      <c r="DQ198" s="200">
        <v>0</v>
      </c>
      <c r="DR198" s="200">
        <v>0</v>
      </c>
      <c r="DS198" s="200">
        <v>0</v>
      </c>
      <c r="DT198" s="200">
        <v>0</v>
      </c>
      <c r="DU198" s="200">
        <v>0</v>
      </c>
      <c r="DV198" s="200">
        <v>0</v>
      </c>
      <c r="DW198" s="907"/>
    </row>
    <row r="199" spans="2:127" ht="13.5" customHeight="1">
      <c r="B199" s="550"/>
      <c r="C199" s="364"/>
      <c r="D199" s="364"/>
      <c r="E199" s="395"/>
      <c r="F199" s="395"/>
      <c r="G199" s="395"/>
      <c r="H199" s="395"/>
      <c r="I199" s="395"/>
      <c r="J199" s="395"/>
      <c r="K199" s="395"/>
      <c r="L199" s="395"/>
      <c r="M199" s="395"/>
      <c r="N199" s="395"/>
      <c r="O199" s="395"/>
      <c r="P199" s="395"/>
      <c r="Q199" s="395"/>
      <c r="R199" s="395"/>
      <c r="S199" s="395"/>
      <c r="T199" s="395"/>
      <c r="U199" s="395"/>
      <c r="V199" s="395"/>
      <c r="W199" s="395"/>
      <c r="X199" s="395"/>
      <c r="Y199" s="793"/>
      <c r="Z199" s="793"/>
      <c r="AA199" s="395"/>
      <c r="AB199" s="395"/>
      <c r="AC199" s="395"/>
      <c r="AD199" s="395"/>
      <c r="AE199" s="395"/>
      <c r="AF199" s="395"/>
      <c r="AG199" s="237"/>
      <c r="AH199" s="395"/>
      <c r="AK199" s="395"/>
      <c r="AL199" s="395"/>
      <c r="AM199" s="395"/>
      <c r="AN199" s="395"/>
      <c r="AO199" s="395" t="s">
        <v>964</v>
      </c>
      <c r="AP199" s="395"/>
      <c r="AQ199" s="395"/>
      <c r="AR199" s="395"/>
      <c r="AS199" s="395"/>
      <c r="AT199" s="395"/>
      <c r="AU199" s="395"/>
      <c r="AV199" s="395"/>
      <c r="AW199" s="395"/>
      <c r="AX199" s="395"/>
      <c r="AY199" s="395"/>
      <c r="AZ199" s="395"/>
      <c r="BA199" s="395"/>
      <c r="BB199" s="395"/>
      <c r="BC199" s="395"/>
      <c r="BD199" s="395"/>
      <c r="BE199" s="395"/>
      <c r="BF199" s="395"/>
      <c r="BG199" s="395"/>
      <c r="BH199" s="395"/>
      <c r="BI199" s="395"/>
      <c r="BJ199" s="395"/>
      <c r="BK199" s="395"/>
      <c r="BL199" s="395"/>
      <c r="BM199" s="395"/>
      <c r="BN199" s="395"/>
      <c r="BO199" s="395"/>
      <c r="BP199" s="395"/>
      <c r="BQ199" s="395"/>
      <c r="BR199" s="395"/>
      <c r="BS199" s="395"/>
      <c r="BT199" s="395"/>
      <c r="BU199" s="395"/>
      <c r="BV199" s="395"/>
      <c r="BW199" s="395"/>
      <c r="BX199" s="395"/>
      <c r="BY199" s="395"/>
      <c r="BZ199" s="395"/>
      <c r="CA199" s="395"/>
      <c r="CB199" s="395"/>
      <c r="CC199" s="395"/>
      <c r="CD199" s="395"/>
      <c r="CE199" s="395"/>
      <c r="CF199" s="395"/>
      <c r="CG199" s="395"/>
      <c r="CH199" s="395"/>
      <c r="CI199" s="395"/>
      <c r="CJ199" s="395"/>
      <c r="CK199" s="395"/>
      <c r="CL199" s="395"/>
      <c r="CM199" s="395"/>
      <c r="CN199" s="395"/>
      <c r="CO199" s="395"/>
      <c r="CP199" s="395"/>
      <c r="CQ199" s="395"/>
      <c r="CR199" s="395"/>
      <c r="CS199" s="395"/>
      <c r="CT199" s="395"/>
      <c r="CU199" s="395"/>
      <c r="CV199" s="395"/>
      <c r="CW199" s="395"/>
      <c r="CX199" s="395"/>
      <c r="CY199" s="395"/>
      <c r="CZ199" s="395"/>
      <c r="DA199" s="395"/>
      <c r="DB199" s="395"/>
      <c r="DC199" s="395"/>
      <c r="DD199" s="395"/>
      <c r="DE199" s="395"/>
      <c r="DF199" s="395"/>
      <c r="DG199" s="395"/>
      <c r="DH199" s="549"/>
      <c r="DI199" s="564">
        <v>0</v>
      </c>
      <c r="DJ199" s="564">
        <v>0</v>
      </c>
      <c r="DK199" s="564">
        <v>0</v>
      </c>
      <c r="DL199" s="564">
        <v>0</v>
      </c>
      <c r="DM199" s="564">
        <v>0</v>
      </c>
      <c r="DN199" s="564">
        <v>0</v>
      </c>
      <c r="DO199" s="564">
        <v>0</v>
      </c>
      <c r="DP199" s="564">
        <v>0</v>
      </c>
      <c r="DQ199" s="200">
        <v>0</v>
      </c>
      <c r="DR199" s="200">
        <v>0</v>
      </c>
      <c r="DS199" s="200">
        <v>0</v>
      </c>
      <c r="DT199" s="200">
        <v>0</v>
      </c>
      <c r="DU199" s="200">
        <v>0</v>
      </c>
      <c r="DV199" s="200">
        <v>0</v>
      </c>
      <c r="DW199" s="907"/>
    </row>
    <row r="200" spans="2:127" ht="9.9499999999999993" customHeight="1">
      <c r="B200" s="550"/>
      <c r="C200" s="364"/>
      <c r="D200" s="364"/>
      <c r="E200" s="395"/>
      <c r="F200" s="395"/>
      <c r="G200" s="395"/>
      <c r="H200" s="395"/>
      <c r="I200" s="395"/>
      <c r="J200" s="395"/>
      <c r="K200" s="395"/>
      <c r="L200" s="395"/>
      <c r="M200" s="395"/>
      <c r="N200" s="395"/>
      <c r="O200" s="395"/>
      <c r="P200" s="395"/>
      <c r="Q200" s="395"/>
      <c r="R200" s="395"/>
      <c r="S200" s="395"/>
      <c r="T200" s="395"/>
      <c r="U200" s="395"/>
      <c r="V200" s="395"/>
      <c r="W200" s="395"/>
      <c r="X200" s="395"/>
      <c r="Y200" s="793"/>
      <c r="Z200" s="793"/>
      <c r="AA200" s="395"/>
      <c r="AB200" s="395"/>
      <c r="AC200" s="395"/>
      <c r="AD200" s="395"/>
      <c r="AE200" s="395"/>
      <c r="AF200" s="395"/>
      <c r="AG200" s="237"/>
      <c r="AH200" s="395"/>
      <c r="AI200" s="395"/>
      <c r="AJ200" s="395"/>
      <c r="AK200" s="395"/>
      <c r="AL200" s="395"/>
      <c r="AM200" s="395"/>
      <c r="AN200" s="395"/>
      <c r="AO200" s="395"/>
      <c r="AP200" s="395"/>
      <c r="AQ200" s="395"/>
      <c r="AR200" s="395"/>
      <c r="AS200" s="395"/>
      <c r="AT200" s="395"/>
      <c r="AU200" s="395"/>
      <c r="AV200" s="395"/>
      <c r="AW200" s="395"/>
      <c r="AX200" s="395"/>
      <c r="AY200" s="395"/>
      <c r="AZ200" s="395"/>
      <c r="BA200" s="395"/>
      <c r="BB200" s="395"/>
      <c r="BC200" s="395"/>
      <c r="BD200" s="395"/>
      <c r="BE200" s="395"/>
      <c r="BF200" s="395"/>
      <c r="BG200" s="395"/>
      <c r="BH200" s="395"/>
      <c r="BI200" s="395"/>
      <c r="BJ200" s="395"/>
      <c r="BK200" s="395"/>
      <c r="BL200" s="395"/>
      <c r="BM200" s="395"/>
      <c r="BN200" s="395"/>
      <c r="BO200" s="395"/>
      <c r="BP200" s="395"/>
      <c r="BQ200" s="395"/>
      <c r="BR200" s="395"/>
      <c r="BS200" s="395"/>
      <c r="BT200" s="395"/>
      <c r="BU200" s="395"/>
      <c r="BV200" s="395"/>
      <c r="BW200" s="395"/>
      <c r="BX200" s="395"/>
      <c r="BY200" s="395"/>
      <c r="BZ200" s="395"/>
      <c r="CA200" s="395"/>
      <c r="CB200" s="395"/>
      <c r="CC200" s="395"/>
      <c r="CD200" s="395"/>
      <c r="CE200" s="395"/>
      <c r="CF200" s="395"/>
      <c r="CG200" s="395"/>
      <c r="CH200" s="395"/>
      <c r="CI200" s="395"/>
      <c r="CJ200" s="395"/>
      <c r="CK200" s="395"/>
      <c r="CL200" s="395"/>
      <c r="CM200" s="395"/>
      <c r="CN200" s="395"/>
      <c r="CO200" s="395"/>
      <c r="CP200" s="395"/>
      <c r="CQ200" s="395"/>
      <c r="CR200" s="395"/>
      <c r="CS200" s="395"/>
      <c r="CT200" s="395"/>
      <c r="CU200" s="395"/>
      <c r="CV200" s="395"/>
      <c r="CW200" s="395"/>
      <c r="CX200" s="395"/>
      <c r="CY200" s="395"/>
      <c r="CZ200" s="395"/>
      <c r="DA200" s="395"/>
      <c r="DB200" s="395"/>
      <c r="DC200" s="395"/>
      <c r="DD200" s="395"/>
      <c r="DE200" s="395"/>
      <c r="DF200" s="395"/>
      <c r="DG200" s="395"/>
      <c r="DH200" s="549"/>
      <c r="DI200" s="564">
        <v>0</v>
      </c>
      <c r="DJ200" s="564">
        <v>0</v>
      </c>
      <c r="DK200" s="564">
        <v>0</v>
      </c>
      <c r="DL200" s="564">
        <v>0</v>
      </c>
      <c r="DM200" s="564">
        <v>0</v>
      </c>
      <c r="DN200" s="564">
        <v>0</v>
      </c>
      <c r="DO200" s="564">
        <v>0</v>
      </c>
      <c r="DP200" s="564">
        <v>0</v>
      </c>
      <c r="DQ200" s="200">
        <v>0</v>
      </c>
      <c r="DR200" s="200">
        <v>0</v>
      </c>
      <c r="DS200" s="200">
        <v>0</v>
      </c>
      <c r="DT200" s="200">
        <v>0</v>
      </c>
      <c r="DU200" s="200">
        <v>0</v>
      </c>
      <c r="DV200" s="200">
        <v>0</v>
      </c>
      <c r="DW200" s="907"/>
    </row>
    <row r="201" spans="2:127" ht="15.75" customHeight="1">
      <c r="B201" s="550"/>
      <c r="C201" s="364"/>
      <c r="D201" s="364"/>
      <c r="E201" s="395"/>
      <c r="F201" s="395"/>
      <c r="G201" s="395"/>
      <c r="H201" s="395"/>
      <c r="I201" s="395"/>
      <c r="J201" s="395"/>
      <c r="K201" s="395"/>
      <c r="L201" s="395"/>
      <c r="M201" s="395"/>
      <c r="N201" s="395"/>
      <c r="O201" s="395"/>
      <c r="P201" s="395"/>
      <c r="Q201" s="395"/>
      <c r="R201" s="395"/>
      <c r="S201" s="3842" t="s">
        <v>876</v>
      </c>
      <c r="T201" s="3843"/>
      <c r="U201" s="3843"/>
      <c r="V201" s="3843"/>
      <c r="W201" s="3843"/>
      <c r="X201" s="3843"/>
      <c r="Y201" s="3843"/>
      <c r="Z201" s="3843"/>
      <c r="AA201" s="3843"/>
      <c r="AB201" s="3843"/>
      <c r="AC201" s="3843"/>
      <c r="AD201" s="3843"/>
      <c r="AE201" s="3843"/>
      <c r="AF201" s="3843"/>
      <c r="AG201" s="3843"/>
      <c r="AH201" s="3843"/>
      <c r="AI201" s="3843"/>
      <c r="AJ201" s="3843"/>
      <c r="AK201" s="3843"/>
      <c r="AL201" s="3843"/>
      <c r="AM201" s="3843"/>
      <c r="AN201" s="3844"/>
      <c r="AO201" s="239" t="s">
        <v>1104</v>
      </c>
      <c r="AP201" s="200"/>
      <c r="AQ201" s="200"/>
      <c r="AR201" s="200"/>
      <c r="AS201" s="200"/>
      <c r="AT201" s="200"/>
      <c r="AU201" s="200">
        <v>0</v>
      </c>
      <c r="AV201" s="200">
        <v>0</v>
      </c>
      <c r="AW201" s="200">
        <v>0</v>
      </c>
      <c r="AX201" s="200">
        <v>0</v>
      </c>
      <c r="AY201" s="200">
        <v>0</v>
      </c>
      <c r="AZ201" s="200">
        <v>0</v>
      </c>
      <c r="BA201" s="200">
        <v>0</v>
      </c>
      <c r="BB201" s="200">
        <v>0</v>
      </c>
      <c r="BC201" s="200">
        <v>0</v>
      </c>
      <c r="BD201" s="200">
        <v>0</v>
      </c>
      <c r="BE201" s="200">
        <v>0</v>
      </c>
      <c r="BF201" s="395"/>
      <c r="BG201" s="395"/>
      <c r="BH201" s="395"/>
      <c r="BI201" s="395"/>
      <c r="BJ201" s="395"/>
      <c r="BK201" s="395"/>
      <c r="BL201" s="395"/>
      <c r="BM201" s="395"/>
      <c r="BN201" s="395"/>
      <c r="BO201" s="395"/>
      <c r="BP201" s="395"/>
      <c r="BQ201" s="395"/>
      <c r="BR201" s="395"/>
      <c r="BS201" s="395"/>
      <c r="BT201" s="395"/>
      <c r="BU201" s="395"/>
      <c r="BV201" s="395"/>
      <c r="BW201" s="395"/>
      <c r="BX201" s="395"/>
      <c r="BY201" s="395"/>
      <c r="BZ201" s="395"/>
      <c r="CA201" s="395"/>
      <c r="CB201" s="395"/>
      <c r="CC201" s="395"/>
      <c r="CD201" s="395"/>
      <c r="CE201" s="395"/>
      <c r="CF201" s="395"/>
      <c r="CG201" s="395"/>
      <c r="CH201" s="395"/>
      <c r="CI201" s="395"/>
      <c r="CJ201" s="395"/>
      <c r="CK201" s="395"/>
      <c r="CL201" s="395"/>
      <c r="CM201" s="395"/>
      <c r="CN201" s="395"/>
      <c r="CO201" s="395"/>
      <c r="CP201" s="395"/>
      <c r="CQ201" s="395"/>
      <c r="CR201" s="395"/>
      <c r="CS201" s="395"/>
      <c r="CT201" s="395"/>
      <c r="CU201" s="395"/>
      <c r="CV201" s="395"/>
      <c r="CW201" s="395"/>
      <c r="CX201" s="395"/>
      <c r="CY201" s="395"/>
      <c r="CZ201" s="395"/>
      <c r="DA201" s="395"/>
      <c r="DB201" s="395"/>
      <c r="DC201" s="395"/>
      <c r="DD201" s="395"/>
      <c r="DE201" s="395"/>
      <c r="DF201" s="395"/>
      <c r="DG201" s="395"/>
      <c r="DH201" s="549"/>
      <c r="DI201" s="564">
        <v>0</v>
      </c>
      <c r="DJ201" s="564">
        <v>0</v>
      </c>
      <c r="DK201" s="564">
        <v>0</v>
      </c>
      <c r="DL201" s="564">
        <v>0</v>
      </c>
      <c r="DM201" s="564">
        <v>0</v>
      </c>
      <c r="DN201" s="564">
        <v>0</v>
      </c>
      <c r="DO201" s="564">
        <v>0</v>
      </c>
      <c r="DP201" s="564">
        <v>0</v>
      </c>
      <c r="DQ201" s="200">
        <v>0</v>
      </c>
      <c r="DR201" s="200">
        <v>0</v>
      </c>
      <c r="DS201" s="200">
        <v>0</v>
      </c>
      <c r="DT201" s="200">
        <v>0</v>
      </c>
      <c r="DU201" s="200">
        <v>0</v>
      </c>
      <c r="DV201" s="200">
        <v>0</v>
      </c>
      <c r="DW201" s="907"/>
    </row>
    <row r="202" spans="2:127" ht="15.75" customHeight="1">
      <c r="B202" s="555" t="s">
        <v>868</v>
      </c>
      <c r="C202" s="364"/>
      <c r="D202" s="364"/>
      <c r="E202" s="395"/>
      <c r="F202" s="395"/>
      <c r="G202" s="395"/>
      <c r="H202" s="395"/>
      <c r="I202" s="395"/>
      <c r="J202" s="395"/>
      <c r="K202" s="395"/>
      <c r="L202" s="395"/>
      <c r="M202" s="395"/>
      <c r="N202" s="395"/>
      <c r="O202" s="395"/>
      <c r="P202" s="395"/>
      <c r="Q202" s="395"/>
      <c r="R202" s="395"/>
      <c r="S202" s="490"/>
      <c r="T202" s="395"/>
      <c r="U202" s="395"/>
      <c r="V202" s="395"/>
      <c r="W202" s="395"/>
      <c r="X202" s="395"/>
      <c r="Y202" s="793"/>
      <c r="Z202" s="793"/>
      <c r="AA202" s="395"/>
      <c r="AB202" s="395"/>
      <c r="AC202" s="395"/>
      <c r="AD202" s="395"/>
      <c r="AE202" s="395"/>
      <c r="AF202" s="395"/>
      <c r="AG202" s="395"/>
      <c r="AH202" s="395"/>
      <c r="AI202" s="395"/>
      <c r="AJ202" s="498" t="s">
        <v>200</v>
      </c>
      <c r="AK202" s="3845">
        <v>2</v>
      </c>
      <c r="AL202" s="3845"/>
      <c r="AM202" s="395"/>
      <c r="AN202" s="554"/>
      <c r="AO202" s="239" t="s">
        <v>1105</v>
      </c>
      <c r="AP202" s="200"/>
      <c r="AQ202" s="200"/>
      <c r="AR202" s="200"/>
      <c r="AS202" s="200"/>
      <c r="AT202" s="200"/>
      <c r="AU202" s="200"/>
      <c r="AV202" s="200"/>
      <c r="AW202" s="200"/>
      <c r="AX202" s="200"/>
      <c r="AY202" s="200"/>
      <c r="AZ202" s="200"/>
      <c r="BA202" s="200"/>
      <c r="BB202" s="200"/>
      <c r="BC202" s="200"/>
      <c r="BD202" s="200"/>
      <c r="BE202" s="200"/>
      <c r="BF202" s="395"/>
      <c r="BG202" s="395"/>
      <c r="BH202" s="395"/>
      <c r="BI202" s="395"/>
      <c r="BJ202" s="395"/>
      <c r="BK202" s="395"/>
      <c r="BL202" s="395"/>
      <c r="BM202" s="395"/>
      <c r="BN202" s="395"/>
      <c r="BO202" s="395"/>
      <c r="BP202" s="395"/>
      <c r="BQ202" s="395"/>
      <c r="BR202" s="395"/>
      <c r="BS202" s="395"/>
      <c r="BT202" s="395"/>
      <c r="BU202" s="395"/>
      <c r="BV202" s="395"/>
      <c r="BW202" s="395"/>
      <c r="BX202" s="395"/>
      <c r="BY202" s="395"/>
      <c r="BZ202" s="395"/>
      <c r="CA202" s="395"/>
      <c r="CB202" s="395"/>
      <c r="CC202" s="395"/>
      <c r="CD202" s="395"/>
      <c r="CE202" s="395"/>
      <c r="CF202" s="395"/>
      <c r="CG202" s="395"/>
      <c r="CH202" s="395"/>
      <c r="CI202" s="395"/>
      <c r="CJ202" s="395"/>
      <c r="CK202" s="395"/>
      <c r="CL202" s="395"/>
      <c r="CM202" s="395"/>
      <c r="CN202" s="395"/>
      <c r="CO202" s="395"/>
      <c r="CP202" s="395"/>
      <c r="CQ202" s="395"/>
      <c r="CR202" s="395"/>
      <c r="CS202" s="395"/>
      <c r="CT202" s="395"/>
      <c r="CU202" s="395"/>
      <c r="CV202" s="395"/>
      <c r="CW202" s="395"/>
      <c r="CX202" s="395"/>
      <c r="CY202" s="395"/>
      <c r="CZ202" s="395"/>
      <c r="DA202" s="395"/>
      <c r="DB202" s="395"/>
      <c r="DC202" s="395"/>
      <c r="DD202" s="395"/>
      <c r="DE202" s="395"/>
      <c r="DF202" s="395"/>
      <c r="DG202" s="395"/>
      <c r="DH202" s="549"/>
      <c r="DI202" s="564">
        <v>0</v>
      </c>
      <c r="DJ202" s="564">
        <v>0</v>
      </c>
      <c r="DK202" s="564">
        <v>0</v>
      </c>
      <c r="DL202" s="564">
        <v>0</v>
      </c>
      <c r="DM202" s="564">
        <v>0</v>
      </c>
      <c r="DN202" s="564">
        <v>0</v>
      </c>
      <c r="DO202" s="564">
        <v>0</v>
      </c>
      <c r="DP202" s="564">
        <v>0</v>
      </c>
      <c r="DQ202" s="200">
        <v>0</v>
      </c>
      <c r="DR202" s="200">
        <v>0</v>
      </c>
      <c r="DS202" s="200">
        <v>0</v>
      </c>
      <c r="DT202" s="200">
        <v>0</v>
      </c>
      <c r="DU202" s="200">
        <v>0</v>
      </c>
      <c r="DV202" s="200">
        <v>0</v>
      </c>
      <c r="DW202" s="907"/>
    </row>
    <row r="203" spans="2:127" ht="15.75" customHeight="1">
      <c r="B203" s="556" t="s">
        <v>1158</v>
      </c>
      <c r="C203" s="364"/>
      <c r="D203" s="364"/>
      <c r="E203" s="395"/>
      <c r="F203" s="395"/>
      <c r="G203" s="395"/>
      <c r="H203" s="395"/>
      <c r="I203" s="395"/>
      <c r="J203" s="395"/>
      <c r="K203" s="395"/>
      <c r="L203" s="395"/>
      <c r="M203" s="395"/>
      <c r="N203" s="395"/>
      <c r="O203" s="395"/>
      <c r="P203" s="395"/>
      <c r="Q203" s="395"/>
      <c r="R203" s="395"/>
      <c r="S203" s="490"/>
      <c r="T203" s="395"/>
      <c r="U203" s="395"/>
      <c r="V203" s="395"/>
      <c r="W203" s="395"/>
      <c r="X203" s="395"/>
      <c r="Y203" s="793"/>
      <c r="Z203" s="793"/>
      <c r="AA203" s="395"/>
      <c r="AB203" s="395"/>
      <c r="AC203" s="395"/>
      <c r="AD203" s="395"/>
      <c r="AE203" s="395"/>
      <c r="AF203" s="395"/>
      <c r="AG203" s="395"/>
      <c r="AH203" s="395"/>
      <c r="AI203" s="395"/>
      <c r="AJ203" s="498" t="s">
        <v>201</v>
      </c>
      <c r="AK203" s="3846">
        <v>7</v>
      </c>
      <c r="AL203" s="3846"/>
      <c r="AM203" s="395"/>
      <c r="AN203" s="554"/>
      <c r="AO203" s="395"/>
      <c r="AP203" s="395"/>
      <c r="AQ203" s="395"/>
      <c r="AR203" s="395"/>
      <c r="AS203" s="395"/>
      <c r="AT203" s="395"/>
      <c r="AU203" s="395"/>
      <c r="AV203" s="395"/>
      <c r="AW203" s="395"/>
      <c r="AX203" s="395"/>
      <c r="AY203" s="395"/>
      <c r="AZ203" s="395"/>
      <c r="BA203" s="395"/>
      <c r="BB203" s="395"/>
      <c r="BC203" s="395"/>
      <c r="BD203" s="395"/>
      <c r="BE203" s="395"/>
      <c r="BF203" s="395"/>
      <c r="BG203" s="395"/>
      <c r="BH203" s="395"/>
      <c r="BI203" s="395"/>
      <c r="BJ203" s="395"/>
      <c r="BK203" s="395"/>
      <c r="BL203" s="395"/>
      <c r="BM203" s="395"/>
      <c r="BN203" s="395"/>
      <c r="BO203" s="395"/>
      <c r="BP203" s="395"/>
      <c r="BQ203" s="395"/>
      <c r="BR203" s="395"/>
      <c r="BS203" s="395"/>
      <c r="BT203" s="395"/>
      <c r="BU203" s="395"/>
      <c r="BV203" s="395"/>
      <c r="BW203" s="395"/>
      <c r="BX203" s="395"/>
      <c r="BY203" s="395"/>
      <c r="BZ203" s="395"/>
      <c r="CA203" s="395"/>
      <c r="CB203" s="395"/>
      <c r="CC203" s="395"/>
      <c r="CD203" s="395"/>
      <c r="CE203" s="395"/>
      <c r="CF203" s="395"/>
      <c r="CG203" s="395"/>
      <c r="CH203" s="395"/>
      <c r="CI203" s="395"/>
      <c r="CJ203" s="395"/>
      <c r="CK203" s="395"/>
      <c r="CL203" s="395"/>
      <c r="CM203" s="395"/>
      <c r="CN203" s="395"/>
      <c r="CO203" s="395"/>
      <c r="CP203" s="395"/>
      <c r="CQ203" s="395"/>
      <c r="CR203" s="395"/>
      <c r="CS203" s="395"/>
      <c r="CT203" s="395"/>
      <c r="CU203" s="395"/>
      <c r="CV203" s="395"/>
      <c r="CW203" s="395"/>
      <c r="CX203" s="395"/>
      <c r="CY203" s="395"/>
      <c r="CZ203" s="395"/>
      <c r="DA203" s="395"/>
      <c r="DB203" s="395"/>
      <c r="DC203" s="395"/>
      <c r="DD203" s="395"/>
      <c r="DE203" s="395"/>
      <c r="DF203" s="395"/>
      <c r="DG203" s="395"/>
      <c r="DH203" s="549"/>
      <c r="DI203" s="564">
        <v>0</v>
      </c>
      <c r="DJ203" s="564">
        <v>0</v>
      </c>
      <c r="DK203" s="564">
        <v>0</v>
      </c>
      <c r="DL203" s="564">
        <v>0</v>
      </c>
      <c r="DM203" s="564">
        <v>0</v>
      </c>
      <c r="DN203" s="564">
        <v>0</v>
      </c>
      <c r="DO203" s="564">
        <v>0</v>
      </c>
      <c r="DP203" s="564">
        <v>0</v>
      </c>
      <c r="DQ203" s="200">
        <v>0</v>
      </c>
      <c r="DR203" s="200">
        <v>0</v>
      </c>
      <c r="DS203" s="200">
        <v>0</v>
      </c>
      <c r="DT203" s="200">
        <v>0</v>
      </c>
      <c r="DU203" s="200">
        <v>0</v>
      </c>
      <c r="DV203" s="200">
        <v>0</v>
      </c>
      <c r="DW203" s="907"/>
    </row>
    <row r="204" spans="2:127" ht="15.75" customHeight="1">
      <c r="B204" s="556" t="s">
        <v>1159</v>
      </c>
      <c r="C204" s="364"/>
      <c r="D204" s="364"/>
      <c r="E204" s="395"/>
      <c r="F204" s="395"/>
      <c r="G204" s="395"/>
      <c r="H204" s="395"/>
      <c r="I204" s="395"/>
      <c r="J204" s="395"/>
      <c r="K204" s="395"/>
      <c r="L204" s="395"/>
      <c r="M204" s="395"/>
      <c r="N204" s="395"/>
      <c r="O204" s="395"/>
      <c r="P204" s="395"/>
      <c r="Q204" s="395"/>
      <c r="R204" s="395"/>
      <c r="S204" s="490"/>
      <c r="T204" s="395"/>
      <c r="U204" s="395"/>
      <c r="V204" s="395"/>
      <c r="W204" s="395"/>
      <c r="X204" s="395"/>
      <c r="Y204" s="793"/>
      <c r="Z204" s="793"/>
      <c r="AA204" s="395"/>
      <c r="AB204" s="395"/>
      <c r="AC204" s="395"/>
      <c r="AD204" s="395"/>
      <c r="AE204" s="395"/>
      <c r="AF204" s="395"/>
      <c r="AG204" s="395"/>
      <c r="AH204" s="395"/>
      <c r="AI204" s="395"/>
      <c r="AJ204" s="498" t="s">
        <v>202</v>
      </c>
      <c r="AK204" s="3846">
        <v>52</v>
      </c>
      <c r="AL204" s="3846"/>
      <c r="AM204" s="395"/>
      <c r="AN204" s="554"/>
      <c r="AO204" s="395"/>
      <c r="AP204" s="395"/>
      <c r="AQ204" s="395"/>
      <c r="AR204" s="395"/>
      <c r="AS204" s="395"/>
      <c r="AT204" s="395"/>
      <c r="AU204" s="395"/>
      <c r="AV204" s="395"/>
      <c r="AW204" s="395"/>
      <c r="AX204" s="395"/>
      <c r="AY204" s="395"/>
      <c r="AZ204" s="395"/>
      <c r="BA204" s="395"/>
      <c r="BB204" s="395"/>
      <c r="BC204" s="395"/>
      <c r="BD204" s="395"/>
      <c r="BE204" s="395"/>
      <c r="BF204" s="395"/>
      <c r="BG204" s="395"/>
      <c r="BH204" s="395"/>
      <c r="BI204" s="395"/>
      <c r="BJ204" s="395"/>
      <c r="BK204" s="395"/>
      <c r="BL204" s="395"/>
      <c r="BM204" s="395"/>
      <c r="BN204" s="395"/>
      <c r="BO204" s="395"/>
      <c r="BP204" s="395"/>
      <c r="BQ204" s="395"/>
      <c r="BR204" s="395"/>
      <c r="BS204" s="395"/>
      <c r="BT204" s="395"/>
      <c r="BU204" s="395"/>
      <c r="BV204" s="395"/>
      <c r="BW204" s="395"/>
      <c r="BX204" s="395"/>
      <c r="BY204" s="395"/>
      <c r="BZ204" s="395"/>
      <c r="CA204" s="395"/>
      <c r="CB204" s="395"/>
      <c r="CC204" s="395"/>
      <c r="CD204" s="395"/>
      <c r="CE204" s="395"/>
      <c r="CF204" s="395"/>
      <c r="CG204" s="395"/>
      <c r="CH204" s="395"/>
      <c r="CI204" s="395"/>
      <c r="CJ204" s="395"/>
      <c r="CK204" s="395"/>
      <c r="CL204" s="395"/>
      <c r="CM204" s="395"/>
      <c r="CN204" s="395"/>
      <c r="CO204" s="395"/>
      <c r="CP204" s="395"/>
      <c r="CQ204" s="395"/>
      <c r="CR204" s="395"/>
      <c r="CS204" s="395"/>
      <c r="CT204" s="395"/>
      <c r="CU204" s="395"/>
      <c r="CV204" s="395"/>
      <c r="CW204" s="395"/>
      <c r="CX204" s="395"/>
      <c r="CY204" s="395"/>
      <c r="CZ204" s="395"/>
      <c r="DA204" s="395"/>
      <c r="DB204" s="395"/>
      <c r="DC204" s="395"/>
      <c r="DD204" s="395"/>
      <c r="DE204" s="395"/>
      <c r="DF204" s="395"/>
      <c r="DG204" s="395"/>
      <c r="DH204" s="549"/>
      <c r="DI204" s="564">
        <v>0</v>
      </c>
      <c r="DJ204" s="564">
        <v>0</v>
      </c>
      <c r="DK204" s="564">
        <v>0</v>
      </c>
      <c r="DL204" s="564">
        <v>0</v>
      </c>
      <c r="DM204" s="564">
        <v>0</v>
      </c>
      <c r="DN204" s="564">
        <v>0</v>
      </c>
      <c r="DO204" s="564">
        <v>0</v>
      </c>
      <c r="DP204" s="564">
        <v>0</v>
      </c>
      <c r="DQ204" s="200">
        <v>0</v>
      </c>
      <c r="DR204" s="200">
        <v>0</v>
      </c>
      <c r="DS204" s="200">
        <v>0</v>
      </c>
      <c r="DT204" s="200">
        <v>0</v>
      </c>
      <c r="DU204" s="200">
        <v>0</v>
      </c>
      <c r="DV204" s="200">
        <v>0</v>
      </c>
      <c r="DW204" s="907"/>
    </row>
    <row r="205" spans="2:127" ht="15.75" customHeight="1">
      <c r="B205" s="556" t="s">
        <v>1160</v>
      </c>
      <c r="C205" s="364"/>
      <c r="D205" s="364"/>
      <c r="E205" s="395"/>
      <c r="F205" s="395"/>
      <c r="G205" s="395"/>
      <c r="H205" s="395"/>
      <c r="I205" s="395"/>
      <c r="J205" s="395"/>
      <c r="K205" s="395"/>
      <c r="L205" s="395"/>
      <c r="M205" s="395"/>
      <c r="N205" s="395"/>
      <c r="O205" s="395"/>
      <c r="P205" s="395"/>
      <c r="Q205" s="395"/>
      <c r="R205" s="395"/>
      <c r="S205" s="490"/>
      <c r="T205" s="395"/>
      <c r="U205" s="395"/>
      <c r="V205" s="395"/>
      <c r="W205" s="395"/>
      <c r="X205" s="395"/>
      <c r="Y205" s="793"/>
      <c r="Z205" s="793"/>
      <c r="AA205" s="395"/>
      <c r="AB205" s="395"/>
      <c r="AC205" s="395"/>
      <c r="AD205" s="395"/>
      <c r="AE205" s="395"/>
      <c r="AF205" s="395"/>
      <c r="AG205" s="395"/>
      <c r="AH205" s="395"/>
      <c r="AI205" s="395"/>
      <c r="AJ205" s="498" t="s">
        <v>963</v>
      </c>
      <c r="AK205" s="3847">
        <v>117</v>
      </c>
      <c r="AL205" s="3847"/>
      <c r="AM205" s="3847"/>
      <c r="AN205" s="3848"/>
      <c r="AO205" s="395"/>
      <c r="AP205" s="395"/>
      <c r="AQ205" s="395"/>
      <c r="AR205" s="395"/>
      <c r="AS205" s="395"/>
      <c r="AT205" s="395"/>
      <c r="AU205" s="395"/>
      <c r="AV205" s="395"/>
      <c r="AW205" s="395"/>
      <c r="AX205" s="395"/>
      <c r="AY205" s="395"/>
      <c r="AZ205" s="395"/>
      <c r="BA205" s="395"/>
      <c r="BB205" s="395"/>
      <c r="BC205" s="395"/>
      <c r="BD205" s="395"/>
      <c r="BE205" s="395"/>
      <c r="BF205" s="395"/>
      <c r="BG205" s="395"/>
      <c r="BH205" s="395"/>
      <c r="BI205" s="395"/>
      <c r="BJ205" s="395"/>
      <c r="BK205" s="395"/>
      <c r="BL205" s="395"/>
      <c r="BM205" s="395"/>
      <c r="BN205" s="395"/>
      <c r="BO205" s="395"/>
      <c r="BP205" s="395"/>
      <c r="BQ205" s="395"/>
      <c r="BR205" s="395"/>
      <c r="BS205" s="395"/>
      <c r="BT205" s="395"/>
      <c r="BU205" s="395"/>
      <c r="BV205" s="395"/>
      <c r="BW205" s="395"/>
      <c r="BX205" s="395"/>
      <c r="BY205" s="395"/>
      <c r="BZ205" s="395"/>
      <c r="CA205" s="395"/>
      <c r="CB205" s="395"/>
      <c r="CC205" s="395"/>
      <c r="CD205" s="395"/>
      <c r="CE205" s="395"/>
      <c r="CF205" s="395"/>
      <c r="CG205" s="395"/>
      <c r="CH205" s="395"/>
      <c r="CI205" s="395"/>
      <c r="CJ205" s="395"/>
      <c r="CK205" s="395"/>
      <c r="CL205" s="395"/>
      <c r="CM205" s="395"/>
      <c r="CN205" s="395"/>
      <c r="CO205" s="395"/>
      <c r="CP205" s="395"/>
      <c r="CQ205" s="395"/>
      <c r="CR205" s="395"/>
      <c r="CS205" s="395"/>
      <c r="CT205" s="395"/>
      <c r="CU205" s="395"/>
      <c r="CV205" s="395"/>
      <c r="CW205" s="395"/>
      <c r="CX205" s="395"/>
      <c r="CY205" s="395"/>
      <c r="CZ205" s="395"/>
      <c r="DA205" s="395"/>
      <c r="DB205" s="395"/>
      <c r="DC205" s="395"/>
      <c r="DD205" s="395"/>
      <c r="DE205" s="395"/>
      <c r="DF205" s="395"/>
      <c r="DG205" s="395"/>
      <c r="DH205" s="549"/>
      <c r="DI205" s="564">
        <v>0</v>
      </c>
      <c r="DJ205" s="564">
        <v>0</v>
      </c>
      <c r="DK205" s="564">
        <v>0</v>
      </c>
      <c r="DL205" s="564">
        <v>0</v>
      </c>
      <c r="DM205" s="564">
        <v>0</v>
      </c>
      <c r="DN205" s="564">
        <v>0</v>
      </c>
      <c r="DO205" s="564">
        <v>0</v>
      </c>
      <c r="DP205" s="564">
        <v>0</v>
      </c>
      <c r="DQ205" s="200">
        <v>0</v>
      </c>
      <c r="DR205" s="200">
        <v>0</v>
      </c>
      <c r="DS205" s="200">
        <v>0</v>
      </c>
      <c r="DT205" s="200">
        <v>0</v>
      </c>
      <c r="DU205" s="200">
        <v>0</v>
      </c>
      <c r="DV205" s="200">
        <v>0</v>
      </c>
      <c r="DW205" s="907"/>
    </row>
    <row r="206" spans="2:127" ht="12" customHeight="1">
      <c r="B206" s="557"/>
      <c r="C206" s="364"/>
      <c r="D206" s="364"/>
      <c r="E206" s="395"/>
      <c r="F206" s="395"/>
      <c r="G206" s="395"/>
      <c r="H206" s="395"/>
      <c r="I206" s="395"/>
      <c r="J206" s="395"/>
      <c r="K206" s="395"/>
      <c r="L206" s="395"/>
      <c r="M206" s="395"/>
      <c r="N206" s="395"/>
      <c r="O206" s="395"/>
      <c r="P206" s="395"/>
      <c r="Q206" s="395"/>
      <c r="R206" s="395"/>
      <c r="S206" s="558"/>
      <c r="T206" s="559"/>
      <c r="U206" s="559"/>
      <c r="V206" s="559"/>
      <c r="W206" s="559"/>
      <c r="X206" s="559"/>
      <c r="Y206" s="560"/>
      <c r="Z206" s="560"/>
      <c r="AA206" s="559"/>
      <c r="AB206" s="559"/>
      <c r="AC206" s="559"/>
      <c r="AD206" s="559"/>
      <c r="AE206" s="559"/>
      <c r="AF206" s="559"/>
      <c r="AG206" s="499"/>
      <c r="AH206" s="499"/>
      <c r="AI206" s="500" t="s">
        <v>860</v>
      </c>
      <c r="AJ206" s="3849">
        <f>(AK202*AK203)*AK204/AK205</f>
        <v>6.2222222222222223</v>
      </c>
      <c r="AK206" s="3849"/>
      <c r="AL206" s="3849"/>
      <c r="AM206" s="499" t="s">
        <v>204</v>
      </c>
      <c r="AN206" s="561"/>
      <c r="AO206" s="395"/>
      <c r="AP206" s="395"/>
      <c r="AQ206" s="395"/>
      <c r="AR206" s="395"/>
      <c r="AS206" s="395"/>
      <c r="AT206" s="395"/>
      <c r="AU206" s="395"/>
      <c r="AV206" s="395"/>
      <c r="AW206" s="395"/>
      <c r="AX206" s="395"/>
      <c r="AY206" s="395"/>
      <c r="AZ206" s="395"/>
      <c r="BA206" s="395"/>
      <c r="BB206" s="395"/>
      <c r="BC206" s="395"/>
      <c r="BD206" s="395"/>
      <c r="BE206" s="395"/>
      <c r="BF206" s="395"/>
      <c r="BG206" s="395"/>
      <c r="BH206" s="395"/>
      <c r="BI206" s="395"/>
      <c r="BJ206" s="395"/>
      <c r="BK206" s="395"/>
      <c r="BL206" s="395"/>
      <c r="BM206" s="395"/>
      <c r="BN206" s="395"/>
      <c r="BO206" s="395"/>
      <c r="BP206" s="395"/>
      <c r="BQ206" s="395"/>
      <c r="BR206" s="395"/>
      <c r="BS206" s="395"/>
      <c r="BT206" s="395"/>
      <c r="BU206" s="395"/>
      <c r="BV206" s="395"/>
      <c r="BW206" s="395"/>
      <c r="BX206" s="395"/>
      <c r="BY206" s="395"/>
      <c r="BZ206" s="395"/>
      <c r="CA206" s="395"/>
      <c r="CB206" s="395"/>
      <c r="CC206" s="395"/>
      <c r="CD206" s="395"/>
      <c r="CE206" s="395"/>
      <c r="CF206" s="395"/>
      <c r="CG206" s="395"/>
      <c r="CH206" s="395"/>
      <c r="CI206" s="395"/>
      <c r="CJ206" s="395"/>
      <c r="CK206" s="395"/>
      <c r="CL206" s="395"/>
      <c r="CM206" s="395"/>
      <c r="CN206" s="395"/>
      <c r="CO206" s="395"/>
      <c r="CP206" s="395"/>
      <c r="CQ206" s="395"/>
      <c r="CR206" s="395"/>
      <c r="CS206" s="395"/>
      <c r="CT206" s="395"/>
      <c r="CU206" s="395"/>
      <c r="CV206" s="395"/>
      <c r="CW206" s="395"/>
      <c r="CX206" s="395"/>
      <c r="CY206" s="395"/>
      <c r="CZ206" s="395"/>
      <c r="DA206" s="395"/>
      <c r="DB206" s="395"/>
      <c r="DC206" s="395"/>
      <c r="DD206" s="395"/>
      <c r="DE206" s="395"/>
      <c r="DF206" s="395"/>
      <c r="DG206" s="395"/>
      <c r="DH206" s="549"/>
      <c r="DI206" s="564">
        <v>0</v>
      </c>
      <c r="DJ206" s="564">
        <v>0</v>
      </c>
      <c r="DK206" s="564">
        <v>0</v>
      </c>
      <c r="DL206" s="564">
        <v>0</v>
      </c>
      <c r="DM206" s="564">
        <v>0</v>
      </c>
      <c r="DN206" s="564">
        <v>0</v>
      </c>
      <c r="DO206" s="564">
        <v>0</v>
      </c>
      <c r="DP206" s="564">
        <v>0</v>
      </c>
      <c r="DQ206" s="200">
        <v>0</v>
      </c>
      <c r="DR206" s="200">
        <v>0</v>
      </c>
      <c r="DS206" s="200">
        <v>0</v>
      </c>
      <c r="DT206" s="200">
        <v>0</v>
      </c>
      <c r="DU206" s="200">
        <v>0</v>
      </c>
      <c r="DV206" s="200">
        <v>0</v>
      </c>
      <c r="DW206" s="907"/>
    </row>
    <row r="207" spans="2:127" ht="9.9499999999999993" customHeight="1">
      <c r="B207" s="556"/>
      <c r="C207" s="364"/>
      <c r="D207" s="364"/>
      <c r="E207" s="395"/>
      <c r="F207" s="395"/>
      <c r="G207" s="395"/>
      <c r="H207" s="395"/>
      <c r="I207" s="395"/>
      <c r="J207" s="395"/>
      <c r="K207" s="395"/>
      <c r="L207" s="395"/>
      <c r="M207" s="395"/>
      <c r="N207" s="395"/>
      <c r="O207" s="395"/>
      <c r="P207" s="395"/>
      <c r="Q207" s="395"/>
      <c r="R207" s="395"/>
      <c r="S207" s="395"/>
      <c r="T207" s="395"/>
      <c r="U207" s="395"/>
      <c r="V207" s="395"/>
      <c r="W207" s="395"/>
      <c r="X207" s="395"/>
      <c r="Y207" s="793"/>
      <c r="Z207" s="793"/>
      <c r="AA207" s="395"/>
      <c r="AB207" s="395"/>
      <c r="AC207" s="395"/>
      <c r="AD207" s="395"/>
      <c r="AE207" s="395"/>
      <c r="AF207" s="395"/>
      <c r="AG207" s="238"/>
      <c r="AH207" s="395"/>
      <c r="AI207" s="395"/>
      <c r="AJ207" s="395"/>
      <c r="AK207" s="395"/>
      <c r="AL207" s="395"/>
      <c r="AM207" s="395"/>
      <c r="AN207" s="395"/>
      <c r="AO207" s="395"/>
      <c r="AP207" s="395"/>
      <c r="AQ207" s="395"/>
      <c r="AR207" s="395"/>
      <c r="AS207" s="395"/>
      <c r="AT207" s="395"/>
      <c r="AU207" s="395"/>
      <c r="AV207" s="395"/>
      <c r="AW207" s="395"/>
      <c r="AX207" s="395"/>
      <c r="AY207" s="395"/>
      <c r="AZ207" s="395"/>
      <c r="BA207" s="395"/>
      <c r="BB207" s="395"/>
      <c r="BC207" s="395"/>
      <c r="BD207" s="395"/>
      <c r="BE207" s="395"/>
      <c r="BF207" s="395"/>
      <c r="BG207" s="395"/>
      <c r="BH207" s="395"/>
      <c r="BI207" s="395"/>
      <c r="BJ207" s="395"/>
      <c r="BK207" s="395"/>
      <c r="BL207" s="395"/>
      <c r="BM207" s="395"/>
      <c r="BN207" s="395"/>
      <c r="BO207" s="395"/>
      <c r="BP207" s="395"/>
      <c r="BQ207" s="395"/>
      <c r="BR207" s="395"/>
      <c r="BS207" s="395"/>
      <c r="BT207" s="395"/>
      <c r="BU207" s="395"/>
      <c r="BV207" s="395"/>
      <c r="BW207" s="395"/>
      <c r="BX207" s="395"/>
      <c r="BY207" s="395"/>
      <c r="BZ207" s="395"/>
      <c r="CA207" s="395"/>
      <c r="CB207" s="395"/>
      <c r="CC207" s="395"/>
      <c r="CD207" s="395"/>
      <c r="CE207" s="395"/>
      <c r="CF207" s="395"/>
      <c r="CG207" s="395"/>
      <c r="CH207" s="395"/>
      <c r="CI207" s="395"/>
      <c r="CJ207" s="395"/>
      <c r="CK207" s="395"/>
      <c r="CL207" s="395"/>
      <c r="CM207" s="395"/>
      <c r="CN207" s="395"/>
      <c r="CO207" s="395"/>
      <c r="CP207" s="395"/>
      <c r="CQ207" s="395"/>
      <c r="CR207" s="395"/>
      <c r="CS207" s="395"/>
      <c r="CT207" s="395"/>
      <c r="CU207" s="395"/>
      <c r="CV207" s="395"/>
      <c r="CW207" s="395"/>
      <c r="CX207" s="395"/>
      <c r="CY207" s="395"/>
      <c r="CZ207" s="395"/>
      <c r="DA207" s="395"/>
      <c r="DB207" s="395"/>
      <c r="DC207" s="395"/>
      <c r="DD207" s="395"/>
      <c r="DE207" s="395"/>
      <c r="DF207" s="395"/>
      <c r="DG207" s="395"/>
      <c r="DH207" s="549"/>
      <c r="DI207" s="564">
        <v>0</v>
      </c>
      <c r="DJ207" s="564">
        <v>0</v>
      </c>
      <c r="DK207" s="564">
        <v>0</v>
      </c>
      <c r="DL207" s="564">
        <v>0</v>
      </c>
      <c r="DM207" s="564">
        <v>0</v>
      </c>
      <c r="DN207" s="564">
        <v>0</v>
      </c>
      <c r="DO207" s="564">
        <v>0</v>
      </c>
      <c r="DP207" s="564">
        <v>0</v>
      </c>
      <c r="DQ207" s="200">
        <v>0</v>
      </c>
      <c r="DR207" s="200">
        <v>0</v>
      </c>
      <c r="DS207" s="200">
        <v>0</v>
      </c>
      <c r="DT207" s="200">
        <v>0</v>
      </c>
      <c r="DU207" s="200">
        <v>0</v>
      </c>
      <c r="DV207" s="200">
        <v>0</v>
      </c>
      <c r="DW207" s="907"/>
    </row>
    <row r="208" spans="2:127" ht="9.9499999999999993" customHeight="1">
      <c r="B208" s="550"/>
      <c r="C208" s="364"/>
      <c r="D208" s="364"/>
      <c r="E208" s="395"/>
      <c r="F208" s="395"/>
      <c r="G208" s="395"/>
      <c r="H208" s="395"/>
      <c r="I208" s="395"/>
      <c r="J208" s="395"/>
      <c r="K208" s="395"/>
      <c r="L208" s="395"/>
      <c r="M208" s="395"/>
      <c r="N208" s="395"/>
      <c r="O208" s="395"/>
      <c r="P208" s="395"/>
      <c r="Q208" s="395"/>
      <c r="R208" s="395"/>
      <c r="S208" s="395"/>
      <c r="T208" s="395"/>
      <c r="U208" s="395"/>
      <c r="V208" s="395"/>
      <c r="W208" s="395"/>
      <c r="X208" s="395"/>
      <c r="Y208" s="793"/>
      <c r="Z208" s="793"/>
      <c r="AA208" s="395"/>
      <c r="AB208" s="395"/>
      <c r="AC208" s="395"/>
      <c r="AD208" s="395"/>
      <c r="AE208" s="395"/>
      <c r="AF208" s="395"/>
      <c r="AG208" s="238"/>
      <c r="AH208" s="395"/>
      <c r="AI208" s="395"/>
      <c r="AJ208" s="395"/>
      <c r="AK208" s="395"/>
      <c r="AL208" s="395"/>
      <c r="AM208" s="395"/>
      <c r="AN208" s="395"/>
      <c r="AO208" s="395"/>
      <c r="AP208" s="395"/>
      <c r="AQ208" s="395"/>
      <c r="AR208" s="395"/>
      <c r="AS208" s="395"/>
      <c r="AT208" s="395"/>
      <c r="AU208" s="395"/>
      <c r="AV208" s="395"/>
      <c r="AW208" s="395"/>
      <c r="AX208" s="395"/>
      <c r="AY208" s="395"/>
      <c r="AZ208" s="395"/>
      <c r="BA208" s="395"/>
      <c r="BB208" s="395"/>
      <c r="BC208" s="395"/>
      <c r="BD208" s="395"/>
      <c r="BE208" s="395"/>
      <c r="BF208" s="395"/>
      <c r="BG208" s="395"/>
      <c r="BH208" s="395"/>
      <c r="BI208" s="395"/>
      <c r="BJ208" s="395"/>
      <c r="BK208" s="395"/>
      <c r="BL208" s="395"/>
      <c r="BM208" s="395"/>
      <c r="BN208" s="395"/>
      <c r="BO208" s="395"/>
      <c r="BP208" s="395"/>
      <c r="BQ208" s="395"/>
      <c r="BR208" s="395"/>
      <c r="BS208" s="395"/>
      <c r="BT208" s="395"/>
      <c r="BU208" s="395"/>
      <c r="BV208" s="395"/>
      <c r="BW208" s="395"/>
      <c r="BX208" s="395"/>
      <c r="BY208" s="395"/>
      <c r="BZ208" s="395"/>
      <c r="CA208" s="395"/>
      <c r="CB208" s="395"/>
      <c r="CC208" s="395"/>
      <c r="CD208" s="395"/>
      <c r="CE208" s="395"/>
      <c r="CF208" s="395"/>
      <c r="CG208" s="395"/>
      <c r="CH208" s="395"/>
      <c r="CI208" s="395"/>
      <c r="CJ208" s="395"/>
      <c r="CK208" s="395"/>
      <c r="CL208" s="395"/>
      <c r="CM208" s="395"/>
      <c r="CN208" s="395"/>
      <c r="CO208" s="395"/>
      <c r="CP208" s="395"/>
      <c r="CQ208" s="395"/>
      <c r="CR208" s="395"/>
      <c r="CS208" s="395"/>
      <c r="CT208" s="395"/>
      <c r="CU208" s="395"/>
      <c r="CV208" s="395"/>
      <c r="CW208" s="395"/>
      <c r="CX208" s="395"/>
      <c r="CY208" s="395"/>
      <c r="CZ208" s="395"/>
      <c r="DA208" s="395"/>
      <c r="DB208" s="395"/>
      <c r="DC208" s="395"/>
      <c r="DD208" s="395"/>
      <c r="DE208" s="395"/>
      <c r="DF208" s="395"/>
      <c r="DG208" s="395"/>
      <c r="DH208" s="549"/>
      <c r="DI208" s="564">
        <v>0</v>
      </c>
      <c r="DJ208" s="564">
        <v>0</v>
      </c>
      <c r="DK208" s="564">
        <v>0</v>
      </c>
      <c r="DL208" s="564">
        <v>0</v>
      </c>
      <c r="DM208" s="564">
        <v>0</v>
      </c>
      <c r="DN208" s="564">
        <v>0</v>
      </c>
      <c r="DO208" s="564">
        <v>0</v>
      </c>
      <c r="DP208" s="564">
        <v>0</v>
      </c>
      <c r="DQ208" s="200">
        <v>0</v>
      </c>
      <c r="DR208" s="200">
        <v>0</v>
      </c>
      <c r="DS208" s="200">
        <v>0</v>
      </c>
      <c r="DT208" s="200">
        <v>0</v>
      </c>
      <c r="DU208" s="200">
        <v>0</v>
      </c>
      <c r="DV208" s="200">
        <v>0</v>
      </c>
      <c r="DW208" s="907"/>
    </row>
    <row r="209" spans="1:127" ht="21" customHeight="1" thickBot="1">
      <c r="B209" s="1081" t="s">
        <v>4</v>
      </c>
      <c r="C209" s="562"/>
      <c r="D209" s="562"/>
      <c r="E209" s="562"/>
      <c r="F209" s="562"/>
      <c r="G209" s="562"/>
      <c r="H209" s="562"/>
      <c r="I209" s="562"/>
      <c r="J209" s="562"/>
      <c r="K209" s="562"/>
      <c r="L209" s="562"/>
      <c r="M209" s="562"/>
      <c r="N209" s="562"/>
      <c r="O209" s="562"/>
      <c r="P209" s="562"/>
      <c r="Q209" s="562"/>
      <c r="R209" s="562"/>
      <c r="S209" s="562"/>
      <c r="T209" s="562"/>
      <c r="U209" s="562"/>
      <c r="V209" s="562"/>
      <c r="W209" s="562"/>
      <c r="X209" s="562"/>
      <c r="Y209" s="562"/>
      <c r="Z209" s="562"/>
      <c r="AA209" s="562"/>
      <c r="AB209" s="562"/>
      <c r="AC209" s="562"/>
      <c r="AD209" s="562"/>
      <c r="AE209" s="562"/>
      <c r="AF209" s="562"/>
      <c r="AG209" s="562"/>
      <c r="AH209" s="562"/>
      <c r="AI209" s="562"/>
      <c r="AJ209" s="562"/>
      <c r="AK209" s="562"/>
      <c r="AL209" s="562"/>
      <c r="AM209" s="562"/>
      <c r="AN209" s="562"/>
      <c r="AO209" s="562"/>
      <c r="AP209" s="562"/>
      <c r="AQ209" s="562"/>
      <c r="AR209" s="562"/>
      <c r="AS209" s="562"/>
      <c r="AT209" s="562"/>
      <c r="AU209" s="562"/>
      <c r="AV209" s="562"/>
      <c r="AW209" s="562"/>
      <c r="AX209" s="562"/>
      <c r="AY209" s="562"/>
      <c r="AZ209" s="562"/>
      <c r="BA209" s="562"/>
      <c r="BB209" s="562"/>
      <c r="BC209" s="562"/>
      <c r="BD209" s="562"/>
      <c r="BE209" s="562"/>
      <c r="BF209" s="562"/>
      <c r="BG209" s="562"/>
      <c r="BH209" s="562"/>
      <c r="BI209" s="562"/>
      <c r="BJ209" s="562"/>
      <c r="BK209" s="562"/>
      <c r="BL209" s="562"/>
      <c r="BM209" s="562"/>
      <c r="BN209" s="562"/>
      <c r="BO209" s="562"/>
      <c r="BP209" s="562"/>
      <c r="BQ209" s="562"/>
      <c r="BR209" s="562"/>
      <c r="BS209" s="562"/>
      <c r="BT209" s="562"/>
      <c r="BU209" s="562"/>
      <c r="BV209" s="562"/>
      <c r="BW209" s="562"/>
      <c r="BX209" s="562"/>
      <c r="BY209" s="562"/>
      <c r="BZ209" s="562"/>
      <c r="CA209" s="562"/>
      <c r="CB209" s="562"/>
      <c r="CC209" s="562"/>
      <c r="CD209" s="562"/>
      <c r="CE209" s="562"/>
      <c r="CF209" s="562"/>
      <c r="CG209" s="562"/>
      <c r="CH209" s="562"/>
      <c r="CI209" s="562"/>
      <c r="CJ209" s="562"/>
      <c r="CK209" s="562"/>
      <c r="CL209" s="562"/>
      <c r="CM209" s="562"/>
      <c r="CN209" s="562"/>
      <c r="CO209" s="562"/>
      <c r="CP209" s="562"/>
      <c r="CQ209" s="562"/>
      <c r="CR209" s="562"/>
      <c r="CS209" s="562"/>
      <c r="CT209" s="562"/>
      <c r="CU209" s="562"/>
      <c r="CV209" s="562"/>
      <c r="CW209" s="562"/>
      <c r="CX209" s="562"/>
      <c r="CY209" s="562"/>
      <c r="CZ209" s="562"/>
      <c r="DA209" s="562"/>
      <c r="DB209" s="562"/>
      <c r="DC209" s="562"/>
      <c r="DD209" s="562"/>
      <c r="DE209" s="562"/>
      <c r="DF209" s="562"/>
      <c r="DG209" s="562"/>
      <c r="DH209" s="563"/>
      <c r="DI209" s="564">
        <v>0</v>
      </c>
      <c r="DJ209" s="564">
        <v>0</v>
      </c>
      <c r="DK209" s="564">
        <v>0</v>
      </c>
      <c r="DL209" s="564">
        <v>0</v>
      </c>
      <c r="DM209" s="564">
        <v>0</v>
      </c>
      <c r="DN209" s="564">
        <v>0</v>
      </c>
      <c r="DO209" s="564">
        <v>0</v>
      </c>
      <c r="DP209" s="564">
        <v>0</v>
      </c>
      <c r="DQ209" s="200">
        <v>0</v>
      </c>
      <c r="DR209" s="200">
        <v>0</v>
      </c>
      <c r="DS209" s="200">
        <v>0</v>
      </c>
      <c r="DT209" s="200">
        <v>0</v>
      </c>
      <c r="DU209" s="200">
        <v>0</v>
      </c>
      <c r="DV209" s="200">
        <v>0</v>
      </c>
      <c r="DW209" s="907"/>
    </row>
    <row r="210" spans="1:127" ht="15.95" customHeight="1">
      <c r="A210" s="961"/>
      <c r="B210" s="1082"/>
      <c r="C210" s="961"/>
      <c r="D210" s="961"/>
      <c r="E210" s="961"/>
      <c r="F210" s="961"/>
      <c r="G210" s="961"/>
      <c r="H210" s="961"/>
      <c r="I210" s="961"/>
      <c r="J210" s="961"/>
      <c r="K210" s="961"/>
      <c r="L210" s="961"/>
      <c r="M210" s="961"/>
      <c r="N210" s="961"/>
      <c r="O210" s="961"/>
      <c r="P210" s="961"/>
      <c r="Q210" s="961"/>
      <c r="R210" s="961"/>
      <c r="S210" s="961"/>
      <c r="T210" s="961"/>
      <c r="U210" s="961"/>
      <c r="V210" s="961"/>
      <c r="W210" s="961"/>
      <c r="X210" s="961"/>
      <c r="Y210" s="961"/>
      <c r="Z210" s="961"/>
      <c r="AA210" s="961"/>
      <c r="AB210" s="961"/>
      <c r="AC210" s="961"/>
      <c r="AD210" s="961"/>
      <c r="AE210" s="961"/>
      <c r="AF210" s="961"/>
      <c r="AG210" s="961"/>
      <c r="AH210" s="961"/>
      <c r="AI210" s="961"/>
      <c r="AJ210" s="961"/>
      <c r="AK210" s="961"/>
      <c r="AL210" s="961"/>
      <c r="AM210" s="961"/>
      <c r="AN210" s="961"/>
      <c r="AO210" s="961"/>
      <c r="AP210" s="961"/>
      <c r="AQ210" s="961"/>
      <c r="AR210" s="961"/>
      <c r="AS210" s="961"/>
      <c r="AT210" s="961"/>
      <c r="AU210" s="961"/>
      <c r="AV210" s="961"/>
      <c r="AW210" s="961"/>
      <c r="AX210" s="961"/>
      <c r="AY210" s="961"/>
      <c r="AZ210" s="961"/>
      <c r="BA210" s="961"/>
      <c r="BB210" s="961"/>
      <c r="BC210" s="961"/>
      <c r="BD210" s="961"/>
      <c r="BE210" s="961"/>
      <c r="BF210" s="961"/>
      <c r="BG210" s="961"/>
      <c r="BH210" s="961"/>
      <c r="BI210" s="961"/>
      <c r="BJ210" s="961"/>
      <c r="BK210" s="961"/>
      <c r="BL210" s="961"/>
      <c r="BM210" s="961"/>
      <c r="BN210" s="961"/>
      <c r="BO210" s="961"/>
      <c r="BP210" s="961"/>
      <c r="BQ210" s="961"/>
      <c r="BR210" s="961"/>
      <c r="BS210" s="961"/>
      <c r="BT210" s="961"/>
      <c r="BU210" s="961"/>
      <c r="BV210" s="961"/>
      <c r="BW210" s="961"/>
      <c r="BX210" s="961"/>
      <c r="BY210" s="961"/>
      <c r="BZ210" s="961"/>
      <c r="CA210" s="961"/>
      <c r="CB210" s="961"/>
      <c r="CC210" s="961"/>
      <c r="CD210" s="961"/>
      <c r="CE210" s="961"/>
      <c r="CF210" s="961"/>
      <c r="CG210" s="961"/>
      <c r="CH210" s="961"/>
      <c r="CI210" s="961"/>
      <c r="CJ210" s="961"/>
      <c r="CK210" s="961"/>
      <c r="CL210" s="961"/>
      <c r="CM210" s="961"/>
      <c r="CN210" s="961"/>
      <c r="CO210" s="961"/>
      <c r="CP210" s="961"/>
      <c r="CQ210" s="961"/>
      <c r="CR210" s="961"/>
      <c r="CS210" s="961"/>
      <c r="CT210" s="961"/>
      <c r="CU210" s="961"/>
      <c r="CV210" s="961"/>
      <c r="CW210" s="961"/>
      <c r="CX210" s="961"/>
      <c r="CY210" s="961"/>
      <c r="CZ210" s="961"/>
      <c r="DA210" s="961"/>
      <c r="DB210" s="961"/>
      <c r="DC210" s="961"/>
      <c r="DD210" s="961"/>
      <c r="DE210" s="961"/>
      <c r="DF210" s="961"/>
      <c r="DG210" s="961"/>
      <c r="DI210" s="564">
        <v>0</v>
      </c>
      <c r="DJ210" s="564">
        <v>0</v>
      </c>
      <c r="DK210" s="564">
        <v>0</v>
      </c>
      <c r="DL210" s="564">
        <v>0</v>
      </c>
      <c r="DM210" s="564">
        <v>0</v>
      </c>
      <c r="DN210" s="564">
        <v>0</v>
      </c>
      <c r="DO210" s="564">
        <v>0</v>
      </c>
      <c r="DP210" s="564">
        <v>0</v>
      </c>
      <c r="DQ210" s="200">
        <v>0</v>
      </c>
      <c r="DR210" s="200">
        <v>0</v>
      </c>
      <c r="DS210" s="200">
        <v>0</v>
      </c>
      <c r="DT210" s="200">
        <v>0</v>
      </c>
      <c r="DU210" s="200">
        <v>0</v>
      </c>
      <c r="DV210" s="200">
        <v>0</v>
      </c>
      <c r="DW210" s="907"/>
    </row>
    <row r="211" spans="1:127" s="1083" customFormat="1" ht="35.25" customHeight="1">
      <c r="B211" s="1063">
        <f>ROW()</f>
        <v>211</v>
      </c>
      <c r="C211" s="1084" t="s">
        <v>1161</v>
      </c>
      <c r="D211" s="1084"/>
      <c r="E211" s="1084"/>
      <c r="F211" s="1084"/>
      <c r="G211" s="1084"/>
      <c r="H211" s="1084"/>
      <c r="I211" s="1084"/>
      <c r="J211" s="1084"/>
      <c r="K211" s="1084"/>
      <c r="L211" s="1084"/>
      <c r="M211" s="1084"/>
      <c r="N211" s="1084"/>
      <c r="O211" s="1084"/>
      <c r="P211" s="1084"/>
      <c r="Q211" s="1084"/>
      <c r="R211" s="1084"/>
      <c r="S211" s="1084"/>
      <c r="T211" s="1084"/>
      <c r="U211" s="1084"/>
      <c r="V211" s="1084"/>
      <c r="W211" s="1084"/>
      <c r="X211" s="1084"/>
      <c r="Y211" s="1084"/>
      <c r="Z211" s="1084"/>
      <c r="AA211" s="1084"/>
      <c r="AB211" s="1084"/>
      <c r="AC211" s="1084"/>
      <c r="AD211" s="1084"/>
      <c r="AE211" s="1084"/>
      <c r="AF211" s="1084"/>
      <c r="AG211" s="1084"/>
      <c r="AH211" s="1084"/>
      <c r="AI211" s="1084"/>
      <c r="AJ211" s="1084"/>
      <c r="AK211" s="1084"/>
      <c r="AL211" s="1084"/>
      <c r="AM211" s="1084"/>
      <c r="AN211" s="1084"/>
      <c r="AO211" s="1084"/>
      <c r="AP211" s="1084"/>
      <c r="AQ211" s="1084"/>
      <c r="AR211" s="1084"/>
      <c r="AS211" s="1084"/>
      <c r="AT211" s="1084"/>
      <c r="AU211" s="1084"/>
      <c r="AV211" s="1084"/>
      <c r="AW211" s="1084"/>
      <c r="AX211" s="1084"/>
      <c r="AY211" s="1084"/>
      <c r="AZ211" s="1084"/>
      <c r="BA211" s="1084"/>
      <c r="BB211" s="1084"/>
      <c r="BC211" s="1084"/>
      <c r="BD211" s="1084"/>
      <c r="BE211" s="1084"/>
      <c r="BF211" s="1084"/>
      <c r="BG211" s="1084"/>
      <c r="BH211" s="1084"/>
      <c r="BI211" s="1084"/>
      <c r="BJ211" s="1084"/>
      <c r="BK211" s="1084"/>
      <c r="BL211" s="1084"/>
      <c r="BM211" s="1084"/>
      <c r="BN211" s="1084"/>
      <c r="BO211" s="1084"/>
      <c r="BP211" s="1084"/>
      <c r="BQ211" s="1084"/>
      <c r="BR211" s="1084"/>
      <c r="BS211" s="1084"/>
      <c r="BT211" s="1084"/>
      <c r="BU211" s="1084"/>
      <c r="BV211" s="1084"/>
      <c r="BW211" s="1084"/>
      <c r="BX211" s="1084"/>
      <c r="BY211" s="1084"/>
      <c r="BZ211" s="1084"/>
      <c r="CA211" s="1084"/>
      <c r="CB211" s="1084"/>
      <c r="CC211" s="1084"/>
      <c r="CD211" s="1084"/>
      <c r="CE211" s="1084"/>
      <c r="CF211" s="1084"/>
      <c r="CG211" s="1084"/>
      <c r="CH211" s="1084"/>
      <c r="CI211" s="1084"/>
      <c r="CJ211" s="1084"/>
      <c r="CK211" s="1084"/>
      <c r="CL211" s="1084"/>
      <c r="CM211" s="1084"/>
      <c r="CN211" s="1084"/>
      <c r="CO211" s="1084"/>
      <c r="CP211" s="1084"/>
      <c r="CQ211" s="1084"/>
      <c r="CR211" s="1084"/>
      <c r="CS211" s="1084"/>
      <c r="CT211" s="1084"/>
      <c r="CU211" s="1084"/>
      <c r="CV211" s="1084"/>
      <c r="CW211" s="1084"/>
      <c r="CX211" s="1084"/>
      <c r="CY211" s="1084"/>
      <c r="CZ211" s="1084"/>
      <c r="DA211" s="1084"/>
      <c r="DB211" s="1085" t="s">
        <v>1161</v>
      </c>
      <c r="DC211" s="1064"/>
      <c r="DD211" s="1064"/>
      <c r="DE211" s="1065" t="s">
        <v>1127</v>
      </c>
      <c r="DF211" s="3163">
        <f>ROW()</f>
        <v>211</v>
      </c>
      <c r="DG211" s="3163"/>
      <c r="DH211" s="3163"/>
      <c r="DI211" s="1084"/>
      <c r="DJ211" s="1084"/>
      <c r="DK211" s="1084"/>
      <c r="DL211" s="1084"/>
      <c r="DM211" s="1084"/>
      <c r="DN211" s="1084"/>
      <c r="DO211" s="1084"/>
      <c r="DP211" s="1084"/>
      <c r="DQ211" s="1084"/>
      <c r="DR211" s="1084"/>
      <c r="DS211" s="1084"/>
      <c r="DT211" s="1084"/>
      <c r="DU211" s="1084"/>
      <c r="DV211" s="1084"/>
      <c r="DW211" s="907"/>
    </row>
    <row r="212" spans="1:127" ht="15.95" customHeight="1">
      <c r="A212" s="961"/>
      <c r="B212" s="1082"/>
      <c r="C212" s="961"/>
      <c r="D212" s="961"/>
      <c r="E212" s="961"/>
      <c r="F212" s="961"/>
      <c r="G212" s="961"/>
      <c r="H212" s="961"/>
      <c r="I212" s="961"/>
      <c r="J212" s="961"/>
      <c r="K212" s="961"/>
      <c r="L212" s="961"/>
      <c r="M212" s="961"/>
      <c r="N212" s="961"/>
      <c r="O212" s="961"/>
      <c r="P212" s="961"/>
      <c r="Q212" s="961"/>
      <c r="R212" s="961"/>
      <c r="S212" s="961"/>
      <c r="T212" s="961"/>
      <c r="U212" s="961"/>
      <c r="V212" s="961"/>
      <c r="W212" s="961"/>
      <c r="X212" s="961"/>
      <c r="Y212" s="961"/>
      <c r="Z212" s="961"/>
      <c r="AA212" s="961"/>
      <c r="AB212" s="961"/>
      <c r="AC212" s="961"/>
      <c r="AD212" s="961"/>
      <c r="AE212" s="961"/>
      <c r="AF212" s="961"/>
      <c r="AG212" s="961"/>
      <c r="AH212" s="961"/>
      <c r="AI212" s="961"/>
      <c r="AJ212" s="961"/>
      <c r="AK212" s="961"/>
      <c r="AL212" s="961"/>
      <c r="AM212" s="961"/>
      <c r="AN212" s="961"/>
      <c r="AO212" s="961"/>
      <c r="AP212" s="961"/>
      <c r="AQ212" s="961"/>
      <c r="AR212" s="961"/>
      <c r="AS212" s="961"/>
      <c r="AT212" s="961"/>
      <c r="AU212" s="961"/>
      <c r="AV212" s="961"/>
      <c r="AW212" s="961"/>
      <c r="AX212" s="961"/>
      <c r="AY212" s="961"/>
      <c r="AZ212" s="961"/>
      <c r="BA212" s="961"/>
      <c r="BB212" s="961"/>
      <c r="BC212" s="961"/>
      <c r="BD212" s="961"/>
      <c r="BE212" s="961"/>
      <c r="BF212" s="961"/>
      <c r="BG212" s="961"/>
      <c r="BH212" s="961"/>
      <c r="BI212" s="961"/>
      <c r="BJ212" s="961"/>
      <c r="BK212" s="961"/>
      <c r="BL212" s="961"/>
      <c r="BM212" s="961"/>
      <c r="BN212" s="961"/>
      <c r="BO212" s="961"/>
      <c r="BP212" s="961"/>
      <c r="BQ212" s="961"/>
      <c r="BR212" s="961"/>
      <c r="BS212" s="961"/>
      <c r="BT212" s="961"/>
      <c r="BU212" s="961"/>
      <c r="BV212" s="961"/>
      <c r="BW212" s="961"/>
      <c r="BX212" s="961"/>
      <c r="BY212" s="961"/>
      <c r="BZ212" s="961"/>
      <c r="CA212" s="961"/>
      <c r="CB212" s="961"/>
      <c r="CC212" s="961"/>
      <c r="CD212" s="961"/>
      <c r="CE212" s="961"/>
      <c r="CF212" s="961"/>
      <c r="CG212" s="961"/>
      <c r="CH212" s="961"/>
      <c r="CI212" s="961"/>
      <c r="CJ212" s="961"/>
      <c r="CK212" s="961"/>
      <c r="CL212" s="961"/>
      <c r="CM212" s="961"/>
      <c r="CN212" s="961"/>
      <c r="CO212" s="961"/>
      <c r="CP212" s="961"/>
      <c r="CQ212" s="961"/>
      <c r="CR212" s="961"/>
      <c r="CS212" s="961"/>
      <c r="CT212" s="961"/>
      <c r="CU212" s="961"/>
      <c r="CV212" s="961"/>
      <c r="CW212" s="961"/>
      <c r="CX212" s="961"/>
      <c r="CY212" s="961"/>
      <c r="CZ212" s="961"/>
      <c r="DA212" s="961"/>
      <c r="DB212" s="961"/>
      <c r="DC212" s="961"/>
      <c r="DD212" s="961"/>
      <c r="DE212" s="1086"/>
      <c r="DF212" s="1086"/>
      <c r="DG212" s="1086"/>
      <c r="DI212" s="564">
        <v>0</v>
      </c>
      <c r="DJ212" s="564">
        <v>0</v>
      </c>
      <c r="DK212" s="564">
        <v>0</v>
      </c>
      <c r="DL212" s="564">
        <v>0</v>
      </c>
      <c r="DM212" s="564">
        <v>0</v>
      </c>
      <c r="DN212" s="564">
        <v>0</v>
      </c>
      <c r="DO212" s="564">
        <v>0</v>
      </c>
      <c r="DP212" s="564">
        <v>0</v>
      </c>
      <c r="DQ212" s="200">
        <v>0</v>
      </c>
      <c r="DR212" s="200">
        <v>0</v>
      </c>
      <c r="DS212" s="200">
        <v>0</v>
      </c>
      <c r="DT212" s="200">
        <v>0</v>
      </c>
      <c r="DU212" s="200">
        <v>0</v>
      </c>
      <c r="DV212" s="200">
        <v>0</v>
      </c>
      <c r="DW212" s="907"/>
    </row>
    <row r="213" spans="1:127" ht="15" customHeight="1">
      <c r="B213" s="409" t="s">
        <v>73</v>
      </c>
      <c r="C213" s="1087" t="s">
        <v>17</v>
      </c>
      <c r="D213" s="1088"/>
      <c r="E213" s="1089"/>
      <c r="F213" s="1089"/>
      <c r="G213" s="1089"/>
      <c r="H213" s="1089"/>
      <c r="I213" s="1089"/>
      <c r="J213" s="1089"/>
      <c r="K213" s="1089"/>
      <c r="L213" s="1089"/>
      <c r="M213" s="1089"/>
      <c r="N213" s="1089"/>
      <c r="O213" s="1089"/>
      <c r="P213" s="1089"/>
      <c r="Q213" s="1089"/>
      <c r="R213" s="1089"/>
      <c r="S213" s="1089"/>
      <c r="T213" s="1089"/>
      <c r="U213" s="1090"/>
      <c r="V213" s="1090"/>
      <c r="W213" s="1090"/>
      <c r="X213" s="1090"/>
      <c r="Y213" s="1089"/>
      <c r="Z213" s="1089"/>
      <c r="AA213" s="1091"/>
      <c r="AB213" s="1089"/>
      <c r="AC213" s="1092">
        <v>0</v>
      </c>
      <c r="AD213" s="1093" t="s">
        <v>18</v>
      </c>
      <c r="AE213" s="1094"/>
      <c r="AF213" s="1095"/>
      <c r="AG213" s="1095"/>
      <c r="AH213" s="1096"/>
      <c r="AI213" s="1096"/>
      <c r="AJ213" s="1095"/>
      <c r="AK213" s="1095"/>
      <c r="AL213" s="1096"/>
      <c r="AM213" s="1096"/>
      <c r="AN213" s="1096"/>
      <c r="AO213" s="1096"/>
      <c r="AP213" s="1096"/>
      <c r="AQ213" s="1096"/>
      <c r="AR213" s="1096"/>
      <c r="AS213" s="1096"/>
      <c r="AT213" s="1096"/>
      <c r="AU213" s="1096"/>
      <c r="AV213" s="1096"/>
      <c r="AW213" s="1096"/>
      <c r="AX213" s="1096"/>
      <c r="AY213" s="1096"/>
      <c r="AZ213" s="1096"/>
      <c r="BA213" s="1096"/>
      <c r="BB213" s="1097"/>
      <c r="BC213" s="1096"/>
      <c r="BD213" s="1098">
        <v>0</v>
      </c>
      <c r="BE213" s="1099" t="s">
        <v>19</v>
      </c>
      <c r="BF213" s="1099"/>
      <c r="BG213" s="1100"/>
      <c r="BH213" s="1100"/>
      <c r="BI213" s="1101"/>
      <c r="BJ213" s="1101"/>
      <c r="BK213" s="1101"/>
      <c r="BL213" s="1101"/>
      <c r="BM213" s="1100"/>
      <c r="BN213" s="1100"/>
      <c r="BO213" s="1100"/>
      <c r="BP213" s="1100"/>
      <c r="BQ213" s="1100"/>
      <c r="BR213" s="1100"/>
      <c r="BS213" s="1100"/>
      <c r="BT213" s="1100"/>
      <c r="BU213" s="1100"/>
      <c r="BV213" s="1100"/>
      <c r="BW213" s="1100"/>
      <c r="BX213" s="1100"/>
      <c r="BY213" s="1100"/>
      <c r="BZ213" s="1100"/>
      <c r="CA213" s="1100"/>
      <c r="CB213" s="1100"/>
      <c r="CC213" s="1102"/>
      <c r="CD213" s="1100"/>
      <c r="CE213" s="1103">
        <v>0</v>
      </c>
      <c r="CF213" s="1104" t="s">
        <v>20</v>
      </c>
      <c r="CG213" s="1104"/>
      <c r="CH213" s="1105"/>
      <c r="CI213" s="1105"/>
      <c r="CJ213" s="1105"/>
      <c r="CK213" s="1105"/>
      <c r="CL213" s="1106"/>
      <c r="CM213" s="1106"/>
      <c r="CN213" s="1105"/>
      <c r="CO213" s="1105"/>
      <c r="CP213" s="1106"/>
      <c r="CQ213" s="1106"/>
      <c r="CR213" s="1106"/>
      <c r="CS213" s="1106"/>
      <c r="CT213" s="1106"/>
      <c r="CU213" s="1106"/>
      <c r="CV213" s="1106"/>
      <c r="CW213" s="1106"/>
      <c r="CX213" s="1106"/>
      <c r="CY213" s="1106"/>
      <c r="CZ213" s="1106"/>
      <c r="DA213" s="1106"/>
      <c r="DB213" s="1106"/>
      <c r="DC213" s="1106"/>
      <c r="DD213" s="1106"/>
      <c r="DE213" s="1106"/>
      <c r="DF213" s="1106"/>
      <c r="DG213" s="1106"/>
      <c r="DH213" s="1875"/>
      <c r="DI213" s="1877">
        <v>0</v>
      </c>
      <c r="DJ213" s="1878">
        <v>0</v>
      </c>
      <c r="DK213" s="1878">
        <v>0</v>
      </c>
      <c r="DL213" s="1878">
        <v>0</v>
      </c>
      <c r="DM213" s="1878">
        <v>0</v>
      </c>
      <c r="DN213" s="1878">
        <v>0</v>
      </c>
      <c r="DO213" s="1879">
        <v>0</v>
      </c>
      <c r="DP213" s="564">
        <v>0</v>
      </c>
      <c r="DQ213" s="200">
        <v>0</v>
      </c>
      <c r="DR213" s="200">
        <v>0</v>
      </c>
      <c r="DS213" s="200">
        <v>0</v>
      </c>
      <c r="DT213" s="200">
        <v>0</v>
      </c>
      <c r="DU213" s="200">
        <v>0</v>
      </c>
      <c r="DV213" s="200">
        <v>0</v>
      </c>
      <c r="DW213" s="907"/>
    </row>
    <row r="214" spans="1:127" ht="18" customHeight="1">
      <c r="B214" s="202" t="s">
        <v>847</v>
      </c>
      <c r="C214" s="2983">
        <v>1</v>
      </c>
      <c r="D214" s="2984"/>
      <c r="E214" s="2983">
        <f>C214+1</f>
        <v>2</v>
      </c>
      <c r="F214" s="2984"/>
      <c r="G214" s="2983">
        <f>E214+1</f>
        <v>3</v>
      </c>
      <c r="H214" s="2984"/>
      <c r="I214" s="2983">
        <f>G214+1</f>
        <v>4</v>
      </c>
      <c r="J214" s="2984"/>
      <c r="K214" s="2983">
        <f>I214+1</f>
        <v>5</v>
      </c>
      <c r="L214" s="2984"/>
      <c r="M214" s="2983">
        <f>K214+1</f>
        <v>6</v>
      </c>
      <c r="N214" s="2984"/>
      <c r="O214" s="2983">
        <f>M214+1</f>
        <v>7</v>
      </c>
      <c r="P214" s="2984"/>
      <c r="Q214" s="2983">
        <f>O214+1</f>
        <v>8</v>
      </c>
      <c r="R214" s="2984"/>
      <c r="S214" s="2983">
        <f>Q214+1</f>
        <v>9</v>
      </c>
      <c r="T214" s="2984"/>
      <c r="U214" s="2983">
        <f>S214+1</f>
        <v>10</v>
      </c>
      <c r="V214" s="2984"/>
      <c r="W214" s="2983">
        <f>U214+1</f>
        <v>11</v>
      </c>
      <c r="X214" s="2984"/>
      <c r="Y214" s="2983">
        <f>W214+1</f>
        <v>12</v>
      </c>
      <c r="Z214" s="2984"/>
      <c r="AA214" s="2983">
        <f>Y214+1</f>
        <v>13</v>
      </c>
      <c r="AB214" s="2984"/>
      <c r="AC214" s="410"/>
      <c r="AD214" s="2983">
        <f>AA214+1</f>
        <v>14</v>
      </c>
      <c r="AE214" s="2984"/>
      <c r="AF214" s="2983">
        <f>AD214+1</f>
        <v>15</v>
      </c>
      <c r="AG214" s="2984"/>
      <c r="AH214" s="2983">
        <f>AF214+1</f>
        <v>16</v>
      </c>
      <c r="AI214" s="2984"/>
      <c r="AJ214" s="2983">
        <f>AH214+1</f>
        <v>17</v>
      </c>
      <c r="AK214" s="2984"/>
      <c r="AL214" s="2983">
        <f>AJ214+1</f>
        <v>18</v>
      </c>
      <c r="AM214" s="2984"/>
      <c r="AN214" s="2983">
        <f>AL214+1</f>
        <v>19</v>
      </c>
      <c r="AO214" s="2984"/>
      <c r="AP214" s="2983">
        <f>AN214+1</f>
        <v>20</v>
      </c>
      <c r="AQ214" s="2984"/>
      <c r="AR214" s="2983">
        <f>AP214+1</f>
        <v>21</v>
      </c>
      <c r="AS214" s="2984"/>
      <c r="AT214" s="2983">
        <f>AR214+1</f>
        <v>22</v>
      </c>
      <c r="AU214" s="2984"/>
      <c r="AV214" s="2983">
        <f>AT214+1</f>
        <v>23</v>
      </c>
      <c r="AW214" s="2984"/>
      <c r="AX214" s="2983">
        <f>AV214+1</f>
        <v>24</v>
      </c>
      <c r="AY214" s="2984"/>
      <c r="AZ214" s="2983">
        <f>AX214+1</f>
        <v>25</v>
      </c>
      <c r="BA214" s="2984"/>
      <c r="BB214" s="2983">
        <f>AZ214+1</f>
        <v>26</v>
      </c>
      <c r="BC214" s="2984"/>
      <c r="BD214" s="411"/>
      <c r="BE214" s="2983">
        <f>BB214+1</f>
        <v>27</v>
      </c>
      <c r="BF214" s="2984"/>
      <c r="BG214" s="2983">
        <f>BE214+1</f>
        <v>28</v>
      </c>
      <c r="BH214" s="2984"/>
      <c r="BI214" s="2983">
        <f>BG214+1</f>
        <v>29</v>
      </c>
      <c r="BJ214" s="2984"/>
      <c r="BK214" s="2983">
        <f>BI214+1</f>
        <v>30</v>
      </c>
      <c r="BL214" s="2984"/>
      <c r="BM214" s="2983">
        <f>BK214+1</f>
        <v>31</v>
      </c>
      <c r="BN214" s="2984"/>
      <c r="BO214" s="2983">
        <f>BM214+1</f>
        <v>32</v>
      </c>
      <c r="BP214" s="2984"/>
      <c r="BQ214" s="2983">
        <f>BO214+1</f>
        <v>33</v>
      </c>
      <c r="BR214" s="2984"/>
      <c r="BS214" s="2983">
        <f>BQ214+1</f>
        <v>34</v>
      </c>
      <c r="BT214" s="2984"/>
      <c r="BU214" s="2983">
        <f>BS214+1</f>
        <v>35</v>
      </c>
      <c r="BV214" s="2984"/>
      <c r="BW214" s="2983">
        <f>BU214+1</f>
        <v>36</v>
      </c>
      <c r="BX214" s="2984"/>
      <c r="BY214" s="2983">
        <f>BW214+1</f>
        <v>37</v>
      </c>
      <c r="BZ214" s="2984"/>
      <c r="CA214" s="2983">
        <f>BY214+1</f>
        <v>38</v>
      </c>
      <c r="CB214" s="2984"/>
      <c r="CC214" s="2983">
        <f>CA214+1</f>
        <v>39</v>
      </c>
      <c r="CD214" s="2984"/>
      <c r="CE214" s="412"/>
      <c r="CF214" s="2983">
        <f>CC214+1</f>
        <v>40</v>
      </c>
      <c r="CG214" s="2984"/>
      <c r="CH214" s="2983">
        <f>CF214+1</f>
        <v>41</v>
      </c>
      <c r="CI214" s="2984"/>
      <c r="CJ214" s="2983">
        <f>CH214+1</f>
        <v>42</v>
      </c>
      <c r="CK214" s="2984"/>
      <c r="CL214" s="2983">
        <f>CJ214+1</f>
        <v>43</v>
      </c>
      <c r="CM214" s="2984"/>
      <c r="CN214" s="2983">
        <f>CL214+1</f>
        <v>44</v>
      </c>
      <c r="CO214" s="2984"/>
      <c r="CP214" s="2983">
        <f>CN214+1</f>
        <v>45</v>
      </c>
      <c r="CQ214" s="2984"/>
      <c r="CR214" s="2983">
        <f>CP214+1</f>
        <v>46</v>
      </c>
      <c r="CS214" s="2984"/>
      <c r="CT214" s="2983">
        <f>CR214+1</f>
        <v>47</v>
      </c>
      <c r="CU214" s="2984"/>
      <c r="CV214" s="2983">
        <f>CT214+1</f>
        <v>48</v>
      </c>
      <c r="CW214" s="2984"/>
      <c r="CX214" s="2983">
        <f>CV214+1</f>
        <v>49</v>
      </c>
      <c r="CY214" s="2984"/>
      <c r="CZ214" s="2983">
        <f>CX214+1</f>
        <v>50</v>
      </c>
      <c r="DA214" s="2984"/>
      <c r="DB214" s="2983">
        <f>CZ214+1</f>
        <v>51</v>
      </c>
      <c r="DC214" s="2984"/>
      <c r="DD214" s="2983">
        <f>DB214+1</f>
        <v>52</v>
      </c>
      <c r="DE214" s="3187"/>
      <c r="DF214" s="518" t="s">
        <v>937</v>
      </c>
      <c r="DG214" s="1107"/>
      <c r="DH214" s="1876"/>
      <c r="DI214" s="1880">
        <v>0</v>
      </c>
      <c r="DJ214" s="1881">
        <v>0</v>
      </c>
      <c r="DK214" s="1881">
        <v>0</v>
      </c>
      <c r="DL214" s="1881">
        <v>0</v>
      </c>
      <c r="DM214" s="1881">
        <v>0</v>
      </c>
      <c r="DN214" s="1881">
        <v>0</v>
      </c>
      <c r="DO214" s="1882">
        <v>0</v>
      </c>
      <c r="DP214" s="564">
        <v>0</v>
      </c>
      <c r="DQ214" s="200">
        <v>0</v>
      </c>
      <c r="DR214" s="200">
        <v>0</v>
      </c>
      <c r="DS214" s="200">
        <v>0</v>
      </c>
      <c r="DT214" s="200">
        <v>0</v>
      </c>
      <c r="DU214" s="200">
        <v>0</v>
      </c>
      <c r="DV214" s="200">
        <v>0</v>
      </c>
      <c r="DW214" s="907"/>
    </row>
    <row r="215" spans="1:127" ht="15.95" customHeight="1">
      <c r="B215" s="3850" t="s">
        <v>1162</v>
      </c>
      <c r="C215" s="3851"/>
      <c r="D215" s="3851"/>
      <c r="E215" s="3851"/>
      <c r="F215" s="3851"/>
      <c r="G215" s="3851"/>
      <c r="H215" s="3851"/>
      <c r="I215" s="3851"/>
      <c r="J215" s="3851"/>
      <c r="K215" s="3851"/>
      <c r="L215" s="3851"/>
      <c r="M215" s="3851"/>
      <c r="N215" s="3851"/>
      <c r="O215" s="3851"/>
      <c r="P215" s="3851"/>
      <c r="Q215" s="3851"/>
      <c r="R215" s="3851"/>
      <c r="S215" s="3851"/>
      <c r="T215" s="3851"/>
      <c r="U215" s="3851"/>
      <c r="V215" s="3851"/>
      <c r="W215" s="3851"/>
      <c r="X215" s="3851"/>
      <c r="Y215" s="3851"/>
      <c r="Z215" s="3851"/>
      <c r="AA215" s="3851"/>
      <c r="AB215" s="3851"/>
      <c r="AC215" s="3851"/>
      <c r="AD215" s="3851"/>
      <c r="AE215" s="3851"/>
      <c r="AF215" s="3851"/>
      <c r="AG215" s="3851"/>
      <c r="AH215" s="3851"/>
      <c r="AI215" s="3851"/>
      <c r="AJ215" s="3851"/>
      <c r="AK215" s="3851"/>
      <c r="AL215" s="3851"/>
      <c r="AM215" s="3851"/>
      <c r="AN215" s="3851"/>
      <c r="AO215" s="3851"/>
      <c r="AP215" s="3851"/>
      <c r="AQ215" s="3851"/>
      <c r="AR215" s="3851"/>
      <c r="AS215" s="3851"/>
      <c r="AT215" s="3851"/>
      <c r="AU215" s="3851"/>
      <c r="AV215" s="3851"/>
      <c r="AW215" s="3851"/>
      <c r="AX215" s="3851"/>
      <c r="AY215" s="3851"/>
      <c r="AZ215" s="3851"/>
      <c r="BA215" s="3851"/>
      <c r="BB215" s="3851"/>
      <c r="BC215" s="3851"/>
      <c r="BD215" s="3851"/>
      <c r="BE215" s="3851"/>
      <c r="BF215" s="3851"/>
      <c r="BG215" s="3851"/>
      <c r="BH215" s="3851"/>
      <c r="BI215" s="3851"/>
      <c r="BJ215" s="3851"/>
      <c r="BK215" s="3851"/>
      <c r="BL215" s="3851"/>
      <c r="BM215" s="3851"/>
      <c r="BN215" s="3851"/>
      <c r="BO215" s="3851"/>
      <c r="BP215" s="3851"/>
      <c r="BQ215" s="3851"/>
      <c r="BR215" s="3851"/>
      <c r="BS215" s="3851"/>
      <c r="BT215" s="3851"/>
      <c r="BU215" s="3851"/>
      <c r="BV215" s="3851"/>
      <c r="BW215" s="3851"/>
      <c r="BX215" s="3851"/>
      <c r="BY215" s="3851"/>
      <c r="BZ215" s="3851"/>
      <c r="CA215" s="3851"/>
      <c r="CB215" s="3851"/>
      <c r="CC215" s="3851"/>
      <c r="CD215" s="3851"/>
      <c r="CE215" s="3851"/>
      <c r="CF215" s="3851"/>
      <c r="CG215" s="3851"/>
      <c r="CH215" s="3851"/>
      <c r="CI215" s="3851"/>
      <c r="CJ215" s="3851"/>
      <c r="CK215" s="3851"/>
      <c r="CL215" s="3851"/>
      <c r="CM215" s="3851"/>
      <c r="CN215" s="3851"/>
      <c r="CO215" s="3851"/>
      <c r="CP215" s="3851"/>
      <c r="CQ215" s="3851"/>
      <c r="CR215" s="3188" t="s">
        <v>1163</v>
      </c>
      <c r="CS215" s="3188"/>
      <c r="CT215" s="3188"/>
      <c r="CU215" s="3188"/>
      <c r="CV215" s="3188"/>
      <c r="CW215" s="3188"/>
      <c r="CX215" s="3188"/>
      <c r="CY215" s="3188"/>
      <c r="CZ215" s="3188"/>
      <c r="DA215" s="3188"/>
      <c r="DB215" s="3188"/>
      <c r="DC215" s="3188"/>
      <c r="DD215" s="3188"/>
      <c r="DE215" s="3188"/>
      <c r="DF215" s="3145">
        <f>ROW(DE11)</f>
        <v>11</v>
      </c>
      <c r="DG215" s="3145" t="s">
        <v>1124</v>
      </c>
      <c r="DH215" s="3145">
        <f>ROW(DE42)</f>
        <v>42</v>
      </c>
      <c r="DI215" s="3146" t="str">
        <f>B215</f>
        <v>CRUDITÉS    Fruits crus</v>
      </c>
      <c r="DJ215" s="3146"/>
      <c r="DK215" s="3146"/>
      <c r="DL215" s="3146"/>
      <c r="DM215" s="3146"/>
      <c r="DN215" s="3146"/>
      <c r="DO215" s="3147"/>
      <c r="DP215" s="564">
        <v>0</v>
      </c>
      <c r="DQ215" s="200">
        <v>0</v>
      </c>
      <c r="DR215" s="200">
        <v>0</v>
      </c>
      <c r="DS215" s="200">
        <v>0</v>
      </c>
      <c r="DT215" s="200">
        <v>0</v>
      </c>
      <c r="DU215" s="200">
        <v>0</v>
      </c>
      <c r="DV215" s="200">
        <v>0</v>
      </c>
      <c r="DW215" s="907"/>
    </row>
    <row r="216" spans="1:127" ht="15.95" customHeight="1">
      <c r="B216" s="3852"/>
      <c r="C216" s="3853"/>
      <c r="D216" s="3853"/>
      <c r="E216" s="3853"/>
      <c r="F216" s="3853"/>
      <c r="G216" s="3853"/>
      <c r="H216" s="3853"/>
      <c r="I216" s="3853"/>
      <c r="J216" s="3853"/>
      <c r="K216" s="3853"/>
      <c r="L216" s="3853"/>
      <c r="M216" s="3853"/>
      <c r="N216" s="3853"/>
      <c r="O216" s="3853"/>
      <c r="P216" s="3853"/>
      <c r="Q216" s="3853"/>
      <c r="R216" s="3853"/>
      <c r="S216" s="3853"/>
      <c r="T216" s="3853"/>
      <c r="U216" s="3853"/>
      <c r="V216" s="3853"/>
      <c r="W216" s="3853"/>
      <c r="X216" s="3853"/>
      <c r="Y216" s="3853"/>
      <c r="Z216" s="3853"/>
      <c r="AA216" s="3853"/>
      <c r="AB216" s="3853"/>
      <c r="AC216" s="3853"/>
      <c r="AD216" s="3853"/>
      <c r="AE216" s="3853"/>
      <c r="AF216" s="3853"/>
      <c r="AG216" s="3853"/>
      <c r="AH216" s="3853"/>
      <c r="AI216" s="3853"/>
      <c r="AJ216" s="3853"/>
      <c r="AK216" s="3853"/>
      <c r="AL216" s="3853"/>
      <c r="AM216" s="3853"/>
      <c r="AN216" s="3853"/>
      <c r="AO216" s="3853"/>
      <c r="AP216" s="3853"/>
      <c r="AQ216" s="3853"/>
      <c r="AR216" s="3853"/>
      <c r="AS216" s="3853"/>
      <c r="AT216" s="3853"/>
      <c r="AU216" s="3853"/>
      <c r="AV216" s="3853"/>
      <c r="AW216" s="3853"/>
      <c r="AX216" s="3853"/>
      <c r="AY216" s="3853"/>
      <c r="AZ216" s="3853"/>
      <c r="BA216" s="3853"/>
      <c r="BB216" s="3853"/>
      <c r="BC216" s="3853"/>
      <c r="BD216" s="3853"/>
      <c r="BE216" s="3853"/>
      <c r="BF216" s="3853"/>
      <c r="BG216" s="3853"/>
      <c r="BH216" s="3853"/>
      <c r="BI216" s="3853"/>
      <c r="BJ216" s="3853"/>
      <c r="BK216" s="3853"/>
      <c r="BL216" s="3853"/>
      <c r="BM216" s="3853"/>
      <c r="BN216" s="3853"/>
      <c r="BO216" s="3853"/>
      <c r="BP216" s="3853"/>
      <c r="BQ216" s="3853"/>
      <c r="BR216" s="3853"/>
      <c r="BS216" s="3853"/>
      <c r="BT216" s="3853"/>
      <c r="BU216" s="3853"/>
      <c r="BV216" s="3853"/>
      <c r="BW216" s="3853"/>
      <c r="BX216" s="3853"/>
      <c r="BY216" s="3853"/>
      <c r="BZ216" s="3853"/>
      <c r="CA216" s="3853"/>
      <c r="CB216" s="3853"/>
      <c r="CC216" s="3853"/>
      <c r="CD216" s="3853"/>
      <c r="CE216" s="3853"/>
      <c r="CF216" s="3853"/>
      <c r="CG216" s="3853"/>
      <c r="CH216" s="3853"/>
      <c r="CI216" s="3853"/>
      <c r="CJ216" s="3853"/>
      <c r="CK216" s="3853"/>
      <c r="CL216" s="3853"/>
      <c r="CM216" s="3853"/>
      <c r="CN216" s="3853"/>
      <c r="CO216" s="3853"/>
      <c r="CP216" s="3853"/>
      <c r="CQ216" s="3853"/>
      <c r="CR216" s="3188"/>
      <c r="CS216" s="3188"/>
      <c r="CT216" s="3188"/>
      <c r="CU216" s="3188"/>
      <c r="CV216" s="3188"/>
      <c r="CW216" s="3188"/>
      <c r="CX216" s="3188"/>
      <c r="CY216" s="3188"/>
      <c r="CZ216" s="3188"/>
      <c r="DA216" s="3188"/>
      <c r="DB216" s="3188"/>
      <c r="DC216" s="3188"/>
      <c r="DD216" s="3188"/>
      <c r="DE216" s="3188"/>
      <c r="DF216" s="3189"/>
      <c r="DG216" s="3189"/>
      <c r="DH216" s="3189"/>
      <c r="DI216" s="3183"/>
      <c r="DJ216" s="3183"/>
      <c r="DK216" s="3183"/>
      <c r="DL216" s="3183"/>
      <c r="DM216" s="3183"/>
      <c r="DN216" s="3183"/>
      <c r="DO216" s="3184"/>
      <c r="DP216" s="564">
        <v>0</v>
      </c>
      <c r="DQ216" s="200">
        <v>0</v>
      </c>
      <c r="DR216" s="200">
        <v>0</v>
      </c>
      <c r="DS216" s="200">
        <v>0</v>
      </c>
      <c r="DT216" s="200">
        <v>0</v>
      </c>
      <c r="DU216" s="200">
        <v>0</v>
      </c>
      <c r="DV216" s="200">
        <v>0</v>
      </c>
      <c r="DW216" s="907"/>
    </row>
    <row r="217" spans="1:127" ht="15.95" customHeight="1">
      <c r="B217" s="444" t="s">
        <v>1080</v>
      </c>
      <c r="C217" s="1108" t="s">
        <v>1076</v>
      </c>
      <c r="D217" s="1109"/>
      <c r="E217" s="1109"/>
      <c r="F217" s="1109"/>
      <c r="G217" s="1109"/>
      <c r="H217" s="1109"/>
      <c r="I217" s="1110" t="s">
        <v>1081</v>
      </c>
      <c r="J217" s="3185">
        <v>4</v>
      </c>
      <c r="K217" s="3185"/>
      <c r="L217" s="1109" t="s">
        <v>1082</v>
      </c>
      <c r="M217" s="1109"/>
      <c r="N217" s="1111"/>
      <c r="O217" s="1111"/>
      <c r="P217" s="3186">
        <v>20</v>
      </c>
      <c r="Q217" s="3186"/>
      <c r="R217" s="1109" t="s">
        <v>1083</v>
      </c>
      <c r="S217" s="1112"/>
      <c r="T217" s="1109"/>
      <c r="U217" s="1109"/>
      <c r="V217" s="1109"/>
      <c r="W217" s="1109"/>
      <c r="X217" s="1109"/>
      <c r="Y217" s="1109"/>
      <c r="Z217" s="1109"/>
      <c r="AA217" s="1109"/>
      <c r="AB217" s="1113"/>
      <c r="AC217" s="410"/>
      <c r="AD217" s="1108"/>
      <c r="AE217" s="1109"/>
      <c r="AF217" s="1109"/>
      <c r="AG217" s="1109"/>
      <c r="AH217" s="1109"/>
      <c r="AI217" s="1109"/>
      <c r="AJ217" s="1110" t="s">
        <v>1081</v>
      </c>
      <c r="AK217" s="3185">
        <v>6</v>
      </c>
      <c r="AL217" s="3185"/>
      <c r="AM217" s="1109" t="s">
        <v>1082</v>
      </c>
      <c r="AN217" s="1109"/>
      <c r="AO217" s="1111"/>
      <c r="AP217" s="1111"/>
      <c r="AQ217" s="3186">
        <v>20</v>
      </c>
      <c r="AR217" s="3186"/>
      <c r="AS217" s="1109" t="s">
        <v>1083</v>
      </c>
      <c r="AT217" s="1112"/>
      <c r="AU217" s="1109"/>
      <c r="AV217" s="1109"/>
      <c r="AW217" s="1109"/>
      <c r="AX217" s="1109"/>
      <c r="AY217" s="1109"/>
      <c r="AZ217" s="1109"/>
      <c r="BA217" s="1109"/>
      <c r="BB217" s="1109"/>
      <c r="BC217" s="1113"/>
      <c r="BD217" s="411"/>
      <c r="BE217" s="1108"/>
      <c r="BF217" s="1109"/>
      <c r="BG217" s="1109"/>
      <c r="BH217" s="1109"/>
      <c r="BI217" s="1109"/>
      <c r="BJ217" s="1109"/>
      <c r="BK217" s="1110" t="s">
        <v>1081</v>
      </c>
      <c r="BL217" s="3185">
        <v>6</v>
      </c>
      <c r="BM217" s="3185"/>
      <c r="BN217" s="1109" t="s">
        <v>1082</v>
      </c>
      <c r="BO217" s="1109"/>
      <c r="BP217" s="1111"/>
      <c r="BQ217" s="1111"/>
      <c r="BR217" s="3186">
        <v>20</v>
      </c>
      <c r="BS217" s="3186"/>
      <c r="BT217" s="1109" t="s">
        <v>1083</v>
      </c>
      <c r="BU217" s="1112"/>
      <c r="BV217" s="1109"/>
      <c r="BW217" s="1109"/>
      <c r="BX217" s="1109"/>
      <c r="BY217" s="1109"/>
      <c r="BZ217" s="1109"/>
      <c r="CA217" s="1109"/>
      <c r="CB217" s="1109"/>
      <c r="CC217" s="1109"/>
      <c r="CD217" s="1113"/>
      <c r="CE217" s="412"/>
      <c r="CF217" s="1108"/>
      <c r="CG217" s="1109"/>
      <c r="CH217" s="1109"/>
      <c r="CI217" s="1109"/>
      <c r="CJ217" s="1109"/>
      <c r="CK217" s="1109"/>
      <c r="CL217" s="1110" t="s">
        <v>1081</v>
      </c>
      <c r="CM217" s="3185">
        <v>4</v>
      </c>
      <c r="CN217" s="3185"/>
      <c r="CO217" s="1109" t="s">
        <v>1082</v>
      </c>
      <c r="CP217" s="1109"/>
      <c r="CQ217" s="1111"/>
      <c r="CR217" s="1111"/>
      <c r="CS217" s="3186">
        <v>20</v>
      </c>
      <c r="CT217" s="3186"/>
      <c r="CU217" s="1109" t="s">
        <v>1083</v>
      </c>
      <c r="CV217" s="1112"/>
      <c r="CW217" s="1109"/>
      <c r="CX217" s="1109"/>
      <c r="CY217" s="1109"/>
      <c r="CZ217" s="1109"/>
      <c r="DA217" s="1109"/>
      <c r="DB217" s="1109"/>
      <c r="DC217" s="1109"/>
      <c r="DD217" s="1109"/>
      <c r="DE217" s="1113"/>
      <c r="DF217" s="1114" t="s">
        <v>1084</v>
      </c>
      <c r="DG217" s="1115"/>
      <c r="DH217" s="1116"/>
      <c r="DI217" s="1116"/>
      <c r="DJ217" s="1117"/>
      <c r="DK217" s="1117"/>
      <c r="DL217" s="1117"/>
      <c r="DM217" s="1117"/>
      <c r="DN217" s="1117"/>
      <c r="DO217" s="1118"/>
      <c r="DP217" s="564">
        <v>0</v>
      </c>
      <c r="DQ217" s="200">
        <v>0</v>
      </c>
      <c r="DR217" s="200">
        <v>0</v>
      </c>
      <c r="DS217" s="200">
        <v>0</v>
      </c>
      <c r="DT217" s="200">
        <v>0</v>
      </c>
      <c r="DU217" s="200">
        <v>0</v>
      </c>
      <c r="DV217" s="200">
        <v>0</v>
      </c>
      <c r="DW217" s="907"/>
    </row>
    <row r="218" spans="1:127" ht="13.5" customHeight="1">
      <c r="B218" s="413" t="s">
        <v>205</v>
      </c>
      <c r="C218" s="414" t="s">
        <v>66</v>
      </c>
      <c r="D218" s="415" t="s">
        <v>77</v>
      </c>
      <c r="E218" s="414" t="s">
        <v>66</v>
      </c>
      <c r="F218" s="415" t="s">
        <v>77</v>
      </c>
      <c r="G218" s="414" t="s">
        <v>66</v>
      </c>
      <c r="H218" s="415" t="s">
        <v>77</v>
      </c>
      <c r="I218" s="414" t="s">
        <v>66</v>
      </c>
      <c r="J218" s="415" t="s">
        <v>77</v>
      </c>
      <c r="K218" s="414" t="s">
        <v>66</v>
      </c>
      <c r="L218" s="415" t="s">
        <v>77</v>
      </c>
      <c r="M218" s="414" t="s">
        <v>66</v>
      </c>
      <c r="N218" s="415" t="s">
        <v>77</v>
      </c>
      <c r="O218" s="414" t="s">
        <v>66</v>
      </c>
      <c r="P218" s="415" t="s">
        <v>77</v>
      </c>
      <c r="Q218" s="414" t="s">
        <v>66</v>
      </c>
      <c r="R218" s="415" t="s">
        <v>77</v>
      </c>
      <c r="S218" s="414" t="s">
        <v>66</v>
      </c>
      <c r="T218" s="415" t="s">
        <v>77</v>
      </c>
      <c r="U218" s="414" t="s">
        <v>66</v>
      </c>
      <c r="V218" s="415" t="s">
        <v>77</v>
      </c>
      <c r="W218" s="414" t="s">
        <v>66</v>
      </c>
      <c r="X218" s="415" t="s">
        <v>77</v>
      </c>
      <c r="Y218" s="414" t="s">
        <v>66</v>
      </c>
      <c r="Z218" s="415" t="s">
        <v>77</v>
      </c>
      <c r="AA218" s="414" t="s">
        <v>66</v>
      </c>
      <c r="AB218" s="416" t="s">
        <v>77</v>
      </c>
      <c r="AC218" s="410"/>
      <c r="AD218" s="417" t="s">
        <v>66</v>
      </c>
      <c r="AE218" s="415" t="s">
        <v>77</v>
      </c>
      <c r="AF218" s="418" t="s">
        <v>66</v>
      </c>
      <c r="AG218" s="415" t="s">
        <v>77</v>
      </c>
      <c r="AH218" s="418" t="s">
        <v>66</v>
      </c>
      <c r="AI218" s="415" t="s">
        <v>77</v>
      </c>
      <c r="AJ218" s="418" t="s">
        <v>66</v>
      </c>
      <c r="AK218" s="415" t="s">
        <v>77</v>
      </c>
      <c r="AL218" s="418" t="s">
        <v>66</v>
      </c>
      <c r="AM218" s="415" t="s">
        <v>77</v>
      </c>
      <c r="AN218" s="418" t="s">
        <v>66</v>
      </c>
      <c r="AO218" s="415" t="s">
        <v>77</v>
      </c>
      <c r="AP218" s="418" t="s">
        <v>66</v>
      </c>
      <c r="AQ218" s="415" t="s">
        <v>77</v>
      </c>
      <c r="AR218" s="418" t="s">
        <v>66</v>
      </c>
      <c r="AS218" s="415" t="s">
        <v>77</v>
      </c>
      <c r="AT218" s="418" t="s">
        <v>66</v>
      </c>
      <c r="AU218" s="415" t="s">
        <v>77</v>
      </c>
      <c r="AV218" s="418" t="s">
        <v>66</v>
      </c>
      <c r="AW218" s="415" t="s">
        <v>77</v>
      </c>
      <c r="AX218" s="418" t="s">
        <v>66</v>
      </c>
      <c r="AY218" s="415" t="s">
        <v>77</v>
      </c>
      <c r="AZ218" s="418" t="s">
        <v>66</v>
      </c>
      <c r="BA218" s="415" t="s">
        <v>77</v>
      </c>
      <c r="BB218" s="418" t="s">
        <v>66</v>
      </c>
      <c r="BC218" s="416" t="s">
        <v>77</v>
      </c>
      <c r="BD218" s="411"/>
      <c r="BE218" s="419" t="s">
        <v>66</v>
      </c>
      <c r="BF218" s="415" t="s">
        <v>77</v>
      </c>
      <c r="BG218" s="420" t="s">
        <v>66</v>
      </c>
      <c r="BH218" s="415" t="s">
        <v>77</v>
      </c>
      <c r="BI218" s="420" t="s">
        <v>66</v>
      </c>
      <c r="BJ218" s="415" t="s">
        <v>77</v>
      </c>
      <c r="BK218" s="420" t="s">
        <v>66</v>
      </c>
      <c r="BL218" s="415" t="s">
        <v>77</v>
      </c>
      <c r="BM218" s="420" t="s">
        <v>66</v>
      </c>
      <c r="BN218" s="415" t="s">
        <v>77</v>
      </c>
      <c r="BO218" s="420" t="s">
        <v>66</v>
      </c>
      <c r="BP218" s="415" t="s">
        <v>77</v>
      </c>
      <c r="BQ218" s="420" t="s">
        <v>66</v>
      </c>
      <c r="BR218" s="415" t="s">
        <v>77</v>
      </c>
      <c r="BS218" s="420" t="s">
        <v>66</v>
      </c>
      <c r="BT218" s="415" t="s">
        <v>77</v>
      </c>
      <c r="BU218" s="420" t="s">
        <v>66</v>
      </c>
      <c r="BV218" s="415" t="s">
        <v>77</v>
      </c>
      <c r="BW218" s="420" t="s">
        <v>66</v>
      </c>
      <c r="BX218" s="415" t="s">
        <v>77</v>
      </c>
      <c r="BY218" s="420" t="s">
        <v>66</v>
      </c>
      <c r="BZ218" s="415" t="s">
        <v>77</v>
      </c>
      <c r="CA218" s="420" t="s">
        <v>66</v>
      </c>
      <c r="CB218" s="415" t="s">
        <v>77</v>
      </c>
      <c r="CC218" s="420" t="s">
        <v>66</v>
      </c>
      <c r="CD218" s="416" t="s">
        <v>77</v>
      </c>
      <c r="CE218" s="412"/>
      <c r="CF218" s="421" t="s">
        <v>66</v>
      </c>
      <c r="CG218" s="415" t="s">
        <v>77</v>
      </c>
      <c r="CH218" s="422" t="s">
        <v>66</v>
      </c>
      <c r="CI218" s="415" t="s">
        <v>77</v>
      </c>
      <c r="CJ218" s="422" t="s">
        <v>66</v>
      </c>
      <c r="CK218" s="415" t="s">
        <v>77</v>
      </c>
      <c r="CL218" s="422" t="s">
        <v>66</v>
      </c>
      <c r="CM218" s="415" t="s">
        <v>77</v>
      </c>
      <c r="CN218" s="422" t="s">
        <v>66</v>
      </c>
      <c r="CO218" s="415" t="s">
        <v>77</v>
      </c>
      <c r="CP218" s="422" t="s">
        <v>66</v>
      </c>
      <c r="CQ218" s="415" t="s">
        <v>77</v>
      </c>
      <c r="CR218" s="422" t="s">
        <v>66</v>
      </c>
      <c r="CS218" s="415" t="s">
        <v>77</v>
      </c>
      <c r="CT218" s="422" t="s">
        <v>66</v>
      </c>
      <c r="CU218" s="415" t="s">
        <v>77</v>
      </c>
      <c r="CV218" s="422" t="s">
        <v>66</v>
      </c>
      <c r="CW218" s="415" t="s">
        <v>77</v>
      </c>
      <c r="CX218" s="422" t="s">
        <v>66</v>
      </c>
      <c r="CY218" s="415" t="s">
        <v>77</v>
      </c>
      <c r="CZ218" s="422" t="s">
        <v>66</v>
      </c>
      <c r="DA218" s="415" t="s">
        <v>77</v>
      </c>
      <c r="DB218" s="422" t="s">
        <v>66</v>
      </c>
      <c r="DC218" s="415" t="s">
        <v>77</v>
      </c>
      <c r="DD218" s="422" t="s">
        <v>66</v>
      </c>
      <c r="DE218" s="416" t="s">
        <v>77</v>
      </c>
      <c r="DF218" s="1119" t="s">
        <v>922</v>
      </c>
      <c r="DG218" s="1120"/>
      <c r="DH218" s="1120"/>
      <c r="DI218" s="1120"/>
      <c r="DJ218" s="1120"/>
      <c r="DK218" s="1120"/>
      <c r="DL218" s="1120"/>
      <c r="DM218" s="1120"/>
      <c r="DN218" s="1120"/>
      <c r="DO218" s="1121"/>
      <c r="DP218" s="564">
        <v>0</v>
      </c>
      <c r="DQ218" s="200">
        <v>0</v>
      </c>
      <c r="DR218" s="200">
        <v>0</v>
      </c>
      <c r="DS218" s="200">
        <v>0</v>
      </c>
      <c r="DT218" s="200">
        <v>0</v>
      </c>
      <c r="DU218" s="200">
        <v>0</v>
      </c>
      <c r="DV218" s="200">
        <v>0</v>
      </c>
      <c r="DW218" s="907"/>
    </row>
    <row r="219" spans="1:127" ht="15.95" customHeight="1">
      <c r="B219" s="3190" t="s">
        <v>1085</v>
      </c>
      <c r="C219" s="448">
        <f t="shared" ref="C219:AH219" si="123">SUM(C11:C42)</f>
        <v>3</v>
      </c>
      <c r="D219" s="449">
        <f t="shared" si="123"/>
        <v>0</v>
      </c>
      <c r="E219" s="448">
        <f t="shared" si="123"/>
        <v>0</v>
      </c>
      <c r="F219" s="449">
        <f t="shared" si="123"/>
        <v>0</v>
      </c>
      <c r="G219" s="448">
        <f t="shared" si="123"/>
        <v>0</v>
      </c>
      <c r="H219" s="449">
        <f t="shared" si="123"/>
        <v>0</v>
      </c>
      <c r="I219" s="448">
        <f t="shared" si="123"/>
        <v>0</v>
      </c>
      <c r="J219" s="449">
        <f t="shared" si="123"/>
        <v>0</v>
      </c>
      <c r="K219" s="448">
        <f t="shared" si="123"/>
        <v>0</v>
      </c>
      <c r="L219" s="449">
        <f t="shared" si="123"/>
        <v>0</v>
      </c>
      <c r="M219" s="448">
        <f t="shared" si="123"/>
        <v>0</v>
      </c>
      <c r="N219" s="449">
        <f t="shared" si="123"/>
        <v>0</v>
      </c>
      <c r="O219" s="448">
        <f t="shared" si="123"/>
        <v>0</v>
      </c>
      <c r="P219" s="449">
        <f t="shared" si="123"/>
        <v>0</v>
      </c>
      <c r="Q219" s="448">
        <f t="shared" si="123"/>
        <v>0</v>
      </c>
      <c r="R219" s="449">
        <f t="shared" si="123"/>
        <v>0</v>
      </c>
      <c r="S219" s="448">
        <f t="shared" si="123"/>
        <v>0</v>
      </c>
      <c r="T219" s="449">
        <f t="shared" si="123"/>
        <v>0</v>
      </c>
      <c r="U219" s="448">
        <f t="shared" si="123"/>
        <v>0</v>
      </c>
      <c r="V219" s="449">
        <f t="shared" si="123"/>
        <v>0</v>
      </c>
      <c r="W219" s="448">
        <f t="shared" si="123"/>
        <v>0</v>
      </c>
      <c r="X219" s="449">
        <f t="shared" si="123"/>
        <v>0</v>
      </c>
      <c r="Y219" s="448">
        <f t="shared" si="123"/>
        <v>0</v>
      </c>
      <c r="Z219" s="449">
        <f t="shared" si="123"/>
        <v>0</v>
      </c>
      <c r="AA219" s="448">
        <f t="shared" si="123"/>
        <v>0</v>
      </c>
      <c r="AB219" s="449">
        <f t="shared" si="123"/>
        <v>0</v>
      </c>
      <c r="AC219" s="410">
        <f t="shared" si="123"/>
        <v>0</v>
      </c>
      <c r="AD219" s="450">
        <f t="shared" si="123"/>
        <v>0</v>
      </c>
      <c r="AE219" s="449">
        <f t="shared" si="123"/>
        <v>0</v>
      </c>
      <c r="AF219" s="450">
        <f t="shared" si="123"/>
        <v>0</v>
      </c>
      <c r="AG219" s="449">
        <f t="shared" si="123"/>
        <v>0</v>
      </c>
      <c r="AH219" s="450">
        <f t="shared" si="123"/>
        <v>0</v>
      </c>
      <c r="AI219" s="449">
        <f t="shared" ref="AI219:CT219" si="124">SUM(AI11:AI42)</f>
        <v>0</v>
      </c>
      <c r="AJ219" s="450">
        <f t="shared" si="124"/>
        <v>0</v>
      </c>
      <c r="AK219" s="449">
        <f t="shared" si="124"/>
        <v>0</v>
      </c>
      <c r="AL219" s="450">
        <f t="shared" si="124"/>
        <v>0</v>
      </c>
      <c r="AM219" s="449">
        <f t="shared" si="124"/>
        <v>0</v>
      </c>
      <c r="AN219" s="450">
        <f t="shared" si="124"/>
        <v>0</v>
      </c>
      <c r="AO219" s="449">
        <f t="shared" si="124"/>
        <v>0</v>
      </c>
      <c r="AP219" s="450">
        <f t="shared" si="124"/>
        <v>0</v>
      </c>
      <c r="AQ219" s="449">
        <f t="shared" si="124"/>
        <v>0</v>
      </c>
      <c r="AR219" s="450">
        <f t="shared" si="124"/>
        <v>0</v>
      </c>
      <c r="AS219" s="449">
        <f t="shared" si="124"/>
        <v>0</v>
      </c>
      <c r="AT219" s="450">
        <f t="shared" si="124"/>
        <v>0</v>
      </c>
      <c r="AU219" s="449">
        <f t="shared" si="124"/>
        <v>0</v>
      </c>
      <c r="AV219" s="450">
        <f t="shared" si="124"/>
        <v>0</v>
      </c>
      <c r="AW219" s="449">
        <f t="shared" si="124"/>
        <v>0</v>
      </c>
      <c r="AX219" s="450">
        <f t="shared" si="124"/>
        <v>0</v>
      </c>
      <c r="AY219" s="449">
        <f t="shared" si="124"/>
        <v>0</v>
      </c>
      <c r="AZ219" s="450">
        <f t="shared" si="124"/>
        <v>0</v>
      </c>
      <c r="BA219" s="449">
        <f t="shared" si="124"/>
        <v>0</v>
      </c>
      <c r="BB219" s="450">
        <f t="shared" si="124"/>
        <v>0</v>
      </c>
      <c r="BC219" s="449">
        <f t="shared" si="124"/>
        <v>0</v>
      </c>
      <c r="BD219" s="411">
        <f t="shared" si="124"/>
        <v>0</v>
      </c>
      <c r="BE219" s="451">
        <f t="shared" si="124"/>
        <v>0</v>
      </c>
      <c r="BF219" s="449">
        <f t="shared" si="124"/>
        <v>0</v>
      </c>
      <c r="BG219" s="451">
        <f t="shared" si="124"/>
        <v>0</v>
      </c>
      <c r="BH219" s="449">
        <f t="shared" si="124"/>
        <v>0</v>
      </c>
      <c r="BI219" s="451">
        <f t="shared" si="124"/>
        <v>0</v>
      </c>
      <c r="BJ219" s="449">
        <f t="shared" si="124"/>
        <v>0</v>
      </c>
      <c r="BK219" s="451">
        <f t="shared" si="124"/>
        <v>0</v>
      </c>
      <c r="BL219" s="449">
        <f t="shared" si="124"/>
        <v>0</v>
      </c>
      <c r="BM219" s="451">
        <f t="shared" si="124"/>
        <v>0</v>
      </c>
      <c r="BN219" s="449">
        <f t="shared" si="124"/>
        <v>0</v>
      </c>
      <c r="BO219" s="451">
        <f t="shared" si="124"/>
        <v>0</v>
      </c>
      <c r="BP219" s="449">
        <f t="shared" si="124"/>
        <v>0</v>
      </c>
      <c r="BQ219" s="451">
        <f t="shared" si="124"/>
        <v>0</v>
      </c>
      <c r="BR219" s="449">
        <f t="shared" si="124"/>
        <v>0</v>
      </c>
      <c r="BS219" s="451">
        <f t="shared" si="124"/>
        <v>0</v>
      </c>
      <c r="BT219" s="449">
        <f t="shared" si="124"/>
        <v>0</v>
      </c>
      <c r="BU219" s="451">
        <f t="shared" si="124"/>
        <v>0</v>
      </c>
      <c r="BV219" s="449">
        <f t="shared" si="124"/>
        <v>0</v>
      </c>
      <c r="BW219" s="451">
        <f t="shared" si="124"/>
        <v>0</v>
      </c>
      <c r="BX219" s="449">
        <f t="shared" si="124"/>
        <v>0</v>
      </c>
      <c r="BY219" s="451">
        <f t="shared" si="124"/>
        <v>0</v>
      </c>
      <c r="BZ219" s="449">
        <f t="shared" si="124"/>
        <v>0</v>
      </c>
      <c r="CA219" s="451">
        <f t="shared" si="124"/>
        <v>0</v>
      </c>
      <c r="CB219" s="449">
        <f t="shared" si="124"/>
        <v>0</v>
      </c>
      <c r="CC219" s="451">
        <f t="shared" si="124"/>
        <v>0</v>
      </c>
      <c r="CD219" s="449">
        <f t="shared" si="124"/>
        <v>0</v>
      </c>
      <c r="CE219" s="412">
        <f t="shared" si="124"/>
        <v>0</v>
      </c>
      <c r="CF219" s="452">
        <f t="shared" si="124"/>
        <v>0</v>
      </c>
      <c r="CG219" s="449">
        <f t="shared" si="124"/>
        <v>0</v>
      </c>
      <c r="CH219" s="452">
        <f t="shared" si="124"/>
        <v>0</v>
      </c>
      <c r="CI219" s="449">
        <f t="shared" si="124"/>
        <v>0</v>
      </c>
      <c r="CJ219" s="452">
        <f t="shared" si="124"/>
        <v>0</v>
      </c>
      <c r="CK219" s="449">
        <f t="shared" si="124"/>
        <v>0</v>
      </c>
      <c r="CL219" s="452">
        <f t="shared" si="124"/>
        <v>0</v>
      </c>
      <c r="CM219" s="449">
        <f t="shared" si="124"/>
        <v>0</v>
      </c>
      <c r="CN219" s="452">
        <f t="shared" si="124"/>
        <v>0</v>
      </c>
      <c r="CO219" s="449">
        <f t="shared" si="124"/>
        <v>0</v>
      </c>
      <c r="CP219" s="452">
        <f t="shared" si="124"/>
        <v>0</v>
      </c>
      <c r="CQ219" s="449">
        <f t="shared" si="124"/>
        <v>0</v>
      </c>
      <c r="CR219" s="452">
        <f t="shared" si="124"/>
        <v>0</v>
      </c>
      <c r="CS219" s="449">
        <f t="shared" si="124"/>
        <v>0</v>
      </c>
      <c r="CT219" s="452">
        <f t="shared" si="124"/>
        <v>0</v>
      </c>
      <c r="CU219" s="449">
        <f t="shared" ref="CU219:DE219" si="125">SUM(CU11:CU42)</f>
        <v>0</v>
      </c>
      <c r="CV219" s="452">
        <f t="shared" si="125"/>
        <v>0</v>
      </c>
      <c r="CW219" s="449">
        <f t="shared" si="125"/>
        <v>0</v>
      </c>
      <c r="CX219" s="452">
        <f t="shared" si="125"/>
        <v>0</v>
      </c>
      <c r="CY219" s="449">
        <f t="shared" si="125"/>
        <v>0</v>
      </c>
      <c r="CZ219" s="452">
        <f t="shared" si="125"/>
        <v>0</v>
      </c>
      <c r="DA219" s="449">
        <f t="shared" si="125"/>
        <v>0</v>
      </c>
      <c r="DB219" s="452">
        <f t="shared" si="125"/>
        <v>0</v>
      </c>
      <c r="DC219" s="449">
        <f t="shared" si="125"/>
        <v>0</v>
      </c>
      <c r="DD219" s="452">
        <f t="shared" si="125"/>
        <v>0</v>
      </c>
      <c r="DE219" s="449">
        <f t="shared" si="125"/>
        <v>0</v>
      </c>
      <c r="DF219" s="3192" t="s">
        <v>1086</v>
      </c>
      <c r="DG219" s="3193"/>
      <c r="DH219" s="3193"/>
      <c r="DI219" s="3193"/>
      <c r="DJ219" s="3193"/>
      <c r="DK219" s="3193"/>
      <c r="DL219" s="3193"/>
      <c r="DM219" s="657"/>
      <c r="DN219" s="657"/>
      <c r="DO219" s="1122"/>
      <c r="DP219" s="564">
        <v>0</v>
      </c>
      <c r="DQ219" s="200">
        <v>0</v>
      </c>
      <c r="DR219" s="200">
        <v>0</v>
      </c>
      <c r="DS219" s="200">
        <v>0</v>
      </c>
      <c r="DT219" s="200">
        <v>0</v>
      </c>
      <c r="DU219" s="200">
        <v>0</v>
      </c>
      <c r="DV219" s="200">
        <v>0</v>
      </c>
      <c r="DW219" s="907"/>
    </row>
    <row r="220" spans="1:127" ht="15.95" customHeight="1">
      <c r="B220" s="3191"/>
      <c r="C220" s="453">
        <f>SUM(C219:D219)</f>
        <v>3</v>
      </c>
      <c r="D220" s="454" t="str">
        <f>IF(C220&gt;0,"fois","")</f>
        <v>fois</v>
      </c>
      <c r="E220" s="453">
        <f>SUM(E219:F219)</f>
        <v>0</v>
      </c>
      <c r="F220" s="454" t="str">
        <f>IF(E220&gt;0,"fois","")</f>
        <v/>
      </c>
      <c r="G220" s="453">
        <f>SUM(G219:H219)</f>
        <v>0</v>
      </c>
      <c r="H220" s="454" t="str">
        <f>IF(G220&gt;0,"fois","")</f>
        <v/>
      </c>
      <c r="I220" s="453">
        <f>SUM(I219:J219)</f>
        <v>0</v>
      </c>
      <c r="J220" s="454" t="str">
        <f>IF(I220&gt;0,"fois","")</f>
        <v/>
      </c>
      <c r="K220" s="453">
        <f>SUM(K219:L219)</f>
        <v>0</v>
      </c>
      <c r="L220" s="454" t="str">
        <f>IF(K220&gt;0,"fois","")</f>
        <v/>
      </c>
      <c r="M220" s="453">
        <f>SUM(M219:N219)</f>
        <v>0</v>
      </c>
      <c r="N220" s="454" t="str">
        <f>IF(M220&gt;0,"fois","")</f>
        <v/>
      </c>
      <c r="O220" s="453">
        <f>SUM(O219:P219)</f>
        <v>0</v>
      </c>
      <c r="P220" s="454" t="str">
        <f>IF(O220&gt;0,"fois","")</f>
        <v/>
      </c>
      <c r="Q220" s="453">
        <f>SUM(Q219:R219)</f>
        <v>0</v>
      </c>
      <c r="R220" s="454" t="str">
        <f>IF(Q220&gt;0,"fois","")</f>
        <v/>
      </c>
      <c r="S220" s="453">
        <f>SUM(S219:T219)</f>
        <v>0</v>
      </c>
      <c r="T220" s="454" t="str">
        <f>IF(S220&gt;0,"fois","")</f>
        <v/>
      </c>
      <c r="U220" s="453">
        <f>SUM(U219:V219)</f>
        <v>0</v>
      </c>
      <c r="V220" s="454" t="str">
        <f>IF(U220&gt;0,"fois","")</f>
        <v/>
      </c>
      <c r="W220" s="453">
        <f>SUM(W219:X219)</f>
        <v>0</v>
      </c>
      <c r="X220" s="454" t="str">
        <f>IF(W220&gt;0,"fois","")</f>
        <v/>
      </c>
      <c r="Y220" s="453">
        <f>SUM(Y219:Z219)</f>
        <v>0</v>
      </c>
      <c r="Z220" s="454" t="str">
        <f>IF(Y220&gt;0,"fois","")</f>
        <v/>
      </c>
      <c r="AA220" s="453">
        <f>SUM(AA219:AB219)</f>
        <v>0</v>
      </c>
      <c r="AB220" s="454" t="str">
        <f>IF(AA220&gt;0,"fois","")</f>
        <v/>
      </c>
      <c r="AC220" s="410"/>
      <c r="AD220" s="453">
        <f>SUM(AD219:AE219)</f>
        <v>0</v>
      </c>
      <c r="AE220" s="454" t="str">
        <f>IF(AD220&gt;0,"fois","")</f>
        <v/>
      </c>
      <c r="AF220" s="453">
        <f>SUM(AF219:AG219)</f>
        <v>0</v>
      </c>
      <c r="AG220" s="454" t="str">
        <f>IF(AF220&gt;0,"fois","")</f>
        <v/>
      </c>
      <c r="AH220" s="453">
        <f>SUM(AH219:AI219)</f>
        <v>0</v>
      </c>
      <c r="AI220" s="454" t="str">
        <f>IF(AH220&gt;0,"fois","")</f>
        <v/>
      </c>
      <c r="AJ220" s="453">
        <f>SUM(AJ219:AK219)</f>
        <v>0</v>
      </c>
      <c r="AK220" s="454" t="str">
        <f>IF(AJ220&gt;0,"fois","")</f>
        <v/>
      </c>
      <c r="AL220" s="453">
        <f>SUM(AL219:AM219)</f>
        <v>0</v>
      </c>
      <c r="AM220" s="454" t="str">
        <f>IF(AL220&gt;0,"fois","")</f>
        <v/>
      </c>
      <c r="AN220" s="453">
        <f>SUM(AN219:AO219)</f>
        <v>0</v>
      </c>
      <c r="AO220" s="454" t="str">
        <f>IF(AN220&gt;0,"fois","")</f>
        <v/>
      </c>
      <c r="AP220" s="453">
        <f>SUM(AP219:AQ219)</f>
        <v>0</v>
      </c>
      <c r="AQ220" s="454" t="str">
        <f>IF(AP220&gt;0,"fois","")</f>
        <v/>
      </c>
      <c r="AR220" s="453">
        <f>SUM(AR219:AS219)</f>
        <v>0</v>
      </c>
      <c r="AS220" s="454" t="str">
        <f>IF(AR220&gt;0,"fois","")</f>
        <v/>
      </c>
      <c r="AT220" s="453">
        <f>SUM(AT219:AU219)</f>
        <v>0</v>
      </c>
      <c r="AU220" s="454" t="str">
        <f>IF(AT220&gt;0,"fois","")</f>
        <v/>
      </c>
      <c r="AV220" s="453">
        <f>SUM(AV219:AW219)</f>
        <v>0</v>
      </c>
      <c r="AW220" s="454" t="str">
        <f>IF(AV220&gt;0,"fois","")</f>
        <v/>
      </c>
      <c r="AX220" s="453">
        <f>SUM(AX219:AY219)</f>
        <v>0</v>
      </c>
      <c r="AY220" s="454" t="str">
        <f>IF(AX220&gt;0,"fois","")</f>
        <v/>
      </c>
      <c r="AZ220" s="453">
        <f>SUM(AZ219:BA219)</f>
        <v>0</v>
      </c>
      <c r="BA220" s="454" t="str">
        <f>IF(AZ220&gt;0,"fois","")</f>
        <v/>
      </c>
      <c r="BB220" s="453">
        <f>SUM(BB219:BC219)</f>
        <v>0</v>
      </c>
      <c r="BC220" s="454" t="str">
        <f>IF(BB220&gt;0,"fois","")</f>
        <v/>
      </c>
      <c r="BD220" s="411"/>
      <c r="BE220" s="453">
        <f>SUM(BE219:BF219)</f>
        <v>0</v>
      </c>
      <c r="BF220" s="454" t="str">
        <f>IF(BE220&gt;0,"fois","")</f>
        <v/>
      </c>
      <c r="BG220" s="453">
        <f>SUM(BG219:BH219)</f>
        <v>0</v>
      </c>
      <c r="BH220" s="454" t="str">
        <f>IF(BG220&gt;0,"fois","")</f>
        <v/>
      </c>
      <c r="BI220" s="453">
        <f>SUM(BI219:BJ219)</f>
        <v>0</v>
      </c>
      <c r="BJ220" s="454" t="str">
        <f>IF(BI220&gt;0,"fois","")</f>
        <v/>
      </c>
      <c r="BK220" s="453">
        <f>SUM(BK219:BL219)</f>
        <v>0</v>
      </c>
      <c r="BL220" s="454" t="str">
        <f>IF(BK220&gt;0,"fois","")</f>
        <v/>
      </c>
      <c r="BM220" s="453">
        <f>SUM(BM219:BN219)</f>
        <v>0</v>
      </c>
      <c r="BN220" s="454" t="str">
        <f>IF(BM220&gt;0,"fois","")</f>
        <v/>
      </c>
      <c r="BO220" s="453">
        <f>SUM(BO219:BP219)</f>
        <v>0</v>
      </c>
      <c r="BP220" s="454" t="str">
        <f>IF(BO220&gt;0,"fois","")</f>
        <v/>
      </c>
      <c r="BQ220" s="453">
        <f>SUM(BQ219:BR219)</f>
        <v>0</v>
      </c>
      <c r="BR220" s="454" t="str">
        <f>IF(BQ220&gt;0,"fois","")</f>
        <v/>
      </c>
      <c r="BS220" s="453">
        <f>SUM(BS219:BT219)</f>
        <v>0</v>
      </c>
      <c r="BT220" s="454" t="str">
        <f>IF(BS220&gt;0,"fois","")</f>
        <v/>
      </c>
      <c r="BU220" s="453">
        <f>SUM(BU219:BV219)</f>
        <v>0</v>
      </c>
      <c r="BV220" s="454" t="str">
        <f>IF(BU220&gt;0,"fois","")</f>
        <v/>
      </c>
      <c r="BW220" s="453">
        <f>SUM(BW219:BX219)</f>
        <v>0</v>
      </c>
      <c r="BX220" s="454" t="str">
        <f>IF(BW220&gt;0,"fois","")</f>
        <v/>
      </c>
      <c r="BY220" s="453">
        <f>SUM(BY219:BZ219)</f>
        <v>0</v>
      </c>
      <c r="BZ220" s="454" t="str">
        <f>IF(BY220&gt;0,"fois","")</f>
        <v/>
      </c>
      <c r="CA220" s="453">
        <f>SUM(CA219:CB219)</f>
        <v>0</v>
      </c>
      <c r="CB220" s="454" t="str">
        <f>IF(CA220&gt;0,"fois","")</f>
        <v/>
      </c>
      <c r="CC220" s="453">
        <f>SUM(CC219:CD219)</f>
        <v>0</v>
      </c>
      <c r="CD220" s="454" t="str">
        <f>IF(CC220&gt;0,"fois","")</f>
        <v/>
      </c>
      <c r="CE220" s="412"/>
      <c r="CF220" s="453">
        <f>SUM(CF219:CG219)</f>
        <v>0</v>
      </c>
      <c r="CG220" s="454" t="str">
        <f>IF(CF220&gt;0,"fois","")</f>
        <v/>
      </c>
      <c r="CH220" s="453">
        <f>SUM(CH219:CI219)</f>
        <v>0</v>
      </c>
      <c r="CI220" s="454" t="str">
        <f>IF(CH220&gt;0,"fois","")</f>
        <v/>
      </c>
      <c r="CJ220" s="453">
        <f>SUM(CJ219:CK219)</f>
        <v>0</v>
      </c>
      <c r="CK220" s="454" t="str">
        <f>IF(CJ220&gt;0,"fois","")</f>
        <v/>
      </c>
      <c r="CL220" s="453">
        <f>SUM(CL219:CM219)</f>
        <v>0</v>
      </c>
      <c r="CM220" s="454" t="str">
        <f>IF(CL220&gt;0,"fois","")</f>
        <v/>
      </c>
      <c r="CN220" s="453">
        <f>SUM(CN219:CO219)</f>
        <v>0</v>
      </c>
      <c r="CO220" s="454" t="str">
        <f>IF(CN220&gt;0,"fois","")</f>
        <v/>
      </c>
      <c r="CP220" s="453">
        <f>SUM(CP219:CQ219)</f>
        <v>0</v>
      </c>
      <c r="CQ220" s="454" t="str">
        <f>IF(CP220&gt;0,"fois","")</f>
        <v/>
      </c>
      <c r="CR220" s="453">
        <f>SUM(CR219:CS219)</f>
        <v>0</v>
      </c>
      <c r="CS220" s="454" t="str">
        <f>IF(CR220&gt;0,"fois","")</f>
        <v/>
      </c>
      <c r="CT220" s="453">
        <f>SUM(CT219:CU219)</f>
        <v>0</v>
      </c>
      <c r="CU220" s="454" t="str">
        <f>IF(CT220&gt;0,"fois","")</f>
        <v/>
      </c>
      <c r="CV220" s="453">
        <f>SUM(CV219:CW219)</f>
        <v>0</v>
      </c>
      <c r="CW220" s="454" t="str">
        <f>IF(CV220&gt;0,"fois","")</f>
        <v/>
      </c>
      <c r="CX220" s="453">
        <f>SUM(CX219:CY219)</f>
        <v>0</v>
      </c>
      <c r="CY220" s="454" t="str">
        <f>IF(CX220&gt;0,"fois","")</f>
        <v/>
      </c>
      <c r="CZ220" s="453">
        <f>SUM(CZ219:DA219)</f>
        <v>0</v>
      </c>
      <c r="DA220" s="454" t="str">
        <f>IF(CZ220&gt;0,"fois","")</f>
        <v/>
      </c>
      <c r="DB220" s="453">
        <f>SUM(DB219:DC219)</f>
        <v>0</v>
      </c>
      <c r="DC220" s="454" t="str">
        <f>IF(DB220&gt;0,"fois","")</f>
        <v/>
      </c>
      <c r="DD220" s="453">
        <f>SUM(DD219:DE219)</f>
        <v>0</v>
      </c>
      <c r="DE220" s="454" t="str">
        <f>IF(DD220&gt;0,"fois","")</f>
        <v/>
      </c>
      <c r="DF220" s="3194"/>
      <c r="DG220" s="3195"/>
      <c r="DH220" s="3195"/>
      <c r="DI220" s="3195"/>
      <c r="DJ220" s="3195"/>
      <c r="DK220" s="3195"/>
      <c r="DL220" s="3195"/>
      <c r="DM220" s="658"/>
      <c r="DN220" s="658"/>
      <c r="DO220" s="1123"/>
      <c r="DP220" s="564">
        <v>0</v>
      </c>
      <c r="DQ220" s="200">
        <v>0</v>
      </c>
      <c r="DR220" s="200">
        <v>0</v>
      </c>
      <c r="DS220" s="200">
        <v>0</v>
      </c>
      <c r="DT220" s="200">
        <v>0</v>
      </c>
      <c r="DU220" s="200">
        <v>0</v>
      </c>
      <c r="DV220" s="200">
        <v>0</v>
      </c>
      <c r="DW220" s="907"/>
    </row>
    <row r="221" spans="1:127" ht="15.95" customHeight="1">
      <c r="B221" s="456" t="s">
        <v>1087</v>
      </c>
      <c r="C221" s="2985" t="str">
        <f>IF(SUM(C219:D219)&lt;=I224,"OK","Trop")</f>
        <v>OK</v>
      </c>
      <c r="D221" s="2986"/>
      <c r="E221" s="2985" t="str">
        <f>IF(SUM(E219:F219)&lt;=I224,"OK","Trop")</f>
        <v>OK</v>
      </c>
      <c r="F221" s="2986"/>
      <c r="G221" s="2985" t="str">
        <f>IF(SUM(G219:H219)&lt;=I224,"OK","Trop")</f>
        <v>OK</v>
      </c>
      <c r="H221" s="2986"/>
      <c r="I221" s="2985" t="str">
        <f>IF(SUM(I219:J219)&lt;=I224,"OK","Trop")</f>
        <v>OK</v>
      </c>
      <c r="J221" s="2986"/>
      <c r="K221" s="2985" t="str">
        <f>IF(SUM(K219:L219)&lt;=I224,"OK","Trop")</f>
        <v>OK</v>
      </c>
      <c r="L221" s="2986"/>
      <c r="M221" s="2985" t="str">
        <f>IF(SUM(M219:N219)&lt;=I224,"OK","Trop")</f>
        <v>OK</v>
      </c>
      <c r="N221" s="2986"/>
      <c r="O221" s="2985" t="str">
        <f>IF(SUM(O219:P219)&lt;=I224,"OK","Trop")</f>
        <v>OK</v>
      </c>
      <c r="P221" s="2986"/>
      <c r="Q221" s="2985" t="str">
        <f>IF(SUM(Q219:R219)&lt;=I224,"OK","Trop")</f>
        <v>OK</v>
      </c>
      <c r="R221" s="2986"/>
      <c r="S221" s="2985" t="str">
        <f>IF(SUM(S219:T219)&lt;=I224,"OK","Trop")</f>
        <v>OK</v>
      </c>
      <c r="T221" s="2986"/>
      <c r="U221" s="2985" t="str">
        <f>IF(SUM(U219:V219)&lt;=I224,"OK","Trop")</f>
        <v>OK</v>
      </c>
      <c r="V221" s="2986"/>
      <c r="W221" s="2985" t="str">
        <f>IF(SUM(W219:X219)&lt;=I224,"OK","Trop")</f>
        <v>OK</v>
      </c>
      <c r="X221" s="2986"/>
      <c r="Y221" s="2985" t="str">
        <f>IF(SUM(Y219:Z219)&lt;=I224,"OK","Trop")</f>
        <v>OK</v>
      </c>
      <c r="Z221" s="2986"/>
      <c r="AA221" s="2985" t="str">
        <f>IF(SUM(AA219:AB219)&lt;=I224,"OK","Trop")</f>
        <v>OK</v>
      </c>
      <c r="AB221" s="2986"/>
      <c r="AC221" s="410"/>
      <c r="AD221" s="2985" t="str">
        <f>IF(SUM(AD219:AE219)&lt;=AJ224,"OK","Trop")</f>
        <v>OK</v>
      </c>
      <c r="AE221" s="2986"/>
      <c r="AF221" s="2985" t="str">
        <f>IF(SUM(AF219:AG219)&lt;=AJ224,"OK","Trop")</f>
        <v>OK</v>
      </c>
      <c r="AG221" s="2986"/>
      <c r="AH221" s="2985" t="str">
        <f>IF(SUM(AH219:AI219)&lt;=AJ224,"OK","Trop")</f>
        <v>OK</v>
      </c>
      <c r="AI221" s="2986"/>
      <c r="AJ221" s="2985" t="str">
        <f>IF(SUM(AJ219:AK219)&lt;=AJ224,"OK","Trop")</f>
        <v>OK</v>
      </c>
      <c r="AK221" s="2986"/>
      <c r="AL221" s="2985" t="str">
        <f>IF(SUM(AL219:AM219)&lt;=AJ224,"OK","Trop")</f>
        <v>OK</v>
      </c>
      <c r="AM221" s="2986"/>
      <c r="AN221" s="2985" t="str">
        <f>IF(SUM(AN219:AO219)&lt;=AJ224,"OK","Trop")</f>
        <v>OK</v>
      </c>
      <c r="AO221" s="2986"/>
      <c r="AP221" s="2985" t="str">
        <f>IF(SUM(AP219:AQ219)&lt;=AJ224,"OK","Trop")</f>
        <v>OK</v>
      </c>
      <c r="AQ221" s="2986"/>
      <c r="AR221" s="2985" t="str">
        <f>IF(SUM(AR219:AS219)&lt;=AJ224,"OK","Trop")</f>
        <v>OK</v>
      </c>
      <c r="AS221" s="2986"/>
      <c r="AT221" s="2985" t="str">
        <f>IF(SUM(AT219:AU219)&lt;=AJ224,"OK","Trop")</f>
        <v>OK</v>
      </c>
      <c r="AU221" s="2986"/>
      <c r="AV221" s="2985" t="str">
        <f>IF(SUM(AV219:AW219)&lt;=AJ224,"OK","Trop")</f>
        <v>OK</v>
      </c>
      <c r="AW221" s="2986"/>
      <c r="AX221" s="2985" t="str">
        <f>IF(SUM(AX219:AY219)&lt;=AJ224,"OK","Trop")</f>
        <v>OK</v>
      </c>
      <c r="AY221" s="2986"/>
      <c r="AZ221" s="2985" t="str">
        <f>IF(SUM(AZ219:BA219)&lt;=AJ224,"OK","Trop")</f>
        <v>OK</v>
      </c>
      <c r="BA221" s="2986"/>
      <c r="BB221" s="2985" t="str">
        <f>IF(SUM(BB219:BC219)&lt;=AJ224,"OK","Trop")</f>
        <v>OK</v>
      </c>
      <c r="BC221" s="2986"/>
      <c r="BD221" s="411"/>
      <c r="BE221" s="2985" t="str">
        <f>IF(SUM(BE219:BF219)&lt;=BK224,"OK","Trop")</f>
        <v>OK</v>
      </c>
      <c r="BF221" s="2986"/>
      <c r="BG221" s="2985" t="str">
        <f>IF(SUM(BG219:BH219)&lt;=BK224,"OK","Trop")</f>
        <v>OK</v>
      </c>
      <c r="BH221" s="2986"/>
      <c r="BI221" s="2985" t="str">
        <f>IF(SUM(BI219:BJ219)&lt;=BK224,"OK","Trop")</f>
        <v>OK</v>
      </c>
      <c r="BJ221" s="2986"/>
      <c r="BK221" s="2985" t="str">
        <f>IF(SUM(BK219:BL219)&lt;=BK224,"OK","Trop")</f>
        <v>OK</v>
      </c>
      <c r="BL221" s="2986"/>
      <c r="BM221" s="2985" t="str">
        <f>IF(SUM(BM219:BN219)&lt;=BK224,"OK","Trop")</f>
        <v>OK</v>
      </c>
      <c r="BN221" s="2986"/>
      <c r="BO221" s="2985" t="str">
        <f>IF(SUM(BO219:BP219)&lt;=BK224,"OK","Trop")</f>
        <v>OK</v>
      </c>
      <c r="BP221" s="2986"/>
      <c r="BQ221" s="2985" t="str">
        <f>IF(SUM(BQ219:BR219)&lt;=BK224,"OK","Trop")</f>
        <v>OK</v>
      </c>
      <c r="BR221" s="2986"/>
      <c r="BS221" s="2985" t="str">
        <f>IF(SUM(BS219:BT219)&lt;=BK224,"OK","Trop")</f>
        <v>OK</v>
      </c>
      <c r="BT221" s="2986"/>
      <c r="BU221" s="2985" t="str">
        <f>IF(SUM(BU219:BV219)&lt;=BK224,"OK","Trop")</f>
        <v>OK</v>
      </c>
      <c r="BV221" s="2986"/>
      <c r="BW221" s="2985" t="str">
        <f>IF(SUM(BW219:BX219)&lt;=BK224,"OK","Trop")</f>
        <v>OK</v>
      </c>
      <c r="BX221" s="2986"/>
      <c r="BY221" s="2985" t="str">
        <f>IF(SUM(BY219:BZ219)&lt;=BK224,"OK","Trop")</f>
        <v>OK</v>
      </c>
      <c r="BZ221" s="2986"/>
      <c r="CA221" s="2985" t="str">
        <f>IF(SUM(CA219:CB219)&lt;=BK224,"OK","Trop")</f>
        <v>OK</v>
      </c>
      <c r="CB221" s="2986"/>
      <c r="CC221" s="2985" t="str">
        <f>IF(SUM(CC219:CD219)&lt;=BK224,"OK","Trop")</f>
        <v>OK</v>
      </c>
      <c r="CD221" s="2986"/>
      <c r="CE221" s="412"/>
      <c r="CF221" s="2985" t="str">
        <f>IF(SUM(CF219:CG219)&lt;=CL224,"OK","Trop")</f>
        <v>OK</v>
      </c>
      <c r="CG221" s="2986"/>
      <c r="CH221" s="2985" t="str">
        <f>IF(SUM(CH219:CI219)&lt;=CL224,"OK","Trop")</f>
        <v>OK</v>
      </c>
      <c r="CI221" s="2986"/>
      <c r="CJ221" s="2985" t="str">
        <f>IF(SUM(CJ219:CK219)&lt;=CL224,"OK","Trop")</f>
        <v>OK</v>
      </c>
      <c r="CK221" s="2986"/>
      <c r="CL221" s="2985" t="str">
        <f>IF(SUM(CL219:CM219)&lt;=CL224,"OK","Trop")</f>
        <v>OK</v>
      </c>
      <c r="CM221" s="2986"/>
      <c r="CN221" s="2985" t="str">
        <f>IF(SUM(CN219:CO219)&lt;=CL224,"OK","Trop")</f>
        <v>OK</v>
      </c>
      <c r="CO221" s="2986"/>
      <c r="CP221" s="2985" t="str">
        <f>IF(SUM(CP219:CQ219)&lt;=CL224,"OK","Trop")</f>
        <v>OK</v>
      </c>
      <c r="CQ221" s="2986"/>
      <c r="CR221" s="2985" t="str">
        <f>IF(SUM(CR219:CS219)&lt;=CL224,"OK","Trop")</f>
        <v>OK</v>
      </c>
      <c r="CS221" s="2986"/>
      <c r="CT221" s="2985" t="str">
        <f>IF(SUM(CT219:CU219)&lt;=CL224,"OK","Trop")</f>
        <v>OK</v>
      </c>
      <c r="CU221" s="2986"/>
      <c r="CV221" s="2985" t="str">
        <f>IF(SUM(CV219:CW219)&lt;=CL224,"OK","Trop")</f>
        <v>OK</v>
      </c>
      <c r="CW221" s="2986"/>
      <c r="CX221" s="2985" t="str">
        <f>IF(SUM(CX219:CY219)&lt;=CL224,"OK","Trop")</f>
        <v>OK</v>
      </c>
      <c r="CY221" s="2986"/>
      <c r="CZ221" s="2985" t="str">
        <f>IF(SUM(CZ219:DA219)&lt;=CL224,"OK","Trop")</f>
        <v>OK</v>
      </c>
      <c r="DA221" s="2986"/>
      <c r="DB221" s="2985" t="str">
        <f>IF(SUM(DB219:DC219)&lt;=CL224,"OK","Trop")</f>
        <v>OK</v>
      </c>
      <c r="DC221" s="2986"/>
      <c r="DD221" s="2985" t="str">
        <f>IF(SUM(DD219:DE219)&lt;=CL224,"OK","Trop")</f>
        <v>OK</v>
      </c>
      <c r="DE221" s="2986"/>
      <c r="DF221" s="457" t="s">
        <v>1088</v>
      </c>
      <c r="DG221" s="408"/>
      <c r="DH221" s="408"/>
      <c r="DI221" s="408"/>
      <c r="DJ221" s="270"/>
      <c r="DK221" s="270"/>
      <c r="DL221" s="270"/>
      <c r="DM221" s="270"/>
      <c r="DN221" s="270"/>
      <c r="DO221" s="1122"/>
      <c r="DP221" s="564">
        <v>0</v>
      </c>
      <c r="DQ221" s="200">
        <v>0</v>
      </c>
      <c r="DR221" s="200">
        <v>0</v>
      </c>
      <c r="DS221" s="200">
        <v>0</v>
      </c>
      <c r="DT221" s="200">
        <v>0</v>
      </c>
      <c r="DU221" s="200">
        <v>0</v>
      </c>
      <c r="DV221" s="200">
        <v>0</v>
      </c>
      <c r="DW221" s="907"/>
    </row>
    <row r="222" spans="1:127" ht="15.95" customHeight="1">
      <c r="B222" s="456" t="s">
        <v>1089</v>
      </c>
      <c r="C222" s="3000" t="str">
        <f>IF(C221="OK","",SUM(C219:D219)-I224)</f>
        <v/>
      </c>
      <c r="D222" s="3001"/>
      <c r="E222" s="3000" t="str">
        <f>IF(E221="OK","",SUM(E219:F219)-I224)</f>
        <v/>
      </c>
      <c r="F222" s="3001"/>
      <c r="G222" s="3000" t="str">
        <f>IF(G221="OK","",SUM(G219:H219)-I224)</f>
        <v/>
      </c>
      <c r="H222" s="3001"/>
      <c r="I222" s="3000" t="str">
        <f>IF(I221="OK","",SUM(I219:J219)-I224)</f>
        <v/>
      </c>
      <c r="J222" s="3001"/>
      <c r="K222" s="3000" t="str">
        <f>IF(K221="OK","",SUM(K219:L219)-I224)</f>
        <v/>
      </c>
      <c r="L222" s="3001"/>
      <c r="M222" s="3000" t="str">
        <f>IF(M221="OK","",SUM(M219:N219)-I224)</f>
        <v/>
      </c>
      <c r="N222" s="3001"/>
      <c r="O222" s="3000" t="str">
        <f>IF(O221="OK","",SUM(O219:P219)-I224)</f>
        <v/>
      </c>
      <c r="P222" s="3001"/>
      <c r="Q222" s="3000" t="str">
        <f>IF(Q221="OK","",SUM(Q219:R219)-I224)</f>
        <v/>
      </c>
      <c r="R222" s="3001"/>
      <c r="S222" s="3000" t="str">
        <f>IF(S221="OK","",SUM(S219:T219)-I224)</f>
        <v/>
      </c>
      <c r="T222" s="3001"/>
      <c r="U222" s="3000" t="str">
        <f>IF(U221="OK","",SUM(U219:V219)-I224)</f>
        <v/>
      </c>
      <c r="V222" s="3001"/>
      <c r="W222" s="3000" t="str">
        <f>IF(W221="OK","",SUM(W219:X219)-I224)</f>
        <v/>
      </c>
      <c r="X222" s="3001"/>
      <c r="Y222" s="3000" t="str">
        <f>IF(Y221="OK","",SUM(Y219:Z219)-I224)</f>
        <v/>
      </c>
      <c r="Z222" s="3001"/>
      <c r="AA222" s="3000" t="str">
        <f>IF(AA221="OK","",SUM(AA219:AB219)-I224)</f>
        <v/>
      </c>
      <c r="AB222" s="3001"/>
      <c r="AC222" s="410"/>
      <c r="AD222" s="3000" t="str">
        <f>IF(AD221="OK","",SUM(AD219:AE219)-AJ224)</f>
        <v/>
      </c>
      <c r="AE222" s="3001"/>
      <c r="AF222" s="3000" t="str">
        <f>IF(AF221="OK","",SUM(AF219:AG219)-AJ224)</f>
        <v/>
      </c>
      <c r="AG222" s="3001"/>
      <c r="AH222" s="3000" t="str">
        <f>IF(AH221="OK","",SUM(AH219:AI219)-AJ224)</f>
        <v/>
      </c>
      <c r="AI222" s="3001"/>
      <c r="AJ222" s="3000" t="str">
        <f>IF(AJ221="OK","",SUM(AJ219:AK219)-AJ224)</f>
        <v/>
      </c>
      <c r="AK222" s="3001"/>
      <c r="AL222" s="3000" t="str">
        <f>IF(AL221="OK","",SUM(AL219:AM219)-AJ224)</f>
        <v/>
      </c>
      <c r="AM222" s="3001"/>
      <c r="AN222" s="3000" t="str">
        <f>IF(AN221="OK","",SUM(AN219:AO219)-AJ224)</f>
        <v/>
      </c>
      <c r="AO222" s="3001"/>
      <c r="AP222" s="3000" t="str">
        <f>IF(AP221="OK","",SUM(AP219:AQ219)-AJ224)</f>
        <v/>
      </c>
      <c r="AQ222" s="3001"/>
      <c r="AR222" s="3000" t="str">
        <f>IF(AR221="OK","",SUM(AR219:AS219)-AJ224)</f>
        <v/>
      </c>
      <c r="AS222" s="3001"/>
      <c r="AT222" s="3000" t="str">
        <f>IF(AT221="OK","",SUM(AT219:AU219)-AJ224)</f>
        <v/>
      </c>
      <c r="AU222" s="3001"/>
      <c r="AV222" s="3000" t="str">
        <f>IF(AV221="OK","",SUM(AV219:AW219)-AJ224)</f>
        <v/>
      </c>
      <c r="AW222" s="3001"/>
      <c r="AX222" s="3000" t="str">
        <f>IF(AX221="OK","",SUM(AX219:AY219)-AJ224)</f>
        <v/>
      </c>
      <c r="AY222" s="3001"/>
      <c r="AZ222" s="3000" t="str">
        <f>IF(AZ221="OK","",SUM(AZ219:BA219)-AJ224)</f>
        <v/>
      </c>
      <c r="BA222" s="3001"/>
      <c r="BB222" s="3000" t="str">
        <f>IF(BB221="OK","",SUM(BB219:BC219)-AJ224)</f>
        <v/>
      </c>
      <c r="BC222" s="3001"/>
      <c r="BD222" s="411"/>
      <c r="BE222" s="3000" t="str">
        <f>IF(BE221="OK","",SUM(BE219:BF219)-BK224)</f>
        <v/>
      </c>
      <c r="BF222" s="3001"/>
      <c r="BG222" s="3000" t="str">
        <f>IF(BG221="OK","",SUM(BG219:BH219)-BK224)</f>
        <v/>
      </c>
      <c r="BH222" s="3001"/>
      <c r="BI222" s="3000" t="str">
        <f>IF(BI221="OK","",SUM(BI219:BJ219)-BK224)</f>
        <v/>
      </c>
      <c r="BJ222" s="3001"/>
      <c r="BK222" s="3000" t="str">
        <f>IF(BK221="OK","",SUM(BK219:BL219)-BK224)</f>
        <v/>
      </c>
      <c r="BL222" s="3001"/>
      <c r="BM222" s="3000" t="str">
        <f>IF(BM221="OK","",SUM(BM219:BN219)-BK224)</f>
        <v/>
      </c>
      <c r="BN222" s="3001"/>
      <c r="BO222" s="3000" t="str">
        <f>IF(BO221="OK","",SUM(BO219:BP219)-BK224)</f>
        <v/>
      </c>
      <c r="BP222" s="3001"/>
      <c r="BQ222" s="3000" t="str">
        <f>IF(BQ221="OK","",SUM(BQ219:BR219)-BK224)</f>
        <v/>
      </c>
      <c r="BR222" s="3001"/>
      <c r="BS222" s="3000" t="str">
        <f>IF(BS221="OK","",SUM(BS219:BT219)-BK224)</f>
        <v/>
      </c>
      <c r="BT222" s="3001"/>
      <c r="BU222" s="3000" t="str">
        <f>IF(BU221="OK","",SUM(BU219:BV219)-BK224)</f>
        <v/>
      </c>
      <c r="BV222" s="3001"/>
      <c r="BW222" s="3000" t="str">
        <f>IF(BW221="OK","",SUM(BW219:BX219)-BK224)</f>
        <v/>
      </c>
      <c r="BX222" s="3001"/>
      <c r="BY222" s="3000" t="str">
        <f>IF(BY221="OK","",SUM(BY219:BZ219)-BK224)</f>
        <v/>
      </c>
      <c r="BZ222" s="3001"/>
      <c r="CA222" s="3000" t="str">
        <f>IF(CA221="OK","",SUM(CA219:CB219)-BK224)</f>
        <v/>
      </c>
      <c r="CB222" s="3001"/>
      <c r="CC222" s="3000" t="str">
        <f>IF(CC221="OK","",SUM(CC219:CD219)-BK224)</f>
        <v/>
      </c>
      <c r="CD222" s="3001"/>
      <c r="CE222" s="412"/>
      <c r="CF222" s="3000" t="str">
        <f>IF(CF221="OK","",SUM(CF219:CG219)-CL224)</f>
        <v/>
      </c>
      <c r="CG222" s="3001"/>
      <c r="CH222" s="3000" t="str">
        <f>IF(CH221="OK","",SUM(CH219:CI219)-CL224)</f>
        <v/>
      </c>
      <c r="CI222" s="3001"/>
      <c r="CJ222" s="3000" t="str">
        <f>IF(CJ221="OK","",SUM(CJ219:CK219)-CL224)</f>
        <v/>
      </c>
      <c r="CK222" s="3001"/>
      <c r="CL222" s="3000" t="str">
        <f>IF(CL221="OK","",SUM(CL219:CM219)-CL224)</f>
        <v/>
      </c>
      <c r="CM222" s="3001"/>
      <c r="CN222" s="3000" t="str">
        <f>IF(CN221="OK","",SUM(CN219:CO219)-CL224)</f>
        <v/>
      </c>
      <c r="CO222" s="3001"/>
      <c r="CP222" s="3000" t="str">
        <f>IF(CP221="OK","",SUM(CP219:CQ219)-CL224)</f>
        <v/>
      </c>
      <c r="CQ222" s="3001"/>
      <c r="CR222" s="3000" t="str">
        <f>IF(CR221="OK","",SUM(CR219:CS219)-CL224)</f>
        <v/>
      </c>
      <c r="CS222" s="3001"/>
      <c r="CT222" s="3000" t="str">
        <f>IF(CT221="OK","",SUM(CT219:CU219)-CL224)</f>
        <v/>
      </c>
      <c r="CU222" s="3001"/>
      <c r="CV222" s="3000" t="str">
        <f>IF(CV221="OK","",SUM(CV219:CW219)-CL224)</f>
        <v/>
      </c>
      <c r="CW222" s="3001"/>
      <c r="CX222" s="3000" t="str">
        <f>IF(CX221="OK","",SUM(CX219:CY219)-CL224)</f>
        <v/>
      </c>
      <c r="CY222" s="3001"/>
      <c r="CZ222" s="3000" t="str">
        <f>IF(CZ221="OK","",SUM(CZ219:DA219)-CL224)</f>
        <v/>
      </c>
      <c r="DA222" s="3001"/>
      <c r="DB222" s="3000" t="str">
        <f>IF(DB221="OK","",SUM(DB219:DC219)-CL224)</f>
        <v/>
      </c>
      <c r="DC222" s="3001"/>
      <c r="DD222" s="3000" t="str">
        <f>IF(DD221="OK","",SUM(DD219:DE219)-CL224)</f>
        <v/>
      </c>
      <c r="DE222" s="3001"/>
      <c r="DF222" s="457" t="s">
        <v>1090</v>
      </c>
      <c r="DG222" s="408"/>
      <c r="DH222" s="408"/>
      <c r="DI222" s="408"/>
      <c r="DJ222" s="270"/>
      <c r="DK222" s="270"/>
      <c r="DL222" s="270"/>
      <c r="DM222" s="270"/>
      <c r="DN222" s="270"/>
      <c r="DO222" s="1122"/>
      <c r="DP222" s="564">
        <v>0</v>
      </c>
      <c r="DQ222" s="200">
        <v>0</v>
      </c>
      <c r="DR222" s="200">
        <v>0</v>
      </c>
      <c r="DS222" s="200">
        <v>0</v>
      </c>
      <c r="DT222" s="200">
        <v>0</v>
      </c>
      <c r="DU222" s="200">
        <v>0</v>
      </c>
      <c r="DV222" s="200">
        <v>0</v>
      </c>
      <c r="DW222" s="907"/>
    </row>
    <row r="223" spans="1:127" ht="15.95" customHeight="1">
      <c r="B223" s="616">
        <f>COUNTA(B11:B42)</f>
        <v>28</v>
      </c>
      <c r="C223" s="1124" t="s">
        <v>1091</v>
      </c>
      <c r="D223" s="460"/>
      <c r="E223" s="461"/>
      <c r="F223" s="461"/>
      <c r="G223" s="461"/>
      <c r="H223" s="462"/>
      <c r="I223" s="459" t="s">
        <v>1092</v>
      </c>
      <c r="J223" s="460"/>
      <c r="K223" s="461"/>
      <c r="L223" s="461"/>
      <c r="M223" s="461"/>
      <c r="N223" s="463"/>
      <c r="O223" s="459" t="s">
        <v>1093</v>
      </c>
      <c r="P223" s="461"/>
      <c r="Q223" s="461"/>
      <c r="R223" s="461"/>
      <c r="S223" s="463"/>
      <c r="T223" s="459" t="s">
        <v>1094</v>
      </c>
      <c r="U223" s="464"/>
      <c r="V223" s="461"/>
      <c r="W223" s="461"/>
      <c r="X223" s="461"/>
      <c r="Y223" s="461"/>
      <c r="Z223" s="461"/>
      <c r="AA223" s="461"/>
      <c r="AB223" s="463"/>
      <c r="AC223" s="410"/>
      <c r="AD223" s="1124" t="s">
        <v>1091</v>
      </c>
      <c r="AE223" s="460"/>
      <c r="AF223" s="461"/>
      <c r="AG223" s="461"/>
      <c r="AH223" s="461"/>
      <c r="AI223" s="462"/>
      <c r="AJ223" s="459" t="s">
        <v>1092</v>
      </c>
      <c r="AK223" s="460"/>
      <c r="AL223" s="461"/>
      <c r="AM223" s="461"/>
      <c r="AN223" s="461"/>
      <c r="AO223" s="463"/>
      <c r="AP223" s="459" t="s">
        <v>1093</v>
      </c>
      <c r="AQ223" s="461"/>
      <c r="AR223" s="461"/>
      <c r="AS223" s="461"/>
      <c r="AT223" s="463"/>
      <c r="AU223" s="459" t="s">
        <v>1094</v>
      </c>
      <c r="AV223" s="464"/>
      <c r="AW223" s="461"/>
      <c r="AX223" s="461"/>
      <c r="AY223" s="461"/>
      <c r="AZ223" s="461"/>
      <c r="BA223" s="461"/>
      <c r="BB223" s="461"/>
      <c r="BC223" s="463"/>
      <c r="BD223" s="411"/>
      <c r="BE223" s="1124" t="s">
        <v>1091</v>
      </c>
      <c r="BF223" s="460"/>
      <c r="BG223" s="461"/>
      <c r="BH223" s="461"/>
      <c r="BI223" s="461"/>
      <c r="BJ223" s="462"/>
      <c r="BK223" s="459" t="s">
        <v>1092</v>
      </c>
      <c r="BL223" s="460"/>
      <c r="BM223" s="461"/>
      <c r="BN223" s="461"/>
      <c r="BO223" s="461"/>
      <c r="BP223" s="463"/>
      <c r="BQ223" s="459" t="s">
        <v>1093</v>
      </c>
      <c r="BR223" s="461"/>
      <c r="BS223" s="461"/>
      <c r="BT223" s="461"/>
      <c r="BU223" s="463"/>
      <c r="BV223" s="459" t="s">
        <v>1094</v>
      </c>
      <c r="BW223" s="464"/>
      <c r="BX223" s="461"/>
      <c r="BY223" s="461"/>
      <c r="BZ223" s="461"/>
      <c r="CA223" s="461"/>
      <c r="CB223" s="461"/>
      <c r="CC223" s="461"/>
      <c r="CD223" s="463"/>
      <c r="CE223" s="412"/>
      <c r="CF223" s="1124" t="s">
        <v>1091</v>
      </c>
      <c r="CG223" s="460"/>
      <c r="CH223" s="461"/>
      <c r="CI223" s="461"/>
      <c r="CJ223" s="461"/>
      <c r="CK223" s="462"/>
      <c r="CL223" s="459" t="s">
        <v>1092</v>
      </c>
      <c r="CM223" s="460"/>
      <c r="CN223" s="461"/>
      <c r="CO223" s="461"/>
      <c r="CP223" s="461"/>
      <c r="CQ223" s="463"/>
      <c r="CR223" s="459" t="s">
        <v>1093</v>
      </c>
      <c r="CS223" s="461"/>
      <c r="CT223" s="461"/>
      <c r="CU223" s="461"/>
      <c r="CV223" s="463"/>
      <c r="CW223" s="459" t="s">
        <v>1094</v>
      </c>
      <c r="CX223" s="464"/>
      <c r="CY223" s="461"/>
      <c r="CZ223" s="461"/>
      <c r="DA223" s="461"/>
      <c r="DB223" s="461"/>
      <c r="DC223" s="461"/>
      <c r="DD223" s="461"/>
      <c r="DE223" s="463"/>
      <c r="DF223" s="3204">
        <f>B223</f>
        <v>28</v>
      </c>
      <c r="DG223" s="3205"/>
      <c r="DH223" s="3205"/>
      <c r="DI223" s="617" t="s">
        <v>1095</v>
      </c>
      <c r="DJ223" s="617"/>
      <c r="DK223" s="270">
        <v>0</v>
      </c>
      <c r="DL223" s="270">
        <v>0</v>
      </c>
      <c r="DM223" s="408"/>
      <c r="DN223" s="408"/>
      <c r="DO223" s="1122"/>
      <c r="DP223" s="564">
        <v>0</v>
      </c>
      <c r="DQ223" s="200">
        <v>0</v>
      </c>
      <c r="DR223" s="200">
        <v>0</v>
      </c>
      <c r="DS223" s="200">
        <v>0</v>
      </c>
      <c r="DT223" s="200">
        <v>0</v>
      </c>
      <c r="DU223" s="200">
        <v>0</v>
      </c>
      <c r="DV223" s="200">
        <v>0</v>
      </c>
      <c r="DW223" s="907"/>
    </row>
    <row r="224" spans="1:127" ht="15.95" customHeight="1" thickBot="1">
      <c r="B224" s="466" t="s">
        <v>1096</v>
      </c>
      <c r="C224" s="3198">
        <v>20</v>
      </c>
      <c r="D224" s="3199"/>
      <c r="E224" s="3199"/>
      <c r="F224" s="3199"/>
      <c r="G224" s="3199"/>
      <c r="H224" s="3200"/>
      <c r="I224" s="3201">
        <f>(J217/P217)*C224</f>
        <v>4</v>
      </c>
      <c r="J224" s="3202"/>
      <c r="K224" s="3202"/>
      <c r="L224" s="3202"/>
      <c r="M224" s="3202"/>
      <c r="N224" s="3203"/>
      <c r="O224" s="3201">
        <f>SUM(C219:AB219)</f>
        <v>3</v>
      </c>
      <c r="P224" s="3202"/>
      <c r="Q224" s="3202"/>
      <c r="R224" s="3202"/>
      <c r="S224" s="3203"/>
      <c r="T224" s="3201" t="str">
        <f>IF(O224&lt;=I224,"OK","Trop")</f>
        <v>OK</v>
      </c>
      <c r="U224" s="3202"/>
      <c r="V224" s="3202"/>
      <c r="W224" s="3202"/>
      <c r="X224" s="3202"/>
      <c r="Y224" s="3196" t="str">
        <f>IF(O224&lt;=I224,"",IF(O224&gt;I224,O224-I224))</f>
        <v/>
      </c>
      <c r="Z224" s="3196"/>
      <c r="AA224" s="3196"/>
      <c r="AB224" s="3197"/>
      <c r="AC224" s="410"/>
      <c r="AD224" s="3198">
        <v>20</v>
      </c>
      <c r="AE224" s="3199"/>
      <c r="AF224" s="3199"/>
      <c r="AG224" s="3199"/>
      <c r="AH224" s="3199"/>
      <c r="AI224" s="3200"/>
      <c r="AJ224" s="3201">
        <f>(AK217/AQ217)*AD224</f>
        <v>6</v>
      </c>
      <c r="AK224" s="3202"/>
      <c r="AL224" s="3202"/>
      <c r="AM224" s="3202"/>
      <c r="AN224" s="3202"/>
      <c r="AO224" s="3203"/>
      <c r="AP224" s="3201">
        <f>SUM(AD219:BC219)</f>
        <v>0</v>
      </c>
      <c r="AQ224" s="3202"/>
      <c r="AR224" s="3202"/>
      <c r="AS224" s="3202"/>
      <c r="AT224" s="3203"/>
      <c r="AU224" s="3201" t="str">
        <f>IF(AP224&lt;=AJ224,"OK","Trop")</f>
        <v>OK</v>
      </c>
      <c r="AV224" s="3202"/>
      <c r="AW224" s="3202"/>
      <c r="AX224" s="3202"/>
      <c r="AY224" s="3202"/>
      <c r="AZ224" s="3196" t="str">
        <f>IF(AP224&lt;=AJ224,"",IF(AP224&gt;AJ224,AP224-AJ224))</f>
        <v/>
      </c>
      <c r="BA224" s="3196"/>
      <c r="BB224" s="3196"/>
      <c r="BC224" s="3197"/>
      <c r="BD224" s="411"/>
      <c r="BE224" s="3198">
        <v>16</v>
      </c>
      <c r="BF224" s="3199"/>
      <c r="BG224" s="3199"/>
      <c r="BH224" s="3199"/>
      <c r="BI224" s="3199"/>
      <c r="BJ224" s="3200"/>
      <c r="BK224" s="3201">
        <f>(BL217/BR217)*BE224</f>
        <v>4.8</v>
      </c>
      <c r="BL224" s="3202"/>
      <c r="BM224" s="3202"/>
      <c r="BN224" s="3202"/>
      <c r="BO224" s="3202"/>
      <c r="BP224" s="3203"/>
      <c r="BQ224" s="3201">
        <f>SUM(BE219:CD219)</f>
        <v>0</v>
      </c>
      <c r="BR224" s="3202"/>
      <c r="BS224" s="3202"/>
      <c r="BT224" s="3202"/>
      <c r="BU224" s="3203"/>
      <c r="BV224" s="3201" t="str">
        <f>IF(BQ224&lt;=BK224,"OK","Trop")</f>
        <v>OK</v>
      </c>
      <c r="BW224" s="3202"/>
      <c r="BX224" s="3202"/>
      <c r="BY224" s="3202"/>
      <c r="BZ224" s="3202"/>
      <c r="CA224" s="3196" t="str">
        <f>IF(BQ224&lt;=BK224,"",IF(BQ224&gt;BK224,BQ224-BK224))</f>
        <v/>
      </c>
      <c r="CB224" s="3196"/>
      <c r="CC224" s="3196"/>
      <c r="CD224" s="3197"/>
      <c r="CE224" s="412"/>
      <c r="CF224" s="3198">
        <v>40</v>
      </c>
      <c r="CG224" s="3199"/>
      <c r="CH224" s="3199"/>
      <c r="CI224" s="3199"/>
      <c r="CJ224" s="3199"/>
      <c r="CK224" s="3200"/>
      <c r="CL224" s="3201">
        <f>(CM217/CS217)*CF224</f>
        <v>8</v>
      </c>
      <c r="CM224" s="3202"/>
      <c r="CN224" s="3202"/>
      <c r="CO224" s="3202"/>
      <c r="CP224" s="3202"/>
      <c r="CQ224" s="3203"/>
      <c r="CR224" s="3201">
        <f>SUM(CF219:DE219)</f>
        <v>0</v>
      </c>
      <c r="CS224" s="3202"/>
      <c r="CT224" s="3202"/>
      <c r="CU224" s="3202"/>
      <c r="CV224" s="3203"/>
      <c r="CW224" s="3201" t="str">
        <f>IF(CR224&lt;=CL224,"OK","Trop")</f>
        <v>OK</v>
      </c>
      <c r="CX224" s="3202"/>
      <c r="CY224" s="3202"/>
      <c r="CZ224" s="3202"/>
      <c r="DA224" s="3202"/>
      <c r="DB224" s="3196" t="str">
        <f>IF(CR224&lt;=CL224,"",IF(CR224&gt;CL224,CR224-CL224))</f>
        <v/>
      </c>
      <c r="DC224" s="3196"/>
      <c r="DD224" s="3196"/>
      <c r="DE224" s="3197"/>
      <c r="DF224" s="1125" t="s">
        <v>1164</v>
      </c>
      <c r="DG224" s="1126"/>
      <c r="DH224" s="1126"/>
      <c r="DI224" s="1126"/>
      <c r="DJ224" s="1126"/>
      <c r="DK224" s="1126"/>
      <c r="DL224" s="1126"/>
      <c r="DM224" s="1126"/>
      <c r="DN224" s="1126"/>
      <c r="DO224" s="1127"/>
      <c r="DP224" s="564">
        <v>0</v>
      </c>
      <c r="DQ224" s="200">
        <v>0</v>
      </c>
      <c r="DR224" s="200">
        <v>0</v>
      </c>
      <c r="DS224" s="200">
        <v>0</v>
      </c>
      <c r="DT224" s="200">
        <v>0</v>
      </c>
      <c r="DU224" s="200">
        <v>0</v>
      </c>
      <c r="DV224" s="200">
        <v>0</v>
      </c>
      <c r="DW224" s="907"/>
    </row>
    <row r="225" spans="1:127" ht="15.95" customHeight="1">
      <c r="A225" s="961"/>
      <c r="B225" s="1128"/>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6"/>
      <c r="BE225" s="1086"/>
      <c r="BF225" s="1086"/>
      <c r="BG225" s="1086"/>
      <c r="BH225" s="1086"/>
      <c r="BI225" s="1086"/>
      <c r="BJ225" s="1086"/>
      <c r="BK225" s="1086"/>
      <c r="BL225" s="1086"/>
      <c r="BM225" s="1086"/>
      <c r="BN225" s="1086"/>
      <c r="BO225" s="1086"/>
      <c r="BP225" s="1086"/>
      <c r="BQ225" s="1086"/>
      <c r="BR225" s="1086"/>
      <c r="BS225" s="1086"/>
      <c r="BT225" s="1086"/>
      <c r="BU225" s="1086"/>
      <c r="BV225" s="1086"/>
      <c r="BW225" s="1086"/>
      <c r="BX225" s="1086"/>
      <c r="BY225" s="1086"/>
      <c r="BZ225" s="1086"/>
      <c r="CA225" s="1086"/>
      <c r="CB225" s="1086"/>
      <c r="CC225" s="1086"/>
      <c r="CD225" s="1086"/>
      <c r="CE225" s="1086"/>
      <c r="CF225" s="1086"/>
      <c r="CG225" s="1086"/>
      <c r="CH225" s="1086"/>
      <c r="CI225" s="1086"/>
      <c r="CJ225" s="1086"/>
      <c r="CK225" s="1086"/>
      <c r="CL225" s="1086"/>
      <c r="CM225" s="1086"/>
      <c r="CN225" s="1086"/>
      <c r="CO225" s="1086"/>
      <c r="CP225" s="1086"/>
      <c r="CQ225" s="1086"/>
      <c r="CR225" s="1086"/>
      <c r="CS225" s="1086"/>
      <c r="CT225" s="1086"/>
      <c r="CU225" s="1086"/>
      <c r="CV225" s="1086"/>
      <c r="CW225" s="1086"/>
      <c r="CX225" s="1086"/>
      <c r="CY225" s="1086"/>
      <c r="CZ225" s="1086"/>
      <c r="DA225" s="1086"/>
      <c r="DB225" s="1086"/>
      <c r="DC225" s="1086"/>
      <c r="DD225" s="1086"/>
      <c r="DE225" s="1086"/>
      <c r="DF225" s="1086"/>
      <c r="DG225" s="1086"/>
      <c r="DI225" s="564">
        <v>0</v>
      </c>
      <c r="DJ225" s="564">
        <v>0</v>
      </c>
      <c r="DK225" s="564">
        <v>0</v>
      </c>
      <c r="DL225" s="564">
        <v>0</v>
      </c>
      <c r="DM225" s="395"/>
      <c r="DN225" s="395"/>
      <c r="DO225" s="395"/>
      <c r="DP225" s="564">
        <v>0</v>
      </c>
      <c r="DQ225" s="200">
        <v>0</v>
      </c>
      <c r="DR225" s="200">
        <v>0</v>
      </c>
      <c r="DS225" s="200">
        <v>0</v>
      </c>
      <c r="DT225" s="200">
        <v>0</v>
      </c>
      <c r="DU225" s="200">
        <v>0</v>
      </c>
      <c r="DV225" s="200">
        <v>0</v>
      </c>
      <c r="DW225" s="907"/>
    </row>
    <row r="226" spans="1:127" ht="15.95" customHeight="1">
      <c r="B226" s="3854" t="s">
        <v>1165</v>
      </c>
      <c r="C226" s="3855"/>
      <c r="D226" s="3855"/>
      <c r="E226" s="3855"/>
      <c r="F226" s="3855"/>
      <c r="G226" s="3855"/>
      <c r="H226" s="3855"/>
      <c r="I226" s="3855"/>
      <c r="J226" s="3855"/>
      <c r="K226" s="3855"/>
      <c r="L226" s="3855"/>
      <c r="M226" s="3855"/>
      <c r="N226" s="3855"/>
      <c r="O226" s="3855"/>
      <c r="P226" s="3855"/>
      <c r="Q226" s="3855"/>
      <c r="R226" s="3855"/>
      <c r="S226" s="3855"/>
      <c r="T226" s="3855"/>
      <c r="U226" s="3855"/>
      <c r="V226" s="3855"/>
      <c r="W226" s="3855"/>
      <c r="X226" s="3855"/>
      <c r="Y226" s="3855"/>
      <c r="Z226" s="3855"/>
      <c r="AA226" s="3855"/>
      <c r="AB226" s="3855"/>
      <c r="AC226" s="3855"/>
      <c r="AD226" s="3855"/>
      <c r="AE226" s="3855"/>
      <c r="AF226" s="3855"/>
      <c r="AG226" s="3855"/>
      <c r="AH226" s="3855"/>
      <c r="AI226" s="3855"/>
      <c r="AJ226" s="3855"/>
      <c r="AK226" s="3855"/>
      <c r="AL226" s="3855"/>
      <c r="AM226" s="3855"/>
      <c r="AN226" s="3855"/>
      <c r="AO226" s="3855"/>
      <c r="AP226" s="3855"/>
      <c r="AQ226" s="3855"/>
      <c r="AR226" s="3855"/>
      <c r="AS226" s="3855"/>
      <c r="AT226" s="3855"/>
      <c r="AU226" s="3855"/>
      <c r="AV226" s="3855"/>
      <c r="AW226" s="3855"/>
      <c r="AX226" s="3855"/>
      <c r="AY226" s="3855"/>
      <c r="AZ226" s="3855"/>
      <c r="BA226" s="3855"/>
      <c r="BB226" s="3855"/>
      <c r="BC226" s="3855"/>
      <c r="BD226" s="3855"/>
      <c r="BE226" s="3855"/>
      <c r="BF226" s="3855"/>
      <c r="BG226" s="3855"/>
      <c r="BH226" s="3855"/>
      <c r="BI226" s="3855"/>
      <c r="BJ226" s="3855"/>
      <c r="BK226" s="3855"/>
      <c r="BL226" s="3855"/>
      <c r="BM226" s="3855"/>
      <c r="BN226" s="3855"/>
      <c r="BO226" s="3855"/>
      <c r="BP226" s="3855"/>
      <c r="BQ226" s="3855"/>
      <c r="BR226" s="3855"/>
      <c r="BS226" s="3855"/>
      <c r="BT226" s="3855"/>
      <c r="BU226" s="3855"/>
      <c r="BV226" s="3855"/>
      <c r="BW226" s="3855"/>
      <c r="BX226" s="3855"/>
      <c r="BY226" s="3855"/>
      <c r="BZ226" s="3855"/>
      <c r="CA226" s="3855"/>
      <c r="CB226" s="3855"/>
      <c r="CC226" s="3855"/>
      <c r="CD226" s="3855"/>
      <c r="CE226" s="3855"/>
      <c r="CF226" s="3855"/>
      <c r="CG226" s="3855"/>
      <c r="CH226" s="3855"/>
      <c r="CI226" s="3855"/>
      <c r="CJ226" s="3855"/>
      <c r="CK226" s="3855"/>
      <c r="CL226" s="3855"/>
      <c r="CM226" s="3855"/>
      <c r="CN226" s="3855"/>
      <c r="CO226" s="3855"/>
      <c r="CP226" s="3855"/>
      <c r="CQ226" s="3855"/>
      <c r="CR226" s="3026" t="s">
        <v>1163</v>
      </c>
      <c r="CS226" s="3026"/>
      <c r="CT226" s="3026"/>
      <c r="CU226" s="3026"/>
      <c r="CV226" s="3026"/>
      <c r="CW226" s="3026"/>
      <c r="CX226" s="3026"/>
      <c r="CY226" s="3026"/>
      <c r="CZ226" s="3026"/>
      <c r="DA226" s="3026"/>
      <c r="DB226" s="3026"/>
      <c r="DC226" s="3026"/>
      <c r="DD226" s="3026"/>
      <c r="DE226" s="3026"/>
      <c r="DF226" s="3026">
        <f>ROW(DE48)</f>
        <v>48</v>
      </c>
      <c r="DG226" s="3026" t="s">
        <v>1124</v>
      </c>
      <c r="DH226" s="3026">
        <f>ROW(DE57)</f>
        <v>57</v>
      </c>
      <c r="DI226" s="3141" t="str">
        <f>B226</f>
        <v>CUIDITÉS  Fruits cuits</v>
      </c>
      <c r="DJ226" s="3141"/>
      <c r="DK226" s="3141"/>
      <c r="DL226" s="3141"/>
      <c r="DM226" s="3141"/>
      <c r="DN226" s="3141"/>
      <c r="DO226" s="3142"/>
      <c r="DP226" s="564">
        <v>0</v>
      </c>
      <c r="DQ226" s="200">
        <v>0</v>
      </c>
      <c r="DR226" s="200">
        <v>0</v>
      </c>
      <c r="DS226" s="200">
        <v>0</v>
      </c>
      <c r="DT226" s="200">
        <v>0</v>
      </c>
      <c r="DU226" s="200">
        <v>0</v>
      </c>
      <c r="DV226" s="200">
        <v>0</v>
      </c>
      <c r="DW226" s="907"/>
    </row>
    <row r="227" spans="1:127" ht="15.95" customHeight="1">
      <c r="B227" s="3856"/>
      <c r="C227" s="3857"/>
      <c r="D227" s="3857"/>
      <c r="E227" s="3857"/>
      <c r="F227" s="3857"/>
      <c r="G227" s="3857"/>
      <c r="H227" s="3857"/>
      <c r="I227" s="3857"/>
      <c r="J227" s="3857"/>
      <c r="K227" s="3857"/>
      <c r="L227" s="3857"/>
      <c r="M227" s="3857"/>
      <c r="N227" s="3857"/>
      <c r="O227" s="3857"/>
      <c r="P227" s="3857"/>
      <c r="Q227" s="3857"/>
      <c r="R227" s="3857"/>
      <c r="S227" s="3857"/>
      <c r="T227" s="3857"/>
      <c r="U227" s="3857"/>
      <c r="V227" s="3857"/>
      <c r="W227" s="3857"/>
      <c r="X227" s="3857"/>
      <c r="Y227" s="3857"/>
      <c r="Z227" s="3857"/>
      <c r="AA227" s="3857"/>
      <c r="AB227" s="3857"/>
      <c r="AC227" s="3857"/>
      <c r="AD227" s="3857"/>
      <c r="AE227" s="3857"/>
      <c r="AF227" s="3857"/>
      <c r="AG227" s="3857"/>
      <c r="AH227" s="3857"/>
      <c r="AI227" s="3857"/>
      <c r="AJ227" s="3857"/>
      <c r="AK227" s="3857"/>
      <c r="AL227" s="3857"/>
      <c r="AM227" s="3857"/>
      <c r="AN227" s="3857"/>
      <c r="AO227" s="3857"/>
      <c r="AP227" s="3857"/>
      <c r="AQ227" s="3857"/>
      <c r="AR227" s="3857"/>
      <c r="AS227" s="3857"/>
      <c r="AT227" s="3857"/>
      <c r="AU227" s="3857"/>
      <c r="AV227" s="3857"/>
      <c r="AW227" s="3857"/>
      <c r="AX227" s="3857"/>
      <c r="AY227" s="3857"/>
      <c r="AZ227" s="3857"/>
      <c r="BA227" s="3857"/>
      <c r="BB227" s="3857"/>
      <c r="BC227" s="3857"/>
      <c r="BD227" s="3857"/>
      <c r="BE227" s="3857"/>
      <c r="BF227" s="3857"/>
      <c r="BG227" s="3857"/>
      <c r="BH227" s="3857"/>
      <c r="BI227" s="3857"/>
      <c r="BJ227" s="3857"/>
      <c r="BK227" s="3857"/>
      <c r="BL227" s="3857"/>
      <c r="BM227" s="3857"/>
      <c r="BN227" s="3857"/>
      <c r="BO227" s="3857"/>
      <c r="BP227" s="3857"/>
      <c r="BQ227" s="3857"/>
      <c r="BR227" s="3857"/>
      <c r="BS227" s="3857"/>
      <c r="BT227" s="3857"/>
      <c r="BU227" s="3857"/>
      <c r="BV227" s="3857"/>
      <c r="BW227" s="3857"/>
      <c r="BX227" s="3857"/>
      <c r="BY227" s="3857"/>
      <c r="BZ227" s="3857"/>
      <c r="CA227" s="3857"/>
      <c r="CB227" s="3857"/>
      <c r="CC227" s="3857"/>
      <c r="CD227" s="3857"/>
      <c r="CE227" s="3857"/>
      <c r="CF227" s="3857"/>
      <c r="CG227" s="3857"/>
      <c r="CH227" s="3857"/>
      <c r="CI227" s="3857"/>
      <c r="CJ227" s="3857"/>
      <c r="CK227" s="3857"/>
      <c r="CL227" s="3857"/>
      <c r="CM227" s="3857"/>
      <c r="CN227" s="3857"/>
      <c r="CO227" s="3857"/>
      <c r="CP227" s="3857"/>
      <c r="CQ227" s="3857"/>
      <c r="CR227" s="3208"/>
      <c r="CS227" s="3208"/>
      <c r="CT227" s="3208"/>
      <c r="CU227" s="3208"/>
      <c r="CV227" s="3208"/>
      <c r="CW227" s="3208"/>
      <c r="CX227" s="3208"/>
      <c r="CY227" s="3208"/>
      <c r="CZ227" s="3208"/>
      <c r="DA227" s="3208"/>
      <c r="DB227" s="3208"/>
      <c r="DC227" s="3208"/>
      <c r="DD227" s="3208"/>
      <c r="DE227" s="3208"/>
      <c r="DF227" s="3208"/>
      <c r="DG227" s="3208"/>
      <c r="DH227" s="3208"/>
      <c r="DI227" s="3206"/>
      <c r="DJ227" s="3206"/>
      <c r="DK227" s="3206"/>
      <c r="DL227" s="3206"/>
      <c r="DM227" s="3206"/>
      <c r="DN227" s="3206"/>
      <c r="DO227" s="3207"/>
      <c r="DP227" s="564">
        <v>0</v>
      </c>
      <c r="DQ227" s="200">
        <v>0</v>
      </c>
      <c r="DR227" s="200">
        <v>0</v>
      </c>
      <c r="DS227" s="200">
        <v>0</v>
      </c>
      <c r="DT227" s="200">
        <v>0</v>
      </c>
      <c r="DU227" s="200">
        <v>0</v>
      </c>
      <c r="DV227" s="200">
        <v>0</v>
      </c>
      <c r="DW227" s="907"/>
    </row>
    <row r="228" spans="1:127" ht="15.95" customHeight="1">
      <c r="B228" s="444" t="s">
        <v>1080</v>
      </c>
      <c r="C228" s="1108" t="s">
        <v>1076</v>
      </c>
      <c r="D228" s="1109"/>
      <c r="E228" s="1109"/>
      <c r="F228" s="1109"/>
      <c r="G228" s="1109"/>
      <c r="H228" s="1109"/>
      <c r="I228" s="1110" t="s">
        <v>1081</v>
      </c>
      <c r="J228" s="3185">
        <v>4</v>
      </c>
      <c r="K228" s="3185"/>
      <c r="L228" s="1109" t="s">
        <v>1082</v>
      </c>
      <c r="M228" s="1109"/>
      <c r="N228" s="1111"/>
      <c r="O228" s="1111"/>
      <c r="P228" s="3186">
        <v>20</v>
      </c>
      <c r="Q228" s="3186"/>
      <c r="R228" s="1109" t="s">
        <v>1083</v>
      </c>
      <c r="S228" s="1112"/>
      <c r="T228" s="1109"/>
      <c r="U228" s="1109"/>
      <c r="V228" s="1109"/>
      <c r="W228" s="1109"/>
      <c r="X228" s="1109"/>
      <c r="Y228" s="1109"/>
      <c r="Z228" s="1109"/>
      <c r="AA228" s="1109"/>
      <c r="AB228" s="1113"/>
      <c r="AC228" s="410"/>
      <c r="AD228" s="1108"/>
      <c r="AE228" s="1109"/>
      <c r="AF228" s="1109"/>
      <c r="AG228" s="1109"/>
      <c r="AH228" s="1109"/>
      <c r="AI228" s="1109"/>
      <c r="AJ228" s="1110" t="s">
        <v>1081</v>
      </c>
      <c r="AK228" s="3185">
        <v>6</v>
      </c>
      <c r="AL228" s="3185"/>
      <c r="AM228" s="1109" t="s">
        <v>1082</v>
      </c>
      <c r="AN228" s="1109"/>
      <c r="AO228" s="1111"/>
      <c r="AP228" s="1111"/>
      <c r="AQ228" s="3186">
        <v>20</v>
      </c>
      <c r="AR228" s="3186"/>
      <c r="AS228" s="1109" t="s">
        <v>1083</v>
      </c>
      <c r="AT228" s="1112"/>
      <c r="AU228" s="1109"/>
      <c r="AV228" s="1109"/>
      <c r="AW228" s="1109"/>
      <c r="AX228" s="1109"/>
      <c r="AY228" s="1109"/>
      <c r="AZ228" s="1109"/>
      <c r="BA228" s="1109"/>
      <c r="BB228" s="1109"/>
      <c r="BC228" s="1113"/>
      <c r="BD228" s="411"/>
      <c r="BE228" s="1108"/>
      <c r="BF228" s="1109"/>
      <c r="BG228" s="1109"/>
      <c r="BH228" s="1109"/>
      <c r="BI228" s="1109"/>
      <c r="BJ228" s="1109"/>
      <c r="BK228" s="1110" t="s">
        <v>1081</v>
      </c>
      <c r="BL228" s="3185">
        <v>6</v>
      </c>
      <c r="BM228" s="3185"/>
      <c r="BN228" s="1109" t="s">
        <v>1082</v>
      </c>
      <c r="BO228" s="1109"/>
      <c r="BP228" s="1111"/>
      <c r="BQ228" s="1111"/>
      <c r="BR228" s="3186">
        <v>20</v>
      </c>
      <c r="BS228" s="3186"/>
      <c r="BT228" s="1109" t="s">
        <v>1083</v>
      </c>
      <c r="BU228" s="1112"/>
      <c r="BV228" s="1109"/>
      <c r="BW228" s="1109"/>
      <c r="BX228" s="1109"/>
      <c r="BY228" s="1109"/>
      <c r="BZ228" s="1109"/>
      <c r="CA228" s="1109"/>
      <c r="CB228" s="1109"/>
      <c r="CC228" s="1109"/>
      <c r="CD228" s="1113"/>
      <c r="CE228" s="412"/>
      <c r="CF228" s="1108"/>
      <c r="CG228" s="1109"/>
      <c r="CH228" s="1109"/>
      <c r="CI228" s="1109"/>
      <c r="CJ228" s="1109"/>
      <c r="CK228" s="1109"/>
      <c r="CL228" s="1110" t="s">
        <v>1081</v>
      </c>
      <c r="CM228" s="3185">
        <v>4</v>
      </c>
      <c r="CN228" s="3185"/>
      <c r="CO228" s="1109" t="s">
        <v>1082</v>
      </c>
      <c r="CP228" s="1109"/>
      <c r="CQ228" s="1111"/>
      <c r="CR228" s="1111"/>
      <c r="CS228" s="3186">
        <v>20</v>
      </c>
      <c r="CT228" s="3186"/>
      <c r="CU228" s="1109" t="s">
        <v>1083</v>
      </c>
      <c r="CV228" s="1112"/>
      <c r="CW228" s="1109"/>
      <c r="CX228" s="1109"/>
      <c r="CY228" s="1109"/>
      <c r="CZ228" s="1109"/>
      <c r="DA228" s="1109"/>
      <c r="DB228" s="1109"/>
      <c r="DC228" s="1109"/>
      <c r="DD228" s="1109"/>
      <c r="DE228" s="1113"/>
      <c r="DF228" s="1129" t="s">
        <v>1084</v>
      </c>
      <c r="DG228" s="1130"/>
      <c r="DH228" s="1131"/>
      <c r="DI228" s="1116"/>
      <c r="DJ228" s="1117"/>
      <c r="DK228" s="1117"/>
      <c r="DL228" s="1117"/>
      <c r="DM228" s="1117"/>
      <c r="DN228" s="1117"/>
      <c r="DO228" s="1118"/>
      <c r="DP228" s="564">
        <v>0</v>
      </c>
      <c r="DQ228" s="200">
        <v>0</v>
      </c>
      <c r="DR228" s="200">
        <v>0</v>
      </c>
      <c r="DS228" s="200">
        <v>0</v>
      </c>
      <c r="DT228" s="200">
        <v>0</v>
      </c>
      <c r="DU228" s="200">
        <v>0</v>
      </c>
      <c r="DV228" s="200">
        <v>0</v>
      </c>
      <c r="DW228" s="907"/>
    </row>
    <row r="229" spans="1:127" ht="13.5" customHeight="1">
      <c r="B229" s="413" t="s">
        <v>205</v>
      </c>
      <c r="C229" s="414" t="s">
        <v>66</v>
      </c>
      <c r="D229" s="415" t="s">
        <v>77</v>
      </c>
      <c r="E229" s="414" t="s">
        <v>66</v>
      </c>
      <c r="F229" s="415" t="s">
        <v>77</v>
      </c>
      <c r="G229" s="414" t="s">
        <v>66</v>
      </c>
      <c r="H229" s="415" t="s">
        <v>77</v>
      </c>
      <c r="I229" s="414" t="s">
        <v>66</v>
      </c>
      <c r="J229" s="415" t="s">
        <v>77</v>
      </c>
      <c r="K229" s="414" t="s">
        <v>66</v>
      </c>
      <c r="L229" s="415" t="s">
        <v>77</v>
      </c>
      <c r="M229" s="414" t="s">
        <v>66</v>
      </c>
      <c r="N229" s="415" t="s">
        <v>77</v>
      </c>
      <c r="O229" s="414" t="s">
        <v>66</v>
      </c>
      <c r="P229" s="415" t="s">
        <v>77</v>
      </c>
      <c r="Q229" s="414" t="s">
        <v>66</v>
      </c>
      <c r="R229" s="415" t="s">
        <v>77</v>
      </c>
      <c r="S229" s="414" t="s">
        <v>66</v>
      </c>
      <c r="T229" s="415" t="s">
        <v>77</v>
      </c>
      <c r="U229" s="414" t="s">
        <v>66</v>
      </c>
      <c r="V229" s="415" t="s">
        <v>77</v>
      </c>
      <c r="W229" s="414" t="s">
        <v>66</v>
      </c>
      <c r="X229" s="415" t="s">
        <v>77</v>
      </c>
      <c r="Y229" s="414" t="s">
        <v>66</v>
      </c>
      <c r="Z229" s="415" t="s">
        <v>77</v>
      </c>
      <c r="AA229" s="414" t="s">
        <v>66</v>
      </c>
      <c r="AB229" s="416" t="s">
        <v>77</v>
      </c>
      <c r="AC229" s="410"/>
      <c r="AD229" s="417" t="s">
        <v>66</v>
      </c>
      <c r="AE229" s="415" t="s">
        <v>77</v>
      </c>
      <c r="AF229" s="418" t="s">
        <v>66</v>
      </c>
      <c r="AG229" s="415" t="s">
        <v>77</v>
      </c>
      <c r="AH229" s="418" t="s">
        <v>66</v>
      </c>
      <c r="AI229" s="415" t="s">
        <v>77</v>
      </c>
      <c r="AJ229" s="418" t="s">
        <v>66</v>
      </c>
      <c r="AK229" s="415" t="s">
        <v>77</v>
      </c>
      <c r="AL229" s="418" t="s">
        <v>66</v>
      </c>
      <c r="AM229" s="415" t="s">
        <v>77</v>
      </c>
      <c r="AN229" s="418" t="s">
        <v>66</v>
      </c>
      <c r="AO229" s="415" t="s">
        <v>77</v>
      </c>
      <c r="AP229" s="418" t="s">
        <v>66</v>
      </c>
      <c r="AQ229" s="415" t="s">
        <v>77</v>
      </c>
      <c r="AR229" s="418" t="s">
        <v>66</v>
      </c>
      <c r="AS229" s="415" t="s">
        <v>77</v>
      </c>
      <c r="AT229" s="418" t="s">
        <v>66</v>
      </c>
      <c r="AU229" s="415" t="s">
        <v>77</v>
      </c>
      <c r="AV229" s="418" t="s">
        <v>66</v>
      </c>
      <c r="AW229" s="415" t="s">
        <v>77</v>
      </c>
      <c r="AX229" s="418" t="s">
        <v>66</v>
      </c>
      <c r="AY229" s="415" t="s">
        <v>77</v>
      </c>
      <c r="AZ229" s="418" t="s">
        <v>66</v>
      </c>
      <c r="BA229" s="415" t="s">
        <v>77</v>
      </c>
      <c r="BB229" s="418" t="s">
        <v>66</v>
      </c>
      <c r="BC229" s="416" t="s">
        <v>77</v>
      </c>
      <c r="BD229" s="411"/>
      <c r="BE229" s="419" t="s">
        <v>66</v>
      </c>
      <c r="BF229" s="415" t="s">
        <v>77</v>
      </c>
      <c r="BG229" s="420" t="s">
        <v>66</v>
      </c>
      <c r="BH229" s="415" t="s">
        <v>77</v>
      </c>
      <c r="BI229" s="420" t="s">
        <v>66</v>
      </c>
      <c r="BJ229" s="415" t="s">
        <v>77</v>
      </c>
      <c r="BK229" s="420" t="s">
        <v>66</v>
      </c>
      <c r="BL229" s="415" t="s">
        <v>77</v>
      </c>
      <c r="BM229" s="420" t="s">
        <v>66</v>
      </c>
      <c r="BN229" s="415" t="s">
        <v>77</v>
      </c>
      <c r="BO229" s="420" t="s">
        <v>66</v>
      </c>
      <c r="BP229" s="415" t="s">
        <v>77</v>
      </c>
      <c r="BQ229" s="420" t="s">
        <v>66</v>
      </c>
      <c r="BR229" s="415" t="s">
        <v>77</v>
      </c>
      <c r="BS229" s="420" t="s">
        <v>66</v>
      </c>
      <c r="BT229" s="415" t="s">
        <v>77</v>
      </c>
      <c r="BU229" s="420" t="s">
        <v>66</v>
      </c>
      <c r="BV229" s="415" t="s">
        <v>77</v>
      </c>
      <c r="BW229" s="420" t="s">
        <v>66</v>
      </c>
      <c r="BX229" s="415" t="s">
        <v>77</v>
      </c>
      <c r="BY229" s="420" t="s">
        <v>66</v>
      </c>
      <c r="BZ229" s="415" t="s">
        <v>77</v>
      </c>
      <c r="CA229" s="420" t="s">
        <v>66</v>
      </c>
      <c r="CB229" s="415" t="s">
        <v>77</v>
      </c>
      <c r="CC229" s="420" t="s">
        <v>66</v>
      </c>
      <c r="CD229" s="416" t="s">
        <v>77</v>
      </c>
      <c r="CE229" s="412"/>
      <c r="CF229" s="421" t="s">
        <v>66</v>
      </c>
      <c r="CG229" s="415" t="s">
        <v>77</v>
      </c>
      <c r="CH229" s="422" t="s">
        <v>66</v>
      </c>
      <c r="CI229" s="415" t="s">
        <v>77</v>
      </c>
      <c r="CJ229" s="422" t="s">
        <v>66</v>
      </c>
      <c r="CK229" s="415" t="s">
        <v>77</v>
      </c>
      <c r="CL229" s="422" t="s">
        <v>66</v>
      </c>
      <c r="CM229" s="415" t="s">
        <v>77</v>
      </c>
      <c r="CN229" s="422" t="s">
        <v>66</v>
      </c>
      <c r="CO229" s="415" t="s">
        <v>77</v>
      </c>
      <c r="CP229" s="422" t="s">
        <v>66</v>
      </c>
      <c r="CQ229" s="415" t="s">
        <v>77</v>
      </c>
      <c r="CR229" s="422" t="s">
        <v>66</v>
      </c>
      <c r="CS229" s="415" t="s">
        <v>77</v>
      </c>
      <c r="CT229" s="422" t="s">
        <v>66</v>
      </c>
      <c r="CU229" s="415" t="s">
        <v>77</v>
      </c>
      <c r="CV229" s="422" t="s">
        <v>66</v>
      </c>
      <c r="CW229" s="415" t="s">
        <v>77</v>
      </c>
      <c r="CX229" s="422" t="s">
        <v>66</v>
      </c>
      <c r="CY229" s="415" t="s">
        <v>77</v>
      </c>
      <c r="CZ229" s="422" t="s">
        <v>66</v>
      </c>
      <c r="DA229" s="415" t="s">
        <v>77</v>
      </c>
      <c r="DB229" s="422" t="s">
        <v>66</v>
      </c>
      <c r="DC229" s="415" t="s">
        <v>77</v>
      </c>
      <c r="DD229" s="422" t="s">
        <v>66</v>
      </c>
      <c r="DE229" s="416" t="s">
        <v>77</v>
      </c>
      <c r="DF229" s="1119" t="s">
        <v>922</v>
      </c>
      <c r="DG229" s="1120"/>
      <c r="DH229" s="1120"/>
      <c r="DI229" s="1120"/>
      <c r="DJ229" s="1120"/>
      <c r="DK229" s="1120"/>
      <c r="DL229" s="1120"/>
      <c r="DM229" s="1120"/>
      <c r="DN229" s="1120"/>
      <c r="DO229" s="1121"/>
      <c r="DP229" s="564">
        <v>0</v>
      </c>
      <c r="DQ229" s="200">
        <v>0</v>
      </c>
      <c r="DR229" s="200">
        <v>0</v>
      </c>
      <c r="DS229" s="200">
        <v>0</v>
      </c>
      <c r="DT229" s="200">
        <v>0</v>
      </c>
      <c r="DU229" s="200">
        <v>0</v>
      </c>
      <c r="DV229" s="200">
        <v>0</v>
      </c>
      <c r="DW229" s="907"/>
    </row>
    <row r="230" spans="1:127" ht="15.95" customHeight="1">
      <c r="B230" s="3190" t="s">
        <v>1085</v>
      </c>
      <c r="C230" s="448">
        <f t="shared" ref="C230:AH230" si="126">SUM(C48:C57)</f>
        <v>2</v>
      </c>
      <c r="D230" s="449">
        <f t="shared" si="126"/>
        <v>0</v>
      </c>
      <c r="E230" s="448">
        <f t="shared" si="126"/>
        <v>0</v>
      </c>
      <c r="F230" s="449">
        <f t="shared" si="126"/>
        <v>0</v>
      </c>
      <c r="G230" s="448">
        <f t="shared" si="126"/>
        <v>0</v>
      </c>
      <c r="H230" s="449">
        <f t="shared" si="126"/>
        <v>0</v>
      </c>
      <c r="I230" s="448">
        <f t="shared" si="126"/>
        <v>0</v>
      </c>
      <c r="J230" s="449">
        <f t="shared" si="126"/>
        <v>0</v>
      </c>
      <c r="K230" s="448">
        <f t="shared" si="126"/>
        <v>0</v>
      </c>
      <c r="L230" s="449">
        <f t="shared" si="126"/>
        <v>0</v>
      </c>
      <c r="M230" s="448">
        <f t="shared" si="126"/>
        <v>0</v>
      </c>
      <c r="N230" s="449">
        <f t="shared" si="126"/>
        <v>0</v>
      </c>
      <c r="O230" s="448">
        <f t="shared" si="126"/>
        <v>0</v>
      </c>
      <c r="P230" s="449">
        <f t="shared" si="126"/>
        <v>0</v>
      </c>
      <c r="Q230" s="448">
        <f t="shared" si="126"/>
        <v>0</v>
      </c>
      <c r="R230" s="449">
        <f t="shared" si="126"/>
        <v>0</v>
      </c>
      <c r="S230" s="448">
        <f t="shared" si="126"/>
        <v>0</v>
      </c>
      <c r="T230" s="449">
        <f t="shared" si="126"/>
        <v>0</v>
      </c>
      <c r="U230" s="448">
        <f t="shared" si="126"/>
        <v>0</v>
      </c>
      <c r="V230" s="449">
        <f t="shared" si="126"/>
        <v>0</v>
      </c>
      <c r="W230" s="448">
        <f t="shared" si="126"/>
        <v>0</v>
      </c>
      <c r="X230" s="449">
        <f t="shared" si="126"/>
        <v>0</v>
      </c>
      <c r="Y230" s="448">
        <f t="shared" si="126"/>
        <v>0</v>
      </c>
      <c r="Z230" s="449">
        <f t="shared" si="126"/>
        <v>0</v>
      </c>
      <c r="AA230" s="448">
        <f t="shared" si="126"/>
        <v>0</v>
      </c>
      <c r="AB230" s="449">
        <f t="shared" si="126"/>
        <v>0</v>
      </c>
      <c r="AC230" s="410">
        <f t="shared" si="126"/>
        <v>0</v>
      </c>
      <c r="AD230" s="450">
        <f t="shared" si="126"/>
        <v>0</v>
      </c>
      <c r="AE230" s="449">
        <f t="shared" si="126"/>
        <v>0</v>
      </c>
      <c r="AF230" s="450">
        <f t="shared" si="126"/>
        <v>0</v>
      </c>
      <c r="AG230" s="449">
        <f t="shared" si="126"/>
        <v>0</v>
      </c>
      <c r="AH230" s="450">
        <f t="shared" si="126"/>
        <v>0</v>
      </c>
      <c r="AI230" s="449">
        <f t="shared" ref="AI230:CT230" si="127">SUM(AI48:AI57)</f>
        <v>0</v>
      </c>
      <c r="AJ230" s="450">
        <f t="shared" si="127"/>
        <v>0</v>
      </c>
      <c r="AK230" s="449">
        <f t="shared" si="127"/>
        <v>0</v>
      </c>
      <c r="AL230" s="450">
        <f t="shared" si="127"/>
        <v>0</v>
      </c>
      <c r="AM230" s="449">
        <f t="shared" si="127"/>
        <v>0</v>
      </c>
      <c r="AN230" s="450">
        <f t="shared" si="127"/>
        <v>0</v>
      </c>
      <c r="AO230" s="449">
        <f t="shared" si="127"/>
        <v>0</v>
      </c>
      <c r="AP230" s="450">
        <f t="shared" si="127"/>
        <v>0</v>
      </c>
      <c r="AQ230" s="449">
        <f t="shared" si="127"/>
        <v>0</v>
      </c>
      <c r="AR230" s="450">
        <f t="shared" si="127"/>
        <v>0</v>
      </c>
      <c r="AS230" s="449">
        <f t="shared" si="127"/>
        <v>0</v>
      </c>
      <c r="AT230" s="450">
        <f t="shared" si="127"/>
        <v>0</v>
      </c>
      <c r="AU230" s="449">
        <f t="shared" si="127"/>
        <v>0</v>
      </c>
      <c r="AV230" s="450">
        <f t="shared" si="127"/>
        <v>0</v>
      </c>
      <c r="AW230" s="449">
        <f t="shared" si="127"/>
        <v>0</v>
      </c>
      <c r="AX230" s="450">
        <f t="shared" si="127"/>
        <v>0</v>
      </c>
      <c r="AY230" s="449">
        <f t="shared" si="127"/>
        <v>0</v>
      </c>
      <c r="AZ230" s="450">
        <f t="shared" si="127"/>
        <v>0</v>
      </c>
      <c r="BA230" s="449">
        <f t="shared" si="127"/>
        <v>0</v>
      </c>
      <c r="BB230" s="450">
        <f t="shared" si="127"/>
        <v>0</v>
      </c>
      <c r="BC230" s="449">
        <f t="shared" si="127"/>
        <v>0</v>
      </c>
      <c r="BD230" s="411">
        <f t="shared" si="127"/>
        <v>0</v>
      </c>
      <c r="BE230" s="451">
        <f t="shared" si="127"/>
        <v>0</v>
      </c>
      <c r="BF230" s="449">
        <f t="shared" si="127"/>
        <v>0</v>
      </c>
      <c r="BG230" s="451">
        <f t="shared" si="127"/>
        <v>0</v>
      </c>
      <c r="BH230" s="449">
        <f t="shared" si="127"/>
        <v>0</v>
      </c>
      <c r="BI230" s="451">
        <f t="shared" si="127"/>
        <v>0</v>
      </c>
      <c r="BJ230" s="449">
        <f t="shared" si="127"/>
        <v>0</v>
      </c>
      <c r="BK230" s="451">
        <f t="shared" si="127"/>
        <v>0</v>
      </c>
      <c r="BL230" s="449">
        <f t="shared" si="127"/>
        <v>0</v>
      </c>
      <c r="BM230" s="451">
        <f t="shared" si="127"/>
        <v>0</v>
      </c>
      <c r="BN230" s="449">
        <f t="shared" si="127"/>
        <v>0</v>
      </c>
      <c r="BO230" s="451">
        <f t="shared" si="127"/>
        <v>0</v>
      </c>
      <c r="BP230" s="449">
        <f t="shared" si="127"/>
        <v>0</v>
      </c>
      <c r="BQ230" s="451">
        <f t="shared" si="127"/>
        <v>0</v>
      </c>
      <c r="BR230" s="449">
        <f t="shared" si="127"/>
        <v>0</v>
      </c>
      <c r="BS230" s="451">
        <f t="shared" si="127"/>
        <v>0</v>
      </c>
      <c r="BT230" s="449">
        <f t="shared" si="127"/>
        <v>0</v>
      </c>
      <c r="BU230" s="451">
        <f t="shared" si="127"/>
        <v>0</v>
      </c>
      <c r="BV230" s="449">
        <f t="shared" si="127"/>
        <v>0</v>
      </c>
      <c r="BW230" s="451">
        <f t="shared" si="127"/>
        <v>0</v>
      </c>
      <c r="BX230" s="449">
        <f t="shared" si="127"/>
        <v>0</v>
      </c>
      <c r="BY230" s="451">
        <f t="shared" si="127"/>
        <v>0</v>
      </c>
      <c r="BZ230" s="449">
        <f t="shared" si="127"/>
        <v>0</v>
      </c>
      <c r="CA230" s="451">
        <f t="shared" si="127"/>
        <v>0</v>
      </c>
      <c r="CB230" s="449">
        <f t="shared" si="127"/>
        <v>0</v>
      </c>
      <c r="CC230" s="451">
        <f t="shared" si="127"/>
        <v>0</v>
      </c>
      <c r="CD230" s="449">
        <f t="shared" si="127"/>
        <v>0</v>
      </c>
      <c r="CE230" s="412">
        <f t="shared" si="127"/>
        <v>0</v>
      </c>
      <c r="CF230" s="452">
        <f t="shared" si="127"/>
        <v>0</v>
      </c>
      <c r="CG230" s="449">
        <f t="shared" si="127"/>
        <v>0</v>
      </c>
      <c r="CH230" s="452">
        <f t="shared" si="127"/>
        <v>0</v>
      </c>
      <c r="CI230" s="449">
        <f t="shared" si="127"/>
        <v>0</v>
      </c>
      <c r="CJ230" s="452">
        <f t="shared" si="127"/>
        <v>0</v>
      </c>
      <c r="CK230" s="449">
        <f t="shared" si="127"/>
        <v>0</v>
      </c>
      <c r="CL230" s="452">
        <f t="shared" si="127"/>
        <v>0</v>
      </c>
      <c r="CM230" s="449">
        <f t="shared" si="127"/>
        <v>0</v>
      </c>
      <c r="CN230" s="452">
        <f t="shared" si="127"/>
        <v>0</v>
      </c>
      <c r="CO230" s="449">
        <f t="shared" si="127"/>
        <v>0</v>
      </c>
      <c r="CP230" s="452">
        <f t="shared" si="127"/>
        <v>0</v>
      </c>
      <c r="CQ230" s="449">
        <f t="shared" si="127"/>
        <v>0</v>
      </c>
      <c r="CR230" s="452">
        <f t="shared" si="127"/>
        <v>0</v>
      </c>
      <c r="CS230" s="449">
        <f t="shared" si="127"/>
        <v>0</v>
      </c>
      <c r="CT230" s="452">
        <f t="shared" si="127"/>
        <v>0</v>
      </c>
      <c r="CU230" s="449">
        <f t="shared" ref="CU230:DE230" si="128">SUM(CU48:CU57)</f>
        <v>0</v>
      </c>
      <c r="CV230" s="452">
        <f t="shared" si="128"/>
        <v>0</v>
      </c>
      <c r="CW230" s="449">
        <f t="shared" si="128"/>
        <v>0</v>
      </c>
      <c r="CX230" s="452">
        <f t="shared" si="128"/>
        <v>0</v>
      </c>
      <c r="CY230" s="449">
        <f t="shared" si="128"/>
        <v>0</v>
      </c>
      <c r="CZ230" s="452">
        <f t="shared" si="128"/>
        <v>0</v>
      </c>
      <c r="DA230" s="449">
        <f t="shared" si="128"/>
        <v>0</v>
      </c>
      <c r="DB230" s="452">
        <f t="shared" si="128"/>
        <v>0</v>
      </c>
      <c r="DC230" s="449">
        <f t="shared" si="128"/>
        <v>0</v>
      </c>
      <c r="DD230" s="452">
        <f t="shared" si="128"/>
        <v>0</v>
      </c>
      <c r="DE230" s="449">
        <f t="shared" si="128"/>
        <v>0</v>
      </c>
      <c r="DF230" s="3192" t="s">
        <v>1086</v>
      </c>
      <c r="DG230" s="3193"/>
      <c r="DH230" s="3193"/>
      <c r="DI230" s="3193"/>
      <c r="DJ230" s="3193"/>
      <c r="DK230" s="3193"/>
      <c r="DL230" s="3193"/>
      <c r="DM230" s="657"/>
      <c r="DN230" s="657"/>
      <c r="DO230" s="1122"/>
      <c r="DP230" s="564">
        <v>0</v>
      </c>
      <c r="DQ230" s="200">
        <v>0</v>
      </c>
      <c r="DR230" s="200">
        <v>0</v>
      </c>
      <c r="DS230" s="200">
        <v>0</v>
      </c>
      <c r="DT230" s="200">
        <v>0</v>
      </c>
      <c r="DU230" s="200">
        <v>0</v>
      </c>
      <c r="DV230" s="200">
        <v>0</v>
      </c>
      <c r="DW230" s="907"/>
    </row>
    <row r="231" spans="1:127" ht="15.95" customHeight="1">
      <c r="B231" s="3191"/>
      <c r="C231" s="453">
        <f>SUM(C230:D230)</f>
        <v>2</v>
      </c>
      <c r="D231" s="454" t="str">
        <f>IF(C231&gt;0,"fois","")</f>
        <v>fois</v>
      </c>
      <c r="E231" s="453">
        <f>SUM(E230:F230)</f>
        <v>0</v>
      </c>
      <c r="F231" s="454" t="str">
        <f>IF(E231&gt;0,"fois","")</f>
        <v/>
      </c>
      <c r="G231" s="453">
        <f>SUM(G230:H230)</f>
        <v>0</v>
      </c>
      <c r="H231" s="454" t="str">
        <f>IF(G231&gt;0,"fois","")</f>
        <v/>
      </c>
      <c r="I231" s="453">
        <f>SUM(I230:J230)</f>
        <v>0</v>
      </c>
      <c r="J231" s="454" t="str">
        <f>IF(I231&gt;0,"fois","")</f>
        <v/>
      </c>
      <c r="K231" s="453">
        <f>SUM(K230:L230)</f>
        <v>0</v>
      </c>
      <c r="L231" s="454" t="str">
        <f>IF(K231&gt;0,"fois","")</f>
        <v/>
      </c>
      <c r="M231" s="453">
        <f>SUM(M230:N230)</f>
        <v>0</v>
      </c>
      <c r="N231" s="454" t="str">
        <f>IF(M231&gt;0,"fois","")</f>
        <v/>
      </c>
      <c r="O231" s="453">
        <f>SUM(O230:P230)</f>
        <v>0</v>
      </c>
      <c r="P231" s="454" t="str">
        <f>IF(O231&gt;0,"fois","")</f>
        <v/>
      </c>
      <c r="Q231" s="453">
        <f>SUM(Q230:R230)</f>
        <v>0</v>
      </c>
      <c r="R231" s="454" t="str">
        <f>IF(Q231&gt;0,"fois","")</f>
        <v/>
      </c>
      <c r="S231" s="453">
        <f>SUM(S230:T230)</f>
        <v>0</v>
      </c>
      <c r="T231" s="454" t="str">
        <f>IF(S231&gt;0,"fois","")</f>
        <v/>
      </c>
      <c r="U231" s="453">
        <f>SUM(U230:V230)</f>
        <v>0</v>
      </c>
      <c r="V231" s="454" t="str">
        <f>IF(U231&gt;0,"fois","")</f>
        <v/>
      </c>
      <c r="W231" s="453">
        <f>SUM(W230:X230)</f>
        <v>0</v>
      </c>
      <c r="X231" s="454" t="str">
        <f>IF(W231&gt;0,"fois","")</f>
        <v/>
      </c>
      <c r="Y231" s="453">
        <f>SUM(Y230:Z230)</f>
        <v>0</v>
      </c>
      <c r="Z231" s="454" t="str">
        <f>IF(Y231&gt;0,"fois","")</f>
        <v/>
      </c>
      <c r="AA231" s="453">
        <f>SUM(AA230:AB230)</f>
        <v>0</v>
      </c>
      <c r="AB231" s="454" t="str">
        <f>IF(AA231&gt;0,"fois","")</f>
        <v/>
      </c>
      <c r="AC231" s="410"/>
      <c r="AD231" s="453">
        <f>SUM(AD230:AE230)</f>
        <v>0</v>
      </c>
      <c r="AE231" s="454" t="str">
        <f>IF(AD231&gt;0,"fois","")</f>
        <v/>
      </c>
      <c r="AF231" s="453">
        <f>SUM(AF230:AG230)</f>
        <v>0</v>
      </c>
      <c r="AG231" s="454" t="str">
        <f>IF(AF231&gt;0,"fois","")</f>
        <v/>
      </c>
      <c r="AH231" s="453">
        <f>SUM(AH230:AI230)</f>
        <v>0</v>
      </c>
      <c r="AI231" s="454" t="str">
        <f>IF(AH231&gt;0,"fois","")</f>
        <v/>
      </c>
      <c r="AJ231" s="453">
        <f>SUM(AJ230:AK230)</f>
        <v>0</v>
      </c>
      <c r="AK231" s="454" t="str">
        <f>IF(AJ231&gt;0,"fois","")</f>
        <v/>
      </c>
      <c r="AL231" s="453">
        <f>SUM(AL230:AM230)</f>
        <v>0</v>
      </c>
      <c r="AM231" s="454" t="str">
        <f>IF(AL231&gt;0,"fois","")</f>
        <v/>
      </c>
      <c r="AN231" s="453">
        <f>SUM(AN230:AO230)</f>
        <v>0</v>
      </c>
      <c r="AO231" s="454" t="str">
        <f>IF(AN231&gt;0,"fois","")</f>
        <v/>
      </c>
      <c r="AP231" s="453">
        <f>SUM(AP230:AQ230)</f>
        <v>0</v>
      </c>
      <c r="AQ231" s="454" t="str">
        <f>IF(AP231&gt;0,"fois","")</f>
        <v/>
      </c>
      <c r="AR231" s="453">
        <f>SUM(AR230:AS230)</f>
        <v>0</v>
      </c>
      <c r="AS231" s="454" t="str">
        <f>IF(AR231&gt;0,"fois","")</f>
        <v/>
      </c>
      <c r="AT231" s="453">
        <f>SUM(AT230:AU230)</f>
        <v>0</v>
      </c>
      <c r="AU231" s="454" t="str">
        <f>IF(AT231&gt;0,"fois","")</f>
        <v/>
      </c>
      <c r="AV231" s="453">
        <f>SUM(AV230:AW230)</f>
        <v>0</v>
      </c>
      <c r="AW231" s="454" t="str">
        <f>IF(AV231&gt;0,"fois","")</f>
        <v/>
      </c>
      <c r="AX231" s="453">
        <f>SUM(AX230:AY230)</f>
        <v>0</v>
      </c>
      <c r="AY231" s="454" t="str">
        <f>IF(AX231&gt;0,"fois","")</f>
        <v/>
      </c>
      <c r="AZ231" s="453">
        <f>SUM(AZ230:BA230)</f>
        <v>0</v>
      </c>
      <c r="BA231" s="454" t="str">
        <f>IF(AZ231&gt;0,"fois","")</f>
        <v/>
      </c>
      <c r="BB231" s="453">
        <f>SUM(BB230:BC230)</f>
        <v>0</v>
      </c>
      <c r="BC231" s="454" t="str">
        <f>IF(BB231&gt;0,"fois","")</f>
        <v/>
      </c>
      <c r="BD231" s="411"/>
      <c r="BE231" s="453">
        <f>SUM(BE230:BF230)</f>
        <v>0</v>
      </c>
      <c r="BF231" s="454" t="str">
        <f>IF(BE231&gt;0,"fois","")</f>
        <v/>
      </c>
      <c r="BG231" s="453">
        <f>SUM(BG230:BH230)</f>
        <v>0</v>
      </c>
      <c r="BH231" s="454" t="str">
        <f>IF(BG231&gt;0,"fois","")</f>
        <v/>
      </c>
      <c r="BI231" s="453">
        <f>SUM(BI230:BJ230)</f>
        <v>0</v>
      </c>
      <c r="BJ231" s="454" t="str">
        <f>IF(BI231&gt;0,"fois","")</f>
        <v/>
      </c>
      <c r="BK231" s="453">
        <f>SUM(BK230:BL230)</f>
        <v>0</v>
      </c>
      <c r="BL231" s="454" t="str">
        <f>IF(BK231&gt;0,"fois","")</f>
        <v/>
      </c>
      <c r="BM231" s="453">
        <f>SUM(BM230:BN230)</f>
        <v>0</v>
      </c>
      <c r="BN231" s="454" t="str">
        <f>IF(BM231&gt;0,"fois","")</f>
        <v/>
      </c>
      <c r="BO231" s="453">
        <f>SUM(BO230:BP230)</f>
        <v>0</v>
      </c>
      <c r="BP231" s="454" t="str">
        <f>IF(BO231&gt;0,"fois","")</f>
        <v/>
      </c>
      <c r="BQ231" s="453">
        <f>SUM(BQ230:BR230)</f>
        <v>0</v>
      </c>
      <c r="BR231" s="454" t="str">
        <f>IF(BQ231&gt;0,"fois","")</f>
        <v/>
      </c>
      <c r="BS231" s="453">
        <f>SUM(BS230:BT230)</f>
        <v>0</v>
      </c>
      <c r="BT231" s="454" t="str">
        <f>IF(BS231&gt;0,"fois","")</f>
        <v/>
      </c>
      <c r="BU231" s="453">
        <f>SUM(BU230:BV230)</f>
        <v>0</v>
      </c>
      <c r="BV231" s="454" t="str">
        <f>IF(BU231&gt;0,"fois","")</f>
        <v/>
      </c>
      <c r="BW231" s="453">
        <f>SUM(BW230:BX230)</f>
        <v>0</v>
      </c>
      <c r="BX231" s="454" t="str">
        <f>IF(BW231&gt;0,"fois","")</f>
        <v/>
      </c>
      <c r="BY231" s="453">
        <f>SUM(BY230:BZ230)</f>
        <v>0</v>
      </c>
      <c r="BZ231" s="454" t="str">
        <f>IF(BY231&gt;0,"fois","")</f>
        <v/>
      </c>
      <c r="CA231" s="453">
        <f>SUM(CA230:CB230)</f>
        <v>0</v>
      </c>
      <c r="CB231" s="454" t="str">
        <f>IF(CA231&gt;0,"fois","")</f>
        <v/>
      </c>
      <c r="CC231" s="453">
        <f>SUM(CC230:CD230)</f>
        <v>0</v>
      </c>
      <c r="CD231" s="454" t="str">
        <f>IF(CC231&gt;0,"fois","")</f>
        <v/>
      </c>
      <c r="CE231" s="412"/>
      <c r="CF231" s="453">
        <f>SUM(CF230:CG230)</f>
        <v>0</v>
      </c>
      <c r="CG231" s="454" t="str">
        <f>IF(CF231&gt;0,"fois","")</f>
        <v/>
      </c>
      <c r="CH231" s="453">
        <f>SUM(CH230:CI230)</f>
        <v>0</v>
      </c>
      <c r="CI231" s="454" t="str">
        <f>IF(CH231&gt;0,"fois","")</f>
        <v/>
      </c>
      <c r="CJ231" s="453">
        <f>SUM(CJ230:CK230)</f>
        <v>0</v>
      </c>
      <c r="CK231" s="454" t="str">
        <f>IF(CJ231&gt;0,"fois","")</f>
        <v/>
      </c>
      <c r="CL231" s="453">
        <f>SUM(CL230:CM230)</f>
        <v>0</v>
      </c>
      <c r="CM231" s="454" t="str">
        <f>IF(CL231&gt;0,"fois","")</f>
        <v/>
      </c>
      <c r="CN231" s="453">
        <f>SUM(CN230:CO230)</f>
        <v>0</v>
      </c>
      <c r="CO231" s="454" t="str">
        <f>IF(CN231&gt;0,"fois","")</f>
        <v/>
      </c>
      <c r="CP231" s="453">
        <f>SUM(CP230:CQ230)</f>
        <v>0</v>
      </c>
      <c r="CQ231" s="454" t="str">
        <f>IF(CP231&gt;0,"fois","")</f>
        <v/>
      </c>
      <c r="CR231" s="453">
        <f>SUM(CR230:CS230)</f>
        <v>0</v>
      </c>
      <c r="CS231" s="454" t="str">
        <f>IF(CR231&gt;0,"fois","")</f>
        <v/>
      </c>
      <c r="CT231" s="453">
        <f>SUM(CT230:CU230)</f>
        <v>0</v>
      </c>
      <c r="CU231" s="454" t="str">
        <f>IF(CT231&gt;0,"fois","")</f>
        <v/>
      </c>
      <c r="CV231" s="453">
        <f>SUM(CV230:CW230)</f>
        <v>0</v>
      </c>
      <c r="CW231" s="454" t="str">
        <f>IF(CV231&gt;0,"fois","")</f>
        <v/>
      </c>
      <c r="CX231" s="453">
        <f>SUM(CX230:CY230)</f>
        <v>0</v>
      </c>
      <c r="CY231" s="454" t="str">
        <f>IF(CX231&gt;0,"fois","")</f>
        <v/>
      </c>
      <c r="CZ231" s="453">
        <f>SUM(CZ230:DA230)</f>
        <v>0</v>
      </c>
      <c r="DA231" s="454" t="str">
        <f>IF(CZ231&gt;0,"fois","")</f>
        <v/>
      </c>
      <c r="DB231" s="453">
        <f>SUM(DB230:DC230)</f>
        <v>0</v>
      </c>
      <c r="DC231" s="454" t="str">
        <f>IF(DB231&gt;0,"fois","")</f>
        <v/>
      </c>
      <c r="DD231" s="453">
        <f>SUM(DD230:DE230)</f>
        <v>0</v>
      </c>
      <c r="DE231" s="454" t="str">
        <f>IF(DD231&gt;0,"fois","")</f>
        <v/>
      </c>
      <c r="DF231" s="3194"/>
      <c r="DG231" s="3195"/>
      <c r="DH231" s="3195"/>
      <c r="DI231" s="3195"/>
      <c r="DJ231" s="3195"/>
      <c r="DK231" s="3195"/>
      <c r="DL231" s="3195"/>
      <c r="DM231" s="658"/>
      <c r="DN231" s="658"/>
      <c r="DO231" s="1123"/>
      <c r="DP231" s="564">
        <v>0</v>
      </c>
      <c r="DQ231" s="200">
        <v>0</v>
      </c>
      <c r="DR231" s="200">
        <v>0</v>
      </c>
      <c r="DS231" s="200">
        <v>0</v>
      </c>
      <c r="DT231" s="200">
        <v>0</v>
      </c>
      <c r="DU231" s="200">
        <v>0</v>
      </c>
      <c r="DV231" s="200">
        <v>0</v>
      </c>
      <c r="DW231" s="907"/>
    </row>
    <row r="232" spans="1:127" ht="15.95" customHeight="1">
      <c r="B232" s="456" t="s">
        <v>1087</v>
      </c>
      <c r="C232" s="2985" t="str">
        <f>IF(SUM(C230:D230)&lt;=I235,"OK","Trop")</f>
        <v>OK</v>
      </c>
      <c r="D232" s="2986"/>
      <c r="E232" s="2985" t="str">
        <f>IF(SUM(E230:F230)&lt;=I235,"OK","Trop")</f>
        <v>OK</v>
      </c>
      <c r="F232" s="2986"/>
      <c r="G232" s="2985" t="str">
        <f>IF(SUM(G230:H230)&lt;=I235,"OK","Trop")</f>
        <v>OK</v>
      </c>
      <c r="H232" s="2986"/>
      <c r="I232" s="2985" t="str">
        <f>IF(SUM(I230:J230)&lt;=I235,"OK","Trop")</f>
        <v>OK</v>
      </c>
      <c r="J232" s="2986"/>
      <c r="K232" s="2985" t="str">
        <f>IF(SUM(K230:L230)&lt;=I235,"OK","Trop")</f>
        <v>OK</v>
      </c>
      <c r="L232" s="2986"/>
      <c r="M232" s="2985" t="str">
        <f>IF(SUM(M230:N230)&lt;=I235,"OK","Trop")</f>
        <v>OK</v>
      </c>
      <c r="N232" s="2986"/>
      <c r="O232" s="2985" t="str">
        <f>IF(SUM(O230:P230)&lt;=I235,"OK","Trop")</f>
        <v>OK</v>
      </c>
      <c r="P232" s="2986"/>
      <c r="Q232" s="2985" t="str">
        <f>IF(SUM(Q230:R230)&lt;=I235,"OK","Trop")</f>
        <v>OK</v>
      </c>
      <c r="R232" s="2986"/>
      <c r="S232" s="2985" t="str">
        <f>IF(SUM(S230:T230)&lt;=I235,"OK","Trop")</f>
        <v>OK</v>
      </c>
      <c r="T232" s="2986"/>
      <c r="U232" s="2985" t="str">
        <f>IF(SUM(U230:V230)&lt;=I235,"OK","Trop")</f>
        <v>OK</v>
      </c>
      <c r="V232" s="2986"/>
      <c r="W232" s="2985" t="str">
        <f>IF(SUM(W230:X230)&lt;=I235,"OK","Trop")</f>
        <v>OK</v>
      </c>
      <c r="X232" s="2986"/>
      <c r="Y232" s="2985" t="str">
        <f>IF(SUM(Y230:Z230)&lt;=I235,"OK","Trop")</f>
        <v>OK</v>
      </c>
      <c r="Z232" s="2986"/>
      <c r="AA232" s="2985" t="str">
        <f>IF(SUM(AA230:AB230)&lt;=I235,"OK","Trop")</f>
        <v>OK</v>
      </c>
      <c r="AB232" s="2986"/>
      <c r="AC232" s="410"/>
      <c r="AD232" s="2985" t="str">
        <f>IF(SUM(AD230:AE230)&lt;=AJ235,"OK","Trop")</f>
        <v>OK</v>
      </c>
      <c r="AE232" s="2986"/>
      <c r="AF232" s="2985" t="str">
        <f>IF(SUM(AF230:AG230)&lt;=AJ235,"OK","Trop")</f>
        <v>OK</v>
      </c>
      <c r="AG232" s="2986"/>
      <c r="AH232" s="2985" t="str">
        <f>IF(SUM(AH230:AI230)&lt;=AJ235,"OK","Trop")</f>
        <v>OK</v>
      </c>
      <c r="AI232" s="2986"/>
      <c r="AJ232" s="2985" t="str">
        <f>IF(SUM(AJ230:AK230)&lt;=AJ235,"OK","Trop")</f>
        <v>OK</v>
      </c>
      <c r="AK232" s="2986"/>
      <c r="AL232" s="2985" t="str">
        <f>IF(SUM(AL230:AM230)&lt;=AJ235,"OK","Trop")</f>
        <v>OK</v>
      </c>
      <c r="AM232" s="2986"/>
      <c r="AN232" s="2985" t="str">
        <f>IF(SUM(AN230:AO230)&lt;=AJ235,"OK","Trop")</f>
        <v>OK</v>
      </c>
      <c r="AO232" s="2986"/>
      <c r="AP232" s="2985" t="str">
        <f>IF(SUM(AP230:AQ230)&lt;=AJ235,"OK","Trop")</f>
        <v>OK</v>
      </c>
      <c r="AQ232" s="2986"/>
      <c r="AR232" s="2985" t="str">
        <f>IF(SUM(AR230:AS230)&lt;=AJ235,"OK","Trop")</f>
        <v>OK</v>
      </c>
      <c r="AS232" s="2986"/>
      <c r="AT232" s="2985" t="str">
        <f>IF(SUM(AT230:AU230)&lt;=AJ235,"OK","Trop")</f>
        <v>OK</v>
      </c>
      <c r="AU232" s="2986"/>
      <c r="AV232" s="2985" t="str">
        <f>IF(SUM(AV230:AW230)&lt;=AJ235,"OK","Trop")</f>
        <v>OK</v>
      </c>
      <c r="AW232" s="2986"/>
      <c r="AX232" s="2985" t="str">
        <f>IF(SUM(AX230:AY230)&lt;=AJ235,"OK","Trop")</f>
        <v>OK</v>
      </c>
      <c r="AY232" s="2986"/>
      <c r="AZ232" s="2985" t="str">
        <f>IF(SUM(AZ230:BA230)&lt;=AJ235,"OK","Trop")</f>
        <v>OK</v>
      </c>
      <c r="BA232" s="2986"/>
      <c r="BB232" s="2985" t="str">
        <f>IF(SUM(BB230:BC230)&lt;=AJ235,"OK","Trop")</f>
        <v>OK</v>
      </c>
      <c r="BC232" s="2986"/>
      <c r="BD232" s="411"/>
      <c r="BE232" s="2985" t="str">
        <f>IF(SUM(BE230:BF230)&lt;=BK235,"OK","Trop")</f>
        <v>OK</v>
      </c>
      <c r="BF232" s="2986"/>
      <c r="BG232" s="2985" t="str">
        <f>IF(SUM(BG230:BH230)&lt;=BK235,"OK","Trop")</f>
        <v>OK</v>
      </c>
      <c r="BH232" s="2986"/>
      <c r="BI232" s="2985" t="str">
        <f>IF(SUM(BI230:BJ230)&lt;=BK235,"OK","Trop")</f>
        <v>OK</v>
      </c>
      <c r="BJ232" s="2986"/>
      <c r="BK232" s="2985" t="str">
        <f>IF(SUM(BK230:BL230)&lt;=BK235,"OK","Trop")</f>
        <v>OK</v>
      </c>
      <c r="BL232" s="2986"/>
      <c r="BM232" s="2985" t="str">
        <f>IF(SUM(BM230:BN230)&lt;=BK235,"OK","Trop")</f>
        <v>OK</v>
      </c>
      <c r="BN232" s="2986"/>
      <c r="BO232" s="2985" t="str">
        <f>IF(SUM(BO230:BP230)&lt;=BK235,"OK","Trop")</f>
        <v>OK</v>
      </c>
      <c r="BP232" s="2986"/>
      <c r="BQ232" s="2985" t="str">
        <f>IF(SUM(BQ230:BR230)&lt;=BK235,"OK","Trop")</f>
        <v>OK</v>
      </c>
      <c r="BR232" s="2986"/>
      <c r="BS232" s="2985" t="str">
        <f>IF(SUM(BS230:BT230)&lt;=BK235,"OK","Trop")</f>
        <v>OK</v>
      </c>
      <c r="BT232" s="2986"/>
      <c r="BU232" s="2985" t="str">
        <f>IF(SUM(BU230:BV230)&lt;=BK235,"OK","Trop")</f>
        <v>OK</v>
      </c>
      <c r="BV232" s="2986"/>
      <c r="BW232" s="2985" t="str">
        <f>IF(SUM(BW230:BX230)&lt;=BK235,"OK","Trop")</f>
        <v>OK</v>
      </c>
      <c r="BX232" s="2986"/>
      <c r="BY232" s="2985" t="str">
        <f>IF(SUM(BY230:BZ230)&lt;=BK235,"OK","Trop")</f>
        <v>OK</v>
      </c>
      <c r="BZ232" s="2986"/>
      <c r="CA232" s="2985" t="str">
        <f>IF(SUM(CA230:CB230)&lt;=BK235,"OK","Trop")</f>
        <v>OK</v>
      </c>
      <c r="CB232" s="2986"/>
      <c r="CC232" s="2985" t="str">
        <f>IF(SUM(CC230:CD230)&lt;=BK235,"OK","Trop")</f>
        <v>OK</v>
      </c>
      <c r="CD232" s="2986"/>
      <c r="CE232" s="412"/>
      <c r="CF232" s="2985" t="str">
        <f>IF(SUM(CF230:CG230)&lt;=CL235,"OK","Trop")</f>
        <v>OK</v>
      </c>
      <c r="CG232" s="2986"/>
      <c r="CH232" s="2985" t="str">
        <f>IF(SUM(CH230:CI230)&lt;=CL235,"OK","Trop")</f>
        <v>OK</v>
      </c>
      <c r="CI232" s="2986"/>
      <c r="CJ232" s="2985" t="str">
        <f>IF(SUM(CJ230:CK230)&lt;=CL235,"OK","Trop")</f>
        <v>OK</v>
      </c>
      <c r="CK232" s="2986"/>
      <c r="CL232" s="2985" t="str">
        <f>IF(SUM(CL230:CM230)&lt;=CL235,"OK","Trop")</f>
        <v>OK</v>
      </c>
      <c r="CM232" s="2986"/>
      <c r="CN232" s="2985" t="str">
        <f>IF(SUM(CN230:CO230)&lt;=CL235,"OK","Trop")</f>
        <v>OK</v>
      </c>
      <c r="CO232" s="2986"/>
      <c r="CP232" s="2985" t="str">
        <f>IF(SUM(CP230:CQ230)&lt;=CL235,"OK","Trop")</f>
        <v>OK</v>
      </c>
      <c r="CQ232" s="2986"/>
      <c r="CR232" s="2985" t="str">
        <f>IF(SUM(CR230:CS230)&lt;=CL235,"OK","Trop")</f>
        <v>OK</v>
      </c>
      <c r="CS232" s="2986"/>
      <c r="CT232" s="2985" t="str">
        <f>IF(SUM(CT230:CU230)&lt;=CL235,"OK","Trop")</f>
        <v>OK</v>
      </c>
      <c r="CU232" s="2986"/>
      <c r="CV232" s="2985" t="str">
        <f>IF(SUM(CV230:CW230)&lt;=CL235,"OK","Trop")</f>
        <v>OK</v>
      </c>
      <c r="CW232" s="2986"/>
      <c r="CX232" s="2985" t="str">
        <f>IF(SUM(CX230:CY230)&lt;=CL235,"OK","Trop")</f>
        <v>OK</v>
      </c>
      <c r="CY232" s="2986"/>
      <c r="CZ232" s="2985" t="str">
        <f>IF(SUM(CZ230:DA230)&lt;=CL235,"OK","Trop")</f>
        <v>OK</v>
      </c>
      <c r="DA232" s="2986"/>
      <c r="DB232" s="2985" t="str">
        <f>IF(SUM(DB230:DC230)&lt;=CL235,"OK","Trop")</f>
        <v>OK</v>
      </c>
      <c r="DC232" s="2986"/>
      <c r="DD232" s="2985" t="str">
        <f>IF(SUM(DD230:DE230)&lt;=CL235,"OK","Trop")</f>
        <v>OK</v>
      </c>
      <c r="DE232" s="2986"/>
      <c r="DF232" s="457" t="s">
        <v>1088</v>
      </c>
      <c r="DG232" s="408"/>
      <c r="DH232" s="408"/>
      <c r="DI232" s="408"/>
      <c r="DJ232" s="270"/>
      <c r="DK232" s="270"/>
      <c r="DL232" s="270"/>
      <c r="DM232" s="270"/>
      <c r="DN232" s="270"/>
      <c r="DO232" s="1122"/>
      <c r="DP232" s="564">
        <v>0</v>
      </c>
      <c r="DQ232" s="200">
        <v>0</v>
      </c>
      <c r="DR232" s="200">
        <v>0</v>
      </c>
      <c r="DS232" s="200">
        <v>0</v>
      </c>
      <c r="DT232" s="200">
        <v>0</v>
      </c>
      <c r="DU232" s="200">
        <v>0</v>
      </c>
      <c r="DV232" s="200">
        <v>0</v>
      </c>
      <c r="DW232" s="907"/>
    </row>
    <row r="233" spans="1:127" ht="15.95" customHeight="1">
      <c r="B233" s="456" t="s">
        <v>1089</v>
      </c>
      <c r="C233" s="3000" t="str">
        <f>IF(C232="OK","",SUM(C230:D230)-I235)</f>
        <v/>
      </c>
      <c r="D233" s="3001"/>
      <c r="E233" s="3000" t="str">
        <f>IF(E232="OK","",SUM(E230:F230)-I235)</f>
        <v/>
      </c>
      <c r="F233" s="3001"/>
      <c r="G233" s="3000" t="str">
        <f>IF(G232="OK","",SUM(G230:H230)-I235)</f>
        <v/>
      </c>
      <c r="H233" s="3001"/>
      <c r="I233" s="3000" t="str">
        <f>IF(I232="OK","",SUM(I230:J230)-I235)</f>
        <v/>
      </c>
      <c r="J233" s="3001"/>
      <c r="K233" s="3000" t="str">
        <f>IF(K232="OK","",SUM(K230:L230)-I235)</f>
        <v/>
      </c>
      <c r="L233" s="3001"/>
      <c r="M233" s="3000" t="str">
        <f>IF(M232="OK","",SUM(M230:N230)-I235)</f>
        <v/>
      </c>
      <c r="N233" s="3001"/>
      <c r="O233" s="3000" t="str">
        <f>IF(O232="OK","",SUM(O230:P230)-I235)</f>
        <v/>
      </c>
      <c r="P233" s="3001"/>
      <c r="Q233" s="3000" t="str">
        <f>IF(Q232="OK","",SUM(Q230:R230)-I235)</f>
        <v/>
      </c>
      <c r="R233" s="3001"/>
      <c r="S233" s="3000" t="str">
        <f>IF(S232="OK","",SUM(S230:T230)-I235)</f>
        <v/>
      </c>
      <c r="T233" s="3001"/>
      <c r="U233" s="3000" t="str">
        <f>IF(U232="OK","",SUM(U230:V230)-I235)</f>
        <v/>
      </c>
      <c r="V233" s="3001"/>
      <c r="W233" s="3000" t="str">
        <f>IF(W232="OK","",SUM(W230:X230)-I235)</f>
        <v/>
      </c>
      <c r="X233" s="3001"/>
      <c r="Y233" s="3000" t="str">
        <f>IF(Y232="OK","",SUM(Y230:Z230)-I235)</f>
        <v/>
      </c>
      <c r="Z233" s="3001"/>
      <c r="AA233" s="3000" t="str">
        <f>IF(AA232="OK","",SUM(AA230:AB230)-I235)</f>
        <v/>
      </c>
      <c r="AB233" s="3001"/>
      <c r="AC233" s="410"/>
      <c r="AD233" s="3000" t="str">
        <f>IF(AD232="OK","",SUM(AD230:AE230)-AJ235)</f>
        <v/>
      </c>
      <c r="AE233" s="3001"/>
      <c r="AF233" s="3000" t="str">
        <f>IF(AF232="OK","",SUM(AF230:AG230)-AJ235)</f>
        <v/>
      </c>
      <c r="AG233" s="3001"/>
      <c r="AH233" s="3000" t="str">
        <f>IF(AH232="OK","",SUM(AH230:AI230)-AJ235)</f>
        <v/>
      </c>
      <c r="AI233" s="3001"/>
      <c r="AJ233" s="3000" t="str">
        <f>IF(AJ232="OK","",SUM(AJ230:AK230)-AJ235)</f>
        <v/>
      </c>
      <c r="AK233" s="3001"/>
      <c r="AL233" s="3000" t="str">
        <f>IF(AL232="OK","",SUM(AL230:AM230)-AJ235)</f>
        <v/>
      </c>
      <c r="AM233" s="3001"/>
      <c r="AN233" s="3000" t="str">
        <f>IF(AN232="OK","",SUM(AN230:AO230)-AJ235)</f>
        <v/>
      </c>
      <c r="AO233" s="3001"/>
      <c r="AP233" s="3000" t="str">
        <f>IF(AP232="OK","",SUM(AP230:AQ230)-AJ235)</f>
        <v/>
      </c>
      <c r="AQ233" s="3001"/>
      <c r="AR233" s="3000" t="str">
        <f>IF(AR232="OK","",SUM(AR230:AS230)-AJ235)</f>
        <v/>
      </c>
      <c r="AS233" s="3001"/>
      <c r="AT233" s="3000" t="str">
        <f>IF(AT232="OK","",SUM(AT230:AU230)-AJ235)</f>
        <v/>
      </c>
      <c r="AU233" s="3001"/>
      <c r="AV233" s="3000" t="str">
        <f>IF(AV232="OK","",SUM(AV230:AW230)-AJ235)</f>
        <v/>
      </c>
      <c r="AW233" s="3001"/>
      <c r="AX233" s="3000" t="str">
        <f>IF(AX232="OK","",SUM(AX230:AY230)-AJ235)</f>
        <v/>
      </c>
      <c r="AY233" s="3001"/>
      <c r="AZ233" s="3000" t="str">
        <f>IF(AZ232="OK","",SUM(AZ230:BA230)-AJ235)</f>
        <v/>
      </c>
      <c r="BA233" s="3001"/>
      <c r="BB233" s="3000" t="str">
        <f>IF(BB232="OK","",SUM(BB230:BC230)-AJ235)</f>
        <v/>
      </c>
      <c r="BC233" s="3001"/>
      <c r="BD233" s="411"/>
      <c r="BE233" s="3000" t="str">
        <f>IF(BE232="OK","",SUM(BE230:BF230)-BK235)</f>
        <v/>
      </c>
      <c r="BF233" s="3001"/>
      <c r="BG233" s="3000" t="str">
        <f>IF(BG232="OK","",SUM(BG230:BH230)-BK235)</f>
        <v/>
      </c>
      <c r="BH233" s="3001"/>
      <c r="BI233" s="3000" t="str">
        <f>IF(BI232="OK","",SUM(BI230:BJ230)-BK235)</f>
        <v/>
      </c>
      <c r="BJ233" s="3001"/>
      <c r="BK233" s="3000" t="str">
        <f>IF(BK232="OK","",SUM(BK230:BL230)-BK235)</f>
        <v/>
      </c>
      <c r="BL233" s="3001"/>
      <c r="BM233" s="3000" t="str">
        <f>IF(BM232="OK","",SUM(BM230:BN230)-BK235)</f>
        <v/>
      </c>
      <c r="BN233" s="3001"/>
      <c r="BO233" s="3000" t="str">
        <f>IF(BO232="OK","",SUM(BO230:BP230)-BK235)</f>
        <v/>
      </c>
      <c r="BP233" s="3001"/>
      <c r="BQ233" s="3000" t="str">
        <f>IF(BQ232="OK","",SUM(BQ230:BR230)-BK235)</f>
        <v/>
      </c>
      <c r="BR233" s="3001"/>
      <c r="BS233" s="3000" t="str">
        <f>IF(BS232="OK","",SUM(BS230:BT230)-BK235)</f>
        <v/>
      </c>
      <c r="BT233" s="3001"/>
      <c r="BU233" s="3000" t="str">
        <f>IF(BU232="OK","",SUM(BU230:BV230)-BK235)</f>
        <v/>
      </c>
      <c r="BV233" s="3001"/>
      <c r="BW233" s="3000" t="str">
        <f>IF(BW232="OK","",SUM(BW230:BX230)-BK235)</f>
        <v/>
      </c>
      <c r="BX233" s="3001"/>
      <c r="BY233" s="3000" t="str">
        <f>IF(BY232="OK","",SUM(BY230:BZ230)-BK235)</f>
        <v/>
      </c>
      <c r="BZ233" s="3001"/>
      <c r="CA233" s="3000" t="str">
        <f>IF(CA232="OK","",SUM(CA230:CB230)-BK235)</f>
        <v/>
      </c>
      <c r="CB233" s="3001"/>
      <c r="CC233" s="3000" t="str">
        <f>IF(CC232="OK","",SUM(CC230:CD230)-BK235)</f>
        <v/>
      </c>
      <c r="CD233" s="3001"/>
      <c r="CE233" s="412"/>
      <c r="CF233" s="3000" t="str">
        <f>IF(CF232="OK","",SUM(CF230:CG230)-CL235)</f>
        <v/>
      </c>
      <c r="CG233" s="3001"/>
      <c r="CH233" s="3000" t="str">
        <f>IF(CH232="OK","",SUM(CH230:CI230)-CL235)</f>
        <v/>
      </c>
      <c r="CI233" s="3001"/>
      <c r="CJ233" s="3000" t="str">
        <f>IF(CJ232="OK","",SUM(CJ230:CK230)-CL235)</f>
        <v/>
      </c>
      <c r="CK233" s="3001"/>
      <c r="CL233" s="3000" t="str">
        <f>IF(CL232="OK","",SUM(CL230:CM230)-CL235)</f>
        <v/>
      </c>
      <c r="CM233" s="3001"/>
      <c r="CN233" s="3000" t="str">
        <f>IF(CN232="OK","",SUM(CN230:CO230)-CL235)</f>
        <v/>
      </c>
      <c r="CO233" s="3001"/>
      <c r="CP233" s="3000" t="str">
        <f>IF(CP232="OK","",SUM(CP230:CQ230)-CL235)</f>
        <v/>
      </c>
      <c r="CQ233" s="3001"/>
      <c r="CR233" s="3000" t="str">
        <f>IF(CR232="OK","",SUM(CR230:CS230)-CL235)</f>
        <v/>
      </c>
      <c r="CS233" s="3001"/>
      <c r="CT233" s="3000" t="str">
        <f>IF(CT232="OK","",SUM(CT230:CU230)-CL235)</f>
        <v/>
      </c>
      <c r="CU233" s="3001"/>
      <c r="CV233" s="3000" t="str">
        <f>IF(CV232="OK","",SUM(CV230:CW230)-CL235)</f>
        <v/>
      </c>
      <c r="CW233" s="3001"/>
      <c r="CX233" s="3000" t="str">
        <f>IF(CX232="OK","",SUM(CX230:CY230)-CL235)</f>
        <v/>
      </c>
      <c r="CY233" s="3001"/>
      <c r="CZ233" s="3000" t="str">
        <f>IF(CZ232="OK","",SUM(CZ230:DA230)-CL235)</f>
        <v/>
      </c>
      <c r="DA233" s="3001"/>
      <c r="DB233" s="3000" t="str">
        <f>IF(DB232="OK","",SUM(DB230:DC230)-CL235)</f>
        <v/>
      </c>
      <c r="DC233" s="3001"/>
      <c r="DD233" s="3000" t="str">
        <f>IF(DD232="OK","",SUM(DD230:DE230)-CL235)</f>
        <v/>
      </c>
      <c r="DE233" s="3001"/>
      <c r="DF233" s="457" t="s">
        <v>1090</v>
      </c>
      <c r="DG233" s="408"/>
      <c r="DH233" s="408"/>
      <c r="DI233" s="408"/>
      <c r="DJ233" s="270"/>
      <c r="DK233" s="270"/>
      <c r="DL233" s="270"/>
      <c r="DM233" s="270"/>
      <c r="DN233" s="270"/>
      <c r="DO233" s="1122"/>
      <c r="DP233" s="564">
        <v>0</v>
      </c>
      <c r="DQ233" s="200">
        <v>0</v>
      </c>
      <c r="DR233" s="200">
        <v>0</v>
      </c>
      <c r="DS233" s="200">
        <v>0</v>
      </c>
      <c r="DT233" s="200">
        <v>0</v>
      </c>
      <c r="DU233" s="200">
        <v>0</v>
      </c>
      <c r="DV233" s="200">
        <v>0</v>
      </c>
      <c r="DW233" s="907"/>
    </row>
    <row r="234" spans="1:127" ht="15.95" customHeight="1">
      <c r="B234" s="624">
        <f>COUNTA(B48:B57)</f>
        <v>8</v>
      </c>
      <c r="C234" s="1124" t="s">
        <v>1091</v>
      </c>
      <c r="D234" s="460"/>
      <c r="E234" s="461"/>
      <c r="F234" s="461"/>
      <c r="G234" s="461"/>
      <c r="H234" s="462"/>
      <c r="I234" s="459" t="s">
        <v>1092</v>
      </c>
      <c r="J234" s="460"/>
      <c r="K234" s="461"/>
      <c r="L234" s="461"/>
      <c r="M234" s="461"/>
      <c r="N234" s="463"/>
      <c r="O234" s="459" t="s">
        <v>1093</v>
      </c>
      <c r="P234" s="461"/>
      <c r="Q234" s="461"/>
      <c r="R234" s="461"/>
      <c r="S234" s="463"/>
      <c r="T234" s="459" t="s">
        <v>1094</v>
      </c>
      <c r="U234" s="464"/>
      <c r="V234" s="461"/>
      <c r="W234" s="461"/>
      <c r="X234" s="461"/>
      <c r="Y234" s="461"/>
      <c r="Z234" s="461"/>
      <c r="AA234" s="461"/>
      <c r="AB234" s="463"/>
      <c r="AC234" s="410"/>
      <c r="AD234" s="1124" t="s">
        <v>1091</v>
      </c>
      <c r="AE234" s="460"/>
      <c r="AF234" s="461"/>
      <c r="AG234" s="461"/>
      <c r="AH234" s="461"/>
      <c r="AI234" s="462"/>
      <c r="AJ234" s="459" t="s">
        <v>1092</v>
      </c>
      <c r="AK234" s="460"/>
      <c r="AL234" s="461"/>
      <c r="AM234" s="461"/>
      <c r="AN234" s="461"/>
      <c r="AO234" s="463"/>
      <c r="AP234" s="459" t="s">
        <v>1093</v>
      </c>
      <c r="AQ234" s="461"/>
      <c r="AR234" s="461"/>
      <c r="AS234" s="461"/>
      <c r="AT234" s="463"/>
      <c r="AU234" s="459" t="s">
        <v>1094</v>
      </c>
      <c r="AV234" s="464"/>
      <c r="AW234" s="461"/>
      <c r="AX234" s="461"/>
      <c r="AY234" s="461"/>
      <c r="AZ234" s="461"/>
      <c r="BA234" s="461"/>
      <c r="BB234" s="461"/>
      <c r="BC234" s="463"/>
      <c r="BD234" s="411"/>
      <c r="BE234" s="1124" t="s">
        <v>1091</v>
      </c>
      <c r="BF234" s="460"/>
      <c r="BG234" s="461"/>
      <c r="BH234" s="461"/>
      <c r="BI234" s="461"/>
      <c r="BJ234" s="462"/>
      <c r="BK234" s="459" t="s">
        <v>1092</v>
      </c>
      <c r="BL234" s="460"/>
      <c r="BM234" s="461"/>
      <c r="BN234" s="461"/>
      <c r="BO234" s="461"/>
      <c r="BP234" s="463"/>
      <c r="BQ234" s="459" t="s">
        <v>1093</v>
      </c>
      <c r="BR234" s="461"/>
      <c r="BS234" s="461"/>
      <c r="BT234" s="461"/>
      <c r="BU234" s="463"/>
      <c r="BV234" s="459" t="s">
        <v>1094</v>
      </c>
      <c r="BW234" s="464"/>
      <c r="BX234" s="461"/>
      <c r="BY234" s="461"/>
      <c r="BZ234" s="461"/>
      <c r="CA234" s="461"/>
      <c r="CB234" s="461"/>
      <c r="CC234" s="461"/>
      <c r="CD234" s="463"/>
      <c r="CE234" s="412"/>
      <c r="CF234" s="1124" t="s">
        <v>1091</v>
      </c>
      <c r="CG234" s="460"/>
      <c r="CH234" s="461"/>
      <c r="CI234" s="461"/>
      <c r="CJ234" s="461"/>
      <c r="CK234" s="462"/>
      <c r="CL234" s="459" t="s">
        <v>1092</v>
      </c>
      <c r="CM234" s="460"/>
      <c r="CN234" s="461"/>
      <c r="CO234" s="461"/>
      <c r="CP234" s="461"/>
      <c r="CQ234" s="463"/>
      <c r="CR234" s="459" t="s">
        <v>1093</v>
      </c>
      <c r="CS234" s="461"/>
      <c r="CT234" s="461"/>
      <c r="CU234" s="461"/>
      <c r="CV234" s="463"/>
      <c r="CW234" s="459" t="s">
        <v>1094</v>
      </c>
      <c r="CX234" s="464"/>
      <c r="CY234" s="461"/>
      <c r="CZ234" s="461"/>
      <c r="DA234" s="461"/>
      <c r="DB234" s="461"/>
      <c r="DC234" s="461"/>
      <c r="DD234" s="461"/>
      <c r="DE234" s="463"/>
      <c r="DF234" s="3209">
        <f>B234</f>
        <v>8</v>
      </c>
      <c r="DG234" s="3210"/>
      <c r="DH234" s="3210"/>
      <c r="DI234" s="625" t="s">
        <v>1095</v>
      </c>
      <c r="DJ234" s="625"/>
      <c r="DK234" s="270">
        <v>0</v>
      </c>
      <c r="DL234" s="270">
        <v>0</v>
      </c>
      <c r="DM234" s="408"/>
      <c r="DN234" s="408"/>
      <c r="DO234" s="1122"/>
      <c r="DP234" s="564">
        <v>0</v>
      </c>
      <c r="DQ234" s="200">
        <v>0</v>
      </c>
      <c r="DR234" s="200">
        <v>0</v>
      </c>
      <c r="DS234" s="200">
        <v>0</v>
      </c>
      <c r="DT234" s="200">
        <v>0</v>
      </c>
      <c r="DU234" s="200">
        <v>0</v>
      </c>
      <c r="DV234" s="200">
        <v>0</v>
      </c>
      <c r="DW234" s="907"/>
    </row>
    <row r="235" spans="1:127" ht="15.95" customHeight="1" thickBot="1">
      <c r="B235" s="466" t="s">
        <v>1096</v>
      </c>
      <c r="C235" s="3198">
        <v>20</v>
      </c>
      <c r="D235" s="3199"/>
      <c r="E235" s="3199"/>
      <c r="F235" s="3199"/>
      <c r="G235" s="3199"/>
      <c r="H235" s="3200"/>
      <c r="I235" s="3201">
        <f>(J228/P228)*C235</f>
        <v>4</v>
      </c>
      <c r="J235" s="3202"/>
      <c r="K235" s="3202"/>
      <c r="L235" s="3202"/>
      <c r="M235" s="3202"/>
      <c r="N235" s="3203"/>
      <c r="O235" s="3201">
        <f>SUM(C230:AB230)</f>
        <v>2</v>
      </c>
      <c r="P235" s="3202"/>
      <c r="Q235" s="3202"/>
      <c r="R235" s="3202"/>
      <c r="S235" s="3203"/>
      <c r="T235" s="3201" t="str">
        <f>IF(O235&lt;=I235,"OK","Trop")</f>
        <v>OK</v>
      </c>
      <c r="U235" s="3202"/>
      <c r="V235" s="3202"/>
      <c r="W235" s="3202"/>
      <c r="X235" s="3202"/>
      <c r="Y235" s="3196" t="str">
        <f>IF(O235&lt;=I235,"",IF(O235&gt;I235,O235-I235))</f>
        <v/>
      </c>
      <c r="Z235" s="3196"/>
      <c r="AA235" s="3196"/>
      <c r="AB235" s="3197"/>
      <c r="AC235" s="410"/>
      <c r="AD235" s="3198">
        <v>20</v>
      </c>
      <c r="AE235" s="3199"/>
      <c r="AF235" s="3199"/>
      <c r="AG235" s="3199"/>
      <c r="AH235" s="3199"/>
      <c r="AI235" s="3200"/>
      <c r="AJ235" s="3201">
        <f>(AK228/AQ228)*AD235</f>
        <v>6</v>
      </c>
      <c r="AK235" s="3202"/>
      <c r="AL235" s="3202"/>
      <c r="AM235" s="3202"/>
      <c r="AN235" s="3202"/>
      <c r="AO235" s="3203"/>
      <c r="AP235" s="3201">
        <f>SUM(AD230:BC230)</f>
        <v>0</v>
      </c>
      <c r="AQ235" s="3202"/>
      <c r="AR235" s="3202"/>
      <c r="AS235" s="3202"/>
      <c r="AT235" s="3203"/>
      <c r="AU235" s="3201" t="str">
        <f>IF(AP235&lt;=AJ235,"OK","Trop")</f>
        <v>OK</v>
      </c>
      <c r="AV235" s="3202"/>
      <c r="AW235" s="3202"/>
      <c r="AX235" s="3202"/>
      <c r="AY235" s="3202"/>
      <c r="AZ235" s="3196" t="str">
        <f>IF(AP235&lt;=AJ235,"",IF(AP235&gt;AJ235,AP235-AJ235))</f>
        <v/>
      </c>
      <c r="BA235" s="3196"/>
      <c r="BB235" s="3196"/>
      <c r="BC235" s="3197"/>
      <c r="BD235" s="411"/>
      <c r="BE235" s="3198">
        <v>20</v>
      </c>
      <c r="BF235" s="3199"/>
      <c r="BG235" s="3199"/>
      <c r="BH235" s="3199"/>
      <c r="BI235" s="3199"/>
      <c r="BJ235" s="3200"/>
      <c r="BK235" s="3201">
        <f>(BL228/BR228)*BE235</f>
        <v>6</v>
      </c>
      <c r="BL235" s="3202"/>
      <c r="BM235" s="3202"/>
      <c r="BN235" s="3202"/>
      <c r="BO235" s="3202"/>
      <c r="BP235" s="3203"/>
      <c r="BQ235" s="3201">
        <f>SUM(BE230:CD230)</f>
        <v>0</v>
      </c>
      <c r="BR235" s="3202"/>
      <c r="BS235" s="3202"/>
      <c r="BT235" s="3202"/>
      <c r="BU235" s="3203"/>
      <c r="BV235" s="3201" t="str">
        <f>IF(BQ235&lt;=BK235,"OK","Trop")</f>
        <v>OK</v>
      </c>
      <c r="BW235" s="3202"/>
      <c r="BX235" s="3202"/>
      <c r="BY235" s="3202"/>
      <c r="BZ235" s="3202"/>
      <c r="CA235" s="3196" t="str">
        <f>IF(BQ235&lt;=BK235,"",IF(BQ235&gt;BK235,BQ235-BK235))</f>
        <v/>
      </c>
      <c r="CB235" s="3196"/>
      <c r="CC235" s="3196"/>
      <c r="CD235" s="3197"/>
      <c r="CE235" s="412"/>
      <c r="CF235" s="3198">
        <v>40</v>
      </c>
      <c r="CG235" s="3199"/>
      <c r="CH235" s="3199"/>
      <c r="CI235" s="3199"/>
      <c r="CJ235" s="3199"/>
      <c r="CK235" s="3200"/>
      <c r="CL235" s="3201">
        <f>(CM228/CS228)*CF235</f>
        <v>8</v>
      </c>
      <c r="CM235" s="3202"/>
      <c r="CN235" s="3202"/>
      <c r="CO235" s="3202"/>
      <c r="CP235" s="3202"/>
      <c r="CQ235" s="3203"/>
      <c r="CR235" s="3201">
        <f>SUM(CF230:DE230)</f>
        <v>0</v>
      </c>
      <c r="CS235" s="3202"/>
      <c r="CT235" s="3202"/>
      <c r="CU235" s="3202"/>
      <c r="CV235" s="3203"/>
      <c r="CW235" s="3201" t="str">
        <f>IF(CR235&lt;=CL235,"OK","Trop")</f>
        <v>OK</v>
      </c>
      <c r="CX235" s="3202"/>
      <c r="CY235" s="3202"/>
      <c r="CZ235" s="3202"/>
      <c r="DA235" s="3202"/>
      <c r="DB235" s="3196" t="str">
        <f>IF(CR235&lt;=CL235,"",IF(CR235&gt;CL235,CR235-CL235))</f>
        <v/>
      </c>
      <c r="DC235" s="3196"/>
      <c r="DD235" s="3196"/>
      <c r="DE235" s="3197"/>
      <c r="DF235" s="1125" t="s">
        <v>1164</v>
      </c>
      <c r="DG235" s="1126"/>
      <c r="DH235" s="1126"/>
      <c r="DI235" s="1126"/>
      <c r="DJ235" s="1126"/>
      <c r="DK235" s="1126"/>
      <c r="DL235" s="1126"/>
      <c r="DM235" s="1126"/>
      <c r="DN235" s="1126"/>
      <c r="DO235" s="1127"/>
      <c r="DP235" s="564">
        <v>0</v>
      </c>
      <c r="DQ235" s="200">
        <v>0</v>
      </c>
      <c r="DR235" s="200">
        <v>0</v>
      </c>
      <c r="DS235" s="200">
        <v>0</v>
      </c>
      <c r="DT235" s="200">
        <v>0</v>
      </c>
      <c r="DU235" s="200">
        <v>0</v>
      </c>
      <c r="DV235" s="200">
        <v>0</v>
      </c>
      <c r="DW235" s="907"/>
    </row>
    <row r="236" spans="1:127" ht="15.95" customHeight="1">
      <c r="A236" s="961"/>
      <c r="B236" s="1128"/>
      <c r="C236" s="1086"/>
      <c r="D236" s="1086"/>
      <c r="E236" s="1086"/>
      <c r="F236" s="1086"/>
      <c r="G236" s="1086"/>
      <c r="H236" s="1086"/>
      <c r="I236" s="1086"/>
      <c r="J236" s="1086"/>
      <c r="K236" s="1086"/>
      <c r="L236" s="1086"/>
      <c r="M236" s="1086"/>
      <c r="N236" s="1086"/>
      <c r="O236" s="1086"/>
      <c r="P236" s="1086"/>
      <c r="Q236" s="1086"/>
      <c r="R236" s="1086"/>
      <c r="S236" s="1086"/>
      <c r="T236" s="1086"/>
      <c r="U236" s="1086"/>
      <c r="V236" s="1086"/>
      <c r="W236" s="1086"/>
      <c r="X236" s="1086"/>
      <c r="Y236" s="1086"/>
      <c r="Z236" s="1086"/>
      <c r="AA236" s="1086"/>
      <c r="AB236" s="1086"/>
      <c r="AC236" s="1086"/>
      <c r="AD236" s="1086"/>
      <c r="AE236" s="1086"/>
      <c r="AF236" s="1086"/>
      <c r="AG236" s="1086"/>
      <c r="AH236" s="1086"/>
      <c r="AI236" s="1086"/>
      <c r="AJ236" s="1086"/>
      <c r="AK236" s="1086"/>
      <c r="AL236" s="1086"/>
      <c r="AM236" s="1086"/>
      <c r="AN236" s="1086"/>
      <c r="AO236" s="1086"/>
      <c r="AP236" s="1086"/>
      <c r="AQ236" s="1086"/>
      <c r="AR236" s="1086"/>
      <c r="AS236" s="1086"/>
      <c r="AT236" s="1086"/>
      <c r="AU236" s="1086"/>
      <c r="AV236" s="1086"/>
      <c r="AW236" s="1086"/>
      <c r="AX236" s="1086"/>
      <c r="AY236" s="1086"/>
      <c r="AZ236" s="1086"/>
      <c r="BA236" s="1086"/>
      <c r="BB236" s="1086"/>
      <c r="BC236" s="1086"/>
      <c r="BD236" s="1086"/>
      <c r="BE236" s="1086"/>
      <c r="BF236" s="1086"/>
      <c r="BG236" s="1086"/>
      <c r="BH236" s="1086"/>
      <c r="BI236" s="1086"/>
      <c r="BJ236" s="1086"/>
      <c r="BK236" s="1086"/>
      <c r="BL236" s="1086"/>
      <c r="BM236" s="1086"/>
      <c r="BN236" s="1086"/>
      <c r="BO236" s="1086"/>
      <c r="BP236" s="1086"/>
      <c r="BQ236" s="1086"/>
      <c r="BR236" s="1086"/>
      <c r="BS236" s="1086"/>
      <c r="BT236" s="1086"/>
      <c r="BU236" s="1086"/>
      <c r="BV236" s="1086"/>
      <c r="BW236" s="1086"/>
      <c r="BX236" s="1086"/>
      <c r="BY236" s="1086"/>
      <c r="BZ236" s="1086"/>
      <c r="CA236" s="1086"/>
      <c r="CB236" s="1086"/>
      <c r="CC236" s="1086"/>
      <c r="CD236" s="1086"/>
      <c r="CE236" s="1086"/>
      <c r="CF236" s="1086"/>
      <c r="CG236" s="1086"/>
      <c r="CH236" s="1086"/>
      <c r="CI236" s="1086"/>
      <c r="CJ236" s="1086"/>
      <c r="CK236" s="1086"/>
      <c r="CL236" s="1086"/>
      <c r="CM236" s="1086"/>
      <c r="CN236" s="1086"/>
      <c r="CO236" s="1086"/>
      <c r="CP236" s="1086"/>
      <c r="CQ236" s="1086"/>
      <c r="CR236" s="1086"/>
      <c r="CS236" s="1086"/>
      <c r="CT236" s="1086"/>
      <c r="CU236" s="1086"/>
      <c r="CV236" s="1086"/>
      <c r="CW236" s="1086"/>
      <c r="CX236" s="1086"/>
      <c r="CY236" s="1086"/>
      <c r="CZ236" s="1086"/>
      <c r="DA236" s="1086"/>
      <c r="DB236" s="1086"/>
      <c r="DC236" s="1086"/>
      <c r="DD236" s="1086"/>
      <c r="DE236" s="1086"/>
      <c r="DF236" s="1086"/>
      <c r="DG236" s="1086"/>
      <c r="DI236" s="564">
        <v>0</v>
      </c>
      <c r="DJ236" s="564">
        <v>0</v>
      </c>
      <c r="DK236" s="564">
        <v>0</v>
      </c>
      <c r="DL236" s="564">
        <v>0</v>
      </c>
      <c r="DM236" s="395"/>
      <c r="DN236" s="395"/>
      <c r="DO236" s="395"/>
      <c r="DP236" s="564">
        <v>0</v>
      </c>
      <c r="DQ236" s="200">
        <v>0</v>
      </c>
      <c r="DR236" s="200">
        <v>0</v>
      </c>
      <c r="DS236" s="200">
        <v>0</v>
      </c>
      <c r="DT236" s="200">
        <v>0</v>
      </c>
      <c r="DU236" s="200">
        <v>0</v>
      </c>
      <c r="DV236" s="200">
        <v>0</v>
      </c>
      <c r="DW236" s="907"/>
    </row>
    <row r="237" spans="1:127" ht="21" customHeight="1">
      <c r="B237" s="3858" t="s">
        <v>1130</v>
      </c>
      <c r="C237" s="3859"/>
      <c r="D237" s="3859"/>
      <c r="E237" s="3859"/>
      <c r="F237" s="3859"/>
      <c r="G237" s="3859"/>
      <c r="H237" s="3859"/>
      <c r="I237" s="3859"/>
      <c r="J237" s="3859"/>
      <c r="K237" s="3859"/>
      <c r="L237" s="3859"/>
      <c r="M237" s="3859"/>
      <c r="N237" s="3859"/>
      <c r="O237" s="3859"/>
      <c r="P237" s="3859"/>
      <c r="Q237" s="3859"/>
      <c r="R237" s="3859"/>
      <c r="S237" s="3859"/>
      <c r="T237" s="3859"/>
      <c r="U237" s="3859"/>
      <c r="V237" s="3859"/>
      <c r="W237" s="3859"/>
      <c r="X237" s="3859"/>
      <c r="Y237" s="3859"/>
      <c r="Z237" s="3859"/>
      <c r="AA237" s="3859"/>
      <c r="AB237" s="3859"/>
      <c r="AC237" s="3859"/>
      <c r="AD237" s="3859"/>
      <c r="AE237" s="3859"/>
      <c r="AF237" s="3859"/>
      <c r="AG237" s="3859"/>
      <c r="AH237" s="3859"/>
      <c r="AI237" s="3859"/>
      <c r="AJ237" s="3859"/>
      <c r="AK237" s="3859"/>
      <c r="AL237" s="3859"/>
      <c r="AM237" s="3859"/>
      <c r="AN237" s="3859"/>
      <c r="AO237" s="3859"/>
      <c r="AP237" s="3859"/>
      <c r="AQ237" s="3859"/>
      <c r="AR237" s="3859"/>
      <c r="AS237" s="3859"/>
      <c r="AT237" s="3859"/>
      <c r="AU237" s="3859"/>
      <c r="AV237" s="3859"/>
      <c r="AW237" s="3859"/>
      <c r="AX237" s="3859"/>
      <c r="AY237" s="3859"/>
      <c r="AZ237" s="3859"/>
      <c r="BA237" s="3859"/>
      <c r="BB237" s="3859"/>
      <c r="BC237" s="3859"/>
      <c r="BD237" s="3859"/>
      <c r="BE237" s="3859"/>
      <c r="BF237" s="3859"/>
      <c r="BG237" s="3859"/>
      <c r="BH237" s="3859"/>
      <c r="BI237" s="3859"/>
      <c r="BJ237" s="3859"/>
      <c r="BK237" s="3859"/>
      <c r="BL237" s="3859"/>
      <c r="BM237" s="3859"/>
      <c r="BN237" s="3859"/>
      <c r="BO237" s="3859"/>
      <c r="BP237" s="3859"/>
      <c r="BQ237" s="3859"/>
      <c r="BR237" s="3859"/>
      <c r="BS237" s="3859"/>
      <c r="BT237" s="3859"/>
      <c r="BU237" s="3859"/>
      <c r="BV237" s="3859"/>
      <c r="BW237" s="3859"/>
      <c r="BX237" s="3859"/>
      <c r="BY237" s="3859"/>
      <c r="BZ237" s="3859"/>
      <c r="CA237" s="3859"/>
      <c r="CB237" s="3859"/>
      <c r="CC237" s="3859"/>
      <c r="CD237" s="3859"/>
      <c r="CE237" s="3859"/>
      <c r="CF237" s="3859"/>
      <c r="CG237" s="3859"/>
      <c r="CH237" s="3859"/>
      <c r="CI237" s="3859"/>
      <c r="CJ237" s="3859"/>
      <c r="CK237" s="3859"/>
      <c r="CL237" s="3859"/>
      <c r="CM237" s="3859"/>
      <c r="CN237" s="3859"/>
      <c r="CO237" s="3859"/>
      <c r="CP237" s="3859"/>
      <c r="CQ237" s="3859"/>
      <c r="CR237" s="3400" t="s">
        <v>1163</v>
      </c>
      <c r="CS237" s="3400"/>
      <c r="CT237" s="3400"/>
      <c r="CU237" s="3400"/>
      <c r="CV237" s="3400"/>
      <c r="CW237" s="3400"/>
      <c r="CX237" s="3400"/>
      <c r="CY237" s="3400"/>
      <c r="CZ237" s="3400"/>
      <c r="DA237" s="3400"/>
      <c r="DB237" s="3400"/>
      <c r="DC237" s="3400"/>
      <c r="DD237" s="3400"/>
      <c r="DE237" s="3400"/>
      <c r="DF237" s="3400">
        <f>ROW(DE63)</f>
        <v>63</v>
      </c>
      <c r="DG237" s="3400" t="s">
        <v>1124</v>
      </c>
      <c r="DH237" s="3400">
        <f>ROW(DE79)</f>
        <v>79</v>
      </c>
      <c r="DI237" s="3442" t="str">
        <f>B237</f>
        <v>FÉCULENTS  moins de 20 g de sucres par portion</v>
      </c>
      <c r="DJ237" s="3442"/>
      <c r="DK237" s="3442"/>
      <c r="DL237" s="3442"/>
      <c r="DM237" s="3442"/>
      <c r="DN237" s="3442"/>
      <c r="DO237" s="3443"/>
      <c r="DP237" s="564">
        <v>0</v>
      </c>
      <c r="DQ237" s="200">
        <v>0</v>
      </c>
      <c r="DR237" s="200">
        <v>0</v>
      </c>
      <c r="DS237" s="200">
        <v>0</v>
      </c>
      <c r="DT237" s="200">
        <v>0</v>
      </c>
      <c r="DU237" s="200">
        <v>0</v>
      </c>
      <c r="DV237" s="200">
        <v>0</v>
      </c>
      <c r="DW237" s="907"/>
    </row>
    <row r="238" spans="1:127" ht="21" customHeight="1">
      <c r="B238" s="3860"/>
      <c r="C238" s="3861"/>
      <c r="D238" s="3861"/>
      <c r="E238" s="3861"/>
      <c r="F238" s="3861"/>
      <c r="G238" s="3861"/>
      <c r="H238" s="3861"/>
      <c r="I238" s="3861"/>
      <c r="J238" s="3861"/>
      <c r="K238" s="3861"/>
      <c r="L238" s="3861"/>
      <c r="M238" s="3861"/>
      <c r="N238" s="3861"/>
      <c r="O238" s="3861"/>
      <c r="P238" s="3861"/>
      <c r="Q238" s="3861"/>
      <c r="R238" s="3861"/>
      <c r="S238" s="3861"/>
      <c r="T238" s="3861"/>
      <c r="U238" s="3861"/>
      <c r="V238" s="3861"/>
      <c r="W238" s="3861"/>
      <c r="X238" s="3861"/>
      <c r="Y238" s="3861"/>
      <c r="Z238" s="3861"/>
      <c r="AA238" s="3861"/>
      <c r="AB238" s="3861"/>
      <c r="AC238" s="3861"/>
      <c r="AD238" s="3861"/>
      <c r="AE238" s="3861"/>
      <c r="AF238" s="3861"/>
      <c r="AG238" s="3861"/>
      <c r="AH238" s="3861"/>
      <c r="AI238" s="3861"/>
      <c r="AJ238" s="3861"/>
      <c r="AK238" s="3861"/>
      <c r="AL238" s="3861"/>
      <c r="AM238" s="3861"/>
      <c r="AN238" s="3861"/>
      <c r="AO238" s="3861"/>
      <c r="AP238" s="3861"/>
      <c r="AQ238" s="3861"/>
      <c r="AR238" s="3861"/>
      <c r="AS238" s="3861"/>
      <c r="AT238" s="3861"/>
      <c r="AU238" s="3861"/>
      <c r="AV238" s="3861"/>
      <c r="AW238" s="3861"/>
      <c r="AX238" s="3861"/>
      <c r="AY238" s="3861"/>
      <c r="AZ238" s="3861"/>
      <c r="BA238" s="3861"/>
      <c r="BB238" s="3861"/>
      <c r="BC238" s="3861"/>
      <c r="BD238" s="3861"/>
      <c r="BE238" s="3861"/>
      <c r="BF238" s="3861"/>
      <c r="BG238" s="3861"/>
      <c r="BH238" s="3861"/>
      <c r="BI238" s="3861"/>
      <c r="BJ238" s="3861"/>
      <c r="BK238" s="3861"/>
      <c r="BL238" s="3861"/>
      <c r="BM238" s="3861"/>
      <c r="BN238" s="3861"/>
      <c r="BO238" s="3861"/>
      <c r="BP238" s="3861"/>
      <c r="BQ238" s="3861"/>
      <c r="BR238" s="3861"/>
      <c r="BS238" s="3861"/>
      <c r="BT238" s="3861"/>
      <c r="BU238" s="3861"/>
      <c r="BV238" s="3861"/>
      <c r="BW238" s="3861"/>
      <c r="BX238" s="3861"/>
      <c r="BY238" s="3861"/>
      <c r="BZ238" s="3861"/>
      <c r="CA238" s="3861"/>
      <c r="CB238" s="3861"/>
      <c r="CC238" s="3861"/>
      <c r="CD238" s="3861"/>
      <c r="CE238" s="3861"/>
      <c r="CF238" s="3861"/>
      <c r="CG238" s="3861"/>
      <c r="CH238" s="3861"/>
      <c r="CI238" s="3861"/>
      <c r="CJ238" s="3861"/>
      <c r="CK238" s="3861"/>
      <c r="CL238" s="3861"/>
      <c r="CM238" s="3861"/>
      <c r="CN238" s="3861"/>
      <c r="CO238" s="3861"/>
      <c r="CP238" s="3861"/>
      <c r="CQ238" s="3861"/>
      <c r="CR238" s="3441"/>
      <c r="CS238" s="3441"/>
      <c r="CT238" s="3441"/>
      <c r="CU238" s="3441"/>
      <c r="CV238" s="3441"/>
      <c r="CW238" s="3441"/>
      <c r="CX238" s="3441"/>
      <c r="CY238" s="3441"/>
      <c r="CZ238" s="3441"/>
      <c r="DA238" s="3441"/>
      <c r="DB238" s="3441"/>
      <c r="DC238" s="3441"/>
      <c r="DD238" s="3441"/>
      <c r="DE238" s="3441"/>
      <c r="DF238" s="3441"/>
      <c r="DG238" s="3441"/>
      <c r="DH238" s="3441"/>
      <c r="DI238" s="3444"/>
      <c r="DJ238" s="3444"/>
      <c r="DK238" s="3444"/>
      <c r="DL238" s="3444"/>
      <c r="DM238" s="3444"/>
      <c r="DN238" s="3444"/>
      <c r="DO238" s="3445"/>
      <c r="DP238" s="564">
        <v>0</v>
      </c>
      <c r="DQ238" s="200">
        <v>0</v>
      </c>
      <c r="DR238" s="200">
        <v>0</v>
      </c>
      <c r="DS238" s="200">
        <v>0</v>
      </c>
      <c r="DT238" s="200">
        <v>0</v>
      </c>
      <c r="DU238" s="200">
        <v>0</v>
      </c>
      <c r="DV238" s="200">
        <v>0</v>
      </c>
      <c r="DW238" s="907"/>
    </row>
    <row r="239" spans="1:127" ht="15.95" customHeight="1">
      <c r="B239" s="444" t="s">
        <v>1080</v>
      </c>
      <c r="C239" s="1108" t="s">
        <v>1076</v>
      </c>
      <c r="D239" s="1109"/>
      <c r="E239" s="1109"/>
      <c r="F239" s="1109"/>
      <c r="G239" s="1109"/>
      <c r="H239" s="1109"/>
      <c r="I239" s="1110" t="s">
        <v>1081</v>
      </c>
      <c r="J239" s="3185">
        <v>4</v>
      </c>
      <c r="K239" s="3185"/>
      <c r="L239" s="1109" t="s">
        <v>1082</v>
      </c>
      <c r="M239" s="1109"/>
      <c r="N239" s="1111"/>
      <c r="O239" s="1111"/>
      <c r="P239" s="3186">
        <v>20</v>
      </c>
      <c r="Q239" s="3186"/>
      <c r="R239" s="1109" t="s">
        <v>1083</v>
      </c>
      <c r="S239" s="1112"/>
      <c r="T239" s="1109"/>
      <c r="U239" s="1109"/>
      <c r="V239" s="1109"/>
      <c r="W239" s="1109"/>
      <c r="X239" s="1109"/>
      <c r="Y239" s="1109"/>
      <c r="Z239" s="1109"/>
      <c r="AA239" s="1109"/>
      <c r="AB239" s="1113"/>
      <c r="AC239" s="410"/>
      <c r="AD239" s="1108"/>
      <c r="AE239" s="1109"/>
      <c r="AF239" s="1109"/>
      <c r="AG239" s="1109"/>
      <c r="AH239" s="1109"/>
      <c r="AI239" s="1109"/>
      <c r="AJ239" s="1110" t="s">
        <v>1081</v>
      </c>
      <c r="AK239" s="3185">
        <v>6</v>
      </c>
      <c r="AL239" s="3185"/>
      <c r="AM239" s="1109" t="s">
        <v>1082</v>
      </c>
      <c r="AN239" s="1109"/>
      <c r="AO239" s="1111"/>
      <c r="AP239" s="1111"/>
      <c r="AQ239" s="3186">
        <v>20</v>
      </c>
      <c r="AR239" s="3186"/>
      <c r="AS239" s="1109" t="s">
        <v>1083</v>
      </c>
      <c r="AT239" s="1112"/>
      <c r="AU239" s="1109"/>
      <c r="AV239" s="1109"/>
      <c r="AW239" s="1109"/>
      <c r="AX239" s="1109"/>
      <c r="AY239" s="1109"/>
      <c r="AZ239" s="1109"/>
      <c r="BA239" s="1109"/>
      <c r="BB239" s="1109"/>
      <c r="BC239" s="1113"/>
      <c r="BD239" s="411"/>
      <c r="BE239" s="1108"/>
      <c r="BF239" s="1109"/>
      <c r="BG239" s="1109"/>
      <c r="BH239" s="1109"/>
      <c r="BI239" s="1109"/>
      <c r="BJ239" s="1109"/>
      <c r="BK239" s="1110" t="s">
        <v>1081</v>
      </c>
      <c r="BL239" s="3185">
        <v>6</v>
      </c>
      <c r="BM239" s="3185"/>
      <c r="BN239" s="1109" t="s">
        <v>1082</v>
      </c>
      <c r="BO239" s="1109"/>
      <c r="BP239" s="1111"/>
      <c r="BQ239" s="1111"/>
      <c r="BR239" s="3186">
        <v>20</v>
      </c>
      <c r="BS239" s="3186"/>
      <c r="BT239" s="1109" t="s">
        <v>1083</v>
      </c>
      <c r="BU239" s="1112"/>
      <c r="BV239" s="1109"/>
      <c r="BW239" s="1109"/>
      <c r="BX239" s="1109"/>
      <c r="BY239" s="1109"/>
      <c r="BZ239" s="1109"/>
      <c r="CA239" s="1109"/>
      <c r="CB239" s="1109"/>
      <c r="CC239" s="1109"/>
      <c r="CD239" s="1113"/>
      <c r="CE239" s="412"/>
      <c r="CF239" s="1108"/>
      <c r="CG239" s="1109"/>
      <c r="CH239" s="1109"/>
      <c r="CI239" s="1109"/>
      <c r="CJ239" s="1109"/>
      <c r="CK239" s="1109"/>
      <c r="CL239" s="1110" t="s">
        <v>1081</v>
      </c>
      <c r="CM239" s="3185">
        <v>4</v>
      </c>
      <c r="CN239" s="3185"/>
      <c r="CO239" s="1109" t="s">
        <v>1082</v>
      </c>
      <c r="CP239" s="1109"/>
      <c r="CQ239" s="1111"/>
      <c r="CR239" s="1111"/>
      <c r="CS239" s="3186">
        <v>20</v>
      </c>
      <c r="CT239" s="3186"/>
      <c r="CU239" s="1109" t="s">
        <v>1083</v>
      </c>
      <c r="CV239" s="1112"/>
      <c r="CW239" s="1109"/>
      <c r="CX239" s="1109"/>
      <c r="CY239" s="1109"/>
      <c r="CZ239" s="1109"/>
      <c r="DA239" s="1109"/>
      <c r="DB239" s="1109"/>
      <c r="DC239" s="1109"/>
      <c r="DD239" s="1109"/>
      <c r="DE239" s="1113"/>
      <c r="DF239" s="1114" t="s">
        <v>1084</v>
      </c>
      <c r="DG239" s="1115"/>
      <c r="DH239" s="1116"/>
      <c r="DI239" s="1116"/>
      <c r="DJ239" s="1117"/>
      <c r="DK239" s="1117"/>
      <c r="DL239" s="1117"/>
      <c r="DM239" s="1117"/>
      <c r="DN239" s="1117"/>
      <c r="DO239" s="1118"/>
      <c r="DP239" s="564">
        <v>0</v>
      </c>
      <c r="DQ239" s="200">
        <v>0</v>
      </c>
      <c r="DR239" s="200">
        <v>0</v>
      </c>
      <c r="DS239" s="200">
        <v>0</v>
      </c>
      <c r="DT239" s="200">
        <v>0</v>
      </c>
      <c r="DU239" s="200">
        <v>0</v>
      </c>
      <c r="DV239" s="200">
        <v>0</v>
      </c>
      <c r="DW239" s="907"/>
    </row>
    <row r="240" spans="1:127" ht="13.5" customHeight="1">
      <c r="B240" s="413" t="s">
        <v>205</v>
      </c>
      <c r="C240" s="414" t="s">
        <v>66</v>
      </c>
      <c r="D240" s="415" t="s">
        <v>77</v>
      </c>
      <c r="E240" s="414" t="s">
        <v>66</v>
      </c>
      <c r="F240" s="415" t="s">
        <v>77</v>
      </c>
      <c r="G240" s="414" t="s">
        <v>66</v>
      </c>
      <c r="H240" s="415" t="s">
        <v>77</v>
      </c>
      <c r="I240" s="414" t="s">
        <v>66</v>
      </c>
      <c r="J240" s="415" t="s">
        <v>77</v>
      </c>
      <c r="K240" s="414" t="s">
        <v>66</v>
      </c>
      <c r="L240" s="415" t="s">
        <v>77</v>
      </c>
      <c r="M240" s="414" t="s">
        <v>66</v>
      </c>
      <c r="N240" s="415" t="s">
        <v>77</v>
      </c>
      <c r="O240" s="414" t="s">
        <v>66</v>
      </c>
      <c r="P240" s="415" t="s">
        <v>77</v>
      </c>
      <c r="Q240" s="414" t="s">
        <v>66</v>
      </c>
      <c r="R240" s="415" t="s">
        <v>77</v>
      </c>
      <c r="S240" s="414" t="s">
        <v>66</v>
      </c>
      <c r="T240" s="415" t="s">
        <v>77</v>
      </c>
      <c r="U240" s="414" t="s">
        <v>66</v>
      </c>
      <c r="V240" s="415" t="s">
        <v>77</v>
      </c>
      <c r="W240" s="414" t="s">
        <v>66</v>
      </c>
      <c r="X240" s="415" t="s">
        <v>77</v>
      </c>
      <c r="Y240" s="414" t="s">
        <v>66</v>
      </c>
      <c r="Z240" s="415" t="s">
        <v>77</v>
      </c>
      <c r="AA240" s="414" t="s">
        <v>66</v>
      </c>
      <c r="AB240" s="416" t="s">
        <v>77</v>
      </c>
      <c r="AC240" s="410"/>
      <c r="AD240" s="417" t="s">
        <v>66</v>
      </c>
      <c r="AE240" s="415" t="s">
        <v>77</v>
      </c>
      <c r="AF240" s="418" t="s">
        <v>66</v>
      </c>
      <c r="AG240" s="415" t="s">
        <v>77</v>
      </c>
      <c r="AH240" s="418" t="s">
        <v>66</v>
      </c>
      <c r="AI240" s="415" t="s">
        <v>77</v>
      </c>
      <c r="AJ240" s="418" t="s">
        <v>66</v>
      </c>
      <c r="AK240" s="415" t="s">
        <v>77</v>
      </c>
      <c r="AL240" s="418" t="s">
        <v>66</v>
      </c>
      <c r="AM240" s="415" t="s">
        <v>77</v>
      </c>
      <c r="AN240" s="418" t="s">
        <v>66</v>
      </c>
      <c r="AO240" s="415" t="s">
        <v>77</v>
      </c>
      <c r="AP240" s="418" t="s">
        <v>66</v>
      </c>
      <c r="AQ240" s="415" t="s">
        <v>77</v>
      </c>
      <c r="AR240" s="418" t="s">
        <v>66</v>
      </c>
      <c r="AS240" s="415" t="s">
        <v>77</v>
      </c>
      <c r="AT240" s="418" t="s">
        <v>66</v>
      </c>
      <c r="AU240" s="415" t="s">
        <v>77</v>
      </c>
      <c r="AV240" s="418" t="s">
        <v>66</v>
      </c>
      <c r="AW240" s="415" t="s">
        <v>77</v>
      </c>
      <c r="AX240" s="418" t="s">
        <v>66</v>
      </c>
      <c r="AY240" s="415" t="s">
        <v>77</v>
      </c>
      <c r="AZ240" s="418" t="s">
        <v>66</v>
      </c>
      <c r="BA240" s="415" t="s">
        <v>77</v>
      </c>
      <c r="BB240" s="418" t="s">
        <v>66</v>
      </c>
      <c r="BC240" s="416" t="s">
        <v>77</v>
      </c>
      <c r="BD240" s="411"/>
      <c r="BE240" s="419" t="s">
        <v>66</v>
      </c>
      <c r="BF240" s="415" t="s">
        <v>77</v>
      </c>
      <c r="BG240" s="420" t="s">
        <v>66</v>
      </c>
      <c r="BH240" s="415" t="s">
        <v>77</v>
      </c>
      <c r="BI240" s="420" t="s">
        <v>66</v>
      </c>
      <c r="BJ240" s="415" t="s">
        <v>77</v>
      </c>
      <c r="BK240" s="420" t="s">
        <v>66</v>
      </c>
      <c r="BL240" s="415" t="s">
        <v>77</v>
      </c>
      <c r="BM240" s="420" t="s">
        <v>66</v>
      </c>
      <c r="BN240" s="415" t="s">
        <v>77</v>
      </c>
      <c r="BO240" s="420" t="s">
        <v>66</v>
      </c>
      <c r="BP240" s="415" t="s">
        <v>77</v>
      </c>
      <c r="BQ240" s="420" t="s">
        <v>66</v>
      </c>
      <c r="BR240" s="415" t="s">
        <v>77</v>
      </c>
      <c r="BS240" s="420" t="s">
        <v>66</v>
      </c>
      <c r="BT240" s="415" t="s">
        <v>77</v>
      </c>
      <c r="BU240" s="420" t="s">
        <v>66</v>
      </c>
      <c r="BV240" s="415" t="s">
        <v>77</v>
      </c>
      <c r="BW240" s="420" t="s">
        <v>66</v>
      </c>
      <c r="BX240" s="415" t="s">
        <v>77</v>
      </c>
      <c r="BY240" s="420" t="s">
        <v>66</v>
      </c>
      <c r="BZ240" s="415" t="s">
        <v>77</v>
      </c>
      <c r="CA240" s="420" t="s">
        <v>66</v>
      </c>
      <c r="CB240" s="415" t="s">
        <v>77</v>
      </c>
      <c r="CC240" s="420" t="s">
        <v>66</v>
      </c>
      <c r="CD240" s="416" t="s">
        <v>77</v>
      </c>
      <c r="CE240" s="412"/>
      <c r="CF240" s="421" t="s">
        <v>66</v>
      </c>
      <c r="CG240" s="415" t="s">
        <v>77</v>
      </c>
      <c r="CH240" s="422" t="s">
        <v>66</v>
      </c>
      <c r="CI240" s="415" t="s">
        <v>77</v>
      </c>
      <c r="CJ240" s="422" t="s">
        <v>66</v>
      </c>
      <c r="CK240" s="415" t="s">
        <v>77</v>
      </c>
      <c r="CL240" s="422" t="s">
        <v>66</v>
      </c>
      <c r="CM240" s="415" t="s">
        <v>77</v>
      </c>
      <c r="CN240" s="422" t="s">
        <v>66</v>
      </c>
      <c r="CO240" s="415" t="s">
        <v>77</v>
      </c>
      <c r="CP240" s="422" t="s">
        <v>66</v>
      </c>
      <c r="CQ240" s="415" t="s">
        <v>77</v>
      </c>
      <c r="CR240" s="422" t="s">
        <v>66</v>
      </c>
      <c r="CS240" s="415" t="s">
        <v>77</v>
      </c>
      <c r="CT240" s="422" t="s">
        <v>66</v>
      </c>
      <c r="CU240" s="415" t="s">
        <v>77</v>
      </c>
      <c r="CV240" s="422" t="s">
        <v>66</v>
      </c>
      <c r="CW240" s="415" t="s">
        <v>77</v>
      </c>
      <c r="CX240" s="422" t="s">
        <v>66</v>
      </c>
      <c r="CY240" s="415" t="s">
        <v>77</v>
      </c>
      <c r="CZ240" s="422" t="s">
        <v>66</v>
      </c>
      <c r="DA240" s="415" t="s">
        <v>77</v>
      </c>
      <c r="DB240" s="422" t="s">
        <v>66</v>
      </c>
      <c r="DC240" s="415" t="s">
        <v>77</v>
      </c>
      <c r="DD240" s="422" t="s">
        <v>66</v>
      </c>
      <c r="DE240" s="416" t="s">
        <v>77</v>
      </c>
      <c r="DF240" s="1119" t="s">
        <v>922</v>
      </c>
      <c r="DG240" s="1120"/>
      <c r="DH240" s="1120"/>
      <c r="DI240" s="1120"/>
      <c r="DJ240" s="1120"/>
      <c r="DK240" s="1120"/>
      <c r="DL240" s="1120"/>
      <c r="DM240" s="1120"/>
      <c r="DN240" s="1120"/>
      <c r="DO240" s="1121"/>
      <c r="DP240" s="564">
        <v>0</v>
      </c>
      <c r="DQ240" s="200">
        <v>0</v>
      </c>
      <c r="DR240" s="200">
        <v>0</v>
      </c>
      <c r="DS240" s="200">
        <v>0</v>
      </c>
      <c r="DT240" s="200">
        <v>0</v>
      </c>
      <c r="DU240" s="200">
        <v>0</v>
      </c>
      <c r="DV240" s="200">
        <v>0</v>
      </c>
      <c r="DW240" s="907"/>
    </row>
    <row r="241" spans="1:127" ht="15.95" customHeight="1">
      <c r="B241" s="3190" t="s">
        <v>1085</v>
      </c>
      <c r="C241" s="448">
        <f t="shared" ref="C241:AH241" si="129">SUM(C63:C79)</f>
        <v>1</v>
      </c>
      <c r="D241" s="449">
        <f t="shared" si="129"/>
        <v>0</v>
      </c>
      <c r="E241" s="448">
        <f t="shared" si="129"/>
        <v>0</v>
      </c>
      <c r="F241" s="449">
        <f t="shared" si="129"/>
        <v>0</v>
      </c>
      <c r="G241" s="448">
        <f t="shared" si="129"/>
        <v>0</v>
      </c>
      <c r="H241" s="449">
        <f t="shared" si="129"/>
        <v>0</v>
      </c>
      <c r="I241" s="448">
        <f t="shared" si="129"/>
        <v>0</v>
      </c>
      <c r="J241" s="449">
        <f t="shared" si="129"/>
        <v>0</v>
      </c>
      <c r="K241" s="448">
        <f t="shared" si="129"/>
        <v>0</v>
      </c>
      <c r="L241" s="449">
        <f t="shared" si="129"/>
        <v>0</v>
      </c>
      <c r="M241" s="448">
        <f t="shared" si="129"/>
        <v>0</v>
      </c>
      <c r="N241" s="449">
        <f t="shared" si="129"/>
        <v>0</v>
      </c>
      <c r="O241" s="448">
        <f t="shared" si="129"/>
        <v>0</v>
      </c>
      <c r="P241" s="449">
        <f t="shared" si="129"/>
        <v>0</v>
      </c>
      <c r="Q241" s="448">
        <f t="shared" si="129"/>
        <v>0</v>
      </c>
      <c r="R241" s="449">
        <f t="shared" si="129"/>
        <v>0</v>
      </c>
      <c r="S241" s="448">
        <f t="shared" si="129"/>
        <v>0</v>
      </c>
      <c r="T241" s="449">
        <f t="shared" si="129"/>
        <v>0</v>
      </c>
      <c r="U241" s="448">
        <f t="shared" si="129"/>
        <v>0</v>
      </c>
      <c r="V241" s="449">
        <f t="shared" si="129"/>
        <v>0</v>
      </c>
      <c r="W241" s="448">
        <f t="shared" si="129"/>
        <v>0</v>
      </c>
      <c r="X241" s="449">
        <f t="shared" si="129"/>
        <v>0</v>
      </c>
      <c r="Y241" s="448">
        <f t="shared" si="129"/>
        <v>0</v>
      </c>
      <c r="Z241" s="449">
        <f t="shared" si="129"/>
        <v>0</v>
      </c>
      <c r="AA241" s="448">
        <f t="shared" si="129"/>
        <v>0</v>
      </c>
      <c r="AB241" s="449">
        <f t="shared" si="129"/>
        <v>0</v>
      </c>
      <c r="AC241" s="410">
        <f t="shared" si="129"/>
        <v>0</v>
      </c>
      <c r="AD241" s="450">
        <f t="shared" si="129"/>
        <v>0</v>
      </c>
      <c r="AE241" s="449">
        <f t="shared" si="129"/>
        <v>0</v>
      </c>
      <c r="AF241" s="450">
        <f t="shared" si="129"/>
        <v>0</v>
      </c>
      <c r="AG241" s="449">
        <f t="shared" si="129"/>
        <v>0</v>
      </c>
      <c r="AH241" s="450">
        <f t="shared" si="129"/>
        <v>0</v>
      </c>
      <c r="AI241" s="449">
        <f t="shared" ref="AI241:CT241" si="130">SUM(AI63:AI79)</f>
        <v>0</v>
      </c>
      <c r="AJ241" s="450">
        <f t="shared" si="130"/>
        <v>0</v>
      </c>
      <c r="AK241" s="449">
        <f t="shared" si="130"/>
        <v>0</v>
      </c>
      <c r="AL241" s="450">
        <f t="shared" si="130"/>
        <v>0</v>
      </c>
      <c r="AM241" s="449">
        <f t="shared" si="130"/>
        <v>0</v>
      </c>
      <c r="AN241" s="450">
        <f t="shared" si="130"/>
        <v>0</v>
      </c>
      <c r="AO241" s="449">
        <f t="shared" si="130"/>
        <v>0</v>
      </c>
      <c r="AP241" s="450">
        <f t="shared" si="130"/>
        <v>0</v>
      </c>
      <c r="AQ241" s="449">
        <f t="shared" si="130"/>
        <v>0</v>
      </c>
      <c r="AR241" s="450">
        <f t="shared" si="130"/>
        <v>0</v>
      </c>
      <c r="AS241" s="449">
        <f t="shared" si="130"/>
        <v>0</v>
      </c>
      <c r="AT241" s="450">
        <f t="shared" si="130"/>
        <v>0</v>
      </c>
      <c r="AU241" s="449">
        <f t="shared" si="130"/>
        <v>0</v>
      </c>
      <c r="AV241" s="450">
        <f t="shared" si="130"/>
        <v>0</v>
      </c>
      <c r="AW241" s="449">
        <f t="shared" si="130"/>
        <v>0</v>
      </c>
      <c r="AX241" s="450">
        <f t="shared" si="130"/>
        <v>0</v>
      </c>
      <c r="AY241" s="449">
        <f t="shared" si="130"/>
        <v>0</v>
      </c>
      <c r="AZ241" s="450">
        <f t="shared" si="130"/>
        <v>0</v>
      </c>
      <c r="BA241" s="449">
        <f t="shared" si="130"/>
        <v>0</v>
      </c>
      <c r="BB241" s="450">
        <f t="shared" si="130"/>
        <v>0</v>
      </c>
      <c r="BC241" s="449">
        <f t="shared" si="130"/>
        <v>0</v>
      </c>
      <c r="BD241" s="411">
        <f t="shared" si="130"/>
        <v>0</v>
      </c>
      <c r="BE241" s="451">
        <f t="shared" si="130"/>
        <v>0</v>
      </c>
      <c r="BF241" s="449">
        <f t="shared" si="130"/>
        <v>0</v>
      </c>
      <c r="BG241" s="451">
        <f t="shared" si="130"/>
        <v>0</v>
      </c>
      <c r="BH241" s="449">
        <f t="shared" si="130"/>
        <v>0</v>
      </c>
      <c r="BI241" s="451">
        <f t="shared" si="130"/>
        <v>0</v>
      </c>
      <c r="BJ241" s="449">
        <f t="shared" si="130"/>
        <v>0</v>
      </c>
      <c r="BK241" s="451">
        <f t="shared" si="130"/>
        <v>0</v>
      </c>
      <c r="BL241" s="449">
        <f t="shared" si="130"/>
        <v>0</v>
      </c>
      <c r="BM241" s="451">
        <f t="shared" si="130"/>
        <v>0</v>
      </c>
      <c r="BN241" s="449">
        <f t="shared" si="130"/>
        <v>0</v>
      </c>
      <c r="BO241" s="451">
        <f t="shared" si="130"/>
        <v>0</v>
      </c>
      <c r="BP241" s="449">
        <f t="shared" si="130"/>
        <v>0</v>
      </c>
      <c r="BQ241" s="451">
        <f t="shared" si="130"/>
        <v>0</v>
      </c>
      <c r="BR241" s="449">
        <f t="shared" si="130"/>
        <v>0</v>
      </c>
      <c r="BS241" s="451">
        <f t="shared" si="130"/>
        <v>0</v>
      </c>
      <c r="BT241" s="449">
        <f t="shared" si="130"/>
        <v>0</v>
      </c>
      <c r="BU241" s="451">
        <f t="shared" si="130"/>
        <v>0</v>
      </c>
      <c r="BV241" s="449">
        <f t="shared" si="130"/>
        <v>0</v>
      </c>
      <c r="BW241" s="451">
        <f t="shared" si="130"/>
        <v>0</v>
      </c>
      <c r="BX241" s="449">
        <f t="shared" si="130"/>
        <v>0</v>
      </c>
      <c r="BY241" s="451">
        <f t="shared" si="130"/>
        <v>0</v>
      </c>
      <c r="BZ241" s="449">
        <f t="shared" si="130"/>
        <v>0</v>
      </c>
      <c r="CA241" s="451">
        <f t="shared" si="130"/>
        <v>0</v>
      </c>
      <c r="CB241" s="449">
        <f t="shared" si="130"/>
        <v>0</v>
      </c>
      <c r="CC241" s="451">
        <f t="shared" si="130"/>
        <v>0</v>
      </c>
      <c r="CD241" s="449">
        <f t="shared" si="130"/>
        <v>0</v>
      </c>
      <c r="CE241" s="412">
        <f t="shared" si="130"/>
        <v>0</v>
      </c>
      <c r="CF241" s="452">
        <f t="shared" si="130"/>
        <v>0</v>
      </c>
      <c r="CG241" s="449">
        <f t="shared" si="130"/>
        <v>0</v>
      </c>
      <c r="CH241" s="452">
        <f t="shared" si="130"/>
        <v>0</v>
      </c>
      <c r="CI241" s="449">
        <f t="shared" si="130"/>
        <v>0</v>
      </c>
      <c r="CJ241" s="452">
        <f t="shared" si="130"/>
        <v>0</v>
      </c>
      <c r="CK241" s="449">
        <f t="shared" si="130"/>
        <v>0</v>
      </c>
      <c r="CL241" s="452">
        <f t="shared" si="130"/>
        <v>0</v>
      </c>
      <c r="CM241" s="449">
        <f t="shared" si="130"/>
        <v>0</v>
      </c>
      <c r="CN241" s="452">
        <f t="shared" si="130"/>
        <v>0</v>
      </c>
      <c r="CO241" s="449">
        <f t="shared" si="130"/>
        <v>0</v>
      </c>
      <c r="CP241" s="452">
        <f t="shared" si="130"/>
        <v>0</v>
      </c>
      <c r="CQ241" s="449">
        <f t="shared" si="130"/>
        <v>0</v>
      </c>
      <c r="CR241" s="452">
        <f t="shared" si="130"/>
        <v>0</v>
      </c>
      <c r="CS241" s="449">
        <f t="shared" si="130"/>
        <v>0</v>
      </c>
      <c r="CT241" s="452">
        <f t="shared" si="130"/>
        <v>0</v>
      </c>
      <c r="CU241" s="449">
        <f t="shared" ref="CU241:DE241" si="131">SUM(CU63:CU79)</f>
        <v>0</v>
      </c>
      <c r="CV241" s="452">
        <f t="shared" si="131"/>
        <v>0</v>
      </c>
      <c r="CW241" s="449">
        <f t="shared" si="131"/>
        <v>0</v>
      </c>
      <c r="CX241" s="452">
        <f t="shared" si="131"/>
        <v>0</v>
      </c>
      <c r="CY241" s="449">
        <f t="shared" si="131"/>
        <v>0</v>
      </c>
      <c r="CZ241" s="452">
        <f t="shared" si="131"/>
        <v>0</v>
      </c>
      <c r="DA241" s="449">
        <f t="shared" si="131"/>
        <v>0</v>
      </c>
      <c r="DB241" s="452">
        <f t="shared" si="131"/>
        <v>0</v>
      </c>
      <c r="DC241" s="449">
        <f t="shared" si="131"/>
        <v>0</v>
      </c>
      <c r="DD241" s="452">
        <f t="shared" si="131"/>
        <v>0</v>
      </c>
      <c r="DE241" s="449">
        <f t="shared" si="131"/>
        <v>0</v>
      </c>
      <c r="DF241" s="3192" t="s">
        <v>1086</v>
      </c>
      <c r="DG241" s="3193"/>
      <c r="DH241" s="3193"/>
      <c r="DI241" s="3193"/>
      <c r="DJ241" s="3193"/>
      <c r="DK241" s="3193"/>
      <c r="DL241" s="3193"/>
      <c r="DM241" s="657"/>
      <c r="DN241" s="657"/>
      <c r="DO241" s="1122"/>
      <c r="DP241" s="564">
        <v>0</v>
      </c>
      <c r="DQ241" s="200">
        <v>0</v>
      </c>
      <c r="DR241" s="200">
        <v>0</v>
      </c>
      <c r="DS241" s="200">
        <v>0</v>
      </c>
      <c r="DT241" s="200">
        <v>0</v>
      </c>
      <c r="DU241" s="200">
        <v>0</v>
      </c>
      <c r="DV241" s="200">
        <v>0</v>
      </c>
      <c r="DW241" s="907"/>
    </row>
    <row r="242" spans="1:127" ht="15.95" customHeight="1">
      <c r="B242" s="3191"/>
      <c r="C242" s="453">
        <f>SUM(C241:D241)</f>
        <v>1</v>
      </c>
      <c r="D242" s="454" t="str">
        <f>IF(C242&gt;0,"fois","")</f>
        <v>fois</v>
      </c>
      <c r="E242" s="453">
        <f>SUM(E241:F241)</f>
        <v>0</v>
      </c>
      <c r="F242" s="454" t="str">
        <f>IF(E242&gt;0,"fois","")</f>
        <v/>
      </c>
      <c r="G242" s="453">
        <f>SUM(G241:H241)</f>
        <v>0</v>
      </c>
      <c r="H242" s="454" t="str">
        <f>IF(G242&gt;0,"fois","")</f>
        <v/>
      </c>
      <c r="I242" s="453">
        <f>SUM(I241:J241)</f>
        <v>0</v>
      </c>
      <c r="J242" s="454" t="str">
        <f>IF(I242&gt;0,"fois","")</f>
        <v/>
      </c>
      <c r="K242" s="453">
        <f>SUM(K241:L241)</f>
        <v>0</v>
      </c>
      <c r="L242" s="454" t="str">
        <f>IF(K242&gt;0,"fois","")</f>
        <v/>
      </c>
      <c r="M242" s="453">
        <f>SUM(M241:N241)</f>
        <v>0</v>
      </c>
      <c r="N242" s="454" t="str">
        <f>IF(M242&gt;0,"fois","")</f>
        <v/>
      </c>
      <c r="O242" s="453">
        <f>SUM(O241:P241)</f>
        <v>0</v>
      </c>
      <c r="P242" s="454" t="str">
        <f>IF(O242&gt;0,"fois","")</f>
        <v/>
      </c>
      <c r="Q242" s="453">
        <f>SUM(Q241:R241)</f>
        <v>0</v>
      </c>
      <c r="R242" s="454" t="str">
        <f>IF(Q242&gt;0,"fois","")</f>
        <v/>
      </c>
      <c r="S242" s="453">
        <f>SUM(S241:T241)</f>
        <v>0</v>
      </c>
      <c r="T242" s="454" t="str">
        <f>IF(S242&gt;0,"fois","")</f>
        <v/>
      </c>
      <c r="U242" s="453">
        <f>SUM(U241:V241)</f>
        <v>0</v>
      </c>
      <c r="V242" s="454" t="str">
        <f>IF(U242&gt;0,"fois","")</f>
        <v/>
      </c>
      <c r="W242" s="453">
        <f>SUM(W241:X241)</f>
        <v>0</v>
      </c>
      <c r="X242" s="454" t="str">
        <f>IF(W242&gt;0,"fois","")</f>
        <v/>
      </c>
      <c r="Y242" s="453">
        <f>SUM(Y241:Z241)</f>
        <v>0</v>
      </c>
      <c r="Z242" s="454" t="str">
        <f>IF(Y242&gt;0,"fois","")</f>
        <v/>
      </c>
      <c r="AA242" s="453">
        <f>SUM(AA241:AB241)</f>
        <v>0</v>
      </c>
      <c r="AB242" s="454" t="str">
        <f>IF(AA242&gt;0,"fois","")</f>
        <v/>
      </c>
      <c r="AC242" s="410"/>
      <c r="AD242" s="453">
        <f>SUM(AD241:AE241)</f>
        <v>0</v>
      </c>
      <c r="AE242" s="454" t="str">
        <f>IF(AD242&gt;0,"fois","")</f>
        <v/>
      </c>
      <c r="AF242" s="453">
        <f>SUM(AF241:AG241)</f>
        <v>0</v>
      </c>
      <c r="AG242" s="454" t="str">
        <f>IF(AF242&gt;0,"fois","")</f>
        <v/>
      </c>
      <c r="AH242" s="453">
        <f>SUM(AH241:AI241)</f>
        <v>0</v>
      </c>
      <c r="AI242" s="454" t="str">
        <f>IF(AH242&gt;0,"fois","")</f>
        <v/>
      </c>
      <c r="AJ242" s="453">
        <f>SUM(AJ241:AK241)</f>
        <v>0</v>
      </c>
      <c r="AK242" s="454" t="str">
        <f>IF(AJ242&gt;0,"fois","")</f>
        <v/>
      </c>
      <c r="AL242" s="453">
        <f>SUM(AL241:AM241)</f>
        <v>0</v>
      </c>
      <c r="AM242" s="454" t="str">
        <f>IF(AL242&gt;0,"fois","")</f>
        <v/>
      </c>
      <c r="AN242" s="453">
        <f>SUM(AN241:AO241)</f>
        <v>0</v>
      </c>
      <c r="AO242" s="454" t="str">
        <f>IF(AN242&gt;0,"fois","")</f>
        <v/>
      </c>
      <c r="AP242" s="453">
        <f>SUM(AP241:AQ241)</f>
        <v>0</v>
      </c>
      <c r="AQ242" s="454" t="str">
        <f>IF(AP242&gt;0,"fois","")</f>
        <v/>
      </c>
      <c r="AR242" s="453">
        <f>SUM(AR241:AS241)</f>
        <v>0</v>
      </c>
      <c r="AS242" s="454" t="str">
        <f>IF(AR242&gt;0,"fois","")</f>
        <v/>
      </c>
      <c r="AT242" s="453">
        <f>SUM(AT241:AU241)</f>
        <v>0</v>
      </c>
      <c r="AU242" s="454" t="str">
        <f>IF(AT242&gt;0,"fois","")</f>
        <v/>
      </c>
      <c r="AV242" s="453">
        <f>SUM(AV241:AW241)</f>
        <v>0</v>
      </c>
      <c r="AW242" s="454" t="str">
        <f>IF(AV242&gt;0,"fois","")</f>
        <v/>
      </c>
      <c r="AX242" s="453">
        <f>SUM(AX241:AY241)</f>
        <v>0</v>
      </c>
      <c r="AY242" s="454" t="str">
        <f>IF(AX242&gt;0,"fois","")</f>
        <v/>
      </c>
      <c r="AZ242" s="453">
        <f>SUM(AZ241:BA241)</f>
        <v>0</v>
      </c>
      <c r="BA242" s="454" t="str">
        <f>IF(AZ242&gt;0,"fois","")</f>
        <v/>
      </c>
      <c r="BB242" s="453">
        <f>SUM(BB241:BC241)</f>
        <v>0</v>
      </c>
      <c r="BC242" s="454" t="str">
        <f>IF(BB242&gt;0,"fois","")</f>
        <v/>
      </c>
      <c r="BD242" s="411"/>
      <c r="BE242" s="453">
        <f>SUM(BE241:BF241)</f>
        <v>0</v>
      </c>
      <c r="BF242" s="454" t="str">
        <f>IF(BE242&gt;0,"fois","")</f>
        <v/>
      </c>
      <c r="BG242" s="453">
        <f>SUM(BG241:BH241)</f>
        <v>0</v>
      </c>
      <c r="BH242" s="454" t="str">
        <f>IF(BG242&gt;0,"fois","")</f>
        <v/>
      </c>
      <c r="BI242" s="453">
        <f>SUM(BI241:BJ241)</f>
        <v>0</v>
      </c>
      <c r="BJ242" s="454" t="str">
        <f>IF(BI242&gt;0,"fois","")</f>
        <v/>
      </c>
      <c r="BK242" s="453">
        <f>SUM(BK241:BL241)</f>
        <v>0</v>
      </c>
      <c r="BL242" s="454" t="str">
        <f>IF(BK242&gt;0,"fois","")</f>
        <v/>
      </c>
      <c r="BM242" s="453">
        <f>SUM(BM241:BN241)</f>
        <v>0</v>
      </c>
      <c r="BN242" s="454" t="str">
        <f>IF(BM242&gt;0,"fois","")</f>
        <v/>
      </c>
      <c r="BO242" s="453">
        <f>SUM(BO241:BP241)</f>
        <v>0</v>
      </c>
      <c r="BP242" s="454" t="str">
        <f>IF(BO242&gt;0,"fois","")</f>
        <v/>
      </c>
      <c r="BQ242" s="453">
        <f>SUM(BQ241:BR241)</f>
        <v>0</v>
      </c>
      <c r="BR242" s="454" t="str">
        <f>IF(BQ242&gt;0,"fois","")</f>
        <v/>
      </c>
      <c r="BS242" s="453">
        <f>SUM(BS241:BT241)</f>
        <v>0</v>
      </c>
      <c r="BT242" s="454" t="str">
        <f>IF(BS242&gt;0,"fois","")</f>
        <v/>
      </c>
      <c r="BU242" s="453">
        <f>SUM(BU241:BV241)</f>
        <v>0</v>
      </c>
      <c r="BV242" s="454" t="str">
        <f>IF(BU242&gt;0,"fois","")</f>
        <v/>
      </c>
      <c r="BW242" s="453">
        <f>SUM(BW241:BX241)</f>
        <v>0</v>
      </c>
      <c r="BX242" s="454" t="str">
        <f>IF(BW242&gt;0,"fois","")</f>
        <v/>
      </c>
      <c r="BY242" s="453">
        <f>SUM(BY241:BZ241)</f>
        <v>0</v>
      </c>
      <c r="BZ242" s="454" t="str">
        <f>IF(BY242&gt;0,"fois","")</f>
        <v/>
      </c>
      <c r="CA242" s="453">
        <f>SUM(CA241:CB241)</f>
        <v>0</v>
      </c>
      <c r="CB242" s="454" t="str">
        <f>IF(CA242&gt;0,"fois","")</f>
        <v/>
      </c>
      <c r="CC242" s="453">
        <f>SUM(CC241:CD241)</f>
        <v>0</v>
      </c>
      <c r="CD242" s="454" t="str">
        <f>IF(CC242&gt;0,"fois","")</f>
        <v/>
      </c>
      <c r="CE242" s="412"/>
      <c r="CF242" s="453">
        <f>SUM(CF241:CG241)</f>
        <v>0</v>
      </c>
      <c r="CG242" s="454" t="str">
        <f>IF(CF242&gt;0,"fois","")</f>
        <v/>
      </c>
      <c r="CH242" s="453">
        <f>SUM(CH241:CI241)</f>
        <v>0</v>
      </c>
      <c r="CI242" s="454" t="str">
        <f>IF(CH242&gt;0,"fois","")</f>
        <v/>
      </c>
      <c r="CJ242" s="453">
        <f>SUM(CJ241:CK241)</f>
        <v>0</v>
      </c>
      <c r="CK242" s="454" t="str">
        <f>IF(CJ242&gt;0,"fois","")</f>
        <v/>
      </c>
      <c r="CL242" s="453">
        <f>SUM(CL241:CM241)</f>
        <v>0</v>
      </c>
      <c r="CM242" s="454" t="str">
        <f>IF(CL242&gt;0,"fois","")</f>
        <v/>
      </c>
      <c r="CN242" s="453">
        <f>SUM(CN241:CO241)</f>
        <v>0</v>
      </c>
      <c r="CO242" s="454" t="str">
        <f>IF(CN242&gt;0,"fois","")</f>
        <v/>
      </c>
      <c r="CP242" s="453">
        <f>SUM(CP241:CQ241)</f>
        <v>0</v>
      </c>
      <c r="CQ242" s="454" t="str">
        <f>IF(CP242&gt;0,"fois","")</f>
        <v/>
      </c>
      <c r="CR242" s="453">
        <f>SUM(CR241:CS241)</f>
        <v>0</v>
      </c>
      <c r="CS242" s="454" t="str">
        <f>IF(CR242&gt;0,"fois","")</f>
        <v/>
      </c>
      <c r="CT242" s="453">
        <f>SUM(CT241:CU241)</f>
        <v>0</v>
      </c>
      <c r="CU242" s="454" t="str">
        <f>IF(CT242&gt;0,"fois","")</f>
        <v/>
      </c>
      <c r="CV242" s="453">
        <f>SUM(CV241:CW241)</f>
        <v>0</v>
      </c>
      <c r="CW242" s="454" t="str">
        <f>IF(CV242&gt;0,"fois","")</f>
        <v/>
      </c>
      <c r="CX242" s="453">
        <f>SUM(CX241:CY241)</f>
        <v>0</v>
      </c>
      <c r="CY242" s="454" t="str">
        <f>IF(CX242&gt;0,"fois","")</f>
        <v/>
      </c>
      <c r="CZ242" s="453">
        <f>SUM(CZ241:DA241)</f>
        <v>0</v>
      </c>
      <c r="DA242" s="454" t="str">
        <f>IF(CZ242&gt;0,"fois","")</f>
        <v/>
      </c>
      <c r="DB242" s="453">
        <f>SUM(DB241:DC241)</f>
        <v>0</v>
      </c>
      <c r="DC242" s="454" t="str">
        <f>IF(DB242&gt;0,"fois","")</f>
        <v/>
      </c>
      <c r="DD242" s="453">
        <f>SUM(DD241:DE241)</f>
        <v>0</v>
      </c>
      <c r="DE242" s="454" t="str">
        <f>IF(DD242&gt;0,"fois","")</f>
        <v/>
      </c>
      <c r="DF242" s="3194"/>
      <c r="DG242" s="3195"/>
      <c r="DH242" s="3195"/>
      <c r="DI242" s="3195"/>
      <c r="DJ242" s="3195"/>
      <c r="DK242" s="3195"/>
      <c r="DL242" s="3195"/>
      <c r="DM242" s="658"/>
      <c r="DN242" s="658"/>
      <c r="DO242" s="1123"/>
      <c r="DP242" s="564">
        <v>0</v>
      </c>
      <c r="DQ242" s="200">
        <v>0</v>
      </c>
      <c r="DR242" s="200">
        <v>0</v>
      </c>
      <c r="DS242" s="200">
        <v>0</v>
      </c>
      <c r="DT242" s="200">
        <v>0</v>
      </c>
      <c r="DU242" s="200">
        <v>0</v>
      </c>
      <c r="DV242" s="200">
        <v>0</v>
      </c>
      <c r="DW242" s="907"/>
    </row>
    <row r="243" spans="1:127" ht="15.95" customHeight="1">
      <c r="B243" s="456" t="s">
        <v>1087</v>
      </c>
      <c r="C243" s="2985" t="str">
        <f>IF(SUM(C241:D241)&lt;=I246,"OK","Trop")</f>
        <v>OK</v>
      </c>
      <c r="D243" s="2986"/>
      <c r="E243" s="2985" t="str">
        <f>IF(SUM(E241:F241)&lt;=I246,"OK","Trop")</f>
        <v>OK</v>
      </c>
      <c r="F243" s="2986"/>
      <c r="G243" s="2985" t="str">
        <f>IF(SUM(G241:H241)&lt;=I246,"OK","Trop")</f>
        <v>OK</v>
      </c>
      <c r="H243" s="2986"/>
      <c r="I243" s="2985" t="str">
        <f>IF(SUM(I241:J241)&lt;=I246,"OK","Trop")</f>
        <v>OK</v>
      </c>
      <c r="J243" s="2986"/>
      <c r="K243" s="2985" t="str">
        <f>IF(SUM(K241:L241)&lt;=I246,"OK","Trop")</f>
        <v>OK</v>
      </c>
      <c r="L243" s="2986"/>
      <c r="M243" s="2985" t="str">
        <f>IF(SUM(M241:N241)&lt;=I246,"OK","Trop")</f>
        <v>OK</v>
      </c>
      <c r="N243" s="2986"/>
      <c r="O243" s="2985" t="str">
        <f>IF(SUM(O241:P241)&lt;=I246,"OK","Trop")</f>
        <v>OK</v>
      </c>
      <c r="P243" s="2986"/>
      <c r="Q243" s="2985" t="str">
        <f>IF(SUM(Q241:R241)&lt;=I246,"OK","Trop")</f>
        <v>OK</v>
      </c>
      <c r="R243" s="2986"/>
      <c r="S243" s="2985" t="str">
        <f>IF(SUM(S241:T241)&lt;=I246,"OK","Trop")</f>
        <v>OK</v>
      </c>
      <c r="T243" s="2986"/>
      <c r="U243" s="2985" t="str">
        <f>IF(SUM(U241:V241)&lt;=I246,"OK","Trop")</f>
        <v>OK</v>
      </c>
      <c r="V243" s="2986"/>
      <c r="W243" s="2985" t="str">
        <f>IF(SUM(W241:X241)&lt;=I246,"OK","Trop")</f>
        <v>OK</v>
      </c>
      <c r="X243" s="2986"/>
      <c r="Y243" s="2985" t="str">
        <f>IF(SUM(Y241:Z241)&lt;=I246,"OK","Trop")</f>
        <v>OK</v>
      </c>
      <c r="Z243" s="2986"/>
      <c r="AA243" s="2985" t="str">
        <f>IF(SUM(AA241:AB241)&lt;=I246,"OK","Trop")</f>
        <v>OK</v>
      </c>
      <c r="AB243" s="2986"/>
      <c r="AC243" s="410"/>
      <c r="AD243" s="2985" t="str">
        <f>IF(SUM(AD241:AE241)&lt;=AJ246,"OK","Trop")</f>
        <v>OK</v>
      </c>
      <c r="AE243" s="2986"/>
      <c r="AF243" s="2985" t="str">
        <f>IF(SUM(AF241:AG241)&lt;=AJ246,"OK","Trop")</f>
        <v>OK</v>
      </c>
      <c r="AG243" s="2986"/>
      <c r="AH243" s="2985" t="str">
        <f>IF(SUM(AH241:AI241)&lt;=AJ246,"OK","Trop")</f>
        <v>OK</v>
      </c>
      <c r="AI243" s="2986"/>
      <c r="AJ243" s="2985" t="str">
        <f>IF(SUM(AJ241:AK241)&lt;=AJ246,"OK","Trop")</f>
        <v>OK</v>
      </c>
      <c r="AK243" s="2986"/>
      <c r="AL243" s="2985" t="str">
        <f>IF(SUM(AL241:AM241)&lt;=AJ246,"OK","Trop")</f>
        <v>OK</v>
      </c>
      <c r="AM243" s="2986"/>
      <c r="AN243" s="2985" t="str">
        <f>IF(SUM(AN241:AO241)&lt;=AJ246,"OK","Trop")</f>
        <v>OK</v>
      </c>
      <c r="AO243" s="2986"/>
      <c r="AP243" s="2985" t="str">
        <f>IF(SUM(AP241:AQ241)&lt;=AJ246,"OK","Trop")</f>
        <v>OK</v>
      </c>
      <c r="AQ243" s="2986"/>
      <c r="AR243" s="2985" t="str">
        <f>IF(SUM(AR241:AS241)&lt;=AJ246,"OK","Trop")</f>
        <v>OK</v>
      </c>
      <c r="AS243" s="2986"/>
      <c r="AT243" s="2985" t="str">
        <f>IF(SUM(AT241:AU241)&lt;=AJ246,"OK","Trop")</f>
        <v>OK</v>
      </c>
      <c r="AU243" s="2986"/>
      <c r="AV243" s="2985" t="str">
        <f>IF(SUM(AV241:AW241)&lt;=AJ246,"OK","Trop")</f>
        <v>OK</v>
      </c>
      <c r="AW243" s="2986"/>
      <c r="AX243" s="2985" t="str">
        <f>IF(SUM(AX241:AY241)&lt;=AJ246,"OK","Trop")</f>
        <v>OK</v>
      </c>
      <c r="AY243" s="2986"/>
      <c r="AZ243" s="2985" t="str">
        <f>IF(SUM(AZ241:BA241)&lt;=AJ246,"OK","Trop")</f>
        <v>OK</v>
      </c>
      <c r="BA243" s="2986"/>
      <c r="BB243" s="2985" t="str">
        <f>IF(SUM(BB241:BC241)&lt;=AJ246,"OK","Trop")</f>
        <v>OK</v>
      </c>
      <c r="BC243" s="2986"/>
      <c r="BD243" s="411"/>
      <c r="BE243" s="2985" t="str">
        <f>IF(SUM(BE241:BF241)&lt;=BK246,"OK","Trop")</f>
        <v>OK</v>
      </c>
      <c r="BF243" s="2986"/>
      <c r="BG243" s="2985" t="str">
        <f>IF(SUM(BG241:BH241)&lt;=BK246,"OK","Trop")</f>
        <v>OK</v>
      </c>
      <c r="BH243" s="2986"/>
      <c r="BI243" s="2985" t="str">
        <f>IF(SUM(BI241:BJ241)&lt;=BK246,"OK","Trop")</f>
        <v>OK</v>
      </c>
      <c r="BJ243" s="2986"/>
      <c r="BK243" s="2985" t="str">
        <f>IF(SUM(BK241:BL241)&lt;=BK246,"OK","Trop")</f>
        <v>OK</v>
      </c>
      <c r="BL243" s="2986"/>
      <c r="BM243" s="2985" t="str">
        <f>IF(SUM(BM241:BN241)&lt;=BK246,"OK","Trop")</f>
        <v>OK</v>
      </c>
      <c r="BN243" s="2986"/>
      <c r="BO243" s="2985" t="str">
        <f>IF(SUM(BO241:BP241)&lt;=BK246,"OK","Trop")</f>
        <v>OK</v>
      </c>
      <c r="BP243" s="2986"/>
      <c r="BQ243" s="2985" t="str">
        <f>IF(SUM(BQ241:BR241)&lt;=BK246,"OK","Trop")</f>
        <v>OK</v>
      </c>
      <c r="BR243" s="2986"/>
      <c r="BS243" s="2985" t="str">
        <f>IF(SUM(BS241:BT241)&lt;=BK246,"OK","Trop")</f>
        <v>OK</v>
      </c>
      <c r="BT243" s="2986"/>
      <c r="BU243" s="2985" t="str">
        <f>IF(SUM(BU241:BV241)&lt;=BK246,"OK","Trop")</f>
        <v>OK</v>
      </c>
      <c r="BV243" s="2986"/>
      <c r="BW243" s="2985" t="str">
        <f>IF(SUM(BW241:BX241)&lt;=BK246,"OK","Trop")</f>
        <v>OK</v>
      </c>
      <c r="BX243" s="2986"/>
      <c r="BY243" s="2985" t="str">
        <f>IF(SUM(BY241:BZ241)&lt;=BK246,"OK","Trop")</f>
        <v>OK</v>
      </c>
      <c r="BZ243" s="2986"/>
      <c r="CA243" s="2985" t="str">
        <f>IF(SUM(CA241:CB241)&lt;=BK246,"OK","Trop")</f>
        <v>OK</v>
      </c>
      <c r="CB243" s="2986"/>
      <c r="CC243" s="2985" t="str">
        <f>IF(SUM(CC241:CD241)&lt;=BK246,"OK","Trop")</f>
        <v>OK</v>
      </c>
      <c r="CD243" s="2986"/>
      <c r="CE243" s="412"/>
      <c r="CF243" s="2985" t="str">
        <f>IF(SUM(CF241:CG241)&lt;=CL246,"OK","Trop")</f>
        <v>OK</v>
      </c>
      <c r="CG243" s="2986"/>
      <c r="CH243" s="2985" t="str">
        <f>IF(SUM(CH241:CI241)&lt;=CL246,"OK","Trop")</f>
        <v>OK</v>
      </c>
      <c r="CI243" s="2986"/>
      <c r="CJ243" s="2985" t="str">
        <f>IF(SUM(CJ241:CK241)&lt;=CL246,"OK","Trop")</f>
        <v>OK</v>
      </c>
      <c r="CK243" s="2986"/>
      <c r="CL243" s="2985" t="str">
        <f>IF(SUM(CL241:CM241)&lt;=CL246,"OK","Trop")</f>
        <v>OK</v>
      </c>
      <c r="CM243" s="2986"/>
      <c r="CN243" s="2985" t="str">
        <f>IF(SUM(CN241:CO241)&lt;=CL246,"OK","Trop")</f>
        <v>OK</v>
      </c>
      <c r="CO243" s="2986"/>
      <c r="CP243" s="2985" t="str">
        <f>IF(SUM(CP241:CQ241)&lt;=CL246,"OK","Trop")</f>
        <v>OK</v>
      </c>
      <c r="CQ243" s="2986"/>
      <c r="CR243" s="2985" t="str">
        <f>IF(SUM(CR241:CS241)&lt;=CL246,"OK","Trop")</f>
        <v>OK</v>
      </c>
      <c r="CS243" s="2986"/>
      <c r="CT243" s="2985" t="str">
        <f>IF(SUM(CT241:CU241)&lt;=CL246,"OK","Trop")</f>
        <v>OK</v>
      </c>
      <c r="CU243" s="2986"/>
      <c r="CV243" s="2985" t="str">
        <f>IF(SUM(CV241:CW241)&lt;=CL246,"OK","Trop")</f>
        <v>OK</v>
      </c>
      <c r="CW243" s="2986"/>
      <c r="CX243" s="2985" t="str">
        <f>IF(SUM(CX241:CY241)&lt;=CL246,"OK","Trop")</f>
        <v>OK</v>
      </c>
      <c r="CY243" s="2986"/>
      <c r="CZ243" s="2985" t="str">
        <f>IF(SUM(CZ241:DA241)&lt;=CL246,"OK","Trop")</f>
        <v>OK</v>
      </c>
      <c r="DA243" s="2986"/>
      <c r="DB243" s="2985" t="str">
        <f>IF(SUM(DB241:DC241)&lt;=CL246,"OK","Trop")</f>
        <v>OK</v>
      </c>
      <c r="DC243" s="2986"/>
      <c r="DD243" s="2985" t="str">
        <f>IF(SUM(DD241:DE241)&lt;=CL246,"OK","Trop")</f>
        <v>OK</v>
      </c>
      <c r="DE243" s="2986"/>
      <c r="DF243" s="457" t="s">
        <v>1088</v>
      </c>
      <c r="DG243" s="408"/>
      <c r="DH243" s="408"/>
      <c r="DI243" s="408"/>
      <c r="DJ243" s="270"/>
      <c r="DK243" s="270"/>
      <c r="DL243" s="270"/>
      <c r="DM243" s="270"/>
      <c r="DN243" s="270"/>
      <c r="DO243" s="1122"/>
      <c r="DP243" s="564">
        <v>0</v>
      </c>
      <c r="DQ243" s="200">
        <v>0</v>
      </c>
      <c r="DR243" s="200">
        <v>0</v>
      </c>
      <c r="DS243" s="200">
        <v>0</v>
      </c>
      <c r="DT243" s="200">
        <v>0</v>
      </c>
      <c r="DU243" s="200">
        <v>0</v>
      </c>
      <c r="DV243" s="200">
        <v>0</v>
      </c>
      <c r="DW243" s="907"/>
    </row>
    <row r="244" spans="1:127" ht="15.95" customHeight="1">
      <c r="B244" s="456" t="s">
        <v>1089</v>
      </c>
      <c r="C244" s="3000" t="str">
        <f>IF(C243="OK","",SUM(C241:D241)-I246)</f>
        <v/>
      </c>
      <c r="D244" s="3001"/>
      <c r="E244" s="3000" t="str">
        <f>IF(E243="OK","",SUM(E241:F241)-I246)</f>
        <v/>
      </c>
      <c r="F244" s="3001"/>
      <c r="G244" s="3000" t="str">
        <f>IF(G243="OK","",SUM(G241:H241)-I246)</f>
        <v/>
      </c>
      <c r="H244" s="3001"/>
      <c r="I244" s="3000" t="str">
        <f>IF(I243="OK","",SUM(I241:J241)-I246)</f>
        <v/>
      </c>
      <c r="J244" s="3001"/>
      <c r="K244" s="3000" t="str">
        <f>IF(K243="OK","",SUM(K241:L241)-I246)</f>
        <v/>
      </c>
      <c r="L244" s="3001"/>
      <c r="M244" s="3000" t="str">
        <f>IF(M243="OK","",SUM(M241:N241)-I246)</f>
        <v/>
      </c>
      <c r="N244" s="3001"/>
      <c r="O244" s="3000" t="str">
        <f>IF(O243="OK","",SUM(O241:P241)-I246)</f>
        <v/>
      </c>
      <c r="P244" s="3001"/>
      <c r="Q244" s="3000" t="str">
        <f>IF(Q243="OK","",SUM(Q241:R241)-I246)</f>
        <v/>
      </c>
      <c r="R244" s="3001"/>
      <c r="S244" s="3000" t="str">
        <f>IF(S243="OK","",SUM(S241:T241)-I246)</f>
        <v/>
      </c>
      <c r="T244" s="3001"/>
      <c r="U244" s="3000" t="str">
        <f>IF(U243="OK","",SUM(U241:V241)-I246)</f>
        <v/>
      </c>
      <c r="V244" s="3001"/>
      <c r="W244" s="3000" t="str">
        <f>IF(W243="OK","",SUM(W241:X241)-I246)</f>
        <v/>
      </c>
      <c r="X244" s="3001"/>
      <c r="Y244" s="3000" t="str">
        <f>IF(Y243="OK","",SUM(Y241:Z241)-I246)</f>
        <v/>
      </c>
      <c r="Z244" s="3001"/>
      <c r="AA244" s="3000" t="str">
        <f>IF(AA243="OK","",SUM(AA241:AB241)-I246)</f>
        <v/>
      </c>
      <c r="AB244" s="3001"/>
      <c r="AC244" s="410"/>
      <c r="AD244" s="3000" t="str">
        <f>IF(AD243="OK","",SUM(AD241:AE241)-AJ246)</f>
        <v/>
      </c>
      <c r="AE244" s="3001"/>
      <c r="AF244" s="3000" t="str">
        <f>IF(AF243="OK","",SUM(AF241:AG241)-AJ246)</f>
        <v/>
      </c>
      <c r="AG244" s="3001"/>
      <c r="AH244" s="3000" t="str">
        <f>IF(AH243="OK","",SUM(AH241:AI241)-AJ246)</f>
        <v/>
      </c>
      <c r="AI244" s="3001"/>
      <c r="AJ244" s="3000" t="str">
        <f>IF(AJ243="OK","",SUM(AJ241:AK241)-AJ246)</f>
        <v/>
      </c>
      <c r="AK244" s="3001"/>
      <c r="AL244" s="3000" t="str">
        <f>IF(AL243="OK","",SUM(AL241:AM241)-AJ246)</f>
        <v/>
      </c>
      <c r="AM244" s="3001"/>
      <c r="AN244" s="3000" t="str">
        <f>IF(AN243="OK","",SUM(AN241:AO241)-AJ246)</f>
        <v/>
      </c>
      <c r="AO244" s="3001"/>
      <c r="AP244" s="3000" t="str">
        <f>IF(AP243="OK","",SUM(AP241:AQ241)-AJ246)</f>
        <v/>
      </c>
      <c r="AQ244" s="3001"/>
      <c r="AR244" s="3000" t="str">
        <f>IF(AR243="OK","",SUM(AR241:AS241)-AJ246)</f>
        <v/>
      </c>
      <c r="AS244" s="3001"/>
      <c r="AT244" s="3000" t="str">
        <f>IF(AT243="OK","",SUM(AT241:AU241)-AJ246)</f>
        <v/>
      </c>
      <c r="AU244" s="3001"/>
      <c r="AV244" s="3000" t="str">
        <f>IF(AV243="OK","",SUM(AV241:AW241)-AJ246)</f>
        <v/>
      </c>
      <c r="AW244" s="3001"/>
      <c r="AX244" s="3000" t="str">
        <f>IF(AX243="OK","",SUM(AX241:AY241)-AJ246)</f>
        <v/>
      </c>
      <c r="AY244" s="3001"/>
      <c r="AZ244" s="3000" t="str">
        <f>IF(AZ243="OK","",SUM(AZ241:BA241)-AJ246)</f>
        <v/>
      </c>
      <c r="BA244" s="3001"/>
      <c r="BB244" s="3000" t="str">
        <f>IF(BB243="OK","",SUM(BB241:BC241)-AJ246)</f>
        <v/>
      </c>
      <c r="BC244" s="3001"/>
      <c r="BD244" s="411"/>
      <c r="BE244" s="3000" t="str">
        <f>IF(BE243="OK","",SUM(BE241:BF241)-BK246)</f>
        <v/>
      </c>
      <c r="BF244" s="3001"/>
      <c r="BG244" s="3000" t="str">
        <f>IF(BG243="OK","",SUM(BG241:BH241)-BK246)</f>
        <v/>
      </c>
      <c r="BH244" s="3001"/>
      <c r="BI244" s="3000" t="str">
        <f>IF(BI243="OK","",SUM(BI241:BJ241)-BK246)</f>
        <v/>
      </c>
      <c r="BJ244" s="3001"/>
      <c r="BK244" s="3000" t="str">
        <f>IF(BK243="OK","",SUM(BK241:BL241)-BK246)</f>
        <v/>
      </c>
      <c r="BL244" s="3001"/>
      <c r="BM244" s="3000" t="str">
        <f>IF(BM243="OK","",SUM(BM241:BN241)-BK246)</f>
        <v/>
      </c>
      <c r="BN244" s="3001"/>
      <c r="BO244" s="3000" t="str">
        <f>IF(BO243="OK","",SUM(BO241:BP241)-BK246)</f>
        <v/>
      </c>
      <c r="BP244" s="3001"/>
      <c r="BQ244" s="3000" t="str">
        <f>IF(BQ243="OK","",SUM(BQ241:BR241)-BK246)</f>
        <v/>
      </c>
      <c r="BR244" s="3001"/>
      <c r="BS244" s="3000" t="str">
        <f>IF(BS243="OK","",SUM(BS241:BT241)-BK246)</f>
        <v/>
      </c>
      <c r="BT244" s="3001"/>
      <c r="BU244" s="3000" t="str">
        <f>IF(BU243="OK","",SUM(BU241:BV241)-BK246)</f>
        <v/>
      </c>
      <c r="BV244" s="3001"/>
      <c r="BW244" s="3000" t="str">
        <f>IF(BW243="OK","",SUM(BW241:BX241)-BK246)</f>
        <v/>
      </c>
      <c r="BX244" s="3001"/>
      <c r="BY244" s="3000" t="str">
        <f>IF(BY243="OK","",SUM(BY241:BZ241)-BK246)</f>
        <v/>
      </c>
      <c r="BZ244" s="3001"/>
      <c r="CA244" s="3000" t="str">
        <f>IF(CA243="OK","",SUM(CA241:CB241)-BK246)</f>
        <v/>
      </c>
      <c r="CB244" s="3001"/>
      <c r="CC244" s="3000" t="str">
        <f>IF(CC243="OK","",SUM(CC241:CD241)-BK246)</f>
        <v/>
      </c>
      <c r="CD244" s="3001"/>
      <c r="CE244" s="412"/>
      <c r="CF244" s="3000" t="str">
        <f>IF(CF243="OK","",SUM(CF241:CG241)-CL246)</f>
        <v/>
      </c>
      <c r="CG244" s="3001"/>
      <c r="CH244" s="3000" t="str">
        <f>IF(CH243="OK","",SUM(CH241:CI241)-CL246)</f>
        <v/>
      </c>
      <c r="CI244" s="3001"/>
      <c r="CJ244" s="3000" t="str">
        <f>IF(CJ243="OK","",SUM(CJ241:CK241)-CL246)</f>
        <v/>
      </c>
      <c r="CK244" s="3001"/>
      <c r="CL244" s="3000" t="str">
        <f>IF(CL243="OK","",SUM(CL241:CM241)-CL246)</f>
        <v/>
      </c>
      <c r="CM244" s="3001"/>
      <c r="CN244" s="3000" t="str">
        <f>IF(CN243="OK","",SUM(CN241:CO241)-CL246)</f>
        <v/>
      </c>
      <c r="CO244" s="3001"/>
      <c r="CP244" s="3000" t="str">
        <f>IF(CP243="OK","",SUM(CP241:CQ241)-CL246)</f>
        <v/>
      </c>
      <c r="CQ244" s="3001"/>
      <c r="CR244" s="3000" t="str">
        <f>IF(CR243="OK","",SUM(CR241:CS241)-CL246)</f>
        <v/>
      </c>
      <c r="CS244" s="3001"/>
      <c r="CT244" s="3000" t="str">
        <f>IF(CT243="OK","",SUM(CT241:CU241)-CL246)</f>
        <v/>
      </c>
      <c r="CU244" s="3001"/>
      <c r="CV244" s="3000" t="str">
        <f>IF(CV243="OK","",SUM(CV241:CW241)-CL246)</f>
        <v/>
      </c>
      <c r="CW244" s="3001"/>
      <c r="CX244" s="3000" t="str">
        <f>IF(CX243="OK","",SUM(CX241:CY241)-CL246)</f>
        <v/>
      </c>
      <c r="CY244" s="3001"/>
      <c r="CZ244" s="3000" t="str">
        <f>IF(CZ243="OK","",SUM(CZ241:DA241)-CL246)</f>
        <v/>
      </c>
      <c r="DA244" s="3001"/>
      <c r="DB244" s="3000" t="str">
        <f>IF(DB243="OK","",SUM(DB241:DC241)-CL246)</f>
        <v/>
      </c>
      <c r="DC244" s="3001"/>
      <c r="DD244" s="3000" t="str">
        <f>IF(DD243="OK","",SUM(DD241:DE241)-CL246)</f>
        <v/>
      </c>
      <c r="DE244" s="3001"/>
      <c r="DF244" s="457" t="s">
        <v>1090</v>
      </c>
      <c r="DG244" s="408"/>
      <c r="DH244" s="408"/>
      <c r="DI244" s="408"/>
      <c r="DJ244" s="270"/>
      <c r="DK244" s="270"/>
      <c r="DL244" s="270"/>
      <c r="DM244" s="270"/>
      <c r="DN244" s="270"/>
      <c r="DO244" s="1122"/>
      <c r="DP244" s="564">
        <v>0</v>
      </c>
      <c r="DQ244" s="200">
        <v>0</v>
      </c>
      <c r="DR244" s="200">
        <v>0</v>
      </c>
      <c r="DS244" s="200">
        <v>0</v>
      </c>
      <c r="DT244" s="200">
        <v>0</v>
      </c>
      <c r="DU244" s="200">
        <v>0</v>
      </c>
      <c r="DV244" s="200">
        <v>0</v>
      </c>
      <c r="DW244" s="907"/>
    </row>
    <row r="245" spans="1:127" ht="15.95" customHeight="1">
      <c r="B245" s="683">
        <f>COUNTA(B63:B79)</f>
        <v>14</v>
      </c>
      <c r="C245" s="1124" t="s">
        <v>1091</v>
      </c>
      <c r="D245" s="460"/>
      <c r="E245" s="461"/>
      <c r="F245" s="461"/>
      <c r="G245" s="461"/>
      <c r="H245" s="462"/>
      <c r="I245" s="459" t="s">
        <v>1092</v>
      </c>
      <c r="J245" s="460"/>
      <c r="K245" s="461"/>
      <c r="L245" s="461"/>
      <c r="M245" s="461"/>
      <c r="N245" s="463"/>
      <c r="O245" s="459" t="s">
        <v>1093</v>
      </c>
      <c r="P245" s="461"/>
      <c r="Q245" s="461"/>
      <c r="R245" s="461"/>
      <c r="S245" s="463"/>
      <c r="T245" s="459" t="s">
        <v>1094</v>
      </c>
      <c r="U245" s="464"/>
      <c r="V245" s="461"/>
      <c r="W245" s="461"/>
      <c r="X245" s="461"/>
      <c r="Y245" s="461"/>
      <c r="Z245" s="461"/>
      <c r="AA245" s="461"/>
      <c r="AB245" s="463"/>
      <c r="AC245" s="410"/>
      <c r="AD245" s="1124" t="s">
        <v>1091</v>
      </c>
      <c r="AE245" s="460"/>
      <c r="AF245" s="461"/>
      <c r="AG245" s="461"/>
      <c r="AH245" s="461"/>
      <c r="AI245" s="462"/>
      <c r="AJ245" s="459" t="s">
        <v>1092</v>
      </c>
      <c r="AK245" s="460"/>
      <c r="AL245" s="461"/>
      <c r="AM245" s="461"/>
      <c r="AN245" s="461"/>
      <c r="AO245" s="463"/>
      <c r="AP245" s="459" t="s">
        <v>1093</v>
      </c>
      <c r="AQ245" s="461"/>
      <c r="AR245" s="461"/>
      <c r="AS245" s="461"/>
      <c r="AT245" s="463"/>
      <c r="AU245" s="459" t="s">
        <v>1094</v>
      </c>
      <c r="AV245" s="464"/>
      <c r="AW245" s="461"/>
      <c r="AX245" s="461"/>
      <c r="AY245" s="461"/>
      <c r="AZ245" s="461"/>
      <c r="BA245" s="461"/>
      <c r="BB245" s="461"/>
      <c r="BC245" s="463"/>
      <c r="BD245" s="411"/>
      <c r="BE245" s="1124" t="s">
        <v>1091</v>
      </c>
      <c r="BF245" s="460"/>
      <c r="BG245" s="461"/>
      <c r="BH245" s="461"/>
      <c r="BI245" s="461"/>
      <c r="BJ245" s="462"/>
      <c r="BK245" s="459" t="s">
        <v>1092</v>
      </c>
      <c r="BL245" s="460"/>
      <c r="BM245" s="461"/>
      <c r="BN245" s="461"/>
      <c r="BO245" s="461"/>
      <c r="BP245" s="463"/>
      <c r="BQ245" s="459" t="s">
        <v>1093</v>
      </c>
      <c r="BR245" s="461"/>
      <c r="BS245" s="461"/>
      <c r="BT245" s="461"/>
      <c r="BU245" s="463"/>
      <c r="BV245" s="459" t="s">
        <v>1094</v>
      </c>
      <c r="BW245" s="464"/>
      <c r="BX245" s="461"/>
      <c r="BY245" s="461"/>
      <c r="BZ245" s="461"/>
      <c r="CA245" s="461"/>
      <c r="CB245" s="461"/>
      <c r="CC245" s="461"/>
      <c r="CD245" s="463"/>
      <c r="CE245" s="412"/>
      <c r="CF245" s="1124" t="s">
        <v>1091</v>
      </c>
      <c r="CG245" s="460"/>
      <c r="CH245" s="461"/>
      <c r="CI245" s="461"/>
      <c r="CJ245" s="461"/>
      <c r="CK245" s="462"/>
      <c r="CL245" s="459" t="s">
        <v>1092</v>
      </c>
      <c r="CM245" s="460"/>
      <c r="CN245" s="461"/>
      <c r="CO245" s="461"/>
      <c r="CP245" s="461"/>
      <c r="CQ245" s="463"/>
      <c r="CR245" s="459" t="s">
        <v>1093</v>
      </c>
      <c r="CS245" s="461"/>
      <c r="CT245" s="461"/>
      <c r="CU245" s="461"/>
      <c r="CV245" s="463"/>
      <c r="CW245" s="459" t="s">
        <v>1094</v>
      </c>
      <c r="CX245" s="464"/>
      <c r="CY245" s="461"/>
      <c r="CZ245" s="461"/>
      <c r="DA245" s="461"/>
      <c r="DB245" s="461"/>
      <c r="DC245" s="461"/>
      <c r="DD245" s="461"/>
      <c r="DE245" s="463"/>
      <c r="DF245" s="3214">
        <f>B245</f>
        <v>14</v>
      </c>
      <c r="DG245" s="3215"/>
      <c r="DH245" s="3215"/>
      <c r="DI245" s="626" t="s">
        <v>1095</v>
      </c>
      <c r="DJ245" s="626"/>
      <c r="DK245" s="270">
        <v>0</v>
      </c>
      <c r="DL245" s="270">
        <v>0</v>
      </c>
      <c r="DM245" s="270">
        <v>0</v>
      </c>
      <c r="DN245" s="270">
        <v>0</v>
      </c>
      <c r="DO245" s="1122"/>
      <c r="DP245" s="564">
        <v>0</v>
      </c>
      <c r="DQ245" s="200">
        <v>0</v>
      </c>
      <c r="DR245" s="200">
        <v>0</v>
      </c>
      <c r="DS245" s="200">
        <v>0</v>
      </c>
      <c r="DT245" s="200">
        <v>0</v>
      </c>
      <c r="DU245" s="200">
        <v>0</v>
      </c>
      <c r="DV245" s="200">
        <v>0</v>
      </c>
      <c r="DW245" s="907"/>
    </row>
    <row r="246" spans="1:127" ht="15.95" customHeight="1" thickBot="1">
      <c r="B246" s="466" t="s">
        <v>1096</v>
      </c>
      <c r="C246" s="3198">
        <v>20</v>
      </c>
      <c r="D246" s="3199"/>
      <c r="E246" s="3199"/>
      <c r="F246" s="3199"/>
      <c r="G246" s="3199"/>
      <c r="H246" s="3200"/>
      <c r="I246" s="3201">
        <f>(J239/P239)*C246</f>
        <v>4</v>
      </c>
      <c r="J246" s="3202"/>
      <c r="K246" s="3202"/>
      <c r="L246" s="3202"/>
      <c r="M246" s="3202"/>
      <c r="N246" s="3203"/>
      <c r="O246" s="3201">
        <f>SUM(C241:AB241)</f>
        <v>1</v>
      </c>
      <c r="P246" s="3202"/>
      <c r="Q246" s="3202"/>
      <c r="R246" s="3202"/>
      <c r="S246" s="3203"/>
      <c r="T246" s="3201" t="str">
        <f>IF(O246&lt;=I246,"OK","Trop")</f>
        <v>OK</v>
      </c>
      <c r="U246" s="3202"/>
      <c r="V246" s="3202"/>
      <c r="W246" s="3202"/>
      <c r="X246" s="3202"/>
      <c r="Y246" s="3196" t="str">
        <f>IF(O246&lt;=I246,"",IF(O246&gt;I246,O246-I246))</f>
        <v/>
      </c>
      <c r="Z246" s="3196"/>
      <c r="AA246" s="3196"/>
      <c r="AB246" s="3197"/>
      <c r="AC246" s="410"/>
      <c r="AD246" s="3198">
        <v>20</v>
      </c>
      <c r="AE246" s="3199"/>
      <c r="AF246" s="3199"/>
      <c r="AG246" s="3199"/>
      <c r="AH246" s="3199"/>
      <c r="AI246" s="3200"/>
      <c r="AJ246" s="3201">
        <f>(AK239/AQ239)*AD246</f>
        <v>6</v>
      </c>
      <c r="AK246" s="3202"/>
      <c r="AL246" s="3202"/>
      <c r="AM246" s="3202"/>
      <c r="AN246" s="3202"/>
      <c r="AO246" s="3203"/>
      <c r="AP246" s="3201">
        <f>SUM(AD241:BC241)</f>
        <v>0</v>
      </c>
      <c r="AQ246" s="3202"/>
      <c r="AR246" s="3202"/>
      <c r="AS246" s="3202"/>
      <c r="AT246" s="3203"/>
      <c r="AU246" s="3201" t="str">
        <f>IF(AP246&lt;=AJ246,"OK","Trop")</f>
        <v>OK</v>
      </c>
      <c r="AV246" s="3202"/>
      <c r="AW246" s="3202"/>
      <c r="AX246" s="3202"/>
      <c r="AY246" s="3202"/>
      <c r="AZ246" s="3196" t="str">
        <f>IF(AP246&lt;=AJ246,"",IF(AP246&gt;AJ246,AP246-AJ246))</f>
        <v/>
      </c>
      <c r="BA246" s="3196"/>
      <c r="BB246" s="3196"/>
      <c r="BC246" s="3197"/>
      <c r="BD246" s="411"/>
      <c r="BE246" s="3198">
        <v>20</v>
      </c>
      <c r="BF246" s="3199"/>
      <c r="BG246" s="3199"/>
      <c r="BH246" s="3199"/>
      <c r="BI246" s="3199"/>
      <c r="BJ246" s="3200"/>
      <c r="BK246" s="3201">
        <f>(BL239/BR239)*BE246</f>
        <v>6</v>
      </c>
      <c r="BL246" s="3202"/>
      <c r="BM246" s="3202"/>
      <c r="BN246" s="3202"/>
      <c r="BO246" s="3202"/>
      <c r="BP246" s="3203"/>
      <c r="BQ246" s="3201">
        <f>SUM(BE241:CD241)</f>
        <v>0</v>
      </c>
      <c r="BR246" s="3202"/>
      <c r="BS246" s="3202"/>
      <c r="BT246" s="3202"/>
      <c r="BU246" s="3203"/>
      <c r="BV246" s="3201" t="str">
        <f>IF(BQ246&lt;=BK246,"OK","Trop")</f>
        <v>OK</v>
      </c>
      <c r="BW246" s="3202"/>
      <c r="BX246" s="3202"/>
      <c r="BY246" s="3202"/>
      <c r="BZ246" s="3202"/>
      <c r="CA246" s="3196" t="str">
        <f>IF(BQ246&lt;=BK246,"",IF(BQ246&gt;BK246,BQ246-BK246))</f>
        <v/>
      </c>
      <c r="CB246" s="3196"/>
      <c r="CC246" s="3196"/>
      <c r="CD246" s="3197"/>
      <c r="CE246" s="412"/>
      <c r="CF246" s="3198">
        <v>40</v>
      </c>
      <c r="CG246" s="3199"/>
      <c r="CH246" s="3199"/>
      <c r="CI246" s="3199"/>
      <c r="CJ246" s="3199"/>
      <c r="CK246" s="3200"/>
      <c r="CL246" s="3201">
        <f>(CM239/CS239)*CF246</f>
        <v>8</v>
      </c>
      <c r="CM246" s="3202"/>
      <c r="CN246" s="3202"/>
      <c r="CO246" s="3202"/>
      <c r="CP246" s="3202"/>
      <c r="CQ246" s="3203"/>
      <c r="CR246" s="3201">
        <f>SUM(CF241:DE241)</f>
        <v>0</v>
      </c>
      <c r="CS246" s="3202"/>
      <c r="CT246" s="3202"/>
      <c r="CU246" s="3202"/>
      <c r="CV246" s="3203"/>
      <c r="CW246" s="3201" t="str">
        <f>IF(CR246&lt;=CL246,"OK","Trop")</f>
        <v>OK</v>
      </c>
      <c r="CX246" s="3202"/>
      <c r="CY246" s="3202"/>
      <c r="CZ246" s="3202"/>
      <c r="DA246" s="3202"/>
      <c r="DB246" s="3196" t="str">
        <f>IF(CR246&lt;=CL246,"",IF(CR246&gt;CL246,CR246-CL246))</f>
        <v/>
      </c>
      <c r="DC246" s="3196"/>
      <c r="DD246" s="3196"/>
      <c r="DE246" s="3197"/>
      <c r="DF246" s="1125" t="s">
        <v>1164</v>
      </c>
      <c r="DG246" s="1126"/>
      <c r="DH246" s="1126"/>
      <c r="DI246" s="1126"/>
      <c r="DJ246" s="1126"/>
      <c r="DK246" s="1126"/>
      <c r="DL246" s="1126"/>
      <c r="DM246" s="1126"/>
      <c r="DN246" s="1126"/>
      <c r="DO246" s="1127"/>
      <c r="DP246" s="564">
        <v>0</v>
      </c>
      <c r="DQ246" s="200">
        <v>0</v>
      </c>
      <c r="DR246" s="200">
        <v>0</v>
      </c>
      <c r="DS246" s="200">
        <v>0</v>
      </c>
      <c r="DT246" s="200">
        <v>0</v>
      </c>
      <c r="DU246" s="200">
        <v>0</v>
      </c>
      <c r="DV246" s="200">
        <v>0</v>
      </c>
      <c r="DW246" s="907"/>
    </row>
    <row r="247" spans="1:127" ht="15.95" customHeight="1">
      <c r="A247" s="961"/>
      <c r="B247" s="1128"/>
      <c r="C247" s="1086"/>
      <c r="D247" s="1086"/>
      <c r="E247" s="1086"/>
      <c r="F247" s="1086"/>
      <c r="G247" s="1086"/>
      <c r="H247" s="1086"/>
      <c r="I247" s="1086"/>
      <c r="J247" s="1086"/>
      <c r="K247" s="1086"/>
      <c r="L247" s="1086"/>
      <c r="M247" s="1086"/>
      <c r="N247" s="1086"/>
      <c r="O247" s="1086"/>
      <c r="P247" s="1086"/>
      <c r="Q247" s="1086"/>
      <c r="R247" s="1086"/>
      <c r="S247" s="1086"/>
      <c r="T247" s="1086"/>
      <c r="U247" s="1086"/>
      <c r="V247" s="1086"/>
      <c r="W247" s="1086"/>
      <c r="X247" s="1086"/>
      <c r="Y247" s="1086"/>
      <c r="Z247" s="1086"/>
      <c r="AA247" s="1086"/>
      <c r="AB247" s="1086"/>
      <c r="AC247" s="1086"/>
      <c r="AD247" s="1086"/>
      <c r="AE247" s="1086"/>
      <c r="AF247" s="1086"/>
      <c r="AG247" s="1086"/>
      <c r="AH247" s="1086"/>
      <c r="AI247" s="1086"/>
      <c r="AJ247" s="1086"/>
      <c r="AK247" s="1086"/>
      <c r="AL247" s="1086"/>
      <c r="AM247" s="1086"/>
      <c r="AN247" s="1086"/>
      <c r="AO247" s="1086"/>
      <c r="AP247" s="1086"/>
      <c r="AQ247" s="1086"/>
      <c r="AR247" s="1086"/>
      <c r="AS247" s="1086"/>
      <c r="AT247" s="1086"/>
      <c r="AU247" s="1086"/>
      <c r="AV247" s="1086"/>
      <c r="AW247" s="1086"/>
      <c r="AX247" s="1086"/>
      <c r="AY247" s="1086"/>
      <c r="AZ247" s="1086"/>
      <c r="BA247" s="1086"/>
      <c r="BB247" s="1086"/>
      <c r="BC247" s="1086"/>
      <c r="BD247" s="1086"/>
      <c r="BE247" s="1086"/>
      <c r="BF247" s="1086"/>
      <c r="BG247" s="1086"/>
      <c r="BH247" s="1086"/>
      <c r="BI247" s="1086"/>
      <c r="BJ247" s="1086"/>
      <c r="BK247" s="1086"/>
      <c r="BL247" s="1086"/>
      <c r="BM247" s="1086"/>
      <c r="BN247" s="1086"/>
      <c r="BO247" s="1086"/>
      <c r="BP247" s="1086"/>
      <c r="BQ247" s="1086"/>
      <c r="BR247" s="1086"/>
      <c r="BS247" s="1086"/>
      <c r="BT247" s="1086"/>
      <c r="BU247" s="1086"/>
      <c r="BV247" s="1086"/>
      <c r="BW247" s="1086"/>
      <c r="BX247" s="1086"/>
      <c r="BY247" s="1086"/>
      <c r="BZ247" s="1086"/>
      <c r="CA247" s="1086"/>
      <c r="CB247" s="1086"/>
      <c r="CC247" s="1086"/>
      <c r="CD247" s="1086"/>
      <c r="CE247" s="1086"/>
      <c r="CF247" s="1086"/>
      <c r="CG247" s="1086"/>
      <c r="CH247" s="1086"/>
      <c r="CI247" s="1086"/>
      <c r="CJ247" s="1086"/>
      <c r="CK247" s="1086"/>
      <c r="CL247" s="1086"/>
      <c r="CM247" s="1086"/>
      <c r="CN247" s="1086"/>
      <c r="CO247" s="1086"/>
      <c r="CP247" s="1086"/>
      <c r="CQ247" s="1086"/>
      <c r="CR247" s="1086"/>
      <c r="CS247" s="1086"/>
      <c r="CT247" s="1086"/>
      <c r="CU247" s="1086"/>
      <c r="CV247" s="1086"/>
      <c r="CW247" s="1086"/>
      <c r="CX247" s="1086"/>
      <c r="CY247" s="1086"/>
      <c r="CZ247" s="1086"/>
      <c r="DA247" s="1086"/>
      <c r="DB247" s="1086"/>
      <c r="DC247" s="1086"/>
      <c r="DD247" s="1086"/>
      <c r="DE247" s="1086"/>
      <c r="DF247" s="1086"/>
      <c r="DG247" s="1086"/>
      <c r="DI247" s="564">
        <v>0</v>
      </c>
      <c r="DJ247" s="564">
        <v>0</v>
      </c>
      <c r="DK247" s="564">
        <v>0</v>
      </c>
      <c r="DL247" s="564">
        <v>0</v>
      </c>
      <c r="DM247" s="564">
        <v>0</v>
      </c>
      <c r="DN247" s="564">
        <v>0</v>
      </c>
      <c r="DO247" s="564">
        <v>0</v>
      </c>
      <c r="DP247" s="564">
        <v>0</v>
      </c>
      <c r="DQ247" s="200">
        <v>0</v>
      </c>
      <c r="DR247" s="200">
        <v>0</v>
      </c>
      <c r="DS247" s="200">
        <v>0</v>
      </c>
      <c r="DT247" s="200">
        <v>0</v>
      </c>
      <c r="DU247" s="200">
        <v>0</v>
      </c>
      <c r="DV247" s="200">
        <v>0</v>
      </c>
      <c r="DW247" s="907"/>
    </row>
    <row r="248" spans="1:127" ht="21" customHeight="1">
      <c r="B248" s="3862" t="s">
        <v>1133</v>
      </c>
      <c r="C248" s="3862"/>
      <c r="D248" s="3862"/>
      <c r="E248" s="3862"/>
      <c r="F248" s="3862"/>
      <c r="G248" s="3862"/>
      <c r="H248" s="3862"/>
      <c r="I248" s="3862"/>
      <c r="J248" s="3862"/>
      <c r="K248" s="3862"/>
      <c r="L248" s="3862"/>
      <c r="M248" s="3862"/>
      <c r="N248" s="3862"/>
      <c r="O248" s="3862"/>
      <c r="P248" s="3862"/>
      <c r="Q248" s="3862"/>
      <c r="R248" s="3862"/>
      <c r="S248" s="3862"/>
      <c r="T248" s="3862"/>
      <c r="U248" s="3862"/>
      <c r="V248" s="3862"/>
      <c r="W248" s="3862"/>
      <c r="X248" s="3862"/>
      <c r="Y248" s="3862"/>
      <c r="Z248" s="3862"/>
      <c r="AA248" s="3862"/>
      <c r="AB248" s="3862"/>
      <c r="AC248" s="3862"/>
      <c r="AD248" s="3862"/>
      <c r="AE248" s="3862"/>
      <c r="AF248" s="3862"/>
      <c r="AG248" s="3862"/>
      <c r="AH248" s="3862"/>
      <c r="AI248" s="3862"/>
      <c r="AJ248" s="3862"/>
      <c r="AK248" s="3862"/>
      <c r="AL248" s="3862"/>
      <c r="AM248" s="3862"/>
      <c r="AN248" s="3862"/>
      <c r="AO248" s="3862"/>
      <c r="AP248" s="3862"/>
      <c r="AQ248" s="3862"/>
      <c r="AR248" s="3862"/>
      <c r="AS248" s="3862"/>
      <c r="AT248" s="3862"/>
      <c r="AU248" s="3862"/>
      <c r="AV248" s="3862"/>
      <c r="AW248" s="3862"/>
      <c r="AX248" s="3862"/>
      <c r="AY248" s="3862"/>
      <c r="AZ248" s="3862"/>
      <c r="BA248" s="3862"/>
      <c r="BB248" s="3862"/>
      <c r="BC248" s="3862"/>
      <c r="BD248" s="3862"/>
      <c r="BE248" s="3862"/>
      <c r="BF248" s="3862"/>
      <c r="BG248" s="3862"/>
      <c r="BH248" s="3862"/>
      <c r="BI248" s="3862"/>
      <c r="BJ248" s="3862"/>
      <c r="BK248" s="3862"/>
      <c r="BL248" s="3862"/>
      <c r="BM248" s="3862"/>
      <c r="BN248" s="3862"/>
      <c r="BO248" s="3862"/>
      <c r="BP248" s="3862"/>
      <c r="BQ248" s="3862"/>
      <c r="BR248" s="3862"/>
      <c r="BS248" s="3862"/>
      <c r="BT248" s="3862"/>
      <c r="BU248" s="3862"/>
      <c r="BV248" s="3862"/>
      <c r="BW248" s="3862"/>
      <c r="BX248" s="3862"/>
      <c r="BY248" s="3862"/>
      <c r="BZ248" s="3862"/>
      <c r="CA248" s="3862"/>
      <c r="CB248" s="3862"/>
      <c r="CC248" s="3862"/>
      <c r="CD248" s="3862"/>
      <c r="CE248" s="3862"/>
      <c r="CF248" s="3862"/>
      <c r="CG248" s="3862"/>
      <c r="CH248" s="3862"/>
      <c r="CI248" s="3862"/>
      <c r="CJ248" s="3862"/>
      <c r="CK248" s="3862"/>
      <c r="CL248" s="3862"/>
      <c r="CM248" s="3862"/>
      <c r="CN248" s="3862"/>
      <c r="CO248" s="3862"/>
      <c r="CP248" s="3862"/>
      <c r="CQ248" s="3862"/>
      <c r="CR248" s="3839" t="s">
        <v>1163</v>
      </c>
      <c r="CS248" s="3839"/>
      <c r="CT248" s="3839"/>
      <c r="CU248" s="3839"/>
      <c r="CV248" s="3839"/>
      <c r="CW248" s="3839"/>
      <c r="CX248" s="3839"/>
      <c r="CY248" s="3839"/>
      <c r="CZ248" s="3839"/>
      <c r="DA248" s="3839"/>
      <c r="DB248" s="3839"/>
      <c r="DC248" s="3839"/>
      <c r="DD248" s="3839"/>
      <c r="DE248" s="3839"/>
      <c r="DF248" s="3839">
        <f>ROW(DE85)</f>
        <v>85</v>
      </c>
      <c r="DG248" s="3839" t="s">
        <v>1124</v>
      </c>
      <c r="DH248" s="3839">
        <f>ROW(DE104)</f>
        <v>104</v>
      </c>
      <c r="DI248" s="3790" t="str">
        <f>B248</f>
        <v>Dessert sucré  moins de 20 g de sucres par portion</v>
      </c>
      <c r="DJ248" s="3790"/>
      <c r="DK248" s="3790"/>
      <c r="DL248" s="3790"/>
      <c r="DM248" s="3790"/>
      <c r="DN248" s="3790"/>
      <c r="DO248" s="3791"/>
      <c r="DP248" s="564">
        <v>0</v>
      </c>
      <c r="DQ248" s="200">
        <v>0</v>
      </c>
      <c r="DR248" s="200">
        <v>0</v>
      </c>
      <c r="DS248" s="200">
        <v>0</v>
      </c>
      <c r="DT248" s="200">
        <v>0</v>
      </c>
      <c r="DU248" s="200">
        <v>0</v>
      </c>
      <c r="DV248" s="200">
        <v>0</v>
      </c>
      <c r="DW248" s="907"/>
    </row>
    <row r="249" spans="1:127" ht="21" customHeight="1">
      <c r="B249" s="3633"/>
      <c r="C249" s="3633"/>
      <c r="D249" s="3633"/>
      <c r="E249" s="3633"/>
      <c r="F249" s="3633"/>
      <c r="G249" s="3633"/>
      <c r="H249" s="3633"/>
      <c r="I249" s="3633"/>
      <c r="J249" s="3633"/>
      <c r="K249" s="3633"/>
      <c r="L249" s="3633"/>
      <c r="M249" s="3633"/>
      <c r="N249" s="3633"/>
      <c r="O249" s="3633"/>
      <c r="P249" s="3633"/>
      <c r="Q249" s="3633"/>
      <c r="R249" s="3633"/>
      <c r="S249" s="3633"/>
      <c r="T249" s="3633"/>
      <c r="U249" s="3633"/>
      <c r="V249" s="3633"/>
      <c r="W249" s="3633"/>
      <c r="X249" s="3633"/>
      <c r="Y249" s="3633"/>
      <c r="Z249" s="3633"/>
      <c r="AA249" s="3633"/>
      <c r="AB249" s="3633"/>
      <c r="AC249" s="3633"/>
      <c r="AD249" s="3633"/>
      <c r="AE249" s="3633"/>
      <c r="AF249" s="3633"/>
      <c r="AG249" s="3633"/>
      <c r="AH249" s="3633"/>
      <c r="AI249" s="3633"/>
      <c r="AJ249" s="3633"/>
      <c r="AK249" s="3633"/>
      <c r="AL249" s="3633"/>
      <c r="AM249" s="3633"/>
      <c r="AN249" s="3633"/>
      <c r="AO249" s="3633"/>
      <c r="AP249" s="3633"/>
      <c r="AQ249" s="3633"/>
      <c r="AR249" s="3633"/>
      <c r="AS249" s="3633"/>
      <c r="AT249" s="3633"/>
      <c r="AU249" s="3633"/>
      <c r="AV249" s="3633"/>
      <c r="AW249" s="3633"/>
      <c r="AX249" s="3633"/>
      <c r="AY249" s="3633"/>
      <c r="AZ249" s="3633"/>
      <c r="BA249" s="3633"/>
      <c r="BB249" s="3633"/>
      <c r="BC249" s="3633"/>
      <c r="BD249" s="3633"/>
      <c r="BE249" s="3633"/>
      <c r="BF249" s="3633"/>
      <c r="BG249" s="3633"/>
      <c r="BH249" s="3633"/>
      <c r="BI249" s="3633"/>
      <c r="BJ249" s="3633"/>
      <c r="BK249" s="3633"/>
      <c r="BL249" s="3633"/>
      <c r="BM249" s="3633"/>
      <c r="BN249" s="3633"/>
      <c r="BO249" s="3633"/>
      <c r="BP249" s="3633"/>
      <c r="BQ249" s="3633"/>
      <c r="BR249" s="3633"/>
      <c r="BS249" s="3633"/>
      <c r="BT249" s="3633"/>
      <c r="BU249" s="3633"/>
      <c r="BV249" s="3633"/>
      <c r="BW249" s="3633"/>
      <c r="BX249" s="3633"/>
      <c r="BY249" s="3633"/>
      <c r="BZ249" s="3633"/>
      <c r="CA249" s="3633"/>
      <c r="CB249" s="3633"/>
      <c r="CC249" s="3633"/>
      <c r="CD249" s="3633"/>
      <c r="CE249" s="3633"/>
      <c r="CF249" s="3633"/>
      <c r="CG249" s="3633"/>
      <c r="CH249" s="3633"/>
      <c r="CI249" s="3633"/>
      <c r="CJ249" s="3633"/>
      <c r="CK249" s="3633"/>
      <c r="CL249" s="3633"/>
      <c r="CM249" s="3633"/>
      <c r="CN249" s="3633"/>
      <c r="CO249" s="3633"/>
      <c r="CP249" s="3633"/>
      <c r="CQ249" s="3633"/>
      <c r="CR249" s="3863"/>
      <c r="CS249" s="3863"/>
      <c r="CT249" s="3863"/>
      <c r="CU249" s="3863"/>
      <c r="CV249" s="3863"/>
      <c r="CW249" s="3863"/>
      <c r="CX249" s="3863"/>
      <c r="CY249" s="3863"/>
      <c r="CZ249" s="3863"/>
      <c r="DA249" s="3863"/>
      <c r="DB249" s="3863"/>
      <c r="DC249" s="3863"/>
      <c r="DD249" s="3863"/>
      <c r="DE249" s="3863"/>
      <c r="DF249" s="3863"/>
      <c r="DG249" s="3863"/>
      <c r="DH249" s="3863"/>
      <c r="DI249" s="3864"/>
      <c r="DJ249" s="3864"/>
      <c r="DK249" s="3864"/>
      <c r="DL249" s="3864"/>
      <c r="DM249" s="3864"/>
      <c r="DN249" s="3864"/>
      <c r="DO249" s="3865"/>
      <c r="DP249" s="564">
        <v>0</v>
      </c>
      <c r="DQ249" s="200">
        <v>0</v>
      </c>
      <c r="DR249" s="200">
        <v>0</v>
      </c>
      <c r="DS249" s="200">
        <v>0</v>
      </c>
      <c r="DT249" s="200">
        <v>0</v>
      </c>
      <c r="DU249" s="200">
        <v>0</v>
      </c>
      <c r="DV249" s="200">
        <v>0</v>
      </c>
      <c r="DW249" s="907"/>
    </row>
    <row r="250" spans="1:127" ht="15.95" customHeight="1">
      <c r="B250" s="444" t="s">
        <v>1080</v>
      </c>
      <c r="C250" s="1108" t="s">
        <v>1076</v>
      </c>
      <c r="D250" s="1109"/>
      <c r="E250" s="1109"/>
      <c r="F250" s="1109"/>
      <c r="G250" s="1109"/>
      <c r="H250" s="1109"/>
      <c r="I250" s="1110" t="s">
        <v>1081</v>
      </c>
      <c r="J250" s="3185">
        <v>4</v>
      </c>
      <c r="K250" s="3185"/>
      <c r="L250" s="1109" t="s">
        <v>1082</v>
      </c>
      <c r="M250" s="1109"/>
      <c r="N250" s="1111"/>
      <c r="O250" s="1111"/>
      <c r="P250" s="3186">
        <v>20</v>
      </c>
      <c r="Q250" s="3186"/>
      <c r="R250" s="1109" t="s">
        <v>1083</v>
      </c>
      <c r="S250" s="1112"/>
      <c r="T250" s="1109"/>
      <c r="U250" s="1109"/>
      <c r="V250" s="1109"/>
      <c r="W250" s="1109"/>
      <c r="X250" s="1109"/>
      <c r="Y250" s="1109"/>
      <c r="Z250" s="1109"/>
      <c r="AA250" s="1109"/>
      <c r="AB250" s="1113"/>
      <c r="AC250" s="410"/>
      <c r="AD250" s="1108"/>
      <c r="AE250" s="1109"/>
      <c r="AF250" s="1109"/>
      <c r="AG250" s="1109"/>
      <c r="AH250" s="1109"/>
      <c r="AI250" s="1109"/>
      <c r="AJ250" s="1110" t="s">
        <v>1081</v>
      </c>
      <c r="AK250" s="3185">
        <v>6</v>
      </c>
      <c r="AL250" s="3185"/>
      <c r="AM250" s="1109" t="s">
        <v>1082</v>
      </c>
      <c r="AN250" s="1109"/>
      <c r="AO250" s="1111"/>
      <c r="AP250" s="1111"/>
      <c r="AQ250" s="3186">
        <v>20</v>
      </c>
      <c r="AR250" s="3186"/>
      <c r="AS250" s="1109" t="s">
        <v>1083</v>
      </c>
      <c r="AT250" s="1112"/>
      <c r="AU250" s="1109"/>
      <c r="AV250" s="1109"/>
      <c r="AW250" s="1109"/>
      <c r="AX250" s="1109"/>
      <c r="AY250" s="1109"/>
      <c r="AZ250" s="1109"/>
      <c r="BA250" s="1109"/>
      <c r="BB250" s="1109"/>
      <c r="BC250" s="1113"/>
      <c r="BD250" s="411"/>
      <c r="BE250" s="1108"/>
      <c r="BF250" s="1109"/>
      <c r="BG250" s="1109"/>
      <c r="BH250" s="1109"/>
      <c r="BI250" s="1109"/>
      <c r="BJ250" s="1109"/>
      <c r="BK250" s="1110" t="s">
        <v>1081</v>
      </c>
      <c r="BL250" s="3185">
        <v>6</v>
      </c>
      <c r="BM250" s="3185"/>
      <c r="BN250" s="1109" t="s">
        <v>1082</v>
      </c>
      <c r="BO250" s="1109"/>
      <c r="BP250" s="1111"/>
      <c r="BQ250" s="1111"/>
      <c r="BR250" s="3186">
        <v>20</v>
      </c>
      <c r="BS250" s="3186"/>
      <c r="BT250" s="1109" t="s">
        <v>1083</v>
      </c>
      <c r="BU250" s="1112"/>
      <c r="BV250" s="1109"/>
      <c r="BW250" s="1109"/>
      <c r="BX250" s="1109"/>
      <c r="BY250" s="1109"/>
      <c r="BZ250" s="1109"/>
      <c r="CA250" s="1109"/>
      <c r="CB250" s="1109"/>
      <c r="CC250" s="1109"/>
      <c r="CD250" s="1113"/>
      <c r="CE250" s="412"/>
      <c r="CF250" s="1108"/>
      <c r="CG250" s="1109"/>
      <c r="CH250" s="1109"/>
      <c r="CI250" s="1109"/>
      <c r="CJ250" s="1109"/>
      <c r="CK250" s="1109"/>
      <c r="CL250" s="1110" t="s">
        <v>1081</v>
      </c>
      <c r="CM250" s="3185">
        <v>4</v>
      </c>
      <c r="CN250" s="3185"/>
      <c r="CO250" s="1109" t="s">
        <v>1082</v>
      </c>
      <c r="CP250" s="1109"/>
      <c r="CQ250" s="1111"/>
      <c r="CR250" s="1111"/>
      <c r="CS250" s="3186">
        <v>20</v>
      </c>
      <c r="CT250" s="3186"/>
      <c r="CU250" s="1109" t="s">
        <v>1083</v>
      </c>
      <c r="CV250" s="1112"/>
      <c r="CW250" s="1109"/>
      <c r="CX250" s="1109"/>
      <c r="CY250" s="1109"/>
      <c r="CZ250" s="1109"/>
      <c r="DA250" s="1109"/>
      <c r="DB250" s="1109"/>
      <c r="DC250" s="1109"/>
      <c r="DD250" s="1109"/>
      <c r="DE250" s="1113"/>
      <c r="DF250" s="1114" t="s">
        <v>1084</v>
      </c>
      <c r="DG250" s="1115"/>
      <c r="DH250" s="1116"/>
      <c r="DI250" s="1116"/>
      <c r="DJ250" s="1117"/>
      <c r="DK250" s="1117"/>
      <c r="DL250" s="1117"/>
      <c r="DM250" s="1117"/>
      <c r="DN250" s="1117"/>
      <c r="DO250" s="1118"/>
      <c r="DP250" s="564">
        <v>0</v>
      </c>
      <c r="DQ250" s="200">
        <v>0</v>
      </c>
      <c r="DR250" s="200">
        <v>0</v>
      </c>
      <c r="DS250" s="200">
        <v>0</v>
      </c>
      <c r="DT250" s="200">
        <v>0</v>
      </c>
      <c r="DU250" s="200">
        <v>0</v>
      </c>
      <c r="DV250" s="200">
        <v>0</v>
      </c>
      <c r="DW250" s="907"/>
    </row>
    <row r="251" spans="1:127" ht="13.5" customHeight="1">
      <c r="B251" s="413" t="s">
        <v>205</v>
      </c>
      <c r="C251" s="414" t="s">
        <v>66</v>
      </c>
      <c r="D251" s="415" t="s">
        <v>77</v>
      </c>
      <c r="E251" s="414" t="s">
        <v>66</v>
      </c>
      <c r="F251" s="415" t="s">
        <v>77</v>
      </c>
      <c r="G251" s="414" t="s">
        <v>66</v>
      </c>
      <c r="H251" s="415" t="s">
        <v>77</v>
      </c>
      <c r="I251" s="414" t="s">
        <v>66</v>
      </c>
      <c r="J251" s="415" t="s">
        <v>77</v>
      </c>
      <c r="K251" s="414" t="s">
        <v>66</v>
      </c>
      <c r="L251" s="415" t="s">
        <v>77</v>
      </c>
      <c r="M251" s="414" t="s">
        <v>66</v>
      </c>
      <c r="N251" s="415" t="s">
        <v>77</v>
      </c>
      <c r="O251" s="414" t="s">
        <v>66</v>
      </c>
      <c r="P251" s="415" t="s">
        <v>77</v>
      </c>
      <c r="Q251" s="414" t="s">
        <v>66</v>
      </c>
      <c r="R251" s="415" t="s">
        <v>77</v>
      </c>
      <c r="S251" s="414" t="s">
        <v>66</v>
      </c>
      <c r="T251" s="415" t="s">
        <v>77</v>
      </c>
      <c r="U251" s="414" t="s">
        <v>66</v>
      </c>
      <c r="V251" s="415" t="s">
        <v>77</v>
      </c>
      <c r="W251" s="414" t="s">
        <v>66</v>
      </c>
      <c r="X251" s="415" t="s">
        <v>77</v>
      </c>
      <c r="Y251" s="414" t="s">
        <v>66</v>
      </c>
      <c r="Z251" s="415" t="s">
        <v>77</v>
      </c>
      <c r="AA251" s="414" t="s">
        <v>66</v>
      </c>
      <c r="AB251" s="416" t="s">
        <v>77</v>
      </c>
      <c r="AC251" s="410"/>
      <c r="AD251" s="417" t="s">
        <v>66</v>
      </c>
      <c r="AE251" s="415" t="s">
        <v>77</v>
      </c>
      <c r="AF251" s="418" t="s">
        <v>66</v>
      </c>
      <c r="AG251" s="415" t="s">
        <v>77</v>
      </c>
      <c r="AH251" s="418" t="s">
        <v>66</v>
      </c>
      <c r="AI251" s="415" t="s">
        <v>77</v>
      </c>
      <c r="AJ251" s="418" t="s">
        <v>66</v>
      </c>
      <c r="AK251" s="415" t="s">
        <v>77</v>
      </c>
      <c r="AL251" s="418" t="s">
        <v>66</v>
      </c>
      <c r="AM251" s="415" t="s">
        <v>77</v>
      </c>
      <c r="AN251" s="418" t="s">
        <v>66</v>
      </c>
      <c r="AO251" s="415" t="s">
        <v>77</v>
      </c>
      <c r="AP251" s="418" t="s">
        <v>66</v>
      </c>
      <c r="AQ251" s="415" t="s">
        <v>77</v>
      </c>
      <c r="AR251" s="418" t="s">
        <v>66</v>
      </c>
      <c r="AS251" s="415" t="s">
        <v>77</v>
      </c>
      <c r="AT251" s="418" t="s">
        <v>66</v>
      </c>
      <c r="AU251" s="415" t="s">
        <v>77</v>
      </c>
      <c r="AV251" s="418" t="s">
        <v>66</v>
      </c>
      <c r="AW251" s="415" t="s">
        <v>77</v>
      </c>
      <c r="AX251" s="418" t="s">
        <v>66</v>
      </c>
      <c r="AY251" s="415" t="s">
        <v>77</v>
      </c>
      <c r="AZ251" s="418" t="s">
        <v>66</v>
      </c>
      <c r="BA251" s="415" t="s">
        <v>77</v>
      </c>
      <c r="BB251" s="418" t="s">
        <v>66</v>
      </c>
      <c r="BC251" s="416" t="s">
        <v>77</v>
      </c>
      <c r="BD251" s="411"/>
      <c r="BE251" s="419" t="s">
        <v>66</v>
      </c>
      <c r="BF251" s="415" t="s">
        <v>77</v>
      </c>
      <c r="BG251" s="420" t="s">
        <v>66</v>
      </c>
      <c r="BH251" s="415" t="s">
        <v>77</v>
      </c>
      <c r="BI251" s="420" t="s">
        <v>66</v>
      </c>
      <c r="BJ251" s="415" t="s">
        <v>77</v>
      </c>
      <c r="BK251" s="420" t="s">
        <v>66</v>
      </c>
      <c r="BL251" s="415" t="s">
        <v>77</v>
      </c>
      <c r="BM251" s="420" t="s">
        <v>66</v>
      </c>
      <c r="BN251" s="415" t="s">
        <v>77</v>
      </c>
      <c r="BO251" s="420" t="s">
        <v>66</v>
      </c>
      <c r="BP251" s="415" t="s">
        <v>77</v>
      </c>
      <c r="BQ251" s="420" t="s">
        <v>66</v>
      </c>
      <c r="BR251" s="415" t="s">
        <v>77</v>
      </c>
      <c r="BS251" s="420" t="s">
        <v>66</v>
      </c>
      <c r="BT251" s="415" t="s">
        <v>77</v>
      </c>
      <c r="BU251" s="420" t="s">
        <v>66</v>
      </c>
      <c r="BV251" s="415" t="s">
        <v>77</v>
      </c>
      <c r="BW251" s="420" t="s">
        <v>66</v>
      </c>
      <c r="BX251" s="415" t="s">
        <v>77</v>
      </c>
      <c r="BY251" s="420" t="s">
        <v>66</v>
      </c>
      <c r="BZ251" s="415" t="s">
        <v>77</v>
      </c>
      <c r="CA251" s="420" t="s">
        <v>66</v>
      </c>
      <c r="CB251" s="415" t="s">
        <v>77</v>
      </c>
      <c r="CC251" s="420" t="s">
        <v>66</v>
      </c>
      <c r="CD251" s="416" t="s">
        <v>77</v>
      </c>
      <c r="CE251" s="412"/>
      <c r="CF251" s="421" t="s">
        <v>66</v>
      </c>
      <c r="CG251" s="415" t="s">
        <v>77</v>
      </c>
      <c r="CH251" s="422" t="s">
        <v>66</v>
      </c>
      <c r="CI251" s="415" t="s">
        <v>77</v>
      </c>
      <c r="CJ251" s="422" t="s">
        <v>66</v>
      </c>
      <c r="CK251" s="415" t="s">
        <v>77</v>
      </c>
      <c r="CL251" s="422" t="s">
        <v>66</v>
      </c>
      <c r="CM251" s="415" t="s">
        <v>77</v>
      </c>
      <c r="CN251" s="422" t="s">
        <v>66</v>
      </c>
      <c r="CO251" s="415" t="s">
        <v>77</v>
      </c>
      <c r="CP251" s="422" t="s">
        <v>66</v>
      </c>
      <c r="CQ251" s="415" t="s">
        <v>77</v>
      </c>
      <c r="CR251" s="422" t="s">
        <v>66</v>
      </c>
      <c r="CS251" s="415" t="s">
        <v>77</v>
      </c>
      <c r="CT251" s="422" t="s">
        <v>66</v>
      </c>
      <c r="CU251" s="415" t="s">
        <v>77</v>
      </c>
      <c r="CV251" s="422" t="s">
        <v>66</v>
      </c>
      <c r="CW251" s="415" t="s">
        <v>77</v>
      </c>
      <c r="CX251" s="422" t="s">
        <v>66</v>
      </c>
      <c r="CY251" s="415" t="s">
        <v>77</v>
      </c>
      <c r="CZ251" s="422" t="s">
        <v>66</v>
      </c>
      <c r="DA251" s="415" t="s">
        <v>77</v>
      </c>
      <c r="DB251" s="422" t="s">
        <v>66</v>
      </c>
      <c r="DC251" s="415" t="s">
        <v>77</v>
      </c>
      <c r="DD251" s="422" t="s">
        <v>66</v>
      </c>
      <c r="DE251" s="416" t="s">
        <v>77</v>
      </c>
      <c r="DF251" s="1119" t="s">
        <v>922</v>
      </c>
      <c r="DG251" s="1120"/>
      <c r="DH251" s="1120"/>
      <c r="DI251" s="1120"/>
      <c r="DJ251" s="1120"/>
      <c r="DK251" s="1120"/>
      <c r="DL251" s="1120"/>
      <c r="DM251" s="1120"/>
      <c r="DN251" s="1120"/>
      <c r="DO251" s="1121"/>
      <c r="DP251" s="564">
        <v>0</v>
      </c>
      <c r="DQ251" s="200">
        <v>0</v>
      </c>
      <c r="DR251" s="200">
        <v>0</v>
      </c>
      <c r="DS251" s="200">
        <v>0</v>
      </c>
      <c r="DT251" s="200">
        <v>0</v>
      </c>
      <c r="DU251" s="200">
        <v>0</v>
      </c>
      <c r="DV251" s="200">
        <v>0</v>
      </c>
      <c r="DW251" s="907"/>
    </row>
    <row r="252" spans="1:127" ht="15.95" customHeight="1">
      <c r="B252" s="3190" t="s">
        <v>1085</v>
      </c>
      <c r="C252" s="448">
        <f t="shared" ref="C252:AH252" si="132">SUM(C85:C104)</f>
        <v>1</v>
      </c>
      <c r="D252" s="449">
        <f t="shared" si="132"/>
        <v>0</v>
      </c>
      <c r="E252" s="448">
        <f t="shared" si="132"/>
        <v>0</v>
      </c>
      <c r="F252" s="449">
        <f t="shared" si="132"/>
        <v>0</v>
      </c>
      <c r="G252" s="448">
        <f t="shared" si="132"/>
        <v>0</v>
      </c>
      <c r="H252" s="449">
        <f t="shared" si="132"/>
        <v>0</v>
      </c>
      <c r="I252" s="448">
        <f t="shared" si="132"/>
        <v>0</v>
      </c>
      <c r="J252" s="449">
        <f t="shared" si="132"/>
        <v>0</v>
      </c>
      <c r="K252" s="448">
        <f t="shared" si="132"/>
        <v>0</v>
      </c>
      <c r="L252" s="449">
        <f t="shared" si="132"/>
        <v>0</v>
      </c>
      <c r="M252" s="448">
        <f t="shared" si="132"/>
        <v>0</v>
      </c>
      <c r="N252" s="449">
        <f t="shared" si="132"/>
        <v>0</v>
      </c>
      <c r="O252" s="448">
        <f t="shared" si="132"/>
        <v>0</v>
      </c>
      <c r="P252" s="449">
        <f t="shared" si="132"/>
        <v>0</v>
      </c>
      <c r="Q252" s="448">
        <f t="shared" si="132"/>
        <v>0</v>
      </c>
      <c r="R252" s="449">
        <f t="shared" si="132"/>
        <v>0</v>
      </c>
      <c r="S252" s="448">
        <f t="shared" si="132"/>
        <v>0</v>
      </c>
      <c r="T252" s="449">
        <f t="shared" si="132"/>
        <v>0</v>
      </c>
      <c r="U252" s="448">
        <f t="shared" si="132"/>
        <v>0</v>
      </c>
      <c r="V252" s="449">
        <f t="shared" si="132"/>
        <v>0</v>
      </c>
      <c r="W252" s="448">
        <f t="shared" si="132"/>
        <v>0</v>
      </c>
      <c r="X252" s="449">
        <f t="shared" si="132"/>
        <v>0</v>
      </c>
      <c r="Y252" s="448">
        <f t="shared" si="132"/>
        <v>0</v>
      </c>
      <c r="Z252" s="449">
        <f t="shared" si="132"/>
        <v>0</v>
      </c>
      <c r="AA252" s="448">
        <f t="shared" si="132"/>
        <v>0</v>
      </c>
      <c r="AB252" s="449">
        <f t="shared" si="132"/>
        <v>0</v>
      </c>
      <c r="AC252" s="410">
        <f t="shared" si="132"/>
        <v>0</v>
      </c>
      <c r="AD252" s="450">
        <f t="shared" si="132"/>
        <v>0</v>
      </c>
      <c r="AE252" s="449">
        <f t="shared" si="132"/>
        <v>0</v>
      </c>
      <c r="AF252" s="450">
        <f t="shared" si="132"/>
        <v>0</v>
      </c>
      <c r="AG252" s="449">
        <f t="shared" si="132"/>
        <v>0</v>
      </c>
      <c r="AH252" s="450">
        <f t="shared" si="132"/>
        <v>0</v>
      </c>
      <c r="AI252" s="449">
        <f t="shared" ref="AI252:CT252" si="133">SUM(AI85:AI104)</f>
        <v>0</v>
      </c>
      <c r="AJ252" s="450">
        <f t="shared" si="133"/>
        <v>0</v>
      </c>
      <c r="AK252" s="449">
        <f t="shared" si="133"/>
        <v>0</v>
      </c>
      <c r="AL252" s="450">
        <f t="shared" si="133"/>
        <v>0</v>
      </c>
      <c r="AM252" s="449">
        <f t="shared" si="133"/>
        <v>0</v>
      </c>
      <c r="AN252" s="450">
        <f t="shared" si="133"/>
        <v>0</v>
      </c>
      <c r="AO252" s="449">
        <f t="shared" si="133"/>
        <v>0</v>
      </c>
      <c r="AP252" s="450">
        <f t="shared" si="133"/>
        <v>0</v>
      </c>
      <c r="AQ252" s="449">
        <f t="shared" si="133"/>
        <v>0</v>
      </c>
      <c r="AR252" s="450">
        <f t="shared" si="133"/>
        <v>0</v>
      </c>
      <c r="AS252" s="449">
        <f t="shared" si="133"/>
        <v>0</v>
      </c>
      <c r="AT252" s="450">
        <f t="shared" si="133"/>
        <v>0</v>
      </c>
      <c r="AU252" s="449">
        <f t="shared" si="133"/>
        <v>0</v>
      </c>
      <c r="AV252" s="450">
        <f t="shared" si="133"/>
        <v>0</v>
      </c>
      <c r="AW252" s="449">
        <f t="shared" si="133"/>
        <v>0</v>
      </c>
      <c r="AX252" s="450">
        <f t="shared" si="133"/>
        <v>0</v>
      </c>
      <c r="AY252" s="449">
        <f t="shared" si="133"/>
        <v>0</v>
      </c>
      <c r="AZ252" s="450">
        <f t="shared" si="133"/>
        <v>0</v>
      </c>
      <c r="BA252" s="449">
        <f t="shared" si="133"/>
        <v>0</v>
      </c>
      <c r="BB252" s="450">
        <f t="shared" si="133"/>
        <v>0</v>
      </c>
      <c r="BC252" s="449">
        <f t="shared" si="133"/>
        <v>0</v>
      </c>
      <c r="BD252" s="411">
        <f t="shared" si="133"/>
        <v>0</v>
      </c>
      <c r="BE252" s="451">
        <f t="shared" si="133"/>
        <v>0</v>
      </c>
      <c r="BF252" s="449">
        <f t="shared" si="133"/>
        <v>0</v>
      </c>
      <c r="BG252" s="451">
        <f t="shared" si="133"/>
        <v>0</v>
      </c>
      <c r="BH252" s="449">
        <f t="shared" si="133"/>
        <v>0</v>
      </c>
      <c r="BI252" s="451">
        <f t="shared" si="133"/>
        <v>0</v>
      </c>
      <c r="BJ252" s="449">
        <f t="shared" si="133"/>
        <v>0</v>
      </c>
      <c r="BK252" s="451">
        <f t="shared" si="133"/>
        <v>0</v>
      </c>
      <c r="BL252" s="449">
        <f t="shared" si="133"/>
        <v>0</v>
      </c>
      <c r="BM252" s="451">
        <f t="shared" si="133"/>
        <v>0</v>
      </c>
      <c r="BN252" s="449">
        <f t="shared" si="133"/>
        <v>0</v>
      </c>
      <c r="BO252" s="451">
        <f t="shared" si="133"/>
        <v>0</v>
      </c>
      <c r="BP252" s="449">
        <f t="shared" si="133"/>
        <v>0</v>
      </c>
      <c r="BQ252" s="451">
        <f t="shared" si="133"/>
        <v>0</v>
      </c>
      <c r="BR252" s="449">
        <f t="shared" si="133"/>
        <v>0</v>
      </c>
      <c r="BS252" s="451">
        <f t="shared" si="133"/>
        <v>0</v>
      </c>
      <c r="BT252" s="449">
        <f t="shared" si="133"/>
        <v>0</v>
      </c>
      <c r="BU252" s="451">
        <f t="shared" si="133"/>
        <v>0</v>
      </c>
      <c r="BV252" s="449">
        <f t="shared" si="133"/>
        <v>0</v>
      </c>
      <c r="BW252" s="451">
        <f t="shared" si="133"/>
        <v>0</v>
      </c>
      <c r="BX252" s="449">
        <f t="shared" si="133"/>
        <v>0</v>
      </c>
      <c r="BY252" s="451">
        <f t="shared" si="133"/>
        <v>0</v>
      </c>
      <c r="BZ252" s="449">
        <f t="shared" si="133"/>
        <v>0</v>
      </c>
      <c r="CA252" s="451">
        <f t="shared" si="133"/>
        <v>0</v>
      </c>
      <c r="CB252" s="449">
        <f t="shared" si="133"/>
        <v>0</v>
      </c>
      <c r="CC252" s="451">
        <f t="shared" si="133"/>
        <v>0</v>
      </c>
      <c r="CD252" s="449">
        <f t="shared" si="133"/>
        <v>0</v>
      </c>
      <c r="CE252" s="412">
        <f t="shared" si="133"/>
        <v>0</v>
      </c>
      <c r="CF252" s="452">
        <f t="shared" si="133"/>
        <v>0</v>
      </c>
      <c r="CG252" s="449">
        <f t="shared" si="133"/>
        <v>0</v>
      </c>
      <c r="CH252" s="452">
        <f t="shared" si="133"/>
        <v>0</v>
      </c>
      <c r="CI252" s="449">
        <f t="shared" si="133"/>
        <v>0</v>
      </c>
      <c r="CJ252" s="452">
        <f t="shared" si="133"/>
        <v>0</v>
      </c>
      <c r="CK252" s="449">
        <f t="shared" si="133"/>
        <v>0</v>
      </c>
      <c r="CL252" s="452">
        <f t="shared" si="133"/>
        <v>0</v>
      </c>
      <c r="CM252" s="449">
        <f t="shared" si="133"/>
        <v>0</v>
      </c>
      <c r="CN252" s="452">
        <f t="shared" si="133"/>
        <v>0</v>
      </c>
      <c r="CO252" s="449">
        <f t="shared" si="133"/>
        <v>0</v>
      </c>
      <c r="CP252" s="452">
        <f t="shared" si="133"/>
        <v>0</v>
      </c>
      <c r="CQ252" s="449">
        <f t="shared" si="133"/>
        <v>0</v>
      </c>
      <c r="CR252" s="452">
        <f t="shared" si="133"/>
        <v>0</v>
      </c>
      <c r="CS252" s="449">
        <f t="shared" si="133"/>
        <v>0</v>
      </c>
      <c r="CT252" s="452">
        <f t="shared" si="133"/>
        <v>0</v>
      </c>
      <c r="CU252" s="449">
        <f t="shared" ref="CU252:DE252" si="134">SUM(CU85:CU104)</f>
        <v>0</v>
      </c>
      <c r="CV252" s="452">
        <f t="shared" si="134"/>
        <v>0</v>
      </c>
      <c r="CW252" s="449">
        <f t="shared" si="134"/>
        <v>0</v>
      </c>
      <c r="CX252" s="452">
        <f t="shared" si="134"/>
        <v>0</v>
      </c>
      <c r="CY252" s="449">
        <f t="shared" si="134"/>
        <v>0</v>
      </c>
      <c r="CZ252" s="452">
        <f t="shared" si="134"/>
        <v>0</v>
      </c>
      <c r="DA252" s="449">
        <f t="shared" si="134"/>
        <v>0</v>
      </c>
      <c r="DB252" s="452">
        <f t="shared" si="134"/>
        <v>0</v>
      </c>
      <c r="DC252" s="449">
        <f t="shared" si="134"/>
        <v>0</v>
      </c>
      <c r="DD252" s="452">
        <f t="shared" si="134"/>
        <v>0</v>
      </c>
      <c r="DE252" s="449">
        <f t="shared" si="134"/>
        <v>0</v>
      </c>
      <c r="DF252" s="3192" t="s">
        <v>1086</v>
      </c>
      <c r="DG252" s="3193"/>
      <c r="DH252" s="3193"/>
      <c r="DI252" s="3193"/>
      <c r="DJ252" s="3193"/>
      <c r="DK252" s="3193"/>
      <c r="DL252" s="3193"/>
      <c r="DM252" s="657"/>
      <c r="DN252" s="657"/>
      <c r="DO252" s="1122"/>
      <c r="DP252" s="564">
        <v>0</v>
      </c>
      <c r="DQ252" s="200">
        <v>0</v>
      </c>
      <c r="DR252" s="200">
        <v>0</v>
      </c>
      <c r="DS252" s="200">
        <v>0</v>
      </c>
      <c r="DT252" s="200">
        <v>0</v>
      </c>
      <c r="DU252" s="200">
        <v>0</v>
      </c>
      <c r="DV252" s="200">
        <v>0</v>
      </c>
      <c r="DW252" s="907"/>
    </row>
    <row r="253" spans="1:127" ht="15.95" customHeight="1">
      <c r="B253" s="3191"/>
      <c r="C253" s="453">
        <f>SUM(C252:D252)</f>
        <v>1</v>
      </c>
      <c r="D253" s="454" t="str">
        <f>IF(C253&gt;0,"fois","")</f>
        <v>fois</v>
      </c>
      <c r="E253" s="453">
        <f>SUM(E252:F252)</f>
        <v>0</v>
      </c>
      <c r="F253" s="454" t="str">
        <f>IF(E253&gt;0,"fois","")</f>
        <v/>
      </c>
      <c r="G253" s="453">
        <f>SUM(G252:H252)</f>
        <v>0</v>
      </c>
      <c r="H253" s="454" t="str">
        <f>IF(G253&gt;0,"fois","")</f>
        <v/>
      </c>
      <c r="I253" s="453">
        <f>SUM(I252:J252)</f>
        <v>0</v>
      </c>
      <c r="J253" s="454" t="str">
        <f>IF(I253&gt;0,"fois","")</f>
        <v/>
      </c>
      <c r="K253" s="453">
        <f>SUM(K252:L252)</f>
        <v>0</v>
      </c>
      <c r="L253" s="454" t="str">
        <f>IF(K253&gt;0,"fois","")</f>
        <v/>
      </c>
      <c r="M253" s="453">
        <f>SUM(M252:N252)</f>
        <v>0</v>
      </c>
      <c r="N253" s="454" t="str">
        <f>IF(M253&gt;0,"fois","")</f>
        <v/>
      </c>
      <c r="O253" s="453">
        <f>SUM(O252:P252)</f>
        <v>0</v>
      </c>
      <c r="P253" s="454" t="str">
        <f>IF(O253&gt;0,"fois","")</f>
        <v/>
      </c>
      <c r="Q253" s="453">
        <f>SUM(Q252:R252)</f>
        <v>0</v>
      </c>
      <c r="R253" s="454" t="str">
        <f>IF(Q253&gt;0,"fois","")</f>
        <v/>
      </c>
      <c r="S253" s="453">
        <f>SUM(S252:T252)</f>
        <v>0</v>
      </c>
      <c r="T253" s="454" t="str">
        <f>IF(S253&gt;0,"fois","")</f>
        <v/>
      </c>
      <c r="U253" s="453">
        <f>SUM(U252:V252)</f>
        <v>0</v>
      </c>
      <c r="V253" s="454" t="str">
        <f>IF(U253&gt;0,"fois","")</f>
        <v/>
      </c>
      <c r="W253" s="453">
        <f>SUM(W252:X252)</f>
        <v>0</v>
      </c>
      <c r="X253" s="454" t="str">
        <f>IF(W253&gt;0,"fois","")</f>
        <v/>
      </c>
      <c r="Y253" s="453">
        <f>SUM(Y252:Z252)</f>
        <v>0</v>
      </c>
      <c r="Z253" s="454" t="str">
        <f>IF(Y253&gt;0,"fois","")</f>
        <v/>
      </c>
      <c r="AA253" s="453">
        <f>SUM(AA252:AB252)</f>
        <v>0</v>
      </c>
      <c r="AB253" s="454" t="str">
        <f>IF(AA253&gt;0,"fois","")</f>
        <v/>
      </c>
      <c r="AC253" s="410"/>
      <c r="AD253" s="453">
        <f>SUM(AD252:AE252)</f>
        <v>0</v>
      </c>
      <c r="AE253" s="454" t="str">
        <f>IF(AD253&gt;0,"fois","")</f>
        <v/>
      </c>
      <c r="AF253" s="453">
        <f>SUM(AF252:AG252)</f>
        <v>0</v>
      </c>
      <c r="AG253" s="454" t="str">
        <f>IF(AF253&gt;0,"fois","")</f>
        <v/>
      </c>
      <c r="AH253" s="453">
        <f>SUM(AH252:AI252)</f>
        <v>0</v>
      </c>
      <c r="AI253" s="454" t="str">
        <f>IF(AH253&gt;0,"fois","")</f>
        <v/>
      </c>
      <c r="AJ253" s="453">
        <f>SUM(AJ252:AK252)</f>
        <v>0</v>
      </c>
      <c r="AK253" s="454" t="str">
        <f>IF(AJ253&gt;0,"fois","")</f>
        <v/>
      </c>
      <c r="AL253" s="453">
        <f>SUM(AL252:AM252)</f>
        <v>0</v>
      </c>
      <c r="AM253" s="454" t="str">
        <f>IF(AL253&gt;0,"fois","")</f>
        <v/>
      </c>
      <c r="AN253" s="453">
        <f>SUM(AN252:AO252)</f>
        <v>0</v>
      </c>
      <c r="AO253" s="454" t="str">
        <f>IF(AN253&gt;0,"fois","")</f>
        <v/>
      </c>
      <c r="AP253" s="453">
        <f>SUM(AP252:AQ252)</f>
        <v>0</v>
      </c>
      <c r="AQ253" s="454" t="str">
        <f>IF(AP253&gt;0,"fois","")</f>
        <v/>
      </c>
      <c r="AR253" s="453">
        <f>SUM(AR252:AS252)</f>
        <v>0</v>
      </c>
      <c r="AS253" s="454" t="str">
        <f>IF(AR253&gt;0,"fois","")</f>
        <v/>
      </c>
      <c r="AT253" s="453">
        <f>SUM(AT252:AU252)</f>
        <v>0</v>
      </c>
      <c r="AU253" s="454" t="str">
        <f>IF(AT253&gt;0,"fois","")</f>
        <v/>
      </c>
      <c r="AV253" s="453">
        <f>SUM(AV252:AW252)</f>
        <v>0</v>
      </c>
      <c r="AW253" s="454" t="str">
        <f>IF(AV253&gt;0,"fois","")</f>
        <v/>
      </c>
      <c r="AX253" s="453">
        <f>SUM(AX252:AY252)</f>
        <v>0</v>
      </c>
      <c r="AY253" s="454" t="str">
        <f>IF(AX253&gt;0,"fois","")</f>
        <v/>
      </c>
      <c r="AZ253" s="453">
        <f>SUM(AZ252:BA252)</f>
        <v>0</v>
      </c>
      <c r="BA253" s="454" t="str">
        <f>IF(AZ253&gt;0,"fois","")</f>
        <v/>
      </c>
      <c r="BB253" s="453">
        <f>SUM(BB252:BC252)</f>
        <v>0</v>
      </c>
      <c r="BC253" s="454" t="str">
        <f>IF(BB253&gt;0,"fois","")</f>
        <v/>
      </c>
      <c r="BD253" s="411"/>
      <c r="BE253" s="453">
        <f>SUM(BE252:BF252)</f>
        <v>0</v>
      </c>
      <c r="BF253" s="454" t="str">
        <f>IF(BE253&gt;0,"fois","")</f>
        <v/>
      </c>
      <c r="BG253" s="453">
        <f>SUM(BG252:BH252)</f>
        <v>0</v>
      </c>
      <c r="BH253" s="454" t="str">
        <f>IF(BG253&gt;0,"fois","")</f>
        <v/>
      </c>
      <c r="BI253" s="453">
        <f>SUM(BI252:BJ252)</f>
        <v>0</v>
      </c>
      <c r="BJ253" s="454" t="str">
        <f>IF(BI253&gt;0,"fois","")</f>
        <v/>
      </c>
      <c r="BK253" s="453">
        <f>SUM(BK252:BL252)</f>
        <v>0</v>
      </c>
      <c r="BL253" s="454" t="str">
        <f>IF(BK253&gt;0,"fois","")</f>
        <v/>
      </c>
      <c r="BM253" s="453">
        <f>SUM(BM252:BN252)</f>
        <v>0</v>
      </c>
      <c r="BN253" s="454" t="str">
        <f>IF(BM253&gt;0,"fois","")</f>
        <v/>
      </c>
      <c r="BO253" s="453">
        <f>SUM(BO252:BP252)</f>
        <v>0</v>
      </c>
      <c r="BP253" s="454" t="str">
        <f>IF(BO253&gt;0,"fois","")</f>
        <v/>
      </c>
      <c r="BQ253" s="453">
        <f>SUM(BQ252:BR252)</f>
        <v>0</v>
      </c>
      <c r="BR253" s="454" t="str">
        <f>IF(BQ253&gt;0,"fois","")</f>
        <v/>
      </c>
      <c r="BS253" s="453">
        <f>SUM(BS252:BT252)</f>
        <v>0</v>
      </c>
      <c r="BT253" s="454" t="str">
        <f>IF(BS253&gt;0,"fois","")</f>
        <v/>
      </c>
      <c r="BU253" s="453">
        <f>SUM(BU252:BV252)</f>
        <v>0</v>
      </c>
      <c r="BV253" s="454" t="str">
        <f>IF(BU253&gt;0,"fois","")</f>
        <v/>
      </c>
      <c r="BW253" s="453">
        <f>SUM(BW252:BX252)</f>
        <v>0</v>
      </c>
      <c r="BX253" s="454" t="str">
        <f>IF(BW253&gt;0,"fois","")</f>
        <v/>
      </c>
      <c r="BY253" s="453">
        <f>SUM(BY252:BZ252)</f>
        <v>0</v>
      </c>
      <c r="BZ253" s="454" t="str">
        <f>IF(BY253&gt;0,"fois","")</f>
        <v/>
      </c>
      <c r="CA253" s="453">
        <f>SUM(CA252:CB252)</f>
        <v>0</v>
      </c>
      <c r="CB253" s="454" t="str">
        <f>IF(CA253&gt;0,"fois","")</f>
        <v/>
      </c>
      <c r="CC253" s="453">
        <f>SUM(CC252:CD252)</f>
        <v>0</v>
      </c>
      <c r="CD253" s="454" t="str">
        <f>IF(CC253&gt;0,"fois","")</f>
        <v/>
      </c>
      <c r="CE253" s="412"/>
      <c r="CF253" s="453">
        <f>SUM(CF252:CG252)</f>
        <v>0</v>
      </c>
      <c r="CG253" s="454" t="str">
        <f>IF(CF253&gt;0,"fois","")</f>
        <v/>
      </c>
      <c r="CH253" s="453">
        <f>SUM(CH252:CI252)</f>
        <v>0</v>
      </c>
      <c r="CI253" s="454" t="str">
        <f>IF(CH253&gt;0,"fois","")</f>
        <v/>
      </c>
      <c r="CJ253" s="453">
        <f>SUM(CJ252:CK252)</f>
        <v>0</v>
      </c>
      <c r="CK253" s="454" t="str">
        <f>IF(CJ253&gt;0,"fois","")</f>
        <v/>
      </c>
      <c r="CL253" s="453">
        <f>SUM(CL252:CM252)</f>
        <v>0</v>
      </c>
      <c r="CM253" s="454" t="str">
        <f>IF(CL253&gt;0,"fois","")</f>
        <v/>
      </c>
      <c r="CN253" s="453">
        <f>SUM(CN252:CO252)</f>
        <v>0</v>
      </c>
      <c r="CO253" s="454" t="str">
        <f>IF(CN253&gt;0,"fois","")</f>
        <v/>
      </c>
      <c r="CP253" s="453">
        <f>SUM(CP252:CQ252)</f>
        <v>0</v>
      </c>
      <c r="CQ253" s="454" t="str">
        <f>IF(CP253&gt;0,"fois","")</f>
        <v/>
      </c>
      <c r="CR253" s="453">
        <f>SUM(CR252:CS252)</f>
        <v>0</v>
      </c>
      <c r="CS253" s="454" t="str">
        <f>IF(CR253&gt;0,"fois","")</f>
        <v/>
      </c>
      <c r="CT253" s="453">
        <f>SUM(CT252:CU252)</f>
        <v>0</v>
      </c>
      <c r="CU253" s="454" t="str">
        <f>IF(CT253&gt;0,"fois","")</f>
        <v/>
      </c>
      <c r="CV253" s="453">
        <f>SUM(CV252:CW252)</f>
        <v>0</v>
      </c>
      <c r="CW253" s="454" t="str">
        <f>IF(CV253&gt;0,"fois","")</f>
        <v/>
      </c>
      <c r="CX253" s="453">
        <f>SUM(CX252:CY252)</f>
        <v>0</v>
      </c>
      <c r="CY253" s="454" t="str">
        <f>IF(CX253&gt;0,"fois","")</f>
        <v/>
      </c>
      <c r="CZ253" s="453">
        <f>SUM(CZ252:DA252)</f>
        <v>0</v>
      </c>
      <c r="DA253" s="454" t="str">
        <f>IF(CZ253&gt;0,"fois","")</f>
        <v/>
      </c>
      <c r="DB253" s="453">
        <f>SUM(DB252:DC252)</f>
        <v>0</v>
      </c>
      <c r="DC253" s="454" t="str">
        <f>IF(DB253&gt;0,"fois","")</f>
        <v/>
      </c>
      <c r="DD253" s="453">
        <f>SUM(DD252:DE252)</f>
        <v>0</v>
      </c>
      <c r="DE253" s="454" t="str">
        <f>IF(DD253&gt;0,"fois","")</f>
        <v/>
      </c>
      <c r="DF253" s="3194"/>
      <c r="DG253" s="3195"/>
      <c r="DH253" s="3195"/>
      <c r="DI253" s="3195"/>
      <c r="DJ253" s="3195"/>
      <c r="DK253" s="3195"/>
      <c r="DL253" s="3195"/>
      <c r="DM253" s="658"/>
      <c r="DN253" s="658"/>
      <c r="DO253" s="1123"/>
      <c r="DP253" s="564">
        <v>0</v>
      </c>
      <c r="DQ253" s="200">
        <v>0</v>
      </c>
      <c r="DR253" s="200">
        <v>0</v>
      </c>
      <c r="DS253" s="200">
        <v>0</v>
      </c>
      <c r="DT253" s="200">
        <v>0</v>
      </c>
      <c r="DU253" s="200">
        <v>0</v>
      </c>
      <c r="DV253" s="200">
        <v>0</v>
      </c>
      <c r="DW253" s="907"/>
    </row>
    <row r="254" spans="1:127" ht="15.95" customHeight="1">
      <c r="B254" s="456" t="s">
        <v>1087</v>
      </c>
      <c r="C254" s="2985" t="str">
        <f>IF(SUM(C252:D252)&lt;=I257,"OK","Trop")</f>
        <v>OK</v>
      </c>
      <c r="D254" s="2986"/>
      <c r="E254" s="2985" t="str">
        <f>IF(SUM(E252:F252)&lt;=I257,"OK","Trop")</f>
        <v>OK</v>
      </c>
      <c r="F254" s="2986"/>
      <c r="G254" s="2985" t="str">
        <f>IF(SUM(G252:H252)&lt;=I257,"OK","Trop")</f>
        <v>OK</v>
      </c>
      <c r="H254" s="2986"/>
      <c r="I254" s="2985" t="str">
        <f>IF(SUM(I252:J252)&lt;=I257,"OK","Trop")</f>
        <v>OK</v>
      </c>
      <c r="J254" s="2986"/>
      <c r="K254" s="2985" t="str">
        <f>IF(SUM(K252:L252)&lt;=I257,"OK","Trop")</f>
        <v>OK</v>
      </c>
      <c r="L254" s="2986"/>
      <c r="M254" s="2985" t="str">
        <f>IF(SUM(M252:N252)&lt;=I257,"OK","Trop")</f>
        <v>OK</v>
      </c>
      <c r="N254" s="2986"/>
      <c r="O254" s="2985" t="str">
        <f>IF(SUM(O252:P252)&lt;=I257,"OK","Trop")</f>
        <v>OK</v>
      </c>
      <c r="P254" s="2986"/>
      <c r="Q254" s="2985" t="str">
        <f>IF(SUM(Q252:R252)&lt;=I257,"OK","Trop")</f>
        <v>OK</v>
      </c>
      <c r="R254" s="2986"/>
      <c r="S254" s="2985" t="str">
        <f>IF(SUM(S252:T252)&lt;=I257,"OK","Trop")</f>
        <v>OK</v>
      </c>
      <c r="T254" s="2986"/>
      <c r="U254" s="2985" t="str">
        <f>IF(SUM(U252:V252)&lt;=I257,"OK","Trop")</f>
        <v>OK</v>
      </c>
      <c r="V254" s="2986"/>
      <c r="W254" s="2985" t="str">
        <f>IF(SUM(W252:X252)&lt;=I257,"OK","Trop")</f>
        <v>OK</v>
      </c>
      <c r="X254" s="2986"/>
      <c r="Y254" s="2985" t="str">
        <f>IF(SUM(Y252:Z252)&lt;=I257,"OK","Trop")</f>
        <v>OK</v>
      </c>
      <c r="Z254" s="2986"/>
      <c r="AA254" s="2985" t="str">
        <f>IF(SUM(AA252:AB252)&lt;=I257,"OK","Trop")</f>
        <v>OK</v>
      </c>
      <c r="AB254" s="2986"/>
      <c r="AC254" s="410"/>
      <c r="AD254" s="2985" t="str">
        <f>IF(SUM(AD252:AE252)&lt;=AJ257,"OK","Trop")</f>
        <v>OK</v>
      </c>
      <c r="AE254" s="2986"/>
      <c r="AF254" s="2985" t="str">
        <f>IF(SUM(AF252:AG252)&lt;=AJ257,"OK","Trop")</f>
        <v>OK</v>
      </c>
      <c r="AG254" s="2986"/>
      <c r="AH254" s="2985" t="str">
        <f>IF(SUM(AH252:AI252)&lt;=AJ257,"OK","Trop")</f>
        <v>OK</v>
      </c>
      <c r="AI254" s="2986"/>
      <c r="AJ254" s="2985" t="str">
        <f>IF(SUM(AJ252:AK252)&lt;=AJ257,"OK","Trop")</f>
        <v>OK</v>
      </c>
      <c r="AK254" s="2986"/>
      <c r="AL254" s="2985" t="str">
        <f>IF(SUM(AL252:AM252)&lt;=AJ257,"OK","Trop")</f>
        <v>OK</v>
      </c>
      <c r="AM254" s="2986"/>
      <c r="AN254" s="2985" t="str">
        <f>IF(SUM(AN252:AO252)&lt;=AJ257,"OK","Trop")</f>
        <v>OK</v>
      </c>
      <c r="AO254" s="2986"/>
      <c r="AP254" s="2985" t="str">
        <f>IF(SUM(AP252:AQ252)&lt;=AJ257,"OK","Trop")</f>
        <v>OK</v>
      </c>
      <c r="AQ254" s="2986"/>
      <c r="AR254" s="2985" t="str">
        <f>IF(SUM(AR252:AS252)&lt;=AJ257,"OK","Trop")</f>
        <v>OK</v>
      </c>
      <c r="AS254" s="2986"/>
      <c r="AT254" s="2985" t="str">
        <f>IF(SUM(AT252:AU252)&lt;=AJ257,"OK","Trop")</f>
        <v>OK</v>
      </c>
      <c r="AU254" s="2986"/>
      <c r="AV254" s="2985" t="str">
        <f>IF(SUM(AV252:AW252)&lt;=AJ257,"OK","Trop")</f>
        <v>OK</v>
      </c>
      <c r="AW254" s="2986"/>
      <c r="AX254" s="2985" t="str">
        <f>IF(SUM(AX252:AY252)&lt;=AJ257,"OK","Trop")</f>
        <v>OK</v>
      </c>
      <c r="AY254" s="2986"/>
      <c r="AZ254" s="2985" t="str">
        <f>IF(SUM(AZ252:BA252)&lt;=AJ257,"OK","Trop")</f>
        <v>OK</v>
      </c>
      <c r="BA254" s="2986"/>
      <c r="BB254" s="2985" t="str">
        <f>IF(SUM(BB252:BC252)&lt;=AJ257,"OK","Trop")</f>
        <v>OK</v>
      </c>
      <c r="BC254" s="2986"/>
      <c r="BD254" s="411"/>
      <c r="BE254" s="2985" t="str">
        <f>IF(SUM(BE252:BF252)&lt;=BK257,"OK","Trop")</f>
        <v>OK</v>
      </c>
      <c r="BF254" s="2986"/>
      <c r="BG254" s="2985" t="str">
        <f>IF(SUM(BG252:BH252)&lt;=BK257,"OK","Trop")</f>
        <v>OK</v>
      </c>
      <c r="BH254" s="2986"/>
      <c r="BI254" s="2985" t="str">
        <f>IF(SUM(BI252:BJ252)&lt;=BK257,"OK","Trop")</f>
        <v>OK</v>
      </c>
      <c r="BJ254" s="2986"/>
      <c r="BK254" s="2985" t="str">
        <f>IF(SUM(BK252:BL252)&lt;=BK257,"OK","Trop")</f>
        <v>OK</v>
      </c>
      <c r="BL254" s="2986"/>
      <c r="BM254" s="2985" t="str">
        <f>IF(SUM(BM252:BN252)&lt;=BK257,"OK","Trop")</f>
        <v>OK</v>
      </c>
      <c r="BN254" s="2986"/>
      <c r="BO254" s="2985" t="str">
        <f>IF(SUM(BO252:BP252)&lt;=BK257,"OK","Trop")</f>
        <v>OK</v>
      </c>
      <c r="BP254" s="2986"/>
      <c r="BQ254" s="2985" t="str">
        <f>IF(SUM(BQ252:BR252)&lt;=BK257,"OK","Trop")</f>
        <v>OK</v>
      </c>
      <c r="BR254" s="2986"/>
      <c r="BS254" s="2985" t="str">
        <f>IF(SUM(BS252:BT252)&lt;=BK257,"OK","Trop")</f>
        <v>OK</v>
      </c>
      <c r="BT254" s="2986"/>
      <c r="BU254" s="2985" t="str">
        <f>IF(SUM(BU252:BV252)&lt;=BK257,"OK","Trop")</f>
        <v>OK</v>
      </c>
      <c r="BV254" s="2986"/>
      <c r="BW254" s="2985" t="str">
        <f>IF(SUM(BW252:BX252)&lt;=BK257,"OK","Trop")</f>
        <v>OK</v>
      </c>
      <c r="BX254" s="2986"/>
      <c r="BY254" s="2985" t="str">
        <f>IF(SUM(BY252:BZ252)&lt;=BK257,"OK","Trop")</f>
        <v>OK</v>
      </c>
      <c r="BZ254" s="2986"/>
      <c r="CA254" s="2985" t="str">
        <f>IF(SUM(CA252:CB252)&lt;=BK257,"OK","Trop")</f>
        <v>OK</v>
      </c>
      <c r="CB254" s="2986"/>
      <c r="CC254" s="2985" t="str">
        <f>IF(SUM(CC252:CD252)&lt;=BK257,"OK","Trop")</f>
        <v>OK</v>
      </c>
      <c r="CD254" s="2986"/>
      <c r="CE254" s="412"/>
      <c r="CF254" s="2985" t="str">
        <f>IF(SUM(CF252:CG252)&lt;=CL257,"OK","Trop")</f>
        <v>OK</v>
      </c>
      <c r="CG254" s="2986"/>
      <c r="CH254" s="2985" t="str">
        <f>IF(SUM(CH252:CI252)&lt;=CL257,"OK","Trop")</f>
        <v>OK</v>
      </c>
      <c r="CI254" s="2986"/>
      <c r="CJ254" s="2985" t="str">
        <f>IF(SUM(CJ252:CK252)&lt;=CL257,"OK","Trop")</f>
        <v>OK</v>
      </c>
      <c r="CK254" s="2986"/>
      <c r="CL254" s="2985" t="str">
        <f>IF(SUM(CL252:CM252)&lt;=CL257,"OK","Trop")</f>
        <v>OK</v>
      </c>
      <c r="CM254" s="2986"/>
      <c r="CN254" s="2985" t="str">
        <f>IF(SUM(CN252:CO252)&lt;=CL257,"OK","Trop")</f>
        <v>OK</v>
      </c>
      <c r="CO254" s="2986"/>
      <c r="CP254" s="2985" t="str">
        <f>IF(SUM(CP252:CQ252)&lt;=CL257,"OK","Trop")</f>
        <v>OK</v>
      </c>
      <c r="CQ254" s="2986"/>
      <c r="CR254" s="2985" t="str">
        <f>IF(SUM(CR252:CS252)&lt;=CL257,"OK","Trop")</f>
        <v>OK</v>
      </c>
      <c r="CS254" s="2986"/>
      <c r="CT254" s="2985" t="str">
        <f>IF(SUM(CT252:CU252)&lt;=CL257,"OK","Trop")</f>
        <v>OK</v>
      </c>
      <c r="CU254" s="2986"/>
      <c r="CV254" s="2985" t="str">
        <f>IF(SUM(CV252:CW252)&lt;=CL257,"OK","Trop")</f>
        <v>OK</v>
      </c>
      <c r="CW254" s="2986"/>
      <c r="CX254" s="2985" t="str">
        <f>IF(SUM(CX252:CY252)&lt;=CL257,"OK","Trop")</f>
        <v>OK</v>
      </c>
      <c r="CY254" s="2986"/>
      <c r="CZ254" s="2985" t="str">
        <f>IF(SUM(CZ252:DA252)&lt;=CL257,"OK","Trop")</f>
        <v>OK</v>
      </c>
      <c r="DA254" s="2986"/>
      <c r="DB254" s="2985" t="str">
        <f>IF(SUM(DB252:DC252)&lt;=CL257,"OK","Trop")</f>
        <v>OK</v>
      </c>
      <c r="DC254" s="2986"/>
      <c r="DD254" s="2985" t="str">
        <f>IF(SUM(DD252:DE252)&lt;=CL257,"OK","Trop")</f>
        <v>OK</v>
      </c>
      <c r="DE254" s="2986"/>
      <c r="DF254" s="457" t="s">
        <v>1088</v>
      </c>
      <c r="DG254" s="408"/>
      <c r="DH254" s="408"/>
      <c r="DI254" s="408"/>
      <c r="DJ254" s="270"/>
      <c r="DK254" s="270"/>
      <c r="DL254" s="270"/>
      <c r="DM254" s="270"/>
      <c r="DN254" s="270"/>
      <c r="DO254" s="1122"/>
      <c r="DP254" s="564">
        <v>0</v>
      </c>
      <c r="DQ254" s="200">
        <v>0</v>
      </c>
      <c r="DR254" s="200">
        <v>0</v>
      </c>
      <c r="DS254" s="200">
        <v>0</v>
      </c>
      <c r="DT254" s="200">
        <v>0</v>
      </c>
      <c r="DU254" s="200">
        <v>0</v>
      </c>
      <c r="DV254" s="200">
        <v>0</v>
      </c>
      <c r="DW254" s="907"/>
    </row>
    <row r="255" spans="1:127" ht="15.95" customHeight="1">
      <c r="B255" s="456" t="s">
        <v>1089</v>
      </c>
      <c r="C255" s="3000" t="str">
        <f>IF(C254="OK","",SUM(C252:D252)-I257)</f>
        <v/>
      </c>
      <c r="D255" s="3001"/>
      <c r="E255" s="3000" t="str">
        <f>IF(E254="OK","",SUM(E252:F252)-I257)</f>
        <v/>
      </c>
      <c r="F255" s="3001"/>
      <c r="G255" s="3000" t="str">
        <f>IF(G254="OK","",SUM(G252:H252)-I257)</f>
        <v/>
      </c>
      <c r="H255" s="3001"/>
      <c r="I255" s="3000" t="str">
        <f>IF(I254="OK","",SUM(I252:J252)-I257)</f>
        <v/>
      </c>
      <c r="J255" s="3001"/>
      <c r="K255" s="3000" t="str">
        <f>IF(K254="OK","",SUM(K252:L252)-I257)</f>
        <v/>
      </c>
      <c r="L255" s="3001"/>
      <c r="M255" s="3000" t="str">
        <f>IF(M254="OK","",SUM(M252:N252)-I257)</f>
        <v/>
      </c>
      <c r="N255" s="3001"/>
      <c r="O255" s="3000" t="str">
        <f>IF(O254="OK","",SUM(O252:P252)-I257)</f>
        <v/>
      </c>
      <c r="P255" s="3001"/>
      <c r="Q255" s="3000" t="str">
        <f>IF(Q254="OK","",SUM(Q252:R252)-I257)</f>
        <v/>
      </c>
      <c r="R255" s="3001"/>
      <c r="S255" s="3000" t="str">
        <f>IF(S254="OK","",SUM(S252:T252)-I257)</f>
        <v/>
      </c>
      <c r="T255" s="3001"/>
      <c r="U255" s="3000" t="str">
        <f>IF(U254="OK","",SUM(U252:V252)-I257)</f>
        <v/>
      </c>
      <c r="V255" s="3001"/>
      <c r="W255" s="3000" t="str">
        <f>IF(W254="OK","",SUM(W252:X252)-I257)</f>
        <v/>
      </c>
      <c r="X255" s="3001"/>
      <c r="Y255" s="3000" t="str">
        <f>IF(Y254="OK","",SUM(Y252:Z252)-I257)</f>
        <v/>
      </c>
      <c r="Z255" s="3001"/>
      <c r="AA255" s="3000" t="str">
        <f>IF(AA254="OK","",SUM(AA252:AB252)-I257)</f>
        <v/>
      </c>
      <c r="AB255" s="3001"/>
      <c r="AC255" s="410"/>
      <c r="AD255" s="3000" t="str">
        <f>IF(AD254="OK","",SUM(AD252:AE252)-AJ257)</f>
        <v/>
      </c>
      <c r="AE255" s="3001"/>
      <c r="AF255" s="3000" t="str">
        <f>IF(AF254="OK","",SUM(AF252:AG252)-AJ257)</f>
        <v/>
      </c>
      <c r="AG255" s="3001"/>
      <c r="AH255" s="3000" t="str">
        <f>IF(AH254="OK","",SUM(AH252:AI252)-AJ257)</f>
        <v/>
      </c>
      <c r="AI255" s="3001"/>
      <c r="AJ255" s="3000" t="str">
        <f>IF(AJ254="OK","",SUM(AJ252:AK252)-AJ257)</f>
        <v/>
      </c>
      <c r="AK255" s="3001"/>
      <c r="AL255" s="3000" t="str">
        <f>IF(AL254="OK","",SUM(AL252:AM252)-AJ257)</f>
        <v/>
      </c>
      <c r="AM255" s="3001"/>
      <c r="AN255" s="3000" t="str">
        <f>IF(AN254="OK","",SUM(AN252:AO252)-AJ257)</f>
        <v/>
      </c>
      <c r="AO255" s="3001"/>
      <c r="AP255" s="3000" t="str">
        <f>IF(AP254="OK","",SUM(AP252:AQ252)-AJ257)</f>
        <v/>
      </c>
      <c r="AQ255" s="3001"/>
      <c r="AR255" s="3000" t="str">
        <f>IF(AR254="OK","",SUM(AR252:AS252)-AJ257)</f>
        <v/>
      </c>
      <c r="AS255" s="3001"/>
      <c r="AT255" s="3000" t="str">
        <f>IF(AT254="OK","",SUM(AT252:AU252)-AJ257)</f>
        <v/>
      </c>
      <c r="AU255" s="3001"/>
      <c r="AV255" s="3000" t="str">
        <f>IF(AV254="OK","",SUM(AV252:AW252)-AJ257)</f>
        <v/>
      </c>
      <c r="AW255" s="3001"/>
      <c r="AX255" s="3000" t="str">
        <f>IF(AX254="OK","",SUM(AX252:AY252)-AJ257)</f>
        <v/>
      </c>
      <c r="AY255" s="3001"/>
      <c r="AZ255" s="3000" t="str">
        <f>IF(AZ254="OK","",SUM(AZ252:BA252)-AJ257)</f>
        <v/>
      </c>
      <c r="BA255" s="3001"/>
      <c r="BB255" s="3000" t="str">
        <f>IF(BB254="OK","",SUM(BB252:BC252)-AJ257)</f>
        <v/>
      </c>
      <c r="BC255" s="3001"/>
      <c r="BD255" s="411"/>
      <c r="BE255" s="3000" t="str">
        <f>IF(BE254="OK","",SUM(BE252:BF252)-BK257)</f>
        <v/>
      </c>
      <c r="BF255" s="3001"/>
      <c r="BG255" s="3000" t="str">
        <f>IF(BG254="OK","",SUM(BG252:BH252)-BK257)</f>
        <v/>
      </c>
      <c r="BH255" s="3001"/>
      <c r="BI255" s="3000" t="str">
        <f>IF(BI254="OK","",SUM(BI252:BJ252)-BK257)</f>
        <v/>
      </c>
      <c r="BJ255" s="3001"/>
      <c r="BK255" s="3000" t="str">
        <f>IF(BK254="OK","",SUM(BK252:BL252)-BK257)</f>
        <v/>
      </c>
      <c r="BL255" s="3001"/>
      <c r="BM255" s="3000" t="str">
        <f>IF(BM254="OK","",SUM(BM252:BN252)-BK257)</f>
        <v/>
      </c>
      <c r="BN255" s="3001"/>
      <c r="BO255" s="3000" t="str">
        <f>IF(BO254="OK","",SUM(BO252:BP252)-BK257)</f>
        <v/>
      </c>
      <c r="BP255" s="3001"/>
      <c r="BQ255" s="3000" t="str">
        <f>IF(BQ254="OK","",SUM(BQ252:BR252)-BK257)</f>
        <v/>
      </c>
      <c r="BR255" s="3001"/>
      <c r="BS255" s="3000" t="str">
        <f>IF(BS254="OK","",SUM(BS252:BT252)-BK257)</f>
        <v/>
      </c>
      <c r="BT255" s="3001"/>
      <c r="BU255" s="3000" t="str">
        <f>IF(BU254="OK","",SUM(BU252:BV252)-BK257)</f>
        <v/>
      </c>
      <c r="BV255" s="3001"/>
      <c r="BW255" s="3000" t="str">
        <f>IF(BW254="OK","",SUM(BW252:BX252)-BK257)</f>
        <v/>
      </c>
      <c r="BX255" s="3001"/>
      <c r="BY255" s="3000" t="str">
        <f>IF(BY254="OK","",SUM(BY252:BZ252)-BK257)</f>
        <v/>
      </c>
      <c r="BZ255" s="3001"/>
      <c r="CA255" s="3000" t="str">
        <f>IF(CA254="OK","",SUM(CA252:CB252)-BK257)</f>
        <v/>
      </c>
      <c r="CB255" s="3001"/>
      <c r="CC255" s="3000" t="str">
        <f>IF(CC254="OK","",SUM(CC252:CD252)-BK257)</f>
        <v/>
      </c>
      <c r="CD255" s="3001"/>
      <c r="CE255" s="412"/>
      <c r="CF255" s="3000" t="str">
        <f>IF(CF254="OK","",SUM(CF252:CG252)-CL257)</f>
        <v/>
      </c>
      <c r="CG255" s="3001"/>
      <c r="CH255" s="3000" t="str">
        <f>IF(CH254="OK","",SUM(CH252:CI252)-CL257)</f>
        <v/>
      </c>
      <c r="CI255" s="3001"/>
      <c r="CJ255" s="3000" t="str">
        <f>IF(CJ254="OK","",SUM(CJ252:CK252)-CL257)</f>
        <v/>
      </c>
      <c r="CK255" s="3001"/>
      <c r="CL255" s="3000" t="str">
        <f>IF(CL254="OK","",SUM(CL252:CM252)-CL257)</f>
        <v/>
      </c>
      <c r="CM255" s="3001"/>
      <c r="CN255" s="3000" t="str">
        <f>IF(CN254="OK","",SUM(CN252:CO252)-CL257)</f>
        <v/>
      </c>
      <c r="CO255" s="3001"/>
      <c r="CP255" s="3000" t="str">
        <f>IF(CP254="OK","",SUM(CP252:CQ252)-CL257)</f>
        <v/>
      </c>
      <c r="CQ255" s="3001"/>
      <c r="CR255" s="3000" t="str">
        <f>IF(CR254="OK","",SUM(CR252:CS252)-CL257)</f>
        <v/>
      </c>
      <c r="CS255" s="3001"/>
      <c r="CT255" s="3000" t="str">
        <f>IF(CT254="OK","",SUM(CT252:CU252)-CL257)</f>
        <v/>
      </c>
      <c r="CU255" s="3001"/>
      <c r="CV255" s="3000" t="str">
        <f>IF(CV254="OK","",SUM(CV252:CW252)-CL257)</f>
        <v/>
      </c>
      <c r="CW255" s="3001"/>
      <c r="CX255" s="3000" t="str">
        <f>IF(CX254="OK","",SUM(CX252:CY252)-CL257)</f>
        <v/>
      </c>
      <c r="CY255" s="3001"/>
      <c r="CZ255" s="3000" t="str">
        <f>IF(CZ254="OK","",SUM(CZ252:DA252)-CL257)</f>
        <v/>
      </c>
      <c r="DA255" s="3001"/>
      <c r="DB255" s="3000" t="str">
        <f>IF(DB254="OK","",SUM(DB252:DC252)-CL257)</f>
        <v/>
      </c>
      <c r="DC255" s="3001"/>
      <c r="DD255" s="3000" t="str">
        <f>IF(DD254="OK","",SUM(DD252:DE252)-CL257)</f>
        <v/>
      </c>
      <c r="DE255" s="3001"/>
      <c r="DF255" s="457" t="s">
        <v>1090</v>
      </c>
      <c r="DG255" s="408"/>
      <c r="DH255" s="408"/>
      <c r="DI255" s="408"/>
      <c r="DJ255" s="270"/>
      <c r="DK255" s="270"/>
      <c r="DL255" s="270"/>
      <c r="DM255" s="270"/>
      <c r="DN255" s="270"/>
      <c r="DO255" s="1122"/>
      <c r="DP255" s="564">
        <v>0</v>
      </c>
      <c r="DQ255" s="200">
        <v>0</v>
      </c>
      <c r="DR255" s="200">
        <v>0</v>
      </c>
      <c r="DS255" s="200">
        <v>0</v>
      </c>
      <c r="DT255" s="200">
        <v>0</v>
      </c>
      <c r="DU255" s="200">
        <v>0</v>
      </c>
      <c r="DV255" s="200">
        <v>0</v>
      </c>
      <c r="DW255" s="907"/>
    </row>
    <row r="256" spans="1:127" ht="15.95" customHeight="1">
      <c r="B256" s="820">
        <f>COUNTA(B85:B104)</f>
        <v>18</v>
      </c>
      <c r="C256" s="1124" t="s">
        <v>1091</v>
      </c>
      <c r="D256" s="460"/>
      <c r="E256" s="461"/>
      <c r="F256" s="461"/>
      <c r="G256" s="461"/>
      <c r="H256" s="462"/>
      <c r="I256" s="459" t="s">
        <v>1092</v>
      </c>
      <c r="J256" s="460"/>
      <c r="K256" s="461"/>
      <c r="L256" s="461"/>
      <c r="M256" s="461"/>
      <c r="N256" s="463"/>
      <c r="O256" s="459" t="s">
        <v>1093</v>
      </c>
      <c r="P256" s="461"/>
      <c r="Q256" s="461"/>
      <c r="R256" s="461"/>
      <c r="S256" s="463"/>
      <c r="T256" s="459" t="s">
        <v>1094</v>
      </c>
      <c r="U256" s="464"/>
      <c r="V256" s="461"/>
      <c r="W256" s="461"/>
      <c r="X256" s="461"/>
      <c r="Y256" s="461"/>
      <c r="Z256" s="461"/>
      <c r="AA256" s="461"/>
      <c r="AB256" s="463"/>
      <c r="AC256" s="410"/>
      <c r="AD256" s="1124" t="s">
        <v>1091</v>
      </c>
      <c r="AE256" s="460"/>
      <c r="AF256" s="461"/>
      <c r="AG256" s="461"/>
      <c r="AH256" s="461"/>
      <c r="AI256" s="462"/>
      <c r="AJ256" s="459" t="s">
        <v>1092</v>
      </c>
      <c r="AK256" s="460"/>
      <c r="AL256" s="461"/>
      <c r="AM256" s="461"/>
      <c r="AN256" s="461"/>
      <c r="AO256" s="463"/>
      <c r="AP256" s="459" t="s">
        <v>1093</v>
      </c>
      <c r="AQ256" s="461"/>
      <c r="AR256" s="461"/>
      <c r="AS256" s="461"/>
      <c r="AT256" s="463"/>
      <c r="AU256" s="459" t="s">
        <v>1094</v>
      </c>
      <c r="AV256" s="464"/>
      <c r="AW256" s="461"/>
      <c r="AX256" s="461"/>
      <c r="AY256" s="461"/>
      <c r="AZ256" s="461"/>
      <c r="BA256" s="461"/>
      <c r="BB256" s="461"/>
      <c r="BC256" s="463"/>
      <c r="BD256" s="411"/>
      <c r="BE256" s="1124" t="s">
        <v>1091</v>
      </c>
      <c r="BF256" s="460"/>
      <c r="BG256" s="461"/>
      <c r="BH256" s="461"/>
      <c r="BI256" s="461"/>
      <c r="BJ256" s="462"/>
      <c r="BK256" s="459" t="s">
        <v>1092</v>
      </c>
      <c r="BL256" s="460"/>
      <c r="BM256" s="461"/>
      <c r="BN256" s="461"/>
      <c r="BO256" s="461"/>
      <c r="BP256" s="463"/>
      <c r="BQ256" s="459" t="s">
        <v>1093</v>
      </c>
      <c r="BR256" s="461"/>
      <c r="BS256" s="461"/>
      <c r="BT256" s="461"/>
      <c r="BU256" s="463"/>
      <c r="BV256" s="459" t="s">
        <v>1094</v>
      </c>
      <c r="BW256" s="464"/>
      <c r="BX256" s="461"/>
      <c r="BY256" s="461"/>
      <c r="BZ256" s="461"/>
      <c r="CA256" s="461"/>
      <c r="CB256" s="461"/>
      <c r="CC256" s="461"/>
      <c r="CD256" s="463"/>
      <c r="CE256" s="412"/>
      <c r="CF256" s="1124" t="s">
        <v>1091</v>
      </c>
      <c r="CG256" s="460"/>
      <c r="CH256" s="461"/>
      <c r="CI256" s="461"/>
      <c r="CJ256" s="461"/>
      <c r="CK256" s="462"/>
      <c r="CL256" s="459" t="s">
        <v>1092</v>
      </c>
      <c r="CM256" s="460"/>
      <c r="CN256" s="461"/>
      <c r="CO256" s="461"/>
      <c r="CP256" s="461"/>
      <c r="CQ256" s="463"/>
      <c r="CR256" s="459" t="s">
        <v>1093</v>
      </c>
      <c r="CS256" s="461"/>
      <c r="CT256" s="461"/>
      <c r="CU256" s="461"/>
      <c r="CV256" s="463"/>
      <c r="CW256" s="459" t="s">
        <v>1094</v>
      </c>
      <c r="CX256" s="464"/>
      <c r="CY256" s="461"/>
      <c r="CZ256" s="461"/>
      <c r="DA256" s="461"/>
      <c r="DB256" s="461"/>
      <c r="DC256" s="461"/>
      <c r="DD256" s="461"/>
      <c r="DE256" s="463"/>
      <c r="DF256" s="3222">
        <f>B256</f>
        <v>18</v>
      </c>
      <c r="DG256" s="3223"/>
      <c r="DH256" s="3223"/>
      <c r="DI256" s="821" t="s">
        <v>1095</v>
      </c>
      <c r="DJ256" s="821"/>
      <c r="DK256" s="270">
        <v>0</v>
      </c>
      <c r="DL256" s="270">
        <v>0</v>
      </c>
      <c r="DM256" s="270">
        <v>0</v>
      </c>
      <c r="DN256" s="270">
        <v>0</v>
      </c>
      <c r="DO256" s="1122"/>
      <c r="DP256" s="564">
        <v>0</v>
      </c>
      <c r="DQ256" s="200">
        <v>0</v>
      </c>
      <c r="DR256" s="200">
        <v>0</v>
      </c>
      <c r="DS256" s="200">
        <v>0</v>
      </c>
      <c r="DT256" s="200">
        <v>0</v>
      </c>
      <c r="DU256" s="200">
        <v>0</v>
      </c>
      <c r="DV256" s="200">
        <v>0</v>
      </c>
      <c r="DW256" s="907"/>
    </row>
    <row r="257" spans="1:127" ht="15.95" customHeight="1" thickBot="1">
      <c r="B257" s="466" t="s">
        <v>1096</v>
      </c>
      <c r="C257" s="3198">
        <v>20</v>
      </c>
      <c r="D257" s="3199"/>
      <c r="E257" s="3199"/>
      <c r="F257" s="3199"/>
      <c r="G257" s="3199"/>
      <c r="H257" s="3200"/>
      <c r="I257" s="3201">
        <f>(J250/P250)*C257</f>
        <v>4</v>
      </c>
      <c r="J257" s="3202"/>
      <c r="K257" s="3202"/>
      <c r="L257" s="3202"/>
      <c r="M257" s="3202"/>
      <c r="N257" s="3203"/>
      <c r="O257" s="3201">
        <f>SUM(C252:AB252)</f>
        <v>1</v>
      </c>
      <c r="P257" s="3202"/>
      <c r="Q257" s="3202"/>
      <c r="R257" s="3202"/>
      <c r="S257" s="3203"/>
      <c r="T257" s="3201" t="str">
        <f>IF(O257&lt;=I257,"OK","Trop")</f>
        <v>OK</v>
      </c>
      <c r="U257" s="3202"/>
      <c r="V257" s="3202"/>
      <c r="W257" s="3202"/>
      <c r="X257" s="3202"/>
      <c r="Y257" s="3196" t="str">
        <f>IF(O257&lt;=I257,"",IF(O257&gt;I257,O257-I257))</f>
        <v/>
      </c>
      <c r="Z257" s="3196"/>
      <c r="AA257" s="3196"/>
      <c r="AB257" s="3197"/>
      <c r="AC257" s="410"/>
      <c r="AD257" s="3198">
        <v>20</v>
      </c>
      <c r="AE257" s="3199"/>
      <c r="AF257" s="3199"/>
      <c r="AG257" s="3199"/>
      <c r="AH257" s="3199"/>
      <c r="AI257" s="3200"/>
      <c r="AJ257" s="3201">
        <f>(AK250/AQ250)*AD257</f>
        <v>6</v>
      </c>
      <c r="AK257" s="3202"/>
      <c r="AL257" s="3202"/>
      <c r="AM257" s="3202"/>
      <c r="AN257" s="3202"/>
      <c r="AO257" s="3203"/>
      <c r="AP257" s="3201">
        <f>SUM(AD252:BC252)</f>
        <v>0</v>
      </c>
      <c r="AQ257" s="3202"/>
      <c r="AR257" s="3202"/>
      <c r="AS257" s="3202"/>
      <c r="AT257" s="3203"/>
      <c r="AU257" s="3201" t="str">
        <f>IF(AP257&lt;=AJ257,"OK","Trop")</f>
        <v>OK</v>
      </c>
      <c r="AV257" s="3202"/>
      <c r="AW257" s="3202"/>
      <c r="AX257" s="3202"/>
      <c r="AY257" s="3202"/>
      <c r="AZ257" s="3196" t="str">
        <f>IF(AP257&lt;=AJ257,"",IF(AP257&gt;AJ257,AP257-AJ257))</f>
        <v/>
      </c>
      <c r="BA257" s="3196"/>
      <c r="BB257" s="3196"/>
      <c r="BC257" s="3197"/>
      <c r="BD257" s="411"/>
      <c r="BE257" s="3198">
        <v>20</v>
      </c>
      <c r="BF257" s="3199"/>
      <c r="BG257" s="3199"/>
      <c r="BH257" s="3199"/>
      <c r="BI257" s="3199"/>
      <c r="BJ257" s="3200"/>
      <c r="BK257" s="3201">
        <f>(BL250/BR250)*BE257</f>
        <v>6</v>
      </c>
      <c r="BL257" s="3202"/>
      <c r="BM257" s="3202"/>
      <c r="BN257" s="3202"/>
      <c r="BO257" s="3202"/>
      <c r="BP257" s="3203"/>
      <c r="BQ257" s="3201">
        <f>SUM(BE252:CD252)</f>
        <v>0</v>
      </c>
      <c r="BR257" s="3202"/>
      <c r="BS257" s="3202"/>
      <c r="BT257" s="3202"/>
      <c r="BU257" s="3203"/>
      <c r="BV257" s="3201" t="str">
        <f>IF(BQ257&lt;=BK257,"OK","Trop")</f>
        <v>OK</v>
      </c>
      <c r="BW257" s="3202"/>
      <c r="BX257" s="3202"/>
      <c r="BY257" s="3202"/>
      <c r="BZ257" s="3202"/>
      <c r="CA257" s="3196" t="str">
        <f>IF(BQ257&lt;=BK257,"",IF(BQ257&gt;BK257,BQ257-BK257))</f>
        <v/>
      </c>
      <c r="CB257" s="3196"/>
      <c r="CC257" s="3196"/>
      <c r="CD257" s="3197"/>
      <c r="CE257" s="412"/>
      <c r="CF257" s="3198">
        <v>40</v>
      </c>
      <c r="CG257" s="3199"/>
      <c r="CH257" s="3199"/>
      <c r="CI257" s="3199"/>
      <c r="CJ257" s="3199"/>
      <c r="CK257" s="3200"/>
      <c r="CL257" s="3201">
        <f>(CM250/CS250)*CF257</f>
        <v>8</v>
      </c>
      <c r="CM257" s="3202"/>
      <c r="CN257" s="3202"/>
      <c r="CO257" s="3202"/>
      <c r="CP257" s="3202"/>
      <c r="CQ257" s="3203"/>
      <c r="CR257" s="3201">
        <f>SUM(CF252:DE252)</f>
        <v>0</v>
      </c>
      <c r="CS257" s="3202"/>
      <c r="CT257" s="3202"/>
      <c r="CU257" s="3202"/>
      <c r="CV257" s="3203"/>
      <c r="CW257" s="3201" t="str">
        <f>IF(CR257&lt;=CL257,"OK","Trop")</f>
        <v>OK</v>
      </c>
      <c r="CX257" s="3202"/>
      <c r="CY257" s="3202"/>
      <c r="CZ257" s="3202"/>
      <c r="DA257" s="3202"/>
      <c r="DB257" s="3196" t="str">
        <f>IF(CR257&lt;=CL257,"",IF(CR257&gt;CL257,CR257-CL257))</f>
        <v/>
      </c>
      <c r="DC257" s="3196"/>
      <c r="DD257" s="3196"/>
      <c r="DE257" s="3197"/>
      <c r="DF257" s="1125" t="s">
        <v>1164</v>
      </c>
      <c r="DG257" s="1126"/>
      <c r="DH257" s="1126"/>
      <c r="DI257" s="1126"/>
      <c r="DJ257" s="1126"/>
      <c r="DK257" s="1126"/>
      <c r="DL257" s="1126"/>
      <c r="DM257" s="1126"/>
      <c r="DN257" s="1126"/>
      <c r="DO257" s="1127"/>
      <c r="DP257" s="564">
        <v>0</v>
      </c>
      <c r="DQ257" s="200">
        <v>0</v>
      </c>
      <c r="DR257" s="200">
        <v>0</v>
      </c>
      <c r="DS257" s="200">
        <v>0</v>
      </c>
      <c r="DT257" s="200">
        <v>0</v>
      </c>
      <c r="DU257" s="200">
        <v>0</v>
      </c>
      <c r="DV257" s="200">
        <v>0</v>
      </c>
      <c r="DW257" s="907"/>
    </row>
    <row r="258" spans="1:127" ht="15.95" customHeight="1">
      <c r="A258" s="961"/>
      <c r="B258" s="1128"/>
      <c r="C258" s="1086"/>
      <c r="D258" s="1086"/>
      <c r="E258" s="1086"/>
      <c r="F258" s="1086"/>
      <c r="G258" s="1086"/>
      <c r="H258" s="1086"/>
      <c r="I258" s="1086"/>
      <c r="J258" s="1086"/>
      <c r="K258" s="1086"/>
      <c r="L258" s="1086"/>
      <c r="M258" s="1086"/>
      <c r="N258" s="1086"/>
      <c r="O258" s="1086"/>
      <c r="P258" s="1086"/>
      <c r="Q258" s="1086"/>
      <c r="R258" s="1086"/>
      <c r="S258" s="1086"/>
      <c r="T258" s="1086"/>
      <c r="U258" s="1086"/>
      <c r="V258" s="1086"/>
      <c r="W258" s="1086"/>
      <c r="X258" s="1086"/>
      <c r="Y258" s="1086"/>
      <c r="Z258" s="1086"/>
      <c r="AA258" s="1086"/>
      <c r="AB258" s="1086"/>
      <c r="AC258" s="1086"/>
      <c r="AD258" s="1086"/>
      <c r="AE258" s="1086"/>
      <c r="AF258" s="1086"/>
      <c r="AG258" s="1086"/>
      <c r="AH258" s="1086"/>
      <c r="AI258" s="1086"/>
      <c r="AJ258" s="1086"/>
      <c r="AK258" s="1086"/>
      <c r="AL258" s="1086"/>
      <c r="AM258" s="1086"/>
      <c r="AN258" s="1086"/>
      <c r="AO258" s="1086"/>
      <c r="AP258" s="1086"/>
      <c r="AQ258" s="1086"/>
      <c r="AR258" s="1086"/>
      <c r="AS258" s="1086"/>
      <c r="AT258" s="1086"/>
      <c r="AU258" s="1086"/>
      <c r="AV258" s="1086"/>
      <c r="AW258" s="1086"/>
      <c r="AX258" s="1086"/>
      <c r="AY258" s="1086"/>
      <c r="AZ258" s="1086"/>
      <c r="BA258" s="1086"/>
      <c r="BB258" s="1086"/>
      <c r="BC258" s="1086"/>
      <c r="BD258" s="1086"/>
      <c r="BE258" s="1086"/>
      <c r="BF258" s="1086"/>
      <c r="BG258" s="1086"/>
      <c r="BH258" s="1086"/>
      <c r="BI258" s="1086"/>
      <c r="BJ258" s="1086"/>
      <c r="BK258" s="1086"/>
      <c r="BL258" s="1086"/>
      <c r="BM258" s="1086"/>
      <c r="BN258" s="1086"/>
      <c r="BO258" s="1086"/>
      <c r="BP258" s="1086"/>
      <c r="BQ258" s="1086"/>
      <c r="BR258" s="1086"/>
      <c r="BS258" s="1086"/>
      <c r="BT258" s="1086"/>
      <c r="BU258" s="1086"/>
      <c r="BV258" s="1086"/>
      <c r="BW258" s="1086"/>
      <c r="BX258" s="1086"/>
      <c r="BY258" s="1086"/>
      <c r="BZ258" s="1086"/>
      <c r="CA258" s="1086"/>
      <c r="CB258" s="1086"/>
      <c r="CC258" s="1086"/>
      <c r="CD258" s="1086"/>
      <c r="CE258" s="1086"/>
      <c r="CF258" s="1086"/>
      <c r="CG258" s="1086"/>
      <c r="CH258" s="1086"/>
      <c r="CI258" s="1086"/>
      <c r="CJ258" s="1086"/>
      <c r="CK258" s="1086"/>
      <c r="CL258" s="1086"/>
      <c r="CM258" s="1086"/>
      <c r="CN258" s="1086"/>
      <c r="CO258" s="1086"/>
      <c r="CP258" s="1086"/>
      <c r="CQ258" s="1086"/>
      <c r="CR258" s="1086"/>
      <c r="CS258" s="1086"/>
      <c r="CT258" s="1086"/>
      <c r="CU258" s="1086"/>
      <c r="CV258" s="1086"/>
      <c r="CW258" s="1086"/>
      <c r="CX258" s="1086"/>
      <c r="CY258" s="1086"/>
      <c r="CZ258" s="1086"/>
      <c r="DA258" s="1086"/>
      <c r="DB258" s="1086"/>
      <c r="DC258" s="1086"/>
      <c r="DD258" s="1086"/>
      <c r="DE258" s="1086"/>
      <c r="DF258" s="1086"/>
      <c r="DG258" s="1086"/>
      <c r="DI258" s="564">
        <v>0</v>
      </c>
      <c r="DJ258" s="564">
        <v>0</v>
      </c>
      <c r="DK258" s="564">
        <v>0</v>
      </c>
      <c r="DL258" s="564">
        <v>0</v>
      </c>
      <c r="DM258" s="564">
        <v>0</v>
      </c>
      <c r="DN258" s="564">
        <v>0</v>
      </c>
      <c r="DO258" s="564">
        <v>0</v>
      </c>
      <c r="DP258" s="564">
        <v>0</v>
      </c>
      <c r="DQ258" s="200">
        <v>0</v>
      </c>
      <c r="DR258" s="200">
        <v>0</v>
      </c>
      <c r="DS258" s="200">
        <v>0</v>
      </c>
      <c r="DT258" s="200">
        <v>0</v>
      </c>
      <c r="DU258" s="200">
        <v>0</v>
      </c>
      <c r="DV258" s="200">
        <v>0</v>
      </c>
      <c r="DW258" s="907"/>
    </row>
    <row r="259" spans="1:127" ht="21" customHeight="1">
      <c r="B259" s="3101" t="s">
        <v>1137</v>
      </c>
      <c r="C259" s="3101"/>
      <c r="D259" s="3101"/>
      <c r="E259" s="3101"/>
      <c r="F259" s="3101"/>
      <c r="G259" s="3101"/>
      <c r="H259" s="3101"/>
      <c r="I259" s="3101"/>
      <c r="J259" s="3101"/>
      <c r="K259" s="3101"/>
      <c r="L259" s="3101"/>
      <c r="M259" s="3101"/>
      <c r="N259" s="3101"/>
      <c r="O259" s="3101"/>
      <c r="P259" s="3101"/>
      <c r="Q259" s="3101"/>
      <c r="R259" s="3101"/>
      <c r="S259" s="3101"/>
      <c r="T259" s="3101"/>
      <c r="U259" s="3101"/>
      <c r="V259" s="3101"/>
      <c r="W259" s="3101"/>
      <c r="X259" s="3101"/>
      <c r="Y259" s="3101"/>
      <c r="Z259" s="3101"/>
      <c r="AA259" s="3101"/>
      <c r="AB259" s="3101"/>
      <c r="AC259" s="3101"/>
      <c r="AD259" s="3101"/>
      <c r="AE259" s="3101"/>
      <c r="AF259" s="3101"/>
      <c r="AG259" s="3101"/>
      <c r="AH259" s="3101"/>
      <c r="AI259" s="3101"/>
      <c r="AJ259" s="3101"/>
      <c r="AK259" s="3101"/>
      <c r="AL259" s="3101"/>
      <c r="AM259" s="3101"/>
      <c r="AN259" s="3101"/>
      <c r="AO259" s="3101"/>
      <c r="AP259" s="3101"/>
      <c r="AQ259" s="3101"/>
      <c r="AR259" s="3101"/>
      <c r="AS259" s="3101"/>
      <c r="AT259" s="3101"/>
      <c r="AU259" s="3101"/>
      <c r="AV259" s="3101"/>
      <c r="AW259" s="3101"/>
      <c r="AX259" s="3101"/>
      <c r="AY259" s="3101"/>
      <c r="AZ259" s="3101"/>
      <c r="BA259" s="3101"/>
      <c r="BB259" s="3101"/>
      <c r="BC259" s="3101"/>
      <c r="BD259" s="3101"/>
      <c r="BE259" s="3101"/>
      <c r="BF259" s="3101"/>
      <c r="BG259" s="3101"/>
      <c r="BH259" s="3101"/>
      <c r="BI259" s="3101"/>
      <c r="BJ259" s="3101"/>
      <c r="BK259" s="3101"/>
      <c r="BL259" s="3101"/>
      <c r="BM259" s="3101"/>
      <c r="BN259" s="3101"/>
      <c r="BO259" s="3101"/>
      <c r="BP259" s="3101"/>
      <c r="BQ259" s="3101"/>
      <c r="BR259" s="3101"/>
      <c r="BS259" s="3101"/>
      <c r="BT259" s="3101"/>
      <c r="BU259" s="3101"/>
      <c r="BV259" s="3101"/>
      <c r="BW259" s="3101"/>
      <c r="BX259" s="3101"/>
      <c r="BY259" s="3101"/>
      <c r="BZ259" s="3101"/>
      <c r="CA259" s="3101"/>
      <c r="CB259" s="3101"/>
      <c r="CC259" s="3101"/>
      <c r="CD259" s="3101"/>
      <c r="CE259" s="3101"/>
      <c r="CF259" s="3101"/>
      <c r="CG259" s="3101"/>
      <c r="CH259" s="3101"/>
      <c r="CI259" s="3101"/>
      <c r="CJ259" s="3101"/>
      <c r="CK259" s="3101"/>
      <c r="CL259" s="3101"/>
      <c r="CM259" s="3101"/>
      <c r="CN259" s="3101"/>
      <c r="CO259" s="3101"/>
      <c r="CP259" s="3101"/>
      <c r="CQ259" s="3101"/>
      <c r="CR259" s="3126" t="s">
        <v>1163</v>
      </c>
      <c r="CS259" s="3126"/>
      <c r="CT259" s="3126"/>
      <c r="CU259" s="3126"/>
      <c r="CV259" s="3126"/>
      <c r="CW259" s="3126"/>
      <c r="CX259" s="3126"/>
      <c r="CY259" s="3126"/>
      <c r="CZ259" s="3126"/>
      <c r="DA259" s="3126"/>
      <c r="DB259" s="3126"/>
      <c r="DC259" s="3126"/>
      <c r="DD259" s="3126"/>
      <c r="DE259" s="3126"/>
      <c r="DF259" s="3126">
        <f>ROW(DE110)</f>
        <v>110</v>
      </c>
      <c r="DG259" s="3126" t="s">
        <v>1124</v>
      </c>
      <c r="DH259" s="3126">
        <f>ROW(DE142)</f>
        <v>142</v>
      </c>
      <c r="DI259" s="3224" t="str">
        <f>B259</f>
        <v>Patisserie  Féculent</v>
      </c>
      <c r="DJ259" s="3224"/>
      <c r="DK259" s="3224"/>
      <c r="DL259" s="3224"/>
      <c r="DM259" s="3224"/>
      <c r="DN259" s="3224"/>
      <c r="DO259" s="3225"/>
      <c r="DP259" s="564">
        <v>0</v>
      </c>
      <c r="DQ259" s="200">
        <v>0</v>
      </c>
      <c r="DR259" s="200">
        <v>0</v>
      </c>
      <c r="DS259" s="200">
        <v>0</v>
      </c>
      <c r="DT259" s="200">
        <v>0</v>
      </c>
      <c r="DU259" s="200">
        <v>0</v>
      </c>
      <c r="DV259" s="200">
        <v>0</v>
      </c>
      <c r="DW259" s="907"/>
    </row>
    <row r="260" spans="1:127" ht="21" customHeight="1">
      <c r="A260" s="1132"/>
      <c r="B260" s="3103"/>
      <c r="C260" s="3103"/>
      <c r="D260" s="3103"/>
      <c r="E260" s="3103"/>
      <c r="F260" s="3103"/>
      <c r="G260" s="3103"/>
      <c r="H260" s="3103"/>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103"/>
      <c r="AD260" s="3103"/>
      <c r="AE260" s="3103"/>
      <c r="AF260" s="3103"/>
      <c r="AG260" s="3103"/>
      <c r="AH260" s="3103"/>
      <c r="AI260" s="3103"/>
      <c r="AJ260" s="3103"/>
      <c r="AK260" s="3103"/>
      <c r="AL260" s="3103"/>
      <c r="AM260" s="3103"/>
      <c r="AN260" s="3103"/>
      <c r="AO260" s="3103"/>
      <c r="AP260" s="3103"/>
      <c r="AQ260" s="3103"/>
      <c r="AR260" s="3103"/>
      <c r="AS260" s="3103"/>
      <c r="AT260" s="3103"/>
      <c r="AU260" s="3103"/>
      <c r="AV260" s="3103"/>
      <c r="AW260" s="3103"/>
      <c r="AX260" s="3103"/>
      <c r="AY260" s="3103"/>
      <c r="AZ260" s="3103"/>
      <c r="BA260" s="3103"/>
      <c r="BB260" s="3103"/>
      <c r="BC260" s="3103"/>
      <c r="BD260" s="3103"/>
      <c r="BE260" s="3103"/>
      <c r="BF260" s="3103"/>
      <c r="BG260" s="3103"/>
      <c r="BH260" s="3103"/>
      <c r="BI260" s="3103"/>
      <c r="BJ260" s="3103"/>
      <c r="BK260" s="3103"/>
      <c r="BL260" s="3103"/>
      <c r="BM260" s="3103"/>
      <c r="BN260" s="3103"/>
      <c r="BO260" s="3103"/>
      <c r="BP260" s="3103"/>
      <c r="BQ260" s="3103"/>
      <c r="BR260" s="3103"/>
      <c r="BS260" s="3103"/>
      <c r="BT260" s="3103"/>
      <c r="BU260" s="3103"/>
      <c r="BV260" s="3103"/>
      <c r="BW260" s="3103"/>
      <c r="BX260" s="3103"/>
      <c r="BY260" s="3103"/>
      <c r="BZ260" s="3103"/>
      <c r="CA260" s="3103"/>
      <c r="CB260" s="3103"/>
      <c r="CC260" s="3103"/>
      <c r="CD260" s="3103"/>
      <c r="CE260" s="3103"/>
      <c r="CF260" s="3103"/>
      <c r="CG260" s="3103"/>
      <c r="CH260" s="3103"/>
      <c r="CI260" s="3103"/>
      <c r="CJ260" s="3103"/>
      <c r="CK260" s="3103"/>
      <c r="CL260" s="3103"/>
      <c r="CM260" s="3103"/>
      <c r="CN260" s="3103"/>
      <c r="CO260" s="3103"/>
      <c r="CP260" s="3103"/>
      <c r="CQ260" s="3103"/>
      <c r="CR260" s="3228"/>
      <c r="CS260" s="3228"/>
      <c r="CT260" s="3228"/>
      <c r="CU260" s="3228"/>
      <c r="CV260" s="3228"/>
      <c r="CW260" s="3228"/>
      <c r="CX260" s="3228"/>
      <c r="CY260" s="3228"/>
      <c r="CZ260" s="3228"/>
      <c r="DA260" s="3228"/>
      <c r="DB260" s="3228"/>
      <c r="DC260" s="3228"/>
      <c r="DD260" s="3228"/>
      <c r="DE260" s="3228"/>
      <c r="DF260" s="3228"/>
      <c r="DG260" s="3228"/>
      <c r="DH260" s="3228"/>
      <c r="DI260" s="3226"/>
      <c r="DJ260" s="3226"/>
      <c r="DK260" s="3226"/>
      <c r="DL260" s="3226"/>
      <c r="DM260" s="3226"/>
      <c r="DN260" s="3226"/>
      <c r="DO260" s="3227"/>
      <c r="DP260" s="564">
        <v>0</v>
      </c>
      <c r="DQ260" s="200">
        <v>0</v>
      </c>
      <c r="DR260" s="200">
        <v>0</v>
      </c>
      <c r="DS260" s="200">
        <v>0</v>
      </c>
      <c r="DT260" s="200">
        <v>0</v>
      </c>
      <c r="DU260" s="200">
        <v>0</v>
      </c>
      <c r="DV260" s="200">
        <v>0</v>
      </c>
      <c r="DW260" s="907"/>
    </row>
    <row r="261" spans="1:127" ht="15.95" customHeight="1">
      <c r="B261" s="444" t="s">
        <v>1080</v>
      </c>
      <c r="C261" s="1108" t="s">
        <v>1076</v>
      </c>
      <c r="D261" s="1109"/>
      <c r="E261" s="1109"/>
      <c r="F261" s="1109"/>
      <c r="G261" s="1109"/>
      <c r="H261" s="1109"/>
      <c r="I261" s="1110" t="s">
        <v>1081</v>
      </c>
      <c r="J261" s="3185">
        <v>4</v>
      </c>
      <c r="K261" s="3185"/>
      <c r="L261" s="1109" t="s">
        <v>1082</v>
      </c>
      <c r="M261" s="1109"/>
      <c r="N261" s="1111"/>
      <c r="O261" s="1111"/>
      <c r="P261" s="3186">
        <v>20</v>
      </c>
      <c r="Q261" s="3186"/>
      <c r="R261" s="1109" t="s">
        <v>1083</v>
      </c>
      <c r="S261" s="1112"/>
      <c r="T261" s="1109"/>
      <c r="U261" s="1109"/>
      <c r="V261" s="1109"/>
      <c r="W261" s="1109"/>
      <c r="X261" s="1109"/>
      <c r="Y261" s="1109"/>
      <c r="Z261" s="1109"/>
      <c r="AA261" s="1109"/>
      <c r="AB261" s="1113"/>
      <c r="AC261" s="410"/>
      <c r="AD261" s="1108"/>
      <c r="AE261" s="1109"/>
      <c r="AF261" s="1109"/>
      <c r="AG261" s="1109"/>
      <c r="AH261" s="1109"/>
      <c r="AI261" s="1109"/>
      <c r="AJ261" s="1110" t="s">
        <v>1081</v>
      </c>
      <c r="AK261" s="3185">
        <v>6</v>
      </c>
      <c r="AL261" s="3185"/>
      <c r="AM261" s="1109" t="s">
        <v>1082</v>
      </c>
      <c r="AN261" s="1109"/>
      <c r="AO261" s="1111"/>
      <c r="AP261" s="1111"/>
      <c r="AQ261" s="3186">
        <v>20</v>
      </c>
      <c r="AR261" s="3186"/>
      <c r="AS261" s="1109" t="s">
        <v>1083</v>
      </c>
      <c r="AT261" s="1112"/>
      <c r="AU261" s="1109"/>
      <c r="AV261" s="1109"/>
      <c r="AW261" s="1109"/>
      <c r="AX261" s="1109"/>
      <c r="AY261" s="1109"/>
      <c r="AZ261" s="1109"/>
      <c r="BA261" s="1109"/>
      <c r="BB261" s="1109"/>
      <c r="BC261" s="1113"/>
      <c r="BD261" s="411"/>
      <c r="BE261" s="1108"/>
      <c r="BF261" s="1109"/>
      <c r="BG261" s="1109"/>
      <c r="BH261" s="1109"/>
      <c r="BI261" s="1109"/>
      <c r="BJ261" s="1109"/>
      <c r="BK261" s="1110" t="s">
        <v>1081</v>
      </c>
      <c r="BL261" s="3185">
        <v>6</v>
      </c>
      <c r="BM261" s="3185"/>
      <c r="BN261" s="1109" t="s">
        <v>1082</v>
      </c>
      <c r="BO261" s="1109"/>
      <c r="BP261" s="1111"/>
      <c r="BQ261" s="1111"/>
      <c r="BR261" s="3186">
        <v>20</v>
      </c>
      <c r="BS261" s="3186"/>
      <c r="BT261" s="1109" t="s">
        <v>1083</v>
      </c>
      <c r="BU261" s="1112"/>
      <c r="BV261" s="1109"/>
      <c r="BW261" s="1109"/>
      <c r="BX261" s="1109"/>
      <c r="BY261" s="1109"/>
      <c r="BZ261" s="1109"/>
      <c r="CA261" s="1109"/>
      <c r="CB261" s="1109"/>
      <c r="CC261" s="1109"/>
      <c r="CD261" s="1113"/>
      <c r="CE261" s="412"/>
      <c r="CF261" s="1108"/>
      <c r="CG261" s="1109"/>
      <c r="CH261" s="1109"/>
      <c r="CI261" s="1109"/>
      <c r="CJ261" s="1109"/>
      <c r="CK261" s="1109"/>
      <c r="CL261" s="1110" t="s">
        <v>1081</v>
      </c>
      <c r="CM261" s="3185">
        <v>4</v>
      </c>
      <c r="CN261" s="3185"/>
      <c r="CO261" s="1109" t="s">
        <v>1082</v>
      </c>
      <c r="CP261" s="1109"/>
      <c r="CQ261" s="1111"/>
      <c r="CR261" s="1111"/>
      <c r="CS261" s="3186">
        <v>20</v>
      </c>
      <c r="CT261" s="3186"/>
      <c r="CU261" s="1109" t="s">
        <v>1083</v>
      </c>
      <c r="CV261" s="1112"/>
      <c r="CW261" s="1109"/>
      <c r="CX261" s="1109"/>
      <c r="CY261" s="1109"/>
      <c r="CZ261" s="1109"/>
      <c r="DA261" s="1109"/>
      <c r="DB261" s="1109"/>
      <c r="DC261" s="1109"/>
      <c r="DD261" s="1109"/>
      <c r="DE261" s="1113"/>
      <c r="DF261" s="1114" t="s">
        <v>1084</v>
      </c>
      <c r="DG261" s="1115"/>
      <c r="DH261" s="1116"/>
      <c r="DI261" s="1116"/>
      <c r="DJ261" s="1117"/>
      <c r="DK261" s="1117"/>
      <c r="DL261" s="1117"/>
      <c r="DM261" s="1117"/>
      <c r="DN261" s="1117"/>
      <c r="DO261" s="1118"/>
      <c r="DP261" s="564">
        <v>0</v>
      </c>
      <c r="DQ261" s="200">
        <v>0</v>
      </c>
      <c r="DR261" s="200">
        <v>0</v>
      </c>
      <c r="DS261" s="200">
        <v>0</v>
      </c>
      <c r="DT261" s="200">
        <v>0</v>
      </c>
      <c r="DU261" s="200">
        <v>0</v>
      </c>
      <c r="DV261" s="200">
        <v>0</v>
      </c>
      <c r="DW261" s="907"/>
    </row>
    <row r="262" spans="1:127" ht="13.5" customHeight="1">
      <c r="B262" s="413" t="s">
        <v>205</v>
      </c>
      <c r="C262" s="414" t="s">
        <v>66</v>
      </c>
      <c r="D262" s="415" t="s">
        <v>77</v>
      </c>
      <c r="E262" s="414" t="s">
        <v>66</v>
      </c>
      <c r="F262" s="415" t="s">
        <v>77</v>
      </c>
      <c r="G262" s="414" t="s">
        <v>66</v>
      </c>
      <c r="H262" s="415" t="s">
        <v>77</v>
      </c>
      <c r="I262" s="414" t="s">
        <v>66</v>
      </c>
      <c r="J262" s="415" t="s">
        <v>77</v>
      </c>
      <c r="K262" s="414" t="s">
        <v>66</v>
      </c>
      <c r="L262" s="415" t="s">
        <v>77</v>
      </c>
      <c r="M262" s="414" t="s">
        <v>66</v>
      </c>
      <c r="N262" s="415" t="s">
        <v>77</v>
      </c>
      <c r="O262" s="414" t="s">
        <v>66</v>
      </c>
      <c r="P262" s="415" t="s">
        <v>77</v>
      </c>
      <c r="Q262" s="414" t="s">
        <v>66</v>
      </c>
      <c r="R262" s="415" t="s">
        <v>77</v>
      </c>
      <c r="S262" s="414" t="s">
        <v>66</v>
      </c>
      <c r="T262" s="415" t="s">
        <v>77</v>
      </c>
      <c r="U262" s="414" t="s">
        <v>66</v>
      </c>
      <c r="V262" s="415" t="s">
        <v>77</v>
      </c>
      <c r="W262" s="414" t="s">
        <v>66</v>
      </c>
      <c r="X262" s="415" t="s">
        <v>77</v>
      </c>
      <c r="Y262" s="414" t="s">
        <v>66</v>
      </c>
      <c r="Z262" s="415" t="s">
        <v>77</v>
      </c>
      <c r="AA262" s="414" t="s">
        <v>66</v>
      </c>
      <c r="AB262" s="416" t="s">
        <v>77</v>
      </c>
      <c r="AC262" s="410"/>
      <c r="AD262" s="417" t="s">
        <v>66</v>
      </c>
      <c r="AE262" s="415" t="s">
        <v>77</v>
      </c>
      <c r="AF262" s="418" t="s">
        <v>66</v>
      </c>
      <c r="AG262" s="415" t="s">
        <v>77</v>
      </c>
      <c r="AH262" s="418" t="s">
        <v>66</v>
      </c>
      <c r="AI262" s="415" t="s">
        <v>77</v>
      </c>
      <c r="AJ262" s="418" t="s">
        <v>66</v>
      </c>
      <c r="AK262" s="415" t="s">
        <v>77</v>
      </c>
      <c r="AL262" s="418" t="s">
        <v>66</v>
      </c>
      <c r="AM262" s="415" t="s">
        <v>77</v>
      </c>
      <c r="AN262" s="418" t="s">
        <v>66</v>
      </c>
      <c r="AO262" s="415" t="s">
        <v>77</v>
      </c>
      <c r="AP262" s="418" t="s">
        <v>66</v>
      </c>
      <c r="AQ262" s="415" t="s">
        <v>77</v>
      </c>
      <c r="AR262" s="418" t="s">
        <v>66</v>
      </c>
      <c r="AS262" s="415" t="s">
        <v>77</v>
      </c>
      <c r="AT262" s="418" t="s">
        <v>66</v>
      </c>
      <c r="AU262" s="415" t="s">
        <v>77</v>
      </c>
      <c r="AV262" s="418" t="s">
        <v>66</v>
      </c>
      <c r="AW262" s="415" t="s">
        <v>77</v>
      </c>
      <c r="AX262" s="418" t="s">
        <v>66</v>
      </c>
      <c r="AY262" s="415" t="s">
        <v>77</v>
      </c>
      <c r="AZ262" s="418" t="s">
        <v>66</v>
      </c>
      <c r="BA262" s="415" t="s">
        <v>77</v>
      </c>
      <c r="BB262" s="418" t="s">
        <v>66</v>
      </c>
      <c r="BC262" s="416" t="s">
        <v>77</v>
      </c>
      <c r="BD262" s="411"/>
      <c r="BE262" s="419" t="s">
        <v>66</v>
      </c>
      <c r="BF262" s="415" t="s">
        <v>77</v>
      </c>
      <c r="BG262" s="420" t="s">
        <v>66</v>
      </c>
      <c r="BH262" s="415" t="s">
        <v>77</v>
      </c>
      <c r="BI262" s="420" t="s">
        <v>66</v>
      </c>
      <c r="BJ262" s="415" t="s">
        <v>77</v>
      </c>
      <c r="BK262" s="420" t="s">
        <v>66</v>
      </c>
      <c r="BL262" s="415" t="s">
        <v>77</v>
      </c>
      <c r="BM262" s="420" t="s">
        <v>66</v>
      </c>
      <c r="BN262" s="415" t="s">
        <v>77</v>
      </c>
      <c r="BO262" s="420" t="s">
        <v>66</v>
      </c>
      <c r="BP262" s="415" t="s">
        <v>77</v>
      </c>
      <c r="BQ262" s="420" t="s">
        <v>66</v>
      </c>
      <c r="BR262" s="415" t="s">
        <v>77</v>
      </c>
      <c r="BS262" s="420" t="s">
        <v>66</v>
      </c>
      <c r="BT262" s="415" t="s">
        <v>77</v>
      </c>
      <c r="BU262" s="420" t="s">
        <v>66</v>
      </c>
      <c r="BV262" s="415" t="s">
        <v>77</v>
      </c>
      <c r="BW262" s="420" t="s">
        <v>66</v>
      </c>
      <c r="BX262" s="415" t="s">
        <v>77</v>
      </c>
      <c r="BY262" s="420" t="s">
        <v>66</v>
      </c>
      <c r="BZ262" s="415" t="s">
        <v>77</v>
      </c>
      <c r="CA262" s="420" t="s">
        <v>66</v>
      </c>
      <c r="CB262" s="415" t="s">
        <v>77</v>
      </c>
      <c r="CC262" s="420" t="s">
        <v>66</v>
      </c>
      <c r="CD262" s="416" t="s">
        <v>77</v>
      </c>
      <c r="CE262" s="412"/>
      <c r="CF262" s="421" t="s">
        <v>66</v>
      </c>
      <c r="CG262" s="415" t="s">
        <v>77</v>
      </c>
      <c r="CH262" s="422" t="s">
        <v>66</v>
      </c>
      <c r="CI262" s="415" t="s">
        <v>77</v>
      </c>
      <c r="CJ262" s="422" t="s">
        <v>66</v>
      </c>
      <c r="CK262" s="415" t="s">
        <v>77</v>
      </c>
      <c r="CL262" s="422" t="s">
        <v>66</v>
      </c>
      <c r="CM262" s="415" t="s">
        <v>77</v>
      </c>
      <c r="CN262" s="422" t="s">
        <v>66</v>
      </c>
      <c r="CO262" s="415" t="s">
        <v>77</v>
      </c>
      <c r="CP262" s="422" t="s">
        <v>66</v>
      </c>
      <c r="CQ262" s="415" t="s">
        <v>77</v>
      </c>
      <c r="CR262" s="422" t="s">
        <v>66</v>
      </c>
      <c r="CS262" s="415" t="s">
        <v>77</v>
      </c>
      <c r="CT262" s="422" t="s">
        <v>66</v>
      </c>
      <c r="CU262" s="415" t="s">
        <v>77</v>
      </c>
      <c r="CV262" s="422" t="s">
        <v>66</v>
      </c>
      <c r="CW262" s="415" t="s">
        <v>77</v>
      </c>
      <c r="CX262" s="422" t="s">
        <v>66</v>
      </c>
      <c r="CY262" s="415" t="s">
        <v>77</v>
      </c>
      <c r="CZ262" s="422" t="s">
        <v>66</v>
      </c>
      <c r="DA262" s="415" t="s">
        <v>77</v>
      </c>
      <c r="DB262" s="422" t="s">
        <v>66</v>
      </c>
      <c r="DC262" s="415" t="s">
        <v>77</v>
      </c>
      <c r="DD262" s="422" t="s">
        <v>66</v>
      </c>
      <c r="DE262" s="416" t="s">
        <v>77</v>
      </c>
      <c r="DF262" s="1119" t="s">
        <v>922</v>
      </c>
      <c r="DG262" s="1120"/>
      <c r="DH262" s="1120"/>
      <c r="DI262" s="1120"/>
      <c r="DJ262" s="1120"/>
      <c r="DK262" s="1120"/>
      <c r="DL262" s="1120"/>
      <c r="DM262" s="1120"/>
      <c r="DN262" s="1120"/>
      <c r="DO262" s="1121"/>
      <c r="DP262" s="564">
        <v>0</v>
      </c>
      <c r="DQ262" s="200">
        <v>0</v>
      </c>
      <c r="DR262" s="200">
        <v>0</v>
      </c>
      <c r="DS262" s="200">
        <v>0</v>
      </c>
      <c r="DT262" s="200">
        <v>0</v>
      </c>
      <c r="DU262" s="200">
        <v>0</v>
      </c>
      <c r="DV262" s="200">
        <v>0</v>
      </c>
      <c r="DW262" s="907"/>
    </row>
    <row r="263" spans="1:127" ht="15.95" customHeight="1">
      <c r="B263" s="3190" t="s">
        <v>1085</v>
      </c>
      <c r="C263" s="448">
        <f t="shared" ref="C263:AH263" si="135">SUM(C110:C142)</f>
        <v>1</v>
      </c>
      <c r="D263" s="449">
        <f t="shared" si="135"/>
        <v>0</v>
      </c>
      <c r="E263" s="448">
        <f t="shared" si="135"/>
        <v>0</v>
      </c>
      <c r="F263" s="449">
        <f t="shared" si="135"/>
        <v>0</v>
      </c>
      <c r="G263" s="448">
        <f t="shared" si="135"/>
        <v>0</v>
      </c>
      <c r="H263" s="449">
        <f t="shared" si="135"/>
        <v>0</v>
      </c>
      <c r="I263" s="448">
        <f t="shared" si="135"/>
        <v>0</v>
      </c>
      <c r="J263" s="449">
        <f t="shared" si="135"/>
        <v>0</v>
      </c>
      <c r="K263" s="448">
        <f t="shared" si="135"/>
        <v>0</v>
      </c>
      <c r="L263" s="449">
        <f t="shared" si="135"/>
        <v>0</v>
      </c>
      <c r="M263" s="448">
        <f t="shared" si="135"/>
        <v>0</v>
      </c>
      <c r="N263" s="449">
        <f t="shared" si="135"/>
        <v>0</v>
      </c>
      <c r="O263" s="448">
        <f t="shared" si="135"/>
        <v>0</v>
      </c>
      <c r="P263" s="449">
        <f t="shared" si="135"/>
        <v>0</v>
      </c>
      <c r="Q263" s="448">
        <f t="shared" si="135"/>
        <v>0</v>
      </c>
      <c r="R263" s="449">
        <f t="shared" si="135"/>
        <v>0</v>
      </c>
      <c r="S263" s="448">
        <f t="shared" si="135"/>
        <v>0</v>
      </c>
      <c r="T263" s="449">
        <f t="shared" si="135"/>
        <v>0</v>
      </c>
      <c r="U263" s="448">
        <f t="shared" si="135"/>
        <v>0</v>
      </c>
      <c r="V263" s="449">
        <f t="shared" si="135"/>
        <v>0</v>
      </c>
      <c r="W263" s="448">
        <f t="shared" si="135"/>
        <v>0</v>
      </c>
      <c r="X263" s="449">
        <f t="shared" si="135"/>
        <v>0</v>
      </c>
      <c r="Y263" s="448">
        <f t="shared" si="135"/>
        <v>0</v>
      </c>
      <c r="Z263" s="449">
        <f t="shared" si="135"/>
        <v>0</v>
      </c>
      <c r="AA263" s="448">
        <f t="shared" si="135"/>
        <v>0</v>
      </c>
      <c r="AB263" s="449">
        <f t="shared" si="135"/>
        <v>0</v>
      </c>
      <c r="AC263" s="410">
        <f t="shared" si="135"/>
        <v>0</v>
      </c>
      <c r="AD263" s="450">
        <f t="shared" si="135"/>
        <v>0</v>
      </c>
      <c r="AE263" s="449">
        <f t="shared" si="135"/>
        <v>0</v>
      </c>
      <c r="AF263" s="450">
        <f t="shared" si="135"/>
        <v>0</v>
      </c>
      <c r="AG263" s="449">
        <f t="shared" si="135"/>
        <v>0</v>
      </c>
      <c r="AH263" s="450">
        <f t="shared" si="135"/>
        <v>0</v>
      </c>
      <c r="AI263" s="449">
        <f t="shared" ref="AI263:CT263" si="136">SUM(AI110:AI142)</f>
        <v>0</v>
      </c>
      <c r="AJ263" s="450">
        <f t="shared" si="136"/>
        <v>0</v>
      </c>
      <c r="AK263" s="449">
        <f t="shared" si="136"/>
        <v>0</v>
      </c>
      <c r="AL263" s="450">
        <f t="shared" si="136"/>
        <v>0</v>
      </c>
      <c r="AM263" s="449">
        <f t="shared" si="136"/>
        <v>0</v>
      </c>
      <c r="AN263" s="450">
        <f t="shared" si="136"/>
        <v>0</v>
      </c>
      <c r="AO263" s="449">
        <f t="shared" si="136"/>
        <v>0</v>
      </c>
      <c r="AP263" s="450">
        <f t="shared" si="136"/>
        <v>0</v>
      </c>
      <c r="AQ263" s="449">
        <f t="shared" si="136"/>
        <v>0</v>
      </c>
      <c r="AR263" s="450">
        <f t="shared" si="136"/>
        <v>0</v>
      </c>
      <c r="AS263" s="449">
        <f t="shared" si="136"/>
        <v>0</v>
      </c>
      <c r="AT263" s="450">
        <f t="shared" si="136"/>
        <v>0</v>
      </c>
      <c r="AU263" s="449">
        <f t="shared" si="136"/>
        <v>0</v>
      </c>
      <c r="AV263" s="450">
        <f t="shared" si="136"/>
        <v>0</v>
      </c>
      <c r="AW263" s="449">
        <f t="shared" si="136"/>
        <v>0</v>
      </c>
      <c r="AX263" s="450">
        <f t="shared" si="136"/>
        <v>0</v>
      </c>
      <c r="AY263" s="449">
        <f t="shared" si="136"/>
        <v>0</v>
      </c>
      <c r="AZ263" s="450">
        <f t="shared" si="136"/>
        <v>0</v>
      </c>
      <c r="BA263" s="449">
        <f t="shared" si="136"/>
        <v>0</v>
      </c>
      <c r="BB263" s="450">
        <f t="shared" si="136"/>
        <v>0</v>
      </c>
      <c r="BC263" s="449">
        <f t="shared" si="136"/>
        <v>0</v>
      </c>
      <c r="BD263" s="411">
        <f t="shared" si="136"/>
        <v>0</v>
      </c>
      <c r="BE263" s="451">
        <f t="shared" si="136"/>
        <v>0</v>
      </c>
      <c r="BF263" s="449">
        <f t="shared" si="136"/>
        <v>0</v>
      </c>
      <c r="BG263" s="451">
        <f t="shared" si="136"/>
        <v>0</v>
      </c>
      <c r="BH263" s="449">
        <f t="shared" si="136"/>
        <v>0</v>
      </c>
      <c r="BI263" s="451">
        <f t="shared" si="136"/>
        <v>0</v>
      </c>
      <c r="BJ263" s="449">
        <f t="shared" si="136"/>
        <v>0</v>
      </c>
      <c r="BK263" s="451">
        <f t="shared" si="136"/>
        <v>0</v>
      </c>
      <c r="BL263" s="449">
        <f t="shared" si="136"/>
        <v>0</v>
      </c>
      <c r="BM263" s="451">
        <f t="shared" si="136"/>
        <v>0</v>
      </c>
      <c r="BN263" s="449">
        <f t="shared" si="136"/>
        <v>0</v>
      </c>
      <c r="BO263" s="451">
        <f t="shared" si="136"/>
        <v>0</v>
      </c>
      <c r="BP263" s="449">
        <f t="shared" si="136"/>
        <v>0</v>
      </c>
      <c r="BQ263" s="451">
        <f t="shared" si="136"/>
        <v>0</v>
      </c>
      <c r="BR263" s="449">
        <f t="shared" si="136"/>
        <v>0</v>
      </c>
      <c r="BS263" s="451">
        <f t="shared" si="136"/>
        <v>0</v>
      </c>
      <c r="BT263" s="449">
        <f t="shared" si="136"/>
        <v>0</v>
      </c>
      <c r="BU263" s="451">
        <f t="shared" si="136"/>
        <v>0</v>
      </c>
      <c r="BV263" s="449">
        <f t="shared" si="136"/>
        <v>0</v>
      </c>
      <c r="BW263" s="451">
        <f t="shared" si="136"/>
        <v>0</v>
      </c>
      <c r="BX263" s="449">
        <f t="shared" si="136"/>
        <v>0</v>
      </c>
      <c r="BY263" s="451">
        <f t="shared" si="136"/>
        <v>0</v>
      </c>
      <c r="BZ263" s="449">
        <f t="shared" si="136"/>
        <v>0</v>
      </c>
      <c r="CA263" s="451">
        <f t="shared" si="136"/>
        <v>0</v>
      </c>
      <c r="CB263" s="449">
        <f t="shared" si="136"/>
        <v>0</v>
      </c>
      <c r="CC263" s="451">
        <f t="shared" si="136"/>
        <v>0</v>
      </c>
      <c r="CD263" s="449">
        <f t="shared" si="136"/>
        <v>0</v>
      </c>
      <c r="CE263" s="412">
        <f t="shared" si="136"/>
        <v>0</v>
      </c>
      <c r="CF263" s="452">
        <f t="shared" si="136"/>
        <v>0</v>
      </c>
      <c r="CG263" s="449">
        <f t="shared" si="136"/>
        <v>0</v>
      </c>
      <c r="CH263" s="452">
        <f t="shared" si="136"/>
        <v>0</v>
      </c>
      <c r="CI263" s="449">
        <f t="shared" si="136"/>
        <v>0</v>
      </c>
      <c r="CJ263" s="452">
        <f t="shared" si="136"/>
        <v>0</v>
      </c>
      <c r="CK263" s="449">
        <f t="shared" si="136"/>
        <v>0</v>
      </c>
      <c r="CL263" s="452">
        <f t="shared" si="136"/>
        <v>0</v>
      </c>
      <c r="CM263" s="449">
        <f t="shared" si="136"/>
        <v>0</v>
      </c>
      <c r="CN263" s="452">
        <f t="shared" si="136"/>
        <v>0</v>
      </c>
      <c r="CO263" s="449">
        <f t="shared" si="136"/>
        <v>0</v>
      </c>
      <c r="CP263" s="452">
        <f t="shared" si="136"/>
        <v>0</v>
      </c>
      <c r="CQ263" s="449">
        <f t="shared" si="136"/>
        <v>0</v>
      </c>
      <c r="CR263" s="452">
        <f t="shared" si="136"/>
        <v>0</v>
      </c>
      <c r="CS263" s="449">
        <f t="shared" si="136"/>
        <v>0</v>
      </c>
      <c r="CT263" s="452">
        <f t="shared" si="136"/>
        <v>0</v>
      </c>
      <c r="CU263" s="449">
        <f t="shared" ref="CU263:DE263" si="137">SUM(CU110:CU142)</f>
        <v>0</v>
      </c>
      <c r="CV263" s="452">
        <f t="shared" si="137"/>
        <v>0</v>
      </c>
      <c r="CW263" s="449">
        <f t="shared" si="137"/>
        <v>0</v>
      </c>
      <c r="CX263" s="452">
        <f t="shared" si="137"/>
        <v>0</v>
      </c>
      <c r="CY263" s="449">
        <f t="shared" si="137"/>
        <v>0</v>
      </c>
      <c r="CZ263" s="452">
        <f t="shared" si="137"/>
        <v>0</v>
      </c>
      <c r="DA263" s="449">
        <f t="shared" si="137"/>
        <v>0</v>
      </c>
      <c r="DB263" s="452">
        <f t="shared" si="137"/>
        <v>0</v>
      </c>
      <c r="DC263" s="449">
        <f t="shared" si="137"/>
        <v>0</v>
      </c>
      <c r="DD263" s="452">
        <f t="shared" si="137"/>
        <v>0</v>
      </c>
      <c r="DE263" s="449">
        <f t="shared" si="137"/>
        <v>0</v>
      </c>
      <c r="DF263" s="3192" t="s">
        <v>1086</v>
      </c>
      <c r="DG263" s="3193"/>
      <c r="DH263" s="3193"/>
      <c r="DI263" s="3193"/>
      <c r="DJ263" s="3193"/>
      <c r="DK263" s="3193"/>
      <c r="DL263" s="3193"/>
      <c r="DM263" s="657"/>
      <c r="DN263" s="657"/>
      <c r="DO263" s="1122"/>
      <c r="DP263" s="564">
        <v>0</v>
      </c>
      <c r="DQ263" s="200">
        <v>0</v>
      </c>
      <c r="DR263" s="200">
        <v>0</v>
      </c>
      <c r="DS263" s="200">
        <v>0</v>
      </c>
      <c r="DT263" s="200">
        <v>0</v>
      </c>
      <c r="DU263" s="200">
        <v>0</v>
      </c>
      <c r="DV263" s="200">
        <v>0</v>
      </c>
      <c r="DW263" s="907"/>
    </row>
    <row r="264" spans="1:127" ht="15.95" customHeight="1">
      <c r="B264" s="3191"/>
      <c r="C264" s="453">
        <f>SUM(C263:D263)</f>
        <v>1</v>
      </c>
      <c r="D264" s="454" t="str">
        <f>IF(C264&gt;0,"fois","")</f>
        <v>fois</v>
      </c>
      <c r="E264" s="453">
        <f>SUM(E263:F263)</f>
        <v>0</v>
      </c>
      <c r="F264" s="454" t="str">
        <f>IF(E264&gt;0,"fois","")</f>
        <v/>
      </c>
      <c r="G264" s="453">
        <f>SUM(G263:H263)</f>
        <v>0</v>
      </c>
      <c r="H264" s="454" t="str">
        <f>IF(G264&gt;0,"fois","")</f>
        <v/>
      </c>
      <c r="I264" s="453">
        <f>SUM(I263:J263)</f>
        <v>0</v>
      </c>
      <c r="J264" s="454" t="str">
        <f>IF(I264&gt;0,"fois","")</f>
        <v/>
      </c>
      <c r="K264" s="453">
        <f>SUM(K263:L263)</f>
        <v>0</v>
      </c>
      <c r="L264" s="454" t="str">
        <f>IF(K264&gt;0,"fois","")</f>
        <v/>
      </c>
      <c r="M264" s="453">
        <f>SUM(M263:N263)</f>
        <v>0</v>
      </c>
      <c r="N264" s="454" t="str">
        <f>IF(M264&gt;0,"fois","")</f>
        <v/>
      </c>
      <c r="O264" s="453">
        <f>SUM(O263:P263)</f>
        <v>0</v>
      </c>
      <c r="P264" s="454" t="str">
        <f>IF(O264&gt;0,"fois","")</f>
        <v/>
      </c>
      <c r="Q264" s="453">
        <f>SUM(Q263:R263)</f>
        <v>0</v>
      </c>
      <c r="R264" s="454" t="str">
        <f>IF(Q264&gt;0,"fois","")</f>
        <v/>
      </c>
      <c r="S264" s="453">
        <f>SUM(S263:T263)</f>
        <v>0</v>
      </c>
      <c r="T264" s="454" t="str">
        <f>IF(S264&gt;0,"fois","")</f>
        <v/>
      </c>
      <c r="U264" s="453">
        <f>SUM(U263:V263)</f>
        <v>0</v>
      </c>
      <c r="V264" s="454" t="str">
        <f>IF(U264&gt;0,"fois","")</f>
        <v/>
      </c>
      <c r="W264" s="453">
        <f>SUM(W263:X263)</f>
        <v>0</v>
      </c>
      <c r="X264" s="454" t="str">
        <f>IF(W264&gt;0,"fois","")</f>
        <v/>
      </c>
      <c r="Y264" s="453">
        <f>SUM(Y263:Z263)</f>
        <v>0</v>
      </c>
      <c r="Z264" s="454" t="str">
        <f>IF(Y264&gt;0,"fois","")</f>
        <v/>
      </c>
      <c r="AA264" s="453">
        <f>SUM(AA263:AB263)</f>
        <v>0</v>
      </c>
      <c r="AB264" s="454" t="str">
        <f>IF(AA264&gt;0,"fois","")</f>
        <v/>
      </c>
      <c r="AC264" s="410"/>
      <c r="AD264" s="453">
        <f>SUM(AD263:AE263)</f>
        <v>0</v>
      </c>
      <c r="AE264" s="454" t="str">
        <f>IF(AD264&gt;0,"fois","")</f>
        <v/>
      </c>
      <c r="AF264" s="453">
        <f>SUM(AF263:AG263)</f>
        <v>0</v>
      </c>
      <c r="AG264" s="454" t="str">
        <f>IF(AF264&gt;0,"fois","")</f>
        <v/>
      </c>
      <c r="AH264" s="453">
        <f>SUM(AH263:AI263)</f>
        <v>0</v>
      </c>
      <c r="AI264" s="454" t="str">
        <f>IF(AH264&gt;0,"fois","")</f>
        <v/>
      </c>
      <c r="AJ264" s="453">
        <f>SUM(AJ263:AK263)</f>
        <v>0</v>
      </c>
      <c r="AK264" s="454" t="str">
        <f>IF(AJ264&gt;0,"fois","")</f>
        <v/>
      </c>
      <c r="AL264" s="453">
        <f>SUM(AL263:AM263)</f>
        <v>0</v>
      </c>
      <c r="AM264" s="454" t="str">
        <f>IF(AL264&gt;0,"fois","")</f>
        <v/>
      </c>
      <c r="AN264" s="453">
        <f>SUM(AN263:AO263)</f>
        <v>0</v>
      </c>
      <c r="AO264" s="454" t="str">
        <f>IF(AN264&gt;0,"fois","")</f>
        <v/>
      </c>
      <c r="AP264" s="453">
        <f>SUM(AP263:AQ263)</f>
        <v>0</v>
      </c>
      <c r="AQ264" s="454" t="str">
        <f>IF(AP264&gt;0,"fois","")</f>
        <v/>
      </c>
      <c r="AR264" s="453">
        <f>SUM(AR263:AS263)</f>
        <v>0</v>
      </c>
      <c r="AS264" s="454" t="str">
        <f>IF(AR264&gt;0,"fois","")</f>
        <v/>
      </c>
      <c r="AT264" s="453">
        <f>SUM(AT263:AU263)</f>
        <v>0</v>
      </c>
      <c r="AU264" s="454" t="str">
        <f>IF(AT264&gt;0,"fois","")</f>
        <v/>
      </c>
      <c r="AV264" s="453">
        <f>SUM(AV263:AW263)</f>
        <v>0</v>
      </c>
      <c r="AW264" s="454" t="str">
        <f>IF(AV264&gt;0,"fois","")</f>
        <v/>
      </c>
      <c r="AX264" s="453">
        <f>SUM(AX263:AY263)</f>
        <v>0</v>
      </c>
      <c r="AY264" s="454" t="str">
        <f>IF(AX264&gt;0,"fois","")</f>
        <v/>
      </c>
      <c r="AZ264" s="453">
        <f>SUM(AZ263:BA263)</f>
        <v>0</v>
      </c>
      <c r="BA264" s="454" t="str">
        <f>IF(AZ264&gt;0,"fois","")</f>
        <v/>
      </c>
      <c r="BB264" s="453">
        <f>SUM(BB263:BC263)</f>
        <v>0</v>
      </c>
      <c r="BC264" s="454" t="str">
        <f>IF(BB264&gt;0,"fois","")</f>
        <v/>
      </c>
      <c r="BD264" s="411"/>
      <c r="BE264" s="453">
        <f>SUM(BE263:BF263)</f>
        <v>0</v>
      </c>
      <c r="BF264" s="454" t="str">
        <f>IF(BE264&gt;0,"fois","")</f>
        <v/>
      </c>
      <c r="BG264" s="453">
        <f>SUM(BG263:BH263)</f>
        <v>0</v>
      </c>
      <c r="BH264" s="454" t="str">
        <f>IF(BG264&gt;0,"fois","")</f>
        <v/>
      </c>
      <c r="BI264" s="453">
        <f>SUM(BI263:BJ263)</f>
        <v>0</v>
      </c>
      <c r="BJ264" s="454" t="str">
        <f>IF(BI264&gt;0,"fois","")</f>
        <v/>
      </c>
      <c r="BK264" s="453">
        <f>SUM(BK263:BL263)</f>
        <v>0</v>
      </c>
      <c r="BL264" s="454" t="str">
        <f>IF(BK264&gt;0,"fois","")</f>
        <v/>
      </c>
      <c r="BM264" s="453">
        <f>SUM(BM263:BN263)</f>
        <v>0</v>
      </c>
      <c r="BN264" s="454" t="str">
        <f>IF(BM264&gt;0,"fois","")</f>
        <v/>
      </c>
      <c r="BO264" s="453">
        <f>SUM(BO263:BP263)</f>
        <v>0</v>
      </c>
      <c r="BP264" s="454" t="str">
        <f>IF(BO264&gt;0,"fois","")</f>
        <v/>
      </c>
      <c r="BQ264" s="453">
        <f>SUM(BQ263:BR263)</f>
        <v>0</v>
      </c>
      <c r="BR264" s="454" t="str">
        <f>IF(BQ264&gt;0,"fois","")</f>
        <v/>
      </c>
      <c r="BS264" s="453">
        <f>SUM(BS263:BT263)</f>
        <v>0</v>
      </c>
      <c r="BT264" s="454" t="str">
        <f>IF(BS264&gt;0,"fois","")</f>
        <v/>
      </c>
      <c r="BU264" s="453">
        <f>SUM(BU263:BV263)</f>
        <v>0</v>
      </c>
      <c r="BV264" s="454" t="str">
        <f>IF(BU264&gt;0,"fois","")</f>
        <v/>
      </c>
      <c r="BW264" s="453">
        <f>SUM(BW263:BX263)</f>
        <v>0</v>
      </c>
      <c r="BX264" s="454" t="str">
        <f>IF(BW264&gt;0,"fois","")</f>
        <v/>
      </c>
      <c r="BY264" s="453">
        <f>SUM(BY263:BZ263)</f>
        <v>0</v>
      </c>
      <c r="BZ264" s="454" t="str">
        <f>IF(BY264&gt;0,"fois","")</f>
        <v/>
      </c>
      <c r="CA264" s="453">
        <f>SUM(CA263:CB263)</f>
        <v>0</v>
      </c>
      <c r="CB264" s="454" t="str">
        <f>IF(CA264&gt;0,"fois","")</f>
        <v/>
      </c>
      <c r="CC264" s="453">
        <f>SUM(CC263:CD263)</f>
        <v>0</v>
      </c>
      <c r="CD264" s="454" t="str">
        <f>IF(CC264&gt;0,"fois","")</f>
        <v/>
      </c>
      <c r="CE264" s="412"/>
      <c r="CF264" s="453">
        <f>SUM(CF263:CG263)</f>
        <v>0</v>
      </c>
      <c r="CG264" s="454" t="str">
        <f>IF(CF264&gt;0,"fois","")</f>
        <v/>
      </c>
      <c r="CH264" s="453">
        <f>SUM(CH263:CI263)</f>
        <v>0</v>
      </c>
      <c r="CI264" s="454" t="str">
        <f>IF(CH264&gt;0,"fois","")</f>
        <v/>
      </c>
      <c r="CJ264" s="453">
        <f>SUM(CJ263:CK263)</f>
        <v>0</v>
      </c>
      <c r="CK264" s="454" t="str">
        <f>IF(CJ264&gt;0,"fois","")</f>
        <v/>
      </c>
      <c r="CL264" s="453">
        <f>SUM(CL263:CM263)</f>
        <v>0</v>
      </c>
      <c r="CM264" s="454" t="str">
        <f>IF(CL264&gt;0,"fois","")</f>
        <v/>
      </c>
      <c r="CN264" s="453">
        <f>SUM(CN263:CO263)</f>
        <v>0</v>
      </c>
      <c r="CO264" s="454" t="str">
        <f>IF(CN264&gt;0,"fois","")</f>
        <v/>
      </c>
      <c r="CP264" s="453">
        <f>SUM(CP263:CQ263)</f>
        <v>0</v>
      </c>
      <c r="CQ264" s="454" t="str">
        <f>IF(CP264&gt;0,"fois","")</f>
        <v/>
      </c>
      <c r="CR264" s="453">
        <f>SUM(CR263:CS263)</f>
        <v>0</v>
      </c>
      <c r="CS264" s="454" t="str">
        <f>IF(CR264&gt;0,"fois","")</f>
        <v/>
      </c>
      <c r="CT264" s="453">
        <f>SUM(CT263:CU263)</f>
        <v>0</v>
      </c>
      <c r="CU264" s="454" t="str">
        <f>IF(CT264&gt;0,"fois","")</f>
        <v/>
      </c>
      <c r="CV264" s="453">
        <f>SUM(CV263:CW263)</f>
        <v>0</v>
      </c>
      <c r="CW264" s="454" t="str">
        <f>IF(CV264&gt;0,"fois","")</f>
        <v/>
      </c>
      <c r="CX264" s="453">
        <f>SUM(CX263:CY263)</f>
        <v>0</v>
      </c>
      <c r="CY264" s="454" t="str">
        <f>IF(CX264&gt;0,"fois","")</f>
        <v/>
      </c>
      <c r="CZ264" s="453">
        <f>SUM(CZ263:DA263)</f>
        <v>0</v>
      </c>
      <c r="DA264" s="454" t="str">
        <f>IF(CZ264&gt;0,"fois","")</f>
        <v/>
      </c>
      <c r="DB264" s="453">
        <f>SUM(DB263:DC263)</f>
        <v>0</v>
      </c>
      <c r="DC264" s="454" t="str">
        <f>IF(DB264&gt;0,"fois","")</f>
        <v/>
      </c>
      <c r="DD264" s="453">
        <f>SUM(DD263:DE263)</f>
        <v>0</v>
      </c>
      <c r="DE264" s="454" t="str">
        <f>IF(DD264&gt;0,"fois","")</f>
        <v/>
      </c>
      <c r="DF264" s="3194"/>
      <c r="DG264" s="3195"/>
      <c r="DH264" s="3195"/>
      <c r="DI264" s="3195"/>
      <c r="DJ264" s="3195"/>
      <c r="DK264" s="3195"/>
      <c r="DL264" s="3195"/>
      <c r="DM264" s="658"/>
      <c r="DN264" s="658"/>
      <c r="DO264" s="1123"/>
      <c r="DP264" s="564">
        <v>0</v>
      </c>
      <c r="DQ264" s="200">
        <v>0</v>
      </c>
      <c r="DR264" s="200">
        <v>0</v>
      </c>
      <c r="DS264" s="200">
        <v>0</v>
      </c>
      <c r="DT264" s="200">
        <v>0</v>
      </c>
      <c r="DU264" s="200">
        <v>0</v>
      </c>
      <c r="DV264" s="200">
        <v>0</v>
      </c>
      <c r="DW264" s="907"/>
    </row>
    <row r="265" spans="1:127" ht="15.95" customHeight="1">
      <c r="B265" s="456" t="s">
        <v>1087</v>
      </c>
      <c r="C265" s="2985" t="str">
        <f>IF(SUM(C263:D263)&lt;=I268,"OK","Trop")</f>
        <v>OK</v>
      </c>
      <c r="D265" s="2986"/>
      <c r="E265" s="2985" t="str">
        <f>IF(SUM(E263:F263)&lt;=I268,"OK","Trop")</f>
        <v>OK</v>
      </c>
      <c r="F265" s="2986"/>
      <c r="G265" s="2985" t="str">
        <f>IF(SUM(G263:H263)&lt;=I268,"OK","Trop")</f>
        <v>OK</v>
      </c>
      <c r="H265" s="2986"/>
      <c r="I265" s="2985" t="str">
        <f>IF(SUM(I263:J263)&lt;=I268,"OK","Trop")</f>
        <v>OK</v>
      </c>
      <c r="J265" s="2986"/>
      <c r="K265" s="2985" t="str">
        <f>IF(SUM(K263:L263)&lt;=I268,"OK","Trop")</f>
        <v>OK</v>
      </c>
      <c r="L265" s="2986"/>
      <c r="M265" s="2985" t="str">
        <f>IF(SUM(M263:N263)&lt;=I268,"OK","Trop")</f>
        <v>OK</v>
      </c>
      <c r="N265" s="2986"/>
      <c r="O265" s="2985" t="str">
        <f>IF(SUM(O263:P263)&lt;=I268,"OK","Trop")</f>
        <v>OK</v>
      </c>
      <c r="P265" s="2986"/>
      <c r="Q265" s="2985" t="str">
        <f>IF(SUM(Q263:R263)&lt;=I268,"OK","Trop")</f>
        <v>OK</v>
      </c>
      <c r="R265" s="2986"/>
      <c r="S265" s="2985" t="str">
        <f>IF(SUM(S263:T263)&lt;=I268,"OK","Trop")</f>
        <v>OK</v>
      </c>
      <c r="T265" s="2986"/>
      <c r="U265" s="2985" t="str">
        <f>IF(SUM(U263:V263)&lt;=I268,"OK","Trop")</f>
        <v>OK</v>
      </c>
      <c r="V265" s="2986"/>
      <c r="W265" s="2985" t="str">
        <f>IF(SUM(W263:X263)&lt;=I268,"OK","Trop")</f>
        <v>OK</v>
      </c>
      <c r="X265" s="2986"/>
      <c r="Y265" s="2985" t="str">
        <f>IF(SUM(Y263:Z263)&lt;=I268,"OK","Trop")</f>
        <v>OK</v>
      </c>
      <c r="Z265" s="2986"/>
      <c r="AA265" s="2985" t="str">
        <f>IF(SUM(AA263:AB263)&lt;=I268,"OK","Trop")</f>
        <v>OK</v>
      </c>
      <c r="AB265" s="2986"/>
      <c r="AC265" s="410"/>
      <c r="AD265" s="2985" t="str">
        <f>IF(SUM(AD263:AE263)&lt;=AJ268,"OK","Trop")</f>
        <v>OK</v>
      </c>
      <c r="AE265" s="2986"/>
      <c r="AF265" s="2985" t="str">
        <f>IF(SUM(AF263:AG263)&lt;=AJ268,"OK","Trop")</f>
        <v>OK</v>
      </c>
      <c r="AG265" s="2986"/>
      <c r="AH265" s="2985" t="str">
        <f>IF(SUM(AH263:AI263)&lt;=AJ268,"OK","Trop")</f>
        <v>OK</v>
      </c>
      <c r="AI265" s="2986"/>
      <c r="AJ265" s="2985" t="str">
        <f>IF(SUM(AJ263:AK263)&lt;=AJ268,"OK","Trop")</f>
        <v>OK</v>
      </c>
      <c r="AK265" s="2986"/>
      <c r="AL265" s="2985" t="str">
        <f>IF(SUM(AL263:AM263)&lt;=AJ268,"OK","Trop")</f>
        <v>OK</v>
      </c>
      <c r="AM265" s="2986"/>
      <c r="AN265" s="2985" t="str">
        <f>IF(SUM(AN263:AO263)&lt;=AJ268,"OK","Trop")</f>
        <v>OK</v>
      </c>
      <c r="AO265" s="2986"/>
      <c r="AP265" s="2985" t="str">
        <f>IF(SUM(AP263:AQ263)&lt;=AJ268,"OK","Trop")</f>
        <v>OK</v>
      </c>
      <c r="AQ265" s="2986"/>
      <c r="AR265" s="2985" t="str">
        <f>IF(SUM(AR263:AS263)&lt;=AJ268,"OK","Trop")</f>
        <v>OK</v>
      </c>
      <c r="AS265" s="2986"/>
      <c r="AT265" s="2985" t="str">
        <f>IF(SUM(AT263:AU263)&lt;=AJ268,"OK","Trop")</f>
        <v>OK</v>
      </c>
      <c r="AU265" s="2986"/>
      <c r="AV265" s="2985" t="str">
        <f>IF(SUM(AV263:AW263)&lt;=AJ268,"OK","Trop")</f>
        <v>OK</v>
      </c>
      <c r="AW265" s="2986"/>
      <c r="AX265" s="2985" t="str">
        <f>IF(SUM(AX263:AY263)&lt;=AJ268,"OK","Trop")</f>
        <v>OK</v>
      </c>
      <c r="AY265" s="2986"/>
      <c r="AZ265" s="2985" t="str">
        <f>IF(SUM(AZ263:BA263)&lt;=AJ268,"OK","Trop")</f>
        <v>OK</v>
      </c>
      <c r="BA265" s="2986"/>
      <c r="BB265" s="2985" t="str">
        <f>IF(SUM(BB263:BC263)&lt;=AJ268,"OK","Trop")</f>
        <v>OK</v>
      </c>
      <c r="BC265" s="2986"/>
      <c r="BD265" s="411"/>
      <c r="BE265" s="2985" t="str">
        <f>IF(SUM(BE263:BF263)&lt;=BK268,"OK","Trop")</f>
        <v>OK</v>
      </c>
      <c r="BF265" s="2986"/>
      <c r="BG265" s="2985" t="str">
        <f>IF(SUM(BG263:BH263)&lt;=BK268,"OK","Trop")</f>
        <v>OK</v>
      </c>
      <c r="BH265" s="2986"/>
      <c r="BI265" s="2985" t="str">
        <f>IF(SUM(BI263:BJ263)&lt;=BK268,"OK","Trop")</f>
        <v>OK</v>
      </c>
      <c r="BJ265" s="2986"/>
      <c r="BK265" s="2985" t="str">
        <f>IF(SUM(BK263:BL263)&lt;=BK268,"OK","Trop")</f>
        <v>OK</v>
      </c>
      <c r="BL265" s="2986"/>
      <c r="BM265" s="2985" t="str">
        <f>IF(SUM(BM263:BN263)&lt;=BK268,"OK","Trop")</f>
        <v>OK</v>
      </c>
      <c r="BN265" s="2986"/>
      <c r="BO265" s="2985" t="str">
        <f>IF(SUM(BO263:BP263)&lt;=BK268,"OK","Trop")</f>
        <v>OK</v>
      </c>
      <c r="BP265" s="2986"/>
      <c r="BQ265" s="2985" t="str">
        <f>IF(SUM(BQ263:BR263)&lt;=BK268,"OK","Trop")</f>
        <v>OK</v>
      </c>
      <c r="BR265" s="2986"/>
      <c r="BS265" s="2985" t="str">
        <f>IF(SUM(BS263:BT263)&lt;=BK268,"OK","Trop")</f>
        <v>OK</v>
      </c>
      <c r="BT265" s="2986"/>
      <c r="BU265" s="2985" t="str">
        <f>IF(SUM(BU263:BV263)&lt;=BK268,"OK","Trop")</f>
        <v>OK</v>
      </c>
      <c r="BV265" s="2986"/>
      <c r="BW265" s="2985" t="str">
        <f>IF(SUM(BW263:BX263)&lt;=BK268,"OK","Trop")</f>
        <v>OK</v>
      </c>
      <c r="BX265" s="2986"/>
      <c r="BY265" s="2985" t="str">
        <f>IF(SUM(BY263:BZ263)&lt;=BK268,"OK","Trop")</f>
        <v>OK</v>
      </c>
      <c r="BZ265" s="2986"/>
      <c r="CA265" s="2985" t="str">
        <f>IF(SUM(CA263:CB263)&lt;=BK268,"OK","Trop")</f>
        <v>OK</v>
      </c>
      <c r="CB265" s="2986"/>
      <c r="CC265" s="2985" t="str">
        <f>IF(SUM(CC263:CD263)&lt;=BK268,"OK","Trop")</f>
        <v>OK</v>
      </c>
      <c r="CD265" s="2986"/>
      <c r="CE265" s="412"/>
      <c r="CF265" s="2985" t="str">
        <f>IF(SUM(CF263:CG263)&lt;=CL268,"OK","Trop")</f>
        <v>OK</v>
      </c>
      <c r="CG265" s="2986"/>
      <c r="CH265" s="2985" t="str">
        <f>IF(SUM(CH263:CI263)&lt;=CL268,"OK","Trop")</f>
        <v>OK</v>
      </c>
      <c r="CI265" s="2986"/>
      <c r="CJ265" s="2985" t="str">
        <f>IF(SUM(CJ263:CK263)&lt;=CL268,"OK","Trop")</f>
        <v>OK</v>
      </c>
      <c r="CK265" s="2986"/>
      <c r="CL265" s="2985" t="str">
        <f>IF(SUM(CL263:CM263)&lt;=CL268,"OK","Trop")</f>
        <v>OK</v>
      </c>
      <c r="CM265" s="2986"/>
      <c r="CN265" s="2985" t="str">
        <f>IF(SUM(CN263:CO263)&lt;=CL268,"OK","Trop")</f>
        <v>OK</v>
      </c>
      <c r="CO265" s="2986"/>
      <c r="CP265" s="2985" t="str">
        <f>IF(SUM(CP263:CQ263)&lt;=CL268,"OK","Trop")</f>
        <v>OK</v>
      </c>
      <c r="CQ265" s="2986"/>
      <c r="CR265" s="2985" t="str">
        <f>IF(SUM(CR263:CS263)&lt;=CL268,"OK","Trop")</f>
        <v>OK</v>
      </c>
      <c r="CS265" s="2986"/>
      <c r="CT265" s="2985" t="str">
        <f>IF(SUM(CT263:CU263)&lt;=CL268,"OK","Trop")</f>
        <v>OK</v>
      </c>
      <c r="CU265" s="2986"/>
      <c r="CV265" s="2985" t="str">
        <f>IF(SUM(CV263:CW263)&lt;=CL268,"OK","Trop")</f>
        <v>OK</v>
      </c>
      <c r="CW265" s="2986"/>
      <c r="CX265" s="2985" t="str">
        <f>IF(SUM(CX263:CY263)&lt;=CL268,"OK","Trop")</f>
        <v>OK</v>
      </c>
      <c r="CY265" s="2986"/>
      <c r="CZ265" s="2985" t="str">
        <f>IF(SUM(CZ263:DA263)&lt;=CL268,"OK","Trop")</f>
        <v>OK</v>
      </c>
      <c r="DA265" s="2986"/>
      <c r="DB265" s="2985" t="str">
        <f>IF(SUM(DB263:DC263)&lt;=CL268,"OK","Trop")</f>
        <v>OK</v>
      </c>
      <c r="DC265" s="2986"/>
      <c r="DD265" s="2985" t="str">
        <f>IF(SUM(DD263:DE263)&lt;=CL268,"OK","Trop")</f>
        <v>OK</v>
      </c>
      <c r="DE265" s="2986"/>
      <c r="DF265" s="457" t="s">
        <v>1088</v>
      </c>
      <c r="DG265" s="408"/>
      <c r="DH265" s="408"/>
      <c r="DI265" s="408"/>
      <c r="DJ265" s="270"/>
      <c r="DK265" s="270"/>
      <c r="DL265" s="270"/>
      <c r="DM265" s="270"/>
      <c r="DN265" s="270"/>
      <c r="DO265" s="1122"/>
      <c r="DP265" s="564">
        <v>0</v>
      </c>
      <c r="DQ265" s="200">
        <v>0</v>
      </c>
      <c r="DR265" s="200">
        <v>0</v>
      </c>
      <c r="DS265" s="200">
        <v>0</v>
      </c>
      <c r="DT265" s="200">
        <v>0</v>
      </c>
      <c r="DU265" s="200">
        <v>0</v>
      </c>
      <c r="DV265" s="200">
        <v>0</v>
      </c>
      <c r="DW265" s="907"/>
    </row>
    <row r="266" spans="1:127" ht="15.95" customHeight="1">
      <c r="B266" s="456" t="s">
        <v>1089</v>
      </c>
      <c r="C266" s="3000" t="str">
        <f>IF(C265="OK","",SUM(C263:D263)-I268)</f>
        <v/>
      </c>
      <c r="D266" s="3001"/>
      <c r="E266" s="3000" t="str">
        <f>IF(E265="OK","",SUM(E263:F263)-I268)</f>
        <v/>
      </c>
      <c r="F266" s="3001"/>
      <c r="G266" s="3000" t="str">
        <f>IF(G265="OK","",SUM(G263:H263)-I268)</f>
        <v/>
      </c>
      <c r="H266" s="3001"/>
      <c r="I266" s="3000" t="str">
        <f>IF(I265="OK","",SUM(I263:J263)-I268)</f>
        <v/>
      </c>
      <c r="J266" s="3001"/>
      <c r="K266" s="3000" t="str">
        <f>IF(K265="OK","",SUM(K263:L263)-I268)</f>
        <v/>
      </c>
      <c r="L266" s="3001"/>
      <c r="M266" s="3000" t="str">
        <f>IF(M265="OK","",SUM(M263:N263)-I268)</f>
        <v/>
      </c>
      <c r="N266" s="3001"/>
      <c r="O266" s="3000" t="str">
        <f>IF(O265="OK","",SUM(O263:P263)-I268)</f>
        <v/>
      </c>
      <c r="P266" s="3001"/>
      <c r="Q266" s="3000" t="str">
        <f>IF(Q265="OK","",SUM(Q263:R263)-I268)</f>
        <v/>
      </c>
      <c r="R266" s="3001"/>
      <c r="S266" s="3000" t="str">
        <f>IF(S265="OK","",SUM(S263:T263)-I268)</f>
        <v/>
      </c>
      <c r="T266" s="3001"/>
      <c r="U266" s="3000" t="str">
        <f>IF(U265="OK","",SUM(U263:V263)-I268)</f>
        <v/>
      </c>
      <c r="V266" s="3001"/>
      <c r="W266" s="3000" t="str">
        <f>IF(W265="OK","",SUM(W263:X263)-I268)</f>
        <v/>
      </c>
      <c r="X266" s="3001"/>
      <c r="Y266" s="3000" t="str">
        <f>IF(Y265="OK","",SUM(Y263:Z263)-I268)</f>
        <v/>
      </c>
      <c r="Z266" s="3001"/>
      <c r="AA266" s="3000" t="str">
        <f>IF(AA265="OK","",SUM(AA263:AB263)-I268)</f>
        <v/>
      </c>
      <c r="AB266" s="3001"/>
      <c r="AC266" s="410"/>
      <c r="AD266" s="3000" t="str">
        <f>IF(AD265="OK","",SUM(AD263:AE263)-AJ268)</f>
        <v/>
      </c>
      <c r="AE266" s="3001"/>
      <c r="AF266" s="3000" t="str">
        <f>IF(AF265="OK","",SUM(AF263:AG263)-AJ268)</f>
        <v/>
      </c>
      <c r="AG266" s="3001"/>
      <c r="AH266" s="3000" t="str">
        <f>IF(AH265="OK","",SUM(AH263:AI263)-AJ268)</f>
        <v/>
      </c>
      <c r="AI266" s="3001"/>
      <c r="AJ266" s="3000" t="str">
        <f>IF(AJ265="OK","",SUM(AJ263:AK263)-AJ268)</f>
        <v/>
      </c>
      <c r="AK266" s="3001"/>
      <c r="AL266" s="3000" t="str">
        <f>IF(AL265="OK","",SUM(AL263:AM263)-AJ268)</f>
        <v/>
      </c>
      <c r="AM266" s="3001"/>
      <c r="AN266" s="3000" t="str">
        <f>IF(AN265="OK","",SUM(AN263:AO263)-AJ268)</f>
        <v/>
      </c>
      <c r="AO266" s="3001"/>
      <c r="AP266" s="3000" t="str">
        <f>IF(AP265="OK","",SUM(AP263:AQ263)-AJ268)</f>
        <v/>
      </c>
      <c r="AQ266" s="3001"/>
      <c r="AR266" s="3000" t="str">
        <f>IF(AR265="OK","",SUM(AR263:AS263)-AJ268)</f>
        <v/>
      </c>
      <c r="AS266" s="3001"/>
      <c r="AT266" s="3000" t="str">
        <f>IF(AT265="OK","",SUM(AT263:AU263)-AJ268)</f>
        <v/>
      </c>
      <c r="AU266" s="3001"/>
      <c r="AV266" s="3000" t="str">
        <f>IF(AV265="OK","",SUM(AV263:AW263)-AJ268)</f>
        <v/>
      </c>
      <c r="AW266" s="3001"/>
      <c r="AX266" s="3000" t="str">
        <f>IF(AX265="OK","",SUM(AX263:AY263)-AJ268)</f>
        <v/>
      </c>
      <c r="AY266" s="3001"/>
      <c r="AZ266" s="3000" t="str">
        <f>IF(AZ265="OK","",SUM(AZ263:BA263)-AJ268)</f>
        <v/>
      </c>
      <c r="BA266" s="3001"/>
      <c r="BB266" s="3000" t="str">
        <f>IF(BB265="OK","",SUM(BB263:BC263)-AJ268)</f>
        <v/>
      </c>
      <c r="BC266" s="3001"/>
      <c r="BD266" s="411"/>
      <c r="BE266" s="3000" t="str">
        <f>IF(BE265="OK","",SUM(BE263:BF263)-BK268)</f>
        <v/>
      </c>
      <c r="BF266" s="3001"/>
      <c r="BG266" s="3000" t="str">
        <f>IF(BG265="OK","",SUM(BG263:BH263)-BK268)</f>
        <v/>
      </c>
      <c r="BH266" s="3001"/>
      <c r="BI266" s="3000" t="str">
        <f>IF(BI265="OK","",SUM(BI263:BJ263)-BK268)</f>
        <v/>
      </c>
      <c r="BJ266" s="3001"/>
      <c r="BK266" s="3000" t="str">
        <f>IF(BK265="OK","",SUM(BK263:BL263)-BK268)</f>
        <v/>
      </c>
      <c r="BL266" s="3001"/>
      <c r="BM266" s="3000" t="str">
        <f>IF(BM265="OK","",SUM(BM263:BN263)-BK268)</f>
        <v/>
      </c>
      <c r="BN266" s="3001"/>
      <c r="BO266" s="3000" t="str">
        <f>IF(BO265="OK","",SUM(BO263:BP263)-BK268)</f>
        <v/>
      </c>
      <c r="BP266" s="3001"/>
      <c r="BQ266" s="3000" t="str">
        <f>IF(BQ265="OK","",SUM(BQ263:BR263)-BK268)</f>
        <v/>
      </c>
      <c r="BR266" s="3001"/>
      <c r="BS266" s="3000" t="str">
        <f>IF(BS265="OK","",SUM(BS263:BT263)-BK268)</f>
        <v/>
      </c>
      <c r="BT266" s="3001"/>
      <c r="BU266" s="3000" t="str">
        <f>IF(BU265="OK","",SUM(BU263:BV263)-BK268)</f>
        <v/>
      </c>
      <c r="BV266" s="3001"/>
      <c r="BW266" s="3000" t="str">
        <f>IF(BW265="OK","",SUM(BW263:BX263)-BK268)</f>
        <v/>
      </c>
      <c r="BX266" s="3001"/>
      <c r="BY266" s="3000" t="str">
        <f>IF(BY265="OK","",SUM(BY263:BZ263)-BK268)</f>
        <v/>
      </c>
      <c r="BZ266" s="3001"/>
      <c r="CA266" s="3000" t="str">
        <f>IF(CA265="OK","",SUM(CA263:CB263)-BK268)</f>
        <v/>
      </c>
      <c r="CB266" s="3001"/>
      <c r="CC266" s="3000" t="str">
        <f>IF(CC265="OK","",SUM(CC263:CD263)-BK268)</f>
        <v/>
      </c>
      <c r="CD266" s="3001"/>
      <c r="CE266" s="412"/>
      <c r="CF266" s="3000" t="str">
        <f>IF(CF265="OK","",SUM(CF263:CG263)-CL268)</f>
        <v/>
      </c>
      <c r="CG266" s="3001"/>
      <c r="CH266" s="3000" t="str">
        <f>IF(CH265="OK","",SUM(CH263:CI263)-CL268)</f>
        <v/>
      </c>
      <c r="CI266" s="3001"/>
      <c r="CJ266" s="3000" t="str">
        <f>IF(CJ265="OK","",SUM(CJ263:CK263)-CL268)</f>
        <v/>
      </c>
      <c r="CK266" s="3001"/>
      <c r="CL266" s="3000" t="str">
        <f>IF(CL265="OK","",SUM(CL263:CM263)-CL268)</f>
        <v/>
      </c>
      <c r="CM266" s="3001"/>
      <c r="CN266" s="3000" t="str">
        <f>IF(CN265="OK","",SUM(CN263:CO263)-CL268)</f>
        <v/>
      </c>
      <c r="CO266" s="3001"/>
      <c r="CP266" s="3000" t="str">
        <f>IF(CP265="OK","",SUM(CP263:CQ263)-CL268)</f>
        <v/>
      </c>
      <c r="CQ266" s="3001"/>
      <c r="CR266" s="3000" t="str">
        <f>IF(CR265="OK","",SUM(CR263:CS263)-CL268)</f>
        <v/>
      </c>
      <c r="CS266" s="3001"/>
      <c r="CT266" s="3000" t="str">
        <f>IF(CT265="OK","",SUM(CT263:CU263)-CL268)</f>
        <v/>
      </c>
      <c r="CU266" s="3001"/>
      <c r="CV266" s="3000" t="str">
        <f>IF(CV265="OK","",SUM(CV263:CW263)-CL268)</f>
        <v/>
      </c>
      <c r="CW266" s="3001"/>
      <c r="CX266" s="3000" t="str">
        <f>IF(CX265="OK","",SUM(CX263:CY263)-CL268)</f>
        <v/>
      </c>
      <c r="CY266" s="3001"/>
      <c r="CZ266" s="3000" t="str">
        <f>IF(CZ265="OK","",SUM(CZ263:DA263)-CL268)</f>
        <v/>
      </c>
      <c r="DA266" s="3001"/>
      <c r="DB266" s="3000" t="str">
        <f>IF(DB265="OK","",SUM(DB263:DC263)-CL268)</f>
        <v/>
      </c>
      <c r="DC266" s="3001"/>
      <c r="DD266" s="3000" t="str">
        <f>IF(DD265="OK","",SUM(DD263:DE263)-CL268)</f>
        <v/>
      </c>
      <c r="DE266" s="3001"/>
      <c r="DF266" s="457" t="s">
        <v>1090</v>
      </c>
      <c r="DG266" s="408"/>
      <c r="DH266" s="408"/>
      <c r="DI266" s="408"/>
      <c r="DJ266" s="270"/>
      <c r="DK266" s="270"/>
      <c r="DL266" s="270"/>
      <c r="DM266" s="270"/>
      <c r="DN266" s="270"/>
      <c r="DO266" s="1122"/>
      <c r="DP266" s="564">
        <v>0</v>
      </c>
      <c r="DQ266" s="200">
        <v>0</v>
      </c>
      <c r="DR266" s="200">
        <v>0</v>
      </c>
      <c r="DS266" s="200">
        <v>0</v>
      </c>
      <c r="DT266" s="200">
        <v>0</v>
      </c>
      <c r="DU266" s="200">
        <v>0</v>
      </c>
      <c r="DV266" s="200">
        <v>0</v>
      </c>
      <c r="DW266" s="907"/>
    </row>
    <row r="267" spans="1:127" ht="15.95" customHeight="1">
      <c r="B267" s="829">
        <f>COUNTA(B110:B142)</f>
        <v>31</v>
      </c>
      <c r="C267" s="1124" t="s">
        <v>1091</v>
      </c>
      <c r="D267" s="460"/>
      <c r="E267" s="461"/>
      <c r="F267" s="461"/>
      <c r="G267" s="461"/>
      <c r="H267" s="462"/>
      <c r="I267" s="459" t="s">
        <v>1092</v>
      </c>
      <c r="J267" s="460"/>
      <c r="K267" s="461"/>
      <c r="L267" s="461"/>
      <c r="M267" s="461"/>
      <c r="N267" s="463"/>
      <c r="O267" s="459" t="s">
        <v>1093</v>
      </c>
      <c r="P267" s="461"/>
      <c r="Q267" s="461"/>
      <c r="R267" s="461"/>
      <c r="S267" s="463"/>
      <c r="T267" s="459" t="s">
        <v>1094</v>
      </c>
      <c r="U267" s="464"/>
      <c r="V267" s="461"/>
      <c r="W267" s="461"/>
      <c r="X267" s="461"/>
      <c r="Y267" s="461"/>
      <c r="Z267" s="461"/>
      <c r="AA267" s="461"/>
      <c r="AB267" s="463"/>
      <c r="AC267" s="410"/>
      <c r="AD267" s="1124" t="s">
        <v>1091</v>
      </c>
      <c r="AE267" s="460"/>
      <c r="AF267" s="461"/>
      <c r="AG267" s="461"/>
      <c r="AH267" s="461"/>
      <c r="AI267" s="462"/>
      <c r="AJ267" s="459" t="s">
        <v>1092</v>
      </c>
      <c r="AK267" s="460"/>
      <c r="AL267" s="461"/>
      <c r="AM267" s="461"/>
      <c r="AN267" s="461"/>
      <c r="AO267" s="463"/>
      <c r="AP267" s="459" t="s">
        <v>1093</v>
      </c>
      <c r="AQ267" s="461"/>
      <c r="AR267" s="461"/>
      <c r="AS267" s="461"/>
      <c r="AT267" s="463"/>
      <c r="AU267" s="459" t="s">
        <v>1094</v>
      </c>
      <c r="AV267" s="464"/>
      <c r="AW267" s="461"/>
      <c r="AX267" s="461"/>
      <c r="AY267" s="461"/>
      <c r="AZ267" s="461"/>
      <c r="BA267" s="461"/>
      <c r="BB267" s="461"/>
      <c r="BC267" s="463"/>
      <c r="BD267" s="411"/>
      <c r="BE267" s="1124" t="s">
        <v>1091</v>
      </c>
      <c r="BF267" s="460"/>
      <c r="BG267" s="461"/>
      <c r="BH267" s="461"/>
      <c r="BI267" s="461"/>
      <c r="BJ267" s="462"/>
      <c r="BK267" s="459" t="s">
        <v>1092</v>
      </c>
      <c r="BL267" s="460"/>
      <c r="BM267" s="461"/>
      <c r="BN267" s="461"/>
      <c r="BO267" s="461"/>
      <c r="BP267" s="463"/>
      <c r="BQ267" s="459" t="s">
        <v>1093</v>
      </c>
      <c r="BR267" s="461"/>
      <c r="BS267" s="461"/>
      <c r="BT267" s="461"/>
      <c r="BU267" s="463"/>
      <c r="BV267" s="459" t="s">
        <v>1094</v>
      </c>
      <c r="BW267" s="464"/>
      <c r="BX267" s="461"/>
      <c r="BY267" s="461"/>
      <c r="BZ267" s="461"/>
      <c r="CA267" s="461"/>
      <c r="CB267" s="461"/>
      <c r="CC267" s="461"/>
      <c r="CD267" s="463"/>
      <c r="CE267" s="412"/>
      <c r="CF267" s="1124" t="s">
        <v>1091</v>
      </c>
      <c r="CG267" s="460"/>
      <c r="CH267" s="461"/>
      <c r="CI267" s="461"/>
      <c r="CJ267" s="461"/>
      <c r="CK267" s="462"/>
      <c r="CL267" s="459" t="s">
        <v>1092</v>
      </c>
      <c r="CM267" s="460"/>
      <c r="CN267" s="461"/>
      <c r="CO267" s="461"/>
      <c r="CP267" s="461"/>
      <c r="CQ267" s="463"/>
      <c r="CR267" s="459" t="s">
        <v>1093</v>
      </c>
      <c r="CS267" s="461"/>
      <c r="CT267" s="461"/>
      <c r="CU267" s="461"/>
      <c r="CV267" s="463"/>
      <c r="CW267" s="459" t="s">
        <v>1094</v>
      </c>
      <c r="CX267" s="464"/>
      <c r="CY267" s="461"/>
      <c r="CZ267" s="461"/>
      <c r="DA267" s="461"/>
      <c r="DB267" s="461"/>
      <c r="DC267" s="461"/>
      <c r="DD267" s="461"/>
      <c r="DE267" s="463"/>
      <c r="DF267" s="3229">
        <f>B267</f>
        <v>31</v>
      </c>
      <c r="DG267" s="3230"/>
      <c r="DH267" s="3230"/>
      <c r="DI267" s="706" t="s">
        <v>1095</v>
      </c>
      <c r="DJ267" s="706"/>
      <c r="DK267" s="270">
        <v>0</v>
      </c>
      <c r="DL267" s="270">
        <v>0</v>
      </c>
      <c r="DM267" s="270">
        <v>0</v>
      </c>
      <c r="DN267" s="270">
        <v>0</v>
      </c>
      <c r="DO267" s="1122"/>
      <c r="DP267" s="564">
        <v>0</v>
      </c>
      <c r="DQ267" s="200">
        <v>0</v>
      </c>
      <c r="DR267" s="200">
        <v>0</v>
      </c>
      <c r="DS267" s="200">
        <v>0</v>
      </c>
      <c r="DT267" s="200">
        <v>0</v>
      </c>
      <c r="DU267" s="200">
        <v>0</v>
      </c>
      <c r="DV267" s="200">
        <v>0</v>
      </c>
      <c r="DW267" s="907"/>
    </row>
    <row r="268" spans="1:127" ht="15.95" customHeight="1" thickBot="1">
      <c r="B268" s="466" t="s">
        <v>1096</v>
      </c>
      <c r="C268" s="3198">
        <v>20</v>
      </c>
      <c r="D268" s="3199"/>
      <c r="E268" s="3199"/>
      <c r="F268" s="3199"/>
      <c r="G268" s="3199"/>
      <c r="H268" s="3200"/>
      <c r="I268" s="3201">
        <f>(J261/P261)*C268</f>
        <v>4</v>
      </c>
      <c r="J268" s="3202"/>
      <c r="K268" s="3202"/>
      <c r="L268" s="3202"/>
      <c r="M268" s="3202"/>
      <c r="N268" s="3203"/>
      <c r="O268" s="3201">
        <f>SUM(C263:AB263)</f>
        <v>1</v>
      </c>
      <c r="P268" s="3202"/>
      <c r="Q268" s="3202"/>
      <c r="R268" s="3202"/>
      <c r="S268" s="3203"/>
      <c r="T268" s="3201" t="str">
        <f>IF(O268&lt;=I268,"OK","Trop")</f>
        <v>OK</v>
      </c>
      <c r="U268" s="3202"/>
      <c r="V268" s="3202"/>
      <c r="W268" s="3202"/>
      <c r="X268" s="3202"/>
      <c r="Y268" s="3196" t="str">
        <f>IF(O268&lt;=I268,"",IF(O268&gt;I268,O268-I268))</f>
        <v/>
      </c>
      <c r="Z268" s="3196"/>
      <c r="AA268" s="3196"/>
      <c r="AB268" s="3197"/>
      <c r="AC268" s="410"/>
      <c r="AD268" s="3198">
        <v>20</v>
      </c>
      <c r="AE268" s="3199"/>
      <c r="AF268" s="3199"/>
      <c r="AG268" s="3199"/>
      <c r="AH268" s="3199"/>
      <c r="AI268" s="3200"/>
      <c r="AJ268" s="3201">
        <f>(AK261/AQ261)*AD268</f>
        <v>6</v>
      </c>
      <c r="AK268" s="3202"/>
      <c r="AL268" s="3202"/>
      <c r="AM268" s="3202"/>
      <c r="AN268" s="3202"/>
      <c r="AO268" s="3203"/>
      <c r="AP268" s="3201">
        <f>SUM(AD263:BC263)</f>
        <v>0</v>
      </c>
      <c r="AQ268" s="3202"/>
      <c r="AR268" s="3202"/>
      <c r="AS268" s="3202"/>
      <c r="AT268" s="3203"/>
      <c r="AU268" s="3201" t="str">
        <f>IF(AP268&lt;=AJ268,"OK","Trop")</f>
        <v>OK</v>
      </c>
      <c r="AV268" s="3202"/>
      <c r="AW268" s="3202"/>
      <c r="AX268" s="3202"/>
      <c r="AY268" s="3202"/>
      <c r="AZ268" s="3196" t="str">
        <f>IF(AP268&lt;=AJ268,"",IF(AP268&gt;AJ268,AP268-AJ268))</f>
        <v/>
      </c>
      <c r="BA268" s="3196"/>
      <c r="BB268" s="3196"/>
      <c r="BC268" s="3197"/>
      <c r="BD268" s="411"/>
      <c r="BE268" s="3198">
        <v>20</v>
      </c>
      <c r="BF268" s="3199"/>
      <c r="BG268" s="3199"/>
      <c r="BH268" s="3199"/>
      <c r="BI268" s="3199"/>
      <c r="BJ268" s="3200"/>
      <c r="BK268" s="3201">
        <f>(BL261/BR261)*BE268</f>
        <v>6</v>
      </c>
      <c r="BL268" s="3202"/>
      <c r="BM268" s="3202"/>
      <c r="BN268" s="3202"/>
      <c r="BO268" s="3202"/>
      <c r="BP268" s="3203"/>
      <c r="BQ268" s="3201">
        <f>SUM(BE263:CD263)</f>
        <v>0</v>
      </c>
      <c r="BR268" s="3202"/>
      <c r="BS268" s="3202"/>
      <c r="BT268" s="3202"/>
      <c r="BU268" s="3203"/>
      <c r="BV268" s="3201" t="str">
        <f>IF(BQ268&lt;=BK268,"OK","Trop")</f>
        <v>OK</v>
      </c>
      <c r="BW268" s="3202"/>
      <c r="BX268" s="3202"/>
      <c r="BY268" s="3202"/>
      <c r="BZ268" s="3202"/>
      <c r="CA268" s="3196" t="str">
        <f>IF(BQ268&lt;=BK268,"",IF(BQ268&gt;BK268,BQ268-BK268))</f>
        <v/>
      </c>
      <c r="CB268" s="3196"/>
      <c r="CC268" s="3196"/>
      <c r="CD268" s="3197"/>
      <c r="CE268" s="412"/>
      <c r="CF268" s="3198">
        <v>40</v>
      </c>
      <c r="CG268" s="3199"/>
      <c r="CH268" s="3199"/>
      <c r="CI268" s="3199"/>
      <c r="CJ268" s="3199"/>
      <c r="CK268" s="3200"/>
      <c r="CL268" s="3201">
        <f>(CM261/CS261)*CF268</f>
        <v>8</v>
      </c>
      <c r="CM268" s="3202"/>
      <c r="CN268" s="3202"/>
      <c r="CO268" s="3202"/>
      <c r="CP268" s="3202"/>
      <c r="CQ268" s="3203"/>
      <c r="CR268" s="3201">
        <f>SUM(CF263:DE263)</f>
        <v>0</v>
      </c>
      <c r="CS268" s="3202"/>
      <c r="CT268" s="3202"/>
      <c r="CU268" s="3202"/>
      <c r="CV268" s="3203"/>
      <c r="CW268" s="3201" t="str">
        <f>IF(CR268&lt;=CL268,"OK","Trop")</f>
        <v>OK</v>
      </c>
      <c r="CX268" s="3202"/>
      <c r="CY268" s="3202"/>
      <c r="CZ268" s="3202"/>
      <c r="DA268" s="3202"/>
      <c r="DB268" s="3196" t="str">
        <f>IF(CR268&lt;=CL268,"",IF(CR268&gt;CL268,CR268-CL268))</f>
        <v/>
      </c>
      <c r="DC268" s="3196"/>
      <c r="DD268" s="3196"/>
      <c r="DE268" s="3197"/>
      <c r="DF268" s="1125" t="s">
        <v>1164</v>
      </c>
      <c r="DG268" s="1126"/>
      <c r="DH268" s="1126"/>
      <c r="DI268" s="1126"/>
      <c r="DJ268" s="1126"/>
      <c r="DK268" s="1126"/>
      <c r="DL268" s="1126"/>
      <c r="DM268" s="1126"/>
      <c r="DN268" s="1126"/>
      <c r="DO268" s="1127"/>
      <c r="DP268" s="564">
        <v>0</v>
      </c>
      <c r="DQ268" s="200">
        <v>0</v>
      </c>
      <c r="DR268" s="200">
        <v>0</v>
      </c>
      <c r="DS268" s="200">
        <v>0</v>
      </c>
      <c r="DT268" s="200">
        <v>0</v>
      </c>
      <c r="DU268" s="200">
        <v>0</v>
      </c>
      <c r="DV268" s="200">
        <v>0</v>
      </c>
      <c r="DW268" s="907"/>
    </row>
    <row r="269" spans="1:127" ht="15.95" customHeight="1">
      <c r="A269" s="961"/>
      <c r="B269" s="1128"/>
      <c r="C269" s="1086"/>
      <c r="D269" s="1086"/>
      <c r="E269" s="1086"/>
      <c r="F269" s="1086"/>
      <c r="G269" s="1086"/>
      <c r="H269" s="1086"/>
      <c r="I269" s="1086"/>
      <c r="J269" s="1086"/>
      <c r="K269" s="1086"/>
      <c r="L269" s="1086"/>
      <c r="M269" s="1086"/>
      <c r="N269" s="1086"/>
      <c r="O269" s="1086"/>
      <c r="P269" s="1086"/>
      <c r="Q269" s="1086"/>
      <c r="R269" s="1086"/>
      <c r="S269" s="1086"/>
      <c r="T269" s="1086"/>
      <c r="U269" s="1086"/>
      <c r="V269" s="1086"/>
      <c r="W269" s="1086"/>
      <c r="X269" s="1086"/>
      <c r="Y269" s="1086"/>
      <c r="Z269" s="1086"/>
      <c r="AA269" s="1086"/>
      <c r="AB269" s="1086"/>
      <c r="AC269" s="1086"/>
      <c r="AD269" s="1086"/>
      <c r="AE269" s="1086"/>
      <c r="AF269" s="1086"/>
      <c r="AG269" s="1086"/>
      <c r="AH269" s="1086"/>
      <c r="AI269" s="1086"/>
      <c r="AJ269" s="1086"/>
      <c r="AK269" s="1086"/>
      <c r="AL269" s="1086"/>
      <c r="AM269" s="1086"/>
      <c r="AN269" s="1086"/>
      <c r="AO269" s="1086"/>
      <c r="AP269" s="1086"/>
      <c r="AQ269" s="1086"/>
      <c r="AR269" s="1086"/>
      <c r="AS269" s="1086"/>
      <c r="AT269" s="1086"/>
      <c r="AU269" s="1086"/>
      <c r="AV269" s="1086"/>
      <c r="AW269" s="1086"/>
      <c r="AX269" s="1086"/>
      <c r="AY269" s="1086"/>
      <c r="AZ269" s="1086"/>
      <c r="BA269" s="1086"/>
      <c r="BB269" s="1086"/>
      <c r="BC269" s="1086"/>
      <c r="BD269" s="1086"/>
      <c r="BE269" s="1086"/>
      <c r="BF269" s="1086"/>
      <c r="BG269" s="1086"/>
      <c r="BH269" s="1086"/>
      <c r="BI269" s="1086"/>
      <c r="BJ269" s="1086"/>
      <c r="BK269" s="1086"/>
      <c r="BL269" s="1086"/>
      <c r="BM269" s="1086"/>
      <c r="BN269" s="1086"/>
      <c r="BO269" s="1086"/>
      <c r="BP269" s="1086"/>
      <c r="BQ269" s="1086"/>
      <c r="BR269" s="1086"/>
      <c r="BS269" s="1086"/>
      <c r="BT269" s="1086"/>
      <c r="BU269" s="1086"/>
      <c r="BV269" s="1086"/>
      <c r="BW269" s="1086"/>
      <c r="BX269" s="1086"/>
      <c r="BY269" s="1086"/>
      <c r="BZ269" s="1086"/>
      <c r="CA269" s="1086"/>
      <c r="CB269" s="1086"/>
      <c r="CC269" s="1086"/>
      <c r="CD269" s="1086"/>
      <c r="CE269" s="1086"/>
      <c r="CF269" s="1086"/>
      <c r="CG269" s="1086"/>
      <c r="CH269" s="1086"/>
      <c r="CI269" s="1086"/>
      <c r="CJ269" s="1086"/>
      <c r="CK269" s="1086"/>
      <c r="CL269" s="1086"/>
      <c r="CM269" s="1086"/>
      <c r="CN269" s="1086"/>
      <c r="CO269" s="1086"/>
      <c r="CP269" s="1086"/>
      <c r="CQ269" s="1086"/>
      <c r="CR269" s="1086"/>
      <c r="CS269" s="1086"/>
      <c r="CT269" s="1086"/>
      <c r="CU269" s="1086"/>
      <c r="CV269" s="1086"/>
      <c r="CW269" s="1086"/>
      <c r="CX269" s="1086"/>
      <c r="CY269" s="1086"/>
      <c r="CZ269" s="1086"/>
      <c r="DA269" s="1086"/>
      <c r="DB269" s="1086"/>
      <c r="DC269" s="1086"/>
      <c r="DD269" s="1086"/>
      <c r="DE269" s="1086"/>
      <c r="DF269" s="1086"/>
      <c r="DG269" s="1086"/>
      <c r="DI269" s="564">
        <v>0</v>
      </c>
      <c r="DJ269" s="564">
        <v>0</v>
      </c>
      <c r="DK269" s="564">
        <v>0</v>
      </c>
      <c r="DL269" s="564">
        <v>0</v>
      </c>
      <c r="DM269" s="564">
        <v>0</v>
      </c>
      <c r="DN269" s="564">
        <v>0</v>
      </c>
      <c r="DO269" s="564">
        <v>0</v>
      </c>
      <c r="DP269" s="564">
        <v>0</v>
      </c>
      <c r="DQ269" s="200">
        <v>0</v>
      </c>
      <c r="DR269" s="200">
        <v>0</v>
      </c>
      <c r="DS269" s="200">
        <v>0</v>
      </c>
      <c r="DT269" s="200">
        <v>0</v>
      </c>
      <c r="DU269" s="200">
        <v>0</v>
      </c>
      <c r="DV269" s="200">
        <v>0</v>
      </c>
      <c r="DW269" s="907"/>
    </row>
    <row r="270" spans="1:127" ht="21" customHeight="1">
      <c r="B270" s="3866" t="s">
        <v>1144</v>
      </c>
      <c r="C270" s="3866"/>
      <c r="D270" s="3866"/>
      <c r="E270" s="3866"/>
      <c r="F270" s="3866"/>
      <c r="G270" s="3866"/>
      <c r="H270" s="3866"/>
      <c r="I270" s="3866"/>
      <c r="J270" s="3866"/>
      <c r="K270" s="3866"/>
      <c r="L270" s="3866"/>
      <c r="M270" s="3866"/>
      <c r="N270" s="3866"/>
      <c r="O270" s="3866"/>
      <c r="P270" s="3866"/>
      <c r="Q270" s="3866"/>
      <c r="R270" s="3866"/>
      <c r="S270" s="3866"/>
      <c r="T270" s="3866"/>
      <c r="U270" s="3866"/>
      <c r="V270" s="3866"/>
      <c r="W270" s="3866"/>
      <c r="X270" s="3866"/>
      <c r="Y270" s="3866"/>
      <c r="Z270" s="3866"/>
      <c r="AA270" s="3866"/>
      <c r="AB270" s="3866"/>
      <c r="AC270" s="3866"/>
      <c r="AD270" s="3866"/>
      <c r="AE270" s="3866"/>
      <c r="AF270" s="3866"/>
      <c r="AG270" s="3866"/>
      <c r="AH270" s="3866"/>
      <c r="AI270" s="3866"/>
      <c r="AJ270" s="3866"/>
      <c r="AK270" s="3866"/>
      <c r="AL270" s="3866"/>
      <c r="AM270" s="3866"/>
      <c r="AN270" s="3866"/>
      <c r="AO270" s="3866"/>
      <c r="AP270" s="3866"/>
      <c r="AQ270" s="3866"/>
      <c r="AR270" s="3866"/>
      <c r="AS270" s="3866"/>
      <c r="AT270" s="3866"/>
      <c r="AU270" s="3866"/>
      <c r="AV270" s="3866"/>
      <c r="AW270" s="3866"/>
      <c r="AX270" s="3866"/>
      <c r="AY270" s="3866"/>
      <c r="AZ270" s="3866"/>
      <c r="BA270" s="3866"/>
      <c r="BB270" s="3866"/>
      <c r="BC270" s="3866"/>
      <c r="BD270" s="3866"/>
      <c r="BE270" s="3866"/>
      <c r="BF270" s="3866"/>
      <c r="BG270" s="3866"/>
      <c r="BH270" s="3866"/>
      <c r="BI270" s="3866"/>
      <c r="BJ270" s="3866"/>
      <c r="BK270" s="3866"/>
      <c r="BL270" s="3866"/>
      <c r="BM270" s="3866"/>
      <c r="BN270" s="3866"/>
      <c r="BO270" s="3866"/>
      <c r="BP270" s="3866"/>
      <c r="BQ270" s="3866"/>
      <c r="BR270" s="3866"/>
      <c r="BS270" s="3866"/>
      <c r="BT270" s="3866"/>
      <c r="BU270" s="3866"/>
      <c r="BV270" s="3866"/>
      <c r="BW270" s="3866"/>
      <c r="BX270" s="3866"/>
      <c r="BY270" s="3866"/>
      <c r="BZ270" s="3866"/>
      <c r="CA270" s="3866"/>
      <c r="CB270" s="3866"/>
      <c r="CC270" s="3866"/>
      <c r="CD270" s="3866"/>
      <c r="CE270" s="3866"/>
      <c r="CF270" s="3866"/>
      <c r="CG270" s="3866"/>
      <c r="CH270" s="3866"/>
      <c r="CI270" s="3866"/>
      <c r="CJ270" s="3866"/>
      <c r="CK270" s="3866"/>
      <c r="CL270" s="3866"/>
      <c r="CM270" s="3866"/>
      <c r="CN270" s="3866"/>
      <c r="CO270" s="3866"/>
      <c r="CP270" s="3866"/>
      <c r="CQ270" s="3866"/>
      <c r="CR270" s="3868" t="s">
        <v>1163</v>
      </c>
      <c r="CS270" s="3868"/>
      <c r="CT270" s="3868"/>
      <c r="CU270" s="3868"/>
      <c r="CV270" s="3868"/>
      <c r="CW270" s="3868"/>
      <c r="CX270" s="3868"/>
      <c r="CY270" s="3868"/>
      <c r="CZ270" s="3868"/>
      <c r="DA270" s="3868"/>
      <c r="DB270" s="3868"/>
      <c r="DC270" s="3868"/>
      <c r="DD270" s="3868"/>
      <c r="DE270" s="3868"/>
      <c r="DF270" s="3868">
        <f>ROW(DE148)</f>
        <v>148</v>
      </c>
      <c r="DG270" s="3868" t="s">
        <v>1124</v>
      </c>
      <c r="DH270" s="3868">
        <f>ROW(DE160)</f>
        <v>160</v>
      </c>
      <c r="DI270" s="3870" t="str">
        <f>B270</f>
        <v>Biscuits  Féculent</v>
      </c>
      <c r="DJ270" s="3870"/>
      <c r="DK270" s="3870"/>
      <c r="DL270" s="3870"/>
      <c r="DM270" s="3870"/>
      <c r="DN270" s="3870"/>
      <c r="DO270" s="3871"/>
      <c r="DP270" s="564">
        <v>0</v>
      </c>
      <c r="DQ270" s="200">
        <v>0</v>
      </c>
      <c r="DR270" s="200">
        <v>0</v>
      </c>
      <c r="DS270" s="200">
        <v>0</v>
      </c>
      <c r="DT270" s="200">
        <v>0</v>
      </c>
      <c r="DU270" s="200">
        <v>0</v>
      </c>
      <c r="DV270" s="200">
        <v>0</v>
      </c>
      <c r="DW270" s="907"/>
    </row>
    <row r="271" spans="1:127" ht="21" customHeight="1">
      <c r="A271" s="1132"/>
      <c r="B271" s="3867"/>
      <c r="C271" s="3867"/>
      <c r="D271" s="3867"/>
      <c r="E271" s="3867"/>
      <c r="F271" s="3867"/>
      <c r="G271" s="3867"/>
      <c r="H271" s="3867"/>
      <c r="I271" s="3867"/>
      <c r="J271" s="3867"/>
      <c r="K271" s="3867"/>
      <c r="L271" s="3867"/>
      <c r="M271" s="3867"/>
      <c r="N271" s="3867"/>
      <c r="O271" s="3867"/>
      <c r="P271" s="3867"/>
      <c r="Q271" s="3867"/>
      <c r="R271" s="3867"/>
      <c r="S271" s="3867"/>
      <c r="T271" s="3867"/>
      <c r="U271" s="3867"/>
      <c r="V271" s="3867"/>
      <c r="W271" s="3867"/>
      <c r="X271" s="3867"/>
      <c r="Y271" s="3867"/>
      <c r="Z271" s="3867"/>
      <c r="AA271" s="3867"/>
      <c r="AB271" s="3867"/>
      <c r="AC271" s="3867"/>
      <c r="AD271" s="3867"/>
      <c r="AE271" s="3867"/>
      <c r="AF271" s="3867"/>
      <c r="AG271" s="3867"/>
      <c r="AH271" s="3867"/>
      <c r="AI271" s="3867"/>
      <c r="AJ271" s="3867"/>
      <c r="AK271" s="3867"/>
      <c r="AL271" s="3867"/>
      <c r="AM271" s="3867"/>
      <c r="AN271" s="3867"/>
      <c r="AO271" s="3867"/>
      <c r="AP271" s="3867"/>
      <c r="AQ271" s="3867"/>
      <c r="AR271" s="3867"/>
      <c r="AS271" s="3867"/>
      <c r="AT271" s="3867"/>
      <c r="AU271" s="3867"/>
      <c r="AV271" s="3867"/>
      <c r="AW271" s="3867"/>
      <c r="AX271" s="3867"/>
      <c r="AY271" s="3867"/>
      <c r="AZ271" s="3867"/>
      <c r="BA271" s="3867"/>
      <c r="BB271" s="3867"/>
      <c r="BC271" s="3867"/>
      <c r="BD271" s="3867"/>
      <c r="BE271" s="3867"/>
      <c r="BF271" s="3867"/>
      <c r="BG271" s="3867"/>
      <c r="BH271" s="3867"/>
      <c r="BI271" s="3867"/>
      <c r="BJ271" s="3867"/>
      <c r="BK271" s="3867"/>
      <c r="BL271" s="3867"/>
      <c r="BM271" s="3867"/>
      <c r="BN271" s="3867"/>
      <c r="BO271" s="3867"/>
      <c r="BP271" s="3867"/>
      <c r="BQ271" s="3867"/>
      <c r="BR271" s="3867"/>
      <c r="BS271" s="3867"/>
      <c r="BT271" s="3867"/>
      <c r="BU271" s="3867"/>
      <c r="BV271" s="3867"/>
      <c r="BW271" s="3867"/>
      <c r="BX271" s="3867"/>
      <c r="BY271" s="3867"/>
      <c r="BZ271" s="3867"/>
      <c r="CA271" s="3867"/>
      <c r="CB271" s="3867"/>
      <c r="CC271" s="3867"/>
      <c r="CD271" s="3867"/>
      <c r="CE271" s="3867"/>
      <c r="CF271" s="3867"/>
      <c r="CG271" s="3867"/>
      <c r="CH271" s="3867"/>
      <c r="CI271" s="3867"/>
      <c r="CJ271" s="3867"/>
      <c r="CK271" s="3867"/>
      <c r="CL271" s="3867"/>
      <c r="CM271" s="3867"/>
      <c r="CN271" s="3867"/>
      <c r="CO271" s="3867"/>
      <c r="CP271" s="3867"/>
      <c r="CQ271" s="3867"/>
      <c r="CR271" s="3869"/>
      <c r="CS271" s="3869"/>
      <c r="CT271" s="3869"/>
      <c r="CU271" s="3869"/>
      <c r="CV271" s="3869"/>
      <c r="CW271" s="3869"/>
      <c r="CX271" s="3869"/>
      <c r="CY271" s="3869"/>
      <c r="CZ271" s="3869"/>
      <c r="DA271" s="3869"/>
      <c r="DB271" s="3869"/>
      <c r="DC271" s="3869"/>
      <c r="DD271" s="3869"/>
      <c r="DE271" s="3869"/>
      <c r="DF271" s="3869"/>
      <c r="DG271" s="3869"/>
      <c r="DH271" s="3869"/>
      <c r="DI271" s="3872"/>
      <c r="DJ271" s="3872"/>
      <c r="DK271" s="3872"/>
      <c r="DL271" s="3872"/>
      <c r="DM271" s="3872"/>
      <c r="DN271" s="3872"/>
      <c r="DO271" s="3873"/>
      <c r="DP271" s="564">
        <v>0</v>
      </c>
      <c r="DQ271" s="200">
        <v>0</v>
      </c>
      <c r="DR271" s="200">
        <v>0</v>
      </c>
      <c r="DS271" s="200">
        <v>0</v>
      </c>
      <c r="DT271" s="200">
        <v>0</v>
      </c>
      <c r="DU271" s="200">
        <v>0</v>
      </c>
      <c r="DV271" s="200">
        <v>0</v>
      </c>
      <c r="DW271" s="907"/>
    </row>
    <row r="272" spans="1:127" ht="15.95" customHeight="1">
      <c r="B272" s="444" t="s">
        <v>1080</v>
      </c>
      <c r="C272" s="1108" t="s">
        <v>1076</v>
      </c>
      <c r="D272" s="1109"/>
      <c r="E272" s="1109"/>
      <c r="F272" s="1109"/>
      <c r="G272" s="1109"/>
      <c r="H272" s="1109"/>
      <c r="I272" s="1110" t="s">
        <v>1081</v>
      </c>
      <c r="J272" s="3185">
        <v>4</v>
      </c>
      <c r="K272" s="3185"/>
      <c r="L272" s="1109" t="s">
        <v>1082</v>
      </c>
      <c r="M272" s="1109"/>
      <c r="N272" s="1111"/>
      <c r="O272" s="1111"/>
      <c r="P272" s="3186">
        <v>20</v>
      </c>
      <c r="Q272" s="3186"/>
      <c r="R272" s="1109" t="s">
        <v>1083</v>
      </c>
      <c r="S272" s="1112"/>
      <c r="T272" s="1109"/>
      <c r="U272" s="1109"/>
      <c r="V272" s="1109"/>
      <c r="W272" s="1109"/>
      <c r="X272" s="1109"/>
      <c r="Y272" s="1109"/>
      <c r="Z272" s="1109"/>
      <c r="AA272" s="1109"/>
      <c r="AB272" s="1113"/>
      <c r="AC272" s="410"/>
      <c r="AD272" s="1108"/>
      <c r="AE272" s="1109"/>
      <c r="AF272" s="1109"/>
      <c r="AG272" s="1109"/>
      <c r="AH272" s="1109"/>
      <c r="AI272" s="1109"/>
      <c r="AJ272" s="1110" t="s">
        <v>1081</v>
      </c>
      <c r="AK272" s="3185">
        <v>6</v>
      </c>
      <c r="AL272" s="3185"/>
      <c r="AM272" s="1109" t="s">
        <v>1082</v>
      </c>
      <c r="AN272" s="1109"/>
      <c r="AO272" s="1111"/>
      <c r="AP272" s="1111"/>
      <c r="AQ272" s="3186">
        <v>20</v>
      </c>
      <c r="AR272" s="3186"/>
      <c r="AS272" s="1109" t="s">
        <v>1083</v>
      </c>
      <c r="AT272" s="1112"/>
      <c r="AU272" s="1109"/>
      <c r="AV272" s="1109"/>
      <c r="AW272" s="1109"/>
      <c r="AX272" s="1109"/>
      <c r="AY272" s="1109"/>
      <c r="AZ272" s="1109"/>
      <c r="BA272" s="1109"/>
      <c r="BB272" s="1109"/>
      <c r="BC272" s="1113"/>
      <c r="BD272" s="411"/>
      <c r="BE272" s="1108"/>
      <c r="BF272" s="1109"/>
      <c r="BG272" s="1109"/>
      <c r="BH272" s="1109"/>
      <c r="BI272" s="1109"/>
      <c r="BJ272" s="1109"/>
      <c r="BK272" s="1110" t="s">
        <v>1081</v>
      </c>
      <c r="BL272" s="3185">
        <v>6</v>
      </c>
      <c r="BM272" s="3185"/>
      <c r="BN272" s="1109" t="s">
        <v>1082</v>
      </c>
      <c r="BO272" s="1109"/>
      <c r="BP272" s="1111"/>
      <c r="BQ272" s="1111"/>
      <c r="BR272" s="3186">
        <v>20</v>
      </c>
      <c r="BS272" s="3186"/>
      <c r="BT272" s="1109" t="s">
        <v>1083</v>
      </c>
      <c r="BU272" s="1112"/>
      <c r="BV272" s="1109"/>
      <c r="BW272" s="1109"/>
      <c r="BX272" s="1109"/>
      <c r="BY272" s="1109"/>
      <c r="BZ272" s="1109"/>
      <c r="CA272" s="1109"/>
      <c r="CB272" s="1109"/>
      <c r="CC272" s="1109"/>
      <c r="CD272" s="1113"/>
      <c r="CE272" s="412"/>
      <c r="CF272" s="1108"/>
      <c r="CG272" s="1109"/>
      <c r="CH272" s="1109"/>
      <c r="CI272" s="1109"/>
      <c r="CJ272" s="1109"/>
      <c r="CK272" s="1109"/>
      <c r="CL272" s="1110" t="s">
        <v>1081</v>
      </c>
      <c r="CM272" s="3185">
        <v>4</v>
      </c>
      <c r="CN272" s="3185"/>
      <c r="CO272" s="1109" t="s">
        <v>1082</v>
      </c>
      <c r="CP272" s="1109"/>
      <c r="CQ272" s="1111"/>
      <c r="CR272" s="1111"/>
      <c r="CS272" s="3186">
        <v>20</v>
      </c>
      <c r="CT272" s="3186"/>
      <c r="CU272" s="1109" t="s">
        <v>1083</v>
      </c>
      <c r="CV272" s="1112"/>
      <c r="CW272" s="1109"/>
      <c r="CX272" s="1109"/>
      <c r="CY272" s="1109"/>
      <c r="CZ272" s="1109"/>
      <c r="DA272" s="1109"/>
      <c r="DB272" s="1109"/>
      <c r="DC272" s="1109"/>
      <c r="DD272" s="1109"/>
      <c r="DE272" s="1113"/>
      <c r="DF272" s="1114" t="s">
        <v>1084</v>
      </c>
      <c r="DG272" s="1115"/>
      <c r="DH272" s="1116"/>
      <c r="DI272" s="1116"/>
      <c r="DJ272" s="1117"/>
      <c r="DK272" s="1117"/>
      <c r="DL272" s="1117"/>
      <c r="DM272" s="1117"/>
      <c r="DN272" s="1117"/>
      <c r="DO272" s="1118"/>
      <c r="DP272" s="564">
        <v>0</v>
      </c>
      <c r="DQ272" s="200">
        <v>0</v>
      </c>
      <c r="DR272" s="200">
        <v>0</v>
      </c>
      <c r="DS272" s="200">
        <v>0</v>
      </c>
      <c r="DT272" s="200">
        <v>0</v>
      </c>
      <c r="DU272" s="200">
        <v>0</v>
      </c>
      <c r="DV272" s="200">
        <v>0</v>
      </c>
      <c r="DW272" s="907"/>
    </row>
    <row r="273" spans="1:127" ht="13.5" customHeight="1">
      <c r="B273" s="413" t="s">
        <v>205</v>
      </c>
      <c r="C273" s="414" t="s">
        <v>66</v>
      </c>
      <c r="D273" s="415" t="s">
        <v>77</v>
      </c>
      <c r="E273" s="414" t="s">
        <v>66</v>
      </c>
      <c r="F273" s="415" t="s">
        <v>77</v>
      </c>
      <c r="G273" s="414" t="s">
        <v>66</v>
      </c>
      <c r="H273" s="415" t="s">
        <v>77</v>
      </c>
      <c r="I273" s="414" t="s">
        <v>66</v>
      </c>
      <c r="J273" s="415" t="s">
        <v>77</v>
      </c>
      <c r="K273" s="414" t="s">
        <v>66</v>
      </c>
      <c r="L273" s="415" t="s">
        <v>77</v>
      </c>
      <c r="M273" s="414" t="s">
        <v>66</v>
      </c>
      <c r="N273" s="415" t="s">
        <v>77</v>
      </c>
      <c r="O273" s="414" t="s">
        <v>66</v>
      </c>
      <c r="P273" s="415" t="s">
        <v>77</v>
      </c>
      <c r="Q273" s="414" t="s">
        <v>66</v>
      </c>
      <c r="R273" s="415" t="s">
        <v>77</v>
      </c>
      <c r="S273" s="414" t="s">
        <v>66</v>
      </c>
      <c r="T273" s="415" t="s">
        <v>77</v>
      </c>
      <c r="U273" s="414" t="s">
        <v>66</v>
      </c>
      <c r="V273" s="415" t="s">
        <v>77</v>
      </c>
      <c r="W273" s="414" t="s">
        <v>66</v>
      </c>
      <c r="X273" s="415" t="s">
        <v>77</v>
      </c>
      <c r="Y273" s="414" t="s">
        <v>66</v>
      </c>
      <c r="Z273" s="415" t="s">
        <v>77</v>
      </c>
      <c r="AA273" s="414" t="s">
        <v>66</v>
      </c>
      <c r="AB273" s="416" t="s">
        <v>77</v>
      </c>
      <c r="AC273" s="410"/>
      <c r="AD273" s="417" t="s">
        <v>66</v>
      </c>
      <c r="AE273" s="415" t="s">
        <v>77</v>
      </c>
      <c r="AF273" s="418" t="s">
        <v>66</v>
      </c>
      <c r="AG273" s="415" t="s">
        <v>77</v>
      </c>
      <c r="AH273" s="418" t="s">
        <v>66</v>
      </c>
      <c r="AI273" s="415" t="s">
        <v>77</v>
      </c>
      <c r="AJ273" s="418" t="s">
        <v>66</v>
      </c>
      <c r="AK273" s="415" t="s">
        <v>77</v>
      </c>
      <c r="AL273" s="418" t="s">
        <v>66</v>
      </c>
      <c r="AM273" s="415" t="s">
        <v>77</v>
      </c>
      <c r="AN273" s="418" t="s">
        <v>66</v>
      </c>
      <c r="AO273" s="415" t="s">
        <v>77</v>
      </c>
      <c r="AP273" s="418" t="s">
        <v>66</v>
      </c>
      <c r="AQ273" s="415" t="s">
        <v>77</v>
      </c>
      <c r="AR273" s="418" t="s">
        <v>66</v>
      </c>
      <c r="AS273" s="415" t="s">
        <v>77</v>
      </c>
      <c r="AT273" s="418" t="s">
        <v>66</v>
      </c>
      <c r="AU273" s="415" t="s">
        <v>77</v>
      </c>
      <c r="AV273" s="418" t="s">
        <v>66</v>
      </c>
      <c r="AW273" s="415" t="s">
        <v>77</v>
      </c>
      <c r="AX273" s="418" t="s">
        <v>66</v>
      </c>
      <c r="AY273" s="415" t="s">
        <v>77</v>
      </c>
      <c r="AZ273" s="418" t="s">
        <v>66</v>
      </c>
      <c r="BA273" s="415" t="s">
        <v>77</v>
      </c>
      <c r="BB273" s="418" t="s">
        <v>66</v>
      </c>
      <c r="BC273" s="416" t="s">
        <v>77</v>
      </c>
      <c r="BD273" s="411"/>
      <c r="BE273" s="419" t="s">
        <v>66</v>
      </c>
      <c r="BF273" s="415" t="s">
        <v>77</v>
      </c>
      <c r="BG273" s="420" t="s">
        <v>66</v>
      </c>
      <c r="BH273" s="415" t="s">
        <v>77</v>
      </c>
      <c r="BI273" s="420" t="s">
        <v>66</v>
      </c>
      <c r="BJ273" s="415" t="s">
        <v>77</v>
      </c>
      <c r="BK273" s="420" t="s">
        <v>66</v>
      </c>
      <c r="BL273" s="415" t="s">
        <v>77</v>
      </c>
      <c r="BM273" s="420" t="s">
        <v>66</v>
      </c>
      <c r="BN273" s="415" t="s">
        <v>77</v>
      </c>
      <c r="BO273" s="420" t="s">
        <v>66</v>
      </c>
      <c r="BP273" s="415" t="s">
        <v>77</v>
      </c>
      <c r="BQ273" s="420" t="s">
        <v>66</v>
      </c>
      <c r="BR273" s="415" t="s">
        <v>77</v>
      </c>
      <c r="BS273" s="420" t="s">
        <v>66</v>
      </c>
      <c r="BT273" s="415" t="s">
        <v>77</v>
      </c>
      <c r="BU273" s="420" t="s">
        <v>66</v>
      </c>
      <c r="BV273" s="415" t="s">
        <v>77</v>
      </c>
      <c r="BW273" s="420" t="s">
        <v>66</v>
      </c>
      <c r="BX273" s="415" t="s">
        <v>77</v>
      </c>
      <c r="BY273" s="420" t="s">
        <v>66</v>
      </c>
      <c r="BZ273" s="415" t="s">
        <v>77</v>
      </c>
      <c r="CA273" s="420" t="s">
        <v>66</v>
      </c>
      <c r="CB273" s="415" t="s">
        <v>77</v>
      </c>
      <c r="CC273" s="420" t="s">
        <v>66</v>
      </c>
      <c r="CD273" s="416" t="s">
        <v>77</v>
      </c>
      <c r="CE273" s="412"/>
      <c r="CF273" s="421" t="s">
        <v>66</v>
      </c>
      <c r="CG273" s="415" t="s">
        <v>77</v>
      </c>
      <c r="CH273" s="422" t="s">
        <v>66</v>
      </c>
      <c r="CI273" s="415" t="s">
        <v>77</v>
      </c>
      <c r="CJ273" s="422" t="s">
        <v>66</v>
      </c>
      <c r="CK273" s="415" t="s">
        <v>77</v>
      </c>
      <c r="CL273" s="422" t="s">
        <v>66</v>
      </c>
      <c r="CM273" s="415" t="s">
        <v>77</v>
      </c>
      <c r="CN273" s="422" t="s">
        <v>66</v>
      </c>
      <c r="CO273" s="415" t="s">
        <v>77</v>
      </c>
      <c r="CP273" s="422" t="s">
        <v>66</v>
      </c>
      <c r="CQ273" s="415" t="s">
        <v>77</v>
      </c>
      <c r="CR273" s="422" t="s">
        <v>66</v>
      </c>
      <c r="CS273" s="415" t="s">
        <v>77</v>
      </c>
      <c r="CT273" s="422" t="s">
        <v>66</v>
      </c>
      <c r="CU273" s="415" t="s">
        <v>77</v>
      </c>
      <c r="CV273" s="422" t="s">
        <v>66</v>
      </c>
      <c r="CW273" s="415" t="s">
        <v>77</v>
      </c>
      <c r="CX273" s="422" t="s">
        <v>66</v>
      </c>
      <c r="CY273" s="415" t="s">
        <v>77</v>
      </c>
      <c r="CZ273" s="422" t="s">
        <v>66</v>
      </c>
      <c r="DA273" s="415" t="s">
        <v>77</v>
      </c>
      <c r="DB273" s="422" t="s">
        <v>66</v>
      </c>
      <c r="DC273" s="415" t="s">
        <v>77</v>
      </c>
      <c r="DD273" s="422" t="s">
        <v>66</v>
      </c>
      <c r="DE273" s="416" t="s">
        <v>77</v>
      </c>
      <c r="DF273" s="1119" t="s">
        <v>922</v>
      </c>
      <c r="DG273" s="1120"/>
      <c r="DH273" s="1120"/>
      <c r="DI273" s="1120"/>
      <c r="DJ273" s="1120"/>
      <c r="DK273" s="1120"/>
      <c r="DL273" s="1120"/>
      <c r="DM273" s="1120"/>
      <c r="DN273" s="1120"/>
      <c r="DO273" s="1121"/>
      <c r="DP273" s="564">
        <v>0</v>
      </c>
      <c r="DQ273" s="200">
        <v>0</v>
      </c>
      <c r="DR273" s="200">
        <v>0</v>
      </c>
      <c r="DS273" s="200">
        <v>0</v>
      </c>
      <c r="DT273" s="200">
        <v>0</v>
      </c>
      <c r="DU273" s="200">
        <v>0</v>
      </c>
      <c r="DV273" s="200">
        <v>0</v>
      </c>
      <c r="DW273" s="907"/>
    </row>
    <row r="274" spans="1:127" ht="15.95" customHeight="1">
      <c r="B274" s="3190" t="s">
        <v>1085</v>
      </c>
      <c r="C274" s="448">
        <f t="shared" ref="C274:AH274" si="138">SUM(C148:C160)</f>
        <v>2</v>
      </c>
      <c r="D274" s="449">
        <f t="shared" si="138"/>
        <v>0</v>
      </c>
      <c r="E274" s="448">
        <f t="shared" si="138"/>
        <v>0</v>
      </c>
      <c r="F274" s="449">
        <f t="shared" si="138"/>
        <v>0</v>
      </c>
      <c r="G274" s="448">
        <f t="shared" si="138"/>
        <v>0</v>
      </c>
      <c r="H274" s="449">
        <f t="shared" si="138"/>
        <v>0</v>
      </c>
      <c r="I274" s="448">
        <f t="shared" si="138"/>
        <v>0</v>
      </c>
      <c r="J274" s="449">
        <f t="shared" si="138"/>
        <v>0</v>
      </c>
      <c r="K274" s="448">
        <f t="shared" si="138"/>
        <v>0</v>
      </c>
      <c r="L274" s="449">
        <f t="shared" si="138"/>
        <v>0</v>
      </c>
      <c r="M274" s="448">
        <f t="shared" si="138"/>
        <v>0</v>
      </c>
      <c r="N274" s="449">
        <f t="shared" si="138"/>
        <v>0</v>
      </c>
      <c r="O274" s="448">
        <f t="shared" si="138"/>
        <v>0</v>
      </c>
      <c r="P274" s="449">
        <f t="shared" si="138"/>
        <v>0</v>
      </c>
      <c r="Q274" s="448">
        <f t="shared" si="138"/>
        <v>0</v>
      </c>
      <c r="R274" s="449">
        <f t="shared" si="138"/>
        <v>0</v>
      </c>
      <c r="S274" s="448">
        <f t="shared" si="138"/>
        <v>0</v>
      </c>
      <c r="T274" s="449">
        <f t="shared" si="138"/>
        <v>0</v>
      </c>
      <c r="U274" s="448">
        <f t="shared" si="138"/>
        <v>0</v>
      </c>
      <c r="V274" s="449">
        <f t="shared" si="138"/>
        <v>0</v>
      </c>
      <c r="W274" s="448">
        <f t="shared" si="138"/>
        <v>0</v>
      </c>
      <c r="X274" s="449">
        <f t="shared" si="138"/>
        <v>0</v>
      </c>
      <c r="Y274" s="448">
        <f t="shared" si="138"/>
        <v>0</v>
      </c>
      <c r="Z274" s="449">
        <f t="shared" si="138"/>
        <v>0</v>
      </c>
      <c r="AA274" s="448">
        <f t="shared" si="138"/>
        <v>0</v>
      </c>
      <c r="AB274" s="449">
        <f t="shared" si="138"/>
        <v>0</v>
      </c>
      <c r="AC274" s="410">
        <f t="shared" si="138"/>
        <v>0</v>
      </c>
      <c r="AD274" s="450">
        <f t="shared" si="138"/>
        <v>0</v>
      </c>
      <c r="AE274" s="449">
        <f t="shared" si="138"/>
        <v>0</v>
      </c>
      <c r="AF274" s="450">
        <f t="shared" si="138"/>
        <v>0</v>
      </c>
      <c r="AG274" s="449">
        <f t="shared" si="138"/>
        <v>0</v>
      </c>
      <c r="AH274" s="450">
        <f t="shared" si="138"/>
        <v>0</v>
      </c>
      <c r="AI274" s="449">
        <f t="shared" ref="AI274:CT274" si="139">SUM(AI148:AI160)</f>
        <v>0</v>
      </c>
      <c r="AJ274" s="450">
        <f t="shared" si="139"/>
        <v>0</v>
      </c>
      <c r="AK274" s="449">
        <f t="shared" si="139"/>
        <v>0</v>
      </c>
      <c r="AL274" s="450">
        <f t="shared" si="139"/>
        <v>0</v>
      </c>
      <c r="AM274" s="449">
        <f t="shared" si="139"/>
        <v>0</v>
      </c>
      <c r="AN274" s="450">
        <f t="shared" si="139"/>
        <v>0</v>
      </c>
      <c r="AO274" s="449">
        <f t="shared" si="139"/>
        <v>0</v>
      </c>
      <c r="AP274" s="450">
        <f t="shared" si="139"/>
        <v>0</v>
      </c>
      <c r="AQ274" s="449">
        <f t="shared" si="139"/>
        <v>0</v>
      </c>
      <c r="AR274" s="450">
        <f t="shared" si="139"/>
        <v>0</v>
      </c>
      <c r="AS274" s="449">
        <f t="shared" si="139"/>
        <v>0</v>
      </c>
      <c r="AT274" s="450">
        <f t="shared" si="139"/>
        <v>0</v>
      </c>
      <c r="AU274" s="449">
        <f t="shared" si="139"/>
        <v>0</v>
      </c>
      <c r="AV274" s="450">
        <f t="shared" si="139"/>
        <v>0</v>
      </c>
      <c r="AW274" s="449">
        <f t="shared" si="139"/>
        <v>0</v>
      </c>
      <c r="AX274" s="450">
        <f t="shared" si="139"/>
        <v>0</v>
      </c>
      <c r="AY274" s="449">
        <f t="shared" si="139"/>
        <v>0</v>
      </c>
      <c r="AZ274" s="450">
        <f t="shared" si="139"/>
        <v>0</v>
      </c>
      <c r="BA274" s="449">
        <f t="shared" si="139"/>
        <v>0</v>
      </c>
      <c r="BB274" s="450">
        <f t="shared" si="139"/>
        <v>0</v>
      </c>
      <c r="BC274" s="449">
        <f t="shared" si="139"/>
        <v>0</v>
      </c>
      <c r="BD274" s="411">
        <f t="shared" si="139"/>
        <v>0</v>
      </c>
      <c r="BE274" s="451">
        <f t="shared" si="139"/>
        <v>0</v>
      </c>
      <c r="BF274" s="449">
        <f t="shared" si="139"/>
        <v>0</v>
      </c>
      <c r="BG274" s="451">
        <f t="shared" si="139"/>
        <v>0</v>
      </c>
      <c r="BH274" s="449">
        <f t="shared" si="139"/>
        <v>0</v>
      </c>
      <c r="BI274" s="451">
        <f t="shared" si="139"/>
        <v>0</v>
      </c>
      <c r="BJ274" s="449">
        <f t="shared" si="139"/>
        <v>0</v>
      </c>
      <c r="BK274" s="451">
        <f t="shared" si="139"/>
        <v>0</v>
      </c>
      <c r="BL274" s="449">
        <f t="shared" si="139"/>
        <v>0</v>
      </c>
      <c r="BM274" s="451">
        <f t="shared" si="139"/>
        <v>0</v>
      </c>
      <c r="BN274" s="449">
        <f t="shared" si="139"/>
        <v>0</v>
      </c>
      <c r="BO274" s="451">
        <f t="shared" si="139"/>
        <v>0</v>
      </c>
      <c r="BP274" s="449">
        <f t="shared" si="139"/>
        <v>0</v>
      </c>
      <c r="BQ274" s="451">
        <f t="shared" si="139"/>
        <v>0</v>
      </c>
      <c r="BR274" s="449">
        <f t="shared" si="139"/>
        <v>0</v>
      </c>
      <c r="BS274" s="451">
        <f t="shared" si="139"/>
        <v>0</v>
      </c>
      <c r="BT274" s="449">
        <f t="shared" si="139"/>
        <v>0</v>
      </c>
      <c r="BU274" s="451">
        <f t="shared" si="139"/>
        <v>0</v>
      </c>
      <c r="BV274" s="449">
        <f t="shared" si="139"/>
        <v>0</v>
      </c>
      <c r="BW274" s="451">
        <f t="shared" si="139"/>
        <v>0</v>
      </c>
      <c r="BX274" s="449">
        <f t="shared" si="139"/>
        <v>0</v>
      </c>
      <c r="BY274" s="451">
        <f t="shared" si="139"/>
        <v>0</v>
      </c>
      <c r="BZ274" s="449">
        <f t="shared" si="139"/>
        <v>0</v>
      </c>
      <c r="CA274" s="451">
        <f t="shared" si="139"/>
        <v>0</v>
      </c>
      <c r="CB274" s="449">
        <f t="shared" si="139"/>
        <v>0</v>
      </c>
      <c r="CC274" s="451">
        <f t="shared" si="139"/>
        <v>0</v>
      </c>
      <c r="CD274" s="449">
        <f t="shared" si="139"/>
        <v>0</v>
      </c>
      <c r="CE274" s="412">
        <f t="shared" si="139"/>
        <v>0</v>
      </c>
      <c r="CF274" s="452">
        <f t="shared" si="139"/>
        <v>0</v>
      </c>
      <c r="CG274" s="449">
        <f t="shared" si="139"/>
        <v>0</v>
      </c>
      <c r="CH274" s="452">
        <f t="shared" si="139"/>
        <v>0</v>
      </c>
      <c r="CI274" s="449">
        <f t="shared" si="139"/>
        <v>0</v>
      </c>
      <c r="CJ274" s="452">
        <f t="shared" si="139"/>
        <v>0</v>
      </c>
      <c r="CK274" s="449">
        <f t="shared" si="139"/>
        <v>0</v>
      </c>
      <c r="CL274" s="452">
        <f t="shared" si="139"/>
        <v>0</v>
      </c>
      <c r="CM274" s="449">
        <f t="shared" si="139"/>
        <v>0</v>
      </c>
      <c r="CN274" s="452">
        <f t="shared" si="139"/>
        <v>0</v>
      </c>
      <c r="CO274" s="449">
        <f t="shared" si="139"/>
        <v>0</v>
      </c>
      <c r="CP274" s="452">
        <f t="shared" si="139"/>
        <v>0</v>
      </c>
      <c r="CQ274" s="449">
        <f t="shared" si="139"/>
        <v>0</v>
      </c>
      <c r="CR274" s="452">
        <f t="shared" si="139"/>
        <v>0</v>
      </c>
      <c r="CS274" s="449">
        <f t="shared" si="139"/>
        <v>0</v>
      </c>
      <c r="CT274" s="452">
        <f t="shared" si="139"/>
        <v>0</v>
      </c>
      <c r="CU274" s="449">
        <f t="shared" ref="CU274:DE274" si="140">SUM(CU148:CU160)</f>
        <v>0</v>
      </c>
      <c r="CV274" s="452">
        <f t="shared" si="140"/>
        <v>0</v>
      </c>
      <c r="CW274" s="449">
        <f t="shared" si="140"/>
        <v>0</v>
      </c>
      <c r="CX274" s="452">
        <f t="shared" si="140"/>
        <v>0</v>
      </c>
      <c r="CY274" s="449">
        <f t="shared" si="140"/>
        <v>0</v>
      </c>
      <c r="CZ274" s="452">
        <f t="shared" si="140"/>
        <v>0</v>
      </c>
      <c r="DA274" s="449">
        <f t="shared" si="140"/>
        <v>0</v>
      </c>
      <c r="DB274" s="452">
        <f t="shared" si="140"/>
        <v>0</v>
      </c>
      <c r="DC274" s="449">
        <f t="shared" si="140"/>
        <v>0</v>
      </c>
      <c r="DD274" s="452">
        <f t="shared" si="140"/>
        <v>0</v>
      </c>
      <c r="DE274" s="449">
        <f t="shared" si="140"/>
        <v>0</v>
      </c>
      <c r="DF274" s="3192" t="s">
        <v>1086</v>
      </c>
      <c r="DG274" s="3193"/>
      <c r="DH274" s="3193"/>
      <c r="DI274" s="3193"/>
      <c r="DJ274" s="3193"/>
      <c r="DK274" s="3193"/>
      <c r="DL274" s="3193"/>
      <c r="DM274" s="657"/>
      <c r="DN274" s="657"/>
      <c r="DO274" s="1122"/>
      <c r="DP274" s="564">
        <v>0</v>
      </c>
      <c r="DQ274" s="200">
        <v>0</v>
      </c>
      <c r="DR274" s="200">
        <v>0</v>
      </c>
      <c r="DS274" s="200">
        <v>0</v>
      </c>
      <c r="DT274" s="200">
        <v>0</v>
      </c>
      <c r="DU274" s="200">
        <v>0</v>
      </c>
      <c r="DV274" s="200">
        <v>0</v>
      </c>
      <c r="DW274" s="907"/>
    </row>
    <row r="275" spans="1:127" ht="15.95" customHeight="1">
      <c r="B275" s="3191"/>
      <c r="C275" s="453">
        <f>SUM(C274:D274)</f>
        <v>2</v>
      </c>
      <c r="D275" s="454" t="str">
        <f>IF(C275&gt;0,"fois","")</f>
        <v>fois</v>
      </c>
      <c r="E275" s="453">
        <f>SUM(E274:F274)</f>
        <v>0</v>
      </c>
      <c r="F275" s="454" t="str">
        <f>IF(E275&gt;0,"fois","")</f>
        <v/>
      </c>
      <c r="G275" s="453">
        <f>SUM(G274:H274)</f>
        <v>0</v>
      </c>
      <c r="H275" s="454" t="str">
        <f>IF(G275&gt;0,"fois","")</f>
        <v/>
      </c>
      <c r="I275" s="453">
        <f>SUM(I274:J274)</f>
        <v>0</v>
      </c>
      <c r="J275" s="454" t="str">
        <f>IF(I275&gt;0,"fois","")</f>
        <v/>
      </c>
      <c r="K275" s="453">
        <f>SUM(K274:L274)</f>
        <v>0</v>
      </c>
      <c r="L275" s="454" t="str">
        <f>IF(K275&gt;0,"fois","")</f>
        <v/>
      </c>
      <c r="M275" s="453">
        <f>SUM(M274:N274)</f>
        <v>0</v>
      </c>
      <c r="N275" s="454" t="str">
        <f>IF(M275&gt;0,"fois","")</f>
        <v/>
      </c>
      <c r="O275" s="453">
        <f>SUM(O274:P274)</f>
        <v>0</v>
      </c>
      <c r="P275" s="454" t="str">
        <f>IF(O275&gt;0,"fois","")</f>
        <v/>
      </c>
      <c r="Q275" s="453">
        <f>SUM(Q274:R274)</f>
        <v>0</v>
      </c>
      <c r="R275" s="454" t="str">
        <f>IF(Q275&gt;0,"fois","")</f>
        <v/>
      </c>
      <c r="S275" s="453">
        <f>SUM(S274:T274)</f>
        <v>0</v>
      </c>
      <c r="T275" s="454" t="str">
        <f>IF(S275&gt;0,"fois","")</f>
        <v/>
      </c>
      <c r="U275" s="453">
        <f>SUM(U274:V274)</f>
        <v>0</v>
      </c>
      <c r="V275" s="454" t="str">
        <f>IF(U275&gt;0,"fois","")</f>
        <v/>
      </c>
      <c r="W275" s="453">
        <f>SUM(W274:X274)</f>
        <v>0</v>
      </c>
      <c r="X275" s="454" t="str">
        <f>IF(W275&gt;0,"fois","")</f>
        <v/>
      </c>
      <c r="Y275" s="453">
        <f>SUM(Y274:Z274)</f>
        <v>0</v>
      </c>
      <c r="Z275" s="454" t="str">
        <f>IF(Y275&gt;0,"fois","")</f>
        <v/>
      </c>
      <c r="AA275" s="453">
        <f>SUM(AA274:AB274)</f>
        <v>0</v>
      </c>
      <c r="AB275" s="454" t="str">
        <f>IF(AA275&gt;0,"fois","")</f>
        <v/>
      </c>
      <c r="AC275" s="410"/>
      <c r="AD275" s="453">
        <f>SUM(AD274:AE274)</f>
        <v>0</v>
      </c>
      <c r="AE275" s="454" t="str">
        <f>IF(AD275&gt;0,"fois","")</f>
        <v/>
      </c>
      <c r="AF275" s="453">
        <f>SUM(AF274:AG274)</f>
        <v>0</v>
      </c>
      <c r="AG275" s="454" t="str">
        <f>IF(AF275&gt;0,"fois","")</f>
        <v/>
      </c>
      <c r="AH275" s="453">
        <f>SUM(AH274:AI274)</f>
        <v>0</v>
      </c>
      <c r="AI275" s="454" t="str">
        <f>IF(AH275&gt;0,"fois","")</f>
        <v/>
      </c>
      <c r="AJ275" s="453">
        <f>SUM(AJ274:AK274)</f>
        <v>0</v>
      </c>
      <c r="AK275" s="454" t="str">
        <f>IF(AJ275&gt;0,"fois","")</f>
        <v/>
      </c>
      <c r="AL275" s="453">
        <f>SUM(AL274:AM274)</f>
        <v>0</v>
      </c>
      <c r="AM275" s="454" t="str">
        <f>IF(AL275&gt;0,"fois","")</f>
        <v/>
      </c>
      <c r="AN275" s="453">
        <f>SUM(AN274:AO274)</f>
        <v>0</v>
      </c>
      <c r="AO275" s="454" t="str">
        <f>IF(AN275&gt;0,"fois","")</f>
        <v/>
      </c>
      <c r="AP275" s="453">
        <f>SUM(AP274:AQ274)</f>
        <v>0</v>
      </c>
      <c r="AQ275" s="454" t="str">
        <f>IF(AP275&gt;0,"fois","")</f>
        <v/>
      </c>
      <c r="AR275" s="453">
        <f>SUM(AR274:AS274)</f>
        <v>0</v>
      </c>
      <c r="AS275" s="454" t="str">
        <f>IF(AR275&gt;0,"fois","")</f>
        <v/>
      </c>
      <c r="AT275" s="453">
        <f>SUM(AT274:AU274)</f>
        <v>0</v>
      </c>
      <c r="AU275" s="454" t="str">
        <f>IF(AT275&gt;0,"fois","")</f>
        <v/>
      </c>
      <c r="AV275" s="453">
        <f>SUM(AV274:AW274)</f>
        <v>0</v>
      </c>
      <c r="AW275" s="454" t="str">
        <f>IF(AV275&gt;0,"fois","")</f>
        <v/>
      </c>
      <c r="AX275" s="453">
        <f>SUM(AX274:AY274)</f>
        <v>0</v>
      </c>
      <c r="AY275" s="454" t="str">
        <f>IF(AX275&gt;0,"fois","")</f>
        <v/>
      </c>
      <c r="AZ275" s="453">
        <f>SUM(AZ274:BA274)</f>
        <v>0</v>
      </c>
      <c r="BA275" s="454" t="str">
        <f>IF(AZ275&gt;0,"fois","")</f>
        <v/>
      </c>
      <c r="BB275" s="453">
        <f>SUM(BB274:BC274)</f>
        <v>0</v>
      </c>
      <c r="BC275" s="454" t="str">
        <f>IF(BB275&gt;0,"fois","")</f>
        <v/>
      </c>
      <c r="BD275" s="411"/>
      <c r="BE275" s="453">
        <f>SUM(BE274:BF274)</f>
        <v>0</v>
      </c>
      <c r="BF275" s="454" t="str">
        <f>IF(BE275&gt;0,"fois","")</f>
        <v/>
      </c>
      <c r="BG275" s="453">
        <f>SUM(BG274:BH274)</f>
        <v>0</v>
      </c>
      <c r="BH275" s="454" t="str">
        <f>IF(BG275&gt;0,"fois","")</f>
        <v/>
      </c>
      <c r="BI275" s="453">
        <f>SUM(BI274:BJ274)</f>
        <v>0</v>
      </c>
      <c r="BJ275" s="454" t="str">
        <f>IF(BI275&gt;0,"fois","")</f>
        <v/>
      </c>
      <c r="BK275" s="453">
        <f>SUM(BK274:BL274)</f>
        <v>0</v>
      </c>
      <c r="BL275" s="454" t="str">
        <f>IF(BK275&gt;0,"fois","")</f>
        <v/>
      </c>
      <c r="BM275" s="453">
        <f>SUM(BM274:BN274)</f>
        <v>0</v>
      </c>
      <c r="BN275" s="454" t="str">
        <f>IF(BM275&gt;0,"fois","")</f>
        <v/>
      </c>
      <c r="BO275" s="453">
        <f>SUM(BO274:BP274)</f>
        <v>0</v>
      </c>
      <c r="BP275" s="454" t="str">
        <f>IF(BO275&gt;0,"fois","")</f>
        <v/>
      </c>
      <c r="BQ275" s="453">
        <f>SUM(BQ274:BR274)</f>
        <v>0</v>
      </c>
      <c r="BR275" s="454" t="str">
        <f>IF(BQ275&gt;0,"fois","")</f>
        <v/>
      </c>
      <c r="BS275" s="453">
        <f>SUM(BS274:BT274)</f>
        <v>0</v>
      </c>
      <c r="BT275" s="454" t="str">
        <f>IF(BS275&gt;0,"fois","")</f>
        <v/>
      </c>
      <c r="BU275" s="453">
        <f>SUM(BU274:BV274)</f>
        <v>0</v>
      </c>
      <c r="BV275" s="454" t="str">
        <f>IF(BU275&gt;0,"fois","")</f>
        <v/>
      </c>
      <c r="BW275" s="453">
        <f>SUM(BW274:BX274)</f>
        <v>0</v>
      </c>
      <c r="BX275" s="454" t="str">
        <f>IF(BW275&gt;0,"fois","")</f>
        <v/>
      </c>
      <c r="BY275" s="453">
        <f>SUM(BY274:BZ274)</f>
        <v>0</v>
      </c>
      <c r="BZ275" s="454" t="str">
        <f>IF(BY275&gt;0,"fois","")</f>
        <v/>
      </c>
      <c r="CA275" s="453">
        <f>SUM(CA274:CB274)</f>
        <v>0</v>
      </c>
      <c r="CB275" s="454" t="str">
        <f>IF(CA275&gt;0,"fois","")</f>
        <v/>
      </c>
      <c r="CC275" s="453">
        <f>SUM(CC274:CD274)</f>
        <v>0</v>
      </c>
      <c r="CD275" s="454" t="str">
        <f>IF(CC275&gt;0,"fois","")</f>
        <v/>
      </c>
      <c r="CE275" s="412"/>
      <c r="CF275" s="453">
        <f>SUM(CF274:CG274)</f>
        <v>0</v>
      </c>
      <c r="CG275" s="454" t="str">
        <f>IF(CF275&gt;0,"fois","")</f>
        <v/>
      </c>
      <c r="CH275" s="453">
        <f>SUM(CH274:CI274)</f>
        <v>0</v>
      </c>
      <c r="CI275" s="454" t="str">
        <f>IF(CH275&gt;0,"fois","")</f>
        <v/>
      </c>
      <c r="CJ275" s="453">
        <f>SUM(CJ274:CK274)</f>
        <v>0</v>
      </c>
      <c r="CK275" s="454" t="str">
        <f>IF(CJ275&gt;0,"fois","")</f>
        <v/>
      </c>
      <c r="CL275" s="453">
        <f>SUM(CL274:CM274)</f>
        <v>0</v>
      </c>
      <c r="CM275" s="454" t="str">
        <f>IF(CL275&gt;0,"fois","")</f>
        <v/>
      </c>
      <c r="CN275" s="453">
        <f>SUM(CN274:CO274)</f>
        <v>0</v>
      </c>
      <c r="CO275" s="454" t="str">
        <f>IF(CN275&gt;0,"fois","")</f>
        <v/>
      </c>
      <c r="CP275" s="453">
        <f>SUM(CP274:CQ274)</f>
        <v>0</v>
      </c>
      <c r="CQ275" s="454" t="str">
        <f>IF(CP275&gt;0,"fois","")</f>
        <v/>
      </c>
      <c r="CR275" s="453">
        <f>SUM(CR274:CS274)</f>
        <v>0</v>
      </c>
      <c r="CS275" s="454" t="str">
        <f>IF(CR275&gt;0,"fois","")</f>
        <v/>
      </c>
      <c r="CT275" s="453">
        <f>SUM(CT274:CU274)</f>
        <v>0</v>
      </c>
      <c r="CU275" s="454" t="str">
        <f>IF(CT275&gt;0,"fois","")</f>
        <v/>
      </c>
      <c r="CV275" s="453">
        <f>SUM(CV274:CW274)</f>
        <v>0</v>
      </c>
      <c r="CW275" s="454" t="str">
        <f>IF(CV275&gt;0,"fois","")</f>
        <v/>
      </c>
      <c r="CX275" s="453">
        <f>SUM(CX274:CY274)</f>
        <v>0</v>
      </c>
      <c r="CY275" s="454" t="str">
        <f>IF(CX275&gt;0,"fois","")</f>
        <v/>
      </c>
      <c r="CZ275" s="453">
        <f>SUM(CZ274:DA274)</f>
        <v>0</v>
      </c>
      <c r="DA275" s="454" t="str">
        <f>IF(CZ275&gt;0,"fois","")</f>
        <v/>
      </c>
      <c r="DB275" s="453">
        <f>SUM(DB274:DC274)</f>
        <v>0</v>
      </c>
      <c r="DC275" s="454" t="str">
        <f>IF(DB275&gt;0,"fois","")</f>
        <v/>
      </c>
      <c r="DD275" s="453">
        <f>SUM(DD274:DE274)</f>
        <v>0</v>
      </c>
      <c r="DE275" s="454" t="str">
        <f>IF(DD275&gt;0,"fois","")</f>
        <v/>
      </c>
      <c r="DF275" s="3194"/>
      <c r="DG275" s="3195"/>
      <c r="DH275" s="3195"/>
      <c r="DI275" s="3195"/>
      <c r="DJ275" s="3195"/>
      <c r="DK275" s="3195"/>
      <c r="DL275" s="3195"/>
      <c r="DM275" s="658"/>
      <c r="DN275" s="658"/>
      <c r="DO275" s="1123"/>
      <c r="DP275" s="564">
        <v>0</v>
      </c>
      <c r="DQ275" s="200">
        <v>0</v>
      </c>
      <c r="DR275" s="200">
        <v>0</v>
      </c>
      <c r="DS275" s="200">
        <v>0</v>
      </c>
      <c r="DT275" s="200">
        <v>0</v>
      </c>
      <c r="DU275" s="200">
        <v>0</v>
      </c>
      <c r="DV275" s="200">
        <v>0</v>
      </c>
      <c r="DW275" s="907"/>
    </row>
    <row r="276" spans="1:127" ht="15.95" customHeight="1">
      <c r="B276" s="456" t="s">
        <v>1087</v>
      </c>
      <c r="C276" s="2985" t="str">
        <f>IF(SUM(C274:D274)&lt;=I279,"OK","Trop")</f>
        <v>OK</v>
      </c>
      <c r="D276" s="2986"/>
      <c r="E276" s="2985" t="str">
        <f>IF(SUM(E274:F274)&lt;=I279,"OK","Trop")</f>
        <v>OK</v>
      </c>
      <c r="F276" s="2986"/>
      <c r="G276" s="2985" t="str">
        <f>IF(SUM(G274:H274)&lt;=I279,"OK","Trop")</f>
        <v>OK</v>
      </c>
      <c r="H276" s="2986"/>
      <c r="I276" s="2985" t="str">
        <f>IF(SUM(I274:J274)&lt;=I279,"OK","Trop")</f>
        <v>OK</v>
      </c>
      <c r="J276" s="2986"/>
      <c r="K276" s="2985" t="str">
        <f>IF(SUM(K274:L274)&lt;=I279,"OK","Trop")</f>
        <v>OK</v>
      </c>
      <c r="L276" s="2986"/>
      <c r="M276" s="2985" t="str">
        <f>IF(SUM(M274:N274)&lt;=I279,"OK","Trop")</f>
        <v>OK</v>
      </c>
      <c r="N276" s="2986"/>
      <c r="O276" s="2985" t="str">
        <f>IF(SUM(O274:P274)&lt;=I279,"OK","Trop")</f>
        <v>OK</v>
      </c>
      <c r="P276" s="2986"/>
      <c r="Q276" s="2985" t="str">
        <f>IF(SUM(Q274:R274)&lt;=I279,"OK","Trop")</f>
        <v>OK</v>
      </c>
      <c r="R276" s="2986"/>
      <c r="S276" s="2985" t="str">
        <f>IF(SUM(S274:T274)&lt;=I279,"OK","Trop")</f>
        <v>OK</v>
      </c>
      <c r="T276" s="2986"/>
      <c r="U276" s="2985" t="str">
        <f>IF(SUM(U274:V274)&lt;=I279,"OK","Trop")</f>
        <v>OK</v>
      </c>
      <c r="V276" s="2986"/>
      <c r="W276" s="2985" t="str">
        <f>IF(SUM(W274:X274)&lt;=I279,"OK","Trop")</f>
        <v>OK</v>
      </c>
      <c r="X276" s="2986"/>
      <c r="Y276" s="2985" t="str">
        <f>IF(SUM(Y274:Z274)&lt;=I279,"OK","Trop")</f>
        <v>OK</v>
      </c>
      <c r="Z276" s="2986"/>
      <c r="AA276" s="2985" t="str">
        <f>IF(SUM(AA274:AB274)&lt;=I279,"OK","Trop")</f>
        <v>OK</v>
      </c>
      <c r="AB276" s="2986"/>
      <c r="AC276" s="410"/>
      <c r="AD276" s="2985" t="str">
        <f>IF(SUM(AD274:AE274)&lt;=AJ279,"OK","Trop")</f>
        <v>OK</v>
      </c>
      <c r="AE276" s="2986"/>
      <c r="AF276" s="2985" t="str">
        <f>IF(SUM(AF274:AG274)&lt;=AJ279,"OK","Trop")</f>
        <v>OK</v>
      </c>
      <c r="AG276" s="2986"/>
      <c r="AH276" s="2985" t="str">
        <f>IF(SUM(AH274:AI274)&lt;=AJ279,"OK","Trop")</f>
        <v>OK</v>
      </c>
      <c r="AI276" s="2986"/>
      <c r="AJ276" s="2985" t="str">
        <f>IF(SUM(AJ274:AK274)&lt;=AJ279,"OK","Trop")</f>
        <v>OK</v>
      </c>
      <c r="AK276" s="2986"/>
      <c r="AL276" s="2985" t="str">
        <f>IF(SUM(AL274:AM274)&lt;=AJ279,"OK","Trop")</f>
        <v>OK</v>
      </c>
      <c r="AM276" s="2986"/>
      <c r="AN276" s="2985" t="str">
        <f>IF(SUM(AN274:AO274)&lt;=AJ279,"OK","Trop")</f>
        <v>OK</v>
      </c>
      <c r="AO276" s="2986"/>
      <c r="AP276" s="2985" t="str">
        <f>IF(SUM(AP274:AQ274)&lt;=AJ279,"OK","Trop")</f>
        <v>OK</v>
      </c>
      <c r="AQ276" s="2986"/>
      <c r="AR276" s="2985" t="str">
        <f>IF(SUM(AR274:AS274)&lt;=AJ279,"OK","Trop")</f>
        <v>OK</v>
      </c>
      <c r="AS276" s="2986"/>
      <c r="AT276" s="2985" t="str">
        <f>IF(SUM(AT274:AU274)&lt;=AJ279,"OK","Trop")</f>
        <v>OK</v>
      </c>
      <c r="AU276" s="2986"/>
      <c r="AV276" s="2985" t="str">
        <f>IF(SUM(AV274:AW274)&lt;=AJ279,"OK","Trop")</f>
        <v>OK</v>
      </c>
      <c r="AW276" s="2986"/>
      <c r="AX276" s="2985" t="str">
        <f>IF(SUM(AX274:AY274)&lt;=AJ279,"OK","Trop")</f>
        <v>OK</v>
      </c>
      <c r="AY276" s="2986"/>
      <c r="AZ276" s="2985" t="str">
        <f>IF(SUM(AZ274:BA274)&lt;=AJ279,"OK","Trop")</f>
        <v>OK</v>
      </c>
      <c r="BA276" s="2986"/>
      <c r="BB276" s="2985" t="str">
        <f>IF(SUM(BB274:BC274)&lt;=AJ279,"OK","Trop")</f>
        <v>OK</v>
      </c>
      <c r="BC276" s="2986"/>
      <c r="BD276" s="411"/>
      <c r="BE276" s="2985" t="str">
        <f>IF(SUM(BE274:BF274)&lt;=BK279,"OK","Trop")</f>
        <v>OK</v>
      </c>
      <c r="BF276" s="2986"/>
      <c r="BG276" s="2985" t="str">
        <f>IF(SUM(BG274:BH274)&lt;=BK279,"OK","Trop")</f>
        <v>OK</v>
      </c>
      <c r="BH276" s="2986"/>
      <c r="BI276" s="2985" t="str">
        <f>IF(SUM(BI274:BJ274)&lt;=BK279,"OK","Trop")</f>
        <v>OK</v>
      </c>
      <c r="BJ276" s="2986"/>
      <c r="BK276" s="2985" t="str">
        <f>IF(SUM(BK274:BL274)&lt;=BK279,"OK","Trop")</f>
        <v>OK</v>
      </c>
      <c r="BL276" s="2986"/>
      <c r="BM276" s="2985" t="str">
        <f>IF(SUM(BM274:BN274)&lt;=BK279,"OK","Trop")</f>
        <v>OK</v>
      </c>
      <c r="BN276" s="2986"/>
      <c r="BO276" s="2985" t="str">
        <f>IF(SUM(BO274:BP274)&lt;=BK279,"OK","Trop")</f>
        <v>OK</v>
      </c>
      <c r="BP276" s="2986"/>
      <c r="BQ276" s="2985" t="str">
        <f>IF(SUM(BQ274:BR274)&lt;=BK279,"OK","Trop")</f>
        <v>OK</v>
      </c>
      <c r="BR276" s="2986"/>
      <c r="BS276" s="2985" t="str">
        <f>IF(SUM(BS274:BT274)&lt;=BK279,"OK","Trop")</f>
        <v>OK</v>
      </c>
      <c r="BT276" s="2986"/>
      <c r="BU276" s="2985" t="str">
        <f>IF(SUM(BU274:BV274)&lt;=BK279,"OK","Trop")</f>
        <v>OK</v>
      </c>
      <c r="BV276" s="2986"/>
      <c r="BW276" s="2985" t="str">
        <f>IF(SUM(BW274:BX274)&lt;=BK279,"OK","Trop")</f>
        <v>OK</v>
      </c>
      <c r="BX276" s="2986"/>
      <c r="BY276" s="2985" t="str">
        <f>IF(SUM(BY274:BZ274)&lt;=BK279,"OK","Trop")</f>
        <v>OK</v>
      </c>
      <c r="BZ276" s="2986"/>
      <c r="CA276" s="2985" t="str">
        <f>IF(SUM(CA274:CB274)&lt;=BK279,"OK","Trop")</f>
        <v>OK</v>
      </c>
      <c r="CB276" s="2986"/>
      <c r="CC276" s="2985" t="str">
        <f>IF(SUM(CC274:CD274)&lt;=BK279,"OK","Trop")</f>
        <v>OK</v>
      </c>
      <c r="CD276" s="2986"/>
      <c r="CE276" s="412"/>
      <c r="CF276" s="2985" t="str">
        <f>IF(SUM(CF274:CG274)&lt;=CL279,"OK","Trop")</f>
        <v>OK</v>
      </c>
      <c r="CG276" s="2986"/>
      <c r="CH276" s="2985" t="str">
        <f>IF(SUM(CH274:CI274)&lt;=CL279,"OK","Trop")</f>
        <v>OK</v>
      </c>
      <c r="CI276" s="2986"/>
      <c r="CJ276" s="2985" t="str">
        <f>IF(SUM(CJ274:CK274)&lt;=CL279,"OK","Trop")</f>
        <v>OK</v>
      </c>
      <c r="CK276" s="2986"/>
      <c r="CL276" s="2985" t="str">
        <f>IF(SUM(CL274:CM274)&lt;=CL279,"OK","Trop")</f>
        <v>OK</v>
      </c>
      <c r="CM276" s="2986"/>
      <c r="CN276" s="2985" t="str">
        <f>IF(SUM(CN274:CO274)&lt;=CL279,"OK","Trop")</f>
        <v>OK</v>
      </c>
      <c r="CO276" s="2986"/>
      <c r="CP276" s="2985" t="str">
        <f>IF(SUM(CP274:CQ274)&lt;=CL279,"OK","Trop")</f>
        <v>OK</v>
      </c>
      <c r="CQ276" s="2986"/>
      <c r="CR276" s="2985" t="str">
        <f>IF(SUM(CR274:CS274)&lt;=CL279,"OK","Trop")</f>
        <v>OK</v>
      </c>
      <c r="CS276" s="2986"/>
      <c r="CT276" s="2985" t="str">
        <f>IF(SUM(CT274:CU274)&lt;=CL279,"OK","Trop")</f>
        <v>OK</v>
      </c>
      <c r="CU276" s="2986"/>
      <c r="CV276" s="2985" t="str">
        <f>IF(SUM(CV274:CW274)&lt;=CL279,"OK","Trop")</f>
        <v>OK</v>
      </c>
      <c r="CW276" s="2986"/>
      <c r="CX276" s="2985" t="str">
        <f>IF(SUM(CX274:CY274)&lt;=CL279,"OK","Trop")</f>
        <v>OK</v>
      </c>
      <c r="CY276" s="2986"/>
      <c r="CZ276" s="2985" t="str">
        <f>IF(SUM(CZ274:DA274)&lt;=CL279,"OK","Trop")</f>
        <v>OK</v>
      </c>
      <c r="DA276" s="2986"/>
      <c r="DB276" s="2985" t="str">
        <f>IF(SUM(DB274:DC274)&lt;=CL279,"OK","Trop")</f>
        <v>OK</v>
      </c>
      <c r="DC276" s="2986"/>
      <c r="DD276" s="2985" t="str">
        <f>IF(SUM(DD274:DE274)&lt;=CL279,"OK","Trop")</f>
        <v>OK</v>
      </c>
      <c r="DE276" s="2986"/>
      <c r="DF276" s="457" t="s">
        <v>1088</v>
      </c>
      <c r="DG276" s="408"/>
      <c r="DH276" s="408"/>
      <c r="DI276" s="408"/>
      <c r="DJ276" s="270"/>
      <c r="DK276" s="270"/>
      <c r="DL276" s="270"/>
      <c r="DM276" s="270"/>
      <c r="DN276" s="270"/>
      <c r="DO276" s="1122"/>
      <c r="DP276" s="564">
        <v>0</v>
      </c>
      <c r="DQ276" s="200">
        <v>0</v>
      </c>
      <c r="DR276" s="200">
        <v>0</v>
      </c>
      <c r="DS276" s="200">
        <v>0</v>
      </c>
      <c r="DT276" s="200">
        <v>0</v>
      </c>
      <c r="DU276" s="200">
        <v>0</v>
      </c>
      <c r="DV276" s="200">
        <v>0</v>
      </c>
      <c r="DW276" s="907"/>
    </row>
    <row r="277" spans="1:127" ht="15.95" customHeight="1">
      <c r="B277" s="456" t="s">
        <v>1089</v>
      </c>
      <c r="C277" s="3000" t="str">
        <f>IF(C276="OK","",SUM(C274:D274)-I279)</f>
        <v/>
      </c>
      <c r="D277" s="3001"/>
      <c r="E277" s="3000" t="str">
        <f>IF(E276="OK","",SUM(E274:F274)-I279)</f>
        <v/>
      </c>
      <c r="F277" s="3001"/>
      <c r="G277" s="3000" t="str">
        <f>IF(G276="OK","",SUM(G274:H274)-I279)</f>
        <v/>
      </c>
      <c r="H277" s="3001"/>
      <c r="I277" s="3000" t="str">
        <f>IF(I276="OK","",SUM(I274:J274)-I279)</f>
        <v/>
      </c>
      <c r="J277" s="3001"/>
      <c r="K277" s="3000" t="str">
        <f>IF(K276="OK","",SUM(K274:L274)-I279)</f>
        <v/>
      </c>
      <c r="L277" s="3001"/>
      <c r="M277" s="3000" t="str">
        <f>IF(M276="OK","",SUM(M274:N274)-I279)</f>
        <v/>
      </c>
      <c r="N277" s="3001"/>
      <c r="O277" s="3000" t="str">
        <f>IF(O276="OK","",SUM(O274:P274)-I279)</f>
        <v/>
      </c>
      <c r="P277" s="3001"/>
      <c r="Q277" s="3000" t="str">
        <f>IF(Q276="OK","",SUM(Q274:R274)-I279)</f>
        <v/>
      </c>
      <c r="R277" s="3001"/>
      <c r="S277" s="3000" t="str">
        <f>IF(S276="OK","",SUM(S274:T274)-I279)</f>
        <v/>
      </c>
      <c r="T277" s="3001"/>
      <c r="U277" s="3000" t="str">
        <f>IF(U276="OK","",SUM(U274:V274)-I279)</f>
        <v/>
      </c>
      <c r="V277" s="3001"/>
      <c r="W277" s="3000" t="str">
        <f>IF(W276="OK","",SUM(W274:X274)-I279)</f>
        <v/>
      </c>
      <c r="X277" s="3001"/>
      <c r="Y277" s="3000" t="str">
        <f>IF(Y276="OK","",SUM(Y274:Z274)-I279)</f>
        <v/>
      </c>
      <c r="Z277" s="3001"/>
      <c r="AA277" s="3000" t="str">
        <f>IF(AA276="OK","",SUM(AA274:AB274)-I279)</f>
        <v/>
      </c>
      <c r="AB277" s="3001"/>
      <c r="AC277" s="410"/>
      <c r="AD277" s="3000" t="str">
        <f>IF(AD276="OK","",SUM(AD274:AE274)-AJ279)</f>
        <v/>
      </c>
      <c r="AE277" s="3001"/>
      <c r="AF277" s="3000" t="str">
        <f>IF(AF276="OK","",SUM(AF274:AG274)-AJ279)</f>
        <v/>
      </c>
      <c r="AG277" s="3001"/>
      <c r="AH277" s="3000" t="str">
        <f>IF(AH276="OK","",SUM(AH274:AI274)-AJ279)</f>
        <v/>
      </c>
      <c r="AI277" s="3001"/>
      <c r="AJ277" s="3000" t="str">
        <f>IF(AJ276="OK","",SUM(AJ274:AK274)-AJ279)</f>
        <v/>
      </c>
      <c r="AK277" s="3001"/>
      <c r="AL277" s="3000" t="str">
        <f>IF(AL276="OK","",SUM(AL274:AM274)-AJ279)</f>
        <v/>
      </c>
      <c r="AM277" s="3001"/>
      <c r="AN277" s="3000" t="str">
        <f>IF(AN276="OK","",SUM(AN274:AO274)-AJ279)</f>
        <v/>
      </c>
      <c r="AO277" s="3001"/>
      <c r="AP277" s="3000" t="str">
        <f>IF(AP276="OK","",SUM(AP274:AQ274)-AJ279)</f>
        <v/>
      </c>
      <c r="AQ277" s="3001"/>
      <c r="AR277" s="3000" t="str">
        <f>IF(AR276="OK","",SUM(AR274:AS274)-AJ279)</f>
        <v/>
      </c>
      <c r="AS277" s="3001"/>
      <c r="AT277" s="3000" t="str">
        <f>IF(AT276="OK","",SUM(AT274:AU274)-AJ279)</f>
        <v/>
      </c>
      <c r="AU277" s="3001"/>
      <c r="AV277" s="3000" t="str">
        <f>IF(AV276="OK","",SUM(AV274:AW274)-AJ279)</f>
        <v/>
      </c>
      <c r="AW277" s="3001"/>
      <c r="AX277" s="3000" t="str">
        <f>IF(AX276="OK","",SUM(AX274:AY274)-AJ279)</f>
        <v/>
      </c>
      <c r="AY277" s="3001"/>
      <c r="AZ277" s="3000" t="str">
        <f>IF(AZ276="OK","",SUM(AZ274:BA274)-AJ279)</f>
        <v/>
      </c>
      <c r="BA277" s="3001"/>
      <c r="BB277" s="3000" t="str">
        <f>IF(BB276="OK","",SUM(BB274:BC274)-AJ279)</f>
        <v/>
      </c>
      <c r="BC277" s="3001"/>
      <c r="BD277" s="411"/>
      <c r="BE277" s="3000" t="str">
        <f>IF(BE276="OK","",SUM(BE274:BF274)-BK279)</f>
        <v/>
      </c>
      <c r="BF277" s="3001"/>
      <c r="BG277" s="3000" t="str">
        <f>IF(BG276="OK","",SUM(BG274:BH274)-BK279)</f>
        <v/>
      </c>
      <c r="BH277" s="3001"/>
      <c r="BI277" s="3000" t="str">
        <f>IF(BI276="OK","",SUM(BI274:BJ274)-BK279)</f>
        <v/>
      </c>
      <c r="BJ277" s="3001"/>
      <c r="BK277" s="3000" t="str">
        <f>IF(BK276="OK","",SUM(BK274:BL274)-BK279)</f>
        <v/>
      </c>
      <c r="BL277" s="3001"/>
      <c r="BM277" s="3000" t="str">
        <f>IF(BM276="OK","",SUM(BM274:BN274)-BK279)</f>
        <v/>
      </c>
      <c r="BN277" s="3001"/>
      <c r="BO277" s="3000" t="str">
        <f>IF(BO276="OK","",SUM(BO274:BP274)-BK279)</f>
        <v/>
      </c>
      <c r="BP277" s="3001"/>
      <c r="BQ277" s="3000" t="str">
        <f>IF(BQ276="OK","",SUM(BQ274:BR274)-BK279)</f>
        <v/>
      </c>
      <c r="BR277" s="3001"/>
      <c r="BS277" s="3000" t="str">
        <f>IF(BS276="OK","",SUM(BS274:BT274)-BK279)</f>
        <v/>
      </c>
      <c r="BT277" s="3001"/>
      <c r="BU277" s="3000" t="str">
        <f>IF(BU276="OK","",SUM(BU274:BV274)-BK279)</f>
        <v/>
      </c>
      <c r="BV277" s="3001"/>
      <c r="BW277" s="3000" t="str">
        <f>IF(BW276="OK","",SUM(BW274:BX274)-BK279)</f>
        <v/>
      </c>
      <c r="BX277" s="3001"/>
      <c r="BY277" s="3000" t="str">
        <f>IF(BY276="OK","",SUM(BY274:BZ274)-BK279)</f>
        <v/>
      </c>
      <c r="BZ277" s="3001"/>
      <c r="CA277" s="3000" t="str">
        <f>IF(CA276="OK","",SUM(CA274:CB274)-BK279)</f>
        <v/>
      </c>
      <c r="CB277" s="3001"/>
      <c r="CC277" s="3000" t="str">
        <f>IF(CC276="OK","",SUM(CC274:CD274)-BK279)</f>
        <v/>
      </c>
      <c r="CD277" s="3001"/>
      <c r="CE277" s="412"/>
      <c r="CF277" s="3000" t="str">
        <f>IF(CF276="OK","",SUM(CF274:CG274)-CL279)</f>
        <v/>
      </c>
      <c r="CG277" s="3001"/>
      <c r="CH277" s="3000" t="str">
        <f>IF(CH276="OK","",SUM(CH274:CI274)-CL279)</f>
        <v/>
      </c>
      <c r="CI277" s="3001"/>
      <c r="CJ277" s="3000" t="str">
        <f>IF(CJ276="OK","",SUM(CJ274:CK274)-CL279)</f>
        <v/>
      </c>
      <c r="CK277" s="3001"/>
      <c r="CL277" s="3000" t="str">
        <f>IF(CL276="OK","",SUM(CL274:CM274)-CL279)</f>
        <v/>
      </c>
      <c r="CM277" s="3001"/>
      <c r="CN277" s="3000" t="str">
        <f>IF(CN276="OK","",SUM(CN274:CO274)-CL279)</f>
        <v/>
      </c>
      <c r="CO277" s="3001"/>
      <c r="CP277" s="3000" t="str">
        <f>IF(CP276="OK","",SUM(CP274:CQ274)-CL279)</f>
        <v/>
      </c>
      <c r="CQ277" s="3001"/>
      <c r="CR277" s="3000" t="str">
        <f>IF(CR276="OK","",SUM(CR274:CS274)-CL279)</f>
        <v/>
      </c>
      <c r="CS277" s="3001"/>
      <c r="CT277" s="3000" t="str">
        <f>IF(CT276="OK","",SUM(CT274:CU274)-CL279)</f>
        <v/>
      </c>
      <c r="CU277" s="3001"/>
      <c r="CV277" s="3000" t="str">
        <f>IF(CV276="OK","",SUM(CV274:CW274)-CL279)</f>
        <v/>
      </c>
      <c r="CW277" s="3001"/>
      <c r="CX277" s="3000" t="str">
        <f>IF(CX276="OK","",SUM(CX274:CY274)-CL279)</f>
        <v/>
      </c>
      <c r="CY277" s="3001"/>
      <c r="CZ277" s="3000" t="str">
        <f>IF(CZ276="OK","",SUM(CZ274:DA274)-CL279)</f>
        <v/>
      </c>
      <c r="DA277" s="3001"/>
      <c r="DB277" s="3000" t="str">
        <f>IF(DB276="OK","",SUM(DB274:DC274)-CL279)</f>
        <v/>
      </c>
      <c r="DC277" s="3001"/>
      <c r="DD277" s="3000" t="str">
        <f>IF(DD276="OK","",SUM(DD274:DE274)-CL279)</f>
        <v/>
      </c>
      <c r="DE277" s="3001"/>
      <c r="DF277" s="457" t="s">
        <v>1090</v>
      </c>
      <c r="DG277" s="408"/>
      <c r="DH277" s="408"/>
      <c r="DI277" s="408"/>
      <c r="DJ277" s="270"/>
      <c r="DK277" s="270"/>
      <c r="DL277" s="270"/>
      <c r="DM277" s="270"/>
      <c r="DN277" s="270"/>
      <c r="DO277" s="1122"/>
      <c r="DP277" s="564">
        <v>0</v>
      </c>
      <c r="DQ277" s="200">
        <v>0</v>
      </c>
      <c r="DR277" s="200">
        <v>0</v>
      </c>
      <c r="DS277" s="200">
        <v>0</v>
      </c>
      <c r="DT277" s="200">
        <v>0</v>
      </c>
      <c r="DU277" s="200">
        <v>0</v>
      </c>
      <c r="DV277" s="200">
        <v>0</v>
      </c>
      <c r="DW277" s="907"/>
    </row>
    <row r="278" spans="1:127" ht="15.95" customHeight="1">
      <c r="B278" s="834">
        <f>COUNTA(B148:B160)</f>
        <v>10</v>
      </c>
      <c r="C278" s="1124" t="s">
        <v>1091</v>
      </c>
      <c r="D278" s="460"/>
      <c r="E278" s="461"/>
      <c r="F278" s="461"/>
      <c r="G278" s="461"/>
      <c r="H278" s="462"/>
      <c r="I278" s="459" t="s">
        <v>1092</v>
      </c>
      <c r="J278" s="460"/>
      <c r="K278" s="461"/>
      <c r="L278" s="461"/>
      <c r="M278" s="461"/>
      <c r="N278" s="463"/>
      <c r="O278" s="459" t="s">
        <v>1093</v>
      </c>
      <c r="P278" s="461"/>
      <c r="Q278" s="461"/>
      <c r="R278" s="461"/>
      <c r="S278" s="463"/>
      <c r="T278" s="459" t="s">
        <v>1094</v>
      </c>
      <c r="U278" s="464"/>
      <c r="V278" s="461"/>
      <c r="W278" s="461"/>
      <c r="X278" s="461"/>
      <c r="Y278" s="461"/>
      <c r="Z278" s="461"/>
      <c r="AA278" s="461"/>
      <c r="AB278" s="463"/>
      <c r="AC278" s="410"/>
      <c r="AD278" s="1124" t="s">
        <v>1091</v>
      </c>
      <c r="AE278" s="460"/>
      <c r="AF278" s="461"/>
      <c r="AG278" s="461"/>
      <c r="AH278" s="461"/>
      <c r="AI278" s="462"/>
      <c r="AJ278" s="459" t="s">
        <v>1092</v>
      </c>
      <c r="AK278" s="460"/>
      <c r="AL278" s="461"/>
      <c r="AM278" s="461"/>
      <c r="AN278" s="461"/>
      <c r="AO278" s="463"/>
      <c r="AP278" s="459" t="s">
        <v>1093</v>
      </c>
      <c r="AQ278" s="461"/>
      <c r="AR278" s="461"/>
      <c r="AS278" s="461"/>
      <c r="AT278" s="463"/>
      <c r="AU278" s="459" t="s">
        <v>1094</v>
      </c>
      <c r="AV278" s="464"/>
      <c r="AW278" s="461"/>
      <c r="AX278" s="461"/>
      <c r="AY278" s="461"/>
      <c r="AZ278" s="461"/>
      <c r="BA278" s="461"/>
      <c r="BB278" s="461"/>
      <c r="BC278" s="463"/>
      <c r="BD278" s="411"/>
      <c r="BE278" s="1124" t="s">
        <v>1091</v>
      </c>
      <c r="BF278" s="460"/>
      <c r="BG278" s="461"/>
      <c r="BH278" s="461"/>
      <c r="BI278" s="461"/>
      <c r="BJ278" s="462"/>
      <c r="BK278" s="459" t="s">
        <v>1092</v>
      </c>
      <c r="BL278" s="460"/>
      <c r="BM278" s="461"/>
      <c r="BN278" s="461"/>
      <c r="BO278" s="461"/>
      <c r="BP278" s="463"/>
      <c r="BQ278" s="459" t="s">
        <v>1093</v>
      </c>
      <c r="BR278" s="461"/>
      <c r="BS278" s="461"/>
      <c r="BT278" s="461"/>
      <c r="BU278" s="463"/>
      <c r="BV278" s="459" t="s">
        <v>1094</v>
      </c>
      <c r="BW278" s="464"/>
      <c r="BX278" s="461"/>
      <c r="BY278" s="461"/>
      <c r="BZ278" s="461"/>
      <c r="CA278" s="461"/>
      <c r="CB278" s="461"/>
      <c r="CC278" s="461"/>
      <c r="CD278" s="463"/>
      <c r="CE278" s="412"/>
      <c r="CF278" s="1124" t="s">
        <v>1091</v>
      </c>
      <c r="CG278" s="460"/>
      <c r="CH278" s="461"/>
      <c r="CI278" s="461"/>
      <c r="CJ278" s="461"/>
      <c r="CK278" s="462"/>
      <c r="CL278" s="459" t="s">
        <v>1092</v>
      </c>
      <c r="CM278" s="460"/>
      <c r="CN278" s="461"/>
      <c r="CO278" s="461"/>
      <c r="CP278" s="461"/>
      <c r="CQ278" s="463"/>
      <c r="CR278" s="459" t="s">
        <v>1093</v>
      </c>
      <c r="CS278" s="461"/>
      <c r="CT278" s="461"/>
      <c r="CU278" s="461"/>
      <c r="CV278" s="463"/>
      <c r="CW278" s="459" t="s">
        <v>1094</v>
      </c>
      <c r="CX278" s="464"/>
      <c r="CY278" s="461"/>
      <c r="CZ278" s="461"/>
      <c r="DA278" s="461"/>
      <c r="DB278" s="461"/>
      <c r="DC278" s="461"/>
      <c r="DD278" s="461"/>
      <c r="DE278" s="463"/>
      <c r="DF278" s="3236">
        <f>B278</f>
        <v>10</v>
      </c>
      <c r="DG278" s="3237"/>
      <c r="DH278" s="3237"/>
      <c r="DI278" s="835" t="s">
        <v>1095</v>
      </c>
      <c r="DJ278" s="835"/>
      <c r="DK278" s="270">
        <v>0</v>
      </c>
      <c r="DL278" s="270">
        <v>0</v>
      </c>
      <c r="DM278" s="270">
        <v>0</v>
      </c>
      <c r="DN278" s="270">
        <v>0</v>
      </c>
      <c r="DO278" s="1122"/>
      <c r="DP278" s="564">
        <v>0</v>
      </c>
      <c r="DQ278" s="200">
        <v>0</v>
      </c>
      <c r="DR278" s="200">
        <v>0</v>
      </c>
      <c r="DS278" s="200">
        <v>0</v>
      </c>
      <c r="DT278" s="200">
        <v>0</v>
      </c>
      <c r="DU278" s="200">
        <v>0</v>
      </c>
      <c r="DV278" s="200">
        <v>0</v>
      </c>
      <c r="DW278" s="907"/>
    </row>
    <row r="279" spans="1:127" ht="15.95" customHeight="1" thickBot="1">
      <c r="B279" s="466" t="s">
        <v>1096</v>
      </c>
      <c r="C279" s="3198">
        <v>20</v>
      </c>
      <c r="D279" s="3199"/>
      <c r="E279" s="3199"/>
      <c r="F279" s="3199"/>
      <c r="G279" s="3199"/>
      <c r="H279" s="3200"/>
      <c r="I279" s="3201">
        <f>(J272/P272)*C279</f>
        <v>4</v>
      </c>
      <c r="J279" s="3202"/>
      <c r="K279" s="3202"/>
      <c r="L279" s="3202"/>
      <c r="M279" s="3202"/>
      <c r="N279" s="3203"/>
      <c r="O279" s="3201">
        <f>SUM(C274:AB274)</f>
        <v>2</v>
      </c>
      <c r="P279" s="3202"/>
      <c r="Q279" s="3202"/>
      <c r="R279" s="3202"/>
      <c r="S279" s="3203"/>
      <c r="T279" s="3201" t="str">
        <f>IF(O279&lt;=I279,"OK","Trop")</f>
        <v>OK</v>
      </c>
      <c r="U279" s="3202"/>
      <c r="V279" s="3202"/>
      <c r="W279" s="3202"/>
      <c r="X279" s="3202"/>
      <c r="Y279" s="3196" t="str">
        <f>IF(O279&lt;=I279,"",IF(O279&gt;I279,O279-I279))</f>
        <v/>
      </c>
      <c r="Z279" s="3196"/>
      <c r="AA279" s="3196"/>
      <c r="AB279" s="3197"/>
      <c r="AC279" s="410"/>
      <c r="AD279" s="3198">
        <v>20</v>
      </c>
      <c r="AE279" s="3199"/>
      <c r="AF279" s="3199"/>
      <c r="AG279" s="3199"/>
      <c r="AH279" s="3199"/>
      <c r="AI279" s="3200"/>
      <c r="AJ279" s="3201">
        <f>(AK272/AQ272)*AD279</f>
        <v>6</v>
      </c>
      <c r="AK279" s="3202"/>
      <c r="AL279" s="3202"/>
      <c r="AM279" s="3202"/>
      <c r="AN279" s="3202"/>
      <c r="AO279" s="3203"/>
      <c r="AP279" s="3201">
        <f>SUM(AD274:BC274)</f>
        <v>0</v>
      </c>
      <c r="AQ279" s="3202"/>
      <c r="AR279" s="3202"/>
      <c r="AS279" s="3202"/>
      <c r="AT279" s="3203"/>
      <c r="AU279" s="3201" t="str">
        <f>IF(AP279&lt;=AJ279,"OK","Trop")</f>
        <v>OK</v>
      </c>
      <c r="AV279" s="3202"/>
      <c r="AW279" s="3202"/>
      <c r="AX279" s="3202"/>
      <c r="AY279" s="3202"/>
      <c r="AZ279" s="3196" t="str">
        <f>IF(AP279&lt;=AJ279,"",IF(AP279&gt;AJ279,AP279-AJ279))</f>
        <v/>
      </c>
      <c r="BA279" s="3196"/>
      <c r="BB279" s="3196"/>
      <c r="BC279" s="3197"/>
      <c r="BD279" s="411"/>
      <c r="BE279" s="3198">
        <v>20</v>
      </c>
      <c r="BF279" s="3199"/>
      <c r="BG279" s="3199"/>
      <c r="BH279" s="3199"/>
      <c r="BI279" s="3199"/>
      <c r="BJ279" s="3200"/>
      <c r="BK279" s="3201">
        <f>(BL272/BR272)*BE279</f>
        <v>6</v>
      </c>
      <c r="BL279" s="3202"/>
      <c r="BM279" s="3202"/>
      <c r="BN279" s="3202"/>
      <c r="BO279" s="3202"/>
      <c r="BP279" s="3203"/>
      <c r="BQ279" s="3201">
        <f>SUM(BE274:CD274)</f>
        <v>0</v>
      </c>
      <c r="BR279" s="3202"/>
      <c r="BS279" s="3202"/>
      <c r="BT279" s="3202"/>
      <c r="BU279" s="3203"/>
      <c r="BV279" s="3201" t="str">
        <f>IF(BQ279&lt;=BK279,"OK","Trop")</f>
        <v>OK</v>
      </c>
      <c r="BW279" s="3202"/>
      <c r="BX279" s="3202"/>
      <c r="BY279" s="3202"/>
      <c r="BZ279" s="3202"/>
      <c r="CA279" s="3196" t="str">
        <f>IF(BQ279&lt;=BK279,"",IF(BQ279&gt;BK279,BQ279-BK279))</f>
        <v/>
      </c>
      <c r="CB279" s="3196"/>
      <c r="CC279" s="3196"/>
      <c r="CD279" s="3197"/>
      <c r="CE279" s="412"/>
      <c r="CF279" s="3198">
        <v>40</v>
      </c>
      <c r="CG279" s="3199"/>
      <c r="CH279" s="3199"/>
      <c r="CI279" s="3199"/>
      <c r="CJ279" s="3199"/>
      <c r="CK279" s="3200"/>
      <c r="CL279" s="3201">
        <f>(CM272/CS272)*CF279</f>
        <v>8</v>
      </c>
      <c r="CM279" s="3202"/>
      <c r="CN279" s="3202"/>
      <c r="CO279" s="3202"/>
      <c r="CP279" s="3202"/>
      <c r="CQ279" s="3203"/>
      <c r="CR279" s="3201">
        <f>SUM(CF274:DE274)</f>
        <v>0</v>
      </c>
      <c r="CS279" s="3202"/>
      <c r="CT279" s="3202"/>
      <c r="CU279" s="3202"/>
      <c r="CV279" s="3203"/>
      <c r="CW279" s="3201" t="str">
        <f>IF(CR279&lt;=CL279,"OK","Trop")</f>
        <v>OK</v>
      </c>
      <c r="CX279" s="3202"/>
      <c r="CY279" s="3202"/>
      <c r="CZ279" s="3202"/>
      <c r="DA279" s="3202"/>
      <c r="DB279" s="3196" t="str">
        <f>IF(CR279&lt;=CL279,"",IF(CR279&gt;CL279,CR279-CL279))</f>
        <v/>
      </c>
      <c r="DC279" s="3196"/>
      <c r="DD279" s="3196"/>
      <c r="DE279" s="3197"/>
      <c r="DF279" s="1125" t="s">
        <v>1164</v>
      </c>
      <c r="DG279" s="1126"/>
      <c r="DH279" s="1126"/>
      <c r="DI279" s="1126"/>
      <c r="DJ279" s="1126"/>
      <c r="DK279" s="1126"/>
      <c r="DL279" s="1126"/>
      <c r="DM279" s="1126"/>
      <c r="DN279" s="1126"/>
      <c r="DO279" s="1127"/>
      <c r="DP279" s="564">
        <v>0</v>
      </c>
      <c r="DQ279" s="200">
        <v>0</v>
      </c>
      <c r="DR279" s="200">
        <v>0</v>
      </c>
      <c r="DS279" s="200">
        <v>0</v>
      </c>
      <c r="DT279" s="200">
        <v>0</v>
      </c>
      <c r="DU279" s="200">
        <v>0</v>
      </c>
      <c r="DV279" s="200">
        <v>0</v>
      </c>
      <c r="DW279" s="907"/>
    </row>
    <row r="280" spans="1:127" ht="15.95" customHeight="1">
      <c r="A280" s="961"/>
      <c r="B280" s="1128"/>
      <c r="C280" s="1086"/>
      <c r="D280" s="1086"/>
      <c r="E280" s="1086"/>
      <c r="F280" s="1086"/>
      <c r="G280" s="1086"/>
      <c r="H280" s="1086"/>
      <c r="I280" s="1086"/>
      <c r="J280" s="1086"/>
      <c r="K280" s="1086"/>
      <c r="L280" s="1086"/>
      <c r="M280" s="1086"/>
      <c r="N280" s="1086"/>
      <c r="O280" s="1086"/>
      <c r="P280" s="1086"/>
      <c r="Q280" s="1086"/>
      <c r="R280" s="1086"/>
      <c r="S280" s="1086"/>
      <c r="T280" s="1086"/>
      <c r="U280" s="1086"/>
      <c r="V280" s="1086"/>
      <c r="W280" s="1086"/>
      <c r="X280" s="1086"/>
      <c r="Y280" s="1086"/>
      <c r="Z280" s="1086"/>
      <c r="AA280" s="1086"/>
      <c r="AB280" s="1086"/>
      <c r="AC280" s="1086"/>
      <c r="AD280" s="1086"/>
      <c r="AE280" s="1086"/>
      <c r="AF280" s="1086"/>
      <c r="AG280" s="1086"/>
      <c r="AH280" s="1086"/>
      <c r="AI280" s="1086"/>
      <c r="AJ280" s="1086"/>
      <c r="AK280" s="1086"/>
      <c r="AL280" s="1086"/>
      <c r="AM280" s="1086"/>
      <c r="AN280" s="1086"/>
      <c r="AO280" s="1086"/>
      <c r="AP280" s="1086"/>
      <c r="AQ280" s="1086"/>
      <c r="AR280" s="1086"/>
      <c r="AS280" s="1086"/>
      <c r="AT280" s="1086"/>
      <c r="AU280" s="1086"/>
      <c r="AV280" s="1086"/>
      <c r="AW280" s="1086"/>
      <c r="AX280" s="1086"/>
      <c r="AY280" s="1086"/>
      <c r="AZ280" s="1086"/>
      <c r="BA280" s="1086"/>
      <c r="BB280" s="1086"/>
      <c r="BC280" s="1086"/>
      <c r="BD280" s="1086"/>
      <c r="BE280" s="1086"/>
      <c r="BF280" s="1086"/>
      <c r="BG280" s="1086"/>
      <c r="BH280" s="1086"/>
      <c r="BI280" s="1086"/>
      <c r="BJ280" s="1086"/>
      <c r="BK280" s="1086"/>
      <c r="BL280" s="1086"/>
      <c r="BM280" s="1086"/>
      <c r="BN280" s="1086"/>
      <c r="BO280" s="1086"/>
      <c r="BP280" s="1086"/>
      <c r="BQ280" s="1086"/>
      <c r="BR280" s="1086"/>
      <c r="BS280" s="1086"/>
      <c r="BT280" s="1086"/>
      <c r="BU280" s="1086"/>
      <c r="BV280" s="1086"/>
      <c r="BW280" s="1086"/>
      <c r="BX280" s="1086"/>
      <c r="BY280" s="1086"/>
      <c r="BZ280" s="1086"/>
      <c r="CA280" s="1086"/>
      <c r="CB280" s="1086"/>
      <c r="CC280" s="1086"/>
      <c r="CD280" s="1086"/>
      <c r="CE280" s="1086"/>
      <c r="CF280" s="1086"/>
      <c r="CG280" s="1086"/>
      <c r="CH280" s="1086"/>
      <c r="CI280" s="1086"/>
      <c r="CJ280" s="1086"/>
      <c r="CK280" s="1086"/>
      <c r="CL280" s="1086"/>
      <c r="CM280" s="1086"/>
      <c r="CN280" s="1086"/>
      <c r="CO280" s="1086"/>
      <c r="CP280" s="1086"/>
      <c r="CQ280" s="1086"/>
      <c r="CR280" s="1086"/>
      <c r="CS280" s="1086"/>
      <c r="CT280" s="1086"/>
      <c r="CU280" s="1086"/>
      <c r="CV280" s="1086"/>
      <c r="CW280" s="1086"/>
      <c r="CX280" s="1086"/>
      <c r="CY280" s="1086"/>
      <c r="CZ280" s="1086"/>
      <c r="DA280" s="1086"/>
      <c r="DB280" s="1086"/>
      <c r="DC280" s="1086"/>
      <c r="DD280" s="1086"/>
      <c r="DE280" s="1086"/>
      <c r="DF280" s="1086"/>
      <c r="DG280" s="1086"/>
      <c r="DI280" s="564">
        <v>0</v>
      </c>
      <c r="DJ280" s="564">
        <v>0</v>
      </c>
      <c r="DK280" s="564">
        <v>0</v>
      </c>
      <c r="DL280" s="564">
        <v>0</v>
      </c>
      <c r="DM280" s="564">
        <v>0</v>
      </c>
      <c r="DN280" s="564">
        <v>0</v>
      </c>
      <c r="DO280" s="564">
        <v>0</v>
      </c>
      <c r="DP280" s="564">
        <v>0</v>
      </c>
      <c r="DQ280" s="200">
        <v>0</v>
      </c>
      <c r="DR280" s="200">
        <v>0</v>
      </c>
      <c r="DS280" s="200">
        <v>0</v>
      </c>
      <c r="DT280" s="200">
        <v>0</v>
      </c>
      <c r="DU280" s="200">
        <v>0</v>
      </c>
      <c r="DV280" s="200">
        <v>0</v>
      </c>
      <c r="DW280" s="907"/>
    </row>
    <row r="281" spans="1:127" ht="21" customHeight="1">
      <c r="B281" s="3874" t="s">
        <v>851</v>
      </c>
      <c r="C281" s="3874"/>
      <c r="D281" s="3874"/>
      <c r="E281" s="3874"/>
      <c r="F281" s="3874"/>
      <c r="G281" s="3874"/>
      <c r="H281" s="3874"/>
      <c r="I281" s="3874"/>
      <c r="J281" s="3874"/>
      <c r="K281" s="3874"/>
      <c r="L281" s="3874"/>
      <c r="M281" s="3874"/>
      <c r="N281" s="3874"/>
      <c r="O281" s="3874"/>
      <c r="P281" s="3874"/>
      <c r="Q281" s="3874"/>
      <c r="R281" s="3874"/>
      <c r="S281" s="3874"/>
      <c r="T281" s="3874"/>
      <c r="U281" s="3874"/>
      <c r="V281" s="3874"/>
      <c r="W281" s="3874"/>
      <c r="X281" s="3874"/>
      <c r="Y281" s="3874"/>
      <c r="Z281" s="3874"/>
      <c r="AA281" s="3874"/>
      <c r="AB281" s="3874"/>
      <c r="AC281" s="3874"/>
      <c r="AD281" s="3874"/>
      <c r="AE281" s="3874"/>
      <c r="AF281" s="3874"/>
      <c r="AG281" s="3874"/>
      <c r="AH281" s="3874"/>
      <c r="AI281" s="3874"/>
      <c r="AJ281" s="3874"/>
      <c r="AK281" s="3874"/>
      <c r="AL281" s="3874"/>
      <c r="AM281" s="3874"/>
      <c r="AN281" s="3874"/>
      <c r="AO281" s="3874"/>
      <c r="AP281" s="3874"/>
      <c r="AQ281" s="3874"/>
      <c r="AR281" s="3874"/>
      <c r="AS281" s="3874"/>
      <c r="AT281" s="3874"/>
      <c r="AU281" s="3874"/>
      <c r="AV281" s="3874"/>
      <c r="AW281" s="3874"/>
      <c r="AX281" s="3874"/>
      <c r="AY281" s="3874"/>
      <c r="AZ281" s="3874"/>
      <c r="BA281" s="3874"/>
      <c r="BB281" s="3874"/>
      <c r="BC281" s="3874"/>
      <c r="BD281" s="3874"/>
      <c r="BE281" s="3874"/>
      <c r="BF281" s="3874"/>
      <c r="BG281" s="3874"/>
      <c r="BH281" s="3874"/>
      <c r="BI281" s="3874"/>
      <c r="BJ281" s="3874"/>
      <c r="BK281" s="3874"/>
      <c r="BL281" s="3874"/>
      <c r="BM281" s="3874"/>
      <c r="BN281" s="3874"/>
      <c r="BO281" s="3874"/>
      <c r="BP281" s="3874"/>
      <c r="BQ281" s="3874"/>
      <c r="BR281" s="3874"/>
      <c r="BS281" s="3874"/>
      <c r="BT281" s="3874"/>
      <c r="BU281" s="3874"/>
      <c r="BV281" s="3874"/>
      <c r="BW281" s="3874"/>
      <c r="BX281" s="3874"/>
      <c r="BY281" s="3874"/>
      <c r="BZ281" s="3874"/>
      <c r="CA281" s="3874"/>
      <c r="CB281" s="3874"/>
      <c r="CC281" s="3874"/>
      <c r="CD281" s="3874"/>
      <c r="CE281" s="3874"/>
      <c r="CF281" s="3874"/>
      <c r="CG281" s="3874"/>
      <c r="CH281" s="3874"/>
      <c r="CI281" s="3874"/>
      <c r="CJ281" s="3874"/>
      <c r="CK281" s="3874"/>
      <c r="CL281" s="3874"/>
      <c r="CM281" s="3874"/>
      <c r="CN281" s="3874"/>
      <c r="CO281" s="3874"/>
      <c r="CP281" s="3874"/>
      <c r="CQ281" s="3874"/>
      <c r="CR281" s="3248" t="s">
        <v>1163</v>
      </c>
      <c r="CS281" s="3248"/>
      <c r="CT281" s="3248"/>
      <c r="CU281" s="3248"/>
      <c r="CV281" s="3248"/>
      <c r="CW281" s="3248"/>
      <c r="CX281" s="3248"/>
      <c r="CY281" s="3248"/>
      <c r="CZ281" s="3248"/>
      <c r="DA281" s="3248"/>
      <c r="DB281" s="3248"/>
      <c r="DC281" s="3248"/>
      <c r="DD281" s="3248"/>
      <c r="DE281" s="3248"/>
      <c r="DF281" s="3248">
        <f>ROW(DE166)</f>
        <v>166</v>
      </c>
      <c r="DG281" s="3248" t="s">
        <v>1124</v>
      </c>
      <c r="DH281" s="3248">
        <f>ROW(DE183)</f>
        <v>183</v>
      </c>
      <c r="DI281" s="3250" t="str">
        <f>B281</f>
        <v>DIVERS</v>
      </c>
      <c r="DJ281" s="3250"/>
      <c r="DK281" s="3250"/>
      <c r="DL281" s="3250"/>
      <c r="DM281" s="3250"/>
      <c r="DN281" s="3250"/>
      <c r="DO281" s="3251"/>
      <c r="DP281" s="564">
        <v>0</v>
      </c>
      <c r="DQ281" s="200">
        <v>0</v>
      </c>
      <c r="DR281" s="200">
        <v>0</v>
      </c>
      <c r="DS281" s="200">
        <v>0</v>
      </c>
      <c r="DT281" s="200">
        <v>0</v>
      </c>
      <c r="DU281" s="200">
        <v>0</v>
      </c>
      <c r="DV281" s="200">
        <v>0</v>
      </c>
      <c r="DW281" s="907"/>
    </row>
    <row r="282" spans="1:127" ht="21" customHeight="1">
      <c r="B282" s="3875"/>
      <c r="C282" s="3875"/>
      <c r="D282" s="3875"/>
      <c r="E282" s="3875"/>
      <c r="F282" s="3875"/>
      <c r="G282" s="3875"/>
      <c r="H282" s="3875"/>
      <c r="I282" s="3875"/>
      <c r="J282" s="3875"/>
      <c r="K282" s="3875"/>
      <c r="L282" s="3875"/>
      <c r="M282" s="3875"/>
      <c r="N282" s="3875"/>
      <c r="O282" s="3875"/>
      <c r="P282" s="3875"/>
      <c r="Q282" s="3875"/>
      <c r="R282" s="3875"/>
      <c r="S282" s="3875"/>
      <c r="T282" s="3875"/>
      <c r="U282" s="3875"/>
      <c r="V282" s="3875"/>
      <c r="W282" s="3875"/>
      <c r="X282" s="3875"/>
      <c r="Y282" s="3875"/>
      <c r="Z282" s="3875"/>
      <c r="AA282" s="3875"/>
      <c r="AB282" s="3875"/>
      <c r="AC282" s="3875"/>
      <c r="AD282" s="3875"/>
      <c r="AE282" s="3875"/>
      <c r="AF282" s="3875"/>
      <c r="AG282" s="3875"/>
      <c r="AH282" s="3875"/>
      <c r="AI282" s="3875"/>
      <c r="AJ282" s="3875"/>
      <c r="AK282" s="3875"/>
      <c r="AL282" s="3875"/>
      <c r="AM282" s="3875"/>
      <c r="AN282" s="3875"/>
      <c r="AO282" s="3875"/>
      <c r="AP282" s="3875"/>
      <c r="AQ282" s="3875"/>
      <c r="AR282" s="3875"/>
      <c r="AS282" s="3875"/>
      <c r="AT282" s="3875"/>
      <c r="AU282" s="3875"/>
      <c r="AV282" s="3875"/>
      <c r="AW282" s="3875"/>
      <c r="AX282" s="3875"/>
      <c r="AY282" s="3875"/>
      <c r="AZ282" s="3875"/>
      <c r="BA282" s="3875"/>
      <c r="BB282" s="3875"/>
      <c r="BC282" s="3875"/>
      <c r="BD282" s="3875"/>
      <c r="BE282" s="3875"/>
      <c r="BF282" s="3875"/>
      <c r="BG282" s="3875"/>
      <c r="BH282" s="3875"/>
      <c r="BI282" s="3875"/>
      <c r="BJ282" s="3875"/>
      <c r="BK282" s="3875"/>
      <c r="BL282" s="3875"/>
      <c r="BM282" s="3875"/>
      <c r="BN282" s="3875"/>
      <c r="BO282" s="3875"/>
      <c r="BP282" s="3875"/>
      <c r="BQ282" s="3875"/>
      <c r="BR282" s="3875"/>
      <c r="BS282" s="3875"/>
      <c r="BT282" s="3875"/>
      <c r="BU282" s="3875"/>
      <c r="BV282" s="3875"/>
      <c r="BW282" s="3875"/>
      <c r="BX282" s="3875"/>
      <c r="BY282" s="3875"/>
      <c r="BZ282" s="3875"/>
      <c r="CA282" s="3875"/>
      <c r="CB282" s="3875"/>
      <c r="CC282" s="3875"/>
      <c r="CD282" s="3875"/>
      <c r="CE282" s="3875"/>
      <c r="CF282" s="3875"/>
      <c r="CG282" s="3875"/>
      <c r="CH282" s="3875"/>
      <c r="CI282" s="3875"/>
      <c r="CJ282" s="3875"/>
      <c r="CK282" s="3875"/>
      <c r="CL282" s="3875"/>
      <c r="CM282" s="3875"/>
      <c r="CN282" s="3875"/>
      <c r="CO282" s="3875"/>
      <c r="CP282" s="3875"/>
      <c r="CQ282" s="3875"/>
      <c r="CR282" s="3249"/>
      <c r="CS282" s="3249"/>
      <c r="CT282" s="3249"/>
      <c r="CU282" s="3249"/>
      <c r="CV282" s="3249"/>
      <c r="CW282" s="3249"/>
      <c r="CX282" s="3249"/>
      <c r="CY282" s="3249"/>
      <c r="CZ282" s="3249"/>
      <c r="DA282" s="3249"/>
      <c r="DB282" s="3249"/>
      <c r="DC282" s="3249"/>
      <c r="DD282" s="3249"/>
      <c r="DE282" s="3249"/>
      <c r="DF282" s="3249"/>
      <c r="DG282" s="3249"/>
      <c r="DH282" s="3249"/>
      <c r="DI282" s="3252"/>
      <c r="DJ282" s="3252"/>
      <c r="DK282" s="3252"/>
      <c r="DL282" s="3252"/>
      <c r="DM282" s="3252"/>
      <c r="DN282" s="3252"/>
      <c r="DO282" s="3253"/>
      <c r="DP282" s="564">
        <v>0</v>
      </c>
      <c r="DQ282" s="200">
        <v>0</v>
      </c>
      <c r="DR282" s="200">
        <v>0</v>
      </c>
      <c r="DS282" s="200">
        <v>0</v>
      </c>
      <c r="DT282" s="200">
        <v>0</v>
      </c>
      <c r="DU282" s="200">
        <v>0</v>
      </c>
      <c r="DV282" s="200">
        <v>0</v>
      </c>
      <c r="DW282" s="907"/>
    </row>
    <row r="283" spans="1:127" ht="15.95" customHeight="1">
      <c r="B283" s="444" t="s">
        <v>1080</v>
      </c>
      <c r="C283" s="1108" t="s">
        <v>1076</v>
      </c>
      <c r="D283" s="1109"/>
      <c r="E283" s="1109"/>
      <c r="F283" s="1109"/>
      <c r="G283" s="1109"/>
      <c r="H283" s="1109"/>
      <c r="I283" s="1110" t="s">
        <v>1081</v>
      </c>
      <c r="J283" s="3185">
        <v>4</v>
      </c>
      <c r="K283" s="3185"/>
      <c r="L283" s="1109" t="s">
        <v>1082</v>
      </c>
      <c r="M283" s="1109"/>
      <c r="N283" s="1111"/>
      <c r="O283" s="1111"/>
      <c r="P283" s="3186">
        <v>20</v>
      </c>
      <c r="Q283" s="3186"/>
      <c r="R283" s="1109" t="s">
        <v>1083</v>
      </c>
      <c r="S283" s="1112"/>
      <c r="T283" s="1109"/>
      <c r="U283" s="1109"/>
      <c r="V283" s="1109"/>
      <c r="W283" s="1109"/>
      <c r="X283" s="1109"/>
      <c r="Y283" s="1109"/>
      <c r="Z283" s="1109"/>
      <c r="AA283" s="1109"/>
      <c r="AB283" s="1113"/>
      <c r="AC283" s="410"/>
      <c r="AD283" s="1108"/>
      <c r="AE283" s="1109"/>
      <c r="AF283" s="1109"/>
      <c r="AG283" s="1109"/>
      <c r="AH283" s="1109"/>
      <c r="AI283" s="1109"/>
      <c r="AJ283" s="1110" t="s">
        <v>1081</v>
      </c>
      <c r="AK283" s="3185">
        <v>6</v>
      </c>
      <c r="AL283" s="3185"/>
      <c r="AM283" s="1109" t="s">
        <v>1082</v>
      </c>
      <c r="AN283" s="1109"/>
      <c r="AO283" s="1111"/>
      <c r="AP283" s="1111"/>
      <c r="AQ283" s="3186">
        <v>20</v>
      </c>
      <c r="AR283" s="3186"/>
      <c r="AS283" s="1109" t="s">
        <v>1083</v>
      </c>
      <c r="AT283" s="1112"/>
      <c r="AU283" s="1109"/>
      <c r="AV283" s="1109"/>
      <c r="AW283" s="1109"/>
      <c r="AX283" s="1109"/>
      <c r="AY283" s="1109"/>
      <c r="AZ283" s="1109"/>
      <c r="BA283" s="1109"/>
      <c r="BB283" s="1109"/>
      <c r="BC283" s="1113"/>
      <c r="BD283" s="411"/>
      <c r="BE283" s="1108"/>
      <c r="BF283" s="1109"/>
      <c r="BG283" s="1109"/>
      <c r="BH283" s="1109"/>
      <c r="BI283" s="1109"/>
      <c r="BJ283" s="1109"/>
      <c r="BK283" s="1110" t="s">
        <v>1081</v>
      </c>
      <c r="BL283" s="3185">
        <v>6</v>
      </c>
      <c r="BM283" s="3185"/>
      <c r="BN283" s="1109" t="s">
        <v>1082</v>
      </c>
      <c r="BO283" s="1109"/>
      <c r="BP283" s="1111"/>
      <c r="BQ283" s="1111"/>
      <c r="BR283" s="3186">
        <v>20</v>
      </c>
      <c r="BS283" s="3186"/>
      <c r="BT283" s="1109" t="s">
        <v>1083</v>
      </c>
      <c r="BU283" s="1112"/>
      <c r="BV283" s="1109"/>
      <c r="BW283" s="1109"/>
      <c r="BX283" s="1109"/>
      <c r="BY283" s="1109"/>
      <c r="BZ283" s="1109"/>
      <c r="CA283" s="1109"/>
      <c r="CB283" s="1109"/>
      <c r="CC283" s="1109"/>
      <c r="CD283" s="1113"/>
      <c r="CE283" s="412"/>
      <c r="CF283" s="1108"/>
      <c r="CG283" s="1109"/>
      <c r="CH283" s="1109"/>
      <c r="CI283" s="1109"/>
      <c r="CJ283" s="1109"/>
      <c r="CK283" s="1109"/>
      <c r="CL283" s="1110" t="s">
        <v>1081</v>
      </c>
      <c r="CM283" s="3185">
        <v>4</v>
      </c>
      <c r="CN283" s="3185"/>
      <c r="CO283" s="1109" t="s">
        <v>1082</v>
      </c>
      <c r="CP283" s="1109"/>
      <c r="CQ283" s="1111"/>
      <c r="CR283" s="1111"/>
      <c r="CS283" s="3186">
        <v>20</v>
      </c>
      <c r="CT283" s="3186"/>
      <c r="CU283" s="1109" t="s">
        <v>1083</v>
      </c>
      <c r="CV283" s="1112"/>
      <c r="CW283" s="1109"/>
      <c r="CX283" s="1109"/>
      <c r="CY283" s="1109"/>
      <c r="CZ283" s="1109"/>
      <c r="DA283" s="1109"/>
      <c r="DB283" s="1109"/>
      <c r="DC283" s="1109"/>
      <c r="DD283" s="1109"/>
      <c r="DE283" s="1113"/>
      <c r="DF283" s="1114" t="s">
        <v>1084</v>
      </c>
      <c r="DG283" s="1115"/>
      <c r="DH283" s="1116"/>
      <c r="DI283" s="1116"/>
      <c r="DJ283" s="1117"/>
      <c r="DK283" s="1117"/>
      <c r="DL283" s="1117"/>
      <c r="DM283" s="1117"/>
      <c r="DN283" s="1117"/>
      <c r="DO283" s="1118"/>
      <c r="DP283" s="564">
        <v>0</v>
      </c>
      <c r="DQ283" s="200">
        <v>0</v>
      </c>
      <c r="DR283" s="200">
        <v>0</v>
      </c>
      <c r="DS283" s="200">
        <v>0</v>
      </c>
      <c r="DT283" s="200">
        <v>0</v>
      </c>
      <c r="DU283" s="200">
        <v>0</v>
      </c>
      <c r="DV283" s="200">
        <v>0</v>
      </c>
      <c r="DW283" s="907"/>
    </row>
    <row r="284" spans="1:127" ht="13.5" customHeight="1">
      <c r="B284" s="413" t="s">
        <v>205</v>
      </c>
      <c r="C284" s="414" t="s">
        <v>66</v>
      </c>
      <c r="D284" s="415" t="s">
        <v>77</v>
      </c>
      <c r="E284" s="414" t="s">
        <v>66</v>
      </c>
      <c r="F284" s="415" t="s">
        <v>77</v>
      </c>
      <c r="G284" s="414" t="s">
        <v>66</v>
      </c>
      <c r="H284" s="415" t="s">
        <v>77</v>
      </c>
      <c r="I284" s="414" t="s">
        <v>66</v>
      </c>
      <c r="J284" s="415" t="s">
        <v>77</v>
      </c>
      <c r="K284" s="414" t="s">
        <v>66</v>
      </c>
      <c r="L284" s="415" t="s">
        <v>77</v>
      </c>
      <c r="M284" s="414" t="s">
        <v>66</v>
      </c>
      <c r="N284" s="415" t="s">
        <v>77</v>
      </c>
      <c r="O284" s="414" t="s">
        <v>66</v>
      </c>
      <c r="P284" s="415" t="s">
        <v>77</v>
      </c>
      <c r="Q284" s="414" t="s">
        <v>66</v>
      </c>
      <c r="R284" s="415" t="s">
        <v>77</v>
      </c>
      <c r="S284" s="414" t="s">
        <v>66</v>
      </c>
      <c r="T284" s="415" t="s">
        <v>77</v>
      </c>
      <c r="U284" s="414" t="s">
        <v>66</v>
      </c>
      <c r="V284" s="415" t="s">
        <v>77</v>
      </c>
      <c r="W284" s="414" t="s">
        <v>66</v>
      </c>
      <c r="X284" s="415" t="s">
        <v>77</v>
      </c>
      <c r="Y284" s="414" t="s">
        <v>66</v>
      </c>
      <c r="Z284" s="415" t="s">
        <v>77</v>
      </c>
      <c r="AA284" s="414" t="s">
        <v>66</v>
      </c>
      <c r="AB284" s="416" t="s">
        <v>77</v>
      </c>
      <c r="AC284" s="410"/>
      <c r="AD284" s="417" t="s">
        <v>66</v>
      </c>
      <c r="AE284" s="415" t="s">
        <v>77</v>
      </c>
      <c r="AF284" s="418" t="s">
        <v>66</v>
      </c>
      <c r="AG284" s="415" t="s">
        <v>77</v>
      </c>
      <c r="AH284" s="418" t="s">
        <v>66</v>
      </c>
      <c r="AI284" s="415" t="s">
        <v>77</v>
      </c>
      <c r="AJ284" s="418" t="s">
        <v>66</v>
      </c>
      <c r="AK284" s="415" t="s">
        <v>77</v>
      </c>
      <c r="AL284" s="418" t="s">
        <v>66</v>
      </c>
      <c r="AM284" s="415" t="s">
        <v>77</v>
      </c>
      <c r="AN284" s="418" t="s">
        <v>66</v>
      </c>
      <c r="AO284" s="415" t="s">
        <v>77</v>
      </c>
      <c r="AP284" s="418" t="s">
        <v>66</v>
      </c>
      <c r="AQ284" s="415" t="s">
        <v>77</v>
      </c>
      <c r="AR284" s="418" t="s">
        <v>66</v>
      </c>
      <c r="AS284" s="415" t="s">
        <v>77</v>
      </c>
      <c r="AT284" s="418" t="s">
        <v>66</v>
      </c>
      <c r="AU284" s="415" t="s">
        <v>77</v>
      </c>
      <c r="AV284" s="418" t="s">
        <v>66</v>
      </c>
      <c r="AW284" s="415" t="s">
        <v>77</v>
      </c>
      <c r="AX284" s="418" t="s">
        <v>66</v>
      </c>
      <c r="AY284" s="415" t="s">
        <v>77</v>
      </c>
      <c r="AZ284" s="418" t="s">
        <v>66</v>
      </c>
      <c r="BA284" s="415" t="s">
        <v>77</v>
      </c>
      <c r="BB284" s="418" t="s">
        <v>66</v>
      </c>
      <c r="BC284" s="416" t="s">
        <v>77</v>
      </c>
      <c r="BD284" s="411"/>
      <c r="BE284" s="419" t="s">
        <v>66</v>
      </c>
      <c r="BF284" s="415" t="s">
        <v>77</v>
      </c>
      <c r="BG284" s="420" t="s">
        <v>66</v>
      </c>
      <c r="BH284" s="415" t="s">
        <v>77</v>
      </c>
      <c r="BI284" s="420" t="s">
        <v>66</v>
      </c>
      <c r="BJ284" s="415" t="s">
        <v>77</v>
      </c>
      <c r="BK284" s="420" t="s">
        <v>66</v>
      </c>
      <c r="BL284" s="415" t="s">
        <v>77</v>
      </c>
      <c r="BM284" s="420" t="s">
        <v>66</v>
      </c>
      <c r="BN284" s="415" t="s">
        <v>77</v>
      </c>
      <c r="BO284" s="420" t="s">
        <v>66</v>
      </c>
      <c r="BP284" s="415" t="s">
        <v>77</v>
      </c>
      <c r="BQ284" s="420" t="s">
        <v>66</v>
      </c>
      <c r="BR284" s="415" t="s">
        <v>77</v>
      </c>
      <c r="BS284" s="420" t="s">
        <v>66</v>
      </c>
      <c r="BT284" s="415" t="s">
        <v>77</v>
      </c>
      <c r="BU284" s="420" t="s">
        <v>66</v>
      </c>
      <c r="BV284" s="415" t="s">
        <v>77</v>
      </c>
      <c r="BW284" s="420" t="s">
        <v>66</v>
      </c>
      <c r="BX284" s="415" t="s">
        <v>77</v>
      </c>
      <c r="BY284" s="420" t="s">
        <v>66</v>
      </c>
      <c r="BZ284" s="415" t="s">
        <v>77</v>
      </c>
      <c r="CA284" s="420" t="s">
        <v>66</v>
      </c>
      <c r="CB284" s="415" t="s">
        <v>77</v>
      </c>
      <c r="CC284" s="420" t="s">
        <v>66</v>
      </c>
      <c r="CD284" s="416" t="s">
        <v>77</v>
      </c>
      <c r="CE284" s="412"/>
      <c r="CF284" s="421" t="s">
        <v>66</v>
      </c>
      <c r="CG284" s="415" t="s">
        <v>77</v>
      </c>
      <c r="CH284" s="422" t="s">
        <v>66</v>
      </c>
      <c r="CI284" s="415" t="s">
        <v>77</v>
      </c>
      <c r="CJ284" s="422" t="s">
        <v>66</v>
      </c>
      <c r="CK284" s="415" t="s">
        <v>77</v>
      </c>
      <c r="CL284" s="422" t="s">
        <v>66</v>
      </c>
      <c r="CM284" s="415" t="s">
        <v>77</v>
      </c>
      <c r="CN284" s="422" t="s">
        <v>66</v>
      </c>
      <c r="CO284" s="415" t="s">
        <v>77</v>
      </c>
      <c r="CP284" s="422" t="s">
        <v>66</v>
      </c>
      <c r="CQ284" s="415" t="s">
        <v>77</v>
      </c>
      <c r="CR284" s="422" t="s">
        <v>66</v>
      </c>
      <c r="CS284" s="415" t="s">
        <v>77</v>
      </c>
      <c r="CT284" s="422" t="s">
        <v>66</v>
      </c>
      <c r="CU284" s="415" t="s">
        <v>77</v>
      </c>
      <c r="CV284" s="422" t="s">
        <v>66</v>
      </c>
      <c r="CW284" s="415" t="s">
        <v>77</v>
      </c>
      <c r="CX284" s="422" t="s">
        <v>66</v>
      </c>
      <c r="CY284" s="415" t="s">
        <v>77</v>
      </c>
      <c r="CZ284" s="422" t="s">
        <v>66</v>
      </c>
      <c r="DA284" s="415" t="s">
        <v>77</v>
      </c>
      <c r="DB284" s="422" t="s">
        <v>66</v>
      </c>
      <c r="DC284" s="415" t="s">
        <v>77</v>
      </c>
      <c r="DD284" s="422" t="s">
        <v>66</v>
      </c>
      <c r="DE284" s="416" t="s">
        <v>77</v>
      </c>
      <c r="DF284" s="1119" t="s">
        <v>922</v>
      </c>
      <c r="DG284" s="1120"/>
      <c r="DH284" s="1120"/>
      <c r="DI284" s="1120"/>
      <c r="DJ284" s="1120"/>
      <c r="DK284" s="1120"/>
      <c r="DL284" s="1120"/>
      <c r="DM284" s="1120"/>
      <c r="DN284" s="1120"/>
      <c r="DO284" s="1121"/>
      <c r="DP284" s="564">
        <v>0</v>
      </c>
      <c r="DQ284" s="200">
        <v>0</v>
      </c>
      <c r="DR284" s="200">
        <v>0</v>
      </c>
      <c r="DS284" s="200">
        <v>0</v>
      </c>
      <c r="DT284" s="200">
        <v>0</v>
      </c>
      <c r="DU284" s="200">
        <v>0</v>
      </c>
      <c r="DV284" s="200">
        <v>0</v>
      </c>
      <c r="DW284" s="907"/>
    </row>
    <row r="285" spans="1:127" ht="15.95" customHeight="1">
      <c r="B285" s="3190" t="s">
        <v>1085</v>
      </c>
      <c r="C285" s="448">
        <f t="shared" ref="C285:AH285" si="141">SUM(C166:C183)</f>
        <v>0</v>
      </c>
      <c r="D285" s="449">
        <f t="shared" si="141"/>
        <v>0</v>
      </c>
      <c r="E285" s="448">
        <f t="shared" si="141"/>
        <v>11</v>
      </c>
      <c r="F285" s="449">
        <f t="shared" si="141"/>
        <v>3</v>
      </c>
      <c r="G285" s="448">
        <f t="shared" si="141"/>
        <v>0</v>
      </c>
      <c r="H285" s="449">
        <f t="shared" si="141"/>
        <v>0</v>
      </c>
      <c r="I285" s="448">
        <f t="shared" si="141"/>
        <v>0</v>
      </c>
      <c r="J285" s="449">
        <f t="shared" si="141"/>
        <v>0</v>
      </c>
      <c r="K285" s="448">
        <f t="shared" si="141"/>
        <v>0</v>
      </c>
      <c r="L285" s="449">
        <f t="shared" si="141"/>
        <v>0</v>
      </c>
      <c r="M285" s="448">
        <f t="shared" si="141"/>
        <v>0</v>
      </c>
      <c r="N285" s="449">
        <f t="shared" si="141"/>
        <v>0</v>
      </c>
      <c r="O285" s="448">
        <f t="shared" si="141"/>
        <v>0</v>
      </c>
      <c r="P285" s="449">
        <f t="shared" si="141"/>
        <v>0</v>
      </c>
      <c r="Q285" s="448">
        <f t="shared" si="141"/>
        <v>0</v>
      </c>
      <c r="R285" s="449">
        <f t="shared" si="141"/>
        <v>0</v>
      </c>
      <c r="S285" s="448">
        <f t="shared" si="141"/>
        <v>0</v>
      </c>
      <c r="T285" s="449">
        <f t="shared" si="141"/>
        <v>0</v>
      </c>
      <c r="U285" s="448">
        <f t="shared" si="141"/>
        <v>0</v>
      </c>
      <c r="V285" s="449">
        <f t="shared" si="141"/>
        <v>0</v>
      </c>
      <c r="W285" s="448">
        <f t="shared" si="141"/>
        <v>0</v>
      </c>
      <c r="X285" s="449">
        <f t="shared" si="141"/>
        <v>0</v>
      </c>
      <c r="Y285" s="448">
        <f t="shared" si="141"/>
        <v>0</v>
      </c>
      <c r="Z285" s="449">
        <f t="shared" si="141"/>
        <v>0</v>
      </c>
      <c r="AA285" s="448">
        <f t="shared" si="141"/>
        <v>0</v>
      </c>
      <c r="AB285" s="449">
        <f t="shared" si="141"/>
        <v>0</v>
      </c>
      <c r="AC285" s="410">
        <f t="shared" si="141"/>
        <v>0</v>
      </c>
      <c r="AD285" s="450">
        <f t="shared" si="141"/>
        <v>0</v>
      </c>
      <c r="AE285" s="449">
        <f t="shared" si="141"/>
        <v>0</v>
      </c>
      <c r="AF285" s="450">
        <f t="shared" si="141"/>
        <v>0</v>
      </c>
      <c r="AG285" s="449">
        <f t="shared" si="141"/>
        <v>0</v>
      </c>
      <c r="AH285" s="450">
        <f t="shared" si="141"/>
        <v>0</v>
      </c>
      <c r="AI285" s="449">
        <f t="shared" ref="AI285:CT285" si="142">SUM(AI166:AI183)</f>
        <v>0</v>
      </c>
      <c r="AJ285" s="450">
        <f t="shared" si="142"/>
        <v>0</v>
      </c>
      <c r="AK285" s="449">
        <f t="shared" si="142"/>
        <v>0</v>
      </c>
      <c r="AL285" s="450">
        <f t="shared" si="142"/>
        <v>0</v>
      </c>
      <c r="AM285" s="449">
        <f t="shared" si="142"/>
        <v>0</v>
      </c>
      <c r="AN285" s="450">
        <f t="shared" si="142"/>
        <v>0</v>
      </c>
      <c r="AO285" s="449">
        <f t="shared" si="142"/>
        <v>0</v>
      </c>
      <c r="AP285" s="450">
        <f t="shared" si="142"/>
        <v>0</v>
      </c>
      <c r="AQ285" s="449">
        <f t="shared" si="142"/>
        <v>0</v>
      </c>
      <c r="AR285" s="450">
        <f t="shared" si="142"/>
        <v>0</v>
      </c>
      <c r="AS285" s="449">
        <f t="shared" si="142"/>
        <v>0</v>
      </c>
      <c r="AT285" s="450">
        <f t="shared" si="142"/>
        <v>0</v>
      </c>
      <c r="AU285" s="449">
        <f t="shared" si="142"/>
        <v>0</v>
      </c>
      <c r="AV285" s="450">
        <f t="shared" si="142"/>
        <v>0</v>
      </c>
      <c r="AW285" s="449">
        <f t="shared" si="142"/>
        <v>0</v>
      </c>
      <c r="AX285" s="450">
        <f t="shared" si="142"/>
        <v>0</v>
      </c>
      <c r="AY285" s="449">
        <f t="shared" si="142"/>
        <v>0</v>
      </c>
      <c r="AZ285" s="450">
        <f t="shared" si="142"/>
        <v>0</v>
      </c>
      <c r="BA285" s="449">
        <f t="shared" si="142"/>
        <v>0</v>
      </c>
      <c r="BB285" s="450">
        <f t="shared" si="142"/>
        <v>0</v>
      </c>
      <c r="BC285" s="449">
        <f t="shared" si="142"/>
        <v>0</v>
      </c>
      <c r="BD285" s="411">
        <f t="shared" si="142"/>
        <v>0</v>
      </c>
      <c r="BE285" s="451">
        <f t="shared" si="142"/>
        <v>0</v>
      </c>
      <c r="BF285" s="449">
        <f t="shared" si="142"/>
        <v>0</v>
      </c>
      <c r="BG285" s="451">
        <f t="shared" si="142"/>
        <v>0</v>
      </c>
      <c r="BH285" s="449">
        <f t="shared" si="142"/>
        <v>0</v>
      </c>
      <c r="BI285" s="451">
        <f t="shared" si="142"/>
        <v>0</v>
      </c>
      <c r="BJ285" s="449">
        <f t="shared" si="142"/>
        <v>0</v>
      </c>
      <c r="BK285" s="451">
        <f t="shared" si="142"/>
        <v>0</v>
      </c>
      <c r="BL285" s="449">
        <f t="shared" si="142"/>
        <v>0</v>
      </c>
      <c r="BM285" s="451">
        <f t="shared" si="142"/>
        <v>0</v>
      </c>
      <c r="BN285" s="449">
        <f t="shared" si="142"/>
        <v>0</v>
      </c>
      <c r="BO285" s="451">
        <f t="shared" si="142"/>
        <v>0</v>
      </c>
      <c r="BP285" s="449">
        <f t="shared" si="142"/>
        <v>0</v>
      </c>
      <c r="BQ285" s="451">
        <f t="shared" si="142"/>
        <v>0</v>
      </c>
      <c r="BR285" s="449">
        <f t="shared" si="142"/>
        <v>0</v>
      </c>
      <c r="BS285" s="451">
        <f t="shared" si="142"/>
        <v>0</v>
      </c>
      <c r="BT285" s="449">
        <f t="shared" si="142"/>
        <v>0</v>
      </c>
      <c r="BU285" s="451">
        <f t="shared" si="142"/>
        <v>0</v>
      </c>
      <c r="BV285" s="449">
        <f t="shared" si="142"/>
        <v>0</v>
      </c>
      <c r="BW285" s="451">
        <f t="shared" si="142"/>
        <v>0</v>
      </c>
      <c r="BX285" s="449">
        <f t="shared" si="142"/>
        <v>0</v>
      </c>
      <c r="BY285" s="451">
        <f t="shared" si="142"/>
        <v>0</v>
      </c>
      <c r="BZ285" s="449">
        <f t="shared" si="142"/>
        <v>0</v>
      </c>
      <c r="CA285" s="451">
        <f t="shared" si="142"/>
        <v>0</v>
      </c>
      <c r="CB285" s="449">
        <f t="shared" si="142"/>
        <v>0</v>
      </c>
      <c r="CC285" s="451">
        <f t="shared" si="142"/>
        <v>0</v>
      </c>
      <c r="CD285" s="449">
        <f t="shared" si="142"/>
        <v>0</v>
      </c>
      <c r="CE285" s="412">
        <f t="shared" si="142"/>
        <v>0</v>
      </c>
      <c r="CF285" s="452">
        <f t="shared" si="142"/>
        <v>0</v>
      </c>
      <c r="CG285" s="449">
        <f t="shared" si="142"/>
        <v>0</v>
      </c>
      <c r="CH285" s="452">
        <f t="shared" si="142"/>
        <v>0</v>
      </c>
      <c r="CI285" s="449">
        <f t="shared" si="142"/>
        <v>0</v>
      </c>
      <c r="CJ285" s="452">
        <f t="shared" si="142"/>
        <v>0</v>
      </c>
      <c r="CK285" s="449">
        <f t="shared" si="142"/>
        <v>0</v>
      </c>
      <c r="CL285" s="452">
        <f t="shared" si="142"/>
        <v>8</v>
      </c>
      <c r="CM285" s="449">
        <f t="shared" si="142"/>
        <v>0</v>
      </c>
      <c r="CN285" s="452">
        <f t="shared" si="142"/>
        <v>0</v>
      </c>
      <c r="CO285" s="449">
        <f t="shared" si="142"/>
        <v>0</v>
      </c>
      <c r="CP285" s="452">
        <f t="shared" si="142"/>
        <v>0</v>
      </c>
      <c r="CQ285" s="449">
        <f t="shared" si="142"/>
        <v>0</v>
      </c>
      <c r="CR285" s="452">
        <f t="shared" si="142"/>
        <v>0</v>
      </c>
      <c r="CS285" s="449">
        <f t="shared" si="142"/>
        <v>0</v>
      </c>
      <c r="CT285" s="452">
        <f t="shared" si="142"/>
        <v>0</v>
      </c>
      <c r="CU285" s="449">
        <f t="shared" ref="CU285:DE285" si="143">SUM(CU166:CU183)</f>
        <v>0</v>
      </c>
      <c r="CV285" s="452">
        <f t="shared" si="143"/>
        <v>0</v>
      </c>
      <c r="CW285" s="449">
        <f t="shared" si="143"/>
        <v>0</v>
      </c>
      <c r="CX285" s="452">
        <f t="shared" si="143"/>
        <v>0</v>
      </c>
      <c r="CY285" s="449">
        <f t="shared" si="143"/>
        <v>0</v>
      </c>
      <c r="CZ285" s="452">
        <f t="shared" si="143"/>
        <v>0</v>
      </c>
      <c r="DA285" s="449">
        <f t="shared" si="143"/>
        <v>0</v>
      </c>
      <c r="DB285" s="452">
        <f t="shared" si="143"/>
        <v>0</v>
      </c>
      <c r="DC285" s="449">
        <f t="shared" si="143"/>
        <v>0</v>
      </c>
      <c r="DD285" s="452">
        <f t="shared" si="143"/>
        <v>0</v>
      </c>
      <c r="DE285" s="449">
        <f t="shared" si="143"/>
        <v>0</v>
      </c>
      <c r="DF285" s="3192" t="s">
        <v>1086</v>
      </c>
      <c r="DG285" s="3193"/>
      <c r="DH285" s="3193"/>
      <c r="DI285" s="3193"/>
      <c r="DJ285" s="3193"/>
      <c r="DK285" s="3193"/>
      <c r="DL285" s="3193"/>
      <c r="DM285" s="657"/>
      <c r="DN285" s="657"/>
      <c r="DO285" s="1122"/>
      <c r="DP285" s="564">
        <v>0</v>
      </c>
      <c r="DQ285" s="200">
        <v>0</v>
      </c>
      <c r="DR285" s="200">
        <v>0</v>
      </c>
      <c r="DS285" s="200">
        <v>0</v>
      </c>
      <c r="DT285" s="200">
        <v>0</v>
      </c>
      <c r="DU285" s="200">
        <v>0</v>
      </c>
      <c r="DV285" s="200">
        <v>0</v>
      </c>
      <c r="DW285" s="907"/>
    </row>
    <row r="286" spans="1:127" ht="15.95" customHeight="1">
      <c r="B286" s="3191"/>
      <c r="C286" s="1133">
        <f>SUM(C285:D285)</f>
        <v>0</v>
      </c>
      <c r="D286" s="454" t="str">
        <f>IF(C286&gt;0,"fois","")</f>
        <v/>
      </c>
      <c r="E286" s="1133">
        <f>SUM(E285:F285)</f>
        <v>14</v>
      </c>
      <c r="F286" s="454" t="str">
        <f>IF(E286&gt;0,"fois","")</f>
        <v>fois</v>
      </c>
      <c r="G286" s="1133">
        <f>SUM(G285:H285)</f>
        <v>0</v>
      </c>
      <c r="H286" s="454" t="str">
        <f>IF(G286&gt;0,"fois","")</f>
        <v/>
      </c>
      <c r="I286" s="1133">
        <f>SUM(I285:J285)</f>
        <v>0</v>
      </c>
      <c r="J286" s="454" t="str">
        <f>IF(I286&gt;0,"fois","")</f>
        <v/>
      </c>
      <c r="K286" s="1133">
        <f>SUM(K285:L285)</f>
        <v>0</v>
      </c>
      <c r="L286" s="454" t="str">
        <f>IF(K286&gt;0,"fois","")</f>
        <v/>
      </c>
      <c r="M286" s="1133">
        <f>SUM(M285:N285)</f>
        <v>0</v>
      </c>
      <c r="N286" s="454" t="str">
        <f>IF(M286&gt;0,"fois","")</f>
        <v/>
      </c>
      <c r="O286" s="1133">
        <f>SUM(O285:P285)</f>
        <v>0</v>
      </c>
      <c r="P286" s="454" t="str">
        <f>IF(O286&gt;0,"fois","")</f>
        <v/>
      </c>
      <c r="Q286" s="1133">
        <f>SUM(Q285:R285)</f>
        <v>0</v>
      </c>
      <c r="R286" s="454" t="str">
        <f>IF(Q286&gt;0,"fois","")</f>
        <v/>
      </c>
      <c r="S286" s="1133">
        <f>SUM(S285:T285)</f>
        <v>0</v>
      </c>
      <c r="T286" s="454" t="str">
        <f>IF(S286&gt;0,"fois","")</f>
        <v/>
      </c>
      <c r="U286" s="1133">
        <f>SUM(U285:V285)</f>
        <v>0</v>
      </c>
      <c r="V286" s="454" t="str">
        <f>IF(U286&gt;0,"fois","")</f>
        <v/>
      </c>
      <c r="W286" s="1133">
        <f>SUM(W285:X285)</f>
        <v>0</v>
      </c>
      <c r="X286" s="454" t="str">
        <f>IF(W286&gt;0,"fois","")</f>
        <v/>
      </c>
      <c r="Y286" s="1133">
        <f>SUM(Y285:Z285)</f>
        <v>0</v>
      </c>
      <c r="Z286" s="454" t="str">
        <f>IF(Y286&gt;0,"fois","")</f>
        <v/>
      </c>
      <c r="AA286" s="1133">
        <f>SUM(AA285:AB285)</f>
        <v>0</v>
      </c>
      <c r="AB286" s="454" t="str">
        <f>IF(AA286&gt;0,"fois","")</f>
        <v/>
      </c>
      <c r="AC286" s="410"/>
      <c r="AD286" s="1133">
        <f>SUM(AD285:AE285)</f>
        <v>0</v>
      </c>
      <c r="AE286" s="454" t="str">
        <f>IF(AD286&gt;0,"fois","")</f>
        <v/>
      </c>
      <c r="AF286" s="1133">
        <f>SUM(AF285:AG285)</f>
        <v>0</v>
      </c>
      <c r="AG286" s="454" t="str">
        <f>IF(AF286&gt;0,"fois","")</f>
        <v/>
      </c>
      <c r="AH286" s="1133">
        <f>SUM(AH285:AI285)</f>
        <v>0</v>
      </c>
      <c r="AI286" s="454" t="str">
        <f>IF(AH286&gt;0,"fois","")</f>
        <v/>
      </c>
      <c r="AJ286" s="1133">
        <f>SUM(AJ285:AK285)</f>
        <v>0</v>
      </c>
      <c r="AK286" s="454" t="str">
        <f>IF(AJ286&gt;0,"fois","")</f>
        <v/>
      </c>
      <c r="AL286" s="1133">
        <f>SUM(AL285:AM285)</f>
        <v>0</v>
      </c>
      <c r="AM286" s="454" t="str">
        <f>IF(AL286&gt;0,"fois","")</f>
        <v/>
      </c>
      <c r="AN286" s="1133">
        <f>SUM(AN285:AO285)</f>
        <v>0</v>
      </c>
      <c r="AO286" s="454" t="str">
        <f>IF(AN286&gt;0,"fois","")</f>
        <v/>
      </c>
      <c r="AP286" s="1133">
        <f>SUM(AP285:AQ285)</f>
        <v>0</v>
      </c>
      <c r="AQ286" s="454" t="str">
        <f>IF(AP286&gt;0,"fois","")</f>
        <v/>
      </c>
      <c r="AR286" s="1133">
        <f>SUM(AR285:AS285)</f>
        <v>0</v>
      </c>
      <c r="AS286" s="454" t="str">
        <f>IF(AR286&gt;0,"fois","")</f>
        <v/>
      </c>
      <c r="AT286" s="1133">
        <f>SUM(AT285:AU285)</f>
        <v>0</v>
      </c>
      <c r="AU286" s="454" t="str">
        <f>IF(AT286&gt;0,"fois","")</f>
        <v/>
      </c>
      <c r="AV286" s="1133">
        <f>SUM(AV285:AW285)</f>
        <v>0</v>
      </c>
      <c r="AW286" s="454" t="str">
        <f>IF(AV286&gt;0,"fois","")</f>
        <v/>
      </c>
      <c r="AX286" s="1133">
        <f>SUM(AX285:AY285)</f>
        <v>0</v>
      </c>
      <c r="AY286" s="454" t="str">
        <f>IF(AX286&gt;0,"fois","")</f>
        <v/>
      </c>
      <c r="AZ286" s="1133">
        <f>SUM(AZ285:BA285)</f>
        <v>0</v>
      </c>
      <c r="BA286" s="454" t="str">
        <f>IF(AZ286&gt;0,"fois","")</f>
        <v/>
      </c>
      <c r="BB286" s="1133">
        <f>SUM(BB285:BC285)</f>
        <v>0</v>
      </c>
      <c r="BC286" s="454" t="str">
        <f>IF(BB286&gt;0,"fois","")</f>
        <v/>
      </c>
      <c r="BD286" s="411"/>
      <c r="BE286" s="1133">
        <f>SUM(BE285:BF285)</f>
        <v>0</v>
      </c>
      <c r="BF286" s="454" t="str">
        <f>IF(BE286&gt;0,"fois","")</f>
        <v/>
      </c>
      <c r="BG286" s="1133">
        <f>SUM(BG285:BH285)</f>
        <v>0</v>
      </c>
      <c r="BH286" s="454" t="str">
        <f>IF(BG286&gt;0,"fois","")</f>
        <v/>
      </c>
      <c r="BI286" s="1133">
        <f>SUM(BI285:BJ285)</f>
        <v>0</v>
      </c>
      <c r="BJ286" s="454" t="str">
        <f>IF(BI286&gt;0,"fois","")</f>
        <v/>
      </c>
      <c r="BK286" s="1133">
        <f>SUM(BK285:BL285)</f>
        <v>0</v>
      </c>
      <c r="BL286" s="454" t="str">
        <f>IF(BK286&gt;0,"fois","")</f>
        <v/>
      </c>
      <c r="BM286" s="1133">
        <f>SUM(BM285:BN285)</f>
        <v>0</v>
      </c>
      <c r="BN286" s="454" t="str">
        <f>IF(BM286&gt;0,"fois","")</f>
        <v/>
      </c>
      <c r="BO286" s="1133">
        <f>SUM(BO285:BP285)</f>
        <v>0</v>
      </c>
      <c r="BP286" s="454" t="str">
        <f>IF(BO286&gt;0,"fois","")</f>
        <v/>
      </c>
      <c r="BQ286" s="1133">
        <f>SUM(BQ285:BR285)</f>
        <v>0</v>
      </c>
      <c r="BR286" s="454" t="str">
        <f>IF(BQ286&gt;0,"fois","")</f>
        <v/>
      </c>
      <c r="BS286" s="1133">
        <f>SUM(BS285:BT285)</f>
        <v>0</v>
      </c>
      <c r="BT286" s="454" t="str">
        <f>IF(BS286&gt;0,"fois","")</f>
        <v/>
      </c>
      <c r="BU286" s="1133">
        <f>SUM(BU285:BV285)</f>
        <v>0</v>
      </c>
      <c r="BV286" s="454" t="str">
        <f>IF(BU286&gt;0,"fois","")</f>
        <v/>
      </c>
      <c r="BW286" s="1133">
        <f>SUM(BW285:BX285)</f>
        <v>0</v>
      </c>
      <c r="BX286" s="454" t="str">
        <f>IF(BW286&gt;0,"fois","")</f>
        <v/>
      </c>
      <c r="BY286" s="1133">
        <f>SUM(BY285:BZ285)</f>
        <v>0</v>
      </c>
      <c r="BZ286" s="454" t="str">
        <f>IF(BY286&gt;0,"fois","")</f>
        <v/>
      </c>
      <c r="CA286" s="1133">
        <f>SUM(CA285:CB285)</f>
        <v>0</v>
      </c>
      <c r="CB286" s="454" t="str">
        <f>IF(CA286&gt;0,"fois","")</f>
        <v/>
      </c>
      <c r="CC286" s="1133">
        <f>SUM(CC285:CD285)</f>
        <v>0</v>
      </c>
      <c r="CD286" s="454" t="str">
        <f>IF(CC286&gt;0,"fois","")</f>
        <v/>
      </c>
      <c r="CE286" s="412"/>
      <c r="CF286" s="1133">
        <f>SUM(CF285:CG285)</f>
        <v>0</v>
      </c>
      <c r="CG286" s="454" t="str">
        <f>IF(CF286&gt;0,"fois","")</f>
        <v/>
      </c>
      <c r="CH286" s="1133">
        <f>SUM(CH285:CI285)</f>
        <v>0</v>
      </c>
      <c r="CI286" s="454" t="str">
        <f>IF(CH286&gt;0,"fois","")</f>
        <v/>
      </c>
      <c r="CJ286" s="1133">
        <f>SUM(CJ285:CK285)</f>
        <v>0</v>
      </c>
      <c r="CK286" s="454" t="str">
        <f>IF(CJ286&gt;0,"fois","")</f>
        <v/>
      </c>
      <c r="CL286" s="1133">
        <f>SUM(CL285:CM285)</f>
        <v>8</v>
      </c>
      <c r="CM286" s="454" t="str">
        <f>IF(CL286&gt;0,"fois","")</f>
        <v>fois</v>
      </c>
      <c r="CN286" s="1133">
        <f>SUM(CN285:CO285)</f>
        <v>0</v>
      </c>
      <c r="CO286" s="454" t="str">
        <f>IF(CN286&gt;0,"fois","")</f>
        <v/>
      </c>
      <c r="CP286" s="1133">
        <f>SUM(CP285:CQ285)</f>
        <v>0</v>
      </c>
      <c r="CQ286" s="454" t="str">
        <f>IF(CP286&gt;0,"fois","")</f>
        <v/>
      </c>
      <c r="CR286" s="1133">
        <f>SUM(CR285:CS285)</f>
        <v>0</v>
      </c>
      <c r="CS286" s="454" t="str">
        <f>IF(CR286&gt;0,"fois","")</f>
        <v/>
      </c>
      <c r="CT286" s="1133">
        <f>SUM(CT285:CU285)</f>
        <v>0</v>
      </c>
      <c r="CU286" s="454" t="str">
        <f>IF(CT286&gt;0,"fois","")</f>
        <v/>
      </c>
      <c r="CV286" s="1133">
        <f>SUM(CV285:CW285)</f>
        <v>0</v>
      </c>
      <c r="CW286" s="454" t="str">
        <f>IF(CV286&gt;0,"fois","")</f>
        <v/>
      </c>
      <c r="CX286" s="1133">
        <f>SUM(CX285:CY285)</f>
        <v>0</v>
      </c>
      <c r="CY286" s="454" t="str">
        <f>IF(CX286&gt;0,"fois","")</f>
        <v/>
      </c>
      <c r="CZ286" s="1133">
        <f>SUM(CZ285:DA285)</f>
        <v>0</v>
      </c>
      <c r="DA286" s="454" t="str">
        <f>IF(CZ286&gt;0,"fois","")</f>
        <v/>
      </c>
      <c r="DB286" s="1133">
        <f>SUM(DB285:DC285)</f>
        <v>0</v>
      </c>
      <c r="DC286" s="454" t="str">
        <f>IF(DB286&gt;0,"fois","")</f>
        <v/>
      </c>
      <c r="DD286" s="1133">
        <f>SUM(DD285:DE285)</f>
        <v>0</v>
      </c>
      <c r="DE286" s="454" t="str">
        <f>IF(DD286&gt;0,"fois","")</f>
        <v/>
      </c>
      <c r="DF286" s="3194"/>
      <c r="DG286" s="3195"/>
      <c r="DH286" s="3195"/>
      <c r="DI286" s="3195"/>
      <c r="DJ286" s="3195"/>
      <c r="DK286" s="3195"/>
      <c r="DL286" s="3195"/>
      <c r="DM286" s="658"/>
      <c r="DN286" s="658"/>
      <c r="DO286" s="1123"/>
      <c r="DP286" s="564">
        <v>0</v>
      </c>
      <c r="DQ286" s="200">
        <v>0</v>
      </c>
      <c r="DR286" s="200">
        <v>0</v>
      </c>
      <c r="DS286" s="200">
        <v>0</v>
      </c>
      <c r="DT286" s="200">
        <v>0</v>
      </c>
      <c r="DU286" s="200">
        <v>0</v>
      </c>
      <c r="DV286" s="200">
        <v>0</v>
      </c>
      <c r="DW286" s="907"/>
    </row>
    <row r="287" spans="1:127" ht="15.95" customHeight="1">
      <c r="B287" s="456" t="s">
        <v>1087</v>
      </c>
      <c r="C287" s="3238" t="str">
        <f>IF(SUM(C285:D285)&lt;=I290,"OK","Trop")</f>
        <v>OK</v>
      </c>
      <c r="D287" s="3239"/>
      <c r="E287" s="3238" t="str">
        <f>IF(SUM(E285:F285)&lt;=I290,"OK","Trop")</f>
        <v>Trop</v>
      </c>
      <c r="F287" s="3239"/>
      <c r="G287" s="3238" t="str">
        <f>IF(SUM(G285:H285)&lt;=I290,"OK","Trop")</f>
        <v>OK</v>
      </c>
      <c r="H287" s="3239"/>
      <c r="I287" s="3238" t="str">
        <f>IF(SUM(I285:J285)&lt;=I290,"OK","Trop")</f>
        <v>OK</v>
      </c>
      <c r="J287" s="3239"/>
      <c r="K287" s="3238" t="str">
        <f>IF(SUM(K285:L285)&lt;=I290,"OK","Trop")</f>
        <v>OK</v>
      </c>
      <c r="L287" s="3239"/>
      <c r="M287" s="3238" t="str">
        <f>IF(SUM(M285:N285)&lt;=I290,"OK","Trop")</f>
        <v>OK</v>
      </c>
      <c r="N287" s="3239"/>
      <c r="O287" s="3238" t="str">
        <f>IF(SUM(O285:P285)&lt;=I290,"OK","Trop")</f>
        <v>OK</v>
      </c>
      <c r="P287" s="3239"/>
      <c r="Q287" s="3238" t="str">
        <f>IF(SUM(Q285:R285)&lt;=I290,"OK","Trop")</f>
        <v>OK</v>
      </c>
      <c r="R287" s="3239"/>
      <c r="S287" s="3238" t="str">
        <f>IF(SUM(S285:T285)&lt;=I290,"OK","Trop")</f>
        <v>OK</v>
      </c>
      <c r="T287" s="3239"/>
      <c r="U287" s="3238" t="str">
        <f>IF(SUM(U285:V285)&lt;=I290,"OK","Trop")</f>
        <v>OK</v>
      </c>
      <c r="V287" s="3239"/>
      <c r="W287" s="3238" t="str">
        <f>IF(SUM(W285:X285)&lt;=I290,"OK","Trop")</f>
        <v>OK</v>
      </c>
      <c r="X287" s="3239"/>
      <c r="Y287" s="3238" t="str">
        <f>IF(SUM(Y285:Z285)&lt;=I290,"OK","Trop")</f>
        <v>OK</v>
      </c>
      <c r="Z287" s="3239"/>
      <c r="AA287" s="3238" t="str">
        <f>IF(SUM(AA285:AB285)&lt;=I290,"OK","Trop")</f>
        <v>OK</v>
      </c>
      <c r="AB287" s="3239"/>
      <c r="AC287" s="410"/>
      <c r="AD287" s="3238" t="str">
        <f>IF(SUM(AD285:AE285)&lt;=AJ290,"OK","Trop")</f>
        <v>OK</v>
      </c>
      <c r="AE287" s="3239"/>
      <c r="AF287" s="3238" t="str">
        <f>IF(SUM(AF285:AG285)&lt;=AJ290,"OK","Trop")</f>
        <v>OK</v>
      </c>
      <c r="AG287" s="3239"/>
      <c r="AH287" s="3238" t="str">
        <f>IF(SUM(AH285:AI285)&lt;=AJ290,"OK","Trop")</f>
        <v>OK</v>
      </c>
      <c r="AI287" s="3239"/>
      <c r="AJ287" s="3238" t="str">
        <f>IF(SUM(AJ285:AK285)&lt;=AJ290,"OK","Trop")</f>
        <v>OK</v>
      </c>
      <c r="AK287" s="3239"/>
      <c r="AL287" s="3238" t="str">
        <f>IF(SUM(AL285:AM285)&lt;=AJ290,"OK","Trop")</f>
        <v>OK</v>
      </c>
      <c r="AM287" s="3239"/>
      <c r="AN287" s="3238" t="str">
        <f>IF(SUM(AN285:AO285)&lt;=AJ290,"OK","Trop")</f>
        <v>OK</v>
      </c>
      <c r="AO287" s="3239"/>
      <c r="AP287" s="3238" t="str">
        <f>IF(SUM(AP285:AQ285)&lt;=AJ290,"OK","Trop")</f>
        <v>OK</v>
      </c>
      <c r="AQ287" s="3239"/>
      <c r="AR287" s="3238" t="str">
        <f>IF(SUM(AR285:AS285)&lt;=AJ290,"OK","Trop")</f>
        <v>OK</v>
      </c>
      <c r="AS287" s="3239"/>
      <c r="AT287" s="3238" t="str">
        <f>IF(SUM(AT285:AU285)&lt;=AJ290,"OK","Trop")</f>
        <v>OK</v>
      </c>
      <c r="AU287" s="3239"/>
      <c r="AV287" s="3238" t="str">
        <f>IF(SUM(AV285:AW285)&lt;=AJ290,"OK","Trop")</f>
        <v>OK</v>
      </c>
      <c r="AW287" s="3239"/>
      <c r="AX287" s="3238" t="str">
        <f>IF(SUM(AX285:AY285)&lt;=AJ290,"OK","Trop")</f>
        <v>OK</v>
      </c>
      <c r="AY287" s="3239"/>
      <c r="AZ287" s="3238" t="str">
        <f>IF(SUM(AZ285:BA285)&lt;=AJ290,"OK","Trop")</f>
        <v>OK</v>
      </c>
      <c r="BA287" s="3239"/>
      <c r="BB287" s="3238" t="str">
        <f>IF(SUM(BB285:BC285)&lt;=AJ290,"OK","Trop")</f>
        <v>OK</v>
      </c>
      <c r="BC287" s="3239"/>
      <c r="BD287" s="411"/>
      <c r="BE287" s="3238" t="str">
        <f>IF(SUM(BE285:BF285)&lt;=BK290,"OK","Trop")</f>
        <v>OK</v>
      </c>
      <c r="BF287" s="3239"/>
      <c r="BG287" s="3238" t="str">
        <f>IF(SUM(BG285:BH285)&lt;=BK290,"OK","Trop")</f>
        <v>OK</v>
      </c>
      <c r="BH287" s="3239"/>
      <c r="BI287" s="3238" t="str">
        <f>IF(SUM(BI285:BJ285)&lt;=BK290,"OK","Trop")</f>
        <v>OK</v>
      </c>
      <c r="BJ287" s="3239"/>
      <c r="BK287" s="3238" t="str">
        <f>IF(SUM(BK285:BL285)&lt;=BK290,"OK","Trop")</f>
        <v>OK</v>
      </c>
      <c r="BL287" s="3239"/>
      <c r="BM287" s="3238" t="str">
        <f>IF(SUM(BM285:BN285)&lt;=BK290,"OK","Trop")</f>
        <v>OK</v>
      </c>
      <c r="BN287" s="3239"/>
      <c r="BO287" s="3238" t="str">
        <f>IF(SUM(BO285:BP285)&lt;=BK290,"OK","Trop")</f>
        <v>OK</v>
      </c>
      <c r="BP287" s="3239"/>
      <c r="BQ287" s="3238" t="str">
        <f>IF(SUM(BQ285:BR285)&lt;=BK290,"OK","Trop")</f>
        <v>OK</v>
      </c>
      <c r="BR287" s="3239"/>
      <c r="BS287" s="3238" t="str">
        <f>IF(SUM(BS285:BT285)&lt;=BK290,"OK","Trop")</f>
        <v>OK</v>
      </c>
      <c r="BT287" s="3239"/>
      <c r="BU287" s="3238" t="str">
        <f>IF(SUM(BU285:BV285)&lt;=BK290,"OK","Trop")</f>
        <v>OK</v>
      </c>
      <c r="BV287" s="3239"/>
      <c r="BW287" s="3238" t="str">
        <f>IF(SUM(BW285:BX285)&lt;=BK290,"OK","Trop")</f>
        <v>OK</v>
      </c>
      <c r="BX287" s="3239"/>
      <c r="BY287" s="3238" t="str">
        <f>IF(SUM(BY285:BZ285)&lt;=BK290,"OK","Trop")</f>
        <v>OK</v>
      </c>
      <c r="BZ287" s="3239"/>
      <c r="CA287" s="3238" t="str">
        <f>IF(SUM(CA285:CB285)&lt;=BK290,"OK","Trop")</f>
        <v>OK</v>
      </c>
      <c r="CB287" s="3239"/>
      <c r="CC287" s="3238" t="str">
        <f>IF(SUM(CC285:CD285)&lt;=BK290,"OK","Trop")</f>
        <v>OK</v>
      </c>
      <c r="CD287" s="3239"/>
      <c r="CE287" s="412"/>
      <c r="CF287" s="3238" t="str">
        <f>IF(SUM(CF285:CG285)&lt;=CL290,"OK","Trop")</f>
        <v>OK</v>
      </c>
      <c r="CG287" s="3239"/>
      <c r="CH287" s="3238" t="str">
        <f>IF(SUM(CH285:CI285)&lt;=CL290,"OK","Trop")</f>
        <v>OK</v>
      </c>
      <c r="CI287" s="3239"/>
      <c r="CJ287" s="3238" t="str">
        <f>IF(SUM(CJ285:CK285)&lt;=CL290,"OK","Trop")</f>
        <v>OK</v>
      </c>
      <c r="CK287" s="3239"/>
      <c r="CL287" s="3238" t="str">
        <f>IF(SUM(CL285:CM285)&lt;=CL290,"OK","Trop")</f>
        <v>OK</v>
      </c>
      <c r="CM287" s="3239"/>
      <c r="CN287" s="3238" t="str">
        <f>IF(SUM(CN285:CO285)&lt;=CL290,"OK","Trop")</f>
        <v>OK</v>
      </c>
      <c r="CO287" s="3239"/>
      <c r="CP287" s="3238" t="str">
        <f>IF(SUM(CP285:CQ285)&lt;=CL290,"OK","Trop")</f>
        <v>OK</v>
      </c>
      <c r="CQ287" s="3239"/>
      <c r="CR287" s="3238" t="str">
        <f>IF(SUM(CR285:CS285)&lt;=CL290,"OK","Trop")</f>
        <v>OK</v>
      </c>
      <c r="CS287" s="3239"/>
      <c r="CT287" s="3238" t="str">
        <f>IF(SUM(CT285:CU285)&lt;=CL290,"OK","Trop")</f>
        <v>OK</v>
      </c>
      <c r="CU287" s="3239"/>
      <c r="CV287" s="3238" t="str">
        <f>IF(SUM(CV285:CW285)&lt;=CL290,"OK","Trop")</f>
        <v>OK</v>
      </c>
      <c r="CW287" s="3239"/>
      <c r="CX287" s="3238" t="str">
        <f>IF(SUM(CX285:CY285)&lt;=CL290,"OK","Trop")</f>
        <v>OK</v>
      </c>
      <c r="CY287" s="3239"/>
      <c r="CZ287" s="3238" t="str">
        <f>IF(SUM(CZ285:DA285)&lt;=CL290,"OK","Trop")</f>
        <v>OK</v>
      </c>
      <c r="DA287" s="3239"/>
      <c r="DB287" s="3238" t="str">
        <f>IF(SUM(DB285:DC285)&lt;=CL290,"OK","Trop")</f>
        <v>OK</v>
      </c>
      <c r="DC287" s="3239"/>
      <c r="DD287" s="3238" t="str">
        <f>IF(SUM(DD285:DE285)&lt;=CL290,"OK","Trop")</f>
        <v>OK</v>
      </c>
      <c r="DE287" s="3239"/>
      <c r="DF287" s="457" t="s">
        <v>1088</v>
      </c>
      <c r="DG287" s="408"/>
      <c r="DH287" s="408"/>
      <c r="DI287" s="408"/>
      <c r="DJ287" s="270"/>
      <c r="DK287" s="270"/>
      <c r="DL287" s="270"/>
      <c r="DM287" s="270"/>
      <c r="DN287" s="270"/>
      <c r="DO287" s="1122"/>
      <c r="DP287" s="564">
        <v>0</v>
      </c>
      <c r="DQ287" s="200">
        <v>0</v>
      </c>
      <c r="DR287" s="200">
        <v>0</v>
      </c>
      <c r="DS287" s="200">
        <v>0</v>
      </c>
      <c r="DT287" s="200">
        <v>0</v>
      </c>
      <c r="DU287" s="200">
        <v>0</v>
      </c>
      <c r="DV287" s="200">
        <v>0</v>
      </c>
      <c r="DW287" s="907"/>
    </row>
    <row r="288" spans="1:127" ht="15.95" customHeight="1">
      <c r="B288" s="456" t="s">
        <v>1089</v>
      </c>
      <c r="C288" s="3242" t="str">
        <f>IF(C287="OK","",SUM(C285:D285)-I290)</f>
        <v/>
      </c>
      <c r="D288" s="3243"/>
      <c r="E288" s="3242">
        <f>IF(E287="OK","",SUM(E285:F285)-I290)</f>
        <v>10</v>
      </c>
      <c r="F288" s="3243"/>
      <c r="G288" s="3242" t="str">
        <f>IF(G287="OK","",SUM(G285:H285)-I290)</f>
        <v/>
      </c>
      <c r="H288" s="3243"/>
      <c r="I288" s="3242" t="str">
        <f>IF(I287="OK","",SUM(I285:J285)-I290)</f>
        <v/>
      </c>
      <c r="J288" s="3243"/>
      <c r="K288" s="3242" t="str">
        <f>IF(K287="OK","",SUM(K285:L285)-I290)</f>
        <v/>
      </c>
      <c r="L288" s="3243"/>
      <c r="M288" s="3242" t="str">
        <f>IF(M287="OK","",SUM(M285:N285)-I290)</f>
        <v/>
      </c>
      <c r="N288" s="3243"/>
      <c r="O288" s="3242" t="str">
        <f>IF(O287="OK","",SUM(O285:P285)-I290)</f>
        <v/>
      </c>
      <c r="P288" s="3243"/>
      <c r="Q288" s="3242" t="str">
        <f>IF(Q287="OK","",SUM(Q285:R285)-I290)</f>
        <v/>
      </c>
      <c r="R288" s="3243"/>
      <c r="S288" s="3242" t="str">
        <f>IF(S287="OK","",SUM(S285:T285)-I290)</f>
        <v/>
      </c>
      <c r="T288" s="3243"/>
      <c r="U288" s="3242" t="str">
        <f>IF(U287="OK","",SUM(U285:V285)-I290)</f>
        <v/>
      </c>
      <c r="V288" s="3243"/>
      <c r="W288" s="3242" t="str">
        <f>IF(W287="OK","",SUM(W285:X285)-I290)</f>
        <v/>
      </c>
      <c r="X288" s="3243"/>
      <c r="Y288" s="3242" t="str">
        <f>IF(Y287="OK","",SUM(Y285:Z285)-I290)</f>
        <v/>
      </c>
      <c r="Z288" s="3243"/>
      <c r="AA288" s="3242" t="str">
        <f>IF(AA287="OK","",SUM(AA285:AB285)-I290)</f>
        <v/>
      </c>
      <c r="AB288" s="3243"/>
      <c r="AC288" s="410"/>
      <c r="AD288" s="3242" t="str">
        <f>IF(AD287="OK","",SUM(AD285:AE285)-AJ290)</f>
        <v/>
      </c>
      <c r="AE288" s="3243"/>
      <c r="AF288" s="3242" t="str">
        <f>IF(AF287="OK","",SUM(AF285:AG285)-AJ290)</f>
        <v/>
      </c>
      <c r="AG288" s="3243"/>
      <c r="AH288" s="3242" t="str">
        <f>IF(AH287="OK","",SUM(AH285:AI285)-AJ290)</f>
        <v/>
      </c>
      <c r="AI288" s="3243"/>
      <c r="AJ288" s="3242" t="str">
        <f>IF(AJ287="OK","",SUM(AJ285:AK285)-AJ290)</f>
        <v/>
      </c>
      <c r="AK288" s="3243"/>
      <c r="AL288" s="3242" t="str">
        <f>IF(AL287="OK","",SUM(AL285:AM285)-AJ290)</f>
        <v/>
      </c>
      <c r="AM288" s="3243"/>
      <c r="AN288" s="3242" t="str">
        <f>IF(AN287="OK","",SUM(AN285:AO285)-AJ290)</f>
        <v/>
      </c>
      <c r="AO288" s="3243"/>
      <c r="AP288" s="3242" t="str">
        <f>IF(AP287="OK","",SUM(AP285:AQ285)-AJ290)</f>
        <v/>
      </c>
      <c r="AQ288" s="3243"/>
      <c r="AR288" s="3242" t="str">
        <f>IF(AR287="OK","",SUM(AR285:AS285)-AJ290)</f>
        <v/>
      </c>
      <c r="AS288" s="3243"/>
      <c r="AT288" s="3242" t="str">
        <f>IF(AT287="OK","",SUM(AT285:AU285)-AJ290)</f>
        <v/>
      </c>
      <c r="AU288" s="3243"/>
      <c r="AV288" s="3242" t="str">
        <f>IF(AV287="OK","",SUM(AV285:AW285)-AJ290)</f>
        <v/>
      </c>
      <c r="AW288" s="3243"/>
      <c r="AX288" s="3242" t="str">
        <f>IF(AX287="OK","",SUM(AX285:AY285)-AJ290)</f>
        <v/>
      </c>
      <c r="AY288" s="3243"/>
      <c r="AZ288" s="3242" t="str">
        <f>IF(AZ287="OK","",SUM(AZ285:BA285)-AJ290)</f>
        <v/>
      </c>
      <c r="BA288" s="3243"/>
      <c r="BB288" s="3242" t="str">
        <f>IF(BB287="OK","",SUM(BB285:BC285)-AJ290)</f>
        <v/>
      </c>
      <c r="BC288" s="3243"/>
      <c r="BD288" s="411"/>
      <c r="BE288" s="3242" t="str">
        <f>IF(BE287="OK","",SUM(BE285:BF285)-BK290)</f>
        <v/>
      </c>
      <c r="BF288" s="3243"/>
      <c r="BG288" s="3242" t="str">
        <f>IF(BG287="OK","",SUM(BG285:BH285)-BK290)</f>
        <v/>
      </c>
      <c r="BH288" s="3243"/>
      <c r="BI288" s="3242" t="str">
        <f>IF(BI287="OK","",SUM(BI285:BJ285)-BK290)</f>
        <v/>
      </c>
      <c r="BJ288" s="3243"/>
      <c r="BK288" s="3242" t="str">
        <f>IF(BK287="OK","",SUM(BK285:BL285)-BK290)</f>
        <v/>
      </c>
      <c r="BL288" s="3243"/>
      <c r="BM288" s="3242" t="str">
        <f>IF(BM287="OK","",SUM(BM285:BN285)-BK290)</f>
        <v/>
      </c>
      <c r="BN288" s="3243"/>
      <c r="BO288" s="3242" t="str">
        <f>IF(BO287="OK","",SUM(BO285:BP285)-BK290)</f>
        <v/>
      </c>
      <c r="BP288" s="3243"/>
      <c r="BQ288" s="3242" t="str">
        <f>IF(BQ287="OK","",SUM(BQ285:BR285)-BK290)</f>
        <v/>
      </c>
      <c r="BR288" s="3243"/>
      <c r="BS288" s="3242" t="str">
        <f>IF(BS287="OK","",SUM(BS285:BT285)-BK290)</f>
        <v/>
      </c>
      <c r="BT288" s="3243"/>
      <c r="BU288" s="3242" t="str">
        <f>IF(BU287="OK","",SUM(BU285:BV285)-BK290)</f>
        <v/>
      </c>
      <c r="BV288" s="3243"/>
      <c r="BW288" s="3242" t="str">
        <f>IF(BW287="OK","",SUM(BW285:BX285)-BK290)</f>
        <v/>
      </c>
      <c r="BX288" s="3243"/>
      <c r="BY288" s="3242" t="str">
        <f>IF(BY287="OK","",SUM(BY285:BZ285)-BK290)</f>
        <v/>
      </c>
      <c r="BZ288" s="3243"/>
      <c r="CA288" s="3242" t="str">
        <f>IF(CA287="OK","",SUM(CA285:CB285)-BK290)</f>
        <v/>
      </c>
      <c r="CB288" s="3243"/>
      <c r="CC288" s="3242" t="str">
        <f>IF(CC287="OK","",SUM(CC285:CD285)-BK290)</f>
        <v/>
      </c>
      <c r="CD288" s="3243"/>
      <c r="CE288" s="412"/>
      <c r="CF288" s="3242" t="str">
        <f>IF(CF287="OK","",SUM(CF285:CG285)-CL290)</f>
        <v/>
      </c>
      <c r="CG288" s="3243"/>
      <c r="CH288" s="3242" t="str">
        <f>IF(CH287="OK","",SUM(CH285:CI285)-CL290)</f>
        <v/>
      </c>
      <c r="CI288" s="3243"/>
      <c r="CJ288" s="3242" t="str">
        <f>IF(CJ287="OK","",SUM(CJ285:CK285)-CL290)</f>
        <v/>
      </c>
      <c r="CK288" s="3243"/>
      <c r="CL288" s="3242" t="str">
        <f>IF(CL287="OK","",SUM(CL285:CM285)-CL290)</f>
        <v/>
      </c>
      <c r="CM288" s="3243"/>
      <c r="CN288" s="3242" t="str">
        <f>IF(CN287="OK","",SUM(CN285:CO285)-CL290)</f>
        <v/>
      </c>
      <c r="CO288" s="3243"/>
      <c r="CP288" s="3242" t="str">
        <f>IF(CP287="OK","",SUM(CP285:CQ285)-CL290)</f>
        <v/>
      </c>
      <c r="CQ288" s="3243"/>
      <c r="CR288" s="3242" t="str">
        <f>IF(CR287="OK","",SUM(CR285:CS285)-CL290)</f>
        <v/>
      </c>
      <c r="CS288" s="3243"/>
      <c r="CT288" s="3242" t="str">
        <f>IF(CT287="OK","",SUM(CT285:CU285)-CL290)</f>
        <v/>
      </c>
      <c r="CU288" s="3243"/>
      <c r="CV288" s="3242" t="str">
        <f>IF(CV287="OK","",SUM(CV285:CW285)-CL290)</f>
        <v/>
      </c>
      <c r="CW288" s="3243"/>
      <c r="CX288" s="3242" t="str">
        <f>IF(CX287="OK","",SUM(CX285:CY285)-CL290)</f>
        <v/>
      </c>
      <c r="CY288" s="3243"/>
      <c r="CZ288" s="3242" t="str">
        <f>IF(CZ287="OK","",SUM(CZ285:DA285)-CL290)</f>
        <v/>
      </c>
      <c r="DA288" s="3243"/>
      <c r="DB288" s="3242" t="str">
        <f>IF(DB287="OK","",SUM(DB285:DC285)-CL290)</f>
        <v/>
      </c>
      <c r="DC288" s="3243"/>
      <c r="DD288" s="3242" t="str">
        <f>IF(DD287="OK","",SUM(DD285:DE285)-CL290)</f>
        <v/>
      </c>
      <c r="DE288" s="3243"/>
      <c r="DF288" s="457" t="s">
        <v>1090</v>
      </c>
      <c r="DG288" s="408"/>
      <c r="DH288" s="408"/>
      <c r="DI288" s="408"/>
      <c r="DJ288" s="270"/>
      <c r="DK288" s="270"/>
      <c r="DL288" s="270"/>
      <c r="DM288" s="270"/>
      <c r="DN288" s="270"/>
      <c r="DO288" s="1122"/>
      <c r="DP288" s="564">
        <v>0</v>
      </c>
      <c r="DQ288" s="200">
        <v>0</v>
      </c>
      <c r="DR288" s="200">
        <v>0</v>
      </c>
      <c r="DS288" s="200">
        <v>0</v>
      </c>
      <c r="DT288" s="200">
        <v>0</v>
      </c>
      <c r="DU288" s="200">
        <v>0</v>
      </c>
      <c r="DV288" s="200">
        <v>0</v>
      </c>
      <c r="DW288" s="907"/>
    </row>
    <row r="289" spans="1:127" ht="15.95" customHeight="1">
      <c r="B289" s="630">
        <f>COUNTA(B166:B183)</f>
        <v>0</v>
      </c>
      <c r="C289" s="1124" t="s">
        <v>1091</v>
      </c>
      <c r="D289" s="460"/>
      <c r="E289" s="461"/>
      <c r="F289" s="461"/>
      <c r="G289" s="461"/>
      <c r="H289" s="462"/>
      <c r="I289" s="459" t="s">
        <v>1092</v>
      </c>
      <c r="J289" s="460"/>
      <c r="K289" s="461"/>
      <c r="L289" s="461"/>
      <c r="M289" s="461"/>
      <c r="N289" s="463"/>
      <c r="O289" s="459" t="s">
        <v>1093</v>
      </c>
      <c r="P289" s="461"/>
      <c r="Q289" s="461"/>
      <c r="R289" s="461"/>
      <c r="S289" s="463"/>
      <c r="T289" s="459" t="s">
        <v>1094</v>
      </c>
      <c r="U289" s="464"/>
      <c r="V289" s="461"/>
      <c r="W289" s="461"/>
      <c r="X289" s="461"/>
      <c r="Y289" s="461"/>
      <c r="Z289" s="461"/>
      <c r="AA289" s="461"/>
      <c r="AB289" s="463"/>
      <c r="AC289" s="410"/>
      <c r="AD289" s="1124" t="s">
        <v>1091</v>
      </c>
      <c r="AE289" s="460"/>
      <c r="AF289" s="461"/>
      <c r="AG289" s="461"/>
      <c r="AH289" s="461"/>
      <c r="AI289" s="462"/>
      <c r="AJ289" s="459" t="s">
        <v>1092</v>
      </c>
      <c r="AK289" s="460"/>
      <c r="AL289" s="461"/>
      <c r="AM289" s="461"/>
      <c r="AN289" s="461"/>
      <c r="AO289" s="463"/>
      <c r="AP289" s="459" t="s">
        <v>1093</v>
      </c>
      <c r="AQ289" s="461"/>
      <c r="AR289" s="461"/>
      <c r="AS289" s="461"/>
      <c r="AT289" s="463"/>
      <c r="AU289" s="459" t="s">
        <v>1094</v>
      </c>
      <c r="AV289" s="464"/>
      <c r="AW289" s="461"/>
      <c r="AX289" s="461"/>
      <c r="AY289" s="461"/>
      <c r="AZ289" s="461"/>
      <c r="BA289" s="461"/>
      <c r="BB289" s="461"/>
      <c r="BC289" s="463"/>
      <c r="BD289" s="411"/>
      <c r="BE289" s="1124" t="s">
        <v>1091</v>
      </c>
      <c r="BF289" s="460"/>
      <c r="BG289" s="461"/>
      <c r="BH289" s="461"/>
      <c r="BI289" s="461"/>
      <c r="BJ289" s="462"/>
      <c r="BK289" s="459" t="s">
        <v>1092</v>
      </c>
      <c r="BL289" s="460"/>
      <c r="BM289" s="461"/>
      <c r="BN289" s="461"/>
      <c r="BO289" s="461"/>
      <c r="BP289" s="463"/>
      <c r="BQ289" s="459" t="s">
        <v>1093</v>
      </c>
      <c r="BR289" s="461"/>
      <c r="BS289" s="461"/>
      <c r="BT289" s="461"/>
      <c r="BU289" s="463"/>
      <c r="BV289" s="459" t="s">
        <v>1094</v>
      </c>
      <c r="BW289" s="464"/>
      <c r="BX289" s="461"/>
      <c r="BY289" s="461"/>
      <c r="BZ289" s="461"/>
      <c r="CA289" s="461"/>
      <c r="CB289" s="461"/>
      <c r="CC289" s="461"/>
      <c r="CD289" s="463"/>
      <c r="CE289" s="412"/>
      <c r="CF289" s="1124" t="s">
        <v>1091</v>
      </c>
      <c r="CG289" s="460"/>
      <c r="CH289" s="461"/>
      <c r="CI289" s="461"/>
      <c r="CJ289" s="461"/>
      <c r="CK289" s="462"/>
      <c r="CL289" s="459" t="s">
        <v>1092</v>
      </c>
      <c r="CM289" s="460"/>
      <c r="CN289" s="461"/>
      <c r="CO289" s="461"/>
      <c r="CP289" s="461"/>
      <c r="CQ289" s="463"/>
      <c r="CR289" s="459" t="s">
        <v>1093</v>
      </c>
      <c r="CS289" s="461"/>
      <c r="CT289" s="461"/>
      <c r="CU289" s="461"/>
      <c r="CV289" s="463"/>
      <c r="CW289" s="459" t="s">
        <v>1094</v>
      </c>
      <c r="CX289" s="464"/>
      <c r="CY289" s="461"/>
      <c r="CZ289" s="461"/>
      <c r="DA289" s="461"/>
      <c r="DB289" s="461"/>
      <c r="DC289" s="461"/>
      <c r="DD289" s="461"/>
      <c r="DE289" s="463"/>
      <c r="DF289" s="3244">
        <f>B289</f>
        <v>0</v>
      </c>
      <c r="DG289" s="3245"/>
      <c r="DH289" s="3245"/>
      <c r="DI289" s="631" t="s">
        <v>1095</v>
      </c>
      <c r="DJ289" s="631"/>
      <c r="DK289" s="270"/>
      <c r="DL289" s="270"/>
      <c r="DM289" s="270"/>
      <c r="DN289" s="270"/>
      <c r="DO289" s="1122"/>
      <c r="DP289" s="564">
        <v>0</v>
      </c>
      <c r="DQ289" s="200">
        <v>0</v>
      </c>
      <c r="DR289" s="200">
        <v>0</v>
      </c>
      <c r="DS289" s="200">
        <v>0</v>
      </c>
      <c r="DT289" s="200">
        <v>0</v>
      </c>
      <c r="DU289" s="200">
        <v>0</v>
      </c>
      <c r="DV289" s="200">
        <v>0</v>
      </c>
      <c r="DW289" s="907"/>
    </row>
    <row r="290" spans="1:127" ht="15.95" customHeight="1" thickBot="1">
      <c r="B290" s="466" t="s">
        <v>1096</v>
      </c>
      <c r="C290" s="3198">
        <v>20</v>
      </c>
      <c r="D290" s="3199"/>
      <c r="E290" s="3199"/>
      <c r="F290" s="3199"/>
      <c r="G290" s="3199"/>
      <c r="H290" s="3200"/>
      <c r="I290" s="3201">
        <f>(J283/P283)*C290</f>
        <v>4</v>
      </c>
      <c r="J290" s="3202"/>
      <c r="K290" s="3202"/>
      <c r="L290" s="3202"/>
      <c r="M290" s="3202"/>
      <c r="N290" s="3203"/>
      <c r="O290" s="3201">
        <f>SUM(C285:AB285)</f>
        <v>14</v>
      </c>
      <c r="P290" s="3202"/>
      <c r="Q290" s="3202"/>
      <c r="R290" s="3202"/>
      <c r="S290" s="3203"/>
      <c r="T290" s="3201" t="str">
        <f>IF(O290&lt;=I290,"OK","Trop")</f>
        <v>Trop</v>
      </c>
      <c r="U290" s="3202"/>
      <c r="V290" s="3202"/>
      <c r="W290" s="3202"/>
      <c r="X290" s="3202"/>
      <c r="Y290" s="3196">
        <f>IF(O290&lt;=I290,"",IF(O290&gt;I290,O290-I290))</f>
        <v>10</v>
      </c>
      <c r="Z290" s="3196"/>
      <c r="AA290" s="3196"/>
      <c r="AB290" s="3197"/>
      <c r="AC290" s="410"/>
      <c r="AD290" s="3198">
        <v>20</v>
      </c>
      <c r="AE290" s="3199"/>
      <c r="AF290" s="3199"/>
      <c r="AG290" s="3199"/>
      <c r="AH290" s="3199"/>
      <c r="AI290" s="3200"/>
      <c r="AJ290" s="3201">
        <f>(AK283/AQ283)*AD290</f>
        <v>6</v>
      </c>
      <c r="AK290" s="3202"/>
      <c r="AL290" s="3202"/>
      <c r="AM290" s="3202"/>
      <c r="AN290" s="3202"/>
      <c r="AO290" s="3203"/>
      <c r="AP290" s="3201">
        <f>SUM(AD285:BC285)</f>
        <v>0</v>
      </c>
      <c r="AQ290" s="3202"/>
      <c r="AR290" s="3202"/>
      <c r="AS290" s="3202"/>
      <c r="AT290" s="3203"/>
      <c r="AU290" s="3201" t="str">
        <f>IF(AP290&lt;=AJ290,"OK","Trop")</f>
        <v>OK</v>
      </c>
      <c r="AV290" s="3202"/>
      <c r="AW290" s="3202"/>
      <c r="AX290" s="3202"/>
      <c r="AY290" s="3202"/>
      <c r="AZ290" s="3196" t="str">
        <f>IF(AP290&lt;=AJ290,"",IF(AP290&gt;AJ290,AP290-AJ290))</f>
        <v/>
      </c>
      <c r="BA290" s="3196"/>
      <c r="BB290" s="3196"/>
      <c r="BC290" s="3197"/>
      <c r="BD290" s="411"/>
      <c r="BE290" s="3198">
        <v>20</v>
      </c>
      <c r="BF290" s="3199"/>
      <c r="BG290" s="3199"/>
      <c r="BH290" s="3199"/>
      <c r="BI290" s="3199"/>
      <c r="BJ290" s="3200"/>
      <c r="BK290" s="3201">
        <f>(BL283/BR283)*BE290</f>
        <v>6</v>
      </c>
      <c r="BL290" s="3202"/>
      <c r="BM290" s="3202"/>
      <c r="BN290" s="3202"/>
      <c r="BO290" s="3202"/>
      <c r="BP290" s="3203"/>
      <c r="BQ290" s="3201">
        <f>SUM(BE285:CD285)</f>
        <v>0</v>
      </c>
      <c r="BR290" s="3202"/>
      <c r="BS290" s="3202"/>
      <c r="BT290" s="3202"/>
      <c r="BU290" s="3203"/>
      <c r="BV290" s="3201" t="str">
        <f>IF(BQ290&lt;=BK290,"OK","Trop")</f>
        <v>OK</v>
      </c>
      <c r="BW290" s="3202"/>
      <c r="BX290" s="3202"/>
      <c r="BY290" s="3202"/>
      <c r="BZ290" s="3202"/>
      <c r="CA290" s="3196" t="str">
        <f>IF(BQ290&lt;=BK290,"",IF(BQ290&gt;BK290,BQ290-BK290))</f>
        <v/>
      </c>
      <c r="CB290" s="3196"/>
      <c r="CC290" s="3196"/>
      <c r="CD290" s="3197"/>
      <c r="CE290" s="412"/>
      <c r="CF290" s="3198">
        <v>40</v>
      </c>
      <c r="CG290" s="3199"/>
      <c r="CH290" s="3199"/>
      <c r="CI290" s="3199"/>
      <c r="CJ290" s="3199"/>
      <c r="CK290" s="3200"/>
      <c r="CL290" s="3201">
        <f>(CM283/CS283)*CF290</f>
        <v>8</v>
      </c>
      <c r="CM290" s="3202"/>
      <c r="CN290" s="3202"/>
      <c r="CO290" s="3202"/>
      <c r="CP290" s="3202"/>
      <c r="CQ290" s="3203"/>
      <c r="CR290" s="3201">
        <f>SUM(CF285:DE285)</f>
        <v>8</v>
      </c>
      <c r="CS290" s="3202"/>
      <c r="CT290" s="3202"/>
      <c r="CU290" s="3202"/>
      <c r="CV290" s="3203"/>
      <c r="CW290" s="3201" t="str">
        <f>IF(CR290&lt;=CL290,"OK","Trop")</f>
        <v>OK</v>
      </c>
      <c r="CX290" s="3202"/>
      <c r="CY290" s="3202"/>
      <c r="CZ290" s="3202"/>
      <c r="DA290" s="3202"/>
      <c r="DB290" s="3196" t="str">
        <f>IF(CR290&lt;=CL290,"",IF(CR290&gt;CL290,CR290-CL290))</f>
        <v/>
      </c>
      <c r="DC290" s="3196"/>
      <c r="DD290" s="3196"/>
      <c r="DE290" s="3197"/>
      <c r="DF290" s="1125" t="s">
        <v>1164</v>
      </c>
      <c r="DG290" s="1126"/>
      <c r="DH290" s="1126"/>
      <c r="DI290" s="1126"/>
      <c r="DJ290" s="1126"/>
      <c r="DK290" s="1126"/>
      <c r="DL290" s="1126"/>
      <c r="DM290" s="1126"/>
      <c r="DN290" s="1126"/>
      <c r="DO290" s="1127"/>
      <c r="DP290" s="564">
        <v>0</v>
      </c>
      <c r="DQ290" s="200">
        <v>0</v>
      </c>
      <c r="DR290" s="200">
        <v>0</v>
      </c>
      <c r="DS290" s="200">
        <v>0</v>
      </c>
      <c r="DT290" s="200">
        <v>0</v>
      </c>
      <c r="DU290" s="200">
        <v>0</v>
      </c>
      <c r="DV290" s="200">
        <v>0</v>
      </c>
      <c r="DW290" s="907"/>
    </row>
    <row r="291" spans="1:127" ht="15.95" customHeight="1">
      <c r="A291" s="961"/>
      <c r="B291" s="1128"/>
      <c r="C291" s="1086"/>
      <c r="D291" s="1086"/>
      <c r="E291" s="1086"/>
      <c r="F291" s="1086"/>
      <c r="G291" s="1086"/>
      <c r="H291" s="1086"/>
      <c r="I291" s="1086"/>
      <c r="J291" s="1086"/>
      <c r="K291" s="1086"/>
      <c r="L291" s="1086"/>
      <c r="M291" s="1086"/>
      <c r="N291" s="1086"/>
      <c r="O291" s="1086"/>
      <c r="P291" s="1086"/>
      <c r="Q291" s="1086"/>
      <c r="R291" s="1086"/>
      <c r="S291" s="1086"/>
      <c r="T291" s="1086"/>
      <c r="U291" s="1086"/>
      <c r="V291" s="1086"/>
      <c r="W291" s="1086"/>
      <c r="X291" s="1086"/>
      <c r="Y291" s="1086"/>
      <c r="Z291" s="1086"/>
      <c r="AA291" s="1086"/>
      <c r="AB291" s="1086"/>
      <c r="AC291" s="1086"/>
      <c r="AD291" s="1086"/>
      <c r="AE291" s="1086"/>
      <c r="AF291" s="1086"/>
      <c r="AG291" s="1086"/>
      <c r="AH291" s="1086"/>
      <c r="AI291" s="1086"/>
      <c r="AJ291" s="1086"/>
      <c r="AK291" s="1086"/>
      <c r="AL291" s="1086"/>
      <c r="AM291" s="1086"/>
      <c r="AN291" s="1086"/>
      <c r="AO291" s="1086"/>
      <c r="AP291" s="1086"/>
      <c r="AQ291" s="1086"/>
      <c r="AR291" s="1086"/>
      <c r="AS291" s="1086"/>
      <c r="AT291" s="1086"/>
      <c r="AU291" s="1086"/>
      <c r="AV291" s="1086"/>
      <c r="AW291" s="1086"/>
      <c r="AX291" s="1086"/>
      <c r="AY291" s="1086"/>
      <c r="AZ291" s="1086"/>
      <c r="BA291" s="1086"/>
      <c r="BB291" s="1086"/>
      <c r="BC291" s="1086"/>
      <c r="BD291" s="1086"/>
      <c r="BE291" s="1086"/>
      <c r="BF291" s="1086"/>
      <c r="BG291" s="1086"/>
      <c r="BH291" s="1086"/>
      <c r="BI291" s="1086"/>
      <c r="BJ291" s="1086"/>
      <c r="BK291" s="1086"/>
      <c r="BL291" s="1086"/>
      <c r="BM291" s="1086"/>
      <c r="BN291" s="1086"/>
      <c r="BO291" s="1086"/>
      <c r="BP291" s="1086"/>
      <c r="BQ291" s="1086"/>
      <c r="BR291" s="1086"/>
      <c r="BS291" s="1086"/>
      <c r="BT291" s="1086"/>
      <c r="BU291" s="1086"/>
      <c r="BV291" s="1086"/>
      <c r="BW291" s="1086"/>
      <c r="BX291" s="1086"/>
      <c r="BY291" s="1086"/>
      <c r="BZ291" s="1086"/>
      <c r="CA291" s="1086"/>
      <c r="CB291" s="1086"/>
      <c r="CC291" s="1086"/>
      <c r="CD291" s="1086"/>
      <c r="CE291" s="1086"/>
      <c r="CF291" s="1086"/>
      <c r="CG291" s="1086"/>
      <c r="CH291" s="1086"/>
      <c r="CI291" s="1086"/>
      <c r="CJ291" s="1086"/>
      <c r="CK291" s="1086"/>
      <c r="CL291" s="1086"/>
      <c r="CM291" s="1086"/>
      <c r="CN291" s="1086"/>
      <c r="CO291" s="1086"/>
      <c r="CP291" s="1086"/>
      <c r="CQ291" s="1086"/>
      <c r="CR291" s="1086"/>
      <c r="CS291" s="1086"/>
      <c r="CT291" s="1086"/>
      <c r="CU291" s="1086"/>
      <c r="CV291" s="1086"/>
      <c r="CW291" s="1086"/>
      <c r="CX291" s="1086"/>
      <c r="CY291" s="1086"/>
      <c r="CZ291" s="1086"/>
      <c r="DA291" s="1086"/>
      <c r="DB291" s="1086"/>
      <c r="DC291" s="1086"/>
      <c r="DD291" s="1086"/>
      <c r="DE291" s="1086"/>
      <c r="DF291" s="1086"/>
      <c r="DG291" s="1086"/>
      <c r="DI291" s="564">
        <v>0</v>
      </c>
      <c r="DJ291" s="564">
        <v>0</v>
      </c>
      <c r="DK291" s="564">
        <v>0</v>
      </c>
      <c r="DL291" s="564">
        <v>0</v>
      </c>
      <c r="DM291" s="564">
        <v>0</v>
      </c>
      <c r="DN291" s="564">
        <v>0</v>
      </c>
      <c r="DO291" s="564">
        <v>0</v>
      </c>
      <c r="DP291" s="564">
        <v>0</v>
      </c>
      <c r="DQ291" s="200">
        <v>0</v>
      </c>
      <c r="DR291" s="200">
        <v>0</v>
      </c>
      <c r="DS291" s="200">
        <v>0</v>
      </c>
      <c r="DT291" s="200">
        <v>0</v>
      </c>
      <c r="DU291" s="200">
        <v>0</v>
      </c>
      <c r="DV291" s="200">
        <v>0</v>
      </c>
      <c r="DW291" s="907"/>
    </row>
    <row r="292" spans="1:127" ht="15" customHeight="1" thickBot="1">
      <c r="B292" s="1134" t="s">
        <v>73</v>
      </c>
      <c r="C292" s="1135" t="s">
        <v>17</v>
      </c>
      <c r="D292" s="1136"/>
      <c r="E292" s="1137"/>
      <c r="F292" s="1137"/>
      <c r="G292" s="1137"/>
      <c r="H292" s="1137"/>
      <c r="I292" s="1137"/>
      <c r="J292" s="1137"/>
      <c r="K292" s="1137"/>
      <c r="L292" s="1137"/>
      <c r="M292" s="1137"/>
      <c r="N292" s="1137"/>
      <c r="O292" s="1137"/>
      <c r="P292" s="1137"/>
      <c r="Q292" s="1137"/>
      <c r="R292" s="1137"/>
      <c r="S292" s="1137"/>
      <c r="T292" s="1137"/>
      <c r="U292" s="1138"/>
      <c r="V292" s="1138"/>
      <c r="W292" s="1138"/>
      <c r="X292" s="1138"/>
      <c r="Y292" s="1137"/>
      <c r="Z292" s="1137"/>
      <c r="AA292" s="1139"/>
      <c r="AB292" s="1137"/>
      <c r="AC292" s="1140">
        <v>0</v>
      </c>
      <c r="AD292" s="1141" t="s">
        <v>18</v>
      </c>
      <c r="AE292" s="1142"/>
      <c r="AF292" s="1143"/>
      <c r="AG292" s="1143"/>
      <c r="AH292" s="1144"/>
      <c r="AI292" s="1144"/>
      <c r="AJ292" s="1143"/>
      <c r="AK292" s="1143"/>
      <c r="AL292" s="1144"/>
      <c r="AM292" s="1144"/>
      <c r="AN292" s="1144"/>
      <c r="AO292" s="1144"/>
      <c r="AP292" s="1144"/>
      <c r="AQ292" s="1144"/>
      <c r="AR292" s="1144"/>
      <c r="AS292" s="1144"/>
      <c r="AT292" s="1144"/>
      <c r="AU292" s="1144"/>
      <c r="AV292" s="1144"/>
      <c r="AW292" s="1144"/>
      <c r="AX292" s="1144"/>
      <c r="AY292" s="1144"/>
      <c r="AZ292" s="1144"/>
      <c r="BA292" s="1144"/>
      <c r="BB292" s="1145"/>
      <c r="BC292" s="1144"/>
      <c r="BD292" s="1146">
        <v>0</v>
      </c>
      <c r="BE292" s="1147" t="s">
        <v>19</v>
      </c>
      <c r="BF292" s="1147"/>
      <c r="BG292" s="1148"/>
      <c r="BH292" s="1148"/>
      <c r="BI292" s="1149"/>
      <c r="BJ292" s="1149"/>
      <c r="BK292" s="1149"/>
      <c r="BL292" s="1149"/>
      <c r="BM292" s="1148"/>
      <c r="BN292" s="1148"/>
      <c r="BO292" s="1148"/>
      <c r="BP292" s="1148"/>
      <c r="BQ292" s="1148"/>
      <c r="BR292" s="1148"/>
      <c r="BS292" s="1148"/>
      <c r="BT292" s="1148"/>
      <c r="BU292" s="1148"/>
      <c r="BV292" s="1148"/>
      <c r="BW292" s="1148"/>
      <c r="BX292" s="1148"/>
      <c r="BY292" s="1148"/>
      <c r="BZ292" s="1148"/>
      <c r="CA292" s="1148"/>
      <c r="CB292" s="1148"/>
      <c r="CC292" s="1150"/>
      <c r="CD292" s="1148"/>
      <c r="CE292" s="1151"/>
      <c r="CF292" s="1152" t="s">
        <v>20</v>
      </c>
      <c r="CG292" s="1152"/>
      <c r="CH292" s="1153"/>
      <c r="CI292" s="1153"/>
      <c r="CJ292" s="1153"/>
      <c r="CK292" s="1153"/>
      <c r="CL292" s="1154"/>
      <c r="CM292" s="1154"/>
      <c r="CN292" s="1153"/>
      <c r="CO292" s="1153"/>
      <c r="CP292" s="1154"/>
      <c r="CQ292" s="1154"/>
      <c r="CR292" s="1154"/>
      <c r="CS292" s="1154"/>
      <c r="CT292" s="1154"/>
      <c r="CU292" s="1154"/>
      <c r="CV292" s="1154"/>
      <c r="CW292" s="1154"/>
      <c r="CX292" s="1154"/>
      <c r="CY292" s="1154"/>
      <c r="CZ292" s="1154"/>
      <c r="DA292" s="1154"/>
      <c r="DB292" s="1154"/>
      <c r="DC292" s="1154"/>
      <c r="DD292" s="1154"/>
      <c r="DE292" s="1155"/>
      <c r="DF292" s="200">
        <v>0</v>
      </c>
      <c r="DG292" s="200">
        <v>0</v>
      </c>
      <c r="DH292" s="200">
        <v>0</v>
      </c>
      <c r="DI292" s="200">
        <v>0</v>
      </c>
      <c r="DJ292" s="200">
        <v>0</v>
      </c>
      <c r="DK292" s="200">
        <v>0</v>
      </c>
      <c r="DL292" s="200">
        <v>0</v>
      </c>
      <c r="DM292" s="200">
        <v>0</v>
      </c>
      <c r="DN292" s="200">
        <v>0</v>
      </c>
      <c r="DO292" s="200">
        <v>0</v>
      </c>
      <c r="DP292" s="200">
        <v>0</v>
      </c>
      <c r="DQ292" s="200">
        <v>0</v>
      </c>
      <c r="DR292" s="200">
        <v>0</v>
      </c>
      <c r="DS292" s="200">
        <v>0</v>
      </c>
      <c r="DT292" s="200">
        <v>0</v>
      </c>
      <c r="DU292" s="200">
        <v>0</v>
      </c>
      <c r="DV292" s="200">
        <v>0</v>
      </c>
      <c r="DW292" s="907"/>
    </row>
    <row r="293" spans="1:127" ht="15.95" customHeight="1">
      <c r="A293" s="961"/>
      <c r="B293" s="1082"/>
      <c r="C293" s="961"/>
      <c r="D293" s="961"/>
      <c r="E293" s="961"/>
      <c r="F293" s="961"/>
      <c r="G293" s="961"/>
      <c r="H293" s="961"/>
      <c r="I293" s="961"/>
      <c r="J293" s="961"/>
      <c r="K293" s="961"/>
      <c r="L293" s="961"/>
      <c r="M293" s="961"/>
      <c r="N293" s="961"/>
      <c r="O293" s="961"/>
      <c r="P293" s="961"/>
      <c r="Q293" s="961"/>
      <c r="R293" s="961"/>
      <c r="S293" s="961"/>
      <c r="T293" s="961"/>
      <c r="U293" s="961"/>
      <c r="V293" s="961"/>
      <c r="W293" s="961"/>
      <c r="X293" s="961"/>
      <c r="Y293" s="961"/>
      <c r="Z293" s="961"/>
      <c r="AA293" s="961"/>
      <c r="AB293" s="961"/>
      <c r="AC293" s="961"/>
      <c r="AD293" s="961"/>
      <c r="AE293" s="961"/>
      <c r="AF293" s="961"/>
      <c r="AG293" s="961"/>
      <c r="AH293" s="961"/>
      <c r="AI293" s="961"/>
      <c r="AJ293" s="961"/>
      <c r="AK293" s="961"/>
      <c r="AL293" s="961"/>
      <c r="AM293" s="961"/>
      <c r="AN293" s="961"/>
      <c r="AO293" s="961"/>
      <c r="AP293" s="961"/>
      <c r="AQ293" s="961"/>
      <c r="AR293" s="961"/>
      <c r="AS293" s="961"/>
      <c r="AT293" s="961"/>
      <c r="AU293" s="961"/>
      <c r="AV293" s="961"/>
      <c r="AW293" s="961"/>
      <c r="AX293" s="961"/>
      <c r="AY293" s="961"/>
      <c r="AZ293" s="961"/>
      <c r="BA293" s="961"/>
      <c r="BB293" s="961"/>
      <c r="BC293" s="961"/>
      <c r="BD293" s="961"/>
      <c r="BE293" s="961"/>
      <c r="BF293" s="961"/>
      <c r="BG293" s="961"/>
      <c r="BH293" s="961"/>
      <c r="BI293" s="961"/>
      <c r="BJ293" s="961"/>
      <c r="BK293" s="961"/>
      <c r="BL293" s="961"/>
      <c r="BM293" s="961"/>
      <c r="BN293" s="961"/>
      <c r="BO293" s="961"/>
      <c r="BP293" s="961"/>
      <c r="BQ293" s="961"/>
      <c r="BR293" s="961"/>
      <c r="BS293" s="961"/>
      <c r="BT293" s="961"/>
      <c r="BU293" s="961"/>
      <c r="BV293" s="961"/>
      <c r="BW293" s="961"/>
      <c r="BX293" s="961"/>
      <c r="BY293" s="961"/>
      <c r="BZ293" s="961"/>
      <c r="CA293" s="961"/>
      <c r="CB293" s="961"/>
      <c r="CC293" s="961"/>
      <c r="CD293" s="961"/>
      <c r="CE293" s="961"/>
      <c r="CF293" s="961"/>
      <c r="CG293" s="961"/>
      <c r="CH293" s="961"/>
      <c r="CI293" s="961"/>
      <c r="CJ293" s="961"/>
      <c r="CK293" s="961"/>
      <c r="CL293" s="961"/>
      <c r="CM293" s="961"/>
      <c r="CN293" s="961"/>
      <c r="CO293" s="961"/>
      <c r="CP293" s="961"/>
      <c r="CQ293" s="961"/>
      <c r="CR293" s="961"/>
      <c r="CS293" s="961"/>
      <c r="CT293" s="961"/>
      <c r="CU293" s="961"/>
      <c r="CV293" s="961"/>
      <c r="CW293" s="961"/>
      <c r="CX293" s="961"/>
      <c r="CY293" s="961"/>
      <c r="CZ293" s="961"/>
      <c r="DA293" s="961"/>
      <c r="DB293" s="961"/>
      <c r="DC293" s="961"/>
      <c r="DD293" s="961"/>
      <c r="DE293" s="961"/>
      <c r="DF293" s="961"/>
      <c r="DG293" s="961"/>
      <c r="DI293" s="564">
        <v>0</v>
      </c>
      <c r="DJ293" s="564">
        <v>0</v>
      </c>
      <c r="DK293" s="564">
        <v>0</v>
      </c>
      <c r="DL293" s="564">
        <v>0</v>
      </c>
      <c r="DM293" s="564">
        <v>0</v>
      </c>
      <c r="DN293" s="564">
        <v>0</v>
      </c>
      <c r="DO293" s="564">
        <v>0</v>
      </c>
      <c r="DP293" s="564">
        <v>0</v>
      </c>
      <c r="DQ293" s="200">
        <v>0</v>
      </c>
      <c r="DR293" s="200">
        <v>0</v>
      </c>
      <c r="DS293" s="200">
        <v>0</v>
      </c>
      <c r="DT293" s="200">
        <v>0</v>
      </c>
      <c r="DU293" s="200">
        <v>0</v>
      </c>
      <c r="DV293" s="200">
        <v>0</v>
      </c>
      <c r="DW293" s="907"/>
    </row>
    <row r="294" spans="1:127" ht="15.95" customHeight="1">
      <c r="A294" s="1086"/>
      <c r="B294" s="1156"/>
      <c r="C294" s="1156"/>
      <c r="D294" s="1156"/>
      <c r="E294" s="1156"/>
      <c r="F294" s="1156"/>
      <c r="G294" s="1156"/>
      <c r="H294" s="1156"/>
      <c r="I294" s="1156"/>
      <c r="J294" s="1156"/>
      <c r="K294" s="1156"/>
      <c r="L294" s="1156"/>
      <c r="M294" s="1156"/>
      <c r="N294" s="1156"/>
      <c r="O294" s="1156"/>
      <c r="P294" s="1156"/>
      <c r="Q294" s="1156"/>
      <c r="R294" s="1156"/>
      <c r="S294" s="1156"/>
      <c r="T294" s="1156"/>
      <c r="U294" s="1156"/>
      <c r="V294" s="1156"/>
      <c r="W294" s="1156"/>
      <c r="X294" s="1156"/>
      <c r="Y294" s="1156"/>
      <c r="Z294" s="1156"/>
      <c r="AA294" s="1156"/>
      <c r="AB294" s="1156"/>
      <c r="AC294" s="1156"/>
      <c r="AD294" s="1156"/>
      <c r="AE294" s="1156"/>
      <c r="AF294" s="1156"/>
      <c r="AG294" s="1156"/>
      <c r="AH294" s="1156"/>
      <c r="AI294" s="1156"/>
      <c r="AJ294" s="1156"/>
      <c r="AK294" s="1156"/>
      <c r="AL294" s="1156"/>
      <c r="AM294" s="1156"/>
      <c r="AN294" s="1156"/>
      <c r="AO294" s="1156"/>
      <c r="AP294" s="1156"/>
      <c r="AQ294" s="1156"/>
      <c r="AR294" s="1156"/>
      <c r="AS294" s="1156"/>
      <c r="AT294" s="1156"/>
      <c r="AU294" s="1156"/>
      <c r="AV294" s="1156"/>
      <c r="AW294" s="1156"/>
      <c r="AX294" s="1156"/>
      <c r="AY294" s="1156"/>
      <c r="AZ294" s="1156"/>
      <c r="BA294" s="1156"/>
      <c r="BB294" s="1156"/>
      <c r="BC294" s="1156"/>
      <c r="BD294" s="1156"/>
      <c r="BE294" s="1156"/>
      <c r="BF294" s="1156"/>
      <c r="BG294" s="1156"/>
      <c r="BH294" s="1156"/>
      <c r="BI294" s="1156"/>
      <c r="BJ294" s="1156"/>
      <c r="BK294" s="1156"/>
      <c r="BL294" s="1156"/>
      <c r="BM294" s="1156"/>
      <c r="BN294" s="1156"/>
      <c r="BO294" s="1156"/>
      <c r="BP294" s="1156"/>
      <c r="BQ294" s="1156"/>
      <c r="BR294" s="1156"/>
      <c r="BS294" s="1156"/>
      <c r="BT294" s="1156"/>
      <c r="BU294" s="1156"/>
      <c r="BV294" s="1156"/>
      <c r="BW294" s="1156"/>
      <c r="BX294" s="1156"/>
      <c r="BY294" s="1156"/>
      <c r="BZ294" s="1156"/>
      <c r="CA294" s="1156"/>
      <c r="CB294" s="1156"/>
      <c r="CC294" s="1156"/>
      <c r="CD294" s="1156"/>
      <c r="CE294" s="1156"/>
      <c r="CF294" s="1156"/>
      <c r="CG294" s="1156"/>
      <c r="CH294" s="1156"/>
      <c r="CI294" s="1156"/>
      <c r="CJ294" s="1156"/>
      <c r="CK294" s="1156"/>
      <c r="CL294" s="1156"/>
      <c r="CM294" s="1156"/>
      <c r="CN294" s="1156"/>
      <c r="CO294" s="1156"/>
      <c r="CP294" s="1156"/>
      <c r="CQ294" s="1156"/>
      <c r="CR294" s="1156"/>
      <c r="CS294" s="1156"/>
      <c r="CT294" s="1156"/>
      <c r="CU294" s="1156"/>
      <c r="CV294" s="1156"/>
      <c r="CW294" s="1156"/>
      <c r="CX294" s="1156"/>
      <c r="CY294" s="1156"/>
      <c r="CZ294" s="1156"/>
      <c r="DA294" s="1156"/>
      <c r="DB294" s="1156"/>
      <c r="DC294" s="1156"/>
      <c r="DD294" s="1156"/>
      <c r="DE294" s="1156"/>
      <c r="DF294" s="1156"/>
      <c r="DG294" s="1156"/>
      <c r="DH294" s="1157"/>
      <c r="DI294" s="1158"/>
      <c r="DJ294" s="1158"/>
      <c r="DK294" s="1158"/>
      <c r="DL294" s="1158"/>
      <c r="DM294" s="1158"/>
      <c r="DN294" s="1158"/>
      <c r="DO294" s="1158"/>
      <c r="DP294" s="1158"/>
      <c r="DQ294" s="1158"/>
      <c r="DR294" s="1158"/>
      <c r="DS294" s="1158"/>
      <c r="DT294" s="1158"/>
      <c r="DU294" s="1158"/>
      <c r="DV294" s="1158"/>
      <c r="DW294" s="907"/>
    </row>
    <row r="295" spans="1:127" s="1083" customFormat="1" ht="35.25" customHeight="1">
      <c r="B295" s="1063">
        <f>ROW()</f>
        <v>295</v>
      </c>
      <c r="C295" s="1159" t="s">
        <v>1166</v>
      </c>
      <c r="D295" s="1159"/>
      <c r="E295" s="1159"/>
      <c r="F295" s="1159"/>
      <c r="G295" s="1159"/>
      <c r="H295" s="1159"/>
      <c r="I295" s="1159"/>
      <c r="J295" s="1159"/>
      <c r="K295" s="1159"/>
      <c r="L295" s="1159"/>
      <c r="M295" s="1159"/>
      <c r="N295" s="1159"/>
      <c r="O295" s="1159"/>
      <c r="P295" s="1159"/>
      <c r="Q295" s="1159"/>
      <c r="R295" s="1159"/>
      <c r="S295" s="1159"/>
      <c r="T295" s="1159"/>
      <c r="U295" s="1159"/>
      <c r="V295" s="1159"/>
      <c r="W295" s="1159"/>
      <c r="X295" s="1159"/>
      <c r="Y295" s="1159"/>
      <c r="Z295" s="1159"/>
      <c r="AA295" s="1159"/>
      <c r="AB295" s="1159"/>
      <c r="AC295" s="1159"/>
      <c r="AD295" s="1159"/>
      <c r="AE295" s="1159"/>
      <c r="AF295" s="1159"/>
      <c r="AG295" s="1159"/>
      <c r="AH295" s="1159"/>
      <c r="AI295" s="1159"/>
      <c r="AJ295" s="1159"/>
      <c r="AK295" s="1159"/>
      <c r="AL295" s="1159"/>
      <c r="AM295" s="1159"/>
      <c r="AN295" s="1159"/>
      <c r="AO295" s="1159"/>
      <c r="AP295" s="1159"/>
      <c r="AQ295" s="1159"/>
      <c r="AR295" s="1159"/>
      <c r="AS295" s="1159"/>
      <c r="AT295" s="1159"/>
      <c r="AU295" s="1159"/>
      <c r="AV295" s="1159"/>
      <c r="AW295" s="1159"/>
      <c r="AX295" s="1159"/>
      <c r="AY295" s="1159"/>
      <c r="AZ295" s="1159"/>
      <c r="BA295" s="1159"/>
      <c r="BB295" s="1159"/>
      <c r="BC295" s="1159"/>
      <c r="BD295" s="1159"/>
      <c r="BE295" s="1159"/>
      <c r="BF295" s="1159"/>
      <c r="BG295" s="1159"/>
      <c r="BH295" s="1159"/>
      <c r="BI295" s="1159"/>
      <c r="BJ295" s="1159"/>
      <c r="BK295" s="1159"/>
      <c r="BL295" s="1159"/>
      <c r="BM295" s="1159"/>
      <c r="BN295" s="1159"/>
      <c r="BO295" s="1159"/>
      <c r="BP295" s="1159"/>
      <c r="BQ295" s="1159"/>
      <c r="BR295" s="1159"/>
      <c r="BS295" s="1159"/>
      <c r="BT295" s="1159"/>
      <c r="BU295" s="1159"/>
      <c r="BV295" s="1159"/>
      <c r="BW295" s="1159"/>
      <c r="BX295" s="1159"/>
      <c r="BY295" s="1159"/>
      <c r="BZ295" s="1159"/>
      <c r="CA295" s="1159"/>
      <c r="CB295" s="1159"/>
      <c r="CC295" s="1159"/>
      <c r="CD295" s="1159"/>
      <c r="CE295" s="1159"/>
      <c r="CF295" s="1159"/>
      <c r="CG295" s="1159"/>
      <c r="CH295" s="1159"/>
      <c r="CI295" s="1159"/>
      <c r="CJ295" s="1159"/>
      <c r="CK295" s="1159"/>
      <c r="CL295" s="1159"/>
      <c r="CM295" s="1159"/>
      <c r="CN295" s="1159"/>
      <c r="CO295" s="1159"/>
      <c r="CP295" s="1159"/>
      <c r="CQ295" s="1159"/>
      <c r="CR295" s="1159"/>
      <c r="CS295" s="1159"/>
      <c r="CT295" s="1159"/>
      <c r="CU295" s="1159"/>
      <c r="CV295" s="1159"/>
      <c r="CW295" s="1159"/>
      <c r="CX295" s="1159"/>
      <c r="CY295" s="1159"/>
      <c r="CZ295" s="1159"/>
      <c r="DA295" s="1160" t="s">
        <v>1166</v>
      </c>
      <c r="DB295" s="1064"/>
      <c r="DC295" s="1064"/>
      <c r="DD295" s="1161" t="s">
        <v>1127</v>
      </c>
      <c r="DE295" s="3163">
        <f>ROW()</f>
        <v>295</v>
      </c>
      <c r="DF295" s="3163"/>
      <c r="DG295" s="3163"/>
      <c r="DH295" s="1162"/>
      <c r="DI295" s="1162"/>
      <c r="DJ295" s="1163"/>
      <c r="DK295" s="1162"/>
      <c r="DL295" s="1162"/>
      <c r="DM295" s="1162"/>
      <c r="DN295" s="1162"/>
      <c r="DO295" s="1162"/>
      <c r="DP295" s="1162"/>
      <c r="DQ295" s="1162"/>
      <c r="DR295" s="1162"/>
      <c r="DS295" s="1162"/>
      <c r="DT295" s="1162"/>
      <c r="DU295" s="1162"/>
      <c r="DV295" s="1162"/>
      <c r="DW295" s="907"/>
    </row>
    <row r="296" spans="1:127" ht="16.5" customHeight="1" thickBot="1">
      <c r="B296" s="200">
        <v>0</v>
      </c>
      <c r="C296" s="200">
        <v>0</v>
      </c>
      <c r="D296" s="200">
        <v>0</v>
      </c>
      <c r="E296" s="200">
        <v>0</v>
      </c>
      <c r="F296" s="200">
        <v>0</v>
      </c>
      <c r="G296" s="200">
        <v>0</v>
      </c>
      <c r="H296" s="200">
        <v>0</v>
      </c>
      <c r="I296" s="200">
        <v>0</v>
      </c>
      <c r="J296" s="200">
        <v>0</v>
      </c>
      <c r="K296" s="200">
        <v>0</v>
      </c>
      <c r="L296" s="200">
        <v>0</v>
      </c>
      <c r="M296" s="200">
        <v>0</v>
      </c>
      <c r="N296" s="200">
        <v>0</v>
      </c>
      <c r="O296" s="200">
        <v>0</v>
      </c>
      <c r="P296" s="200">
        <v>0</v>
      </c>
      <c r="Q296" s="200">
        <v>0</v>
      </c>
      <c r="R296" s="200">
        <v>0</v>
      </c>
      <c r="S296" s="200">
        <v>0</v>
      </c>
      <c r="T296" s="200">
        <v>0</v>
      </c>
      <c r="U296" s="200">
        <v>0</v>
      </c>
      <c r="V296" s="200">
        <v>0</v>
      </c>
      <c r="W296" s="200">
        <v>0</v>
      </c>
      <c r="X296" s="200">
        <v>0</v>
      </c>
      <c r="Y296" s="200">
        <v>0</v>
      </c>
      <c r="Z296" s="200">
        <v>0</v>
      </c>
      <c r="AA296" s="200">
        <v>0</v>
      </c>
      <c r="AB296" s="200">
        <v>0</v>
      </c>
      <c r="AC296" s="200">
        <v>0</v>
      </c>
      <c r="AD296" s="200">
        <v>0</v>
      </c>
      <c r="AE296" s="200">
        <v>0</v>
      </c>
      <c r="AF296" s="200">
        <v>0</v>
      </c>
      <c r="AG296" s="200">
        <v>0</v>
      </c>
      <c r="AH296" s="200">
        <v>0</v>
      </c>
      <c r="AI296" s="200">
        <v>0</v>
      </c>
      <c r="AJ296" s="200">
        <v>0</v>
      </c>
      <c r="AK296" s="200">
        <v>0</v>
      </c>
      <c r="AL296" s="200">
        <v>0</v>
      </c>
      <c r="AM296" s="200">
        <v>0</v>
      </c>
      <c r="AN296" s="200">
        <v>0</v>
      </c>
      <c r="AO296" s="200">
        <v>0</v>
      </c>
      <c r="AP296" s="200">
        <v>0</v>
      </c>
      <c r="AQ296" s="200">
        <v>0</v>
      </c>
      <c r="AR296" s="200">
        <v>0</v>
      </c>
      <c r="AS296" s="200">
        <v>0</v>
      </c>
      <c r="AT296" s="200">
        <v>0</v>
      </c>
      <c r="AU296" s="200">
        <v>0</v>
      </c>
      <c r="AV296" s="200">
        <v>0</v>
      </c>
      <c r="AW296" s="200">
        <v>0</v>
      </c>
      <c r="AX296" s="200">
        <v>0</v>
      </c>
      <c r="AY296" s="200">
        <v>0</v>
      </c>
      <c r="AZ296" s="200">
        <v>0</v>
      </c>
      <c r="BA296" s="200">
        <v>0</v>
      </c>
      <c r="BB296" s="200">
        <v>0</v>
      </c>
      <c r="BC296" s="200">
        <v>0</v>
      </c>
      <c r="BD296" s="200">
        <v>0</v>
      </c>
      <c r="BE296" s="200">
        <v>0</v>
      </c>
      <c r="BF296" s="200">
        <v>0</v>
      </c>
      <c r="BG296" s="200">
        <v>0</v>
      </c>
      <c r="BH296" s="200">
        <v>0</v>
      </c>
      <c r="BI296" s="200">
        <v>0</v>
      </c>
      <c r="BJ296" s="200">
        <v>0</v>
      </c>
      <c r="BK296" s="200">
        <v>0</v>
      </c>
      <c r="BL296" s="200">
        <v>0</v>
      </c>
      <c r="BM296" s="200">
        <v>0</v>
      </c>
      <c r="BN296" s="200">
        <v>0</v>
      </c>
      <c r="BO296" s="200">
        <v>0</v>
      </c>
      <c r="BP296" s="200">
        <v>0</v>
      </c>
      <c r="BQ296" s="200">
        <v>0</v>
      </c>
      <c r="BR296" s="200">
        <v>0</v>
      </c>
      <c r="BS296" s="200">
        <v>0</v>
      </c>
      <c r="BT296" s="200">
        <v>0</v>
      </c>
      <c r="BU296" s="200">
        <v>0</v>
      </c>
      <c r="BV296" s="200">
        <v>0</v>
      </c>
      <c r="BW296" s="200">
        <v>0</v>
      </c>
      <c r="BX296" s="200">
        <v>0</v>
      </c>
      <c r="BY296" s="200">
        <v>0</v>
      </c>
      <c r="BZ296" s="200">
        <v>0</v>
      </c>
      <c r="CA296" s="200">
        <v>0</v>
      </c>
      <c r="CB296" s="200">
        <v>0</v>
      </c>
      <c r="CC296" s="200">
        <v>0</v>
      </c>
      <c r="CD296" s="200">
        <v>0</v>
      </c>
      <c r="CE296" s="200">
        <v>0</v>
      </c>
      <c r="CF296" s="200">
        <v>0</v>
      </c>
      <c r="CG296" s="200">
        <v>0</v>
      </c>
      <c r="CH296" s="200">
        <v>0</v>
      </c>
      <c r="CI296" s="200">
        <v>0</v>
      </c>
      <c r="CJ296" s="200">
        <v>0</v>
      </c>
      <c r="CK296" s="200">
        <v>0</v>
      </c>
      <c r="CL296" s="200">
        <v>0</v>
      </c>
      <c r="CM296" s="200">
        <v>0</v>
      </c>
      <c r="CN296" s="200">
        <v>0</v>
      </c>
      <c r="CO296" s="200">
        <v>0</v>
      </c>
      <c r="CP296" s="200">
        <v>0</v>
      </c>
      <c r="CQ296" s="200">
        <v>0</v>
      </c>
      <c r="CR296" s="200">
        <v>0</v>
      </c>
      <c r="CS296" s="200">
        <v>0</v>
      </c>
      <c r="CT296" s="200">
        <v>0</v>
      </c>
      <c r="CU296" s="200">
        <v>0</v>
      </c>
      <c r="CV296" s="200">
        <v>0</v>
      </c>
      <c r="CW296" s="200">
        <v>0</v>
      </c>
      <c r="CX296" s="200">
        <v>0</v>
      </c>
      <c r="CY296" s="200">
        <v>0</v>
      </c>
      <c r="CZ296" s="200">
        <v>0</v>
      </c>
      <c r="DA296" s="200">
        <v>0</v>
      </c>
      <c r="DB296" s="200">
        <v>0</v>
      </c>
      <c r="DC296" s="200">
        <v>0</v>
      </c>
      <c r="DD296" s="200">
        <v>0</v>
      </c>
      <c r="DE296" s="200">
        <v>0</v>
      </c>
      <c r="DF296" s="200">
        <v>0</v>
      </c>
      <c r="DG296" s="200">
        <v>0</v>
      </c>
      <c r="DH296" s="200">
        <v>0</v>
      </c>
      <c r="DI296" s="200">
        <v>0</v>
      </c>
      <c r="DJ296" s="200">
        <v>0</v>
      </c>
      <c r="DK296" s="200">
        <v>0</v>
      </c>
      <c r="DL296" s="200">
        <v>0</v>
      </c>
      <c r="DM296" s="200">
        <v>0</v>
      </c>
      <c r="DN296" s="200">
        <v>0</v>
      </c>
      <c r="DO296" s="200">
        <v>0</v>
      </c>
      <c r="DP296" s="200">
        <v>0</v>
      </c>
      <c r="DQ296" s="200">
        <v>0</v>
      </c>
      <c r="DR296" s="200">
        <v>0</v>
      </c>
      <c r="DS296" s="200">
        <v>0</v>
      </c>
      <c r="DT296" s="200">
        <v>0</v>
      </c>
      <c r="DU296" s="200">
        <v>0</v>
      </c>
      <c r="DV296" s="200">
        <v>0</v>
      </c>
      <c r="DW296" s="907"/>
    </row>
    <row r="297" spans="1:127" ht="18" customHeight="1">
      <c r="A297" s="200">
        <v>0</v>
      </c>
      <c r="B297" s="3005" t="s">
        <v>1134</v>
      </c>
      <c r="C297" s="3006"/>
      <c r="D297" s="3006"/>
      <c r="E297" s="3006"/>
      <c r="F297" s="3006"/>
      <c r="G297" s="3007"/>
      <c r="H297" s="3014" t="s">
        <v>1167</v>
      </c>
      <c r="I297" s="3015"/>
      <c r="J297" s="3015"/>
      <c r="K297" s="3015"/>
      <c r="L297" s="3015"/>
      <c r="M297" s="3015"/>
      <c r="N297" s="3015"/>
      <c r="O297" s="3015"/>
      <c r="P297" s="3015"/>
      <c r="Q297" s="3015"/>
      <c r="R297" s="3015"/>
      <c r="S297" s="3015"/>
      <c r="T297" s="3015"/>
      <c r="U297" s="3015"/>
      <c r="V297" s="3015"/>
      <c r="W297" s="3015"/>
      <c r="X297" s="3015"/>
      <c r="Y297" s="3015"/>
      <c r="Z297" s="3015"/>
      <c r="AA297" s="3015"/>
      <c r="AB297" s="3015"/>
      <c r="AC297" s="3015"/>
      <c r="AD297" s="3015"/>
      <c r="AE297" s="3015"/>
      <c r="AF297" s="3015"/>
      <c r="AG297" s="3015"/>
      <c r="AH297" s="3015"/>
      <c r="AI297" s="3015"/>
      <c r="AJ297" s="3015"/>
      <c r="AK297" s="3015"/>
      <c r="AL297" s="3015"/>
      <c r="AM297" s="3015"/>
      <c r="AN297" s="3015"/>
      <c r="AO297" s="3015"/>
      <c r="AP297" s="3015"/>
      <c r="AQ297" s="3015"/>
      <c r="AR297" s="3015"/>
      <c r="AS297" s="3015"/>
      <c r="AT297" s="3015"/>
      <c r="AU297" s="3015"/>
      <c r="AV297" s="3015"/>
      <c r="AW297" s="3015"/>
      <c r="AX297" s="3015"/>
      <c r="AY297" s="3015"/>
      <c r="AZ297" s="3015"/>
      <c r="BA297" s="3015"/>
      <c r="BB297" s="3015"/>
      <c r="BC297" s="3015"/>
      <c r="BD297" s="3015"/>
      <c r="BE297" s="3015"/>
      <c r="BF297" s="3888"/>
      <c r="BG297" s="3048" t="s">
        <v>278</v>
      </c>
      <c r="BH297" s="3049"/>
      <c r="BI297" s="3049"/>
      <c r="BJ297" s="3049"/>
      <c r="BK297" s="3049"/>
      <c r="BL297" s="3049"/>
      <c r="BM297" s="3049"/>
      <c r="BN297" s="3049"/>
      <c r="BO297" s="3049"/>
      <c r="BP297" s="3049"/>
      <c r="BQ297" s="3049"/>
      <c r="BR297" s="3049"/>
      <c r="BS297" s="3050"/>
      <c r="BT297" s="200">
        <v>0</v>
      </c>
      <c r="BU297" s="200">
        <v>0</v>
      </c>
      <c r="BV297" s="200">
        <v>0</v>
      </c>
      <c r="BW297" s="200">
        <v>0</v>
      </c>
      <c r="BX297" s="239" t="s">
        <v>946</v>
      </c>
      <c r="BY297" s="200"/>
      <c r="BZ297" s="200"/>
      <c r="CA297" s="200"/>
      <c r="CB297" s="200"/>
      <c r="CC297" s="200"/>
      <c r="CD297" s="200"/>
      <c r="CE297" s="200"/>
      <c r="CF297" s="200"/>
      <c r="CG297" s="200"/>
      <c r="CH297" s="200"/>
      <c r="CI297" s="200"/>
      <c r="CJ297" s="200"/>
      <c r="CK297" s="200"/>
      <c r="CL297" s="200"/>
      <c r="CM297" s="200"/>
      <c r="CN297" s="200"/>
      <c r="CO297" s="200"/>
      <c r="CP297" s="200"/>
      <c r="CQ297" s="200"/>
      <c r="CR297" s="200"/>
      <c r="CS297" s="200"/>
      <c r="CT297" s="200"/>
      <c r="CU297" s="200"/>
      <c r="CV297" s="200"/>
      <c r="CW297" s="200"/>
      <c r="CX297" s="200"/>
      <c r="CY297" s="200"/>
      <c r="CZ297" s="200"/>
      <c r="DA297" s="200"/>
      <c r="DB297" s="200"/>
      <c r="DC297" s="200"/>
      <c r="DD297" s="200"/>
      <c r="DE297" s="200"/>
      <c r="DF297" s="200"/>
      <c r="DG297" s="200"/>
      <c r="DH297" s="200"/>
      <c r="DI297" s="200"/>
      <c r="DJ297" s="200"/>
      <c r="DK297" s="200">
        <v>0</v>
      </c>
      <c r="DL297" s="200">
        <v>0</v>
      </c>
      <c r="DM297" s="200">
        <v>0</v>
      </c>
      <c r="DN297" s="200">
        <v>0</v>
      </c>
      <c r="DO297" s="200">
        <v>0</v>
      </c>
      <c r="DP297" s="200">
        <v>0</v>
      </c>
      <c r="DQ297" s="200">
        <v>0</v>
      </c>
      <c r="DR297" s="200">
        <v>0</v>
      </c>
      <c r="DS297" s="200">
        <v>0</v>
      </c>
      <c r="DT297" s="200">
        <v>0</v>
      </c>
      <c r="DU297" s="200">
        <v>0</v>
      </c>
      <c r="DV297" s="200">
        <v>0</v>
      </c>
      <c r="DW297" s="907"/>
    </row>
    <row r="298" spans="1:127" ht="18" customHeight="1">
      <c r="A298" s="200">
        <v>0</v>
      </c>
      <c r="B298" s="3008"/>
      <c r="C298" s="3009"/>
      <c r="D298" s="3009"/>
      <c r="E298" s="3009"/>
      <c r="F298" s="3009"/>
      <c r="G298" s="3010"/>
      <c r="H298" s="3016"/>
      <c r="I298" s="3017"/>
      <c r="J298" s="3017"/>
      <c r="K298" s="3017"/>
      <c r="L298" s="3017"/>
      <c r="M298" s="3017"/>
      <c r="N298" s="3017"/>
      <c r="O298" s="3017"/>
      <c r="P298" s="3017"/>
      <c r="Q298" s="3017"/>
      <c r="R298" s="3017"/>
      <c r="S298" s="3017"/>
      <c r="T298" s="3017"/>
      <c r="U298" s="3017"/>
      <c r="V298" s="3017"/>
      <c r="W298" s="3017"/>
      <c r="X298" s="3017"/>
      <c r="Y298" s="3017"/>
      <c r="Z298" s="3017"/>
      <c r="AA298" s="3017"/>
      <c r="AB298" s="3017"/>
      <c r="AC298" s="3017"/>
      <c r="AD298" s="3017"/>
      <c r="AE298" s="3017"/>
      <c r="AF298" s="3017"/>
      <c r="AG298" s="3017"/>
      <c r="AH298" s="3017"/>
      <c r="AI298" s="3017"/>
      <c r="AJ298" s="3017"/>
      <c r="AK298" s="3017"/>
      <c r="AL298" s="3017"/>
      <c r="AM298" s="3017"/>
      <c r="AN298" s="3017"/>
      <c r="AO298" s="3017"/>
      <c r="AP298" s="3017"/>
      <c r="AQ298" s="3017"/>
      <c r="AR298" s="3017"/>
      <c r="AS298" s="3017"/>
      <c r="AT298" s="3017"/>
      <c r="AU298" s="3017"/>
      <c r="AV298" s="3017"/>
      <c r="AW298" s="3017"/>
      <c r="AX298" s="3017"/>
      <c r="AY298" s="3017"/>
      <c r="AZ298" s="3017"/>
      <c r="BA298" s="3017"/>
      <c r="BB298" s="3017"/>
      <c r="BC298" s="3017"/>
      <c r="BD298" s="3017"/>
      <c r="BE298" s="3017"/>
      <c r="BF298" s="3889"/>
      <c r="BG298" s="2987" t="s">
        <v>279</v>
      </c>
      <c r="BH298" s="2988"/>
      <c r="BI298" s="2988"/>
      <c r="BJ298" s="2988"/>
      <c r="BK298" s="2988"/>
      <c r="BL298" s="2988"/>
      <c r="BM298" s="2988"/>
      <c r="BN298" s="2988"/>
      <c r="BO298" s="2988"/>
      <c r="BP298" s="2988"/>
      <c r="BQ298" s="2988"/>
      <c r="BR298" s="2988"/>
      <c r="BS298" s="2989"/>
      <c r="BT298" s="200">
        <v>0</v>
      </c>
      <c r="BU298" s="200">
        <v>0</v>
      </c>
      <c r="BV298" s="200">
        <v>0</v>
      </c>
      <c r="BW298" s="200">
        <v>0</v>
      </c>
      <c r="BX298" s="239" t="s">
        <v>936</v>
      </c>
      <c r="BY298" s="200"/>
      <c r="BZ298" s="200"/>
      <c r="CA298" s="200"/>
      <c r="CB298" s="200"/>
      <c r="CC298" s="200"/>
      <c r="CD298" s="200"/>
      <c r="CE298" s="200"/>
      <c r="CF298" s="200"/>
      <c r="CG298" s="200"/>
      <c r="CH298" s="200"/>
      <c r="CI298" s="200"/>
      <c r="CJ298" s="200"/>
      <c r="CK298" s="200"/>
      <c r="CL298" s="200"/>
      <c r="CM298" s="200"/>
      <c r="CN298" s="200"/>
      <c r="CO298" s="200"/>
      <c r="CP298" s="200"/>
      <c r="CQ298" s="200"/>
      <c r="CR298" s="200"/>
      <c r="CS298" s="200"/>
      <c r="CT298" s="200"/>
      <c r="CU298" s="200"/>
      <c r="CV298" s="200"/>
      <c r="CW298" s="200"/>
      <c r="CX298" s="200"/>
      <c r="CY298" s="200"/>
      <c r="CZ298" s="200"/>
      <c r="DA298" s="200"/>
      <c r="DB298" s="200"/>
      <c r="DC298" s="200"/>
      <c r="DD298" s="200"/>
      <c r="DE298" s="200"/>
      <c r="DF298" s="200"/>
      <c r="DG298" s="200"/>
      <c r="DH298" s="200">
        <v>0</v>
      </c>
      <c r="DI298" s="200">
        <v>0</v>
      </c>
      <c r="DJ298" s="200">
        <v>0</v>
      </c>
      <c r="DK298" s="200">
        <v>0</v>
      </c>
      <c r="DL298" s="200">
        <v>0</v>
      </c>
      <c r="DM298" s="200">
        <v>0</v>
      </c>
      <c r="DN298" s="200">
        <v>0</v>
      </c>
      <c r="DO298" s="200">
        <v>0</v>
      </c>
      <c r="DP298" s="200">
        <v>0</v>
      </c>
      <c r="DQ298" s="200">
        <v>0</v>
      </c>
      <c r="DR298" s="200">
        <v>0</v>
      </c>
      <c r="DS298" s="200">
        <v>0</v>
      </c>
      <c r="DT298" s="200">
        <v>0</v>
      </c>
      <c r="DU298" s="200">
        <v>0</v>
      </c>
      <c r="DV298" s="200">
        <v>0</v>
      </c>
      <c r="DW298" s="907"/>
    </row>
    <row r="299" spans="1:127" ht="18" customHeight="1">
      <c r="A299" s="200">
        <v>0</v>
      </c>
      <c r="B299" s="3008"/>
      <c r="C299" s="3009"/>
      <c r="D299" s="3009"/>
      <c r="E299" s="3009"/>
      <c r="F299" s="3009"/>
      <c r="G299" s="3010"/>
      <c r="H299" s="3018"/>
      <c r="I299" s="3019"/>
      <c r="J299" s="3019"/>
      <c r="K299" s="3019"/>
      <c r="L299" s="3019"/>
      <c r="M299" s="3019"/>
      <c r="N299" s="3019"/>
      <c r="O299" s="3019"/>
      <c r="P299" s="3019"/>
      <c r="Q299" s="3019"/>
      <c r="R299" s="3019"/>
      <c r="S299" s="3019"/>
      <c r="T299" s="3019"/>
      <c r="U299" s="3019"/>
      <c r="V299" s="3019"/>
      <c r="W299" s="3019"/>
      <c r="X299" s="3019"/>
      <c r="Y299" s="3019"/>
      <c r="Z299" s="3019"/>
      <c r="AA299" s="3019"/>
      <c r="AB299" s="3019"/>
      <c r="AC299" s="3019"/>
      <c r="AD299" s="3019"/>
      <c r="AE299" s="3019"/>
      <c r="AF299" s="3019"/>
      <c r="AG299" s="3019"/>
      <c r="AH299" s="3019"/>
      <c r="AI299" s="3019"/>
      <c r="AJ299" s="3019"/>
      <c r="AK299" s="3019"/>
      <c r="AL299" s="3019"/>
      <c r="AM299" s="3019"/>
      <c r="AN299" s="3019"/>
      <c r="AO299" s="3019"/>
      <c r="AP299" s="3019"/>
      <c r="AQ299" s="3019"/>
      <c r="AR299" s="3019"/>
      <c r="AS299" s="3019"/>
      <c r="AT299" s="3019"/>
      <c r="AU299" s="3019"/>
      <c r="AV299" s="3019"/>
      <c r="AW299" s="3019"/>
      <c r="AX299" s="3019"/>
      <c r="AY299" s="3019"/>
      <c r="AZ299" s="3019"/>
      <c r="BA299" s="3019"/>
      <c r="BB299" s="3019"/>
      <c r="BC299" s="3019"/>
      <c r="BD299" s="3019"/>
      <c r="BE299" s="3019"/>
      <c r="BF299" s="3890"/>
      <c r="BG299" s="2990" t="s">
        <v>111</v>
      </c>
      <c r="BH299" s="2991"/>
      <c r="BI299" s="2991"/>
      <c r="BJ299" s="2991"/>
      <c r="BK299" s="2991"/>
      <c r="BL299" s="2991"/>
      <c r="BM299" s="2991"/>
      <c r="BN299" s="2991"/>
      <c r="BO299" s="2991"/>
      <c r="BP299" s="2991"/>
      <c r="BQ299" s="2991"/>
      <c r="BR299" s="2991"/>
      <c r="BS299" s="2992"/>
      <c r="BT299" s="200">
        <v>0</v>
      </c>
      <c r="BU299" s="200">
        <v>0</v>
      </c>
      <c r="BV299" s="200">
        <v>0</v>
      </c>
      <c r="BW299" s="200">
        <v>0</v>
      </c>
      <c r="BX299" s="239" t="s">
        <v>935</v>
      </c>
      <c r="BY299" s="200"/>
      <c r="BZ299" s="200"/>
      <c r="CA299" s="200"/>
      <c r="CB299" s="200"/>
      <c r="CC299" s="200"/>
      <c r="CD299" s="200"/>
      <c r="CE299" s="200"/>
      <c r="CF299" s="200"/>
      <c r="CG299" s="200"/>
      <c r="CH299" s="200"/>
      <c r="CI299" s="200"/>
      <c r="CJ299" s="200"/>
      <c r="CK299" s="200"/>
      <c r="CL299" s="200"/>
      <c r="CM299" s="200"/>
      <c r="CN299" s="200"/>
      <c r="CO299" s="200"/>
      <c r="CP299" s="200"/>
      <c r="CQ299" s="200"/>
      <c r="CR299" s="200"/>
      <c r="CS299" s="200"/>
      <c r="CT299" s="200"/>
      <c r="CU299" s="200"/>
      <c r="CV299" s="200"/>
      <c r="CW299" s="200"/>
      <c r="CX299" s="200"/>
      <c r="CY299" s="200"/>
      <c r="CZ299" s="200"/>
      <c r="DA299" s="200"/>
      <c r="DB299" s="200"/>
      <c r="DC299" s="200"/>
      <c r="DD299" s="200">
        <v>0</v>
      </c>
      <c r="DE299" s="200">
        <v>0</v>
      </c>
      <c r="DF299" s="200">
        <v>0</v>
      </c>
      <c r="DG299" s="200">
        <v>0</v>
      </c>
      <c r="DH299" s="200">
        <v>0</v>
      </c>
      <c r="DI299" s="200">
        <v>0</v>
      </c>
      <c r="DJ299" s="200">
        <v>0</v>
      </c>
      <c r="DK299" s="200">
        <v>0</v>
      </c>
      <c r="DL299" s="200">
        <v>0</v>
      </c>
      <c r="DM299" s="200">
        <v>0</v>
      </c>
      <c r="DN299" s="200">
        <v>0</v>
      </c>
      <c r="DO299" s="200">
        <v>0</v>
      </c>
      <c r="DP299" s="200">
        <v>0</v>
      </c>
      <c r="DQ299" s="200">
        <v>0</v>
      </c>
      <c r="DR299" s="200">
        <v>0</v>
      </c>
      <c r="DS299" s="200">
        <v>0</v>
      </c>
      <c r="DT299" s="200">
        <v>0</v>
      </c>
      <c r="DU299" s="200">
        <v>0</v>
      </c>
      <c r="DV299" s="200">
        <v>0</v>
      </c>
      <c r="DW299" s="907"/>
    </row>
    <row r="300" spans="1:127" ht="18" customHeight="1">
      <c r="A300" s="200">
        <v>0</v>
      </c>
      <c r="B300" s="3008"/>
      <c r="C300" s="3009"/>
      <c r="D300" s="3009"/>
      <c r="E300" s="3009"/>
      <c r="F300" s="3009"/>
      <c r="G300" s="3010"/>
      <c r="H300" s="2993" t="s">
        <v>928</v>
      </c>
      <c r="I300" s="2994"/>
      <c r="J300" s="2994"/>
      <c r="K300" s="2994"/>
      <c r="L300" s="2994"/>
      <c r="M300" s="2994"/>
      <c r="N300" s="2994"/>
      <c r="O300" s="2994"/>
      <c r="P300" s="2994"/>
      <c r="Q300" s="2994"/>
      <c r="R300" s="2994"/>
      <c r="S300" s="2994"/>
      <c r="T300" s="2994"/>
      <c r="U300" s="2994"/>
      <c r="V300" s="2994"/>
      <c r="W300" s="2994"/>
      <c r="X300" s="2994"/>
      <c r="Y300" s="2994"/>
      <c r="Z300" s="2994"/>
      <c r="AA300" s="2994"/>
      <c r="AB300" s="2994"/>
      <c r="AC300" s="2994"/>
      <c r="AD300" s="2994"/>
      <c r="AE300" s="2994"/>
      <c r="AF300" s="2994"/>
      <c r="AG300" s="2994"/>
      <c r="AH300" s="2994"/>
      <c r="AI300" s="2994"/>
      <c r="AJ300" s="2994"/>
      <c r="AK300" s="2994"/>
      <c r="AL300" s="2994"/>
      <c r="AM300" s="2994"/>
      <c r="AN300" s="2994"/>
      <c r="AO300" s="2994"/>
      <c r="AP300" s="2994"/>
      <c r="AQ300" s="2994"/>
      <c r="AR300" s="2994"/>
      <c r="AS300" s="2994"/>
      <c r="AT300" s="2994"/>
      <c r="AU300" s="2994"/>
      <c r="AV300" s="2994"/>
      <c r="AW300" s="2994"/>
      <c r="AX300" s="2994"/>
      <c r="AY300" s="2994"/>
      <c r="AZ300" s="2994"/>
      <c r="BA300" s="2994"/>
      <c r="BB300" s="2994"/>
      <c r="BC300" s="2994"/>
      <c r="BD300" s="2994"/>
      <c r="BE300" s="2994"/>
      <c r="BF300" s="3891"/>
      <c r="BG300" s="2990" t="s">
        <v>280</v>
      </c>
      <c r="BH300" s="2991"/>
      <c r="BI300" s="2991"/>
      <c r="BJ300" s="2991"/>
      <c r="BK300" s="2991"/>
      <c r="BL300" s="2991"/>
      <c r="BM300" s="2991"/>
      <c r="BN300" s="2991"/>
      <c r="BO300" s="2991"/>
      <c r="BP300" s="2991"/>
      <c r="BQ300" s="2991"/>
      <c r="BR300" s="2991"/>
      <c r="BS300" s="2992"/>
      <c r="BT300" s="200">
        <v>0</v>
      </c>
      <c r="BU300" s="200">
        <v>0</v>
      </c>
      <c r="BV300" s="200">
        <v>0</v>
      </c>
      <c r="BW300" s="200">
        <v>0</v>
      </c>
      <c r="BX300" s="200">
        <v>0</v>
      </c>
      <c r="BY300" s="200">
        <v>0</v>
      </c>
      <c r="BZ300" s="200">
        <v>0</v>
      </c>
      <c r="CA300" s="200">
        <v>0</v>
      </c>
      <c r="CB300" s="200">
        <v>0</v>
      </c>
      <c r="CC300" s="200">
        <v>0</v>
      </c>
      <c r="CD300" s="200">
        <v>0</v>
      </c>
      <c r="CE300" s="200">
        <v>0</v>
      </c>
      <c r="CF300" s="200">
        <v>0</v>
      </c>
      <c r="CG300" s="200">
        <v>0</v>
      </c>
      <c r="CH300" s="200">
        <v>0</v>
      </c>
      <c r="CI300" s="200">
        <v>0</v>
      </c>
      <c r="CJ300" s="200">
        <v>0</v>
      </c>
      <c r="CK300" s="200">
        <v>0</v>
      </c>
      <c r="CL300" s="200">
        <v>0</v>
      </c>
      <c r="CM300" s="200">
        <v>0</v>
      </c>
      <c r="CN300" s="200">
        <v>0</v>
      </c>
      <c r="CO300" s="200">
        <v>0</v>
      </c>
      <c r="CP300" s="200">
        <v>0</v>
      </c>
      <c r="CQ300" s="200">
        <v>0</v>
      </c>
      <c r="CR300" s="200">
        <v>0</v>
      </c>
      <c r="CS300" s="200">
        <v>0</v>
      </c>
      <c r="CT300" s="200">
        <v>0</v>
      </c>
      <c r="CU300" s="200">
        <v>0</v>
      </c>
      <c r="CV300" s="200">
        <v>0</v>
      </c>
      <c r="CW300" s="200">
        <v>0</v>
      </c>
      <c r="CX300" s="200">
        <v>0</v>
      </c>
      <c r="CY300" s="200">
        <v>0</v>
      </c>
      <c r="CZ300" s="200">
        <v>0</v>
      </c>
      <c r="DA300" s="200">
        <v>0</v>
      </c>
      <c r="DB300" s="200">
        <v>0</v>
      </c>
      <c r="DC300" s="200">
        <v>0</v>
      </c>
      <c r="DD300" s="200">
        <v>0</v>
      </c>
      <c r="DE300" s="200">
        <v>0</v>
      </c>
      <c r="DF300" s="200">
        <v>0</v>
      </c>
      <c r="DG300" s="200">
        <v>0</v>
      </c>
      <c r="DH300" s="200">
        <v>0</v>
      </c>
      <c r="DI300" s="200">
        <v>0</v>
      </c>
      <c r="DJ300" s="200">
        <v>0</v>
      </c>
      <c r="DK300" s="200">
        <v>0</v>
      </c>
      <c r="DL300" s="200">
        <v>0</v>
      </c>
      <c r="DM300" s="200">
        <v>0</v>
      </c>
      <c r="DN300" s="200">
        <v>0</v>
      </c>
      <c r="DO300" s="200">
        <v>0</v>
      </c>
      <c r="DP300" s="200">
        <v>0</v>
      </c>
      <c r="DQ300" s="200">
        <v>0</v>
      </c>
      <c r="DR300" s="200">
        <v>0</v>
      </c>
      <c r="DS300" s="200">
        <v>0</v>
      </c>
      <c r="DT300" s="200">
        <v>0</v>
      </c>
      <c r="DU300" s="200">
        <v>0</v>
      </c>
      <c r="DV300" s="200">
        <v>0</v>
      </c>
      <c r="DW300" s="907"/>
    </row>
    <row r="301" spans="1:127" ht="18" customHeight="1">
      <c r="A301" s="200">
        <v>0</v>
      </c>
      <c r="B301" s="3011"/>
      <c r="C301" s="3012"/>
      <c r="D301" s="3012"/>
      <c r="E301" s="3012"/>
      <c r="F301" s="3012"/>
      <c r="G301" s="3013"/>
      <c r="H301" s="2995"/>
      <c r="I301" s="2996"/>
      <c r="J301" s="2996"/>
      <c r="K301" s="2996"/>
      <c r="L301" s="2996"/>
      <c r="M301" s="2996"/>
      <c r="N301" s="2996"/>
      <c r="O301" s="2996"/>
      <c r="P301" s="2996"/>
      <c r="Q301" s="2996"/>
      <c r="R301" s="2996"/>
      <c r="S301" s="2996"/>
      <c r="T301" s="2996"/>
      <c r="U301" s="2996"/>
      <c r="V301" s="2996"/>
      <c r="W301" s="2996"/>
      <c r="X301" s="2996"/>
      <c r="Y301" s="2996"/>
      <c r="Z301" s="2996"/>
      <c r="AA301" s="2996"/>
      <c r="AB301" s="2996"/>
      <c r="AC301" s="2996"/>
      <c r="AD301" s="2996"/>
      <c r="AE301" s="2996"/>
      <c r="AF301" s="2996"/>
      <c r="AG301" s="2996"/>
      <c r="AH301" s="2996"/>
      <c r="AI301" s="2996"/>
      <c r="AJ301" s="2996"/>
      <c r="AK301" s="2996"/>
      <c r="AL301" s="2996"/>
      <c r="AM301" s="2996"/>
      <c r="AN301" s="2996"/>
      <c r="AO301" s="2996"/>
      <c r="AP301" s="2996"/>
      <c r="AQ301" s="2996"/>
      <c r="AR301" s="2996"/>
      <c r="AS301" s="2996"/>
      <c r="AT301" s="2996"/>
      <c r="AU301" s="2996"/>
      <c r="AV301" s="2996"/>
      <c r="AW301" s="2996"/>
      <c r="AX301" s="2996"/>
      <c r="AY301" s="2996"/>
      <c r="AZ301" s="2996"/>
      <c r="BA301" s="2996"/>
      <c r="BB301" s="2996"/>
      <c r="BC301" s="2996"/>
      <c r="BD301" s="2996"/>
      <c r="BE301" s="2996"/>
      <c r="BF301" s="3892"/>
      <c r="BG301" s="2990" t="s">
        <v>109</v>
      </c>
      <c r="BH301" s="2991"/>
      <c r="BI301" s="2991"/>
      <c r="BJ301" s="2991"/>
      <c r="BK301" s="2991"/>
      <c r="BL301" s="2991"/>
      <c r="BM301" s="2991"/>
      <c r="BN301" s="2991"/>
      <c r="BO301" s="2991"/>
      <c r="BP301" s="2991"/>
      <c r="BQ301" s="2991"/>
      <c r="BR301" s="2991"/>
      <c r="BS301" s="2992"/>
      <c r="BT301" s="200">
        <v>0</v>
      </c>
      <c r="BU301" s="200">
        <v>0</v>
      </c>
      <c r="BV301" s="200">
        <v>0</v>
      </c>
      <c r="BW301" s="200">
        <v>0</v>
      </c>
      <c r="BX301" s="200">
        <v>0</v>
      </c>
      <c r="BY301" s="200">
        <v>0</v>
      </c>
      <c r="BZ301" s="200">
        <v>0</v>
      </c>
      <c r="CA301" s="200">
        <v>0</v>
      </c>
      <c r="CB301" s="200">
        <v>0</v>
      </c>
      <c r="CC301" s="200">
        <v>0</v>
      </c>
      <c r="CD301" s="200">
        <v>0</v>
      </c>
      <c r="CE301" s="200">
        <v>0</v>
      </c>
      <c r="CF301" s="200">
        <v>0</v>
      </c>
      <c r="CG301" s="200">
        <v>0</v>
      </c>
      <c r="CH301" s="200">
        <v>0</v>
      </c>
      <c r="CI301" s="200">
        <v>0</v>
      </c>
      <c r="CJ301" s="200">
        <v>0</v>
      </c>
      <c r="CK301" s="200">
        <v>0</v>
      </c>
      <c r="CL301" s="200">
        <v>0</v>
      </c>
      <c r="CM301" s="200">
        <v>0</v>
      </c>
      <c r="CN301" s="200">
        <v>0</v>
      </c>
      <c r="CO301" s="200">
        <v>0</v>
      </c>
      <c r="CP301" s="200">
        <v>0</v>
      </c>
      <c r="CQ301" s="200">
        <v>0</v>
      </c>
      <c r="CR301" s="200">
        <v>0</v>
      </c>
      <c r="CS301" s="200">
        <v>0</v>
      </c>
      <c r="CT301" s="200">
        <v>0</v>
      </c>
      <c r="CU301" s="200">
        <v>0</v>
      </c>
      <c r="CV301" s="200">
        <v>0</v>
      </c>
      <c r="CW301" s="200">
        <v>0</v>
      </c>
      <c r="CX301" s="200">
        <v>0</v>
      </c>
      <c r="CY301" s="200">
        <v>0</v>
      </c>
      <c r="CZ301" s="200">
        <v>0</v>
      </c>
      <c r="DA301" s="200">
        <v>0</v>
      </c>
      <c r="DB301" s="200">
        <v>0</v>
      </c>
      <c r="DC301" s="200">
        <v>0</v>
      </c>
      <c r="DD301" s="200">
        <v>0</v>
      </c>
      <c r="DE301" s="200">
        <v>0</v>
      </c>
      <c r="DF301" s="200">
        <v>0</v>
      </c>
      <c r="DG301" s="200">
        <v>0</v>
      </c>
      <c r="DH301" s="200">
        <v>0</v>
      </c>
      <c r="DI301" s="200">
        <v>0</v>
      </c>
      <c r="DJ301" s="200">
        <v>0</v>
      </c>
      <c r="DK301" s="200">
        <v>0</v>
      </c>
      <c r="DL301" s="200">
        <v>0</v>
      </c>
      <c r="DM301" s="200">
        <v>0</v>
      </c>
      <c r="DN301" s="200">
        <v>0</v>
      </c>
      <c r="DO301" s="200">
        <v>0</v>
      </c>
      <c r="DP301" s="200">
        <v>0</v>
      </c>
      <c r="DQ301" s="200">
        <v>0</v>
      </c>
      <c r="DR301" s="200">
        <v>0</v>
      </c>
      <c r="DS301" s="200">
        <v>0</v>
      </c>
      <c r="DT301" s="200">
        <v>0</v>
      </c>
      <c r="DU301" s="200">
        <v>0</v>
      </c>
      <c r="DV301" s="200">
        <v>0</v>
      </c>
      <c r="DW301" s="907"/>
    </row>
    <row r="302" spans="1:127" ht="15" customHeight="1" thickBot="1">
      <c r="A302" s="200">
        <v>0</v>
      </c>
      <c r="B302" s="241" t="s">
        <v>110</v>
      </c>
      <c r="C302" s="1" t="str">
        <f ca="1">CELL("nomfichier")</f>
        <v>C:\Users\serge\Downloads\[me-menus.cadenciers.annuels.xlsx]Cadencier.Annuel.Hors.d.Oeuvres</v>
      </c>
      <c r="D302" s="242"/>
      <c r="E302" s="242"/>
      <c r="F302" s="242"/>
      <c r="G302" s="242"/>
      <c r="H302" s="242"/>
      <c r="I302" s="242"/>
      <c r="J302" s="242"/>
      <c r="K302" s="242"/>
      <c r="L302" s="242"/>
      <c r="M302" s="242"/>
      <c r="N302" s="242"/>
      <c r="O302" s="242"/>
      <c r="P302" s="243"/>
      <c r="Q302" s="243"/>
      <c r="R302" s="565"/>
      <c r="S302" s="243"/>
      <c r="T302" s="565"/>
      <c r="U302" s="244"/>
      <c r="V302" s="244"/>
      <c r="W302" s="244"/>
      <c r="X302" s="244"/>
      <c r="Y302" s="242"/>
      <c r="Z302" s="242"/>
      <c r="AA302" s="245" t="s">
        <v>281</v>
      </c>
      <c r="AB302" s="47" t="s">
        <v>282</v>
      </c>
      <c r="AC302" s="242"/>
      <c r="AD302" s="242"/>
      <c r="AE302" s="242"/>
      <c r="AF302" s="242"/>
      <c r="AG302" s="242"/>
      <c r="AH302" s="242"/>
      <c r="AI302" s="242"/>
      <c r="AJ302" s="565"/>
      <c r="AK302" s="246"/>
      <c r="AL302" s="246"/>
      <c r="AM302" s="246"/>
      <c r="AN302" s="246"/>
      <c r="AO302" s="565"/>
      <c r="AP302" s="566"/>
      <c r="AQ302" s="567"/>
      <c r="AR302" s="568"/>
      <c r="AS302" s="568"/>
      <c r="AT302" s="568"/>
      <c r="AU302" s="568"/>
      <c r="AV302" s="568"/>
      <c r="AW302" s="568"/>
      <c r="AX302" s="568"/>
      <c r="AY302" s="568"/>
      <c r="AZ302" s="568"/>
      <c r="BA302" s="568"/>
      <c r="BB302" s="568"/>
      <c r="BC302" s="568"/>
      <c r="BD302" s="568"/>
      <c r="BE302" s="568"/>
      <c r="BF302" s="568"/>
      <c r="BG302" s="3041">
        <f ca="1">NOW()</f>
        <v>44340.247896875</v>
      </c>
      <c r="BH302" s="3042"/>
      <c r="BI302" s="3042"/>
      <c r="BJ302" s="3042"/>
      <c r="BK302" s="3042"/>
      <c r="BL302" s="3042"/>
      <c r="BM302" s="3042"/>
      <c r="BN302" s="3042"/>
      <c r="BO302" s="3042"/>
      <c r="BP302" s="3042"/>
      <c r="BQ302" s="3042"/>
      <c r="BR302" s="3042"/>
      <c r="BS302" s="3043"/>
      <c r="BT302" s="200">
        <v>0</v>
      </c>
      <c r="BU302" s="200">
        <v>0</v>
      </c>
      <c r="BV302" s="200">
        <v>0</v>
      </c>
      <c r="BW302" s="200">
        <v>0</v>
      </c>
      <c r="BX302" s="200">
        <v>0</v>
      </c>
      <c r="BY302" s="200">
        <v>0</v>
      </c>
      <c r="BZ302" s="200">
        <v>0</v>
      </c>
      <c r="CA302" s="200">
        <v>0</v>
      </c>
      <c r="CB302" s="200">
        <v>0</v>
      </c>
      <c r="CC302" s="200">
        <v>0</v>
      </c>
      <c r="CD302" s="200">
        <v>0</v>
      </c>
      <c r="CE302" s="200">
        <v>0</v>
      </c>
      <c r="CF302" s="200">
        <v>0</v>
      </c>
      <c r="CG302" s="200">
        <v>0</v>
      </c>
      <c r="CH302" s="200">
        <v>0</v>
      </c>
      <c r="CI302" s="200">
        <v>0</v>
      </c>
      <c r="CJ302" s="200">
        <v>0</v>
      </c>
      <c r="CK302" s="200">
        <v>0</v>
      </c>
      <c r="CL302" s="200">
        <v>0</v>
      </c>
      <c r="CM302" s="200">
        <v>0</v>
      </c>
      <c r="CN302" s="200">
        <v>0</v>
      </c>
      <c r="CO302" s="200">
        <v>0</v>
      </c>
      <c r="CP302" s="200">
        <v>0</v>
      </c>
      <c r="CQ302" s="200">
        <v>0</v>
      </c>
      <c r="CR302" s="200">
        <v>0</v>
      </c>
      <c r="CS302" s="200">
        <v>0</v>
      </c>
      <c r="CT302" s="200">
        <v>0</v>
      </c>
      <c r="CU302" s="200">
        <v>0</v>
      </c>
      <c r="CV302" s="200">
        <v>0</v>
      </c>
      <c r="CW302" s="200">
        <v>0</v>
      </c>
      <c r="CX302" s="200">
        <v>0</v>
      </c>
      <c r="CY302" s="200">
        <v>0</v>
      </c>
      <c r="CZ302" s="200">
        <v>0</v>
      </c>
      <c r="DA302" s="200">
        <v>0</v>
      </c>
      <c r="DB302" s="200">
        <v>0</v>
      </c>
      <c r="DC302" s="200">
        <v>0</v>
      </c>
      <c r="DD302" s="200">
        <v>0</v>
      </c>
      <c r="DE302" s="200">
        <v>0</v>
      </c>
      <c r="DF302" s="200">
        <v>0</v>
      </c>
      <c r="DG302" s="200">
        <v>0</v>
      </c>
      <c r="DH302" s="200">
        <v>0</v>
      </c>
      <c r="DI302" s="200">
        <v>0</v>
      </c>
      <c r="DJ302" s="200">
        <v>0</v>
      </c>
      <c r="DK302" s="200">
        <v>0</v>
      </c>
      <c r="DL302" s="200">
        <v>0</v>
      </c>
      <c r="DM302" s="200">
        <v>0</v>
      </c>
      <c r="DN302" s="200">
        <v>0</v>
      </c>
      <c r="DO302" s="200">
        <v>0</v>
      </c>
      <c r="DP302" s="200">
        <v>0</v>
      </c>
      <c r="DQ302" s="200">
        <v>0</v>
      </c>
      <c r="DR302" s="200">
        <v>0</v>
      </c>
      <c r="DS302" s="200">
        <v>0</v>
      </c>
      <c r="DT302" s="200">
        <v>0</v>
      </c>
      <c r="DU302" s="200">
        <v>0</v>
      </c>
      <c r="DV302" s="200">
        <v>0</v>
      </c>
      <c r="DW302" s="907"/>
    </row>
    <row r="303" spans="1:127" s="248" customFormat="1" ht="15.75">
      <c r="A303" s="200">
        <v>0</v>
      </c>
      <c r="B303" s="200">
        <v>0</v>
      </c>
      <c r="C303" s="200">
        <v>0</v>
      </c>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V303" s="200"/>
      <c r="AW303" s="200"/>
      <c r="AX303" s="200"/>
      <c r="AY303" s="200"/>
      <c r="AZ303" s="200"/>
      <c r="BA303" s="200"/>
      <c r="BB303" s="200"/>
      <c r="BC303" s="200"/>
      <c r="BD303" s="200"/>
      <c r="BE303" s="200"/>
      <c r="BF303" s="200"/>
      <c r="BG303" s="200"/>
      <c r="BH303" s="200"/>
      <c r="BI303" s="200"/>
      <c r="BJ303" s="200"/>
      <c r="BK303" s="200">
        <v>0</v>
      </c>
      <c r="BL303" s="200">
        <v>0</v>
      </c>
      <c r="BM303" s="200">
        <v>0</v>
      </c>
      <c r="BN303" s="200">
        <v>0</v>
      </c>
      <c r="BO303" s="200">
        <v>0</v>
      </c>
      <c r="BP303" s="200">
        <v>0</v>
      </c>
      <c r="BQ303" s="200">
        <v>0</v>
      </c>
      <c r="BR303" s="200">
        <v>0</v>
      </c>
      <c r="BS303" s="200">
        <v>0</v>
      </c>
      <c r="BT303" s="200">
        <v>0</v>
      </c>
      <c r="BU303" s="200">
        <v>0</v>
      </c>
      <c r="BV303" s="200">
        <v>0</v>
      </c>
      <c r="BW303" s="200">
        <v>0</v>
      </c>
      <c r="BX303" s="200">
        <v>0</v>
      </c>
      <c r="BY303" s="200">
        <v>0</v>
      </c>
      <c r="BZ303" s="200">
        <v>0</v>
      </c>
      <c r="CA303" s="200">
        <v>0</v>
      </c>
      <c r="CB303" s="200">
        <v>0</v>
      </c>
      <c r="CC303" s="200">
        <v>0</v>
      </c>
      <c r="CD303" s="200">
        <v>0</v>
      </c>
      <c r="CE303" s="200">
        <v>0</v>
      </c>
      <c r="CF303" s="200">
        <v>0</v>
      </c>
      <c r="CG303" s="200">
        <v>0</v>
      </c>
      <c r="CH303" s="200">
        <v>0</v>
      </c>
      <c r="CI303" s="200">
        <v>0</v>
      </c>
      <c r="CJ303" s="200">
        <v>0</v>
      </c>
      <c r="CK303" s="200">
        <v>0</v>
      </c>
      <c r="CL303" s="200">
        <v>0</v>
      </c>
      <c r="CM303" s="200">
        <v>0</v>
      </c>
      <c r="CN303" s="200">
        <v>0</v>
      </c>
      <c r="CO303" s="200">
        <v>0</v>
      </c>
      <c r="CP303" s="200">
        <v>0</v>
      </c>
      <c r="CQ303" s="200">
        <v>0</v>
      </c>
      <c r="CR303" s="200">
        <v>0</v>
      </c>
      <c r="CS303" s="200">
        <v>0</v>
      </c>
      <c r="CT303" s="200">
        <v>0</v>
      </c>
      <c r="CU303" s="200">
        <v>0</v>
      </c>
      <c r="CV303" s="200">
        <v>0</v>
      </c>
      <c r="CW303" s="200">
        <v>0</v>
      </c>
      <c r="CX303" s="200">
        <v>0</v>
      </c>
      <c r="CY303" s="200">
        <v>0</v>
      </c>
      <c r="CZ303" s="200">
        <v>0</v>
      </c>
      <c r="DA303" s="200">
        <v>0</v>
      </c>
      <c r="DB303" s="200">
        <v>0</v>
      </c>
      <c r="DC303" s="200">
        <v>0</v>
      </c>
      <c r="DD303" s="200">
        <v>0</v>
      </c>
      <c r="DE303" s="200">
        <v>0</v>
      </c>
      <c r="DF303" s="200">
        <v>0</v>
      </c>
      <c r="DG303" s="200">
        <v>0</v>
      </c>
      <c r="DH303" s="200">
        <v>0</v>
      </c>
      <c r="DI303" s="200">
        <v>0</v>
      </c>
      <c r="DJ303" s="200">
        <v>0</v>
      </c>
      <c r="DK303" s="200">
        <v>0</v>
      </c>
      <c r="DL303" s="200">
        <v>0</v>
      </c>
      <c r="DM303" s="200">
        <v>0</v>
      </c>
      <c r="DN303" s="200">
        <v>0</v>
      </c>
      <c r="DO303" s="200">
        <v>0</v>
      </c>
      <c r="DP303" s="200">
        <v>0</v>
      </c>
      <c r="DQ303" s="200">
        <v>0</v>
      </c>
      <c r="DR303" s="200">
        <v>0</v>
      </c>
      <c r="DS303" s="200">
        <v>0</v>
      </c>
      <c r="DT303" s="200">
        <v>0</v>
      </c>
      <c r="DU303" s="200">
        <v>0</v>
      </c>
      <c r="DV303" s="200">
        <v>0</v>
      </c>
      <c r="DW303" s="907"/>
    </row>
    <row r="304" spans="1:127" s="248" customFormat="1" ht="15.75">
      <c r="A304" s="200"/>
      <c r="B304" s="200"/>
      <c r="C304" s="200"/>
      <c r="D304" s="247"/>
      <c r="E304" s="247"/>
      <c r="F304" s="247"/>
      <c r="G304" s="247"/>
      <c r="H304" s="247"/>
      <c r="I304" s="247"/>
      <c r="J304" s="247"/>
      <c r="K304" s="247"/>
      <c r="L304" s="247"/>
      <c r="M304" s="247"/>
      <c r="N304" s="247"/>
      <c r="O304" s="247"/>
      <c r="P304" s="247"/>
      <c r="Q304" s="51" t="s">
        <v>283</v>
      </c>
      <c r="R304" s="247"/>
      <c r="S304" s="52" t="s">
        <v>284</v>
      </c>
      <c r="T304" s="247"/>
      <c r="U304" s="247"/>
      <c r="V304" s="247"/>
      <c r="W304" s="247"/>
      <c r="X304" s="247"/>
      <c r="Y304" s="247"/>
      <c r="Z304" s="52"/>
      <c r="AA304" s="52"/>
      <c r="AB304" s="247"/>
      <c r="AC304" s="247"/>
      <c r="AD304" s="247"/>
      <c r="AE304" s="247"/>
      <c r="AF304" s="247"/>
      <c r="AG304" s="247"/>
      <c r="AH304" s="247"/>
      <c r="AI304" s="247"/>
      <c r="AJ304" s="247"/>
      <c r="AK304" s="247"/>
      <c r="AL304" s="247"/>
      <c r="AM304" s="247"/>
      <c r="AN304" s="247"/>
      <c r="AO304" s="247"/>
      <c r="AP304" s="247"/>
      <c r="AQ304" s="247"/>
      <c r="AR304" s="247"/>
      <c r="AS304" s="247"/>
      <c r="AT304" s="247"/>
      <c r="AU304" s="247"/>
      <c r="AV304" s="200"/>
      <c r="AW304" s="200"/>
      <c r="AX304" s="200"/>
      <c r="AY304" s="200"/>
      <c r="AZ304" s="200"/>
      <c r="BA304" s="200"/>
      <c r="BB304" s="200"/>
      <c r="BC304" s="200"/>
      <c r="BD304" s="200"/>
      <c r="BE304" s="200"/>
      <c r="BF304" s="200"/>
      <c r="BG304" s="200"/>
      <c r="BH304" s="200"/>
      <c r="BI304" s="200"/>
      <c r="BJ304" s="200"/>
      <c r="BK304" s="200">
        <v>0</v>
      </c>
      <c r="BL304" s="200">
        <v>0</v>
      </c>
      <c r="BM304" s="200">
        <v>0</v>
      </c>
      <c r="BN304" s="200">
        <v>0</v>
      </c>
      <c r="BO304" s="200">
        <v>0</v>
      </c>
      <c r="BP304" s="200">
        <v>0</v>
      </c>
      <c r="BQ304" s="200">
        <v>0</v>
      </c>
      <c r="BR304" s="200">
        <v>0</v>
      </c>
      <c r="BS304" s="200">
        <v>0</v>
      </c>
      <c r="BT304" s="200">
        <v>0</v>
      </c>
      <c r="BU304" s="200">
        <v>0</v>
      </c>
      <c r="BV304" s="200">
        <v>0</v>
      </c>
      <c r="BW304" s="200">
        <v>0</v>
      </c>
      <c r="BX304" s="200">
        <v>0</v>
      </c>
      <c r="BY304" s="200">
        <v>0</v>
      </c>
      <c r="BZ304" s="200">
        <v>0</v>
      </c>
      <c r="CA304" s="200">
        <v>0</v>
      </c>
      <c r="CB304" s="200">
        <v>0</v>
      </c>
      <c r="CC304" s="200">
        <v>0</v>
      </c>
      <c r="CD304" s="200">
        <v>0</v>
      </c>
      <c r="CE304" s="200">
        <v>0</v>
      </c>
      <c r="CF304" s="200">
        <v>0</v>
      </c>
      <c r="CG304" s="200">
        <v>0</v>
      </c>
      <c r="CH304" s="200">
        <v>0</v>
      </c>
      <c r="CI304" s="200">
        <v>0</v>
      </c>
      <c r="CJ304" s="200">
        <v>0</v>
      </c>
      <c r="CK304" s="200">
        <v>0</v>
      </c>
      <c r="CL304" s="200">
        <v>0</v>
      </c>
      <c r="CM304" s="200">
        <v>0</v>
      </c>
      <c r="CN304" s="200">
        <v>0</v>
      </c>
      <c r="CO304" s="200">
        <v>0</v>
      </c>
      <c r="CP304" s="200">
        <v>0</v>
      </c>
      <c r="CQ304" s="200">
        <v>0</v>
      </c>
      <c r="CR304" s="200">
        <v>0</v>
      </c>
      <c r="CS304" s="200">
        <v>0</v>
      </c>
      <c r="CT304" s="200">
        <v>0</v>
      </c>
      <c r="CU304" s="200">
        <v>0</v>
      </c>
      <c r="CV304" s="200">
        <v>0</v>
      </c>
      <c r="CW304" s="200">
        <v>0</v>
      </c>
      <c r="CX304" s="200">
        <v>0</v>
      </c>
      <c r="CY304" s="200">
        <v>0</v>
      </c>
      <c r="CZ304" s="200">
        <v>0</v>
      </c>
      <c r="DA304" s="200">
        <v>0</v>
      </c>
      <c r="DB304" s="200">
        <v>0</v>
      </c>
      <c r="DC304" s="200">
        <v>0</v>
      </c>
      <c r="DD304" s="200">
        <v>0</v>
      </c>
      <c r="DE304" s="200">
        <v>0</v>
      </c>
      <c r="DF304" s="200">
        <v>0</v>
      </c>
      <c r="DG304" s="200">
        <v>0</v>
      </c>
      <c r="DH304" s="200">
        <v>0</v>
      </c>
      <c r="DI304" s="200">
        <v>0</v>
      </c>
      <c r="DJ304" s="200">
        <v>0</v>
      </c>
      <c r="DK304" s="200">
        <v>0</v>
      </c>
      <c r="DL304" s="200">
        <v>0</v>
      </c>
      <c r="DM304" s="200">
        <v>0</v>
      </c>
      <c r="DN304" s="200">
        <v>0</v>
      </c>
      <c r="DO304" s="200">
        <v>0</v>
      </c>
      <c r="DP304" s="200">
        <v>0</v>
      </c>
      <c r="DQ304" s="200">
        <v>0</v>
      </c>
      <c r="DR304" s="200">
        <v>0</v>
      </c>
      <c r="DS304" s="200">
        <v>0</v>
      </c>
      <c r="DT304" s="200">
        <v>0</v>
      </c>
      <c r="DU304" s="200">
        <v>0</v>
      </c>
      <c r="DV304" s="200">
        <v>0</v>
      </c>
      <c r="DW304" s="907"/>
    </row>
    <row r="305" spans="1:127" s="248" customFormat="1" ht="15.75">
      <c r="A305" s="200"/>
      <c r="B305" s="200"/>
      <c r="C305" s="200"/>
      <c r="D305" s="247"/>
      <c r="E305" s="247"/>
      <c r="F305" s="247"/>
      <c r="G305" s="247"/>
      <c r="H305" s="247"/>
      <c r="I305" s="247"/>
      <c r="J305" s="247"/>
      <c r="K305" s="247"/>
      <c r="L305" s="247"/>
      <c r="M305" s="247"/>
      <c r="N305" s="247"/>
      <c r="O305" s="247"/>
      <c r="P305" s="247"/>
      <c r="Q305" s="51" t="s">
        <v>285</v>
      </c>
      <c r="R305" s="247"/>
      <c r="S305" s="52" t="s">
        <v>286</v>
      </c>
      <c r="T305" s="247"/>
      <c r="U305" s="247"/>
      <c r="V305" s="247"/>
      <c r="W305" s="247"/>
      <c r="X305" s="247"/>
      <c r="Y305" s="247"/>
      <c r="Z305" s="52"/>
      <c r="AA305" s="52"/>
      <c r="AB305" s="247"/>
      <c r="AC305" s="247"/>
      <c r="AD305" s="247"/>
      <c r="AE305" s="247"/>
      <c r="AF305" s="247"/>
      <c r="AG305" s="247"/>
      <c r="AH305" s="247"/>
      <c r="AI305" s="247"/>
      <c r="AJ305" s="247"/>
      <c r="AK305" s="247"/>
      <c r="AL305" s="247"/>
      <c r="AM305" s="247"/>
      <c r="AN305" s="247"/>
      <c r="AO305" s="247"/>
      <c r="AP305" s="247"/>
      <c r="AQ305" s="247"/>
      <c r="AR305" s="247"/>
      <c r="AS305" s="247"/>
      <c r="AT305" s="247"/>
      <c r="AU305" s="247"/>
      <c r="AV305" s="200"/>
      <c r="AW305" s="200"/>
      <c r="AX305" s="200"/>
      <c r="AY305" s="200"/>
      <c r="AZ305" s="200"/>
      <c r="BA305" s="200"/>
      <c r="BB305" s="200"/>
      <c r="BC305" s="200"/>
      <c r="BD305" s="200"/>
      <c r="BE305" s="200"/>
      <c r="BF305" s="200"/>
      <c r="BG305" s="200"/>
      <c r="BH305" s="200"/>
      <c r="BI305" s="200"/>
      <c r="BJ305" s="200"/>
      <c r="BK305" s="200">
        <v>0</v>
      </c>
      <c r="BL305" s="200">
        <v>0</v>
      </c>
      <c r="BM305" s="200">
        <v>0</v>
      </c>
      <c r="BN305" s="200">
        <v>0</v>
      </c>
      <c r="BO305" s="200">
        <v>0</v>
      </c>
      <c r="BP305" s="200">
        <v>0</v>
      </c>
      <c r="BQ305" s="200">
        <v>0</v>
      </c>
      <c r="BR305" s="200">
        <v>0</v>
      </c>
      <c r="BS305" s="200">
        <v>0</v>
      </c>
      <c r="BT305" s="200">
        <v>0</v>
      </c>
      <c r="BU305" s="200">
        <v>0</v>
      </c>
      <c r="BV305" s="200">
        <v>0</v>
      </c>
      <c r="BW305" s="200">
        <v>0</v>
      </c>
      <c r="BX305" s="200">
        <v>0</v>
      </c>
      <c r="BY305" s="200">
        <v>0</v>
      </c>
      <c r="BZ305" s="200">
        <v>0</v>
      </c>
      <c r="CA305" s="200">
        <v>0</v>
      </c>
      <c r="CB305" s="200">
        <v>0</v>
      </c>
      <c r="CC305" s="200">
        <v>0</v>
      </c>
      <c r="CD305" s="200">
        <v>0</v>
      </c>
      <c r="CE305" s="200">
        <v>0</v>
      </c>
      <c r="CF305" s="200">
        <v>0</v>
      </c>
      <c r="CG305" s="200">
        <v>0</v>
      </c>
      <c r="CH305" s="200">
        <v>0</v>
      </c>
      <c r="CI305" s="200">
        <v>0</v>
      </c>
      <c r="CJ305" s="200">
        <v>0</v>
      </c>
      <c r="CK305" s="200">
        <v>0</v>
      </c>
      <c r="CL305" s="200">
        <v>0</v>
      </c>
      <c r="CM305" s="200">
        <v>0</v>
      </c>
      <c r="CN305" s="200">
        <v>0</v>
      </c>
      <c r="CO305" s="200">
        <v>0</v>
      </c>
      <c r="CP305" s="200">
        <v>0</v>
      </c>
      <c r="CQ305" s="200">
        <v>0</v>
      </c>
      <c r="CR305" s="200">
        <v>0</v>
      </c>
      <c r="CS305" s="200">
        <v>0</v>
      </c>
      <c r="CT305" s="200">
        <v>0</v>
      </c>
      <c r="CU305" s="200">
        <v>0</v>
      </c>
      <c r="CV305" s="200">
        <v>0</v>
      </c>
      <c r="CW305" s="200">
        <v>0</v>
      </c>
      <c r="CX305" s="200">
        <v>0</v>
      </c>
      <c r="CY305" s="200">
        <v>0</v>
      </c>
      <c r="CZ305" s="200">
        <v>0</v>
      </c>
      <c r="DA305" s="200">
        <v>0</v>
      </c>
      <c r="DB305" s="200">
        <v>0</v>
      </c>
      <c r="DC305" s="200">
        <v>0</v>
      </c>
      <c r="DD305" s="200">
        <v>0</v>
      </c>
      <c r="DE305" s="200">
        <v>0</v>
      </c>
      <c r="DF305" s="200">
        <v>0</v>
      </c>
      <c r="DG305" s="200">
        <v>0</v>
      </c>
      <c r="DH305" s="200">
        <v>0</v>
      </c>
      <c r="DI305" s="200">
        <v>0</v>
      </c>
      <c r="DJ305" s="200">
        <v>0</v>
      </c>
      <c r="DK305" s="200">
        <v>0</v>
      </c>
      <c r="DL305" s="200">
        <v>0</v>
      </c>
      <c r="DM305" s="200">
        <v>0</v>
      </c>
      <c r="DN305" s="200">
        <v>0</v>
      </c>
      <c r="DO305" s="200">
        <v>0</v>
      </c>
      <c r="DP305" s="200">
        <v>0</v>
      </c>
      <c r="DQ305" s="200">
        <v>0</v>
      </c>
      <c r="DR305" s="200">
        <v>0</v>
      </c>
      <c r="DS305" s="200">
        <v>0</v>
      </c>
      <c r="DT305" s="200">
        <v>0</v>
      </c>
      <c r="DU305" s="200">
        <v>0</v>
      </c>
      <c r="DV305" s="200">
        <v>0</v>
      </c>
      <c r="DW305" s="907"/>
    </row>
    <row r="306" spans="1:127" s="248" customFormat="1" ht="15.75">
      <c r="A306" s="200"/>
      <c r="B306" s="200"/>
      <c r="C306" s="200"/>
      <c r="D306" s="247"/>
      <c r="E306" s="247"/>
      <c r="F306" s="247"/>
      <c r="G306" s="247"/>
      <c r="H306" s="247"/>
      <c r="I306" s="247"/>
      <c r="J306" s="247"/>
      <c r="K306" s="247"/>
      <c r="L306" s="247"/>
      <c r="M306" s="247"/>
      <c r="N306" s="247"/>
      <c r="O306" s="247"/>
      <c r="P306" s="247"/>
      <c r="Q306" s="51" t="s">
        <v>287</v>
      </c>
      <c r="R306" s="247"/>
      <c r="S306" s="52" t="s">
        <v>288</v>
      </c>
      <c r="T306" s="247"/>
      <c r="U306" s="247"/>
      <c r="V306" s="247"/>
      <c r="W306" s="247"/>
      <c r="X306" s="247"/>
      <c r="Y306" s="247"/>
      <c r="Z306" s="52"/>
      <c r="AA306" s="52"/>
      <c r="AB306" s="247"/>
      <c r="AC306" s="247"/>
      <c r="AD306" s="247"/>
      <c r="AE306" s="247"/>
      <c r="AF306" s="247"/>
      <c r="AG306" s="247"/>
      <c r="AH306" s="247"/>
      <c r="AI306" s="247"/>
      <c r="AJ306" s="247"/>
      <c r="AK306" s="247"/>
      <c r="AL306" s="247"/>
      <c r="AM306" s="247"/>
      <c r="AN306" s="247"/>
      <c r="AO306" s="247"/>
      <c r="AP306" s="247"/>
      <c r="AQ306" s="247"/>
      <c r="AR306" s="247"/>
      <c r="AS306" s="247"/>
      <c r="AT306" s="247"/>
      <c r="AU306" s="247"/>
      <c r="AV306" s="200"/>
      <c r="AW306" s="200"/>
      <c r="AX306" s="200"/>
      <c r="AY306" s="200"/>
      <c r="AZ306" s="200"/>
      <c r="BA306" s="200"/>
      <c r="BB306" s="200"/>
      <c r="BC306" s="200"/>
      <c r="BD306" s="200"/>
      <c r="BE306" s="200"/>
      <c r="BF306" s="200"/>
      <c r="BG306" s="200"/>
      <c r="BH306" s="200"/>
      <c r="BI306" s="200"/>
      <c r="BJ306" s="200"/>
      <c r="BK306" s="200">
        <v>0</v>
      </c>
      <c r="BL306" s="200">
        <v>0</v>
      </c>
      <c r="BM306" s="200">
        <v>0</v>
      </c>
      <c r="BN306" s="200">
        <v>0</v>
      </c>
      <c r="BO306" s="200">
        <v>0</v>
      </c>
      <c r="BP306" s="200">
        <v>0</v>
      </c>
      <c r="BQ306" s="200">
        <v>0</v>
      </c>
      <c r="BR306" s="200">
        <v>0</v>
      </c>
      <c r="BS306" s="200">
        <v>0</v>
      </c>
      <c r="BT306" s="200">
        <v>0</v>
      </c>
      <c r="BU306" s="200">
        <v>0</v>
      </c>
      <c r="BV306" s="200">
        <v>0</v>
      </c>
      <c r="BW306" s="200">
        <v>0</v>
      </c>
      <c r="BX306" s="200">
        <v>0</v>
      </c>
      <c r="BY306" s="200">
        <v>0</v>
      </c>
      <c r="BZ306" s="200">
        <v>0</v>
      </c>
      <c r="CA306" s="200">
        <v>0</v>
      </c>
      <c r="CB306" s="200">
        <v>0</v>
      </c>
      <c r="CC306" s="200">
        <v>0</v>
      </c>
      <c r="CD306" s="200">
        <v>0</v>
      </c>
      <c r="CE306" s="200">
        <v>0</v>
      </c>
      <c r="CF306" s="200">
        <v>0</v>
      </c>
      <c r="CG306" s="200">
        <v>0</v>
      </c>
      <c r="CH306" s="200">
        <v>0</v>
      </c>
      <c r="CI306" s="200">
        <v>0</v>
      </c>
      <c r="CJ306" s="200">
        <v>0</v>
      </c>
      <c r="CK306" s="200">
        <v>0</v>
      </c>
      <c r="CL306" s="200">
        <v>0</v>
      </c>
      <c r="CM306" s="200">
        <v>0</v>
      </c>
      <c r="CN306" s="200">
        <v>0</v>
      </c>
      <c r="CO306" s="200">
        <v>0</v>
      </c>
      <c r="CP306" s="200">
        <v>0</v>
      </c>
      <c r="CQ306" s="200">
        <v>0</v>
      </c>
      <c r="CR306" s="200">
        <v>0</v>
      </c>
      <c r="CS306" s="200">
        <v>0</v>
      </c>
      <c r="CT306" s="200">
        <v>0</v>
      </c>
      <c r="CU306" s="200">
        <v>0</v>
      </c>
      <c r="CV306" s="200">
        <v>0</v>
      </c>
      <c r="CW306" s="200">
        <v>0</v>
      </c>
      <c r="CX306" s="200">
        <v>0</v>
      </c>
      <c r="CY306" s="200">
        <v>0</v>
      </c>
      <c r="CZ306" s="200">
        <v>0</v>
      </c>
      <c r="DA306" s="200">
        <v>0</v>
      </c>
      <c r="DB306" s="200">
        <v>0</v>
      </c>
      <c r="DC306" s="200">
        <v>0</v>
      </c>
      <c r="DD306" s="200">
        <v>0</v>
      </c>
      <c r="DE306" s="200">
        <v>0</v>
      </c>
      <c r="DF306" s="200">
        <v>0</v>
      </c>
      <c r="DG306" s="200">
        <v>0</v>
      </c>
      <c r="DH306" s="200">
        <v>0</v>
      </c>
      <c r="DI306" s="200">
        <v>0</v>
      </c>
      <c r="DJ306" s="200">
        <v>0</v>
      </c>
      <c r="DK306" s="200">
        <v>0</v>
      </c>
      <c r="DL306" s="200">
        <v>0</v>
      </c>
      <c r="DM306" s="200">
        <v>0</v>
      </c>
      <c r="DN306" s="200">
        <v>0</v>
      </c>
      <c r="DO306" s="200">
        <v>0</v>
      </c>
      <c r="DP306" s="200">
        <v>0</v>
      </c>
      <c r="DQ306" s="200">
        <v>0</v>
      </c>
      <c r="DR306" s="200">
        <v>0</v>
      </c>
      <c r="DS306" s="200">
        <v>0</v>
      </c>
      <c r="DT306" s="200">
        <v>0</v>
      </c>
      <c r="DU306" s="200">
        <v>0</v>
      </c>
      <c r="DV306" s="200">
        <v>0</v>
      </c>
      <c r="DW306" s="907"/>
    </row>
    <row r="307" spans="1:127" s="248" customFormat="1" ht="15.75">
      <c r="A307" s="200"/>
      <c r="B307" s="200"/>
      <c r="C307" s="200"/>
      <c r="D307" s="247"/>
      <c r="E307" s="247"/>
      <c r="F307" s="247"/>
      <c r="G307" s="247"/>
      <c r="H307" s="247"/>
      <c r="I307" s="247"/>
      <c r="J307" s="247"/>
      <c r="K307" s="247"/>
      <c r="L307" s="247"/>
      <c r="M307" s="247"/>
      <c r="N307" s="247"/>
      <c r="O307" s="247"/>
      <c r="P307" s="247"/>
      <c r="Q307" s="51" t="s">
        <v>289</v>
      </c>
      <c r="R307" s="247"/>
      <c r="S307" s="53" t="s">
        <v>290</v>
      </c>
      <c r="T307" s="247"/>
      <c r="U307" s="247"/>
      <c r="V307" s="247"/>
      <c r="W307" s="247"/>
      <c r="X307" s="247"/>
      <c r="Y307" s="247"/>
      <c r="Z307" s="50"/>
      <c r="AA307" s="50"/>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c r="AV307" s="200"/>
      <c r="AW307" s="200"/>
      <c r="AX307" s="200"/>
      <c r="AY307" s="200"/>
      <c r="AZ307" s="200"/>
      <c r="BA307" s="200"/>
      <c r="BB307" s="200"/>
      <c r="BC307" s="200"/>
      <c r="BD307" s="200"/>
      <c r="BE307" s="200"/>
      <c r="BF307" s="200"/>
      <c r="BG307" s="200"/>
      <c r="BH307" s="200"/>
      <c r="BI307" s="200"/>
      <c r="BJ307" s="200"/>
      <c r="BK307" s="200">
        <v>0</v>
      </c>
      <c r="BL307" s="200">
        <v>0</v>
      </c>
      <c r="BM307" s="200">
        <v>0</v>
      </c>
      <c r="BN307" s="200">
        <v>0</v>
      </c>
      <c r="BO307" s="200">
        <v>0</v>
      </c>
      <c r="BP307" s="200">
        <v>0</v>
      </c>
      <c r="BQ307" s="200">
        <v>0</v>
      </c>
      <c r="BR307" s="200">
        <v>0</v>
      </c>
      <c r="BS307" s="200">
        <v>0</v>
      </c>
      <c r="BT307" s="200">
        <v>0</v>
      </c>
      <c r="BU307" s="200">
        <v>0</v>
      </c>
      <c r="BV307" s="200">
        <v>0</v>
      </c>
      <c r="BW307" s="200">
        <v>0</v>
      </c>
      <c r="BX307" s="200">
        <v>0</v>
      </c>
      <c r="BY307" s="200">
        <v>0</v>
      </c>
      <c r="BZ307" s="200">
        <v>0</v>
      </c>
      <c r="CA307" s="200">
        <v>0</v>
      </c>
      <c r="CB307" s="200">
        <v>0</v>
      </c>
      <c r="CC307" s="200">
        <v>0</v>
      </c>
      <c r="CD307" s="200">
        <v>0</v>
      </c>
      <c r="CE307" s="200">
        <v>0</v>
      </c>
      <c r="CF307" s="200">
        <v>0</v>
      </c>
      <c r="CG307" s="200">
        <v>0</v>
      </c>
      <c r="CH307" s="200">
        <v>0</v>
      </c>
      <c r="CI307" s="200">
        <v>0</v>
      </c>
      <c r="CJ307" s="200">
        <v>0</v>
      </c>
      <c r="CK307" s="200">
        <v>0</v>
      </c>
      <c r="CL307" s="200">
        <v>0</v>
      </c>
      <c r="CM307" s="200">
        <v>0</v>
      </c>
      <c r="CN307" s="200">
        <v>0</v>
      </c>
      <c r="CO307" s="200">
        <v>0</v>
      </c>
      <c r="CP307" s="200">
        <v>0</v>
      </c>
      <c r="CQ307" s="200">
        <v>0</v>
      </c>
      <c r="CR307" s="200">
        <v>0</v>
      </c>
      <c r="CS307" s="200">
        <v>0</v>
      </c>
      <c r="CT307" s="200">
        <v>0</v>
      </c>
      <c r="CU307" s="200">
        <v>0</v>
      </c>
      <c r="CV307" s="200">
        <v>0</v>
      </c>
      <c r="CW307" s="200">
        <v>0</v>
      </c>
      <c r="CX307" s="200">
        <v>0</v>
      </c>
      <c r="CY307" s="200">
        <v>0</v>
      </c>
      <c r="CZ307" s="200">
        <v>0</v>
      </c>
      <c r="DA307" s="200">
        <v>0</v>
      </c>
      <c r="DB307" s="200">
        <v>0</v>
      </c>
      <c r="DC307" s="200">
        <v>0</v>
      </c>
      <c r="DD307" s="200">
        <v>0</v>
      </c>
      <c r="DE307" s="200">
        <v>0</v>
      </c>
      <c r="DF307" s="200">
        <v>0</v>
      </c>
      <c r="DG307" s="200">
        <v>0</v>
      </c>
      <c r="DH307" s="200">
        <v>0</v>
      </c>
      <c r="DI307" s="200">
        <v>0</v>
      </c>
      <c r="DJ307" s="200">
        <v>0</v>
      </c>
      <c r="DK307" s="200">
        <v>0</v>
      </c>
      <c r="DL307" s="200">
        <v>0</v>
      </c>
      <c r="DM307" s="200">
        <v>0</v>
      </c>
      <c r="DN307" s="200">
        <v>0</v>
      </c>
      <c r="DO307" s="200">
        <v>0</v>
      </c>
      <c r="DP307" s="200">
        <v>0</v>
      </c>
      <c r="DQ307" s="200">
        <v>0</v>
      </c>
      <c r="DR307" s="200">
        <v>0</v>
      </c>
      <c r="DS307" s="200">
        <v>0</v>
      </c>
      <c r="DT307" s="200">
        <v>0</v>
      </c>
      <c r="DU307" s="200">
        <v>0</v>
      </c>
      <c r="DV307" s="200">
        <v>0</v>
      </c>
      <c r="DW307" s="907"/>
    </row>
    <row r="308" spans="1:127" s="248" customFormat="1" ht="15.75">
      <c r="A308" s="200"/>
      <c r="B308" s="200"/>
      <c r="C308" s="200"/>
      <c r="D308" s="247"/>
      <c r="E308" s="247"/>
      <c r="F308" s="247"/>
      <c r="G308" s="247"/>
      <c r="H308" s="247"/>
      <c r="I308" s="247"/>
      <c r="J308" s="247"/>
      <c r="K308" s="247"/>
      <c r="L308" s="247"/>
      <c r="M308" s="247"/>
      <c r="N308" s="247"/>
      <c r="O308" s="247"/>
      <c r="P308" s="247"/>
      <c r="Q308" s="51" t="s">
        <v>291</v>
      </c>
      <c r="R308" s="247"/>
      <c r="S308" s="56" t="s">
        <v>292</v>
      </c>
      <c r="T308" s="247"/>
      <c r="U308" s="247"/>
      <c r="V308" s="247"/>
      <c r="W308" s="247"/>
      <c r="X308" s="247"/>
      <c r="Y308" s="247"/>
      <c r="Z308" s="50"/>
      <c r="AA308" s="50"/>
      <c r="AB308" s="247"/>
      <c r="AC308" s="247"/>
      <c r="AD308" s="247"/>
      <c r="AE308" s="247"/>
      <c r="AF308" s="247"/>
      <c r="AG308" s="247"/>
      <c r="AH308" s="247"/>
      <c r="AI308" s="247"/>
      <c r="AJ308" s="247"/>
      <c r="AK308" s="247"/>
      <c r="AL308" s="247"/>
      <c r="AM308" s="247"/>
      <c r="AN308" s="247"/>
      <c r="AO308" s="247"/>
      <c r="AP308" s="247"/>
      <c r="AQ308" s="247"/>
      <c r="AR308" s="247"/>
      <c r="AS308" s="247"/>
      <c r="AT308" s="247"/>
      <c r="AU308" s="247"/>
      <c r="AV308" s="200"/>
      <c r="AW308" s="200"/>
      <c r="AX308" s="200"/>
      <c r="AY308" s="200"/>
      <c r="AZ308" s="200"/>
      <c r="BA308" s="200"/>
      <c r="BB308" s="200"/>
      <c r="BC308" s="200"/>
      <c r="BD308" s="200"/>
      <c r="BE308" s="200"/>
      <c r="BF308" s="200"/>
      <c r="BG308" s="200"/>
      <c r="BH308" s="200"/>
      <c r="BI308" s="200"/>
      <c r="BJ308" s="200"/>
      <c r="BK308" s="200"/>
      <c r="BL308" s="200"/>
      <c r="BM308" s="200"/>
      <c r="BN308" s="200"/>
      <c r="BO308" s="200"/>
      <c r="BP308" s="200"/>
      <c r="BQ308" s="200"/>
      <c r="BR308" s="200"/>
      <c r="BS308" s="200"/>
      <c r="BT308" s="200"/>
      <c r="BU308" s="200"/>
      <c r="BV308" s="200"/>
      <c r="BW308" s="200"/>
      <c r="BX308" s="200"/>
      <c r="BY308" s="200"/>
      <c r="BZ308" s="200"/>
      <c r="CA308" s="200"/>
      <c r="CB308" s="200"/>
      <c r="CC308" s="200"/>
      <c r="CD308" s="200"/>
      <c r="CE308" s="200"/>
      <c r="CF308" s="247"/>
      <c r="CG308" s="247"/>
      <c r="CH308" s="247"/>
      <c r="CI308" s="247"/>
      <c r="CJ308" s="247"/>
      <c r="CK308" s="247"/>
      <c r="CL308" s="247"/>
      <c r="CM308" s="247"/>
      <c r="CN308" s="247"/>
      <c r="CO308" s="247"/>
      <c r="CP308" s="247"/>
      <c r="CQ308" s="247"/>
      <c r="CR308" s="247"/>
      <c r="CS308" s="247"/>
      <c r="CT308" s="247"/>
      <c r="CU308" s="247"/>
      <c r="CV308" s="247"/>
      <c r="CW308" s="247"/>
      <c r="CX308" s="247"/>
      <c r="CY308" s="247"/>
      <c r="CZ308" s="247"/>
      <c r="DA308" s="247"/>
      <c r="DB308" s="247"/>
      <c r="DC308" s="247"/>
      <c r="DD308" s="247"/>
      <c r="DE308" s="247"/>
      <c r="DF308" s="247"/>
      <c r="DG308" s="247"/>
      <c r="DH308" s="247"/>
      <c r="DI308" s="200">
        <v>0</v>
      </c>
      <c r="DJ308" s="200">
        <v>0</v>
      </c>
      <c r="DK308" s="200">
        <v>0</v>
      </c>
      <c r="DL308" s="200">
        <v>0</v>
      </c>
      <c r="DM308" s="200">
        <v>0</v>
      </c>
      <c r="DN308" s="200">
        <v>0</v>
      </c>
      <c r="DO308" s="200">
        <v>0</v>
      </c>
      <c r="DP308" s="200">
        <v>0</v>
      </c>
      <c r="DQ308" s="200">
        <v>0</v>
      </c>
      <c r="DR308" s="200">
        <v>0</v>
      </c>
      <c r="DS308" s="200">
        <v>0</v>
      </c>
      <c r="DT308" s="200">
        <v>0</v>
      </c>
      <c r="DU308" s="200">
        <v>0</v>
      </c>
      <c r="DV308" s="200">
        <v>0</v>
      </c>
      <c r="DW308" s="907"/>
    </row>
    <row r="309" spans="1:127" s="248" customFormat="1" ht="15.75">
      <c r="A309" s="200"/>
      <c r="B309" s="200"/>
      <c r="C309" s="200"/>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200"/>
      <c r="CF309" s="247"/>
      <c r="CG309" s="247"/>
      <c r="CH309" s="247"/>
      <c r="CI309" s="247"/>
      <c r="CJ309" s="247"/>
      <c r="CK309" s="247"/>
      <c r="CL309" s="247"/>
      <c r="CM309" s="247"/>
      <c r="CN309" s="247"/>
      <c r="CO309" s="247"/>
      <c r="CP309" s="247"/>
      <c r="CQ309" s="247"/>
      <c r="CR309" s="247"/>
      <c r="CS309" s="247"/>
      <c r="CT309" s="247"/>
      <c r="CU309" s="247"/>
      <c r="CV309" s="247"/>
      <c r="CW309" s="247"/>
      <c r="CX309" s="247"/>
      <c r="CY309" s="247"/>
      <c r="CZ309" s="247"/>
      <c r="DA309" s="247"/>
      <c r="DB309" s="247"/>
      <c r="DC309" s="247"/>
      <c r="DD309" s="247"/>
      <c r="DE309" s="247"/>
      <c r="DF309" s="247"/>
      <c r="DG309" s="247"/>
      <c r="DH309" s="247"/>
      <c r="DI309" s="200">
        <v>0</v>
      </c>
      <c r="DJ309" s="200">
        <v>0</v>
      </c>
      <c r="DK309" s="200">
        <v>0</v>
      </c>
      <c r="DL309" s="200">
        <v>0</v>
      </c>
      <c r="DM309" s="200">
        <v>0</v>
      </c>
      <c r="DN309" s="200">
        <v>0</v>
      </c>
      <c r="DO309" s="200">
        <v>0</v>
      </c>
      <c r="DP309" s="200">
        <v>0</v>
      </c>
      <c r="DQ309" s="200">
        <v>0</v>
      </c>
      <c r="DR309" s="200">
        <v>0</v>
      </c>
      <c r="DS309" s="200">
        <v>0</v>
      </c>
      <c r="DT309" s="200">
        <v>0</v>
      </c>
      <c r="DU309" s="200">
        <v>0</v>
      </c>
      <c r="DV309" s="200">
        <v>0</v>
      </c>
      <c r="DW309" s="907"/>
    </row>
    <row r="310" spans="1:127" s="248" customFormat="1" ht="15.75">
      <c r="A310" s="200"/>
      <c r="B310" s="200"/>
      <c r="C310" s="200"/>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00"/>
      <c r="AW310" s="200"/>
      <c r="AX310" s="200"/>
      <c r="AY310" s="200"/>
      <c r="AZ310" s="200"/>
      <c r="BA310" s="200"/>
      <c r="BB310" s="200"/>
      <c r="BC310" s="200"/>
      <c r="BD310" s="200"/>
      <c r="BE310" s="200">
        <v>0</v>
      </c>
      <c r="BF310" s="200">
        <v>0</v>
      </c>
      <c r="BG310" s="200">
        <v>0</v>
      </c>
      <c r="BH310" s="200">
        <v>0</v>
      </c>
      <c r="BI310" s="200">
        <v>0</v>
      </c>
      <c r="BJ310" s="200">
        <v>0</v>
      </c>
      <c r="BK310" s="200">
        <v>0</v>
      </c>
      <c r="BL310" s="200">
        <v>0</v>
      </c>
      <c r="BM310" s="200">
        <v>0</v>
      </c>
      <c r="BN310" s="200">
        <v>0</v>
      </c>
      <c r="BO310" s="200">
        <v>0</v>
      </c>
      <c r="BP310" s="200">
        <v>0</v>
      </c>
      <c r="BQ310" s="200">
        <v>0</v>
      </c>
      <c r="BR310" s="200">
        <v>0</v>
      </c>
      <c r="BS310" s="200">
        <v>0</v>
      </c>
      <c r="BT310" s="200">
        <v>0</v>
      </c>
      <c r="BU310" s="200">
        <v>0</v>
      </c>
      <c r="BV310" s="200">
        <v>0</v>
      </c>
      <c r="BW310" s="200">
        <v>0</v>
      </c>
      <c r="BX310" s="200">
        <v>0</v>
      </c>
      <c r="BY310" s="200">
        <v>0</v>
      </c>
      <c r="BZ310" s="200">
        <v>0</v>
      </c>
      <c r="CA310" s="200">
        <v>0</v>
      </c>
      <c r="CB310" s="200">
        <v>0</v>
      </c>
      <c r="CC310" s="200">
        <v>0</v>
      </c>
      <c r="CD310" s="200">
        <v>0</v>
      </c>
      <c r="CE310" s="200">
        <v>0</v>
      </c>
      <c r="CF310" s="200">
        <v>0</v>
      </c>
      <c r="CG310" s="200">
        <v>0</v>
      </c>
      <c r="CH310" s="200">
        <v>0</v>
      </c>
      <c r="CI310" s="200">
        <v>0</v>
      </c>
      <c r="CJ310" s="200">
        <v>0</v>
      </c>
      <c r="CK310" s="200">
        <v>0</v>
      </c>
      <c r="CL310" s="200">
        <v>0</v>
      </c>
      <c r="CM310" s="200">
        <v>0</v>
      </c>
      <c r="CN310" s="200">
        <v>0</v>
      </c>
      <c r="CO310" s="200">
        <v>0</v>
      </c>
      <c r="CP310" s="200">
        <v>0</v>
      </c>
      <c r="CQ310" s="200">
        <v>0</v>
      </c>
      <c r="CR310" s="200">
        <v>0</v>
      </c>
      <c r="CS310" s="200">
        <v>0</v>
      </c>
      <c r="CT310" s="200">
        <v>0</v>
      </c>
      <c r="CU310" s="200">
        <v>0</v>
      </c>
      <c r="CV310" s="200">
        <v>0</v>
      </c>
      <c r="CW310" s="200">
        <v>0</v>
      </c>
      <c r="CX310" s="200">
        <v>0</v>
      </c>
      <c r="CY310" s="200">
        <v>0</v>
      </c>
      <c r="CZ310" s="200">
        <v>0</v>
      </c>
      <c r="DA310" s="200">
        <v>0</v>
      </c>
      <c r="DB310" s="200">
        <v>0</v>
      </c>
      <c r="DC310" s="200">
        <v>0</v>
      </c>
      <c r="DD310" s="200">
        <v>0</v>
      </c>
      <c r="DE310" s="200">
        <v>0</v>
      </c>
      <c r="DF310" s="200">
        <v>0</v>
      </c>
      <c r="DG310" s="200">
        <v>0</v>
      </c>
      <c r="DH310" s="200">
        <v>0</v>
      </c>
      <c r="DI310" s="200">
        <v>0</v>
      </c>
      <c r="DJ310" s="200">
        <v>0</v>
      </c>
      <c r="DK310" s="200">
        <v>0</v>
      </c>
      <c r="DL310" s="200">
        <v>0</v>
      </c>
      <c r="DM310" s="200">
        <v>0</v>
      </c>
      <c r="DN310" s="200">
        <v>0</v>
      </c>
      <c r="DO310" s="200">
        <v>0</v>
      </c>
      <c r="DP310" s="200">
        <v>0</v>
      </c>
      <c r="DQ310" s="200">
        <v>0</v>
      </c>
      <c r="DR310" s="200">
        <v>0</v>
      </c>
      <c r="DS310" s="200">
        <v>0</v>
      </c>
      <c r="DT310" s="200">
        <v>0</v>
      </c>
      <c r="DU310" s="200">
        <v>0</v>
      </c>
      <c r="DV310" s="200">
        <v>0</v>
      </c>
      <c r="DW310" s="907"/>
    </row>
    <row r="311" spans="1:127" s="248" customFormat="1" ht="18.75">
      <c r="A311" s="200"/>
      <c r="B311" s="200"/>
      <c r="C311" s="200"/>
      <c r="D311" s="247"/>
      <c r="E311" s="247"/>
      <c r="F311" s="2997" t="s">
        <v>931</v>
      </c>
      <c r="G311" s="2998"/>
      <c r="H311" s="2998"/>
      <c r="I311" s="2998"/>
      <c r="J311" s="2998"/>
      <c r="K311" s="2998"/>
      <c r="L311" s="2998"/>
      <c r="M311" s="2998"/>
      <c r="N311" s="2998"/>
      <c r="O311" s="2998"/>
      <c r="P311" s="2998"/>
      <c r="Q311" s="2998"/>
      <c r="R311" s="2998"/>
      <c r="S311" s="2998"/>
      <c r="T311" s="2998"/>
      <c r="U311" s="2998"/>
      <c r="V311" s="2998"/>
      <c r="W311" s="2998"/>
      <c r="X311" s="2998"/>
      <c r="Y311" s="2998"/>
      <c r="Z311" s="2998"/>
      <c r="AA311" s="2998"/>
      <c r="AB311" s="2998"/>
      <c r="AC311" s="2998"/>
      <c r="AD311" s="2998"/>
      <c r="AE311" s="2998"/>
      <c r="AF311" s="2998"/>
      <c r="AG311" s="2998"/>
      <c r="AH311" s="2998"/>
      <c r="AI311" s="2998"/>
      <c r="AJ311" s="2998"/>
      <c r="AK311" s="2998"/>
      <c r="AL311" s="2998"/>
      <c r="AM311" s="2998"/>
      <c r="AN311" s="2998"/>
      <c r="AO311" s="2998"/>
      <c r="AP311" s="2998"/>
      <c r="AQ311" s="2998"/>
      <c r="AR311" s="2998"/>
      <c r="AS311" s="2998"/>
      <c r="AT311" s="2998"/>
      <c r="AU311" s="2998"/>
      <c r="AV311" s="2998"/>
      <c r="AW311" s="2998"/>
      <c r="AX311" s="2998"/>
      <c r="AY311" s="2998"/>
      <c r="AZ311" s="2998"/>
      <c r="BA311" s="2998"/>
      <c r="BB311" s="2998"/>
      <c r="BC311" s="2998"/>
      <c r="BD311" s="2998"/>
      <c r="BE311" s="2998"/>
      <c r="BF311" s="2998"/>
      <c r="BG311" s="2998"/>
      <c r="BH311" s="2998"/>
      <c r="BI311" s="2998"/>
      <c r="BJ311" s="2998"/>
      <c r="BK311" s="2998"/>
      <c r="BL311" s="2998"/>
      <c r="BM311" s="2998"/>
      <c r="BN311" s="2998"/>
      <c r="BO311" s="2998"/>
      <c r="BP311" s="2998"/>
      <c r="BQ311" s="2998"/>
      <c r="BR311" s="2998"/>
      <c r="BS311" s="2998"/>
      <c r="BT311" s="2998"/>
      <c r="BU311" s="2998"/>
      <c r="BV311" s="2998"/>
      <c r="BW311" s="2998"/>
      <c r="BX311" s="2998"/>
      <c r="BY311" s="2999"/>
      <c r="BZ311" s="200"/>
      <c r="CA311" s="200"/>
      <c r="CB311" s="200"/>
      <c r="CC311" s="200">
        <v>0</v>
      </c>
      <c r="CD311" s="200">
        <v>0</v>
      </c>
      <c r="CE311" s="200">
        <v>0</v>
      </c>
      <c r="CF311" s="200">
        <v>0</v>
      </c>
      <c r="CG311" s="200">
        <v>0</v>
      </c>
      <c r="CH311" s="200">
        <v>0</v>
      </c>
      <c r="CI311" s="200">
        <v>0</v>
      </c>
      <c r="CJ311" s="200">
        <v>0</v>
      </c>
      <c r="CK311" s="200">
        <v>0</v>
      </c>
      <c r="CL311" s="200">
        <v>0</v>
      </c>
      <c r="CM311" s="200">
        <v>0</v>
      </c>
      <c r="CN311" s="200">
        <v>0</v>
      </c>
      <c r="CO311" s="200">
        <v>0</v>
      </c>
      <c r="CP311" s="200">
        <v>0</v>
      </c>
      <c r="CQ311" s="200">
        <v>0</v>
      </c>
      <c r="CR311" s="200">
        <v>0</v>
      </c>
      <c r="CS311" s="200">
        <v>0</v>
      </c>
      <c r="CT311" s="200">
        <v>0</v>
      </c>
      <c r="CU311" s="200">
        <v>0</v>
      </c>
      <c r="CV311" s="200">
        <v>0</v>
      </c>
      <c r="CW311" s="200">
        <v>0</v>
      </c>
      <c r="CX311" s="200">
        <v>0</v>
      </c>
      <c r="CY311" s="200">
        <v>0</v>
      </c>
      <c r="CZ311" s="200">
        <v>0</v>
      </c>
      <c r="DA311" s="200">
        <v>0</v>
      </c>
      <c r="DB311" s="200">
        <v>0</v>
      </c>
      <c r="DC311" s="200">
        <v>0</v>
      </c>
      <c r="DD311" s="200">
        <v>0</v>
      </c>
      <c r="DE311" s="200">
        <v>0</v>
      </c>
      <c r="DF311" s="200">
        <v>0</v>
      </c>
      <c r="DG311" s="200">
        <v>0</v>
      </c>
      <c r="DH311" s="200">
        <v>0</v>
      </c>
      <c r="DI311" s="200">
        <v>0</v>
      </c>
      <c r="DJ311" s="200">
        <v>0</v>
      </c>
      <c r="DK311" s="200">
        <v>0</v>
      </c>
      <c r="DL311" s="200">
        <v>0</v>
      </c>
      <c r="DM311" s="200">
        <v>0</v>
      </c>
      <c r="DN311" s="200">
        <v>0</v>
      </c>
      <c r="DO311" s="200">
        <v>0</v>
      </c>
      <c r="DP311" s="200">
        <v>0</v>
      </c>
      <c r="DQ311" s="200">
        <v>0</v>
      </c>
      <c r="DR311" s="200">
        <v>0</v>
      </c>
      <c r="DS311" s="200">
        <v>0</v>
      </c>
      <c r="DT311" s="200">
        <v>0</v>
      </c>
      <c r="DU311" s="200">
        <v>0</v>
      </c>
      <c r="DV311" s="200">
        <v>0</v>
      </c>
      <c r="DW311" s="907"/>
    </row>
    <row r="312" spans="1:127" s="248" customFormat="1" ht="15.75">
      <c r="A312" s="200"/>
      <c r="B312" s="200"/>
      <c r="C312" s="200"/>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K312" s="247"/>
      <c r="AL312" s="247"/>
      <c r="AM312" s="247"/>
      <c r="AN312" s="247"/>
      <c r="AO312" s="247"/>
      <c r="AP312" s="247"/>
      <c r="AQ312" s="247"/>
      <c r="AR312" s="247"/>
      <c r="AS312" s="247"/>
      <c r="AT312" s="247"/>
      <c r="AU312" s="247"/>
      <c r="AV312" s="200"/>
      <c r="AW312" s="200"/>
      <c r="AX312" s="200"/>
      <c r="AY312" s="200"/>
      <c r="AZ312" s="200"/>
      <c r="BA312" s="200"/>
      <c r="BB312" s="200"/>
      <c r="BC312" s="200"/>
      <c r="BD312" s="200"/>
      <c r="BE312" s="200"/>
      <c r="BF312" s="200"/>
      <c r="BG312" s="200"/>
      <c r="BH312" s="200"/>
      <c r="BI312" s="200"/>
      <c r="BJ312" s="200"/>
      <c r="BK312" s="200"/>
      <c r="BL312" s="200"/>
      <c r="BM312" s="200"/>
      <c r="BN312" s="200"/>
      <c r="BO312" s="200"/>
      <c r="BP312" s="200"/>
      <c r="BQ312" s="200"/>
      <c r="BR312" s="200"/>
      <c r="BS312" s="200"/>
      <c r="BT312" s="200"/>
      <c r="BU312" s="200"/>
      <c r="BV312" s="200"/>
      <c r="BW312" s="200"/>
      <c r="BX312" s="200"/>
      <c r="BY312" s="200"/>
      <c r="BZ312" s="200"/>
      <c r="CA312" s="200"/>
      <c r="CB312" s="200">
        <v>0</v>
      </c>
      <c r="CC312" s="200">
        <v>0</v>
      </c>
      <c r="CD312" s="200">
        <v>0</v>
      </c>
      <c r="CE312" s="200">
        <v>0</v>
      </c>
      <c r="CF312" s="200">
        <v>0</v>
      </c>
      <c r="CG312" s="200">
        <v>0</v>
      </c>
      <c r="CH312" s="200">
        <v>0</v>
      </c>
      <c r="CI312" s="200">
        <v>0</v>
      </c>
      <c r="CJ312" s="200">
        <v>0</v>
      </c>
      <c r="CK312" s="200">
        <v>0</v>
      </c>
      <c r="CL312" s="200">
        <v>0</v>
      </c>
      <c r="CM312" s="200">
        <v>0</v>
      </c>
      <c r="CN312" s="200">
        <v>0</v>
      </c>
      <c r="CO312" s="200">
        <v>0</v>
      </c>
      <c r="CP312" s="200">
        <v>0</v>
      </c>
      <c r="CQ312" s="200">
        <v>0</v>
      </c>
      <c r="CR312" s="200">
        <v>0</v>
      </c>
      <c r="CS312" s="200">
        <v>0</v>
      </c>
      <c r="CT312" s="200">
        <v>0</v>
      </c>
      <c r="CU312" s="200">
        <v>0</v>
      </c>
      <c r="CV312" s="200">
        <v>0</v>
      </c>
      <c r="CW312" s="200">
        <v>0</v>
      </c>
      <c r="CX312" s="200">
        <v>0</v>
      </c>
      <c r="CY312" s="200">
        <v>0</v>
      </c>
      <c r="CZ312" s="200">
        <v>0</v>
      </c>
      <c r="DA312" s="200">
        <v>0</v>
      </c>
      <c r="DB312" s="200">
        <v>0</v>
      </c>
      <c r="DC312" s="200">
        <v>0</v>
      </c>
      <c r="DD312" s="200">
        <v>0</v>
      </c>
      <c r="DE312" s="200">
        <v>0</v>
      </c>
      <c r="DF312" s="200">
        <v>0</v>
      </c>
      <c r="DG312" s="200">
        <v>0</v>
      </c>
      <c r="DH312" s="200">
        <v>0</v>
      </c>
      <c r="DI312" s="200">
        <v>0</v>
      </c>
      <c r="DJ312" s="200">
        <v>0</v>
      </c>
      <c r="DK312" s="200">
        <v>0</v>
      </c>
      <c r="DL312" s="200">
        <v>0</v>
      </c>
      <c r="DM312" s="200">
        <v>0</v>
      </c>
      <c r="DN312" s="200">
        <v>0</v>
      </c>
      <c r="DO312" s="200">
        <v>0</v>
      </c>
      <c r="DP312" s="200">
        <v>0</v>
      </c>
      <c r="DQ312" s="200">
        <v>0</v>
      </c>
      <c r="DR312" s="200">
        <v>0</v>
      </c>
      <c r="DS312" s="200">
        <v>0</v>
      </c>
      <c r="DT312" s="200">
        <v>0</v>
      </c>
      <c r="DU312" s="200">
        <v>0</v>
      </c>
      <c r="DV312" s="200">
        <v>0</v>
      </c>
      <c r="DW312" s="907"/>
    </row>
    <row r="313" spans="1:127" s="248" customFormat="1" ht="18.75">
      <c r="A313" s="200"/>
      <c r="B313" s="489" t="s">
        <v>1110</v>
      </c>
      <c r="C313" s="200"/>
      <c r="D313" s="247"/>
      <c r="E313" s="247"/>
      <c r="F313" s="3876">
        <f>COUNTA(B11:B42)</f>
        <v>28</v>
      </c>
      <c r="G313" s="3877"/>
      <c r="H313" s="848" t="s">
        <v>115</v>
      </c>
      <c r="I313" s="235"/>
      <c r="J313" s="235"/>
      <c r="K313" s="235"/>
      <c r="L313" s="235"/>
      <c r="M313" s="849"/>
      <c r="N313" s="200">
        <v>0</v>
      </c>
      <c r="O313" s="200">
        <v>0</v>
      </c>
      <c r="P313" s="200">
        <v>0</v>
      </c>
      <c r="Q313" s="3878">
        <f>COUNTA(B48:B57)</f>
        <v>8</v>
      </c>
      <c r="R313" s="3879"/>
      <c r="S313" s="850" t="s">
        <v>114</v>
      </c>
      <c r="T313" s="850"/>
      <c r="U313" s="850"/>
      <c r="V313" s="850"/>
      <c r="W313" s="850"/>
      <c r="X313" s="851"/>
      <c r="Y313" s="200">
        <v>0</v>
      </c>
      <c r="Z313" s="200">
        <v>0</v>
      </c>
      <c r="AA313" s="200">
        <v>0</v>
      </c>
      <c r="AB313" s="3880">
        <f>COUNTA(B63:B79)</f>
        <v>14</v>
      </c>
      <c r="AC313" s="3881"/>
      <c r="AD313" s="852" t="s">
        <v>116</v>
      </c>
      <c r="AE313" s="852"/>
      <c r="AF313" s="852"/>
      <c r="AG313" s="852"/>
      <c r="AH313" s="852"/>
      <c r="AI313" s="853"/>
      <c r="AJ313" s="200">
        <v>0</v>
      </c>
      <c r="AK313" s="200">
        <v>0</v>
      </c>
      <c r="AL313" s="200">
        <v>0</v>
      </c>
      <c r="AM313" s="3882">
        <f>COUNTA(B85:B104)</f>
        <v>18</v>
      </c>
      <c r="AN313" s="3883"/>
      <c r="AO313" s="854" t="s">
        <v>727</v>
      </c>
      <c r="AP313" s="854"/>
      <c r="AQ313" s="854"/>
      <c r="AR313" s="854"/>
      <c r="AS313" s="854"/>
      <c r="AT313" s="855"/>
      <c r="AU313" s="200">
        <v>0</v>
      </c>
      <c r="AV313" s="200">
        <v>0</v>
      </c>
      <c r="AW313" s="200">
        <v>0</v>
      </c>
      <c r="AX313" s="3884">
        <f>COUNTA(B110:B142)</f>
        <v>31</v>
      </c>
      <c r="AY313" s="3885"/>
      <c r="AZ313" s="843" t="s">
        <v>332</v>
      </c>
      <c r="BA313" s="843"/>
      <c r="BB313" s="843"/>
      <c r="BC313" s="843"/>
      <c r="BD313" s="843"/>
      <c r="BE313" s="844"/>
      <c r="BF313" s="200">
        <v>0</v>
      </c>
      <c r="BG313" s="200">
        <v>0</v>
      </c>
      <c r="BH313" s="200">
        <v>0</v>
      </c>
      <c r="BI313" s="3884">
        <f>COUNTA(B148:B160)</f>
        <v>10</v>
      </c>
      <c r="BJ313" s="3885"/>
      <c r="BK313" s="843" t="s">
        <v>728</v>
      </c>
      <c r="BL313" s="843"/>
      <c r="BM313" s="843"/>
      <c r="BN313" s="843"/>
      <c r="BO313" s="843"/>
      <c r="BP313" s="844"/>
      <c r="BQ313" s="257"/>
      <c r="BR313" s="257"/>
      <c r="BS313" s="3886">
        <f>COUNTA(B166:B183)</f>
        <v>0</v>
      </c>
      <c r="BT313" s="3887"/>
      <c r="BU313" s="856" t="s">
        <v>851</v>
      </c>
      <c r="BV313" s="856"/>
      <c r="BW313" s="856"/>
      <c r="BX313" s="856"/>
      <c r="BY313" s="856"/>
      <c r="BZ313" s="857"/>
      <c r="CA313" s="200"/>
      <c r="CB313" s="200"/>
      <c r="CC313" s="200"/>
      <c r="CD313" s="200"/>
      <c r="CE313" s="200"/>
      <c r="CF313" s="200"/>
      <c r="CG313" s="200"/>
      <c r="CH313" s="200"/>
      <c r="CI313" s="200"/>
      <c r="CJ313" s="200"/>
      <c r="CK313" s="200"/>
      <c r="CL313" s="200"/>
      <c r="CM313" s="200"/>
      <c r="CN313" s="200"/>
      <c r="CO313" s="200"/>
      <c r="CP313" s="200"/>
      <c r="CQ313" s="200"/>
      <c r="CR313" s="200"/>
      <c r="CS313" s="200"/>
      <c r="CT313" s="200"/>
      <c r="CU313" s="200"/>
      <c r="CV313" s="200"/>
      <c r="CW313" s="200"/>
      <c r="CX313" s="200"/>
      <c r="CY313" s="200"/>
      <c r="CZ313" s="200"/>
      <c r="DA313" s="200"/>
      <c r="DB313" s="200"/>
      <c r="DC313" s="200"/>
      <c r="DD313" s="200"/>
      <c r="DE313" s="200"/>
      <c r="DF313" s="200"/>
      <c r="DG313" s="200"/>
      <c r="DH313" s="200"/>
      <c r="DI313" s="200"/>
      <c r="DJ313" s="200"/>
      <c r="DK313" s="200"/>
      <c r="DL313" s="200"/>
      <c r="DM313" s="200"/>
      <c r="DN313" s="200"/>
      <c r="DO313" s="200"/>
      <c r="DP313" s="200"/>
      <c r="DQ313" s="200">
        <v>0</v>
      </c>
      <c r="DR313" s="200">
        <v>0</v>
      </c>
      <c r="DS313" s="200">
        <v>0</v>
      </c>
      <c r="DT313" s="200">
        <v>0</v>
      </c>
      <c r="DU313" s="200">
        <v>0</v>
      </c>
      <c r="DV313" s="200">
        <v>0</v>
      </c>
      <c r="DW313" s="907"/>
    </row>
    <row r="314" spans="1:127" s="248" customFormat="1" ht="15" customHeight="1">
      <c r="A314" s="200"/>
      <c r="B314" s="200"/>
      <c r="C314" s="200"/>
      <c r="D314" s="247"/>
      <c r="E314" s="247"/>
      <c r="F314" s="3927" t="s">
        <v>729</v>
      </c>
      <c r="G314" s="3928"/>
      <c r="H314" s="3928"/>
      <c r="I314" s="3928"/>
      <c r="J314" s="3928"/>
      <c r="K314" s="3928"/>
      <c r="L314" s="3928"/>
      <c r="M314" s="3929"/>
      <c r="N314" s="200">
        <v>0</v>
      </c>
      <c r="O314" s="200">
        <v>0</v>
      </c>
      <c r="P314" s="200">
        <v>0</v>
      </c>
      <c r="Q314" s="3927" t="s">
        <v>730</v>
      </c>
      <c r="R314" s="3928"/>
      <c r="S314" s="3928"/>
      <c r="T314" s="3928"/>
      <c r="U314" s="3928"/>
      <c r="V314" s="3928"/>
      <c r="W314" s="3928"/>
      <c r="X314" s="3929"/>
      <c r="Y314" s="200">
        <v>0</v>
      </c>
      <c r="Z314" s="200">
        <v>0</v>
      </c>
      <c r="AA314" s="200">
        <v>0</v>
      </c>
      <c r="AB314" s="3933" t="s">
        <v>731</v>
      </c>
      <c r="AC314" s="3934"/>
      <c r="AD314" s="3934"/>
      <c r="AE314" s="3934"/>
      <c r="AF314" s="3934"/>
      <c r="AG314" s="3934"/>
      <c r="AH314" s="3934"/>
      <c r="AI314" s="3935"/>
      <c r="AJ314" s="200">
        <v>0</v>
      </c>
      <c r="AK314" s="200">
        <v>0</v>
      </c>
      <c r="AL314" s="200">
        <v>0</v>
      </c>
      <c r="AM314" s="3830" t="s">
        <v>731</v>
      </c>
      <c r="AN314" s="3831"/>
      <c r="AO314" s="3831"/>
      <c r="AP314" s="3831"/>
      <c r="AQ314" s="3831"/>
      <c r="AR314" s="3831"/>
      <c r="AS314" s="3831"/>
      <c r="AT314" s="3832"/>
      <c r="AU314" s="200">
        <v>0</v>
      </c>
      <c r="AV314" s="200">
        <v>0</v>
      </c>
      <c r="AW314" s="200">
        <v>0</v>
      </c>
      <c r="AX314" s="3792" t="s">
        <v>732</v>
      </c>
      <c r="AY314" s="3793"/>
      <c r="AZ314" s="3793"/>
      <c r="BA314" s="3793"/>
      <c r="BB314" s="3793"/>
      <c r="BC314" s="3793"/>
      <c r="BD314" s="3793"/>
      <c r="BE314" s="3794"/>
      <c r="BF314" s="200">
        <v>0</v>
      </c>
      <c r="BG314" s="200">
        <v>0</v>
      </c>
      <c r="BH314" s="200">
        <v>0</v>
      </c>
      <c r="BI314" s="3792" t="s">
        <v>732</v>
      </c>
      <c r="BJ314" s="3793"/>
      <c r="BK314" s="3793"/>
      <c r="BL314" s="3793"/>
      <c r="BM314" s="3793"/>
      <c r="BN314" s="3793"/>
      <c r="BO314" s="3793"/>
      <c r="BP314" s="3794"/>
      <c r="BQ314" s="257"/>
      <c r="BR314" s="257"/>
      <c r="BS314" s="3192"/>
      <c r="BT314" s="3193"/>
      <c r="BU314" s="3193"/>
      <c r="BV314" s="3193"/>
      <c r="BW314" s="3193"/>
      <c r="BX314" s="3193"/>
      <c r="BY314" s="3193"/>
      <c r="BZ314" s="3836"/>
      <c r="CA314" s="200"/>
      <c r="CB314" s="200"/>
      <c r="CC314" s="200"/>
      <c r="CD314" s="200"/>
      <c r="CE314" s="200"/>
      <c r="CF314" s="200"/>
      <c r="CG314" s="200"/>
      <c r="CH314" s="200"/>
      <c r="CI314" s="200"/>
      <c r="CJ314" s="200"/>
      <c r="CK314" s="200"/>
      <c r="CL314" s="200"/>
      <c r="CM314" s="200"/>
      <c r="CN314" s="200"/>
      <c r="CO314" s="200"/>
      <c r="CP314" s="200"/>
      <c r="CQ314" s="200"/>
      <c r="CR314" s="200"/>
      <c r="CS314" s="200"/>
      <c r="CT314" s="200"/>
      <c r="CU314" s="200"/>
      <c r="CV314" s="200"/>
      <c r="CW314" s="200"/>
      <c r="CX314" s="200"/>
      <c r="CY314" s="200"/>
      <c r="CZ314" s="200"/>
      <c r="DA314" s="200"/>
      <c r="DB314" s="200"/>
      <c r="DC314" s="200"/>
      <c r="DD314" s="200"/>
      <c r="DE314" s="200"/>
      <c r="DF314" s="200"/>
      <c r="DG314" s="200"/>
      <c r="DH314" s="200"/>
      <c r="DI314" s="200"/>
      <c r="DJ314" s="200"/>
      <c r="DK314" s="200"/>
      <c r="DL314" s="200"/>
      <c r="DM314" s="200"/>
      <c r="DN314" s="200"/>
      <c r="DO314" s="200"/>
      <c r="DP314" s="200"/>
      <c r="DQ314" s="200">
        <v>0</v>
      </c>
      <c r="DR314" s="200">
        <v>0</v>
      </c>
      <c r="DS314" s="200">
        <v>0</v>
      </c>
      <c r="DT314" s="200">
        <v>0</v>
      </c>
      <c r="DU314" s="200">
        <v>0</v>
      </c>
      <c r="DV314" s="200">
        <v>0</v>
      </c>
      <c r="DW314" s="907"/>
    </row>
    <row r="315" spans="1:127" s="248" customFormat="1" ht="16.5" customHeight="1">
      <c r="A315" s="200"/>
      <c r="B315" s="200"/>
      <c r="C315" s="200"/>
      <c r="D315" s="247"/>
      <c r="E315" s="247"/>
      <c r="F315" s="3930"/>
      <c r="G315" s="3931"/>
      <c r="H315" s="3931"/>
      <c r="I315" s="3931"/>
      <c r="J315" s="3931"/>
      <c r="K315" s="3931"/>
      <c r="L315" s="3931"/>
      <c r="M315" s="3932"/>
      <c r="N315" s="200">
        <v>0</v>
      </c>
      <c r="O315" s="200">
        <v>0</v>
      </c>
      <c r="P315" s="200">
        <v>0</v>
      </c>
      <c r="Q315" s="3930"/>
      <c r="R315" s="3931"/>
      <c r="S315" s="3931"/>
      <c r="T315" s="3931"/>
      <c r="U315" s="3931"/>
      <c r="V315" s="3931"/>
      <c r="W315" s="3931"/>
      <c r="X315" s="3932"/>
      <c r="Y315" s="200">
        <v>0</v>
      </c>
      <c r="Z315" s="200">
        <v>0</v>
      </c>
      <c r="AA315" s="200">
        <v>0</v>
      </c>
      <c r="AB315" s="3936"/>
      <c r="AC315" s="3937"/>
      <c r="AD315" s="3937"/>
      <c r="AE315" s="3937"/>
      <c r="AF315" s="3937"/>
      <c r="AG315" s="3937"/>
      <c r="AH315" s="3937"/>
      <c r="AI315" s="3938"/>
      <c r="AJ315" s="200">
        <v>0</v>
      </c>
      <c r="AK315" s="200">
        <v>0</v>
      </c>
      <c r="AL315" s="200">
        <v>0</v>
      </c>
      <c r="AM315" s="3830"/>
      <c r="AN315" s="3831"/>
      <c r="AO315" s="3831"/>
      <c r="AP315" s="3831"/>
      <c r="AQ315" s="3831"/>
      <c r="AR315" s="3831"/>
      <c r="AS315" s="3831"/>
      <c r="AT315" s="3832"/>
      <c r="AU315" s="200">
        <v>0</v>
      </c>
      <c r="AV315" s="200">
        <v>0</v>
      </c>
      <c r="AW315" s="200">
        <v>0</v>
      </c>
      <c r="AX315" s="3792"/>
      <c r="AY315" s="3793"/>
      <c r="AZ315" s="3793"/>
      <c r="BA315" s="3793"/>
      <c r="BB315" s="3793"/>
      <c r="BC315" s="3793"/>
      <c r="BD315" s="3793"/>
      <c r="BE315" s="3794"/>
      <c r="BF315" s="200">
        <v>0</v>
      </c>
      <c r="BG315" s="200">
        <v>0</v>
      </c>
      <c r="BH315" s="200">
        <v>0</v>
      </c>
      <c r="BI315" s="3939"/>
      <c r="BJ315" s="3940"/>
      <c r="BK315" s="3940"/>
      <c r="BL315" s="3940"/>
      <c r="BM315" s="3940"/>
      <c r="BN315" s="3940"/>
      <c r="BO315" s="3940"/>
      <c r="BP315" s="3941"/>
      <c r="BQ315" s="257"/>
      <c r="BR315" s="257"/>
      <c r="BS315" s="3897"/>
      <c r="BT315" s="3898"/>
      <c r="BU315" s="3898"/>
      <c r="BV315" s="3898"/>
      <c r="BW315" s="3898"/>
      <c r="BX315" s="3898"/>
      <c r="BY315" s="3898"/>
      <c r="BZ315" s="3899"/>
      <c r="CA315" s="200"/>
      <c r="CB315" s="200"/>
      <c r="CC315" s="200"/>
      <c r="CD315" s="200"/>
      <c r="CE315" s="200"/>
      <c r="CF315" s="200"/>
      <c r="CG315" s="200"/>
      <c r="CH315" s="200"/>
      <c r="CI315" s="200"/>
      <c r="CJ315" s="200"/>
      <c r="CK315" s="200"/>
      <c r="CL315" s="200"/>
      <c r="CM315" s="200"/>
      <c r="CN315" s="200"/>
      <c r="CO315" s="200"/>
      <c r="CP315" s="200"/>
      <c r="CQ315" s="200"/>
      <c r="CR315" s="200"/>
      <c r="CS315" s="200"/>
      <c r="CT315" s="200"/>
      <c r="CU315" s="200"/>
      <c r="CV315" s="200"/>
      <c r="CW315" s="200"/>
      <c r="CX315" s="200"/>
      <c r="CY315" s="200"/>
      <c r="CZ315" s="200"/>
      <c r="DA315" s="200"/>
      <c r="DB315" s="200"/>
      <c r="DC315" s="200"/>
      <c r="DD315" s="200"/>
      <c r="DE315" s="200"/>
      <c r="DF315" s="200"/>
      <c r="DG315" s="200"/>
      <c r="DH315" s="200"/>
      <c r="DI315" s="200"/>
      <c r="DJ315" s="200"/>
      <c r="DK315" s="200"/>
      <c r="DL315" s="200"/>
      <c r="DM315" s="200"/>
      <c r="DN315" s="200"/>
      <c r="DO315" s="200"/>
      <c r="DP315" s="200"/>
      <c r="DQ315" s="200">
        <v>0</v>
      </c>
      <c r="DR315" s="200">
        <v>0</v>
      </c>
      <c r="DS315" s="200">
        <v>0</v>
      </c>
      <c r="DT315" s="200">
        <v>0</v>
      </c>
      <c r="DU315" s="200">
        <v>0</v>
      </c>
      <c r="DV315" s="200">
        <v>0</v>
      </c>
      <c r="DW315" s="907"/>
    </row>
    <row r="316" spans="1:127" s="248" customFormat="1" ht="19.5" customHeight="1">
      <c r="A316" s="200"/>
      <c r="B316" s="200"/>
      <c r="C316" s="200"/>
      <c r="D316" s="247"/>
      <c r="E316" s="247"/>
      <c r="F316" s="3900" t="s">
        <v>733</v>
      </c>
      <c r="G316" s="3901"/>
      <c r="H316" s="3901"/>
      <c r="I316" s="3901"/>
      <c r="J316" s="3901"/>
      <c r="K316" s="3901"/>
      <c r="L316" s="3901"/>
      <c r="M316" s="3902"/>
      <c r="N316" s="200">
        <v>0</v>
      </c>
      <c r="O316" s="200">
        <v>0</v>
      </c>
      <c r="P316" s="200">
        <v>0</v>
      </c>
      <c r="Q316" s="3909" t="s">
        <v>734</v>
      </c>
      <c r="R316" s="3910"/>
      <c r="S316" s="3910"/>
      <c r="T316" s="3910"/>
      <c r="U316" s="3910"/>
      <c r="V316" s="3910"/>
      <c r="W316" s="3910"/>
      <c r="X316" s="3911"/>
      <c r="Y316" s="200">
        <v>0</v>
      </c>
      <c r="Z316" s="200">
        <v>0</v>
      </c>
      <c r="AA316" s="200">
        <v>0</v>
      </c>
      <c r="AB316" s="3918" t="s">
        <v>734</v>
      </c>
      <c r="AC316" s="3919"/>
      <c r="AD316" s="3919"/>
      <c r="AE316" s="3919"/>
      <c r="AF316" s="3919"/>
      <c r="AG316" s="3919"/>
      <c r="AH316" s="3919"/>
      <c r="AI316" s="3920"/>
      <c r="AJ316" s="200">
        <v>0</v>
      </c>
      <c r="AK316" s="200">
        <v>0</v>
      </c>
      <c r="AL316" s="200">
        <v>0</v>
      </c>
      <c r="AM316" s="3921" t="s">
        <v>735</v>
      </c>
      <c r="AN316" s="3922"/>
      <c r="AO316" s="3922"/>
      <c r="AP316" s="3922"/>
      <c r="AQ316" s="3922"/>
      <c r="AR316" s="3922"/>
      <c r="AS316" s="3922"/>
      <c r="AT316" s="3923"/>
      <c r="AU316" s="200">
        <v>0</v>
      </c>
      <c r="AV316" s="200">
        <v>0</v>
      </c>
      <c r="AW316" s="200">
        <v>0</v>
      </c>
      <c r="AX316" s="3903" t="s">
        <v>576</v>
      </c>
      <c r="AY316" s="3904"/>
      <c r="AZ316" s="3904"/>
      <c r="BA316" s="3904"/>
      <c r="BB316" s="3904"/>
      <c r="BC316" s="3904"/>
      <c r="BD316" s="3904"/>
      <c r="BE316" s="3905"/>
      <c r="BF316" s="200">
        <v>0</v>
      </c>
      <c r="BG316" s="200">
        <v>0</v>
      </c>
      <c r="BH316" s="200">
        <v>0</v>
      </c>
      <c r="BI316" s="257"/>
      <c r="BJ316" s="257"/>
      <c r="BK316" s="200"/>
      <c r="BL316" s="200"/>
      <c r="BM316" s="257"/>
      <c r="BN316" s="257"/>
      <c r="BO316" s="257"/>
      <c r="BP316" s="257"/>
      <c r="BQ316" s="257"/>
      <c r="BR316" s="257"/>
      <c r="BS316" s="1051"/>
      <c r="BT316" s="1051"/>
      <c r="BU316" s="1051"/>
      <c r="BV316" s="1051"/>
      <c r="BW316" s="237"/>
      <c r="BX316" s="1051"/>
      <c r="BY316" s="1051"/>
      <c r="BZ316" s="1051"/>
      <c r="CA316" s="1051"/>
      <c r="CB316" s="1051"/>
      <c r="CC316" s="200"/>
      <c r="CD316" s="200"/>
      <c r="CE316" s="200"/>
      <c r="CF316" s="200"/>
      <c r="CG316" s="200"/>
      <c r="CH316" s="200"/>
      <c r="CI316" s="200"/>
      <c r="CJ316" s="200"/>
      <c r="CK316" s="200"/>
      <c r="CL316" s="200"/>
      <c r="CM316" s="200"/>
      <c r="CN316" s="200"/>
      <c r="CO316" s="200"/>
      <c r="CP316" s="200"/>
      <c r="CQ316" s="200"/>
      <c r="CR316" s="200"/>
      <c r="CS316" s="200"/>
      <c r="CT316" s="200"/>
      <c r="CU316" s="200"/>
      <c r="CV316" s="200"/>
      <c r="CW316" s="200"/>
      <c r="CX316" s="200"/>
      <c r="CY316" s="200"/>
      <c r="CZ316" s="200"/>
      <c r="DA316" s="200"/>
      <c r="DB316" s="200"/>
      <c r="DC316" s="200"/>
      <c r="DD316" s="200"/>
      <c r="DE316" s="200"/>
      <c r="DF316" s="200"/>
      <c r="DG316" s="200"/>
      <c r="DH316" s="200"/>
      <c r="DI316" s="200"/>
      <c r="DJ316" s="200"/>
      <c r="DK316" s="200"/>
      <c r="DL316" s="200"/>
      <c r="DM316" s="200"/>
      <c r="DN316" s="200"/>
      <c r="DO316" s="200"/>
      <c r="DP316" s="200"/>
      <c r="DQ316" s="200">
        <v>0</v>
      </c>
      <c r="DR316" s="200">
        <v>0</v>
      </c>
      <c r="DS316" s="200">
        <v>0</v>
      </c>
      <c r="DT316" s="200">
        <v>0</v>
      </c>
      <c r="DU316" s="200">
        <v>0</v>
      </c>
      <c r="DV316" s="200">
        <v>0</v>
      </c>
      <c r="DW316" s="907"/>
    </row>
    <row r="317" spans="1:127" s="248" customFormat="1" ht="15.75">
      <c r="A317" s="200"/>
      <c r="B317" s="200"/>
      <c r="C317" s="200"/>
      <c r="D317" s="247"/>
      <c r="E317" s="247"/>
      <c r="F317" s="3903"/>
      <c r="G317" s="3904"/>
      <c r="H317" s="3904"/>
      <c r="I317" s="3904"/>
      <c r="J317" s="3904"/>
      <c r="K317" s="3904"/>
      <c r="L317" s="3904"/>
      <c r="M317" s="3905"/>
      <c r="N317" s="200">
        <v>0</v>
      </c>
      <c r="O317" s="200">
        <v>0</v>
      </c>
      <c r="P317" s="200">
        <v>0</v>
      </c>
      <c r="Q317" s="3912"/>
      <c r="R317" s="3913"/>
      <c r="S317" s="3913"/>
      <c r="T317" s="3913"/>
      <c r="U317" s="3913"/>
      <c r="V317" s="3913"/>
      <c r="W317" s="3913"/>
      <c r="X317" s="3914"/>
      <c r="Y317" s="200">
        <v>0</v>
      </c>
      <c r="Z317" s="200">
        <v>0</v>
      </c>
      <c r="AA317" s="200">
        <v>0</v>
      </c>
      <c r="AB317" s="3921"/>
      <c r="AC317" s="3922"/>
      <c r="AD317" s="3922"/>
      <c r="AE317" s="3922"/>
      <c r="AF317" s="3922"/>
      <c r="AG317" s="3922"/>
      <c r="AH317" s="3922"/>
      <c r="AI317" s="3923"/>
      <c r="AJ317" s="200">
        <v>0</v>
      </c>
      <c r="AK317" s="200">
        <v>0</v>
      </c>
      <c r="AL317" s="200">
        <v>0</v>
      </c>
      <c r="AM317" s="3921"/>
      <c r="AN317" s="3922"/>
      <c r="AO317" s="3922"/>
      <c r="AP317" s="3922"/>
      <c r="AQ317" s="3922"/>
      <c r="AR317" s="3922"/>
      <c r="AS317" s="3922"/>
      <c r="AT317" s="3923"/>
      <c r="AU317" s="200">
        <v>0</v>
      </c>
      <c r="AV317" s="200">
        <v>0</v>
      </c>
      <c r="AW317" s="200">
        <v>0</v>
      </c>
      <c r="AX317" s="3903"/>
      <c r="AY317" s="3904"/>
      <c r="AZ317" s="3904"/>
      <c r="BA317" s="3904"/>
      <c r="BB317" s="3904"/>
      <c r="BC317" s="3904"/>
      <c r="BD317" s="3904"/>
      <c r="BE317" s="3905"/>
      <c r="BF317" s="200">
        <v>0</v>
      </c>
      <c r="BG317" s="200">
        <v>0</v>
      </c>
      <c r="BH317" s="200">
        <v>0</v>
      </c>
      <c r="BI317" s="257"/>
      <c r="BJ317" s="257"/>
      <c r="BK317" s="200"/>
      <c r="BL317" s="200"/>
      <c r="BM317" s="257"/>
      <c r="BN317" s="257"/>
      <c r="BO317" s="257"/>
      <c r="BP317" s="257"/>
      <c r="BQ317" s="257"/>
      <c r="BR317" s="257"/>
      <c r="BS317" s="1051"/>
      <c r="BT317" s="1051"/>
      <c r="BU317" s="1051"/>
      <c r="BV317" s="1051"/>
      <c r="BW317" s="237"/>
      <c r="BX317" s="1051"/>
      <c r="BY317" s="1051"/>
      <c r="BZ317" s="1051"/>
      <c r="CA317" s="1051"/>
      <c r="CB317" s="1051"/>
      <c r="CC317" s="200"/>
      <c r="CD317" s="200"/>
      <c r="CE317" s="200"/>
      <c r="CF317" s="200"/>
      <c r="CG317" s="200"/>
      <c r="CH317" s="200"/>
      <c r="CI317" s="200"/>
      <c r="CJ317" s="200"/>
      <c r="CK317" s="200"/>
      <c r="CL317" s="200"/>
      <c r="CM317" s="200"/>
      <c r="CN317" s="200"/>
      <c r="CO317" s="200"/>
      <c r="CP317" s="200"/>
      <c r="CQ317" s="200"/>
      <c r="CR317" s="200"/>
      <c r="CS317" s="200"/>
      <c r="CT317" s="200"/>
      <c r="CU317" s="200"/>
      <c r="CV317" s="200"/>
      <c r="CW317" s="200"/>
      <c r="CX317" s="200"/>
      <c r="CY317" s="200"/>
      <c r="CZ317" s="200"/>
      <c r="DA317" s="200"/>
      <c r="DB317" s="200"/>
      <c r="DC317" s="200"/>
      <c r="DD317" s="200"/>
      <c r="DE317" s="200"/>
      <c r="DF317" s="200"/>
      <c r="DG317" s="200"/>
      <c r="DH317" s="200"/>
      <c r="DI317" s="200"/>
      <c r="DJ317" s="200"/>
      <c r="DK317" s="200"/>
      <c r="DL317" s="200"/>
      <c r="DM317" s="200"/>
      <c r="DN317" s="200"/>
      <c r="DO317" s="200"/>
      <c r="DP317" s="200"/>
      <c r="DQ317" s="200">
        <v>0</v>
      </c>
      <c r="DR317" s="200">
        <v>0</v>
      </c>
      <c r="DS317" s="200">
        <v>0</v>
      </c>
      <c r="DT317" s="200">
        <v>0</v>
      </c>
      <c r="DU317" s="200">
        <v>0</v>
      </c>
      <c r="DV317" s="200">
        <v>0</v>
      </c>
      <c r="DW317" s="907"/>
    </row>
    <row r="318" spans="1:127" s="248" customFormat="1" ht="15.75">
      <c r="A318" s="200"/>
      <c r="B318" s="200"/>
      <c r="C318" s="200"/>
      <c r="D318" s="247"/>
      <c r="E318" s="247"/>
      <c r="F318" s="3906"/>
      <c r="G318" s="3907"/>
      <c r="H318" s="3907"/>
      <c r="I318" s="3907"/>
      <c r="J318" s="3907"/>
      <c r="K318" s="3907"/>
      <c r="L318" s="3907"/>
      <c r="M318" s="3908"/>
      <c r="N318" s="200">
        <v>0</v>
      </c>
      <c r="O318" s="200">
        <v>0</v>
      </c>
      <c r="P318" s="200">
        <v>0</v>
      </c>
      <c r="Q318" s="3915"/>
      <c r="R318" s="3916"/>
      <c r="S318" s="3916"/>
      <c r="T318" s="3916"/>
      <c r="U318" s="3916"/>
      <c r="V318" s="3916"/>
      <c r="W318" s="3916"/>
      <c r="X318" s="3917"/>
      <c r="Y318" s="200">
        <v>0</v>
      </c>
      <c r="Z318" s="200">
        <v>0</v>
      </c>
      <c r="AA318" s="200">
        <v>0</v>
      </c>
      <c r="AB318" s="3924"/>
      <c r="AC318" s="3925"/>
      <c r="AD318" s="3925"/>
      <c r="AE318" s="3925"/>
      <c r="AF318" s="3925"/>
      <c r="AG318" s="3925"/>
      <c r="AH318" s="3925"/>
      <c r="AI318" s="3926"/>
      <c r="AJ318" s="200">
        <v>0</v>
      </c>
      <c r="AK318" s="200">
        <v>0</v>
      </c>
      <c r="AL318" s="200">
        <v>0</v>
      </c>
      <c r="AM318" s="3924"/>
      <c r="AN318" s="3925"/>
      <c r="AO318" s="3925"/>
      <c r="AP318" s="3925"/>
      <c r="AQ318" s="3925"/>
      <c r="AR318" s="3925"/>
      <c r="AS318" s="3925"/>
      <c r="AT318" s="3926"/>
      <c r="AU318" s="200">
        <v>0</v>
      </c>
      <c r="AV318" s="200">
        <v>0</v>
      </c>
      <c r="AW318" s="200">
        <v>0</v>
      </c>
      <c r="AX318" s="3906"/>
      <c r="AY318" s="3907"/>
      <c r="AZ318" s="3907"/>
      <c r="BA318" s="3907"/>
      <c r="BB318" s="3907"/>
      <c r="BC318" s="3907"/>
      <c r="BD318" s="3907"/>
      <c r="BE318" s="3908"/>
      <c r="BF318" s="200">
        <v>0</v>
      </c>
      <c r="BG318" s="200">
        <v>0</v>
      </c>
      <c r="BH318" s="200">
        <v>0</v>
      </c>
      <c r="BI318" s="257"/>
      <c r="BJ318" s="257"/>
      <c r="BK318" s="200"/>
      <c r="BL318" s="200"/>
      <c r="BM318" s="257"/>
      <c r="BN318" s="257"/>
      <c r="BO318" s="257"/>
      <c r="BP318" s="257"/>
      <c r="BQ318" s="257"/>
      <c r="BR318" s="257"/>
      <c r="BS318" s="1051"/>
      <c r="BT318" s="1051"/>
      <c r="BU318" s="1051"/>
      <c r="BV318" s="1051"/>
      <c r="BW318" s="237"/>
      <c r="BX318" s="1051"/>
      <c r="BY318" s="1051"/>
      <c r="BZ318" s="1051"/>
      <c r="CA318" s="1051"/>
      <c r="CB318" s="1051"/>
      <c r="CC318" s="200"/>
      <c r="CD318" s="200"/>
      <c r="CE318" s="200"/>
      <c r="CF318" s="200"/>
      <c r="CG318" s="200"/>
      <c r="CH318" s="200"/>
      <c r="CI318" s="200"/>
      <c r="CJ318" s="200"/>
      <c r="CK318" s="200"/>
      <c r="CL318" s="200"/>
      <c r="CM318" s="200"/>
      <c r="CN318" s="200"/>
      <c r="CO318" s="200"/>
      <c r="CP318" s="200"/>
      <c r="CQ318" s="200"/>
      <c r="CR318" s="200"/>
      <c r="CS318" s="200"/>
      <c r="CT318" s="200"/>
      <c r="CU318" s="200"/>
      <c r="CV318" s="200"/>
      <c r="CW318" s="200"/>
      <c r="CX318" s="200"/>
      <c r="CY318" s="200"/>
      <c r="CZ318" s="200"/>
      <c r="DA318" s="200"/>
      <c r="DB318" s="200"/>
      <c r="DC318" s="200"/>
      <c r="DD318" s="200"/>
      <c r="DE318" s="200"/>
      <c r="DF318" s="200"/>
      <c r="DG318" s="200"/>
      <c r="DH318" s="200"/>
      <c r="DI318" s="200"/>
      <c r="DJ318" s="200"/>
      <c r="DK318" s="200"/>
      <c r="DL318" s="200"/>
      <c r="DM318" s="200"/>
      <c r="DN318" s="200"/>
      <c r="DO318" s="200"/>
      <c r="DP318" s="200"/>
      <c r="DQ318" s="200">
        <v>0</v>
      </c>
      <c r="DR318" s="200">
        <v>0</v>
      </c>
      <c r="DS318" s="200">
        <v>0</v>
      </c>
      <c r="DT318" s="200">
        <v>0</v>
      </c>
      <c r="DU318" s="200">
        <v>0</v>
      </c>
      <c r="DV318" s="200">
        <v>0</v>
      </c>
      <c r="DW318" s="907"/>
    </row>
    <row r="319" spans="1:127" s="248" customFormat="1" ht="15.75">
      <c r="A319" s="200"/>
      <c r="B319" s="200"/>
      <c r="C319" s="200"/>
      <c r="D319" s="247"/>
      <c r="E319" s="247"/>
      <c r="F319" s="247"/>
      <c r="G319" s="247"/>
      <c r="H319" s="247"/>
      <c r="I319" s="247"/>
      <c r="J319" s="247"/>
      <c r="K319" s="247"/>
      <c r="L319" s="247"/>
      <c r="M319" s="200"/>
      <c r="N319" s="200">
        <v>0</v>
      </c>
      <c r="O319" s="200">
        <v>0</v>
      </c>
      <c r="P319" s="200">
        <v>0</v>
      </c>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200"/>
      <c r="AL319" s="200"/>
      <c r="AM319" s="200"/>
      <c r="AN319" s="200"/>
      <c r="AO319" s="200"/>
      <c r="AP319" s="200"/>
      <c r="AQ319" s="200"/>
      <c r="AR319" s="200"/>
      <c r="AS319" s="256"/>
      <c r="AT319" s="256"/>
      <c r="AU319" s="256"/>
      <c r="AV319" s="200"/>
      <c r="AW319" s="200"/>
      <c r="AX319" s="257"/>
      <c r="AY319" s="257"/>
      <c r="AZ319" s="257"/>
      <c r="BA319" s="257"/>
      <c r="BB319" s="257"/>
      <c r="BC319" s="200"/>
      <c r="BD319" s="200"/>
      <c r="BE319" s="257"/>
      <c r="BF319" s="257"/>
      <c r="BG319" s="257"/>
      <c r="BH319" s="257"/>
      <c r="BI319" s="257"/>
      <c r="BJ319" s="257"/>
      <c r="BK319" s="200"/>
      <c r="BL319" s="200"/>
      <c r="BM319" s="257"/>
      <c r="BN319" s="257"/>
      <c r="BO319" s="257"/>
      <c r="BP319" s="257"/>
      <c r="BQ319" s="257"/>
      <c r="BR319" s="257"/>
      <c r="BS319" s="1051"/>
      <c r="BT319" s="1051"/>
      <c r="BU319" s="1051"/>
      <c r="BV319" s="1051"/>
      <c r="BW319" s="237"/>
      <c r="BX319" s="1051"/>
      <c r="BY319" s="1051"/>
      <c r="BZ319" s="1051"/>
      <c r="CA319" s="1051"/>
      <c r="CB319" s="1051"/>
      <c r="CC319" s="200"/>
      <c r="CD319" s="200"/>
      <c r="CE319" s="200"/>
      <c r="CF319" s="200"/>
      <c r="CG319" s="200"/>
      <c r="CH319" s="200"/>
      <c r="CI319" s="200"/>
      <c r="CJ319" s="200"/>
      <c r="CK319" s="200"/>
      <c r="CL319" s="200"/>
      <c r="CM319" s="200"/>
      <c r="CN319" s="200"/>
      <c r="CO319" s="200"/>
      <c r="CP319" s="200"/>
      <c r="CQ319" s="200"/>
      <c r="CR319" s="200"/>
      <c r="CS319" s="200"/>
      <c r="CT319" s="200"/>
      <c r="CU319" s="200"/>
      <c r="CV319" s="200"/>
      <c r="CW319" s="200"/>
      <c r="CX319" s="200"/>
      <c r="CY319" s="200"/>
      <c r="CZ319" s="200"/>
      <c r="DA319" s="200"/>
      <c r="DB319" s="200"/>
      <c r="DC319" s="200"/>
      <c r="DD319" s="200"/>
      <c r="DE319" s="200"/>
      <c r="DF319" s="200"/>
      <c r="DG319" s="200"/>
      <c r="DH319" s="200"/>
      <c r="DI319" s="200"/>
      <c r="DJ319" s="200"/>
      <c r="DK319" s="200"/>
      <c r="DL319" s="200"/>
      <c r="DM319" s="200"/>
      <c r="DN319" s="200"/>
      <c r="DO319" s="200"/>
      <c r="DP319" s="200"/>
      <c r="DQ319" s="200"/>
      <c r="DR319" s="200"/>
      <c r="DS319" s="200"/>
      <c r="DT319" s="200"/>
      <c r="DU319" s="200"/>
      <c r="DV319" s="200"/>
      <c r="DW319" s="907"/>
    </row>
    <row r="320" spans="1:127" s="248" customFormat="1" ht="15.75">
      <c r="A320" s="200"/>
      <c r="B320" s="200"/>
      <c r="C320" s="200"/>
      <c r="D320" s="247"/>
      <c r="E320" s="247"/>
      <c r="F320" s="247"/>
      <c r="G320" s="247"/>
      <c r="H320" s="247"/>
      <c r="I320" s="247"/>
      <c r="J320" s="247"/>
      <c r="K320" s="247"/>
      <c r="L320" s="247"/>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56"/>
      <c r="AT320" s="256"/>
      <c r="AU320" s="256"/>
      <c r="AV320" s="200"/>
      <c r="AW320" s="200"/>
      <c r="AX320" s="257"/>
      <c r="AY320" s="257"/>
      <c r="AZ320" s="257"/>
      <c r="BA320" s="257"/>
      <c r="BB320" s="257"/>
      <c r="BC320" s="200"/>
      <c r="BD320" s="200"/>
      <c r="BE320" s="257"/>
      <c r="BF320" s="257"/>
      <c r="BG320" s="257"/>
      <c r="BH320" s="257"/>
      <c r="BI320" s="257"/>
      <c r="BJ320" s="257"/>
      <c r="BK320" s="200"/>
      <c r="BL320" s="200"/>
      <c r="BM320" s="257"/>
      <c r="BN320" s="257"/>
      <c r="BO320" s="257"/>
      <c r="BP320" s="257"/>
      <c r="BQ320" s="257"/>
      <c r="BR320" s="257"/>
      <c r="BS320" s="1051"/>
      <c r="BT320" s="1051"/>
      <c r="BU320" s="1051"/>
      <c r="BV320" s="1051"/>
      <c r="BW320" s="237"/>
      <c r="BX320" s="1051"/>
      <c r="BY320" s="1051"/>
      <c r="BZ320" s="1051"/>
      <c r="CA320" s="1051"/>
      <c r="CB320" s="1051"/>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907"/>
    </row>
    <row r="321" spans="1:127" s="248" customFormat="1" ht="15.75">
      <c r="A321" s="200"/>
      <c r="B321" s="200"/>
      <c r="C321" s="200"/>
      <c r="D321" s="247"/>
      <c r="E321" s="247"/>
      <c r="F321" s="247"/>
      <c r="G321" s="247"/>
      <c r="H321" s="247"/>
      <c r="I321" s="247"/>
      <c r="J321" s="247"/>
      <c r="K321" s="247"/>
      <c r="L321" s="247"/>
      <c r="M321" s="200"/>
      <c r="N321" s="200"/>
      <c r="O321" s="200"/>
      <c r="P321" s="200"/>
      <c r="Q321" s="200"/>
      <c r="R321" s="200"/>
      <c r="S321" s="200"/>
      <c r="T321" s="200"/>
      <c r="U321" s="200"/>
      <c r="V321" s="200"/>
      <c r="W321" s="200"/>
      <c r="X321" s="200"/>
      <c r="Y321" s="200"/>
      <c r="Z321" s="200"/>
      <c r="AA321" s="200"/>
      <c r="AB321" s="200"/>
      <c r="AC321" s="200"/>
      <c r="AD321" s="200"/>
      <c r="AE321" s="200"/>
      <c r="AF321" s="200"/>
      <c r="AG321" s="200"/>
      <c r="AH321" s="200"/>
      <c r="AI321" s="200"/>
      <c r="AJ321" s="200"/>
      <c r="AK321" s="200"/>
      <c r="AL321" s="200"/>
      <c r="AM321" s="200"/>
      <c r="AN321" s="200"/>
      <c r="AO321" s="200"/>
      <c r="AP321" s="200"/>
      <c r="AQ321" s="200"/>
      <c r="AR321" s="200"/>
      <c r="AS321" s="256"/>
      <c r="AT321" s="256"/>
      <c r="AU321" s="256"/>
      <c r="AV321" s="200"/>
      <c r="AW321" s="200"/>
      <c r="AX321" s="257"/>
      <c r="AY321" s="257"/>
      <c r="AZ321" s="257"/>
      <c r="BA321" s="257"/>
      <c r="BB321" s="257"/>
      <c r="BC321" s="200"/>
      <c r="BD321" s="200"/>
      <c r="BE321" s="257"/>
      <c r="BF321" s="257"/>
      <c r="BG321" s="257"/>
      <c r="BH321" s="257"/>
      <c r="BI321" s="257"/>
      <c r="BJ321" s="257"/>
      <c r="BK321" s="200"/>
      <c r="BL321" s="200"/>
      <c r="BM321" s="257"/>
      <c r="BN321" s="257"/>
      <c r="BO321" s="257"/>
      <c r="BP321" s="257"/>
      <c r="BQ321" s="257"/>
      <c r="BR321" s="257"/>
      <c r="BS321" s="1051"/>
      <c r="BT321" s="1051"/>
      <c r="BU321" s="1051"/>
      <c r="BV321" s="1051"/>
      <c r="BW321" s="237"/>
      <c r="BX321" s="1051"/>
      <c r="BY321" s="1051"/>
      <c r="BZ321" s="1051"/>
      <c r="CA321" s="1051"/>
      <c r="CB321" s="1051"/>
      <c r="CC321" s="200"/>
      <c r="CD321" s="200"/>
      <c r="CE321" s="200"/>
      <c r="CF321" s="200"/>
      <c r="CG321" s="200"/>
      <c r="CH321" s="200"/>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200"/>
      <c r="DP321" s="200"/>
      <c r="DQ321" s="200"/>
      <c r="DR321" s="200"/>
      <c r="DS321" s="200"/>
      <c r="DT321" s="200"/>
      <c r="DU321" s="200"/>
      <c r="DV321" s="200"/>
      <c r="DW321" s="907"/>
    </row>
    <row r="322" spans="1:127" s="248" customFormat="1" ht="16.5" thickBot="1">
      <c r="A322" s="200"/>
      <c r="B322" s="200"/>
      <c r="C322" s="200"/>
      <c r="D322" s="247"/>
      <c r="E322" s="247"/>
      <c r="F322" s="258" t="s">
        <v>933</v>
      </c>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c r="AH322" s="247"/>
      <c r="AI322" s="247"/>
      <c r="AJ322" s="247"/>
      <c r="AK322" s="247"/>
      <c r="AL322" s="247"/>
      <c r="AM322" s="247"/>
      <c r="AN322" s="247"/>
      <c r="AO322" s="247"/>
      <c r="AP322" s="247"/>
      <c r="AQ322" s="247"/>
      <c r="AR322" s="247"/>
      <c r="AS322" s="247"/>
      <c r="AT322" s="247"/>
      <c r="AU322" s="247"/>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00"/>
      <c r="BZ322" s="200"/>
      <c r="CA322" s="200"/>
      <c r="CB322" s="200">
        <v>0</v>
      </c>
      <c r="CC322" s="200">
        <v>0</v>
      </c>
      <c r="CD322" s="200">
        <v>0</v>
      </c>
      <c r="CE322" s="200">
        <v>0</v>
      </c>
      <c r="CF322" s="200">
        <v>0</v>
      </c>
      <c r="CG322" s="200">
        <v>0</v>
      </c>
      <c r="CH322" s="200">
        <v>0</v>
      </c>
      <c r="CI322" s="200">
        <v>0</v>
      </c>
      <c r="CJ322" s="200">
        <v>0</v>
      </c>
      <c r="CK322" s="200">
        <v>0</v>
      </c>
      <c r="CL322" s="200">
        <v>0</v>
      </c>
      <c r="CM322" s="200">
        <v>0</v>
      </c>
      <c r="CN322" s="200">
        <v>0</v>
      </c>
      <c r="CO322" s="200">
        <v>0</v>
      </c>
      <c r="CP322" s="200">
        <v>0</v>
      </c>
      <c r="CQ322" s="200">
        <v>0</v>
      </c>
      <c r="CR322" s="200">
        <v>0</v>
      </c>
      <c r="CS322" s="200">
        <v>0</v>
      </c>
      <c r="CT322" s="200">
        <v>0</v>
      </c>
      <c r="CU322" s="200">
        <v>0</v>
      </c>
      <c r="CV322" s="200">
        <v>0</v>
      </c>
      <c r="CW322" s="200">
        <v>0</v>
      </c>
      <c r="CX322" s="200">
        <v>0</v>
      </c>
      <c r="CY322" s="200">
        <v>0</v>
      </c>
      <c r="CZ322" s="200">
        <v>0</v>
      </c>
      <c r="DA322" s="200">
        <v>0</v>
      </c>
      <c r="DB322" s="200">
        <v>0</v>
      </c>
      <c r="DC322" s="200">
        <v>0</v>
      </c>
      <c r="DD322" s="200">
        <v>0</v>
      </c>
      <c r="DE322" s="200">
        <v>0</v>
      </c>
      <c r="DF322" s="200">
        <v>0</v>
      </c>
      <c r="DG322" s="200">
        <v>0</v>
      </c>
      <c r="DH322" s="200">
        <v>0</v>
      </c>
      <c r="DI322" s="200">
        <v>0</v>
      </c>
      <c r="DJ322" s="200">
        <v>0</v>
      </c>
      <c r="DK322" s="200">
        <v>0</v>
      </c>
      <c r="DL322" s="200">
        <v>0</v>
      </c>
      <c r="DM322" s="200">
        <v>0</v>
      </c>
      <c r="DN322" s="200">
        <v>0</v>
      </c>
      <c r="DO322" s="200">
        <v>0</v>
      </c>
      <c r="DP322" s="200">
        <v>0</v>
      </c>
      <c r="DQ322" s="200">
        <v>0</v>
      </c>
      <c r="DR322" s="200">
        <v>0</v>
      </c>
      <c r="DS322" s="200">
        <v>0</v>
      </c>
      <c r="DT322" s="200">
        <v>0</v>
      </c>
      <c r="DU322" s="200">
        <v>0</v>
      </c>
      <c r="DV322" s="200">
        <v>0</v>
      </c>
      <c r="DW322" s="907"/>
    </row>
    <row r="323" spans="1:127" s="248" customFormat="1" ht="15.75">
      <c r="A323" s="200"/>
      <c r="B323" s="200"/>
      <c r="C323" s="200"/>
      <c r="D323" s="247"/>
      <c r="E323" s="247"/>
      <c r="F323" s="258"/>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c r="AH323" s="247"/>
      <c r="AI323" s="247"/>
      <c r="AJ323" s="247"/>
      <c r="AK323" s="247"/>
      <c r="AL323" s="247"/>
      <c r="AM323" s="247"/>
      <c r="AN323" s="247"/>
      <c r="AO323" s="247"/>
      <c r="AP323" s="247"/>
      <c r="AQ323" s="247"/>
      <c r="AR323" s="247"/>
      <c r="AS323" s="247"/>
      <c r="AT323" s="247"/>
      <c r="AU323" s="247"/>
      <c r="AV323" s="200"/>
      <c r="AW323" s="200"/>
      <c r="AX323" s="200"/>
      <c r="AY323" s="200"/>
      <c r="AZ323" s="200"/>
      <c r="BA323" s="200"/>
      <c r="BB323" s="200"/>
      <c r="BC323" s="200"/>
      <c r="BD323" s="200"/>
      <c r="BE323" s="200"/>
      <c r="BF323" s="200"/>
      <c r="BG323" s="200"/>
      <c r="BH323" s="200"/>
      <c r="BI323" s="200"/>
      <c r="BJ323" s="200"/>
      <c r="BK323" s="200"/>
      <c r="BL323" s="2980" t="s">
        <v>25</v>
      </c>
      <c r="BM323" s="2981"/>
      <c r="BN323" s="2981"/>
      <c r="BO323" s="2981"/>
      <c r="BP323" s="2981"/>
      <c r="BQ323" s="2981"/>
      <c r="BR323" s="2981"/>
      <c r="BS323" s="2981"/>
      <c r="BT323" s="2981"/>
      <c r="BU323" s="2981"/>
      <c r="BV323" s="2981"/>
      <c r="BW323" s="2981"/>
      <c r="BX323" s="2981"/>
      <c r="BY323" s="2982"/>
      <c r="BZ323" s="200"/>
      <c r="CA323" s="200"/>
      <c r="CB323" s="200"/>
      <c r="CC323" s="200"/>
      <c r="CD323" s="200"/>
      <c r="CE323" s="200"/>
      <c r="CF323" s="200"/>
      <c r="CG323" s="200"/>
      <c r="CH323" s="200"/>
      <c r="CI323" s="200"/>
      <c r="CJ323" s="200"/>
      <c r="CK323" s="200"/>
      <c r="CL323" s="200"/>
      <c r="CM323" s="200"/>
      <c r="CN323" s="200"/>
      <c r="CO323" s="200"/>
      <c r="CP323" s="200"/>
      <c r="CQ323" s="200"/>
      <c r="CR323" s="200"/>
      <c r="CS323" s="200"/>
      <c r="CT323" s="200"/>
      <c r="CU323" s="200"/>
      <c r="CV323" s="200"/>
      <c r="CW323" s="200"/>
      <c r="CX323" s="200"/>
      <c r="CY323" s="200"/>
      <c r="CZ323" s="200"/>
      <c r="DA323" s="200"/>
      <c r="DB323" s="200"/>
      <c r="DC323" s="200"/>
      <c r="DD323" s="200"/>
      <c r="DE323" s="200"/>
      <c r="DF323" s="200"/>
      <c r="DG323" s="200"/>
      <c r="DH323" s="200"/>
      <c r="DI323" s="200"/>
      <c r="DJ323" s="200"/>
      <c r="DK323" s="200"/>
      <c r="DL323" s="200"/>
      <c r="DM323" s="200"/>
      <c r="DN323" s="200"/>
      <c r="DO323" s="200"/>
      <c r="DP323" s="200"/>
      <c r="DQ323" s="200">
        <v>0</v>
      </c>
      <c r="DR323" s="200">
        <v>0</v>
      </c>
      <c r="DS323" s="200">
        <v>0</v>
      </c>
      <c r="DT323" s="200">
        <v>0</v>
      </c>
      <c r="DU323" s="200">
        <v>0</v>
      </c>
      <c r="DV323" s="200">
        <v>0</v>
      </c>
      <c r="DW323" s="907"/>
    </row>
    <row r="324" spans="1:127" s="248" customFormat="1" ht="15.75">
      <c r="A324" s="200">
        <v>0</v>
      </c>
      <c r="B324" s="70" t="s">
        <v>736</v>
      </c>
      <c r="C324" s="20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c r="AH324" s="260"/>
      <c r="AI324" s="260"/>
      <c r="AJ324" s="260"/>
      <c r="AK324" s="260"/>
      <c r="AL324" s="260"/>
      <c r="AM324" s="260"/>
      <c r="AN324" s="261"/>
      <c r="AO324" s="247"/>
      <c r="AP324" s="247"/>
      <c r="AQ324" s="247"/>
      <c r="AR324" s="247"/>
      <c r="AS324" s="247"/>
      <c r="AT324" s="247"/>
      <c r="AU324" s="247"/>
      <c r="AV324" s="200"/>
      <c r="AW324" s="200"/>
      <c r="AX324" s="200"/>
      <c r="AY324" s="200"/>
      <c r="AZ324" s="200"/>
      <c r="BA324" s="200"/>
      <c r="BB324" s="200"/>
      <c r="BC324" s="200"/>
      <c r="BD324" s="200"/>
      <c r="BE324" s="200"/>
      <c r="BF324" s="200"/>
      <c r="BG324" s="200"/>
      <c r="BH324" s="200"/>
      <c r="BI324" s="200"/>
      <c r="BJ324" s="200"/>
      <c r="BK324" s="200"/>
      <c r="BL324" s="86" t="s">
        <v>26</v>
      </c>
      <c r="BM324" s="395"/>
      <c r="BN324" s="426"/>
      <c r="BO324" s="426"/>
      <c r="BP324" s="158"/>
      <c r="BQ324" s="158"/>
      <c r="BR324" s="159" t="s">
        <v>27</v>
      </c>
      <c r="BS324" s="395"/>
      <c r="BT324" s="395"/>
      <c r="BU324" s="395"/>
      <c r="BV324" s="395"/>
      <c r="BW324" s="395"/>
      <c r="BX324" s="395"/>
      <c r="BY324" s="549"/>
      <c r="BZ324" s="200"/>
      <c r="CA324" s="200"/>
      <c r="CB324" s="200"/>
      <c r="CC324" s="200"/>
      <c r="CD324" s="200">
        <v>0</v>
      </c>
      <c r="CE324" s="200">
        <v>0</v>
      </c>
      <c r="CF324" s="200">
        <v>0</v>
      </c>
      <c r="CG324" s="200">
        <v>0</v>
      </c>
      <c r="CH324" s="200">
        <v>0</v>
      </c>
      <c r="CI324" s="200">
        <v>0</v>
      </c>
      <c r="CJ324" s="200">
        <v>0</v>
      </c>
      <c r="CK324" s="200">
        <v>0</v>
      </c>
      <c r="CL324" s="200">
        <v>0</v>
      </c>
      <c r="CM324" s="200">
        <v>0</v>
      </c>
      <c r="CN324" s="200">
        <v>0</v>
      </c>
      <c r="CO324" s="200">
        <v>0</v>
      </c>
      <c r="CP324" s="200">
        <v>0</v>
      </c>
      <c r="CQ324" s="200">
        <v>0</v>
      </c>
      <c r="CR324" s="200">
        <v>0</v>
      </c>
      <c r="CS324" s="200">
        <v>0</v>
      </c>
      <c r="CT324" s="200">
        <v>0</v>
      </c>
      <c r="CU324" s="200">
        <v>0</v>
      </c>
      <c r="CV324" s="200">
        <v>0</v>
      </c>
      <c r="CW324" s="200">
        <v>0</v>
      </c>
      <c r="CX324" s="200">
        <v>0</v>
      </c>
      <c r="CY324" s="200">
        <v>0</v>
      </c>
      <c r="CZ324" s="200">
        <v>0</v>
      </c>
      <c r="DA324" s="200">
        <v>0</v>
      </c>
      <c r="DB324" s="200">
        <v>0</v>
      </c>
      <c r="DC324" s="200">
        <v>0</v>
      </c>
      <c r="DD324" s="200">
        <v>0</v>
      </c>
      <c r="DE324" s="200">
        <v>0</v>
      </c>
      <c r="DF324" s="200">
        <v>0</v>
      </c>
      <c r="DG324" s="200">
        <v>0</v>
      </c>
      <c r="DH324" s="200">
        <v>0</v>
      </c>
      <c r="DI324" s="200">
        <v>0</v>
      </c>
      <c r="DJ324" s="200">
        <v>0</v>
      </c>
      <c r="DK324" s="200">
        <v>0</v>
      </c>
      <c r="DL324" s="200">
        <v>0</v>
      </c>
      <c r="DM324" s="200">
        <v>0</v>
      </c>
      <c r="DN324" s="200">
        <v>0</v>
      </c>
      <c r="DO324" s="200">
        <v>0</v>
      </c>
      <c r="DP324" s="200">
        <v>0</v>
      </c>
      <c r="DQ324" s="200">
        <v>0</v>
      </c>
      <c r="DR324" s="200">
        <v>0</v>
      </c>
      <c r="DS324" s="200">
        <v>0</v>
      </c>
      <c r="DT324" s="200">
        <v>0</v>
      </c>
      <c r="DU324" s="200">
        <v>0</v>
      </c>
      <c r="DV324" s="200">
        <v>0</v>
      </c>
      <c r="DW324" s="907"/>
    </row>
    <row r="325" spans="1:127" s="248" customFormat="1" ht="15.75">
      <c r="A325" s="200"/>
      <c r="B325" s="70" t="s">
        <v>737</v>
      </c>
      <c r="C325" s="20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c r="AH325" s="260"/>
      <c r="AI325" s="260"/>
      <c r="AJ325" s="260"/>
      <c r="AK325" s="260"/>
      <c r="AL325" s="260"/>
      <c r="AM325" s="260"/>
      <c r="AN325" s="261"/>
      <c r="AO325" s="247"/>
      <c r="AP325" s="247"/>
      <c r="AQ325" s="247"/>
      <c r="AR325" s="247"/>
      <c r="AS325" s="247"/>
      <c r="AT325" s="247"/>
      <c r="AU325" s="247"/>
      <c r="AV325" s="200"/>
      <c r="AW325" s="200"/>
      <c r="AX325" s="200"/>
      <c r="AY325" s="200"/>
      <c r="AZ325" s="200"/>
      <c r="BA325" s="200"/>
      <c r="BB325" s="200"/>
      <c r="BC325" s="200"/>
      <c r="BD325" s="200"/>
      <c r="BE325" s="200"/>
      <c r="BF325" s="200"/>
      <c r="BG325" s="200"/>
      <c r="BH325" s="200"/>
      <c r="BI325" s="200"/>
      <c r="BJ325" s="200"/>
      <c r="BK325" s="200"/>
      <c r="BL325" s="54" t="s">
        <v>28</v>
      </c>
      <c r="BM325" s="240"/>
      <c r="BN325" s="426"/>
      <c r="BO325" s="426"/>
      <c r="BP325" s="55"/>
      <c r="BQ325" s="55"/>
      <c r="BR325" s="160" t="s">
        <v>29</v>
      </c>
      <c r="BS325" s="395"/>
      <c r="BT325" s="395"/>
      <c r="BU325" s="395"/>
      <c r="BV325" s="395"/>
      <c r="BW325" s="395"/>
      <c r="BX325" s="395"/>
      <c r="BY325" s="549"/>
      <c r="BZ325" s="200"/>
      <c r="CA325" s="200"/>
      <c r="CB325" s="200"/>
      <c r="CC325" s="200"/>
      <c r="CD325" s="200"/>
      <c r="CE325" s="200"/>
      <c r="CF325" s="200"/>
      <c r="CG325" s="200"/>
      <c r="CH325" s="200"/>
      <c r="CI325" s="200"/>
      <c r="CJ325" s="200"/>
      <c r="CK325" s="200"/>
      <c r="CL325" s="200"/>
      <c r="CM325" s="200"/>
      <c r="CN325" s="200"/>
      <c r="CO325" s="200"/>
      <c r="CP325" s="200"/>
      <c r="CQ325" s="200"/>
      <c r="CR325" s="200"/>
      <c r="CS325" s="200"/>
      <c r="CT325" s="200"/>
      <c r="CU325" s="200"/>
      <c r="CV325" s="200"/>
      <c r="CW325" s="200"/>
      <c r="CX325" s="200"/>
      <c r="CY325" s="200"/>
      <c r="CZ325" s="200"/>
      <c r="DA325" s="200"/>
      <c r="DB325" s="200"/>
      <c r="DC325" s="200"/>
      <c r="DD325" s="200"/>
      <c r="DE325" s="200"/>
      <c r="DF325" s="200"/>
      <c r="DG325" s="200"/>
      <c r="DH325" s="200"/>
      <c r="DI325" s="200"/>
      <c r="DJ325" s="200"/>
      <c r="DK325" s="200"/>
      <c r="DL325" s="200"/>
      <c r="DM325" s="200"/>
      <c r="DN325" s="200"/>
      <c r="DO325" s="200"/>
      <c r="DP325" s="200"/>
      <c r="DQ325" s="200">
        <v>0</v>
      </c>
      <c r="DR325" s="200">
        <v>0</v>
      </c>
      <c r="DS325" s="200">
        <v>0</v>
      </c>
      <c r="DT325" s="200">
        <v>0</v>
      </c>
      <c r="DU325" s="200">
        <v>0</v>
      </c>
      <c r="DV325" s="200">
        <v>0</v>
      </c>
      <c r="DW325" s="907"/>
    </row>
    <row r="326" spans="1:127" s="248" customFormat="1" ht="15.75">
      <c r="A326" s="200"/>
      <c r="B326" s="70" t="s">
        <v>738</v>
      </c>
      <c r="C326" s="20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c r="AH326" s="260"/>
      <c r="AI326" s="260"/>
      <c r="AJ326" s="260"/>
      <c r="AK326" s="260"/>
      <c r="AL326" s="260"/>
      <c r="AM326" s="260"/>
      <c r="AN326" s="261"/>
      <c r="AO326" s="247"/>
      <c r="AP326" s="247"/>
      <c r="AQ326" s="247"/>
      <c r="AR326" s="247"/>
      <c r="AS326" s="247"/>
      <c r="AT326" s="247"/>
      <c r="AU326" s="247"/>
      <c r="AV326" s="200"/>
      <c r="AW326" s="200"/>
      <c r="AX326" s="200"/>
      <c r="AY326" s="200"/>
      <c r="AZ326" s="200"/>
      <c r="BA326" s="200"/>
      <c r="BB326" s="200"/>
      <c r="BC326" s="200"/>
      <c r="BD326" s="200"/>
      <c r="BE326" s="200"/>
      <c r="BF326" s="200"/>
      <c r="BG326" s="200"/>
      <c r="BH326" s="200"/>
      <c r="BI326" s="200"/>
      <c r="BJ326" s="200"/>
      <c r="BK326" s="200"/>
      <c r="BL326" s="57" t="s">
        <v>30</v>
      </c>
      <c r="BM326" s="240"/>
      <c r="BN326" s="426"/>
      <c r="BO326" s="426"/>
      <c r="BP326" s="58"/>
      <c r="BQ326" s="58"/>
      <c r="BR326" s="160" t="s">
        <v>31</v>
      </c>
      <c r="BS326" s="395"/>
      <c r="BT326" s="395"/>
      <c r="BU326" s="395"/>
      <c r="BV326" s="395"/>
      <c r="BW326" s="395"/>
      <c r="BX326" s="395"/>
      <c r="BY326" s="549"/>
      <c r="BZ326" s="200"/>
      <c r="CA326" s="200"/>
      <c r="CB326" s="200"/>
      <c r="CC326" s="200"/>
      <c r="CD326" s="200"/>
      <c r="CE326" s="200"/>
      <c r="CF326" s="200"/>
      <c r="CG326" s="200"/>
      <c r="CH326" s="200"/>
      <c r="CI326" s="200"/>
      <c r="CJ326" s="200"/>
      <c r="CK326" s="200"/>
      <c r="CL326" s="200"/>
      <c r="CM326" s="200"/>
      <c r="CN326" s="200"/>
      <c r="CO326" s="200"/>
      <c r="CP326" s="200"/>
      <c r="CQ326" s="200"/>
      <c r="CR326" s="200"/>
      <c r="CS326" s="200"/>
      <c r="CT326" s="200"/>
      <c r="CU326" s="200"/>
      <c r="CV326" s="200"/>
      <c r="CW326" s="200"/>
      <c r="CX326" s="200"/>
      <c r="CY326" s="200"/>
      <c r="CZ326" s="200"/>
      <c r="DA326" s="200"/>
      <c r="DB326" s="200"/>
      <c r="DC326" s="200"/>
      <c r="DD326" s="200"/>
      <c r="DE326" s="200"/>
      <c r="DF326" s="200"/>
      <c r="DG326" s="200"/>
      <c r="DH326" s="200"/>
      <c r="DI326" s="200"/>
      <c r="DJ326" s="200"/>
      <c r="DK326" s="200"/>
      <c r="DL326" s="200"/>
      <c r="DM326" s="200"/>
      <c r="DN326" s="200"/>
      <c r="DO326" s="200"/>
      <c r="DP326" s="200"/>
      <c r="DQ326" s="200">
        <v>0</v>
      </c>
      <c r="DR326" s="200">
        <v>0</v>
      </c>
      <c r="DS326" s="200">
        <v>0</v>
      </c>
      <c r="DT326" s="200">
        <v>0</v>
      </c>
      <c r="DU326" s="200">
        <v>0</v>
      </c>
      <c r="DV326" s="200">
        <v>0</v>
      </c>
      <c r="DW326" s="907"/>
    </row>
    <row r="327" spans="1:127" ht="15.75">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c r="AI327" s="395"/>
      <c r="AJ327" s="395"/>
      <c r="AK327" s="395"/>
      <c r="AL327" s="395"/>
      <c r="AM327" s="395"/>
      <c r="AN327" s="395"/>
      <c r="AO327" s="395"/>
      <c r="AP327" s="395"/>
      <c r="AQ327" s="395"/>
      <c r="AR327" s="395"/>
      <c r="AS327" s="395"/>
      <c r="AT327" s="395"/>
      <c r="AU327" s="395"/>
      <c r="AV327" s="395"/>
      <c r="AW327" s="395"/>
      <c r="AX327" s="395"/>
      <c r="AY327" s="395"/>
      <c r="AZ327" s="200">
        <v>0</v>
      </c>
      <c r="BA327" s="200">
        <v>0</v>
      </c>
      <c r="BB327" s="200">
        <v>0</v>
      </c>
      <c r="BC327" s="200">
        <v>0</v>
      </c>
      <c r="BD327" s="200">
        <v>0</v>
      </c>
      <c r="BE327" s="200">
        <v>0</v>
      </c>
      <c r="BF327" s="262"/>
      <c r="BG327" s="262"/>
      <c r="BH327" s="262"/>
      <c r="BI327" s="395"/>
      <c r="BJ327" s="395"/>
      <c r="BK327" s="395"/>
      <c r="BL327" s="87" t="s">
        <v>34</v>
      </c>
      <c r="BN327" s="426"/>
      <c r="BO327" s="426"/>
      <c r="BP327" s="59"/>
      <c r="BQ327" s="59"/>
      <c r="BR327" s="160" t="s">
        <v>35</v>
      </c>
      <c r="BS327" s="395"/>
      <c r="BT327" s="395"/>
      <c r="BU327" s="395"/>
      <c r="BV327" s="395"/>
      <c r="BW327" s="395"/>
      <c r="BX327" s="395"/>
      <c r="BY327" s="549"/>
      <c r="BZ327" s="200">
        <v>0</v>
      </c>
      <c r="CA327" s="200">
        <v>0</v>
      </c>
      <c r="CB327" s="200">
        <v>0</v>
      </c>
      <c r="CC327" s="200">
        <v>0</v>
      </c>
      <c r="CD327" s="200">
        <v>0</v>
      </c>
      <c r="CE327" s="200">
        <v>0</v>
      </c>
      <c r="CF327" s="200">
        <v>0</v>
      </c>
      <c r="CG327" s="200">
        <v>0</v>
      </c>
      <c r="CH327" s="200">
        <v>0</v>
      </c>
      <c r="CI327" s="200">
        <v>0</v>
      </c>
      <c r="CJ327" s="200">
        <v>0</v>
      </c>
      <c r="CK327" s="200">
        <v>0</v>
      </c>
      <c r="CL327" s="200">
        <v>0</v>
      </c>
      <c r="CM327" s="200">
        <v>0</v>
      </c>
      <c r="CN327" s="200">
        <v>0</v>
      </c>
      <c r="CO327" s="200">
        <v>0</v>
      </c>
      <c r="CP327" s="200">
        <v>0</v>
      </c>
      <c r="CQ327" s="200">
        <v>0</v>
      </c>
      <c r="CR327" s="200">
        <v>0</v>
      </c>
      <c r="CS327" s="200">
        <v>0</v>
      </c>
      <c r="CT327" s="200">
        <v>0</v>
      </c>
      <c r="CU327" s="200">
        <v>0</v>
      </c>
      <c r="CV327" s="200">
        <v>0</v>
      </c>
      <c r="CW327" s="200">
        <v>0</v>
      </c>
      <c r="CX327" s="200">
        <v>0</v>
      </c>
      <c r="CY327" s="200">
        <v>0</v>
      </c>
      <c r="CZ327" s="200">
        <v>0</v>
      </c>
      <c r="DA327" s="200">
        <v>0</v>
      </c>
      <c r="DB327" s="200">
        <v>0</v>
      </c>
      <c r="DC327" s="200">
        <v>0</v>
      </c>
      <c r="DD327" s="200">
        <v>0</v>
      </c>
      <c r="DE327" s="200">
        <v>0</v>
      </c>
      <c r="DF327" s="200">
        <v>0</v>
      </c>
      <c r="DG327" s="200">
        <v>0</v>
      </c>
      <c r="DH327" s="200">
        <v>0</v>
      </c>
      <c r="DI327" s="200">
        <v>0</v>
      </c>
      <c r="DJ327" s="200">
        <v>0</v>
      </c>
      <c r="DK327" s="200">
        <v>0</v>
      </c>
      <c r="DL327" s="200">
        <v>0</v>
      </c>
      <c r="DM327" s="200">
        <v>0</v>
      </c>
      <c r="DN327" s="200">
        <v>0</v>
      </c>
      <c r="DO327" s="200">
        <v>0</v>
      </c>
      <c r="DP327" s="200">
        <v>0</v>
      </c>
      <c r="DQ327" s="200">
        <v>0</v>
      </c>
      <c r="DR327" s="200">
        <v>0</v>
      </c>
      <c r="DS327" s="200">
        <v>0</v>
      </c>
      <c r="DT327" s="200">
        <v>0</v>
      </c>
      <c r="DU327" s="200">
        <v>0</v>
      </c>
      <c r="DV327" s="200">
        <v>0</v>
      </c>
      <c r="DW327" s="907"/>
    </row>
    <row r="328" spans="1:127" s="248" customFormat="1" ht="15.75" customHeight="1">
      <c r="A328" s="200"/>
      <c r="B328" s="3002" t="s">
        <v>293</v>
      </c>
      <c r="C328" s="50"/>
      <c r="D328" s="50"/>
      <c r="E328" s="50"/>
      <c r="F328" s="263" t="s">
        <v>294</v>
      </c>
      <c r="G328" s="50"/>
      <c r="H328" s="50"/>
      <c r="I328" s="50"/>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c r="AT328" s="247"/>
      <c r="AU328" s="247"/>
      <c r="AV328" s="200"/>
      <c r="AW328" s="200"/>
      <c r="AX328" s="200"/>
      <c r="AY328" s="200"/>
      <c r="AZ328" s="200"/>
      <c r="BA328" s="200"/>
      <c r="BB328" s="200"/>
      <c r="BC328" s="200"/>
      <c r="BD328" s="200"/>
      <c r="BE328" s="200">
        <v>0</v>
      </c>
      <c r="BF328" s="200">
        <v>0</v>
      </c>
      <c r="BG328" s="200">
        <v>0</v>
      </c>
      <c r="BH328" s="200">
        <v>0</v>
      </c>
      <c r="BI328" s="200">
        <v>0</v>
      </c>
      <c r="BJ328" s="200">
        <v>0</v>
      </c>
      <c r="BK328" s="200">
        <v>0</v>
      </c>
      <c r="BL328" s="60" t="s">
        <v>38</v>
      </c>
      <c r="BM328" s="240"/>
      <c r="BN328" s="426"/>
      <c r="BO328" s="426"/>
      <c r="BP328" s="61"/>
      <c r="BQ328" s="61"/>
      <c r="BR328" s="160" t="s">
        <v>39</v>
      </c>
      <c r="BS328" s="395"/>
      <c r="BT328" s="395"/>
      <c r="BU328" s="395"/>
      <c r="BV328" s="395"/>
      <c r="BW328" s="395"/>
      <c r="BX328" s="395"/>
      <c r="BY328" s="549"/>
      <c r="BZ328" s="200">
        <v>0</v>
      </c>
      <c r="CA328" s="200">
        <v>0</v>
      </c>
      <c r="CB328" s="200">
        <v>0</v>
      </c>
      <c r="CC328" s="200">
        <v>0</v>
      </c>
      <c r="CD328" s="200">
        <v>0</v>
      </c>
      <c r="CE328" s="200"/>
      <c r="CF328" s="247"/>
      <c r="CG328" s="247"/>
      <c r="CH328" s="247"/>
      <c r="CI328" s="247"/>
      <c r="CJ328" s="247"/>
      <c r="CK328" s="247"/>
      <c r="CL328" s="247"/>
      <c r="CM328" s="247"/>
      <c r="CN328" s="247"/>
      <c r="CO328" s="247"/>
      <c r="CP328" s="247"/>
      <c r="CQ328" s="247"/>
      <c r="CR328" s="247"/>
      <c r="CS328" s="247"/>
      <c r="CT328" s="247"/>
      <c r="CU328" s="247"/>
      <c r="CV328" s="247"/>
      <c r="CW328" s="247"/>
      <c r="CX328" s="247"/>
      <c r="CY328" s="247"/>
      <c r="CZ328" s="247"/>
      <c r="DA328" s="247"/>
      <c r="DB328" s="247"/>
      <c r="DC328" s="247"/>
      <c r="DD328" s="247"/>
      <c r="DE328" s="247"/>
      <c r="DF328" s="247"/>
      <c r="DG328" s="247"/>
      <c r="DH328" s="247"/>
      <c r="DI328" s="200">
        <v>0</v>
      </c>
      <c r="DJ328" s="200">
        <v>0</v>
      </c>
      <c r="DK328" s="200">
        <v>0</v>
      </c>
      <c r="DL328" s="200">
        <v>0</v>
      </c>
      <c r="DM328" s="200">
        <v>0</v>
      </c>
      <c r="DN328" s="200">
        <v>0</v>
      </c>
      <c r="DO328" s="200">
        <v>0</v>
      </c>
      <c r="DP328" s="200">
        <v>0</v>
      </c>
      <c r="DQ328" s="200">
        <v>0</v>
      </c>
      <c r="DR328" s="200">
        <v>0</v>
      </c>
      <c r="DS328" s="200">
        <v>0</v>
      </c>
      <c r="DT328" s="200">
        <v>0</v>
      </c>
      <c r="DU328" s="200">
        <v>0</v>
      </c>
      <c r="DV328" s="200">
        <v>0</v>
      </c>
      <c r="DW328" s="907"/>
    </row>
    <row r="329" spans="1:127" s="248" customFormat="1" ht="16.5" thickBot="1">
      <c r="A329" s="200"/>
      <c r="B329" s="3003"/>
      <c r="C329" s="50"/>
      <c r="D329" s="50"/>
      <c r="E329" s="50"/>
      <c r="F329" s="263" t="s">
        <v>295</v>
      </c>
      <c r="G329" s="50"/>
      <c r="H329" s="50"/>
      <c r="I329" s="50"/>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c r="AV329" s="200"/>
      <c r="AW329" s="200"/>
      <c r="AX329" s="200"/>
      <c r="AY329" s="200"/>
      <c r="AZ329" s="200"/>
      <c r="BA329" s="200"/>
      <c r="BB329" s="200"/>
      <c r="BC329" s="200"/>
      <c r="BD329" s="200"/>
      <c r="BE329" s="200">
        <v>0</v>
      </c>
      <c r="BF329" s="200">
        <v>0</v>
      </c>
      <c r="BG329" s="200">
        <v>0</v>
      </c>
      <c r="BH329" s="200">
        <v>0</v>
      </c>
      <c r="BI329" s="200">
        <v>0</v>
      </c>
      <c r="BJ329" s="200">
        <v>0</v>
      </c>
      <c r="BK329" s="200">
        <v>0</v>
      </c>
      <c r="BL329" s="578" t="s">
        <v>42</v>
      </c>
      <c r="BM329" s="565"/>
      <c r="BN329" s="579"/>
      <c r="BO329" s="579"/>
      <c r="BP329" s="580"/>
      <c r="BQ329" s="580"/>
      <c r="BR329" s="581" t="s">
        <v>43</v>
      </c>
      <c r="BS329" s="567"/>
      <c r="BT329" s="567"/>
      <c r="BU329" s="567"/>
      <c r="BV329" s="567"/>
      <c r="BW329" s="567"/>
      <c r="BX329" s="567"/>
      <c r="BY329" s="582"/>
      <c r="BZ329" s="200">
        <v>0</v>
      </c>
      <c r="CA329" s="200">
        <v>0</v>
      </c>
      <c r="CB329" s="200">
        <v>0</v>
      </c>
      <c r="CC329" s="200">
        <v>0</v>
      </c>
      <c r="CD329" s="200">
        <v>0</v>
      </c>
      <c r="CE329" s="200"/>
      <c r="CF329" s="247"/>
      <c r="CG329" s="247"/>
      <c r="CH329" s="247"/>
      <c r="CI329" s="247"/>
      <c r="CJ329" s="247"/>
      <c r="CK329" s="247"/>
      <c r="CL329" s="247"/>
      <c r="CM329" s="247"/>
      <c r="CN329" s="247"/>
      <c r="CO329" s="247"/>
      <c r="CP329" s="247"/>
      <c r="CQ329" s="247"/>
      <c r="CR329" s="247"/>
      <c r="CS329" s="247"/>
      <c r="CT329" s="247"/>
      <c r="CU329" s="247"/>
      <c r="CV329" s="247"/>
      <c r="CW329" s="247"/>
      <c r="CX329" s="247"/>
      <c r="CY329" s="247"/>
      <c r="CZ329" s="247"/>
      <c r="DA329" s="247"/>
      <c r="DB329" s="247"/>
      <c r="DC329" s="247"/>
      <c r="DD329" s="247"/>
      <c r="DE329" s="247"/>
      <c r="DF329" s="247"/>
      <c r="DG329" s="247"/>
      <c r="DH329" s="247"/>
      <c r="DI329" s="200">
        <v>0</v>
      </c>
      <c r="DJ329" s="200">
        <v>0</v>
      </c>
      <c r="DK329" s="200">
        <v>0</v>
      </c>
      <c r="DL329" s="200">
        <v>0</v>
      </c>
      <c r="DM329" s="200">
        <v>0</v>
      </c>
      <c r="DN329" s="200">
        <v>0</v>
      </c>
      <c r="DO329" s="200">
        <v>0</v>
      </c>
      <c r="DP329" s="200">
        <v>0</v>
      </c>
      <c r="DQ329" s="200">
        <v>0</v>
      </c>
      <c r="DR329" s="200">
        <v>0</v>
      </c>
      <c r="DS329" s="200">
        <v>0</v>
      </c>
      <c r="DT329" s="200">
        <v>0</v>
      </c>
      <c r="DU329" s="200">
        <v>0</v>
      </c>
      <c r="DV329" s="200">
        <v>0</v>
      </c>
      <c r="DW329" s="907"/>
    </row>
    <row r="330" spans="1:127" s="248" customFormat="1" ht="15.75">
      <c r="A330" s="200"/>
      <c r="B330" s="3003"/>
      <c r="C330" s="50"/>
      <c r="D330" s="50"/>
      <c r="E330" s="50"/>
      <c r="F330" s="263" t="s">
        <v>296</v>
      </c>
      <c r="G330" s="50"/>
      <c r="H330" s="50"/>
      <c r="I330" s="50"/>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c r="AH330" s="247"/>
      <c r="AI330" s="247"/>
      <c r="AJ330" s="247"/>
      <c r="AK330" s="247"/>
      <c r="AL330" s="247"/>
      <c r="AM330" s="247"/>
      <c r="AN330" s="247"/>
      <c r="AO330" s="247"/>
      <c r="AP330" s="247"/>
      <c r="AQ330" s="247"/>
      <c r="AR330" s="247"/>
      <c r="AS330" s="247"/>
      <c r="AT330" s="247"/>
      <c r="AU330" s="247"/>
      <c r="AV330" s="200"/>
      <c r="AW330" s="200"/>
      <c r="AX330" s="200"/>
      <c r="AY330" s="200"/>
      <c r="AZ330" s="200"/>
      <c r="BA330" s="200"/>
      <c r="BB330" s="200"/>
      <c r="BC330" s="200"/>
      <c r="BD330" s="200"/>
      <c r="BE330" s="200">
        <v>0</v>
      </c>
      <c r="BF330" s="200">
        <v>0</v>
      </c>
      <c r="BG330" s="200">
        <v>0</v>
      </c>
      <c r="BH330" s="200">
        <v>0</v>
      </c>
      <c r="BI330" s="200">
        <v>0</v>
      </c>
      <c r="BJ330" s="200">
        <v>0</v>
      </c>
      <c r="BK330" s="200">
        <v>0</v>
      </c>
      <c r="BL330" s="200">
        <v>0</v>
      </c>
      <c r="BM330" s="200">
        <v>0</v>
      </c>
      <c r="BN330" s="200">
        <v>0</v>
      </c>
      <c r="BO330" s="200">
        <v>0</v>
      </c>
      <c r="BP330" s="200">
        <v>0</v>
      </c>
      <c r="BQ330" s="200">
        <v>0</v>
      </c>
      <c r="BR330" s="200">
        <v>0</v>
      </c>
      <c r="BS330" s="200">
        <v>0</v>
      </c>
      <c r="BT330" s="200">
        <v>0</v>
      </c>
      <c r="BU330" s="200">
        <v>0</v>
      </c>
      <c r="BV330" s="200">
        <v>0</v>
      </c>
      <c r="BW330" s="200">
        <v>0</v>
      </c>
      <c r="BX330" s="200">
        <v>0</v>
      </c>
      <c r="BY330" s="200">
        <v>0</v>
      </c>
      <c r="BZ330" s="200">
        <v>0</v>
      </c>
      <c r="CA330" s="200">
        <v>0</v>
      </c>
      <c r="CB330" s="200">
        <v>0</v>
      </c>
      <c r="CC330" s="200">
        <v>0</v>
      </c>
      <c r="CD330" s="200">
        <v>0</v>
      </c>
      <c r="CE330" s="200"/>
      <c r="CF330" s="247"/>
      <c r="CG330" s="247"/>
      <c r="CH330" s="247"/>
      <c r="CI330" s="247"/>
      <c r="CJ330" s="247"/>
      <c r="CK330" s="247"/>
      <c r="CL330" s="247"/>
      <c r="CM330" s="247"/>
      <c r="CN330" s="247"/>
      <c r="CO330" s="247"/>
      <c r="CP330" s="247"/>
      <c r="CQ330" s="247"/>
      <c r="CR330" s="247"/>
      <c r="CS330" s="247"/>
      <c r="CT330" s="247"/>
      <c r="CU330" s="247"/>
      <c r="CV330" s="247"/>
      <c r="CW330" s="247"/>
      <c r="CX330" s="247"/>
      <c r="CY330" s="247"/>
      <c r="CZ330" s="247"/>
      <c r="DA330" s="247"/>
      <c r="DB330" s="247"/>
      <c r="DC330" s="247"/>
      <c r="DD330" s="247"/>
      <c r="DE330" s="247"/>
      <c r="DF330" s="247"/>
      <c r="DG330" s="247"/>
      <c r="DH330" s="247"/>
      <c r="DI330" s="200">
        <v>0</v>
      </c>
      <c r="DJ330" s="200">
        <v>0</v>
      </c>
      <c r="DK330" s="200">
        <v>0</v>
      </c>
      <c r="DL330" s="200">
        <v>0</v>
      </c>
      <c r="DM330" s="200">
        <v>0</v>
      </c>
      <c r="DN330" s="200">
        <v>0</v>
      </c>
      <c r="DO330" s="200">
        <v>0</v>
      </c>
      <c r="DP330" s="200">
        <v>0</v>
      </c>
      <c r="DQ330" s="200">
        <v>0</v>
      </c>
      <c r="DR330" s="200">
        <v>0</v>
      </c>
      <c r="DS330" s="200">
        <v>0</v>
      </c>
      <c r="DT330" s="200">
        <v>0</v>
      </c>
      <c r="DU330" s="200">
        <v>0</v>
      </c>
      <c r="DV330" s="200">
        <v>0</v>
      </c>
      <c r="DW330" s="907"/>
    </row>
    <row r="331" spans="1:127" s="248" customFormat="1" ht="15.75">
      <c r="A331" s="200"/>
      <c r="B331" s="3003"/>
      <c r="C331" s="50"/>
      <c r="D331" s="50"/>
      <c r="E331" s="50"/>
      <c r="F331" s="263" t="s">
        <v>297</v>
      </c>
      <c r="G331" s="50"/>
      <c r="H331" s="50"/>
      <c r="I331" s="50"/>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c r="AT331" s="247"/>
      <c r="AU331" s="247"/>
      <c r="AV331" s="200"/>
      <c r="AW331" s="200"/>
      <c r="AX331" s="200"/>
      <c r="AY331" s="200"/>
      <c r="AZ331" s="200"/>
      <c r="BA331" s="200"/>
      <c r="BB331" s="200"/>
      <c r="BC331" s="200"/>
      <c r="BD331" s="200"/>
      <c r="BE331" s="200">
        <v>0</v>
      </c>
      <c r="BF331" s="200">
        <v>0</v>
      </c>
      <c r="BG331" s="200">
        <v>0</v>
      </c>
      <c r="BH331" s="200">
        <v>0</v>
      </c>
      <c r="BI331" s="200">
        <v>0</v>
      </c>
      <c r="BJ331" s="200">
        <v>0</v>
      </c>
      <c r="BK331" s="200">
        <v>0</v>
      </c>
      <c r="BL331" s="200">
        <v>0</v>
      </c>
      <c r="BM331" s="200">
        <v>0</v>
      </c>
      <c r="BN331" s="200">
        <v>0</v>
      </c>
      <c r="BO331" s="200">
        <v>0</v>
      </c>
      <c r="BP331" s="200">
        <v>0</v>
      </c>
      <c r="BQ331" s="200">
        <v>0</v>
      </c>
      <c r="BR331" s="200">
        <v>0</v>
      </c>
      <c r="BS331" s="200">
        <v>0</v>
      </c>
      <c r="BT331" s="200">
        <v>0</v>
      </c>
      <c r="BU331" s="200">
        <v>0</v>
      </c>
      <c r="BV331" s="200">
        <v>0</v>
      </c>
      <c r="BW331" s="200">
        <v>0</v>
      </c>
      <c r="BX331" s="200">
        <v>0</v>
      </c>
      <c r="BY331" s="200">
        <v>0</v>
      </c>
      <c r="BZ331" s="200">
        <v>0</v>
      </c>
      <c r="CA331" s="200">
        <v>0</v>
      </c>
      <c r="CB331" s="200">
        <v>0</v>
      </c>
      <c r="CC331" s="200">
        <v>0</v>
      </c>
      <c r="CD331" s="200">
        <v>0</v>
      </c>
      <c r="CE331" s="200">
        <v>0</v>
      </c>
      <c r="CF331" s="200">
        <v>0</v>
      </c>
      <c r="CG331" s="200">
        <v>0</v>
      </c>
      <c r="CH331" s="200">
        <v>0</v>
      </c>
      <c r="CI331" s="200">
        <v>0</v>
      </c>
      <c r="CJ331" s="200">
        <v>0</v>
      </c>
      <c r="CK331" s="200">
        <v>0</v>
      </c>
      <c r="CL331" s="200">
        <v>0</v>
      </c>
      <c r="CM331" s="200">
        <v>0</v>
      </c>
      <c r="CN331" s="200">
        <v>0</v>
      </c>
      <c r="CO331" s="200">
        <v>0</v>
      </c>
      <c r="CP331" s="200">
        <v>0</v>
      </c>
      <c r="CQ331" s="200">
        <v>0</v>
      </c>
      <c r="CR331" s="200">
        <v>0</v>
      </c>
      <c r="CS331" s="200">
        <v>0</v>
      </c>
      <c r="CT331" s="200">
        <v>0</v>
      </c>
      <c r="CU331" s="200">
        <v>0</v>
      </c>
      <c r="CV331" s="200">
        <v>0</v>
      </c>
      <c r="CW331" s="200">
        <v>0</v>
      </c>
      <c r="CX331" s="200">
        <v>0</v>
      </c>
      <c r="CY331" s="200">
        <v>0</v>
      </c>
      <c r="CZ331" s="200">
        <v>0</v>
      </c>
      <c r="DA331" s="200">
        <v>0</v>
      </c>
      <c r="DB331" s="200">
        <v>0</v>
      </c>
      <c r="DC331" s="200">
        <v>0</v>
      </c>
      <c r="DD331" s="200">
        <v>0</v>
      </c>
      <c r="DE331" s="200">
        <v>0</v>
      </c>
      <c r="DF331" s="200">
        <v>0</v>
      </c>
      <c r="DG331" s="200">
        <v>0</v>
      </c>
      <c r="DH331" s="200">
        <v>0</v>
      </c>
      <c r="DI331" s="200">
        <v>0</v>
      </c>
      <c r="DJ331" s="200">
        <v>0</v>
      </c>
      <c r="DK331" s="200">
        <v>0</v>
      </c>
      <c r="DL331" s="200">
        <v>0</v>
      </c>
      <c r="DM331" s="200">
        <v>0</v>
      </c>
      <c r="DN331" s="200">
        <v>0</v>
      </c>
      <c r="DO331" s="200">
        <v>0</v>
      </c>
      <c r="DP331" s="200">
        <v>0</v>
      </c>
      <c r="DQ331" s="200">
        <v>0</v>
      </c>
      <c r="DR331" s="200">
        <v>0</v>
      </c>
      <c r="DS331" s="200">
        <v>0</v>
      </c>
      <c r="DT331" s="200">
        <v>0</v>
      </c>
      <c r="DU331" s="200">
        <v>0</v>
      </c>
      <c r="DV331" s="200">
        <v>0</v>
      </c>
      <c r="DW331" s="907"/>
    </row>
    <row r="332" spans="1:127" s="248" customFormat="1" ht="15.75">
      <c r="A332" s="200"/>
      <c r="B332" s="3004"/>
      <c r="C332" s="50"/>
      <c r="D332" s="50"/>
      <c r="E332" s="50"/>
      <c r="F332" s="263" t="s">
        <v>298</v>
      </c>
      <c r="G332" s="50"/>
      <c r="H332" s="50"/>
      <c r="I332" s="50"/>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c r="AV332" s="200"/>
      <c r="AW332" s="200"/>
      <c r="AX332" s="200"/>
      <c r="AY332" s="200"/>
      <c r="AZ332" s="200"/>
      <c r="BA332" s="200"/>
      <c r="BB332" s="200"/>
      <c r="BC332" s="200"/>
      <c r="BD332" s="200"/>
      <c r="BE332" s="200">
        <v>0</v>
      </c>
      <c r="BF332" s="200">
        <v>0</v>
      </c>
      <c r="BG332" s="200">
        <v>0</v>
      </c>
      <c r="BH332" s="200">
        <v>0</v>
      </c>
      <c r="BI332" s="200">
        <v>0</v>
      </c>
      <c r="BJ332" s="200">
        <v>0</v>
      </c>
      <c r="BK332" s="200">
        <v>0</v>
      </c>
      <c r="BL332" s="200">
        <v>0</v>
      </c>
      <c r="BM332" s="200">
        <v>0</v>
      </c>
      <c r="BN332" s="200">
        <v>0</v>
      </c>
      <c r="BO332" s="200">
        <v>0</v>
      </c>
      <c r="BP332" s="200">
        <v>0</v>
      </c>
      <c r="BQ332" s="200">
        <v>0</v>
      </c>
      <c r="BR332" s="200">
        <v>0</v>
      </c>
      <c r="BS332" s="200">
        <v>0</v>
      </c>
      <c r="BT332" s="200">
        <v>0</v>
      </c>
      <c r="BU332" s="200">
        <v>0</v>
      </c>
      <c r="BV332" s="200">
        <v>0</v>
      </c>
      <c r="BW332" s="200">
        <v>0</v>
      </c>
      <c r="BX332" s="200">
        <v>0</v>
      </c>
      <c r="BY332" s="200">
        <v>0</v>
      </c>
      <c r="BZ332" s="200">
        <v>0</v>
      </c>
      <c r="CA332" s="200">
        <v>0</v>
      </c>
      <c r="CB332" s="200">
        <v>0</v>
      </c>
      <c r="CC332" s="200">
        <v>0</v>
      </c>
      <c r="CD332" s="200">
        <v>0</v>
      </c>
      <c r="CE332" s="200">
        <v>0</v>
      </c>
      <c r="CF332" s="200">
        <v>0</v>
      </c>
      <c r="CG332" s="200">
        <v>0</v>
      </c>
      <c r="CH332" s="200">
        <v>0</v>
      </c>
      <c r="CI332" s="200">
        <v>0</v>
      </c>
      <c r="CJ332" s="200">
        <v>0</v>
      </c>
      <c r="CK332" s="200">
        <v>0</v>
      </c>
      <c r="CL332" s="200">
        <v>0</v>
      </c>
      <c r="CM332" s="200">
        <v>0</v>
      </c>
      <c r="CN332" s="200">
        <v>0</v>
      </c>
      <c r="CO332" s="200">
        <v>0</v>
      </c>
      <c r="CP332" s="200">
        <v>0</v>
      </c>
      <c r="CQ332" s="200">
        <v>0</v>
      </c>
      <c r="CR332" s="200">
        <v>0</v>
      </c>
      <c r="CS332" s="200">
        <v>0</v>
      </c>
      <c r="CT332" s="200">
        <v>0</v>
      </c>
      <c r="CU332" s="200">
        <v>0</v>
      </c>
      <c r="CV332" s="200">
        <v>0</v>
      </c>
      <c r="CW332" s="200">
        <v>0</v>
      </c>
      <c r="CX332" s="200">
        <v>0</v>
      </c>
      <c r="CY332" s="200">
        <v>0</v>
      </c>
      <c r="CZ332" s="200">
        <v>0</v>
      </c>
      <c r="DA332" s="200">
        <v>0</v>
      </c>
      <c r="DB332" s="200">
        <v>0</v>
      </c>
      <c r="DC332" s="200">
        <v>0</v>
      </c>
      <c r="DD332" s="200">
        <v>0</v>
      </c>
      <c r="DE332" s="200">
        <v>0</v>
      </c>
      <c r="DF332" s="200">
        <v>0</v>
      </c>
      <c r="DG332" s="200">
        <v>0</v>
      </c>
      <c r="DH332" s="200">
        <v>0</v>
      </c>
      <c r="DI332" s="200">
        <v>0</v>
      </c>
      <c r="DJ332" s="200">
        <v>0</v>
      </c>
      <c r="DK332" s="200">
        <v>0</v>
      </c>
      <c r="DL332" s="200">
        <v>0</v>
      </c>
      <c r="DM332" s="200">
        <v>0</v>
      </c>
      <c r="DN332" s="200">
        <v>0</v>
      </c>
      <c r="DO332" s="200">
        <v>0</v>
      </c>
      <c r="DP332" s="200">
        <v>0</v>
      </c>
      <c r="DQ332" s="200">
        <v>0</v>
      </c>
      <c r="DR332" s="200">
        <v>0</v>
      </c>
      <c r="DS332" s="200">
        <v>0</v>
      </c>
      <c r="DT332" s="200">
        <v>0</v>
      </c>
      <c r="DU332" s="200">
        <v>0</v>
      </c>
      <c r="DV332" s="200">
        <v>0</v>
      </c>
      <c r="DW332" s="907"/>
    </row>
    <row r="333" spans="1:127" ht="16.5" thickBo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c r="AI333" s="395"/>
      <c r="AJ333" s="395"/>
      <c r="AK333" s="395"/>
      <c r="AL333" s="395"/>
      <c r="AM333" s="395"/>
      <c r="AN333" s="395"/>
      <c r="AO333" s="395"/>
      <c r="AP333" s="395"/>
      <c r="AQ333" s="395"/>
      <c r="AR333" s="395"/>
      <c r="AS333" s="395"/>
      <c r="AT333" s="395"/>
      <c r="AU333" s="395"/>
      <c r="AV333" s="395"/>
      <c r="AW333" s="395"/>
      <c r="AX333" s="395"/>
      <c r="AY333" s="395"/>
      <c r="AZ333" s="200"/>
      <c r="BA333" s="200"/>
      <c r="BB333" s="200"/>
      <c r="BC333" s="200"/>
      <c r="BD333" s="200"/>
      <c r="BE333" s="200"/>
      <c r="BF333" s="262"/>
      <c r="BG333" s="262"/>
      <c r="BH333" s="262"/>
      <c r="BI333" s="395"/>
      <c r="BJ333" s="395"/>
      <c r="BK333" s="395"/>
      <c r="BL333" s="395"/>
      <c r="BM333" s="395"/>
      <c r="BN333" s="395"/>
      <c r="BO333" s="395"/>
      <c r="BP333" s="395"/>
      <c r="BQ333" s="395"/>
      <c r="BR333" s="395"/>
      <c r="BS333" s="395"/>
      <c r="BT333" s="395"/>
      <c r="BU333" s="395"/>
      <c r="BV333" s="200"/>
      <c r="BW333" s="200"/>
      <c r="BX333" s="200"/>
      <c r="BY333" s="200"/>
      <c r="BZ333" s="200"/>
      <c r="CA333" s="200"/>
      <c r="CB333" s="200"/>
      <c r="CC333" s="200"/>
      <c r="CD333" s="200"/>
      <c r="CE333" s="200"/>
      <c r="CF333" s="200"/>
      <c r="CG333" s="200"/>
      <c r="CH333" s="200"/>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v>0</v>
      </c>
      <c r="DM333" s="200">
        <v>0</v>
      </c>
      <c r="DN333" s="200">
        <v>0</v>
      </c>
      <c r="DO333" s="200">
        <v>0</v>
      </c>
      <c r="DP333" s="200"/>
      <c r="DQ333" s="200">
        <v>0</v>
      </c>
      <c r="DR333" s="200">
        <v>0</v>
      </c>
      <c r="DS333" s="200">
        <v>0</v>
      </c>
      <c r="DT333" s="200">
        <v>0</v>
      </c>
      <c r="DU333" s="200">
        <v>0</v>
      </c>
      <c r="DV333" s="200">
        <v>0</v>
      </c>
      <c r="DW333" s="907"/>
    </row>
    <row r="334" spans="1:127" ht="12.75" customHeight="1">
      <c r="B334" s="2964" t="s">
        <v>1060</v>
      </c>
      <c r="C334" s="2964"/>
      <c r="D334" s="2964"/>
      <c r="E334" s="2964"/>
      <c r="F334" s="2964"/>
      <c r="G334" s="2964"/>
      <c r="H334" s="2964"/>
      <c r="I334" s="2964"/>
      <c r="J334" s="2964"/>
      <c r="K334" s="2964"/>
      <c r="L334" s="2964"/>
      <c r="M334" s="2964"/>
      <c r="N334" s="2964"/>
      <c r="O334" s="2964"/>
      <c r="P334" s="2964"/>
      <c r="Q334" s="2964"/>
      <c r="R334" s="2964"/>
      <c r="S334" s="2964"/>
      <c r="T334" s="2964"/>
      <c r="U334" s="2964"/>
      <c r="V334" s="2964"/>
      <c r="W334" s="2964"/>
      <c r="X334" s="2964"/>
      <c r="Y334" s="2964"/>
      <c r="Z334" s="2964"/>
      <c r="AA334" s="2964"/>
      <c r="AB334" s="2964"/>
      <c r="AC334" s="2964"/>
      <c r="AD334" s="2964"/>
      <c r="AE334" s="3029"/>
      <c r="AF334" s="3030" t="s">
        <v>293</v>
      </c>
      <c r="AG334" s="2953"/>
      <c r="AH334" s="2953"/>
      <c r="AI334" s="2953"/>
      <c r="AJ334" s="2953"/>
      <c r="AK334" s="2953"/>
      <c r="AL334" s="2953"/>
      <c r="AM334" s="2953"/>
      <c r="AN334" s="2953"/>
      <c r="AO334" s="2953"/>
      <c r="AP334" s="2953"/>
      <c r="AQ334" s="2953"/>
      <c r="AR334" s="2953"/>
      <c r="AS334" s="2953"/>
      <c r="AT334" s="2953"/>
      <c r="AU334" s="2953"/>
      <c r="AV334" s="2953"/>
      <c r="AW334" s="2953"/>
      <c r="AX334" s="2953"/>
      <c r="AY334" s="395"/>
      <c r="AZ334" s="395"/>
      <c r="BA334" s="395"/>
      <c r="BB334" s="395"/>
      <c r="BC334" s="395"/>
      <c r="BD334" s="395"/>
      <c r="BE334" s="395"/>
      <c r="BF334" s="395"/>
      <c r="BG334" s="395"/>
      <c r="BH334" s="395"/>
      <c r="BI334" s="395"/>
      <c r="BJ334" s="395"/>
      <c r="BK334" s="395"/>
      <c r="BL334" s="3031" t="s">
        <v>982</v>
      </c>
      <c r="BM334" s="3032"/>
      <c r="BN334" s="3032"/>
      <c r="BO334" s="3032"/>
      <c r="BP334" s="3032"/>
      <c r="BQ334" s="3032"/>
      <c r="BR334" s="3032"/>
      <c r="BS334" s="3032"/>
      <c r="BT334" s="3032"/>
      <c r="BU334" s="3032"/>
      <c r="BV334" s="3032"/>
      <c r="BW334" s="3032"/>
      <c r="BX334" s="3032"/>
      <c r="BY334" s="3032"/>
      <c r="BZ334" s="3032"/>
      <c r="CA334" s="3032"/>
      <c r="CB334" s="3032"/>
      <c r="CC334" s="3032"/>
      <c r="CD334" s="3032"/>
      <c r="CE334" s="3032"/>
      <c r="CF334" s="3032"/>
      <c r="CG334" s="3032"/>
      <c r="CH334" s="3032"/>
      <c r="CI334" s="3032"/>
      <c r="CJ334" s="3032"/>
      <c r="CK334" s="3032"/>
      <c r="CL334" s="3032"/>
      <c r="CM334" s="3032"/>
      <c r="CN334" s="3032"/>
      <c r="CO334" s="3032"/>
      <c r="CP334" s="3032"/>
      <c r="CQ334" s="3032"/>
      <c r="CR334" s="3032"/>
      <c r="CS334" s="3032"/>
      <c r="CT334" s="3032"/>
      <c r="CU334" s="3032"/>
      <c r="CV334" s="3032"/>
      <c r="CW334" s="3032"/>
      <c r="CX334" s="3032"/>
      <c r="CY334" s="3032"/>
      <c r="CZ334" s="3032"/>
      <c r="DA334" s="3032"/>
      <c r="DB334" s="3033"/>
      <c r="DC334" s="3893" t="s">
        <v>983</v>
      </c>
      <c r="DD334" s="3894"/>
      <c r="DE334" s="3894"/>
      <c r="DF334" s="3894"/>
      <c r="DG334" s="3894"/>
      <c r="DH334" s="3894"/>
      <c r="DI334" s="3894"/>
      <c r="DJ334" s="1164"/>
      <c r="DK334" s="1165"/>
      <c r="DL334" s="200">
        <v>0</v>
      </c>
      <c r="DM334" s="200">
        <v>0</v>
      </c>
      <c r="DN334" s="200">
        <v>0</v>
      </c>
      <c r="DO334" s="200">
        <v>0</v>
      </c>
      <c r="DP334" s="200">
        <v>0</v>
      </c>
      <c r="DQ334" s="200">
        <v>0</v>
      </c>
      <c r="DR334" s="200">
        <v>0</v>
      </c>
      <c r="DS334" s="200">
        <v>0</v>
      </c>
      <c r="DT334" s="200">
        <v>0</v>
      </c>
      <c r="DU334" s="200">
        <v>0</v>
      </c>
      <c r="DV334" s="200">
        <v>0</v>
      </c>
      <c r="DW334" s="907"/>
    </row>
    <row r="335" spans="1:127" ht="16.5" customHeight="1">
      <c r="B335" s="2964"/>
      <c r="C335" s="2964"/>
      <c r="D335" s="2964"/>
      <c r="E335" s="2964"/>
      <c r="F335" s="2964"/>
      <c r="G335" s="2964"/>
      <c r="H335" s="2964"/>
      <c r="I335" s="2964"/>
      <c r="J335" s="2964"/>
      <c r="K335" s="2964"/>
      <c r="L335" s="2964"/>
      <c r="M335" s="2964"/>
      <c r="N335" s="2964"/>
      <c r="O335" s="2964"/>
      <c r="P335" s="2964"/>
      <c r="Q335" s="2964"/>
      <c r="R335" s="2964"/>
      <c r="S335" s="2964"/>
      <c r="T335" s="2964"/>
      <c r="U335" s="2964"/>
      <c r="V335" s="2964"/>
      <c r="W335" s="2964"/>
      <c r="X335" s="2964"/>
      <c r="Y335" s="2964"/>
      <c r="Z335" s="2964"/>
      <c r="AA335" s="2964"/>
      <c r="AB335" s="2964"/>
      <c r="AC335" s="2964"/>
      <c r="AD335" s="2964"/>
      <c r="AE335" s="3029"/>
      <c r="AF335" s="3020" t="s">
        <v>301</v>
      </c>
      <c r="AG335" s="3021"/>
      <c r="AH335" s="3022"/>
      <c r="AI335" s="157"/>
      <c r="AJ335" s="3020" t="s">
        <v>302</v>
      </c>
      <c r="AK335" s="3021"/>
      <c r="AL335" s="3022"/>
      <c r="AM335" s="157"/>
      <c r="AN335" s="3020" t="s">
        <v>303</v>
      </c>
      <c r="AO335" s="3021"/>
      <c r="AP335" s="3022"/>
      <c r="AQ335" s="157"/>
      <c r="AR335" s="3020" t="s">
        <v>304</v>
      </c>
      <c r="AS335" s="3021"/>
      <c r="AT335" s="3022"/>
      <c r="AU335" s="157"/>
      <c r="AV335" s="3020" t="s">
        <v>305</v>
      </c>
      <c r="AW335" s="3021"/>
      <c r="AX335" s="3022"/>
      <c r="AY335" s="720" t="s">
        <v>990</v>
      </c>
      <c r="AZ335" s="395"/>
      <c r="BA335" s="395"/>
      <c r="BB335" s="395"/>
      <c r="BC335" s="395"/>
      <c r="BD335" s="395"/>
      <c r="BE335" s="395"/>
      <c r="BF335" s="395"/>
      <c r="BG335" s="395"/>
      <c r="BH335" s="395"/>
      <c r="BI335" s="395"/>
      <c r="BJ335" s="395"/>
      <c r="BK335" s="395"/>
      <c r="BL335" s="3034"/>
      <c r="BM335" s="3035"/>
      <c r="BN335" s="3035"/>
      <c r="BO335" s="3035"/>
      <c r="BP335" s="3035"/>
      <c r="BQ335" s="3035"/>
      <c r="BR335" s="3035"/>
      <c r="BS335" s="3035"/>
      <c r="BT335" s="3035"/>
      <c r="BU335" s="3035"/>
      <c r="BV335" s="3035"/>
      <c r="BW335" s="3035"/>
      <c r="BX335" s="3035"/>
      <c r="BY335" s="3035"/>
      <c r="BZ335" s="3035"/>
      <c r="CA335" s="3035"/>
      <c r="CB335" s="3035"/>
      <c r="CC335" s="3035"/>
      <c r="CD335" s="3035"/>
      <c r="CE335" s="3035"/>
      <c r="CF335" s="3035"/>
      <c r="CG335" s="3035"/>
      <c r="CH335" s="3035"/>
      <c r="CI335" s="3035"/>
      <c r="CJ335" s="3035"/>
      <c r="CK335" s="3035"/>
      <c r="CL335" s="3035"/>
      <c r="CM335" s="3035"/>
      <c r="CN335" s="3035"/>
      <c r="CO335" s="3035"/>
      <c r="CP335" s="3035"/>
      <c r="CQ335" s="3035"/>
      <c r="CR335" s="3035"/>
      <c r="CS335" s="3035"/>
      <c r="CT335" s="3035"/>
      <c r="CU335" s="3035"/>
      <c r="CV335" s="3035"/>
      <c r="CW335" s="3035"/>
      <c r="CX335" s="3035"/>
      <c r="CY335" s="3035"/>
      <c r="CZ335" s="3035"/>
      <c r="DA335" s="3035"/>
      <c r="DB335" s="3036"/>
      <c r="DC335" s="3895"/>
      <c r="DD335" s="3896"/>
      <c r="DE335" s="3896"/>
      <c r="DF335" s="3896"/>
      <c r="DG335" s="3896"/>
      <c r="DH335" s="3896"/>
      <c r="DI335" s="3896"/>
      <c r="DJ335" s="1166"/>
      <c r="DK335" s="1167"/>
      <c r="DL335" s="200">
        <v>0</v>
      </c>
      <c r="DM335" s="200">
        <v>0</v>
      </c>
      <c r="DN335" s="200">
        <v>0</v>
      </c>
      <c r="DO335" s="200">
        <v>0</v>
      </c>
      <c r="DP335" s="200">
        <v>0</v>
      </c>
      <c r="DQ335" s="200">
        <v>0</v>
      </c>
      <c r="DR335" s="200">
        <v>0</v>
      </c>
      <c r="DS335" s="200">
        <v>0</v>
      </c>
      <c r="DT335" s="200">
        <v>0</v>
      </c>
      <c r="DU335" s="200">
        <v>0</v>
      </c>
      <c r="DV335" s="200">
        <v>0</v>
      </c>
      <c r="DW335" s="907"/>
    </row>
    <row r="336" spans="1:127" ht="20.100000000000001" customHeight="1">
      <c r="B336" s="3947" t="s">
        <v>226</v>
      </c>
      <c r="C336" s="3947"/>
      <c r="D336" s="3947"/>
      <c r="E336" s="3947"/>
      <c r="F336" s="3947"/>
      <c r="G336" s="3947"/>
      <c r="H336" s="3947"/>
      <c r="I336" s="3947"/>
      <c r="J336" s="3947"/>
      <c r="K336" s="3947"/>
      <c r="L336" s="3947"/>
      <c r="M336" s="3947"/>
      <c r="N336" s="3947"/>
      <c r="O336" s="3947"/>
      <c r="P336" s="3947"/>
      <c r="Q336" s="3947"/>
      <c r="R336" s="3947"/>
      <c r="S336" s="3947"/>
      <c r="T336" s="3947"/>
      <c r="U336" s="3947"/>
      <c r="V336" s="3947"/>
      <c r="W336" s="3947"/>
      <c r="X336" s="3947"/>
      <c r="Y336" s="3947"/>
      <c r="Z336" s="3947"/>
      <c r="AA336" s="3947"/>
      <c r="AB336" s="3947"/>
      <c r="AC336" s="3947"/>
      <c r="AD336" s="3947"/>
      <c r="AE336" s="3948"/>
      <c r="AF336" s="2933" t="s">
        <v>315</v>
      </c>
      <c r="AG336" s="2934"/>
      <c r="AH336" s="2935"/>
      <c r="AI336" s="858"/>
      <c r="AJ336" s="2933" t="s">
        <v>310</v>
      </c>
      <c r="AK336" s="2934"/>
      <c r="AL336" s="2935"/>
      <c r="AM336" s="858"/>
      <c r="AN336" s="2933" t="s">
        <v>310</v>
      </c>
      <c r="AO336" s="2934"/>
      <c r="AP336" s="2935"/>
      <c r="AQ336" s="858"/>
      <c r="AR336" s="2933" t="s">
        <v>316</v>
      </c>
      <c r="AS336" s="2934"/>
      <c r="AT336" s="2935"/>
      <c r="AU336" s="858"/>
      <c r="AV336" s="2933" t="s">
        <v>317</v>
      </c>
      <c r="AW336" s="2934"/>
      <c r="AX336" s="2935"/>
      <c r="AY336" s="66" t="s">
        <v>574</v>
      </c>
      <c r="AZ336" s="262"/>
      <c r="BA336" s="395"/>
      <c r="BB336" s="395"/>
      <c r="BC336" s="395"/>
      <c r="BD336" s="395"/>
      <c r="BE336" s="395"/>
      <c r="BF336" s="395"/>
      <c r="BG336" s="395"/>
      <c r="BH336" s="395"/>
      <c r="BI336" s="395"/>
      <c r="BJ336" s="395"/>
      <c r="BK336" s="395"/>
      <c r="BL336" s="3942" t="s">
        <v>984</v>
      </c>
      <c r="BM336" s="3943"/>
      <c r="BN336" s="3943"/>
      <c r="BO336" s="3943"/>
      <c r="BP336" s="3943"/>
      <c r="BQ336" s="3943"/>
      <c r="BR336" s="3943"/>
      <c r="BS336" s="3943"/>
      <c r="BT336" s="2977" t="s">
        <v>1066</v>
      </c>
      <c r="BU336" s="2977"/>
      <c r="BV336" s="2977"/>
      <c r="BW336" s="2977"/>
      <c r="BX336" s="2977"/>
      <c r="BY336" s="2977"/>
      <c r="BZ336" s="2977"/>
      <c r="CA336" s="2977"/>
      <c r="CB336" s="2977"/>
      <c r="CC336" s="2977"/>
      <c r="CD336" s="2977"/>
      <c r="CE336" s="2977"/>
      <c r="CF336" s="2977"/>
      <c r="CG336" s="2978">
        <f>CM344</f>
        <v>64</v>
      </c>
      <c r="CH336" s="2978"/>
      <c r="CI336" s="2978"/>
      <c r="CJ336" s="2978"/>
      <c r="CK336" s="2978"/>
      <c r="CL336" s="2978"/>
      <c r="CM336" s="3944" t="s">
        <v>992</v>
      </c>
      <c r="CN336" s="3944"/>
      <c r="CO336" s="3944"/>
      <c r="CP336" s="3944"/>
      <c r="CQ336" s="3944"/>
      <c r="CR336" s="3944"/>
      <c r="CS336" s="3944"/>
      <c r="CT336" s="3944"/>
      <c r="CU336" s="267" t="s">
        <v>993</v>
      </c>
      <c r="CV336" s="585"/>
      <c r="CW336" s="585"/>
      <c r="CX336" s="585"/>
      <c r="CY336" s="585"/>
      <c r="CZ336" s="585"/>
      <c r="DA336" s="585"/>
      <c r="DB336" s="755"/>
      <c r="DC336" s="1168" t="s">
        <v>984</v>
      </c>
      <c r="DD336" s="1169"/>
      <c r="DE336" s="1169"/>
      <c r="DF336" s="270"/>
      <c r="DG336" s="270"/>
      <c r="DH336" s="270"/>
      <c r="DI336" s="270"/>
      <c r="DJ336" s="270"/>
      <c r="DK336" s="271"/>
      <c r="DL336" s="200">
        <v>0</v>
      </c>
      <c r="DM336" s="200">
        <v>0</v>
      </c>
      <c r="DN336" s="200">
        <v>0</v>
      </c>
      <c r="DO336" s="200">
        <v>0</v>
      </c>
      <c r="DP336" s="200">
        <v>0</v>
      </c>
      <c r="DQ336" s="200">
        <v>0</v>
      </c>
      <c r="DR336" s="200">
        <v>0</v>
      </c>
      <c r="DS336" s="200">
        <v>0</v>
      </c>
      <c r="DT336" s="200">
        <v>0</v>
      </c>
      <c r="DU336" s="200">
        <v>0</v>
      </c>
      <c r="DV336" s="200">
        <v>0</v>
      </c>
      <c r="DW336" s="907"/>
    </row>
    <row r="337" spans="2:127" ht="20.100000000000001" customHeight="1">
      <c r="B337" s="3945" t="s">
        <v>226</v>
      </c>
      <c r="C337" s="3945"/>
      <c r="D337" s="3945"/>
      <c r="E337" s="3945"/>
      <c r="F337" s="3945"/>
      <c r="G337" s="3945"/>
      <c r="H337" s="3945"/>
      <c r="I337" s="3945"/>
      <c r="J337" s="3945"/>
      <c r="K337" s="3945"/>
      <c r="L337" s="3945"/>
      <c r="M337" s="3945"/>
      <c r="N337" s="3945"/>
      <c r="O337" s="3945"/>
      <c r="P337" s="3945"/>
      <c r="Q337" s="3945"/>
      <c r="R337" s="3945"/>
      <c r="S337" s="3945"/>
      <c r="T337" s="3945"/>
      <c r="U337" s="3945"/>
      <c r="V337" s="3945"/>
      <c r="W337" s="3945"/>
      <c r="X337" s="3945"/>
      <c r="Y337" s="3945"/>
      <c r="Z337" s="3945"/>
      <c r="AA337" s="3945"/>
      <c r="AB337" s="3945"/>
      <c r="AC337" s="3945"/>
      <c r="AD337" s="3945"/>
      <c r="AE337" s="3946"/>
      <c r="AF337" s="2936"/>
      <c r="AG337" s="2937"/>
      <c r="AH337" s="2938"/>
      <c r="AI337" s="78"/>
      <c r="AJ337" s="2936"/>
      <c r="AK337" s="2937"/>
      <c r="AL337" s="2938"/>
      <c r="AM337" s="78"/>
      <c r="AN337" s="2936"/>
      <c r="AO337" s="2937"/>
      <c r="AP337" s="2938"/>
      <c r="AQ337" s="78"/>
      <c r="AR337" s="2936"/>
      <c r="AS337" s="2937"/>
      <c r="AT337" s="2938"/>
      <c r="AU337" s="78"/>
      <c r="AV337" s="2936"/>
      <c r="AW337" s="2937"/>
      <c r="AX337" s="2938"/>
      <c r="AY337" s="78" t="s">
        <v>723</v>
      </c>
      <c r="AZ337" s="395"/>
      <c r="BA337" s="395"/>
      <c r="BB337" s="395"/>
      <c r="BC337" s="395"/>
      <c r="BD337" s="395"/>
      <c r="BE337" s="395"/>
      <c r="BF337" s="395"/>
      <c r="BG337" s="395"/>
      <c r="BH337" s="395"/>
      <c r="BI337" s="395"/>
      <c r="BJ337" s="395"/>
      <c r="BK337" s="395"/>
      <c r="BL337" s="2970">
        <v>20</v>
      </c>
      <c r="BM337" s="2971"/>
      <c r="BN337" s="2971"/>
      <c r="BO337" s="2971"/>
      <c r="BP337" s="2971"/>
      <c r="BQ337" s="2971"/>
      <c r="BR337" s="2971"/>
      <c r="BS337" s="2971"/>
      <c r="BT337" s="2972" t="s">
        <v>994</v>
      </c>
      <c r="BU337" s="2972"/>
      <c r="BV337" s="2972"/>
      <c r="BW337" s="2972"/>
      <c r="BX337" s="2972"/>
      <c r="BY337" s="2972"/>
      <c r="BZ337" s="2972"/>
      <c r="CA337" s="2972"/>
      <c r="CB337" s="2972"/>
      <c r="CC337" s="2972"/>
      <c r="CD337" s="2972"/>
      <c r="CE337" s="2972"/>
      <c r="CF337" s="2972"/>
      <c r="CG337" s="2973">
        <f>CM337</f>
        <v>32</v>
      </c>
      <c r="CH337" s="2973"/>
      <c r="CI337" s="2973"/>
      <c r="CJ337" s="2973"/>
      <c r="CK337" s="2973"/>
      <c r="CL337" s="2973"/>
      <c r="CM337" s="2974">
        <v>32</v>
      </c>
      <c r="CN337" s="2974"/>
      <c r="CO337" s="2974"/>
      <c r="CP337" s="2974"/>
      <c r="CQ337" s="2974"/>
      <c r="CR337" s="2974"/>
      <c r="CS337" s="2974"/>
      <c r="CT337" s="2974"/>
      <c r="CU337" s="2954">
        <v>2</v>
      </c>
      <c r="CV337" s="2954"/>
      <c r="CW337" s="2954"/>
      <c r="CX337" s="2954"/>
      <c r="CY337" s="2954"/>
      <c r="CZ337" s="2954"/>
      <c r="DA337" s="2954"/>
      <c r="DB337" s="2955"/>
      <c r="DC337" s="1170" t="s">
        <v>985</v>
      </c>
      <c r="DD337" s="1171"/>
      <c r="DE337" s="1171"/>
      <c r="DF337" s="270"/>
      <c r="DG337" s="270"/>
      <c r="DH337" s="270"/>
      <c r="DI337" s="270"/>
      <c r="DJ337" s="270"/>
      <c r="DK337" s="271"/>
      <c r="DL337" s="200">
        <v>0</v>
      </c>
      <c r="DM337" s="200">
        <v>0</v>
      </c>
      <c r="DN337" s="200">
        <v>0</v>
      </c>
      <c r="DO337" s="200">
        <v>0</v>
      </c>
      <c r="DP337" s="200">
        <v>0</v>
      </c>
      <c r="DQ337" s="200">
        <v>0</v>
      </c>
      <c r="DR337" s="200">
        <v>0</v>
      </c>
      <c r="DS337" s="200">
        <v>0</v>
      </c>
      <c r="DT337" s="200">
        <v>0</v>
      </c>
      <c r="DU337" s="200">
        <v>0</v>
      </c>
      <c r="DV337" s="200">
        <v>0</v>
      </c>
      <c r="DW337" s="907"/>
    </row>
    <row r="338" spans="2:127" ht="20.100000000000001" customHeight="1">
      <c r="B338" s="3959" t="s">
        <v>225</v>
      </c>
      <c r="C338" s="3959"/>
      <c r="D338" s="3959"/>
      <c r="E338" s="3959"/>
      <c r="F338" s="3959"/>
      <c r="G338" s="3959"/>
      <c r="H338" s="3959"/>
      <c r="I338" s="3959"/>
      <c r="J338" s="3959"/>
      <c r="K338" s="3959"/>
      <c r="L338" s="3959"/>
      <c r="M338" s="3959"/>
      <c r="N338" s="3959"/>
      <c r="O338" s="3959"/>
      <c r="P338" s="3959"/>
      <c r="Q338" s="3959"/>
      <c r="R338" s="3959"/>
      <c r="S338" s="3959"/>
      <c r="T338" s="3959"/>
      <c r="U338" s="3959"/>
      <c r="V338" s="3959"/>
      <c r="W338" s="3959"/>
      <c r="X338" s="3959"/>
      <c r="Y338" s="3959"/>
      <c r="Z338" s="3959"/>
      <c r="AA338" s="3959"/>
      <c r="AB338" s="3959"/>
      <c r="AC338" s="3959"/>
      <c r="AD338" s="3959"/>
      <c r="AE338" s="3960"/>
      <c r="AF338" s="2956" t="s">
        <v>323</v>
      </c>
      <c r="AG338" s="2957"/>
      <c r="AH338" s="2958"/>
      <c r="AI338" s="859"/>
      <c r="AJ338" s="2956" t="s">
        <v>276</v>
      </c>
      <c r="AK338" s="2957"/>
      <c r="AL338" s="2958"/>
      <c r="AM338" s="859"/>
      <c r="AN338" s="2956" t="s">
        <v>316</v>
      </c>
      <c r="AO338" s="2957"/>
      <c r="AP338" s="2958"/>
      <c r="AQ338" s="859"/>
      <c r="AR338" s="2956" t="s">
        <v>323</v>
      </c>
      <c r="AS338" s="2957"/>
      <c r="AT338" s="2958"/>
      <c r="AU338" s="859"/>
      <c r="AV338" s="2956" t="s">
        <v>324</v>
      </c>
      <c r="AW338" s="2957"/>
      <c r="AX338" s="2958"/>
      <c r="AY338" s="66" t="s">
        <v>325</v>
      </c>
      <c r="AZ338" s="266"/>
      <c r="BA338" s="395"/>
      <c r="BB338" s="395"/>
      <c r="BC338" s="395"/>
      <c r="BD338" s="395"/>
      <c r="BE338" s="395"/>
      <c r="BF338" s="395"/>
      <c r="BG338" s="395"/>
      <c r="BH338" s="395"/>
      <c r="BI338" s="395"/>
      <c r="BJ338" s="395"/>
      <c r="BK338" s="395"/>
      <c r="BL338" s="2962" t="s">
        <v>988</v>
      </c>
      <c r="BM338" s="2963"/>
      <c r="BN338" s="2963"/>
      <c r="BO338" s="2963"/>
      <c r="BP338" s="2963"/>
      <c r="BQ338" s="2963"/>
      <c r="BR338" s="2963"/>
      <c r="BS338" s="2963"/>
      <c r="BT338" s="2964" t="s">
        <v>1061</v>
      </c>
      <c r="BU338" s="2964"/>
      <c r="BV338" s="2964"/>
      <c r="BW338" s="2964"/>
      <c r="BX338" s="2964"/>
      <c r="BY338" s="2964"/>
      <c r="BZ338" s="2964"/>
      <c r="CA338" s="2964"/>
      <c r="CB338" s="2964"/>
      <c r="CC338" s="2964"/>
      <c r="CD338" s="2964"/>
      <c r="CE338" s="2964"/>
      <c r="CF338" s="2964"/>
      <c r="CG338" s="2964"/>
      <c r="CH338" s="2964"/>
      <c r="CI338" s="2964"/>
      <c r="CJ338" s="2964"/>
      <c r="CK338" s="2964"/>
      <c r="CL338" s="2964"/>
      <c r="CM338" s="2965" t="s">
        <v>976</v>
      </c>
      <c r="CN338" s="2965"/>
      <c r="CO338" s="2965"/>
      <c r="CP338" s="2965" t="s">
        <v>977</v>
      </c>
      <c r="CQ338" s="2965"/>
      <c r="CR338" s="2965"/>
      <c r="CS338" s="2965"/>
      <c r="CT338" s="2965"/>
      <c r="CU338" s="3951" t="s">
        <v>981</v>
      </c>
      <c r="CV338" s="3951"/>
      <c r="CW338" s="3951"/>
      <c r="CX338" s="3951"/>
      <c r="CY338" s="3951"/>
      <c r="CZ338" s="3951"/>
      <c r="DA338" s="3951"/>
      <c r="DB338" s="3952"/>
      <c r="DC338" s="1172" t="s">
        <v>995</v>
      </c>
      <c r="DD338" s="1169"/>
      <c r="DE338" s="1169"/>
      <c r="DF338" s="270"/>
      <c r="DG338" s="270"/>
      <c r="DH338" s="270"/>
      <c r="DI338" s="270"/>
      <c r="DJ338" s="270"/>
      <c r="DK338" s="271"/>
      <c r="DL338" s="200">
        <v>0</v>
      </c>
      <c r="DM338" s="200">
        <v>0</v>
      </c>
      <c r="DN338" s="200">
        <v>0</v>
      </c>
      <c r="DO338" s="200">
        <v>0</v>
      </c>
      <c r="DP338" s="200">
        <v>0</v>
      </c>
      <c r="DQ338" s="200">
        <v>0</v>
      </c>
      <c r="DR338" s="200">
        <v>0</v>
      </c>
      <c r="DS338" s="200">
        <v>0</v>
      </c>
      <c r="DT338" s="200">
        <v>0</v>
      </c>
      <c r="DU338" s="200">
        <v>0</v>
      </c>
      <c r="DV338" s="200">
        <v>0</v>
      </c>
      <c r="DW338" s="907"/>
    </row>
    <row r="339" spans="2:127" ht="20.100000000000001" customHeight="1">
      <c r="B339" s="3953" t="s">
        <v>225</v>
      </c>
      <c r="C339" s="3953"/>
      <c r="D339" s="3953"/>
      <c r="E339" s="3953"/>
      <c r="F339" s="3953"/>
      <c r="G339" s="3953"/>
      <c r="H339" s="3953"/>
      <c r="I339" s="3953"/>
      <c r="J339" s="3953"/>
      <c r="K339" s="3953"/>
      <c r="L339" s="3953"/>
      <c r="M339" s="3953"/>
      <c r="N339" s="3953"/>
      <c r="O339" s="3953"/>
      <c r="P339" s="3953"/>
      <c r="Q339" s="3953"/>
      <c r="R339" s="3953"/>
      <c r="S339" s="3953"/>
      <c r="T339" s="3953"/>
      <c r="U339" s="3953"/>
      <c r="V339" s="3953"/>
      <c r="W339" s="3953"/>
      <c r="X339" s="3953"/>
      <c r="Y339" s="3953"/>
      <c r="Z339" s="3953"/>
      <c r="AA339" s="3953"/>
      <c r="AB339" s="3953"/>
      <c r="AC339" s="3953"/>
      <c r="AD339" s="3953"/>
      <c r="AE339" s="3954"/>
      <c r="AF339" s="2959"/>
      <c r="AG339" s="2960"/>
      <c r="AH339" s="2961"/>
      <c r="AI339" s="860"/>
      <c r="AJ339" s="2959"/>
      <c r="AK339" s="2960"/>
      <c r="AL339" s="2961"/>
      <c r="AM339" s="860"/>
      <c r="AN339" s="2959"/>
      <c r="AO339" s="2960"/>
      <c r="AP339" s="2961"/>
      <c r="AQ339" s="860"/>
      <c r="AR339" s="2959"/>
      <c r="AS339" s="2960"/>
      <c r="AT339" s="2961"/>
      <c r="AU339" s="860"/>
      <c r="AV339" s="2959"/>
      <c r="AW339" s="2960"/>
      <c r="AX339" s="2961"/>
      <c r="AY339" s="77" t="s">
        <v>327</v>
      </c>
      <c r="AZ339" s="262"/>
      <c r="BA339" s="395"/>
      <c r="BB339" s="395"/>
      <c r="BC339" s="395"/>
      <c r="BD339" s="395"/>
      <c r="BE339" s="395"/>
      <c r="BF339" s="395"/>
      <c r="BG339" s="395"/>
      <c r="BH339" s="395"/>
      <c r="BI339" s="395"/>
      <c r="BJ339" s="395"/>
      <c r="BK339" s="395"/>
      <c r="BL339" s="2939">
        <v>10</v>
      </c>
      <c r="BM339" s="2940"/>
      <c r="BN339" s="2940"/>
      <c r="BO339" s="2940"/>
      <c r="BP339" s="2940"/>
      <c r="BQ339" s="2941">
        <f>BL339/BL337</f>
        <v>0.5</v>
      </c>
      <c r="BR339" s="2941"/>
      <c r="BS339" s="2941"/>
      <c r="BT339" s="861" t="s">
        <v>226</v>
      </c>
      <c r="BU339" s="861"/>
      <c r="BV339" s="861"/>
      <c r="BW339" s="861"/>
      <c r="BX339" s="861"/>
      <c r="BY339" s="861"/>
      <c r="BZ339" s="861"/>
      <c r="CA339" s="861"/>
      <c r="CB339" s="861"/>
      <c r="CC339" s="861"/>
      <c r="CD339" s="861"/>
      <c r="CE339" s="861"/>
      <c r="CF339" s="861"/>
      <c r="CG339" s="861"/>
      <c r="CH339" s="861"/>
      <c r="CI339" s="861"/>
      <c r="CJ339" s="861"/>
      <c r="CK339" s="861"/>
      <c r="CL339" s="861"/>
      <c r="CM339" s="2942">
        <f>(BL339/BL337)*CM344</f>
        <v>32</v>
      </c>
      <c r="CN339" s="2942"/>
      <c r="CO339" s="2942"/>
      <c r="CP339" s="2943">
        <f>IF(CM339=CM344,"chaque repas",IF(CM339=0,0,CM344/CM339))</f>
        <v>2</v>
      </c>
      <c r="CQ339" s="2943"/>
      <c r="CR339" s="2943"/>
      <c r="CS339" s="2943"/>
      <c r="CT339" s="2943"/>
      <c r="CU339" s="3955" t="s">
        <v>979</v>
      </c>
      <c r="CV339" s="3955"/>
      <c r="CW339" s="3955"/>
      <c r="CX339" s="3955"/>
      <c r="CY339" s="3955"/>
      <c r="CZ339" s="3955"/>
      <c r="DA339" s="3955"/>
      <c r="DB339" s="3956"/>
      <c r="DC339" s="1173" t="s">
        <v>996</v>
      </c>
      <c r="DD339" s="1173"/>
      <c r="DE339" s="1169"/>
      <c r="DF339" s="270"/>
      <c r="DG339" s="270"/>
      <c r="DH339" s="270"/>
      <c r="DI339" s="270"/>
      <c r="DJ339" s="270"/>
      <c r="DK339" s="271"/>
      <c r="DL339" s="200">
        <v>0</v>
      </c>
      <c r="DM339" s="200">
        <v>0</v>
      </c>
      <c r="DN339" s="200">
        <v>0</v>
      </c>
      <c r="DO339" s="200">
        <v>0</v>
      </c>
      <c r="DP339" s="200">
        <v>0</v>
      </c>
      <c r="DQ339" s="200">
        <v>0</v>
      </c>
      <c r="DR339" s="200">
        <v>0</v>
      </c>
      <c r="DS339" s="200">
        <v>0</v>
      </c>
      <c r="DT339" s="200">
        <v>0</v>
      </c>
      <c r="DU339" s="200">
        <v>0</v>
      </c>
      <c r="DV339" s="200">
        <v>0</v>
      </c>
      <c r="DW339" s="907"/>
    </row>
    <row r="340" spans="2:127" ht="20.100000000000001" customHeight="1">
      <c r="B340" s="3957" t="s">
        <v>224</v>
      </c>
      <c r="C340" s="3957"/>
      <c r="D340" s="3957"/>
      <c r="E340" s="3957"/>
      <c r="F340" s="3957"/>
      <c r="G340" s="3957"/>
      <c r="H340" s="3957"/>
      <c r="I340" s="3957"/>
      <c r="J340" s="3957"/>
      <c r="K340" s="3957"/>
      <c r="L340" s="3957"/>
      <c r="M340" s="3957"/>
      <c r="N340" s="3957"/>
      <c r="O340" s="3957"/>
      <c r="P340" s="3957"/>
      <c r="Q340" s="3957"/>
      <c r="R340" s="3957"/>
      <c r="S340" s="3957"/>
      <c r="T340" s="3957"/>
      <c r="U340" s="3957"/>
      <c r="V340" s="3957"/>
      <c r="W340" s="3957"/>
      <c r="X340" s="3957"/>
      <c r="Y340" s="3957"/>
      <c r="Z340" s="3957"/>
      <c r="AA340" s="3957"/>
      <c r="AB340" s="3957"/>
      <c r="AC340" s="3957"/>
      <c r="AD340" s="3957"/>
      <c r="AE340" s="3958"/>
      <c r="AF340" s="2933" t="s">
        <v>715</v>
      </c>
      <c r="AG340" s="2934"/>
      <c r="AH340" s="2935"/>
      <c r="AI340" s="862"/>
      <c r="AJ340" s="2933" t="s">
        <v>716</v>
      </c>
      <c r="AK340" s="2934"/>
      <c r="AL340" s="2935"/>
      <c r="AM340" s="862"/>
      <c r="AN340" s="2933" t="s">
        <v>716</v>
      </c>
      <c r="AO340" s="2934"/>
      <c r="AP340" s="2935"/>
      <c r="AQ340" s="862"/>
      <c r="AR340" s="2933" t="s">
        <v>329</v>
      </c>
      <c r="AS340" s="2934"/>
      <c r="AT340" s="2935"/>
      <c r="AU340" s="862"/>
      <c r="AV340" s="2933" t="s">
        <v>311</v>
      </c>
      <c r="AW340" s="2934"/>
      <c r="AX340" s="2935"/>
      <c r="AY340" s="66" t="s">
        <v>312</v>
      </c>
      <c r="AZ340" s="262"/>
      <c r="BA340" s="395"/>
      <c r="BB340" s="395"/>
      <c r="BC340" s="395"/>
      <c r="BD340" s="395"/>
      <c r="BE340" s="395"/>
      <c r="BF340" s="395"/>
      <c r="BG340" s="395"/>
      <c r="BH340" s="395"/>
      <c r="BI340" s="395"/>
      <c r="BJ340" s="395"/>
      <c r="BK340" s="395"/>
      <c r="BL340" s="2939">
        <v>10</v>
      </c>
      <c r="BM340" s="2940"/>
      <c r="BN340" s="2940"/>
      <c r="BO340" s="2940"/>
      <c r="BP340" s="2940"/>
      <c r="BQ340" s="2941">
        <f>BL340/BL337</f>
        <v>0.5</v>
      </c>
      <c r="BR340" s="2941"/>
      <c r="BS340" s="2941"/>
      <c r="BT340" s="863" t="s">
        <v>225</v>
      </c>
      <c r="BU340" s="864"/>
      <c r="BV340" s="864"/>
      <c r="BW340" s="864"/>
      <c r="BX340" s="864"/>
      <c r="BY340" s="864"/>
      <c r="BZ340" s="864"/>
      <c r="CA340" s="864"/>
      <c r="CB340" s="864"/>
      <c r="CC340" s="864"/>
      <c r="CD340" s="864"/>
      <c r="CE340" s="864"/>
      <c r="CF340" s="864"/>
      <c r="CG340" s="864"/>
      <c r="CH340" s="864"/>
      <c r="CI340" s="864"/>
      <c r="CJ340" s="864"/>
      <c r="CK340" s="864"/>
      <c r="CL340" s="864"/>
      <c r="CM340" s="2942">
        <f>(BL340/BL337)*CM344</f>
        <v>32</v>
      </c>
      <c r="CN340" s="2942"/>
      <c r="CO340" s="2942"/>
      <c r="CP340" s="2943">
        <f>IF(CM340=CM344,"chaque repas",IF(CM340=0,0,CM344/CM340))</f>
        <v>2</v>
      </c>
      <c r="CQ340" s="2943"/>
      <c r="CR340" s="2943"/>
      <c r="CS340" s="2943"/>
      <c r="CT340" s="2943"/>
      <c r="CU340" s="3955"/>
      <c r="CV340" s="3955"/>
      <c r="CW340" s="3955"/>
      <c r="CX340" s="3955"/>
      <c r="CY340" s="3955"/>
      <c r="CZ340" s="3955"/>
      <c r="DA340" s="3955"/>
      <c r="DB340" s="3956"/>
      <c r="DC340" s="1169" t="s">
        <v>997</v>
      </c>
      <c r="DD340" s="1169"/>
      <c r="DE340" s="1169"/>
      <c r="DF340" s="270"/>
      <c r="DG340" s="270"/>
      <c r="DH340" s="270"/>
      <c r="DI340" s="270"/>
      <c r="DJ340" s="270"/>
      <c r="DK340" s="271"/>
      <c r="DL340" s="200">
        <v>0</v>
      </c>
      <c r="DM340" s="200">
        <v>0</v>
      </c>
      <c r="DN340" s="200">
        <v>0</v>
      </c>
      <c r="DO340" s="200">
        <v>0</v>
      </c>
      <c r="DP340" s="200">
        <v>0</v>
      </c>
      <c r="DQ340" s="200">
        <v>0</v>
      </c>
      <c r="DR340" s="200">
        <v>0</v>
      </c>
      <c r="DS340" s="200">
        <v>0</v>
      </c>
      <c r="DT340" s="200">
        <v>0</v>
      </c>
      <c r="DU340" s="200">
        <v>0</v>
      </c>
      <c r="DV340" s="200">
        <v>0</v>
      </c>
      <c r="DW340" s="907"/>
    </row>
    <row r="341" spans="2:127" ht="20.100000000000001" customHeight="1">
      <c r="B341" s="3949" t="s">
        <v>224</v>
      </c>
      <c r="C341" s="3949"/>
      <c r="D341" s="3949"/>
      <c r="E341" s="3949"/>
      <c r="F341" s="3949"/>
      <c r="G341" s="3949"/>
      <c r="H341" s="3949"/>
      <c r="I341" s="3949"/>
      <c r="J341" s="3949"/>
      <c r="K341" s="3949"/>
      <c r="L341" s="3949"/>
      <c r="M341" s="3949"/>
      <c r="N341" s="3949"/>
      <c r="O341" s="3949"/>
      <c r="P341" s="3949"/>
      <c r="Q341" s="3949"/>
      <c r="R341" s="3949"/>
      <c r="S341" s="3949"/>
      <c r="T341" s="3949"/>
      <c r="U341" s="3949"/>
      <c r="V341" s="3949"/>
      <c r="W341" s="3949"/>
      <c r="X341" s="3949"/>
      <c r="Y341" s="3949"/>
      <c r="Z341" s="3949"/>
      <c r="AA341" s="3949"/>
      <c r="AB341" s="3949"/>
      <c r="AC341" s="3949"/>
      <c r="AD341" s="3949"/>
      <c r="AE341" s="3950"/>
      <c r="AF341" s="2936"/>
      <c r="AG341" s="2937"/>
      <c r="AH341" s="2938"/>
      <c r="AI341" s="865"/>
      <c r="AJ341" s="2936"/>
      <c r="AK341" s="2937"/>
      <c r="AL341" s="2938"/>
      <c r="AM341" s="865"/>
      <c r="AN341" s="2936"/>
      <c r="AO341" s="2937"/>
      <c r="AP341" s="2938"/>
      <c r="AQ341" s="865"/>
      <c r="AR341" s="2936"/>
      <c r="AS341" s="2937"/>
      <c r="AT341" s="2938"/>
      <c r="AU341" s="865"/>
      <c r="AV341" s="2936"/>
      <c r="AW341" s="2937"/>
      <c r="AX341" s="2938"/>
      <c r="AY341" s="66" t="s">
        <v>313</v>
      </c>
      <c r="AZ341" s="262"/>
      <c r="BA341" s="395"/>
      <c r="BB341" s="395"/>
      <c r="BC341" s="395"/>
      <c r="BD341" s="395"/>
      <c r="BE341" s="395"/>
      <c r="BF341" s="395"/>
      <c r="BG341" s="395"/>
      <c r="BH341" s="395"/>
      <c r="BI341" s="395"/>
      <c r="BJ341" s="395"/>
      <c r="BK341" s="395"/>
      <c r="BL341" s="2939">
        <v>3</v>
      </c>
      <c r="BM341" s="2940"/>
      <c r="BN341" s="2940"/>
      <c r="BO341" s="2940"/>
      <c r="BP341" s="2940"/>
      <c r="BQ341" s="2941">
        <f>BL341/BL337</f>
        <v>0.15</v>
      </c>
      <c r="BR341" s="2941"/>
      <c r="BS341" s="2941"/>
      <c r="BT341" s="866" t="s">
        <v>224</v>
      </c>
      <c r="BU341" s="866"/>
      <c r="BV341" s="866"/>
      <c r="BW341" s="866"/>
      <c r="BX341" s="866"/>
      <c r="BY341" s="866"/>
      <c r="BZ341" s="866"/>
      <c r="CA341" s="866"/>
      <c r="CB341" s="866"/>
      <c r="CC341" s="866"/>
      <c r="CD341" s="866"/>
      <c r="CE341" s="866"/>
      <c r="CF341" s="866"/>
      <c r="CG341" s="866"/>
      <c r="CH341" s="866"/>
      <c r="CI341" s="866"/>
      <c r="CJ341" s="866"/>
      <c r="CK341" s="866"/>
      <c r="CL341" s="866"/>
      <c r="CM341" s="2942">
        <f>(BL341/BL337)*CM344</f>
        <v>9.6</v>
      </c>
      <c r="CN341" s="2942"/>
      <c r="CO341" s="2942"/>
      <c r="CP341" s="2943">
        <f>IF(CM341=CM344,"chaque repas",IF(CM341=0,0,CM344/CM341))</f>
        <v>6.666666666666667</v>
      </c>
      <c r="CQ341" s="2943"/>
      <c r="CR341" s="2943"/>
      <c r="CS341" s="2943"/>
      <c r="CT341" s="2943"/>
      <c r="CU341" s="3965" t="s">
        <v>978</v>
      </c>
      <c r="CV341" s="3965"/>
      <c r="CW341" s="3965"/>
      <c r="CX341" s="3965"/>
      <c r="CY341" s="3965"/>
      <c r="CZ341" s="3965"/>
      <c r="DA341" s="3965"/>
      <c r="DB341" s="3966"/>
      <c r="DC341" s="1169" t="s">
        <v>998</v>
      </c>
      <c r="DD341" s="1169"/>
      <c r="DE341" s="1169"/>
      <c r="DF341" s="270"/>
      <c r="DG341" s="270"/>
      <c r="DH341" s="270"/>
      <c r="DI341" s="270"/>
      <c r="DJ341" s="270"/>
      <c r="DK341" s="271"/>
      <c r="DL341" s="200">
        <v>0</v>
      </c>
      <c r="DM341" s="200">
        <v>0</v>
      </c>
      <c r="DN341" s="200">
        <v>0</v>
      </c>
      <c r="DO341" s="200">
        <v>0</v>
      </c>
      <c r="DP341" s="200">
        <v>0</v>
      </c>
      <c r="DQ341" s="200">
        <v>0</v>
      </c>
      <c r="DR341" s="200">
        <v>0</v>
      </c>
      <c r="DS341" s="200">
        <v>0</v>
      </c>
      <c r="DT341" s="200">
        <v>0</v>
      </c>
      <c r="DU341" s="200">
        <v>0</v>
      </c>
      <c r="DV341" s="200">
        <v>0</v>
      </c>
      <c r="DW341" s="907"/>
    </row>
    <row r="342" spans="2:127" ht="20.100000000000001" customHeight="1">
      <c r="B342" s="3967" t="s">
        <v>718</v>
      </c>
      <c r="C342" s="3967"/>
      <c r="D342" s="3967"/>
      <c r="E342" s="3967"/>
      <c r="F342" s="3967"/>
      <c r="G342" s="3967"/>
      <c r="H342" s="3967"/>
      <c r="I342" s="3967"/>
      <c r="J342" s="3967"/>
      <c r="K342" s="3967"/>
      <c r="L342" s="3967"/>
      <c r="M342" s="3967"/>
      <c r="N342" s="3967"/>
      <c r="O342" s="3967"/>
      <c r="P342" s="3967"/>
      <c r="Q342" s="3967"/>
      <c r="R342" s="3967"/>
      <c r="S342" s="3967"/>
      <c r="T342" s="3967"/>
      <c r="U342" s="3967"/>
      <c r="V342" s="3967"/>
      <c r="W342" s="3967"/>
      <c r="X342" s="3967"/>
      <c r="Y342" s="3967"/>
      <c r="Z342" s="3967"/>
      <c r="AA342" s="3967"/>
      <c r="AB342" s="3967"/>
      <c r="AC342" s="3967"/>
      <c r="AD342" s="3967"/>
      <c r="AE342" s="3968"/>
      <c r="AF342" s="2956" t="s">
        <v>329</v>
      </c>
      <c r="AG342" s="2957"/>
      <c r="AH342" s="2958"/>
      <c r="AI342" s="867"/>
      <c r="AJ342" s="2956"/>
      <c r="AK342" s="2957"/>
      <c r="AL342" s="2958"/>
      <c r="AM342" s="867"/>
      <c r="AN342" s="2956"/>
      <c r="AO342" s="2957"/>
      <c r="AP342" s="2958"/>
      <c r="AQ342" s="867"/>
      <c r="AR342" s="2956"/>
      <c r="AS342" s="2957"/>
      <c r="AT342" s="2958"/>
      <c r="AU342" s="867"/>
      <c r="AV342" s="2956"/>
      <c r="AW342" s="2957"/>
      <c r="AX342" s="2958"/>
      <c r="AY342" s="66" t="s">
        <v>719</v>
      </c>
      <c r="AZ342" s="262"/>
      <c r="BA342" s="395"/>
      <c r="BB342" s="395"/>
      <c r="BC342" s="395"/>
      <c r="BD342" s="395"/>
      <c r="BE342" s="395"/>
      <c r="BF342" s="395"/>
      <c r="BG342" s="395"/>
      <c r="BH342" s="395"/>
      <c r="BI342" s="395"/>
      <c r="BJ342" s="395"/>
      <c r="BK342" s="395"/>
      <c r="BL342" s="2939">
        <v>4</v>
      </c>
      <c r="BM342" s="2940"/>
      <c r="BN342" s="2940"/>
      <c r="BO342" s="2940"/>
      <c r="BP342" s="2940"/>
      <c r="BQ342" s="2941">
        <f>BL342/BL337</f>
        <v>0.2</v>
      </c>
      <c r="BR342" s="2941"/>
      <c r="BS342" s="2941"/>
      <c r="BT342" s="868" t="s">
        <v>718</v>
      </c>
      <c r="BU342" s="868"/>
      <c r="BV342" s="868"/>
      <c r="BW342" s="868"/>
      <c r="BX342" s="868"/>
      <c r="BY342" s="868"/>
      <c r="BZ342" s="868"/>
      <c r="CA342" s="868"/>
      <c r="CB342" s="868"/>
      <c r="CC342" s="868"/>
      <c r="CD342" s="868"/>
      <c r="CE342" s="868"/>
      <c r="CF342" s="868"/>
      <c r="CG342" s="868"/>
      <c r="CH342" s="868"/>
      <c r="CI342" s="868"/>
      <c r="CJ342" s="868"/>
      <c r="CK342" s="868"/>
      <c r="CL342" s="868"/>
      <c r="CM342" s="2942">
        <f>(BL342/BL337)*CM344</f>
        <v>12.8</v>
      </c>
      <c r="CN342" s="2942"/>
      <c r="CO342" s="2942"/>
      <c r="CP342" s="2943">
        <f>IF(CM342=CM344,"chaque repas",IF(CM342=0,0,CM344/CM342))</f>
        <v>5</v>
      </c>
      <c r="CQ342" s="2943"/>
      <c r="CR342" s="2943"/>
      <c r="CS342" s="2943"/>
      <c r="CT342" s="2943"/>
      <c r="CU342" s="3961" t="s">
        <v>1046</v>
      </c>
      <c r="CV342" s="3961"/>
      <c r="CW342" s="3961"/>
      <c r="CX342" s="3961"/>
      <c r="CY342" s="3961"/>
      <c r="CZ342" s="3961"/>
      <c r="DA342" s="3961"/>
      <c r="DB342" s="3962"/>
      <c r="DC342" s="1169" t="s">
        <v>986</v>
      </c>
      <c r="DD342" s="270"/>
      <c r="DE342" s="270"/>
      <c r="DF342" s="270"/>
      <c r="DG342" s="270"/>
      <c r="DH342" s="270"/>
      <c r="DI342" s="270"/>
      <c r="DJ342" s="270"/>
      <c r="DK342" s="271"/>
      <c r="DL342" s="200">
        <v>0</v>
      </c>
      <c r="DM342" s="200">
        <v>0</v>
      </c>
      <c r="DN342" s="200">
        <v>0</v>
      </c>
      <c r="DO342" s="200">
        <v>0</v>
      </c>
      <c r="DP342" s="200">
        <v>0</v>
      </c>
      <c r="DQ342" s="200">
        <v>0</v>
      </c>
      <c r="DR342" s="200">
        <v>0</v>
      </c>
      <c r="DS342" s="200">
        <v>0</v>
      </c>
      <c r="DT342" s="200">
        <v>0</v>
      </c>
      <c r="DU342" s="200">
        <v>0</v>
      </c>
      <c r="DV342" s="200">
        <v>0</v>
      </c>
      <c r="DW342" s="907"/>
    </row>
    <row r="343" spans="2:127" ht="20.100000000000001" customHeight="1">
      <c r="B343" s="3963" t="s">
        <v>718</v>
      </c>
      <c r="C343" s="3963"/>
      <c r="D343" s="3963"/>
      <c r="E343" s="3963"/>
      <c r="F343" s="3963"/>
      <c r="G343" s="3963"/>
      <c r="H343" s="3963"/>
      <c r="I343" s="3963"/>
      <c r="J343" s="3963"/>
      <c r="K343" s="3963"/>
      <c r="L343" s="3963"/>
      <c r="M343" s="3963"/>
      <c r="N343" s="3963"/>
      <c r="O343" s="3963"/>
      <c r="P343" s="3963"/>
      <c r="Q343" s="3963"/>
      <c r="R343" s="3963"/>
      <c r="S343" s="3963"/>
      <c r="T343" s="3963"/>
      <c r="U343" s="3963"/>
      <c r="V343" s="3963"/>
      <c r="W343" s="3963"/>
      <c r="X343" s="3963"/>
      <c r="Y343" s="3963"/>
      <c r="Z343" s="3963"/>
      <c r="AA343" s="3963"/>
      <c r="AB343" s="3963"/>
      <c r="AC343" s="3963"/>
      <c r="AD343" s="3963"/>
      <c r="AE343" s="3964"/>
      <c r="AF343" s="2959"/>
      <c r="AG343" s="2960"/>
      <c r="AH343" s="2961"/>
      <c r="AI343" s="869"/>
      <c r="AJ343" s="2959"/>
      <c r="AK343" s="2960"/>
      <c r="AL343" s="2961"/>
      <c r="AM343" s="869"/>
      <c r="AN343" s="2959"/>
      <c r="AO343" s="2960"/>
      <c r="AP343" s="2961"/>
      <c r="AQ343" s="869"/>
      <c r="AR343" s="2959"/>
      <c r="AS343" s="2960"/>
      <c r="AT343" s="2961"/>
      <c r="AU343" s="869"/>
      <c r="AV343" s="2959"/>
      <c r="AW343" s="2960"/>
      <c r="AX343" s="2961"/>
      <c r="AY343" s="66" t="s">
        <v>721</v>
      </c>
      <c r="AZ343" s="262"/>
      <c r="BA343" s="395"/>
      <c r="BB343" s="395"/>
      <c r="BC343" s="395"/>
      <c r="BD343" s="395"/>
      <c r="BE343" s="395"/>
      <c r="BF343" s="395"/>
      <c r="BG343" s="395"/>
      <c r="BH343" s="395"/>
      <c r="BI343" s="395"/>
      <c r="BJ343" s="395"/>
      <c r="BK343" s="395"/>
      <c r="BL343" s="2939">
        <v>4</v>
      </c>
      <c r="BM343" s="2940"/>
      <c r="BN343" s="2940"/>
      <c r="BO343" s="2940"/>
      <c r="BP343" s="2940"/>
      <c r="BQ343" s="2941">
        <f>BL343/BL337</f>
        <v>0.2</v>
      </c>
      <c r="BR343" s="2941"/>
      <c r="BS343" s="2941"/>
      <c r="BT343" s="870" t="s">
        <v>724</v>
      </c>
      <c r="BU343" s="870"/>
      <c r="BV343" s="870"/>
      <c r="BW343" s="870"/>
      <c r="BX343" s="870"/>
      <c r="BY343" s="870"/>
      <c r="BZ343" s="870"/>
      <c r="CA343" s="870"/>
      <c r="CB343" s="870"/>
      <c r="CC343" s="870"/>
      <c r="CD343" s="870"/>
      <c r="CE343" s="870"/>
      <c r="CF343" s="870"/>
      <c r="CG343" s="870"/>
      <c r="CH343" s="870"/>
      <c r="CI343" s="870"/>
      <c r="CJ343" s="870"/>
      <c r="CK343" s="870"/>
      <c r="CL343" s="870"/>
      <c r="CM343" s="2942">
        <f>(BL343/BL337)*CM344</f>
        <v>12.8</v>
      </c>
      <c r="CN343" s="2942"/>
      <c r="CO343" s="2942"/>
      <c r="CP343" s="2943">
        <f>IF(CM343=CM344,"chaque repas",IF(CM343=0,0,CM344/CM343))</f>
        <v>5</v>
      </c>
      <c r="CQ343" s="2943"/>
      <c r="CR343" s="2943"/>
      <c r="CS343" s="2943"/>
      <c r="CT343" s="2943"/>
      <c r="CU343" s="3961"/>
      <c r="CV343" s="3961"/>
      <c r="CW343" s="3961"/>
      <c r="CX343" s="3961"/>
      <c r="CY343" s="3961"/>
      <c r="CZ343" s="3961"/>
      <c r="DA343" s="3961"/>
      <c r="DB343" s="3962"/>
      <c r="DC343" s="1169" t="s">
        <v>987</v>
      </c>
      <c r="DD343" s="270"/>
      <c r="DE343" s="270"/>
      <c r="DF343" s="270"/>
      <c r="DG343" s="270"/>
      <c r="DH343" s="270"/>
      <c r="DI343" s="270"/>
      <c r="DJ343" s="270"/>
      <c r="DK343" s="271"/>
      <c r="DL343" s="200">
        <v>0</v>
      </c>
      <c r="DM343" s="200">
        <v>0</v>
      </c>
      <c r="DN343" s="200">
        <v>0</v>
      </c>
      <c r="DO343" s="200">
        <v>0</v>
      </c>
      <c r="DP343" s="200">
        <v>0</v>
      </c>
      <c r="DQ343" s="200">
        <v>0</v>
      </c>
      <c r="DR343" s="200">
        <v>0</v>
      </c>
      <c r="DS343" s="200">
        <v>0</v>
      </c>
      <c r="DT343" s="200">
        <v>0</v>
      </c>
      <c r="DU343" s="200">
        <v>0</v>
      </c>
      <c r="DV343" s="200">
        <v>0</v>
      </c>
      <c r="DW343" s="907"/>
    </row>
    <row r="344" spans="2:127" ht="20.100000000000001" customHeight="1" thickBot="1">
      <c r="B344" s="3976" t="s">
        <v>724</v>
      </c>
      <c r="C344" s="3976"/>
      <c r="D344" s="3976"/>
      <c r="E344" s="3976"/>
      <c r="F344" s="3976"/>
      <c r="G344" s="3976"/>
      <c r="H344" s="3976"/>
      <c r="I344" s="3976"/>
      <c r="J344" s="3976"/>
      <c r="K344" s="3976"/>
      <c r="L344" s="3976"/>
      <c r="M344" s="3976"/>
      <c r="N344" s="3976"/>
      <c r="O344" s="3976"/>
      <c r="P344" s="3976"/>
      <c r="Q344" s="3976"/>
      <c r="R344" s="3976"/>
      <c r="S344" s="3976"/>
      <c r="T344" s="3976"/>
      <c r="U344" s="3976"/>
      <c r="V344" s="3976"/>
      <c r="W344" s="3976"/>
      <c r="X344" s="3976"/>
      <c r="Y344" s="3976"/>
      <c r="Z344" s="3976"/>
      <c r="AA344" s="3976"/>
      <c r="AB344" s="3976"/>
      <c r="AC344" s="3976"/>
      <c r="AD344" s="3976"/>
      <c r="AE344" s="3977"/>
      <c r="AF344" s="3971" t="s">
        <v>329</v>
      </c>
      <c r="AG344" s="3972"/>
      <c r="AH344" s="3973"/>
      <c r="AI344" s="871"/>
      <c r="AJ344" s="3971"/>
      <c r="AK344" s="3972"/>
      <c r="AL344" s="3973"/>
      <c r="AM344" s="871"/>
      <c r="AN344" s="3971"/>
      <c r="AO344" s="3972"/>
      <c r="AP344" s="3973"/>
      <c r="AQ344" s="871"/>
      <c r="AR344" s="3971"/>
      <c r="AS344" s="3972"/>
      <c r="AT344" s="3973"/>
      <c r="AU344" s="871"/>
      <c r="AV344" s="3971"/>
      <c r="AW344" s="3972"/>
      <c r="AX344" s="3973"/>
      <c r="AY344" s="66" t="s">
        <v>413</v>
      </c>
      <c r="AZ344" s="395"/>
      <c r="BA344" s="395"/>
      <c r="BB344" s="395"/>
      <c r="BC344" s="395"/>
      <c r="BD344" s="395"/>
      <c r="BE344" s="395"/>
      <c r="BF344" s="395"/>
      <c r="BG344" s="395"/>
      <c r="BH344" s="395"/>
      <c r="BI344" s="395"/>
      <c r="BJ344" s="395"/>
      <c r="BK344" s="395"/>
      <c r="BL344" s="1174"/>
      <c r="BM344" s="468"/>
      <c r="BN344" s="468"/>
      <c r="BO344" s="468"/>
      <c r="BP344" s="468"/>
      <c r="BQ344" s="2951">
        <f>SUM(BQ339:BS343)</f>
        <v>1.5499999999999998</v>
      </c>
      <c r="BR344" s="2951"/>
      <c r="BS344" s="2951"/>
      <c r="BT344" s="378"/>
      <c r="BU344" s="468"/>
      <c r="BV344" s="468"/>
      <c r="BW344" s="468"/>
      <c r="BX344" s="468"/>
      <c r="BY344" s="468"/>
      <c r="BZ344" s="468"/>
      <c r="CA344" s="468"/>
      <c r="CB344" s="468"/>
      <c r="CC344" s="468"/>
      <c r="CD344" s="468"/>
      <c r="CE344" s="468"/>
      <c r="CF344" s="468"/>
      <c r="CG344" s="468"/>
      <c r="CH344" s="468"/>
      <c r="CI344" s="468"/>
      <c r="CJ344" s="468"/>
      <c r="CK344" s="468"/>
      <c r="CL344" s="1175" t="s">
        <v>998</v>
      </c>
      <c r="CM344" s="2952">
        <f>CM337*CU337</f>
        <v>64</v>
      </c>
      <c r="CN344" s="2952"/>
      <c r="CO344" s="2952"/>
      <c r="CP344" s="379" t="s">
        <v>1002</v>
      </c>
      <c r="CQ344" s="468"/>
      <c r="CR344" s="468"/>
      <c r="CS344" s="468"/>
      <c r="CT344" s="468"/>
      <c r="CU344" s="378"/>
      <c r="CV344" s="468"/>
      <c r="CW344" s="468"/>
      <c r="CX344" s="468"/>
      <c r="CY344" s="468"/>
      <c r="CZ344" s="468"/>
      <c r="DA344" s="468"/>
      <c r="DB344" s="468"/>
      <c r="DC344" s="1176"/>
      <c r="DD344" s="594"/>
      <c r="DE344" s="594"/>
      <c r="DF344" s="594"/>
      <c r="DG344" s="594"/>
      <c r="DH344" s="594"/>
      <c r="DI344" s="594"/>
      <c r="DJ344" s="594"/>
      <c r="DK344" s="595" t="s">
        <v>1003</v>
      </c>
      <c r="DL344" s="200">
        <v>0</v>
      </c>
      <c r="DM344" s="200">
        <v>0</v>
      </c>
      <c r="DN344" s="200">
        <v>0</v>
      </c>
      <c r="DO344" s="200">
        <v>0</v>
      </c>
      <c r="DP344" s="200">
        <v>0</v>
      </c>
      <c r="DQ344" s="200">
        <v>0</v>
      </c>
      <c r="DR344" s="200">
        <v>0</v>
      </c>
      <c r="DS344" s="200">
        <v>0</v>
      </c>
      <c r="DT344" s="200">
        <v>0</v>
      </c>
      <c r="DU344" s="200">
        <v>0</v>
      </c>
      <c r="DV344" s="200">
        <v>0</v>
      </c>
      <c r="DW344" s="907"/>
    </row>
    <row r="345" spans="2:127" ht="20.100000000000001" customHeight="1">
      <c r="B345" s="3974" t="s">
        <v>51</v>
      </c>
      <c r="C345" s="3974"/>
      <c r="D345" s="3974"/>
      <c r="E345" s="3974"/>
      <c r="F345" s="3974"/>
      <c r="G345" s="3974"/>
      <c r="H345" s="3974"/>
      <c r="I345" s="3974"/>
      <c r="J345" s="3974"/>
      <c r="K345" s="3974"/>
      <c r="L345" s="3974"/>
      <c r="M345" s="3974"/>
      <c r="N345" s="3974"/>
      <c r="O345" s="3974"/>
      <c r="P345" s="3974"/>
      <c r="Q345" s="3974"/>
      <c r="R345" s="3974"/>
      <c r="S345" s="3974"/>
      <c r="T345" s="3974"/>
      <c r="U345" s="3974"/>
      <c r="V345" s="3974"/>
      <c r="W345" s="3974"/>
      <c r="X345" s="3974"/>
      <c r="Y345" s="3974"/>
      <c r="Z345" s="3974"/>
      <c r="AA345" s="3974"/>
      <c r="AB345" s="3974"/>
      <c r="AC345" s="3974"/>
      <c r="AD345" s="3974"/>
      <c r="AE345" s="3975"/>
      <c r="AF345" s="3971"/>
      <c r="AG345" s="3972"/>
      <c r="AH345" s="3973"/>
      <c r="AI345" s="872"/>
      <c r="AJ345" s="3971"/>
      <c r="AK345" s="3972"/>
      <c r="AL345" s="3973"/>
      <c r="AM345" s="872"/>
      <c r="AN345" s="3971"/>
      <c r="AO345" s="3972"/>
      <c r="AP345" s="3973"/>
      <c r="AQ345" s="872"/>
      <c r="AR345" s="3971"/>
      <c r="AS345" s="3972"/>
      <c r="AT345" s="3973"/>
      <c r="AU345" s="872"/>
      <c r="AV345" s="3971"/>
      <c r="AW345" s="3972"/>
      <c r="AX345" s="3973"/>
      <c r="AY345" s="66" t="s">
        <v>726</v>
      </c>
      <c r="AZ345" s="395"/>
      <c r="BA345" s="200">
        <v>0</v>
      </c>
      <c r="BB345" s="200">
        <v>0</v>
      </c>
      <c r="BC345" s="200">
        <v>0</v>
      </c>
      <c r="BD345" s="200">
        <v>0</v>
      </c>
      <c r="BE345" s="200">
        <v>0</v>
      </c>
      <c r="BF345" s="200">
        <v>0</v>
      </c>
      <c r="BG345" s="200">
        <v>0</v>
      </c>
      <c r="BH345" s="200">
        <v>0</v>
      </c>
      <c r="BI345" s="200">
        <v>0</v>
      </c>
      <c r="BJ345" s="200">
        <v>0</v>
      </c>
      <c r="BK345" s="200">
        <v>0</v>
      </c>
      <c r="BL345" s="200">
        <v>0</v>
      </c>
      <c r="BM345" s="200">
        <v>0</v>
      </c>
      <c r="BN345" s="200">
        <v>0</v>
      </c>
      <c r="BO345" s="200">
        <v>0</v>
      </c>
      <c r="BP345" s="200">
        <v>0</v>
      </c>
      <c r="BQ345" s="200">
        <v>0</v>
      </c>
      <c r="BR345" s="200">
        <v>0</v>
      </c>
      <c r="BS345" s="200">
        <v>0</v>
      </c>
      <c r="BT345" s="200">
        <v>0</v>
      </c>
      <c r="BU345" s="200">
        <v>0</v>
      </c>
      <c r="BV345" s="200">
        <v>0</v>
      </c>
      <c r="BW345" s="200">
        <v>0</v>
      </c>
      <c r="BX345" s="200">
        <v>0</v>
      </c>
      <c r="BY345" s="200">
        <v>0</v>
      </c>
      <c r="BZ345" s="200">
        <v>0</v>
      </c>
      <c r="CA345" s="200">
        <v>0</v>
      </c>
      <c r="CB345" s="200">
        <v>0</v>
      </c>
      <c r="CC345" s="395"/>
      <c r="CD345" s="200"/>
      <c r="CE345" s="200"/>
      <c r="CF345" s="200"/>
      <c r="CG345" s="200"/>
      <c r="CH345" s="200"/>
      <c r="CI345" s="200"/>
      <c r="CJ345" s="200"/>
      <c r="CK345" s="200"/>
      <c r="CL345" s="200"/>
      <c r="CM345" s="200"/>
      <c r="CN345" s="200"/>
      <c r="CO345" s="200"/>
      <c r="CP345" s="200"/>
      <c r="CQ345" s="200"/>
      <c r="CR345" s="200"/>
      <c r="CS345" s="200"/>
      <c r="CT345" s="200"/>
      <c r="CU345" s="200"/>
      <c r="CV345" s="200"/>
      <c r="CW345" s="200"/>
      <c r="CX345" s="200"/>
      <c r="CY345" s="200"/>
      <c r="CZ345" s="200"/>
      <c r="DA345" s="200"/>
      <c r="DB345" s="200"/>
      <c r="DC345" s="200"/>
      <c r="DD345" s="200"/>
      <c r="DE345" s="200"/>
      <c r="DF345" s="200"/>
      <c r="DG345" s="200"/>
      <c r="DH345" s="200"/>
      <c r="DI345" s="200"/>
      <c r="DJ345" s="200"/>
      <c r="DK345" s="200"/>
      <c r="DL345" s="200">
        <v>0</v>
      </c>
      <c r="DM345" s="200">
        <v>0</v>
      </c>
      <c r="DN345" s="200">
        <v>0</v>
      </c>
      <c r="DO345" s="200">
        <v>0</v>
      </c>
      <c r="DP345" s="200"/>
      <c r="DQ345" s="200">
        <v>0</v>
      </c>
      <c r="DR345" s="200">
        <v>0</v>
      </c>
      <c r="DS345" s="200">
        <v>0</v>
      </c>
      <c r="DT345" s="200">
        <v>0</v>
      </c>
      <c r="DU345" s="200">
        <v>0</v>
      </c>
      <c r="DV345" s="200">
        <v>0</v>
      </c>
      <c r="DW345" s="907"/>
    </row>
    <row r="346" spans="2:127" ht="20.100000000000001" customHeight="1">
      <c r="B346" s="3969" t="s">
        <v>56</v>
      </c>
      <c r="C346" s="3969"/>
      <c r="D346" s="3969"/>
      <c r="E346" s="3969"/>
      <c r="F346" s="3969"/>
      <c r="G346" s="3969"/>
      <c r="H346" s="3969"/>
      <c r="I346" s="3969"/>
      <c r="J346" s="3969"/>
      <c r="K346" s="3969"/>
      <c r="L346" s="3969"/>
      <c r="M346" s="3969"/>
      <c r="N346" s="3969"/>
      <c r="O346" s="3969"/>
      <c r="P346" s="3969"/>
      <c r="Q346" s="3969"/>
      <c r="R346" s="3969"/>
      <c r="S346" s="3969"/>
      <c r="T346" s="3969"/>
      <c r="U346" s="3969"/>
      <c r="V346" s="3969"/>
      <c r="W346" s="3969"/>
      <c r="X346" s="3969"/>
      <c r="Y346" s="3969"/>
      <c r="Z346" s="3969"/>
      <c r="AA346" s="3969"/>
      <c r="AB346" s="3969"/>
      <c r="AC346" s="3969"/>
      <c r="AD346" s="3969"/>
      <c r="AE346" s="3970"/>
      <c r="AF346" s="3971"/>
      <c r="AG346" s="3972"/>
      <c r="AH346" s="3973"/>
      <c r="AI346" s="873"/>
      <c r="AJ346" s="3971"/>
      <c r="AK346" s="3972"/>
      <c r="AL346" s="3973"/>
      <c r="AM346" s="873"/>
      <c r="AN346" s="3971"/>
      <c r="AO346" s="3972"/>
      <c r="AP346" s="3973"/>
      <c r="AQ346" s="873"/>
      <c r="AR346" s="3971"/>
      <c r="AS346" s="3972"/>
      <c r="AT346" s="3973"/>
      <c r="AU346" s="873"/>
      <c r="AV346" s="3971"/>
      <c r="AW346" s="3972"/>
      <c r="AX346" s="3973"/>
      <c r="AY346" s="66" t="s">
        <v>575</v>
      </c>
      <c r="AZ346" s="395"/>
      <c r="BA346" s="200">
        <v>0</v>
      </c>
      <c r="BB346" s="200">
        <v>0</v>
      </c>
      <c r="BC346" s="200">
        <v>0</v>
      </c>
      <c r="BD346" s="200">
        <v>0</v>
      </c>
      <c r="BE346" s="200">
        <v>0</v>
      </c>
      <c r="BF346" s="200">
        <v>0</v>
      </c>
      <c r="BG346" s="200">
        <v>0</v>
      </c>
      <c r="BH346" s="200">
        <v>0</v>
      </c>
      <c r="BI346" s="200">
        <v>0</v>
      </c>
      <c r="BJ346" s="200">
        <v>0</v>
      </c>
      <c r="BK346" s="200">
        <v>0</v>
      </c>
      <c r="BL346" s="200">
        <v>0</v>
      </c>
      <c r="BM346" s="200">
        <v>0</v>
      </c>
      <c r="BN346" s="200">
        <v>0</v>
      </c>
      <c r="BO346" s="200">
        <v>0</v>
      </c>
      <c r="BP346" s="200">
        <v>0</v>
      </c>
      <c r="BQ346" s="200">
        <v>0</v>
      </c>
      <c r="BR346" s="200">
        <v>0</v>
      </c>
      <c r="BS346" s="200">
        <v>0</v>
      </c>
      <c r="BT346" s="200">
        <v>0</v>
      </c>
      <c r="BU346" s="200">
        <v>0</v>
      </c>
      <c r="BV346" s="200">
        <v>0</v>
      </c>
      <c r="BW346" s="200">
        <v>0</v>
      </c>
      <c r="BX346" s="200">
        <v>0</v>
      </c>
      <c r="BY346" s="200">
        <v>0</v>
      </c>
      <c r="BZ346" s="200">
        <v>0</v>
      </c>
      <c r="CA346" s="200">
        <v>0</v>
      </c>
      <c r="CB346" s="200">
        <v>0</v>
      </c>
      <c r="CC346" s="395"/>
      <c r="CD346" s="200"/>
      <c r="CE346" s="200"/>
      <c r="CF346" s="200"/>
      <c r="CG346" s="200"/>
      <c r="CH346" s="200"/>
      <c r="CI346" s="200"/>
      <c r="CJ346" s="200"/>
      <c r="CK346" s="200"/>
      <c r="CL346" s="200"/>
      <c r="CM346" s="200"/>
      <c r="CN346" s="200"/>
      <c r="CO346" s="200"/>
      <c r="CP346" s="200"/>
      <c r="CQ346" s="200"/>
      <c r="CR346" s="200"/>
      <c r="CS346" s="200"/>
      <c r="CT346" s="200"/>
      <c r="CU346" s="200"/>
      <c r="CV346" s="200"/>
      <c r="CW346" s="200"/>
      <c r="CX346" s="200"/>
      <c r="CY346" s="200"/>
      <c r="CZ346" s="200"/>
      <c r="DA346" s="200"/>
      <c r="DB346" s="200"/>
      <c r="DC346" s="200"/>
      <c r="DD346" s="200"/>
      <c r="DE346" s="200"/>
      <c r="DF346" s="200"/>
      <c r="DG346" s="200"/>
      <c r="DH346" s="200"/>
      <c r="DI346" s="200"/>
      <c r="DJ346" s="200"/>
      <c r="DK346" s="200"/>
      <c r="DL346" s="200"/>
      <c r="DM346" s="200">
        <v>0</v>
      </c>
      <c r="DN346" s="200">
        <v>0</v>
      </c>
      <c r="DO346" s="200"/>
      <c r="DP346" s="200"/>
      <c r="DQ346" s="200">
        <v>0</v>
      </c>
      <c r="DR346" s="200">
        <v>0</v>
      </c>
      <c r="DS346" s="200">
        <v>0</v>
      </c>
      <c r="DT346" s="200">
        <v>0</v>
      </c>
      <c r="DU346" s="200">
        <v>0</v>
      </c>
      <c r="DV346" s="200">
        <v>0</v>
      </c>
      <c r="DW346" s="907"/>
    </row>
    <row r="347" spans="2:127" ht="15.7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c r="AI347" s="395"/>
      <c r="AJ347" s="395"/>
      <c r="AK347" s="395"/>
      <c r="AL347" s="395"/>
      <c r="AM347" s="395"/>
      <c r="AN347" s="395"/>
      <c r="AO347" s="395"/>
      <c r="AP347" s="395"/>
      <c r="AQ347" s="395"/>
      <c r="AR347" s="395"/>
      <c r="AS347" s="395"/>
      <c r="AT347" s="200">
        <v>0</v>
      </c>
      <c r="AU347" s="200">
        <v>0</v>
      </c>
      <c r="AV347" s="200">
        <v>0</v>
      </c>
      <c r="AW347" s="200">
        <v>0</v>
      </c>
      <c r="AX347" s="200">
        <v>0</v>
      </c>
      <c r="AY347" s="200">
        <v>0</v>
      </c>
      <c r="AZ347" s="200">
        <v>0</v>
      </c>
      <c r="BA347" s="200">
        <v>0</v>
      </c>
      <c r="BB347" s="200">
        <v>0</v>
      </c>
      <c r="BC347" s="200">
        <v>0</v>
      </c>
      <c r="BD347" s="200">
        <v>0</v>
      </c>
      <c r="BE347" s="200">
        <v>0</v>
      </c>
      <c r="BF347" s="200">
        <v>0</v>
      </c>
      <c r="BG347" s="200">
        <v>0</v>
      </c>
      <c r="BH347" s="200">
        <v>0</v>
      </c>
      <c r="BI347" s="200">
        <v>0</v>
      </c>
      <c r="BJ347" s="200">
        <v>0</v>
      </c>
      <c r="BK347" s="200">
        <v>0</v>
      </c>
      <c r="BL347" s="200">
        <v>0</v>
      </c>
      <c r="BM347" s="200">
        <v>0</v>
      </c>
      <c r="BN347" s="200">
        <v>0</v>
      </c>
      <c r="BO347" s="200">
        <v>0</v>
      </c>
      <c r="BP347" s="200">
        <v>0</v>
      </c>
      <c r="BQ347" s="200">
        <v>0</v>
      </c>
      <c r="BR347" s="200">
        <v>0</v>
      </c>
      <c r="BS347" s="200">
        <v>0</v>
      </c>
      <c r="BT347" s="200">
        <v>0</v>
      </c>
      <c r="BU347" s="200">
        <v>0</v>
      </c>
      <c r="BV347" s="200">
        <v>0</v>
      </c>
      <c r="BW347" s="200">
        <v>0</v>
      </c>
      <c r="BX347" s="200">
        <v>0</v>
      </c>
      <c r="BY347" s="200">
        <v>0</v>
      </c>
      <c r="BZ347" s="200">
        <v>0</v>
      </c>
      <c r="CA347" s="200">
        <v>0</v>
      </c>
      <c r="CB347" s="200">
        <v>0</v>
      </c>
      <c r="CC347" s="395"/>
      <c r="CD347" s="200"/>
      <c r="CE347" s="200"/>
      <c r="CF347" s="200"/>
      <c r="CG347" s="200"/>
      <c r="CH347" s="200"/>
      <c r="CI347" s="200"/>
      <c r="CJ347" s="200"/>
      <c r="CK347" s="200"/>
      <c r="CL347" s="200"/>
      <c r="CM347" s="200"/>
      <c r="CN347" s="200"/>
      <c r="CO347" s="200"/>
      <c r="CP347" s="200"/>
      <c r="CQ347" s="200"/>
      <c r="CR347" s="200"/>
      <c r="CS347" s="200"/>
      <c r="CT347" s="200"/>
      <c r="CU347" s="200"/>
      <c r="CV347" s="200"/>
      <c r="CW347" s="200"/>
      <c r="CX347" s="200"/>
      <c r="CY347" s="200"/>
      <c r="CZ347" s="200"/>
      <c r="DA347" s="200"/>
      <c r="DB347" s="200"/>
      <c r="DC347" s="200"/>
      <c r="DD347" s="200"/>
      <c r="DE347" s="200"/>
      <c r="DF347" s="200"/>
      <c r="DG347" s="200"/>
      <c r="DH347" s="200"/>
      <c r="DI347" s="200"/>
      <c r="DJ347" s="200"/>
      <c r="DK347" s="200"/>
      <c r="DL347" s="200"/>
      <c r="DM347" s="200">
        <v>0</v>
      </c>
      <c r="DN347" s="200">
        <v>0</v>
      </c>
      <c r="DO347" s="200"/>
      <c r="DP347" s="200"/>
      <c r="DQ347" s="200">
        <v>0</v>
      </c>
      <c r="DR347" s="200">
        <v>0</v>
      </c>
      <c r="DS347" s="200">
        <v>0</v>
      </c>
      <c r="DT347" s="200">
        <v>0</v>
      </c>
      <c r="DU347" s="200">
        <v>0</v>
      </c>
      <c r="DV347" s="200">
        <v>0</v>
      </c>
      <c r="DW347" s="907"/>
    </row>
    <row r="348" spans="2:127" ht="15.75">
      <c r="B348" s="200">
        <v>0</v>
      </c>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c r="AI348" s="395"/>
      <c r="AJ348" s="395"/>
      <c r="AK348" s="395"/>
      <c r="AL348" s="395"/>
      <c r="AM348" s="395"/>
      <c r="AN348" s="395"/>
      <c r="AO348" s="395"/>
      <c r="AP348" s="395"/>
      <c r="AQ348" s="395"/>
      <c r="AR348" s="395"/>
      <c r="AS348" s="395"/>
      <c r="AT348" s="200">
        <v>0</v>
      </c>
      <c r="AU348" s="200">
        <v>0</v>
      </c>
      <c r="AV348" s="200">
        <v>0</v>
      </c>
      <c r="AW348" s="200">
        <v>0</v>
      </c>
      <c r="AX348" s="200">
        <v>0</v>
      </c>
      <c r="AY348" s="200">
        <v>0</v>
      </c>
      <c r="AZ348" s="200">
        <v>0</v>
      </c>
      <c r="BA348" s="200">
        <v>0</v>
      </c>
      <c r="BB348" s="200">
        <v>0</v>
      </c>
      <c r="BC348" s="200">
        <v>0</v>
      </c>
      <c r="BD348" s="200">
        <v>0</v>
      </c>
      <c r="BE348" s="200">
        <v>0</v>
      </c>
      <c r="BF348" s="200">
        <v>0</v>
      </c>
      <c r="BG348" s="200">
        <v>0</v>
      </c>
      <c r="BH348" s="200">
        <v>0</v>
      </c>
      <c r="BI348" s="200">
        <v>0</v>
      </c>
      <c r="BJ348" s="200">
        <v>0</v>
      </c>
      <c r="BK348" s="200">
        <v>0</v>
      </c>
      <c r="BL348" s="200">
        <v>0</v>
      </c>
      <c r="BM348" s="200">
        <v>0</v>
      </c>
      <c r="BN348" s="200">
        <v>0</v>
      </c>
      <c r="BO348" s="200">
        <v>0</v>
      </c>
      <c r="BP348" s="200">
        <v>0</v>
      </c>
      <c r="BQ348" s="200">
        <v>0</v>
      </c>
      <c r="BR348" s="200">
        <v>0</v>
      </c>
      <c r="BS348" s="200">
        <v>0</v>
      </c>
      <c r="BT348" s="200">
        <v>0</v>
      </c>
      <c r="BU348" s="200">
        <v>0</v>
      </c>
      <c r="BV348" s="200">
        <v>0</v>
      </c>
      <c r="BW348" s="200">
        <v>0</v>
      </c>
      <c r="BX348" s="200">
        <v>0</v>
      </c>
      <c r="BY348" s="200">
        <v>0</v>
      </c>
      <c r="BZ348" s="200">
        <v>0</v>
      </c>
      <c r="CA348" s="200">
        <v>0</v>
      </c>
      <c r="CB348" s="200">
        <v>0</v>
      </c>
      <c r="CC348" s="395"/>
      <c r="CD348" s="200"/>
      <c r="CE348" s="200"/>
      <c r="CF348" s="200"/>
      <c r="CG348" s="200"/>
      <c r="CH348" s="200"/>
      <c r="CI348" s="200"/>
      <c r="CJ348" s="200"/>
      <c r="CK348" s="200"/>
      <c r="CL348" s="200"/>
      <c r="CM348" s="200"/>
      <c r="CN348" s="200"/>
      <c r="CO348" s="200"/>
      <c r="CP348" s="200"/>
      <c r="CQ348" s="200"/>
      <c r="CR348" s="200"/>
      <c r="CS348" s="200"/>
      <c r="CT348" s="200"/>
      <c r="CU348" s="200"/>
      <c r="CV348" s="200"/>
      <c r="CW348" s="200"/>
      <c r="CX348" s="200"/>
      <c r="CY348" s="200"/>
      <c r="CZ348" s="200"/>
      <c r="DA348" s="200"/>
      <c r="DB348" s="200"/>
      <c r="DC348" s="200"/>
      <c r="DD348" s="200"/>
      <c r="DE348" s="200"/>
      <c r="DF348" s="200"/>
      <c r="DG348" s="200"/>
      <c r="DH348" s="200"/>
      <c r="DI348" s="200"/>
      <c r="DJ348" s="200"/>
      <c r="DK348" s="200"/>
      <c r="DL348" s="200"/>
      <c r="DM348" s="200">
        <v>0</v>
      </c>
      <c r="DN348" s="200">
        <v>0</v>
      </c>
      <c r="DO348" s="200"/>
      <c r="DP348" s="200"/>
      <c r="DQ348" s="200">
        <v>0</v>
      </c>
      <c r="DR348" s="200">
        <v>0</v>
      </c>
      <c r="DS348" s="200">
        <v>0</v>
      </c>
      <c r="DT348" s="200">
        <v>0</v>
      </c>
      <c r="DU348" s="200">
        <v>0</v>
      </c>
      <c r="DV348" s="200">
        <v>0</v>
      </c>
      <c r="DW348" s="907"/>
    </row>
    <row r="349" spans="2:127" ht="15.75">
      <c r="B349" s="200">
        <v>0</v>
      </c>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c r="AI349" s="395"/>
      <c r="AJ349" s="395"/>
      <c r="AK349" s="395"/>
      <c r="AL349" s="395"/>
      <c r="AM349" s="395"/>
      <c r="AN349" s="395"/>
      <c r="AO349" s="395"/>
      <c r="AP349" s="395"/>
      <c r="AQ349" s="395"/>
      <c r="AR349" s="395"/>
      <c r="AS349" s="395"/>
      <c r="AT349" s="200">
        <v>0</v>
      </c>
      <c r="AU349" s="200">
        <v>0</v>
      </c>
      <c r="AV349" s="200">
        <v>0</v>
      </c>
      <c r="AW349" s="200">
        <v>0</v>
      </c>
      <c r="AX349" s="200">
        <v>0</v>
      </c>
      <c r="AY349" s="200">
        <v>0</v>
      </c>
      <c r="AZ349" s="200">
        <v>0</v>
      </c>
      <c r="BA349" s="200">
        <v>0</v>
      </c>
      <c r="BB349" s="200">
        <v>0</v>
      </c>
      <c r="BC349" s="200">
        <v>0</v>
      </c>
      <c r="BD349" s="200">
        <v>0</v>
      </c>
      <c r="BE349" s="200">
        <v>0</v>
      </c>
      <c r="BF349" s="200">
        <v>0</v>
      </c>
      <c r="BG349" s="200">
        <v>0</v>
      </c>
      <c r="BH349" s="200">
        <v>0</v>
      </c>
      <c r="BI349" s="200">
        <v>0</v>
      </c>
      <c r="BJ349" s="200">
        <v>0</v>
      </c>
      <c r="BK349" s="200">
        <v>0</v>
      </c>
      <c r="BL349" s="200">
        <v>0</v>
      </c>
      <c r="BM349" s="200">
        <v>0</v>
      </c>
      <c r="BN349" s="200">
        <v>0</v>
      </c>
      <c r="BO349" s="200">
        <v>0</v>
      </c>
      <c r="BP349" s="200">
        <v>0</v>
      </c>
      <c r="BQ349" s="200">
        <v>0</v>
      </c>
      <c r="BR349" s="200">
        <v>0</v>
      </c>
      <c r="BS349" s="200">
        <v>0</v>
      </c>
      <c r="BT349" s="200">
        <v>0</v>
      </c>
      <c r="BU349" s="200">
        <v>0</v>
      </c>
      <c r="BV349" s="200">
        <v>0</v>
      </c>
      <c r="BW349" s="200">
        <v>0</v>
      </c>
      <c r="BX349" s="200">
        <v>0</v>
      </c>
      <c r="BY349" s="200">
        <v>0</v>
      </c>
      <c r="BZ349" s="200">
        <v>0</v>
      </c>
      <c r="CA349" s="200">
        <v>0</v>
      </c>
      <c r="CB349" s="200">
        <v>0</v>
      </c>
      <c r="CC349" s="395"/>
      <c r="CD349" s="200"/>
      <c r="CE349" s="200"/>
      <c r="CF349" s="200"/>
      <c r="CG349" s="200"/>
      <c r="CH349" s="200"/>
      <c r="CI349" s="200"/>
      <c r="CJ349" s="200"/>
      <c r="CK349" s="200"/>
      <c r="CL349" s="200"/>
      <c r="CM349" s="200"/>
      <c r="CN349" s="200"/>
      <c r="CO349" s="200"/>
      <c r="CP349" s="200"/>
      <c r="CQ349" s="200"/>
      <c r="CR349" s="200"/>
      <c r="CS349" s="200"/>
      <c r="CT349" s="200"/>
      <c r="CU349" s="200"/>
      <c r="CV349" s="200"/>
      <c r="CW349" s="200"/>
      <c r="CX349" s="200"/>
      <c r="CY349" s="200"/>
      <c r="CZ349" s="200"/>
      <c r="DA349" s="200"/>
      <c r="DB349" s="200"/>
      <c r="DC349" s="200"/>
      <c r="DD349" s="200"/>
      <c r="DE349" s="200"/>
      <c r="DF349" s="200"/>
      <c r="DG349" s="200"/>
      <c r="DH349" s="200"/>
      <c r="DI349" s="200"/>
      <c r="DJ349" s="200"/>
      <c r="DK349" s="200"/>
      <c r="DL349" s="200"/>
      <c r="DM349" s="200"/>
      <c r="DN349" s="200"/>
      <c r="DO349" s="200"/>
      <c r="DP349" s="200"/>
      <c r="DQ349" s="200">
        <v>0</v>
      </c>
      <c r="DR349" s="200">
        <v>0</v>
      </c>
      <c r="DS349" s="200">
        <v>0</v>
      </c>
      <c r="DT349" s="200">
        <v>0</v>
      </c>
      <c r="DU349" s="200">
        <v>0</v>
      </c>
      <c r="DV349" s="200">
        <v>0</v>
      </c>
      <c r="DW349" s="907"/>
    </row>
    <row r="350" spans="2:127" ht="15.75">
      <c r="B350" s="200">
        <v>0</v>
      </c>
      <c r="C350" s="598"/>
      <c r="D350" s="599" t="s">
        <v>300</v>
      </c>
      <c r="E350" s="599"/>
      <c r="F350" s="599"/>
      <c r="G350" s="599"/>
      <c r="H350" s="599"/>
      <c r="I350" s="599"/>
      <c r="J350" s="599"/>
      <c r="K350" s="599"/>
      <c r="L350" s="599"/>
      <c r="M350" s="599"/>
      <c r="N350" s="599"/>
      <c r="O350" s="599"/>
      <c r="P350" s="599"/>
      <c r="Q350" s="599"/>
      <c r="R350" s="599"/>
      <c r="S350" s="599"/>
      <c r="T350" s="395"/>
      <c r="U350" s="395"/>
      <c r="V350" s="395"/>
      <c r="W350" s="395"/>
      <c r="X350" s="395"/>
      <c r="Y350" s="395"/>
      <c r="Z350" s="395"/>
      <c r="AA350" s="395"/>
      <c r="AB350" s="395"/>
      <c r="AC350" s="395"/>
      <c r="AD350" s="395"/>
      <c r="AE350" s="395"/>
      <c r="AF350" s="395"/>
      <c r="AG350" s="395"/>
      <c r="AH350" s="395"/>
      <c r="AI350" s="395"/>
      <c r="AJ350" s="395"/>
      <c r="AK350" s="395"/>
      <c r="AL350" s="395"/>
      <c r="AM350" s="395"/>
      <c r="AN350" s="395"/>
      <c r="AO350" s="395"/>
      <c r="AP350" s="395"/>
      <c r="AQ350" s="395"/>
      <c r="AR350" s="395"/>
      <c r="AS350" s="395"/>
      <c r="AT350" s="395"/>
      <c r="AU350" s="395"/>
      <c r="AV350" s="395"/>
      <c r="AW350" s="395"/>
      <c r="AX350" s="395"/>
      <c r="AY350" s="395"/>
      <c r="AZ350" s="395"/>
      <c r="BA350" s="395"/>
      <c r="BB350" s="395"/>
      <c r="BC350" s="395"/>
      <c r="BD350" s="395"/>
      <c r="BE350" s="395"/>
      <c r="BF350" s="395"/>
      <c r="BG350" s="395"/>
      <c r="BH350" s="395"/>
      <c r="BI350" s="395"/>
      <c r="BJ350" s="395"/>
      <c r="BK350" s="395"/>
      <c r="BL350" s="395"/>
      <c r="BM350" s="395"/>
      <c r="BN350" s="395"/>
      <c r="BO350" s="395"/>
      <c r="BP350" s="395"/>
      <c r="BQ350" s="395"/>
      <c r="BR350" s="395"/>
      <c r="BS350" s="395"/>
      <c r="BT350" s="395"/>
      <c r="BU350" s="395"/>
      <c r="BV350" s="395"/>
      <c r="BW350" s="395"/>
      <c r="BX350" s="395"/>
      <c r="BY350" s="395"/>
      <c r="BZ350" s="395"/>
      <c r="CA350" s="395"/>
      <c r="CB350" s="395"/>
      <c r="CC350" s="395"/>
      <c r="CD350" s="200">
        <v>0</v>
      </c>
      <c r="CE350" s="200">
        <v>0</v>
      </c>
      <c r="CF350" s="200">
        <v>0</v>
      </c>
      <c r="CG350" s="200">
        <v>0</v>
      </c>
      <c r="CH350" s="200">
        <v>0</v>
      </c>
      <c r="CI350" s="200">
        <v>0</v>
      </c>
      <c r="CJ350" s="200">
        <v>0</v>
      </c>
      <c r="CK350" s="200">
        <v>0</v>
      </c>
      <c r="CL350" s="200">
        <v>0</v>
      </c>
      <c r="CM350" s="200">
        <v>0</v>
      </c>
      <c r="CN350" s="200">
        <v>0</v>
      </c>
      <c r="CO350" s="200">
        <v>0</v>
      </c>
      <c r="CP350" s="200">
        <v>0</v>
      </c>
      <c r="CQ350" s="200">
        <v>0</v>
      </c>
      <c r="CR350" s="200">
        <v>0</v>
      </c>
      <c r="CS350" s="200">
        <v>0</v>
      </c>
      <c r="CT350" s="200">
        <v>0</v>
      </c>
      <c r="CU350" s="200">
        <v>0</v>
      </c>
      <c r="CV350" s="200">
        <v>0</v>
      </c>
      <c r="CW350" s="200">
        <v>0</v>
      </c>
      <c r="CX350" s="200">
        <v>0</v>
      </c>
      <c r="CY350" s="200">
        <v>0</v>
      </c>
      <c r="CZ350" s="200">
        <v>0</v>
      </c>
      <c r="DA350" s="200">
        <v>0</v>
      </c>
      <c r="DB350" s="200">
        <v>0</v>
      </c>
      <c r="DC350" s="200">
        <v>0</v>
      </c>
      <c r="DD350" s="200">
        <v>0</v>
      </c>
      <c r="DE350" s="200">
        <v>0</v>
      </c>
      <c r="DF350" s="200">
        <v>0</v>
      </c>
      <c r="DG350" s="200">
        <v>0</v>
      </c>
      <c r="DH350" s="200">
        <v>0</v>
      </c>
      <c r="DI350" s="200">
        <v>0</v>
      </c>
      <c r="DJ350" s="200">
        <v>0</v>
      </c>
      <c r="DK350" s="200">
        <v>0</v>
      </c>
      <c r="DL350" s="200">
        <v>0</v>
      </c>
      <c r="DM350" s="200">
        <v>0</v>
      </c>
      <c r="DN350" s="200">
        <v>0</v>
      </c>
      <c r="DO350" s="200">
        <v>0</v>
      </c>
      <c r="DP350" s="200">
        <v>0</v>
      </c>
      <c r="DQ350" s="200">
        <v>0</v>
      </c>
      <c r="DR350" s="200">
        <v>0</v>
      </c>
      <c r="DS350" s="200">
        <v>0</v>
      </c>
      <c r="DT350" s="200">
        <v>0</v>
      </c>
      <c r="DU350" s="200">
        <v>0</v>
      </c>
      <c r="DV350" s="200">
        <v>0</v>
      </c>
      <c r="DW350" s="907"/>
    </row>
    <row r="351" spans="2:127" ht="15.75">
      <c r="B351" s="200">
        <v>0</v>
      </c>
      <c r="C351" s="874"/>
      <c r="D351" s="875" t="s">
        <v>962</v>
      </c>
      <c r="E351" s="248"/>
      <c r="F351" s="248"/>
      <c r="G351" s="248"/>
      <c r="H351" s="248"/>
      <c r="I351" s="248"/>
      <c r="J351" s="248"/>
      <c r="K351" s="248"/>
      <c r="L351" s="248"/>
      <c r="M351" s="248"/>
      <c r="N351" s="248"/>
      <c r="O351" s="248"/>
      <c r="P351" s="248"/>
      <c r="Q351" s="248"/>
      <c r="R351" s="248"/>
      <c r="S351" s="248"/>
      <c r="T351" s="395"/>
      <c r="U351" s="395"/>
      <c r="V351" s="395"/>
      <c r="W351" s="395"/>
      <c r="X351" s="395"/>
      <c r="Y351" s="395"/>
      <c r="Z351" s="395"/>
      <c r="AA351" s="395"/>
      <c r="AB351" s="395"/>
      <c r="AC351" s="395"/>
      <c r="AD351" s="395"/>
      <c r="AE351" s="395"/>
      <c r="AF351" s="395"/>
      <c r="AG351" s="395"/>
      <c r="AH351" s="395"/>
      <c r="AI351" s="395"/>
      <c r="AJ351" s="395"/>
      <c r="AK351" s="395"/>
      <c r="AL351" s="395"/>
      <c r="AM351" s="395"/>
      <c r="AN351" s="395"/>
      <c r="AO351" s="395"/>
      <c r="AP351" s="395"/>
      <c r="AQ351" s="395"/>
      <c r="AR351" s="395"/>
      <c r="AS351" s="395"/>
      <c r="AT351" s="395"/>
      <c r="AU351" s="395"/>
      <c r="AV351" s="395"/>
      <c r="AW351" s="395"/>
      <c r="AX351" s="395"/>
      <c r="AY351" s="395"/>
      <c r="AZ351" s="395"/>
      <c r="BA351" s="395"/>
      <c r="BB351" s="395"/>
      <c r="BC351" s="395"/>
      <c r="BD351" s="395"/>
      <c r="BE351" s="395"/>
      <c r="BF351" s="395"/>
      <c r="BG351" s="395"/>
      <c r="BH351" s="395"/>
      <c r="BI351" s="395"/>
      <c r="BJ351" s="395"/>
      <c r="BK351" s="395"/>
      <c r="BL351" s="395"/>
      <c r="BM351" s="395"/>
      <c r="BN351" s="395"/>
      <c r="BO351" s="395"/>
      <c r="BP351" s="395"/>
      <c r="BQ351" s="395"/>
      <c r="BR351" s="395"/>
      <c r="BS351" s="395"/>
      <c r="BT351" s="395"/>
      <c r="BU351" s="395"/>
      <c r="BV351" s="395"/>
      <c r="BW351" s="395"/>
      <c r="BX351" s="395"/>
      <c r="BY351" s="395"/>
      <c r="BZ351" s="395"/>
      <c r="CA351" s="395"/>
      <c r="CB351" s="395"/>
      <c r="CC351" s="395"/>
      <c r="CD351" s="200"/>
      <c r="CE351" s="200"/>
      <c r="CF351" s="200"/>
      <c r="CG351" s="200"/>
      <c r="CH351" s="200"/>
      <c r="CI351" s="200"/>
      <c r="CJ351" s="200"/>
      <c r="CK351" s="200"/>
      <c r="CL351" s="200"/>
      <c r="CM351" s="200"/>
      <c r="CN351" s="200"/>
      <c r="CO351" s="200"/>
      <c r="CP351" s="200"/>
      <c r="CQ351" s="200"/>
      <c r="CR351" s="200"/>
      <c r="CS351" s="200"/>
      <c r="CT351" s="200"/>
      <c r="CU351" s="200"/>
      <c r="CV351" s="200"/>
      <c r="CW351" s="200"/>
      <c r="CX351" s="200"/>
      <c r="CY351" s="200"/>
      <c r="CZ351" s="200"/>
      <c r="DA351" s="200"/>
      <c r="DB351" s="200"/>
      <c r="DC351" s="200"/>
      <c r="DD351" s="200"/>
      <c r="DE351" s="200"/>
      <c r="DF351" s="200"/>
      <c r="DG351" s="200"/>
      <c r="DH351" s="200"/>
      <c r="DI351" s="200"/>
      <c r="DJ351" s="200"/>
      <c r="DK351" s="200"/>
      <c r="DL351" s="200"/>
      <c r="DM351" s="200"/>
      <c r="DN351" s="200"/>
      <c r="DO351" s="200"/>
      <c r="DP351" s="200"/>
      <c r="DQ351" s="200">
        <v>0</v>
      </c>
      <c r="DR351" s="200">
        <v>0</v>
      </c>
      <c r="DS351" s="200">
        <v>0</v>
      </c>
      <c r="DT351" s="200">
        <v>0</v>
      </c>
      <c r="DU351" s="200">
        <v>0</v>
      </c>
      <c r="DV351" s="200">
        <v>0</v>
      </c>
      <c r="DW351" s="907"/>
    </row>
    <row r="352" spans="2:127" ht="15.75">
      <c r="B352" s="200"/>
      <c r="C352" s="874"/>
      <c r="D352" s="875" t="s">
        <v>961</v>
      </c>
      <c r="E352" s="248"/>
      <c r="F352" s="248"/>
      <c r="G352" s="248"/>
      <c r="H352" s="248"/>
      <c r="I352" s="248"/>
      <c r="J352" s="248"/>
      <c r="K352" s="248"/>
      <c r="L352" s="248"/>
      <c r="M352" s="248"/>
      <c r="N352" s="248"/>
      <c r="O352" s="248"/>
      <c r="P352" s="248"/>
      <c r="Q352" s="248"/>
      <c r="R352" s="248"/>
      <c r="S352" s="248"/>
      <c r="T352" s="395"/>
      <c r="U352" s="395"/>
      <c r="V352" s="395"/>
      <c r="W352" s="395"/>
      <c r="X352" s="395"/>
      <c r="Y352" s="395"/>
      <c r="Z352" s="395"/>
      <c r="AA352" s="395"/>
      <c r="AB352" s="395"/>
      <c r="AC352" s="395"/>
      <c r="AD352" s="395"/>
      <c r="AE352" s="395"/>
      <c r="AF352" s="395"/>
      <c r="AG352" s="395"/>
      <c r="AH352" s="395"/>
      <c r="AI352" s="395"/>
      <c r="AJ352" s="395"/>
      <c r="AK352" s="395"/>
      <c r="AL352" s="395"/>
      <c r="AM352" s="395"/>
      <c r="AN352" s="395"/>
      <c r="AO352" s="395"/>
      <c r="AP352" s="395"/>
      <c r="AQ352" s="395"/>
      <c r="AR352" s="395"/>
      <c r="AS352" s="395"/>
      <c r="AT352" s="395"/>
      <c r="AU352" s="395"/>
      <c r="AV352" s="395"/>
      <c r="AW352" s="395"/>
      <c r="AX352" s="395"/>
      <c r="AY352" s="395"/>
      <c r="AZ352" s="395"/>
      <c r="BA352" s="395"/>
      <c r="BB352" s="395"/>
      <c r="BC352" s="395"/>
      <c r="BD352" s="395"/>
      <c r="BE352" s="395"/>
      <c r="BF352" s="395"/>
      <c r="BG352" s="395"/>
      <c r="BH352" s="395"/>
      <c r="BI352" s="395"/>
      <c r="BJ352" s="395"/>
      <c r="BK352" s="395"/>
      <c r="BL352" s="395"/>
      <c r="BM352" s="395"/>
      <c r="BN352" s="395"/>
      <c r="BO352" s="395"/>
      <c r="BP352" s="395"/>
      <c r="BQ352" s="395"/>
      <c r="BR352" s="395"/>
      <c r="BS352" s="395"/>
      <c r="BT352" s="395"/>
      <c r="BU352" s="395"/>
      <c r="BV352" s="395"/>
      <c r="BW352" s="395"/>
      <c r="BX352" s="395"/>
      <c r="BY352" s="395"/>
      <c r="BZ352" s="395"/>
      <c r="CA352" s="395"/>
      <c r="CB352" s="395"/>
      <c r="CC352" s="395"/>
      <c r="CD352" s="200"/>
      <c r="CE352" s="200"/>
      <c r="CF352" s="200"/>
      <c r="CG352" s="200"/>
      <c r="CH352" s="200"/>
      <c r="CI352" s="200"/>
      <c r="CJ352" s="200"/>
      <c r="CK352" s="200"/>
      <c r="CL352" s="200"/>
      <c r="CM352" s="200"/>
      <c r="CN352" s="200"/>
      <c r="CO352" s="200"/>
      <c r="CP352" s="200"/>
      <c r="CQ352" s="200"/>
      <c r="CR352" s="200"/>
      <c r="CS352" s="200"/>
      <c r="CT352" s="200"/>
      <c r="CU352" s="200"/>
      <c r="CV352" s="200"/>
      <c r="CW352" s="200"/>
      <c r="CX352" s="200"/>
      <c r="CY352" s="200"/>
      <c r="CZ352" s="200"/>
      <c r="DA352" s="200"/>
      <c r="DB352" s="200"/>
      <c r="DC352" s="200"/>
      <c r="DD352" s="200"/>
      <c r="DE352" s="200"/>
      <c r="DF352" s="200"/>
      <c r="DG352" s="200"/>
      <c r="DH352" s="200"/>
      <c r="DI352" s="200"/>
      <c r="DJ352" s="200"/>
      <c r="DK352" s="200"/>
      <c r="DL352" s="200"/>
      <c r="DM352" s="200"/>
      <c r="DN352" s="200"/>
      <c r="DO352" s="200"/>
      <c r="DP352" s="200"/>
      <c r="DQ352" s="200">
        <v>0</v>
      </c>
      <c r="DR352" s="200">
        <v>0</v>
      </c>
      <c r="DS352" s="200">
        <v>0</v>
      </c>
      <c r="DT352" s="200">
        <v>0</v>
      </c>
      <c r="DU352" s="200">
        <v>0</v>
      </c>
      <c r="DV352" s="200">
        <v>0</v>
      </c>
      <c r="DW352" s="907"/>
    </row>
    <row r="353" spans="1:127" ht="15.75">
      <c r="B353" s="200">
        <v>0</v>
      </c>
      <c r="C353" s="876"/>
      <c r="D353" s="877" t="s">
        <v>717</v>
      </c>
      <c r="E353" s="248"/>
      <c r="F353" s="248"/>
      <c r="G353" s="248"/>
      <c r="H353" s="248"/>
      <c r="I353" s="248"/>
      <c r="J353" s="248"/>
      <c r="K353" s="248"/>
      <c r="L353" s="248"/>
      <c r="M353" s="248"/>
      <c r="N353" s="248"/>
      <c r="O353" s="248"/>
      <c r="P353" s="248"/>
      <c r="Q353" s="248"/>
      <c r="R353" s="248"/>
      <c r="S353" s="248"/>
      <c r="T353" s="395"/>
      <c r="U353" s="395"/>
      <c r="V353" s="395"/>
      <c r="W353" s="395"/>
      <c r="X353" s="395"/>
      <c r="Y353" s="395"/>
      <c r="Z353" s="395"/>
      <c r="AA353" s="395"/>
      <c r="AB353" s="395"/>
      <c r="AC353" s="395"/>
      <c r="AD353" s="395"/>
      <c r="AE353" s="395"/>
      <c r="AF353" s="395"/>
      <c r="AG353" s="395"/>
      <c r="AH353" s="395"/>
      <c r="AI353" s="395"/>
      <c r="AJ353" s="395"/>
      <c r="AK353" s="395"/>
      <c r="AL353" s="395"/>
      <c r="AM353" s="395"/>
      <c r="AN353" s="395"/>
      <c r="AO353" s="395"/>
      <c r="AP353" s="395"/>
      <c r="AQ353" s="395"/>
      <c r="AR353" s="395"/>
      <c r="AS353" s="395"/>
      <c r="AT353" s="395"/>
      <c r="AU353" s="395"/>
      <c r="AV353" s="395"/>
      <c r="AW353" s="395"/>
      <c r="AX353" s="395"/>
      <c r="AY353" s="395"/>
      <c r="AZ353" s="395"/>
      <c r="BA353" s="395"/>
      <c r="BB353" s="395"/>
      <c r="BC353" s="395"/>
      <c r="BD353" s="395"/>
      <c r="BE353" s="395"/>
      <c r="BF353" s="395"/>
      <c r="BG353" s="395"/>
      <c r="BH353" s="395"/>
      <c r="BI353" s="395"/>
      <c r="BJ353" s="395"/>
      <c r="BK353" s="395"/>
      <c r="BL353" s="395"/>
      <c r="BM353" s="395"/>
      <c r="BN353" s="395"/>
      <c r="BO353" s="395"/>
      <c r="BP353" s="395"/>
      <c r="BQ353" s="395"/>
      <c r="BR353" s="395"/>
      <c r="BS353" s="395"/>
      <c r="BT353" s="395"/>
      <c r="BU353" s="395"/>
      <c r="BV353" s="395"/>
      <c r="BW353" s="395"/>
      <c r="BX353" s="395"/>
      <c r="BY353" s="395"/>
      <c r="BZ353" s="395"/>
      <c r="CA353" s="395"/>
      <c r="CB353" s="395"/>
      <c r="CC353" s="395"/>
      <c r="CD353" s="200">
        <v>0</v>
      </c>
      <c r="CE353" s="200">
        <v>0</v>
      </c>
      <c r="CF353" s="200">
        <v>0</v>
      </c>
      <c r="CG353" s="200">
        <v>0</v>
      </c>
      <c r="CH353" s="200">
        <v>0</v>
      </c>
      <c r="CI353" s="200">
        <v>0</v>
      </c>
      <c r="CJ353" s="200">
        <v>0</v>
      </c>
      <c r="CK353" s="200">
        <v>0</v>
      </c>
      <c r="CL353" s="200">
        <v>0</v>
      </c>
      <c r="CM353" s="200">
        <v>0</v>
      </c>
      <c r="CN353" s="200">
        <v>0</v>
      </c>
      <c r="CO353" s="200">
        <v>0</v>
      </c>
      <c r="CP353" s="200">
        <v>0</v>
      </c>
      <c r="CQ353" s="200">
        <v>0</v>
      </c>
      <c r="CR353" s="200">
        <v>0</v>
      </c>
      <c r="CS353" s="200">
        <v>0</v>
      </c>
      <c r="CT353" s="200">
        <v>0</v>
      </c>
      <c r="CU353" s="200">
        <v>0</v>
      </c>
      <c r="CV353" s="200">
        <v>0</v>
      </c>
      <c r="CW353" s="200">
        <v>0</v>
      </c>
      <c r="CX353" s="200">
        <v>0</v>
      </c>
      <c r="CY353" s="200">
        <v>0</v>
      </c>
      <c r="CZ353" s="200">
        <v>0</v>
      </c>
      <c r="DA353" s="200">
        <v>0</v>
      </c>
      <c r="DB353" s="200">
        <v>0</v>
      </c>
      <c r="DC353" s="200">
        <v>0</v>
      </c>
      <c r="DD353" s="200">
        <v>0</v>
      </c>
      <c r="DE353" s="200">
        <v>0</v>
      </c>
      <c r="DF353" s="200">
        <v>0</v>
      </c>
      <c r="DG353" s="200">
        <v>0</v>
      </c>
      <c r="DH353" s="200">
        <v>0</v>
      </c>
      <c r="DI353" s="200">
        <v>0</v>
      </c>
      <c r="DJ353" s="200">
        <v>0</v>
      </c>
      <c r="DK353" s="200">
        <v>0</v>
      </c>
      <c r="DL353" s="200">
        <v>0</v>
      </c>
      <c r="DM353" s="200">
        <v>0</v>
      </c>
      <c r="DN353" s="200">
        <v>0</v>
      </c>
      <c r="DO353" s="200">
        <v>0</v>
      </c>
      <c r="DP353" s="200">
        <v>0</v>
      </c>
      <c r="DQ353" s="200">
        <v>0</v>
      </c>
      <c r="DR353" s="200">
        <v>0</v>
      </c>
      <c r="DS353" s="200">
        <v>0</v>
      </c>
      <c r="DT353" s="200">
        <v>0</v>
      </c>
      <c r="DU353" s="200">
        <v>0</v>
      </c>
      <c r="DV353" s="200">
        <v>0</v>
      </c>
      <c r="DW353" s="907"/>
    </row>
    <row r="354" spans="1:127" ht="15.75">
      <c r="A354" s="395"/>
      <c r="B354" s="200">
        <v>0</v>
      </c>
      <c r="C354" s="878"/>
      <c r="D354" s="879" t="s">
        <v>720</v>
      </c>
      <c r="E354" s="248"/>
      <c r="F354" s="248"/>
      <c r="G354" s="248"/>
      <c r="H354" s="248"/>
      <c r="I354" s="248"/>
      <c r="J354" s="248"/>
      <c r="K354" s="248"/>
      <c r="L354" s="248"/>
      <c r="M354" s="248"/>
      <c r="N354" s="248"/>
      <c r="O354" s="248"/>
      <c r="P354" s="248"/>
      <c r="Q354" s="248"/>
      <c r="R354" s="248"/>
      <c r="S354" s="248"/>
      <c r="T354" s="395"/>
      <c r="U354" s="395"/>
      <c r="V354" s="395"/>
      <c r="W354" s="395"/>
      <c r="X354" s="395"/>
      <c r="Y354" s="395"/>
      <c r="Z354" s="395"/>
      <c r="AA354" s="395"/>
      <c r="AB354" s="395"/>
      <c r="AC354" s="395"/>
      <c r="AD354" s="395"/>
      <c r="AE354" s="395"/>
      <c r="AF354" s="395"/>
      <c r="AG354" s="395"/>
      <c r="AH354" s="395"/>
      <c r="AI354" s="395"/>
      <c r="AJ354" s="395"/>
      <c r="AK354" s="395"/>
      <c r="AL354" s="395"/>
      <c r="AM354" s="395"/>
      <c r="AN354" s="395"/>
      <c r="AO354" s="395"/>
      <c r="AP354" s="395"/>
      <c r="AQ354" s="395"/>
      <c r="AR354" s="395"/>
      <c r="AS354" s="395"/>
      <c r="AT354" s="395"/>
      <c r="AU354" s="395"/>
      <c r="AV354" s="395"/>
      <c r="AW354" s="395"/>
      <c r="AX354" s="395"/>
      <c r="AY354" s="395"/>
      <c r="AZ354" s="395"/>
      <c r="BA354" s="395"/>
      <c r="BB354" s="395"/>
      <c r="BC354" s="395"/>
      <c r="BD354" s="395"/>
      <c r="BE354" s="395"/>
      <c r="BF354" s="395"/>
      <c r="BG354" s="395"/>
      <c r="BH354" s="395"/>
      <c r="BI354" s="395"/>
      <c r="BJ354" s="395"/>
      <c r="BK354" s="395"/>
      <c r="BL354" s="395"/>
      <c r="BM354" s="395"/>
      <c r="BN354" s="395"/>
      <c r="BO354" s="395"/>
      <c r="BP354" s="395"/>
      <c r="BQ354" s="395"/>
      <c r="BR354" s="395"/>
      <c r="BS354" s="395"/>
      <c r="BT354" s="395"/>
      <c r="BU354" s="395"/>
      <c r="BV354" s="395"/>
      <c r="BW354" s="395"/>
      <c r="BX354" s="395"/>
      <c r="BY354" s="395"/>
      <c r="BZ354" s="395"/>
      <c r="CA354" s="395"/>
      <c r="CB354" s="395"/>
      <c r="CC354" s="395"/>
      <c r="CD354" s="200">
        <v>0</v>
      </c>
      <c r="CE354" s="200">
        <v>0</v>
      </c>
      <c r="CF354" s="200">
        <v>0</v>
      </c>
      <c r="CG354" s="200">
        <v>0</v>
      </c>
      <c r="CH354" s="200">
        <v>0</v>
      </c>
      <c r="CI354" s="200">
        <v>0</v>
      </c>
      <c r="CJ354" s="200">
        <v>0</v>
      </c>
      <c r="CK354" s="200">
        <v>0</v>
      </c>
      <c r="CL354" s="200">
        <v>0</v>
      </c>
      <c r="CM354" s="200">
        <v>0</v>
      </c>
      <c r="CN354" s="200">
        <v>0</v>
      </c>
      <c r="CO354" s="200">
        <v>0</v>
      </c>
      <c r="CP354" s="200">
        <v>0</v>
      </c>
      <c r="CQ354" s="200">
        <v>0</v>
      </c>
      <c r="CR354" s="200">
        <v>0</v>
      </c>
      <c r="CS354" s="200">
        <v>0</v>
      </c>
      <c r="CT354" s="200">
        <v>0</v>
      </c>
      <c r="CU354" s="200">
        <v>0</v>
      </c>
      <c r="CV354" s="200">
        <v>0</v>
      </c>
      <c r="CW354" s="200">
        <v>0</v>
      </c>
      <c r="CX354" s="200">
        <v>0</v>
      </c>
      <c r="CY354" s="200">
        <v>0</v>
      </c>
      <c r="CZ354" s="200">
        <v>0</v>
      </c>
      <c r="DA354" s="200">
        <v>0</v>
      </c>
      <c r="DB354" s="200">
        <v>0</v>
      </c>
      <c r="DC354" s="200">
        <v>0</v>
      </c>
      <c r="DD354" s="200">
        <v>0</v>
      </c>
      <c r="DE354" s="200">
        <v>0</v>
      </c>
      <c r="DF354" s="200">
        <v>0</v>
      </c>
      <c r="DG354" s="200">
        <v>0</v>
      </c>
      <c r="DH354" s="200">
        <v>0</v>
      </c>
      <c r="DI354" s="200">
        <v>0</v>
      </c>
      <c r="DJ354" s="200">
        <v>0</v>
      </c>
      <c r="DK354" s="200">
        <v>0</v>
      </c>
      <c r="DL354" s="200">
        <v>0</v>
      </c>
      <c r="DM354" s="200">
        <v>0</v>
      </c>
      <c r="DN354" s="200">
        <v>0</v>
      </c>
      <c r="DO354" s="200">
        <v>0</v>
      </c>
      <c r="DP354" s="200">
        <v>0</v>
      </c>
      <c r="DQ354" s="200">
        <v>0</v>
      </c>
      <c r="DR354" s="200">
        <v>0</v>
      </c>
      <c r="DS354" s="200">
        <v>0</v>
      </c>
      <c r="DT354" s="200">
        <v>0</v>
      </c>
      <c r="DU354" s="200">
        <v>0</v>
      </c>
      <c r="DV354" s="200">
        <v>0</v>
      </c>
      <c r="DW354" s="907"/>
    </row>
    <row r="355" spans="1:127" ht="15.75">
      <c r="A355" s="395"/>
      <c r="B355" s="200">
        <v>0</v>
      </c>
      <c r="C355" s="880"/>
      <c r="D355" s="881" t="s">
        <v>722</v>
      </c>
      <c r="E355" s="248"/>
      <c r="F355" s="248"/>
      <c r="G355" s="248"/>
      <c r="H355" s="248"/>
      <c r="I355" s="248"/>
      <c r="J355" s="248"/>
      <c r="K355" s="248"/>
      <c r="L355" s="248"/>
      <c r="M355" s="248"/>
      <c r="N355" s="248"/>
      <c r="O355" s="248"/>
      <c r="P355" s="248"/>
      <c r="Q355" s="248"/>
      <c r="R355" s="248"/>
      <c r="S355" s="248"/>
      <c r="T355" s="395"/>
      <c r="U355" s="395"/>
      <c r="V355" s="395"/>
      <c r="W355" s="395"/>
      <c r="X355" s="395"/>
      <c r="Y355" s="395"/>
      <c r="Z355" s="395"/>
      <c r="AA355" s="395"/>
      <c r="AB355" s="395"/>
      <c r="AC355" s="395"/>
      <c r="AD355" s="395"/>
      <c r="AE355" s="395"/>
      <c r="AF355" s="395"/>
      <c r="AG355" s="395"/>
      <c r="AH355" s="395"/>
      <c r="AI355" s="395"/>
      <c r="AJ355" s="395"/>
      <c r="AK355" s="395"/>
      <c r="AL355" s="395"/>
      <c r="AM355" s="395"/>
      <c r="AN355" s="395"/>
      <c r="AO355" s="395"/>
      <c r="AP355" s="395"/>
      <c r="AQ355" s="395"/>
      <c r="AR355" s="395"/>
      <c r="AS355" s="395"/>
      <c r="AT355" s="395"/>
      <c r="AU355" s="395"/>
      <c r="AV355" s="395"/>
      <c r="AW355" s="395"/>
      <c r="AX355" s="395"/>
      <c r="AY355" s="395"/>
      <c r="AZ355" s="395"/>
      <c r="BA355" s="395"/>
      <c r="BB355" s="395"/>
      <c r="BC355" s="395"/>
      <c r="BD355" s="395"/>
      <c r="BE355" s="395"/>
      <c r="BF355" s="395"/>
      <c r="BG355" s="395"/>
      <c r="BH355" s="395"/>
      <c r="BI355" s="395"/>
      <c r="BJ355" s="395"/>
      <c r="BK355" s="395"/>
      <c r="BL355" s="395"/>
      <c r="BM355" s="395"/>
      <c r="BN355" s="395"/>
      <c r="BO355" s="395"/>
      <c r="BP355" s="395"/>
      <c r="BQ355" s="395"/>
      <c r="BR355" s="395"/>
      <c r="BS355" s="395"/>
      <c r="BT355" s="395"/>
      <c r="BU355" s="395"/>
      <c r="BV355" s="395"/>
      <c r="BW355" s="395"/>
      <c r="BX355" s="395"/>
      <c r="BY355" s="395"/>
      <c r="BZ355" s="395"/>
      <c r="CA355" s="395"/>
      <c r="CB355" s="395"/>
      <c r="CC355" s="395"/>
      <c r="CD355" s="200">
        <v>0</v>
      </c>
      <c r="CE355" s="200">
        <v>0</v>
      </c>
      <c r="CF355" s="200">
        <v>0</v>
      </c>
      <c r="CG355" s="200">
        <v>0</v>
      </c>
      <c r="CH355" s="200">
        <v>0</v>
      </c>
      <c r="CI355" s="200">
        <v>0</v>
      </c>
      <c r="CJ355" s="200">
        <v>0</v>
      </c>
      <c r="CK355" s="200">
        <v>0</v>
      </c>
      <c r="CL355" s="200">
        <v>0</v>
      </c>
      <c r="CM355" s="200">
        <v>0</v>
      </c>
      <c r="CN355" s="200">
        <v>0</v>
      </c>
      <c r="CO355" s="200">
        <v>0</v>
      </c>
      <c r="CP355" s="200">
        <v>0</v>
      </c>
      <c r="CQ355" s="200">
        <v>0</v>
      </c>
      <c r="CR355" s="200">
        <v>0</v>
      </c>
      <c r="CS355" s="200">
        <v>0</v>
      </c>
      <c r="CT355" s="200">
        <v>0</v>
      </c>
      <c r="CU355" s="200">
        <v>0</v>
      </c>
      <c r="CV355" s="200">
        <v>0</v>
      </c>
      <c r="CW355" s="200">
        <v>0</v>
      </c>
      <c r="CX355" s="200">
        <v>0</v>
      </c>
      <c r="CY355" s="200">
        <v>0</v>
      </c>
      <c r="CZ355" s="200">
        <v>0</v>
      </c>
      <c r="DA355" s="200">
        <v>0</v>
      </c>
      <c r="DB355" s="200">
        <v>0</v>
      </c>
      <c r="DC355" s="200">
        <v>0</v>
      </c>
      <c r="DD355" s="200">
        <v>0</v>
      </c>
      <c r="DE355" s="200">
        <v>0</v>
      </c>
      <c r="DF355" s="200">
        <v>0</v>
      </c>
      <c r="DG355" s="200">
        <v>0</v>
      </c>
      <c r="DH355" s="200">
        <v>0</v>
      </c>
      <c r="DI355" s="200">
        <v>0</v>
      </c>
      <c r="DJ355" s="200">
        <v>0</v>
      </c>
      <c r="DK355" s="200">
        <v>0</v>
      </c>
      <c r="DL355" s="200">
        <v>0</v>
      </c>
      <c r="DM355" s="200">
        <v>0</v>
      </c>
      <c r="DN355" s="200">
        <v>0</v>
      </c>
      <c r="DO355" s="200">
        <v>0</v>
      </c>
      <c r="DP355" s="200">
        <v>0</v>
      </c>
      <c r="DQ355" s="200">
        <v>0</v>
      </c>
      <c r="DR355" s="200">
        <v>0</v>
      </c>
      <c r="DS355" s="200">
        <v>0</v>
      </c>
      <c r="DT355" s="200">
        <v>0</v>
      </c>
      <c r="DU355" s="200">
        <v>0</v>
      </c>
      <c r="DV355" s="200">
        <v>0</v>
      </c>
      <c r="DW355" s="907"/>
    </row>
    <row r="356" spans="1:127" ht="15.75">
      <c r="A356" s="395"/>
      <c r="B356" s="200">
        <v>0</v>
      </c>
      <c r="C356" s="882"/>
      <c r="D356" s="883" t="s">
        <v>725</v>
      </c>
      <c r="E356" s="248"/>
      <c r="F356" s="248"/>
      <c r="G356" s="248"/>
      <c r="H356" s="248"/>
      <c r="I356" s="248"/>
      <c r="J356" s="248"/>
      <c r="K356" s="248"/>
      <c r="L356" s="248"/>
      <c r="M356" s="248"/>
      <c r="N356" s="248"/>
      <c r="O356" s="248"/>
      <c r="P356" s="248"/>
      <c r="Q356" s="248"/>
      <c r="R356" s="248"/>
      <c r="S356" s="248"/>
      <c r="T356" s="395"/>
      <c r="U356" s="395"/>
      <c r="V356" s="395"/>
      <c r="W356" s="395"/>
      <c r="X356" s="395"/>
      <c r="Y356" s="395"/>
      <c r="Z356" s="395"/>
      <c r="AA356" s="395"/>
      <c r="AB356" s="395"/>
      <c r="AC356" s="395"/>
      <c r="AD356" s="395"/>
      <c r="AE356" s="395"/>
      <c r="AF356" s="395"/>
      <c r="AG356" s="395"/>
      <c r="AH356" s="395"/>
      <c r="AI356" s="395"/>
      <c r="AJ356" s="395"/>
      <c r="AK356" s="395"/>
      <c r="AL356" s="395"/>
      <c r="AM356" s="395"/>
      <c r="AN356" s="395"/>
      <c r="AO356" s="395"/>
      <c r="AP356" s="395"/>
      <c r="AQ356" s="395"/>
      <c r="AR356" s="395"/>
      <c r="AS356" s="395"/>
      <c r="AT356" s="395"/>
      <c r="AU356" s="395"/>
      <c r="AV356" s="395"/>
      <c r="AW356" s="395"/>
      <c r="AX356" s="395"/>
      <c r="AY356" s="395"/>
      <c r="AZ356" s="395"/>
      <c r="BA356" s="395"/>
      <c r="BB356" s="395"/>
      <c r="BC356" s="395"/>
      <c r="BD356" s="395"/>
      <c r="BE356" s="395"/>
      <c r="BF356" s="395"/>
      <c r="BG356" s="395"/>
      <c r="BH356" s="395"/>
      <c r="BI356" s="395"/>
      <c r="BJ356" s="395"/>
      <c r="BK356" s="395"/>
      <c r="BL356" s="395"/>
      <c r="BM356" s="395"/>
      <c r="BN356" s="395"/>
      <c r="BO356" s="395"/>
      <c r="BP356" s="395"/>
      <c r="BQ356" s="395"/>
      <c r="BR356" s="395"/>
      <c r="BS356" s="395"/>
      <c r="BT356" s="395"/>
      <c r="BU356" s="395"/>
      <c r="BV356" s="395"/>
      <c r="BW356" s="395"/>
      <c r="BX356" s="395"/>
      <c r="BY356" s="395"/>
      <c r="BZ356" s="395"/>
      <c r="CA356" s="395"/>
      <c r="CB356" s="395"/>
      <c r="CC356" s="395"/>
      <c r="CD356" s="200">
        <v>0</v>
      </c>
      <c r="CE356" s="200">
        <v>0</v>
      </c>
      <c r="CF356" s="200">
        <v>0</v>
      </c>
      <c r="CG356" s="200">
        <v>0</v>
      </c>
      <c r="CH356" s="200">
        <v>0</v>
      </c>
      <c r="CI356" s="200">
        <v>0</v>
      </c>
      <c r="CJ356" s="200">
        <v>0</v>
      </c>
      <c r="CK356" s="200">
        <v>0</v>
      </c>
      <c r="CL356" s="200">
        <v>0</v>
      </c>
      <c r="CM356" s="200">
        <v>0</v>
      </c>
      <c r="CN356" s="200">
        <v>0</v>
      </c>
      <c r="CO356" s="200">
        <v>0</v>
      </c>
      <c r="CP356" s="200">
        <v>0</v>
      </c>
      <c r="CQ356" s="200">
        <v>0</v>
      </c>
      <c r="CR356" s="200">
        <v>0</v>
      </c>
      <c r="CS356" s="200">
        <v>0</v>
      </c>
      <c r="CT356" s="200">
        <v>0</v>
      </c>
      <c r="CU356" s="200">
        <v>0</v>
      </c>
      <c r="CV356" s="200">
        <v>0</v>
      </c>
      <c r="CW356" s="200">
        <v>0</v>
      </c>
      <c r="CX356" s="200">
        <v>0</v>
      </c>
      <c r="CY356" s="200">
        <v>0</v>
      </c>
      <c r="CZ356" s="200">
        <v>0</v>
      </c>
      <c r="DA356" s="200">
        <v>0</v>
      </c>
      <c r="DB356" s="200">
        <v>0</v>
      </c>
      <c r="DC356" s="200">
        <v>0</v>
      </c>
      <c r="DD356" s="200">
        <v>0</v>
      </c>
      <c r="DE356" s="200">
        <v>0</v>
      </c>
      <c r="DF356" s="200">
        <v>0</v>
      </c>
      <c r="DG356" s="200">
        <v>0</v>
      </c>
      <c r="DH356" s="200">
        <v>0</v>
      </c>
      <c r="DI356" s="200">
        <v>0</v>
      </c>
      <c r="DJ356" s="200">
        <v>0</v>
      </c>
      <c r="DK356" s="200">
        <v>0</v>
      </c>
      <c r="DL356" s="200">
        <v>0</v>
      </c>
      <c r="DM356" s="200">
        <v>0</v>
      </c>
      <c r="DN356" s="200">
        <v>0</v>
      </c>
      <c r="DO356" s="200">
        <v>0</v>
      </c>
      <c r="DP356" s="200">
        <v>0</v>
      </c>
      <c r="DQ356" s="200">
        <v>0</v>
      </c>
      <c r="DR356" s="200">
        <v>0</v>
      </c>
      <c r="DS356" s="200">
        <v>0</v>
      </c>
      <c r="DT356" s="200">
        <v>0</v>
      </c>
      <c r="DU356" s="200">
        <v>0</v>
      </c>
      <c r="DV356" s="200">
        <v>0</v>
      </c>
      <c r="DW356" s="907"/>
    </row>
    <row r="357" spans="1:127" ht="15.75">
      <c r="A357" s="395"/>
      <c r="B357" s="200">
        <v>0</v>
      </c>
      <c r="C357" s="200">
        <v>0</v>
      </c>
      <c r="D357" s="200">
        <v>0</v>
      </c>
      <c r="E357" s="200">
        <v>0</v>
      </c>
      <c r="F357" s="200">
        <v>0</v>
      </c>
      <c r="G357" s="200">
        <v>0</v>
      </c>
      <c r="H357" s="200">
        <v>0</v>
      </c>
      <c r="I357" s="200">
        <v>0</v>
      </c>
      <c r="J357" s="200">
        <v>0</v>
      </c>
      <c r="K357" s="200">
        <v>0</v>
      </c>
      <c r="L357" s="200">
        <v>0</v>
      </c>
      <c r="M357" s="200">
        <v>0</v>
      </c>
      <c r="N357" s="200">
        <v>0</v>
      </c>
      <c r="O357" s="200">
        <v>0</v>
      </c>
      <c r="P357" s="200">
        <v>0</v>
      </c>
      <c r="Q357" s="200">
        <v>0</v>
      </c>
      <c r="R357" s="200">
        <v>0</v>
      </c>
      <c r="S357" s="200">
        <v>0</v>
      </c>
      <c r="T357" s="200">
        <v>0</v>
      </c>
      <c r="U357" s="200">
        <v>0</v>
      </c>
      <c r="V357" s="200">
        <v>0</v>
      </c>
      <c r="W357" s="200">
        <v>0</v>
      </c>
      <c r="X357" s="200">
        <v>0</v>
      </c>
      <c r="Y357" s="200">
        <v>0</v>
      </c>
      <c r="Z357" s="200">
        <v>0</v>
      </c>
      <c r="AA357" s="200">
        <v>0</v>
      </c>
      <c r="AB357" s="200">
        <v>0</v>
      </c>
      <c r="AC357" s="200">
        <v>0</v>
      </c>
      <c r="AD357" s="200">
        <v>0</v>
      </c>
      <c r="AE357" s="200">
        <v>0</v>
      </c>
      <c r="AF357" s="200">
        <v>0</v>
      </c>
      <c r="AG357" s="200">
        <v>0</v>
      </c>
      <c r="AH357" s="200">
        <v>0</v>
      </c>
      <c r="AI357" s="200">
        <v>0</v>
      </c>
      <c r="AJ357" s="200">
        <v>0</v>
      </c>
      <c r="AK357" s="200">
        <v>0</v>
      </c>
      <c r="AL357" s="200">
        <v>0</v>
      </c>
      <c r="AM357" s="200">
        <v>0</v>
      </c>
      <c r="AN357" s="200">
        <v>0</v>
      </c>
      <c r="AO357" s="200">
        <v>0</v>
      </c>
      <c r="AP357" s="200">
        <v>0</v>
      </c>
      <c r="AQ357" s="200">
        <v>0</v>
      </c>
      <c r="AR357" s="200">
        <v>0</v>
      </c>
      <c r="AS357" s="200">
        <v>0</v>
      </c>
      <c r="AT357" s="200">
        <v>0</v>
      </c>
      <c r="AU357" s="200">
        <v>0</v>
      </c>
      <c r="AV357" s="200">
        <v>0</v>
      </c>
      <c r="AW357" s="200">
        <v>0</v>
      </c>
      <c r="AX357" s="200">
        <v>0</v>
      </c>
      <c r="AY357" s="200">
        <v>0</v>
      </c>
      <c r="AZ357" s="200">
        <v>0</v>
      </c>
      <c r="BA357" s="200">
        <v>0</v>
      </c>
      <c r="BB357" s="200">
        <v>0</v>
      </c>
      <c r="BC357" s="200">
        <v>0</v>
      </c>
      <c r="BD357" s="200">
        <v>0</v>
      </c>
      <c r="BE357" s="200">
        <v>0</v>
      </c>
      <c r="BF357" s="200">
        <v>0</v>
      </c>
      <c r="BG357" s="200">
        <v>0</v>
      </c>
      <c r="BH357" s="200">
        <v>0</v>
      </c>
      <c r="BI357" s="200">
        <v>0</v>
      </c>
      <c r="BJ357" s="200">
        <v>0</v>
      </c>
      <c r="BK357" s="200">
        <v>0</v>
      </c>
      <c r="BL357" s="200">
        <v>0</v>
      </c>
      <c r="BM357" s="200">
        <v>0</v>
      </c>
      <c r="BN357" s="200">
        <v>0</v>
      </c>
      <c r="BO357" s="200">
        <v>0</v>
      </c>
      <c r="BP357" s="200">
        <v>0</v>
      </c>
      <c r="BQ357" s="200">
        <v>0</v>
      </c>
      <c r="BR357" s="200">
        <v>0</v>
      </c>
      <c r="BS357" s="200">
        <v>0</v>
      </c>
      <c r="BT357" s="200">
        <v>0</v>
      </c>
      <c r="BU357" s="200">
        <v>0</v>
      </c>
      <c r="BV357" s="200">
        <v>0</v>
      </c>
      <c r="BW357" s="200">
        <v>0</v>
      </c>
      <c r="BX357" s="200">
        <v>0</v>
      </c>
      <c r="BY357" s="200">
        <v>0</v>
      </c>
      <c r="BZ357" s="200">
        <v>0</v>
      </c>
      <c r="CA357" s="200">
        <v>0</v>
      </c>
      <c r="CB357" s="200">
        <v>0</v>
      </c>
      <c r="CC357" s="200">
        <v>0</v>
      </c>
      <c r="CD357" s="200">
        <v>0</v>
      </c>
      <c r="CE357" s="200">
        <v>0</v>
      </c>
      <c r="CF357" s="200">
        <v>0</v>
      </c>
      <c r="CG357" s="200">
        <v>0</v>
      </c>
      <c r="CH357" s="200">
        <v>0</v>
      </c>
      <c r="CI357" s="200">
        <v>0</v>
      </c>
      <c r="CJ357" s="200">
        <v>0</v>
      </c>
      <c r="CK357" s="200">
        <v>0</v>
      </c>
      <c r="CL357" s="200">
        <v>0</v>
      </c>
      <c r="CM357" s="200">
        <v>0</v>
      </c>
      <c r="CN357" s="200">
        <v>0</v>
      </c>
      <c r="CO357" s="200">
        <v>0</v>
      </c>
      <c r="CP357" s="200">
        <v>0</v>
      </c>
      <c r="CQ357" s="200">
        <v>0</v>
      </c>
      <c r="CR357" s="200">
        <v>0</v>
      </c>
      <c r="CS357" s="200">
        <v>0</v>
      </c>
      <c r="CT357" s="200">
        <v>0</v>
      </c>
      <c r="CU357" s="200">
        <v>0</v>
      </c>
      <c r="CV357" s="200">
        <v>0</v>
      </c>
      <c r="CW357" s="200">
        <v>0</v>
      </c>
      <c r="CX357" s="200">
        <v>0</v>
      </c>
      <c r="CY357" s="200">
        <v>0</v>
      </c>
      <c r="CZ357" s="200">
        <v>0</v>
      </c>
      <c r="DA357" s="200">
        <v>0</v>
      </c>
      <c r="DB357" s="200">
        <v>0</v>
      </c>
      <c r="DC357" s="200">
        <v>0</v>
      </c>
      <c r="DD357" s="200">
        <v>0</v>
      </c>
      <c r="DE357" s="200">
        <v>0</v>
      </c>
      <c r="DF357" s="200">
        <v>0</v>
      </c>
      <c r="DG357" s="200">
        <v>0</v>
      </c>
      <c r="DH357" s="200">
        <v>0</v>
      </c>
      <c r="DI357" s="200">
        <v>0</v>
      </c>
      <c r="DJ357" s="200">
        <v>0</v>
      </c>
      <c r="DK357" s="200">
        <v>0</v>
      </c>
      <c r="DL357" s="200">
        <v>0</v>
      </c>
      <c r="DM357" s="200">
        <v>0</v>
      </c>
      <c r="DN357" s="200">
        <v>0</v>
      </c>
      <c r="DO357" s="200">
        <v>0</v>
      </c>
      <c r="DP357" s="200">
        <v>0</v>
      </c>
      <c r="DQ357" s="200">
        <v>0</v>
      </c>
      <c r="DR357" s="200">
        <v>0</v>
      </c>
      <c r="DS357" s="200">
        <v>0</v>
      </c>
      <c r="DT357" s="200">
        <v>0</v>
      </c>
      <c r="DU357" s="200">
        <v>0</v>
      </c>
      <c r="DV357" s="200">
        <v>0</v>
      </c>
      <c r="DW357" s="907"/>
    </row>
    <row r="358" spans="1:127" s="1083" customFormat="1" ht="35.25" customHeight="1">
      <c r="B358" s="1063">
        <f>ROW()</f>
        <v>358</v>
      </c>
      <c r="C358" s="1159" t="s">
        <v>1004</v>
      </c>
      <c r="D358" s="1159"/>
      <c r="E358" s="1159"/>
      <c r="F358" s="1159"/>
      <c r="G358" s="1159"/>
      <c r="H358" s="1159"/>
      <c r="I358" s="1159"/>
      <c r="J358" s="1159"/>
      <c r="K358" s="1159"/>
      <c r="L358" s="1159"/>
      <c r="M358" s="1159"/>
      <c r="N358" s="1159"/>
      <c r="O358" s="1159"/>
      <c r="P358" s="1159"/>
      <c r="Q358" s="1159"/>
      <c r="R358" s="1159"/>
      <c r="S358" s="1159"/>
      <c r="T358" s="1159"/>
      <c r="U358" s="1159"/>
      <c r="V358" s="1159"/>
      <c r="W358" s="1159"/>
      <c r="X358" s="1159"/>
      <c r="Y358" s="1159"/>
      <c r="Z358" s="1159"/>
      <c r="AA358" s="1159"/>
      <c r="AB358" s="1159"/>
      <c r="AC358" s="1159"/>
      <c r="AD358" s="1159"/>
      <c r="AE358" s="1159"/>
      <c r="AF358" s="1159"/>
      <c r="AG358" s="1159"/>
      <c r="AH358" s="1159"/>
      <c r="AI358" s="1159"/>
      <c r="AJ358" s="1159"/>
      <c r="AK358" s="1159"/>
      <c r="AL358" s="1159"/>
      <c r="AM358" s="1159"/>
      <c r="AN358" s="1159"/>
      <c r="AO358" s="1159"/>
      <c r="AP358" s="1159"/>
      <c r="AQ358" s="1159"/>
      <c r="AR358" s="1159"/>
      <c r="AS358" s="1159"/>
      <c r="AT358" s="1159"/>
      <c r="AU358" s="1159"/>
      <c r="AV358" s="1159"/>
      <c r="AW358" s="1159"/>
      <c r="AX358" s="1159"/>
      <c r="AY358" s="1159"/>
      <c r="AZ358" s="1159"/>
      <c r="BA358" s="1159"/>
      <c r="BB358" s="1159"/>
      <c r="BC358" s="1159"/>
      <c r="BD358" s="1159"/>
      <c r="BE358" s="1159"/>
      <c r="BF358" s="1159"/>
      <c r="BG358" s="1159"/>
      <c r="BH358" s="1159"/>
      <c r="BI358" s="1159"/>
      <c r="BJ358" s="1159"/>
      <c r="BK358" s="1159"/>
      <c r="BL358" s="1159"/>
      <c r="BM358" s="1159"/>
      <c r="BN358" s="1159"/>
      <c r="BO358" s="1159"/>
      <c r="BP358" s="1159"/>
      <c r="BQ358" s="1159"/>
      <c r="BR358" s="1159"/>
      <c r="BS358" s="1159"/>
      <c r="BT358" s="1159"/>
      <c r="BU358" s="1159"/>
      <c r="BV358" s="1159"/>
      <c r="BW358" s="1159"/>
      <c r="BX358" s="1159"/>
      <c r="BY358" s="1159"/>
      <c r="BZ358" s="1159"/>
      <c r="CA358" s="1159"/>
      <c r="CB358" s="1159"/>
      <c r="CC358" s="1159"/>
      <c r="CD358" s="1159"/>
      <c r="CE358" s="1159"/>
      <c r="CF358" s="1159"/>
      <c r="CG358" s="1159"/>
      <c r="CH358" s="1159"/>
      <c r="CI358" s="1159"/>
      <c r="CJ358" s="1159"/>
      <c r="CK358" s="1159"/>
      <c r="CL358" s="1159"/>
      <c r="CM358" s="1159"/>
      <c r="CN358" s="1159"/>
      <c r="CO358" s="1159"/>
      <c r="CP358" s="1159"/>
      <c r="CQ358" s="1159"/>
      <c r="CR358" s="1159"/>
      <c r="CS358" s="1159"/>
      <c r="CT358" s="1159"/>
      <c r="CU358" s="1159"/>
      <c r="CV358" s="1159"/>
      <c r="CW358" s="1159"/>
      <c r="CX358" s="1159"/>
      <c r="CY358" s="1159"/>
      <c r="CZ358" s="1159"/>
      <c r="DA358" s="1160" t="s">
        <v>1004</v>
      </c>
      <c r="DB358" s="1064"/>
      <c r="DC358" s="1064"/>
      <c r="DD358" s="1161" t="s">
        <v>1127</v>
      </c>
      <c r="DE358" s="3163">
        <f>ROW()</f>
        <v>358</v>
      </c>
      <c r="DF358" s="3163"/>
      <c r="DG358" s="3163"/>
      <c r="DH358" s="1162"/>
      <c r="DI358" s="1162"/>
      <c r="DJ358" s="1162"/>
      <c r="DK358" s="1162"/>
      <c r="DL358" s="1162"/>
      <c r="DM358" s="1162"/>
      <c r="DN358" s="1162"/>
      <c r="DO358" s="1162"/>
      <c r="DP358" s="1162"/>
      <c r="DQ358" s="1162"/>
      <c r="DR358" s="1162"/>
      <c r="DS358" s="1162"/>
      <c r="DT358" s="1162"/>
      <c r="DU358" s="1162"/>
      <c r="DV358" s="1162"/>
      <c r="DW358" s="907"/>
    </row>
    <row r="359" spans="1:127" ht="15.7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c r="AI359" s="395"/>
      <c r="AJ359" s="395"/>
      <c r="AK359" s="395"/>
      <c r="AL359" s="395"/>
      <c r="AM359" s="395"/>
      <c r="AN359" s="395"/>
      <c r="AO359" s="395"/>
      <c r="AP359" s="395"/>
      <c r="AQ359" s="395"/>
      <c r="AR359" s="395"/>
      <c r="AS359" s="395"/>
      <c r="AT359" s="200">
        <v>0</v>
      </c>
      <c r="AU359" s="200">
        <v>0</v>
      </c>
      <c r="AV359" s="200">
        <v>0</v>
      </c>
      <c r="AW359" s="200">
        <v>0</v>
      </c>
      <c r="AX359" s="200">
        <v>0</v>
      </c>
      <c r="AY359" s="200">
        <v>0</v>
      </c>
      <c r="AZ359" s="200">
        <v>0</v>
      </c>
      <c r="BA359" s="200">
        <v>0</v>
      </c>
      <c r="BB359" s="200">
        <v>0</v>
      </c>
      <c r="BC359" s="200">
        <v>0</v>
      </c>
      <c r="BD359" s="200">
        <v>0</v>
      </c>
      <c r="BE359" s="200">
        <v>0</v>
      </c>
      <c r="BF359" s="200">
        <v>0</v>
      </c>
      <c r="BG359" s="200">
        <v>0</v>
      </c>
      <c r="BH359" s="200">
        <v>0</v>
      </c>
      <c r="BI359" s="200">
        <v>0</v>
      </c>
      <c r="BJ359" s="200">
        <v>0</v>
      </c>
      <c r="BK359" s="200">
        <v>0</v>
      </c>
      <c r="BL359" s="200">
        <v>0</v>
      </c>
      <c r="BM359" s="200">
        <v>0</v>
      </c>
      <c r="BN359" s="200">
        <v>0</v>
      </c>
      <c r="BO359" s="200">
        <v>0</v>
      </c>
      <c r="BP359" s="200">
        <v>0</v>
      </c>
      <c r="BQ359" s="200">
        <v>0</v>
      </c>
      <c r="BR359" s="200">
        <v>0</v>
      </c>
      <c r="BS359" s="200">
        <v>0</v>
      </c>
      <c r="BT359" s="200">
        <v>0</v>
      </c>
      <c r="BU359" s="200">
        <v>0</v>
      </c>
      <c r="BV359" s="200">
        <v>0</v>
      </c>
      <c r="BW359" s="200">
        <v>0</v>
      </c>
      <c r="BX359" s="200">
        <v>0</v>
      </c>
      <c r="BY359" s="200">
        <v>0</v>
      </c>
      <c r="BZ359" s="200">
        <v>0</v>
      </c>
      <c r="CA359" s="200">
        <v>0</v>
      </c>
      <c r="CB359" s="200">
        <v>0</v>
      </c>
      <c r="CC359" s="200">
        <v>0</v>
      </c>
      <c r="CD359" s="200">
        <v>0</v>
      </c>
      <c r="CE359" s="200">
        <v>0</v>
      </c>
      <c r="CF359" s="200">
        <v>0</v>
      </c>
      <c r="CG359" s="200">
        <v>0</v>
      </c>
      <c r="CH359" s="200">
        <v>0</v>
      </c>
      <c r="CI359" s="200">
        <v>0</v>
      </c>
      <c r="CJ359" s="200">
        <v>0</v>
      </c>
      <c r="CK359" s="200">
        <v>0</v>
      </c>
      <c r="CL359" s="200">
        <v>0</v>
      </c>
      <c r="CM359" s="200">
        <v>0</v>
      </c>
      <c r="CN359" s="200">
        <v>0</v>
      </c>
      <c r="CO359" s="200">
        <v>0</v>
      </c>
      <c r="CP359" s="200">
        <v>0</v>
      </c>
      <c r="CQ359" s="200">
        <v>0</v>
      </c>
      <c r="CR359" s="200">
        <v>0</v>
      </c>
      <c r="CS359" s="200">
        <v>0</v>
      </c>
      <c r="CT359" s="200">
        <v>0</v>
      </c>
      <c r="CU359" s="200">
        <v>0</v>
      </c>
      <c r="CV359" s="200">
        <v>0</v>
      </c>
      <c r="CW359" s="200">
        <v>0</v>
      </c>
      <c r="CX359" s="200">
        <v>0</v>
      </c>
      <c r="CY359" s="200">
        <v>0</v>
      </c>
      <c r="CZ359" s="200">
        <v>0</v>
      </c>
      <c r="DA359" s="200">
        <v>0</v>
      </c>
      <c r="DB359" s="200">
        <v>0</v>
      </c>
      <c r="DC359" s="200">
        <v>0</v>
      </c>
      <c r="DD359" s="200">
        <v>0</v>
      </c>
      <c r="DE359" s="200">
        <v>0</v>
      </c>
      <c r="DF359" s="200">
        <v>0</v>
      </c>
      <c r="DG359" s="200">
        <v>0</v>
      </c>
      <c r="DH359" s="200">
        <v>0</v>
      </c>
      <c r="DI359" s="200">
        <v>0</v>
      </c>
      <c r="DJ359" s="200">
        <v>0</v>
      </c>
      <c r="DK359" s="200">
        <v>0</v>
      </c>
      <c r="DL359" s="200">
        <v>0</v>
      </c>
      <c r="DM359" s="200">
        <v>0</v>
      </c>
      <c r="DN359" s="200">
        <v>0</v>
      </c>
      <c r="DO359" s="200">
        <v>0</v>
      </c>
      <c r="DP359" s="200">
        <v>0</v>
      </c>
      <c r="DQ359" s="200">
        <v>0</v>
      </c>
      <c r="DR359" s="200">
        <v>0</v>
      </c>
      <c r="DS359" s="200">
        <v>0</v>
      </c>
      <c r="DT359" s="200">
        <v>0</v>
      </c>
      <c r="DU359" s="200">
        <v>0</v>
      </c>
      <c r="DV359" s="200">
        <v>0</v>
      </c>
      <c r="DW359" s="907"/>
    </row>
    <row r="360" spans="1:127" ht="23.25">
      <c r="B360" s="290" t="s">
        <v>1005</v>
      </c>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c r="AI360" s="395"/>
      <c r="AJ360" s="395"/>
      <c r="AK360" s="395"/>
      <c r="AL360" s="395"/>
      <c r="AM360" s="395"/>
      <c r="AN360" s="395"/>
      <c r="AO360" s="395"/>
      <c r="AP360" s="395"/>
      <c r="AQ360" s="395"/>
      <c r="AR360" s="395"/>
      <c r="AS360" s="395"/>
      <c r="AT360" s="395"/>
      <c r="AU360" s="395"/>
      <c r="AV360" s="395"/>
      <c r="AW360" s="395"/>
      <c r="AX360" s="1177" t="s">
        <v>983</v>
      </c>
      <c r="AY360" s="1178"/>
      <c r="AZ360" s="1178"/>
      <c r="BA360" s="1178"/>
      <c r="BB360" s="1178"/>
      <c r="BC360" s="1178"/>
      <c r="BD360" s="1178"/>
      <c r="BE360" s="1178"/>
      <c r="BF360" s="1178"/>
      <c r="BG360" s="1178"/>
      <c r="BH360" s="1178"/>
      <c r="BI360" s="1178"/>
      <c r="BJ360" s="1178"/>
      <c r="BK360" s="1178"/>
      <c r="BL360" s="1178"/>
      <c r="BM360" s="1178"/>
      <c r="BN360" s="1178"/>
      <c r="BO360" s="1178"/>
      <c r="BP360" s="1178"/>
      <c r="BQ360" s="1179"/>
      <c r="BR360" s="200">
        <v>0</v>
      </c>
      <c r="BS360" s="200">
        <v>0</v>
      </c>
      <c r="BT360" s="200">
        <v>0</v>
      </c>
      <c r="BU360" s="200">
        <v>0</v>
      </c>
      <c r="BV360" s="200">
        <v>0</v>
      </c>
      <c r="BW360" s="200">
        <v>0</v>
      </c>
      <c r="BX360" s="200">
        <v>0</v>
      </c>
      <c r="BY360" s="200">
        <v>0</v>
      </c>
      <c r="BZ360" s="200">
        <v>0</v>
      </c>
      <c r="CA360" s="200">
        <v>0</v>
      </c>
      <c r="CB360" s="200">
        <v>0</v>
      </c>
      <c r="CC360" s="200">
        <v>0</v>
      </c>
      <c r="CD360" s="200">
        <v>0</v>
      </c>
      <c r="CE360" s="200">
        <v>0</v>
      </c>
      <c r="CF360" s="200">
        <v>0</v>
      </c>
      <c r="CG360" s="200">
        <v>0</v>
      </c>
      <c r="CH360" s="200">
        <v>0</v>
      </c>
      <c r="CI360" s="200">
        <v>0</v>
      </c>
      <c r="CJ360" s="200">
        <v>0</v>
      </c>
      <c r="CK360" s="200">
        <v>0</v>
      </c>
      <c r="CL360" s="200">
        <v>0</v>
      </c>
      <c r="CM360" s="200">
        <v>0</v>
      </c>
      <c r="CN360" s="200">
        <v>0</v>
      </c>
      <c r="CO360" s="200">
        <v>0</v>
      </c>
      <c r="CP360" s="200">
        <v>0</v>
      </c>
      <c r="CQ360" s="200">
        <v>0</v>
      </c>
      <c r="CR360" s="200">
        <v>0</v>
      </c>
      <c r="CS360" s="200">
        <v>0</v>
      </c>
      <c r="CT360" s="200">
        <v>0</v>
      </c>
      <c r="CU360" s="200">
        <v>0</v>
      </c>
      <c r="CV360" s="200">
        <v>0</v>
      </c>
      <c r="CW360" s="200">
        <v>0</v>
      </c>
      <c r="CX360" s="200">
        <v>0</v>
      </c>
      <c r="CY360" s="200">
        <v>0</v>
      </c>
      <c r="CZ360" s="200">
        <v>0</v>
      </c>
      <c r="DA360" s="200">
        <v>0</v>
      </c>
      <c r="DB360" s="200">
        <v>0</v>
      </c>
      <c r="DC360" s="200">
        <v>0</v>
      </c>
      <c r="DD360" s="200">
        <v>0</v>
      </c>
      <c r="DE360" s="200">
        <v>0</v>
      </c>
      <c r="DF360" s="200">
        <v>0</v>
      </c>
      <c r="DG360" s="200">
        <v>0</v>
      </c>
      <c r="DH360" s="200">
        <v>0</v>
      </c>
      <c r="DI360" s="200">
        <v>0</v>
      </c>
      <c r="DJ360" s="200">
        <v>0</v>
      </c>
      <c r="DK360" s="200">
        <v>0</v>
      </c>
      <c r="DL360" s="200">
        <v>0</v>
      </c>
      <c r="DM360" s="200">
        <v>0</v>
      </c>
      <c r="DN360" s="200">
        <v>0</v>
      </c>
      <c r="DO360" s="200">
        <v>0</v>
      </c>
      <c r="DP360" s="200">
        <v>0</v>
      </c>
      <c r="DQ360" s="200">
        <v>0</v>
      </c>
      <c r="DR360" s="200">
        <v>0</v>
      </c>
      <c r="DS360" s="200">
        <v>0</v>
      </c>
      <c r="DT360" s="200">
        <v>0</v>
      </c>
      <c r="DU360" s="200">
        <v>0</v>
      </c>
      <c r="DV360" s="200">
        <v>0</v>
      </c>
      <c r="DW360" s="907"/>
    </row>
    <row r="361" spans="1:127" ht="15.75">
      <c r="B361" s="290" t="s">
        <v>295</v>
      </c>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c r="AI361" s="395"/>
      <c r="AJ361" s="395"/>
      <c r="AK361" s="395"/>
      <c r="AL361" s="395"/>
      <c r="AM361" s="395"/>
      <c r="AN361" s="395"/>
      <c r="AO361" s="395"/>
      <c r="AP361" s="395"/>
      <c r="AQ361" s="395"/>
      <c r="AR361" s="395"/>
      <c r="AS361" s="395"/>
      <c r="AT361" s="395"/>
      <c r="AU361" s="395"/>
      <c r="AV361" s="395"/>
      <c r="AW361" s="395"/>
      <c r="AX361" s="1180" t="s">
        <v>1006</v>
      </c>
      <c r="AY361" s="1181"/>
      <c r="AZ361" s="1181"/>
      <c r="BA361" s="1181"/>
      <c r="BB361" s="1181"/>
      <c r="BC361" s="1181"/>
      <c r="BD361" s="1181"/>
      <c r="BE361" s="1181"/>
      <c r="BF361" s="1181"/>
      <c r="BG361" s="1181"/>
      <c r="BH361" s="1181"/>
      <c r="BI361" s="1181"/>
      <c r="BJ361" s="1181"/>
      <c r="BK361" s="1181"/>
      <c r="BL361" s="1181"/>
      <c r="BM361" s="1181"/>
      <c r="BN361" s="1181"/>
      <c r="BO361" s="1181"/>
      <c r="BP361" s="1181"/>
      <c r="BQ361" s="1182"/>
      <c r="BR361" s="200">
        <v>0</v>
      </c>
      <c r="BS361" s="200">
        <v>0</v>
      </c>
      <c r="BT361" s="200">
        <v>0</v>
      </c>
      <c r="BU361" s="200">
        <v>0</v>
      </c>
      <c r="BV361" s="200">
        <v>0</v>
      </c>
      <c r="BW361" s="200">
        <v>0</v>
      </c>
      <c r="BX361" s="200">
        <v>0</v>
      </c>
      <c r="BY361" s="200">
        <v>0</v>
      </c>
      <c r="BZ361" s="200">
        <v>0</v>
      </c>
      <c r="CA361" s="200">
        <v>0</v>
      </c>
      <c r="CB361" s="200">
        <v>0</v>
      </c>
      <c r="CC361" s="200">
        <v>0</v>
      </c>
      <c r="CD361" s="200">
        <v>0</v>
      </c>
      <c r="CE361" s="200">
        <v>0</v>
      </c>
      <c r="CF361" s="200">
        <v>0</v>
      </c>
      <c r="CG361" s="200">
        <v>0</v>
      </c>
      <c r="CH361" s="200">
        <v>0</v>
      </c>
      <c r="CI361" s="200">
        <v>0</v>
      </c>
      <c r="CJ361" s="200">
        <v>0</v>
      </c>
      <c r="CK361" s="200">
        <v>0</v>
      </c>
      <c r="CL361" s="200">
        <v>0</v>
      </c>
      <c r="CM361" s="200">
        <v>0</v>
      </c>
      <c r="CN361" s="200">
        <v>0</v>
      </c>
      <c r="CO361" s="200">
        <v>0</v>
      </c>
      <c r="CP361" s="200">
        <v>0</v>
      </c>
      <c r="CQ361" s="200">
        <v>0</v>
      </c>
      <c r="CR361" s="200">
        <v>0</v>
      </c>
      <c r="CS361" s="200">
        <v>0</v>
      </c>
      <c r="CT361" s="200">
        <v>0</v>
      </c>
      <c r="CU361" s="200">
        <v>0</v>
      </c>
      <c r="CV361" s="200">
        <v>0</v>
      </c>
      <c r="CW361" s="200">
        <v>0</v>
      </c>
      <c r="CX361" s="200">
        <v>0</v>
      </c>
      <c r="CY361" s="200">
        <v>0</v>
      </c>
      <c r="CZ361" s="200">
        <v>0</v>
      </c>
      <c r="DA361" s="200">
        <v>0</v>
      </c>
      <c r="DB361" s="200">
        <v>0</v>
      </c>
      <c r="DC361" s="200">
        <v>0</v>
      </c>
      <c r="DD361" s="200">
        <v>0</v>
      </c>
      <c r="DE361" s="200">
        <v>0</v>
      </c>
      <c r="DF361" s="200">
        <v>0</v>
      </c>
      <c r="DG361" s="200">
        <v>0</v>
      </c>
      <c r="DH361" s="200">
        <v>0</v>
      </c>
      <c r="DI361" s="200">
        <v>0</v>
      </c>
      <c r="DJ361" s="200">
        <v>0</v>
      </c>
      <c r="DK361" s="200">
        <v>0</v>
      </c>
      <c r="DL361" s="200">
        <v>0</v>
      </c>
      <c r="DM361" s="200">
        <v>0</v>
      </c>
      <c r="DN361" s="200">
        <v>0</v>
      </c>
      <c r="DO361" s="200">
        <v>0</v>
      </c>
      <c r="DP361" s="200">
        <v>0</v>
      </c>
      <c r="DQ361" s="200">
        <v>0</v>
      </c>
      <c r="DR361" s="200">
        <v>0</v>
      </c>
      <c r="DS361" s="200">
        <v>0</v>
      </c>
      <c r="DT361" s="200">
        <v>0</v>
      </c>
      <c r="DU361" s="200">
        <v>0</v>
      </c>
      <c r="DV361" s="200">
        <v>0</v>
      </c>
      <c r="DW361" s="907"/>
    </row>
    <row r="362" spans="1:127" ht="15.75">
      <c r="B362" s="290" t="s">
        <v>296</v>
      </c>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c r="AI362" s="395"/>
      <c r="AJ362" s="395"/>
      <c r="AK362" s="395"/>
      <c r="AL362" s="395"/>
      <c r="AM362" s="395"/>
      <c r="AN362" s="395"/>
      <c r="AO362" s="395"/>
      <c r="AP362" s="395"/>
      <c r="AQ362" s="395"/>
      <c r="AR362" s="395"/>
      <c r="AS362" s="395"/>
      <c r="AT362" s="395"/>
      <c r="AU362" s="395"/>
      <c r="AV362" s="395"/>
      <c r="AW362" s="395"/>
      <c r="AX362" s="1180" t="s">
        <v>1007</v>
      </c>
      <c r="AY362" s="1181"/>
      <c r="AZ362" s="1181"/>
      <c r="BA362" s="1181"/>
      <c r="BB362" s="1181"/>
      <c r="BC362" s="1181"/>
      <c r="BD362" s="1181"/>
      <c r="BE362" s="1181"/>
      <c r="BF362" s="1181"/>
      <c r="BG362" s="1181"/>
      <c r="BH362" s="1181"/>
      <c r="BI362" s="1181"/>
      <c r="BJ362" s="1181"/>
      <c r="BK362" s="1181"/>
      <c r="BL362" s="1181"/>
      <c r="BM362" s="1181"/>
      <c r="BN362" s="1181"/>
      <c r="BO362" s="1181"/>
      <c r="BP362" s="1181"/>
      <c r="BQ362" s="1182"/>
      <c r="BR362" s="200">
        <v>0</v>
      </c>
      <c r="BS362" s="200">
        <v>0</v>
      </c>
      <c r="BT362" s="200">
        <v>0</v>
      </c>
      <c r="BU362" s="200">
        <v>0</v>
      </c>
      <c r="BV362" s="200">
        <v>0</v>
      </c>
      <c r="BW362" s="200">
        <v>0</v>
      </c>
      <c r="BX362" s="200">
        <v>0</v>
      </c>
      <c r="BY362" s="200">
        <v>0</v>
      </c>
      <c r="BZ362" s="200">
        <v>0</v>
      </c>
      <c r="CA362" s="200">
        <v>0</v>
      </c>
      <c r="CB362" s="200">
        <v>0</v>
      </c>
      <c r="CC362" s="200">
        <v>0</v>
      </c>
      <c r="CD362" s="200">
        <v>0</v>
      </c>
      <c r="CE362" s="200">
        <v>0</v>
      </c>
      <c r="CF362" s="200">
        <v>0</v>
      </c>
      <c r="CG362" s="200">
        <v>0</v>
      </c>
      <c r="CH362" s="200">
        <v>0</v>
      </c>
      <c r="CI362" s="200">
        <v>0</v>
      </c>
      <c r="CJ362" s="200">
        <v>0</v>
      </c>
      <c r="CK362" s="200">
        <v>0</v>
      </c>
      <c r="CL362" s="200">
        <v>0</v>
      </c>
      <c r="CM362" s="200">
        <v>0</v>
      </c>
      <c r="CN362" s="200">
        <v>0</v>
      </c>
      <c r="CO362" s="200">
        <v>0</v>
      </c>
      <c r="CP362" s="200">
        <v>0</v>
      </c>
      <c r="CQ362" s="200">
        <v>0</v>
      </c>
      <c r="CR362" s="200">
        <v>0</v>
      </c>
      <c r="CS362" s="200">
        <v>0</v>
      </c>
      <c r="CT362" s="200">
        <v>0</v>
      </c>
      <c r="CU362" s="200">
        <v>0</v>
      </c>
      <c r="CV362" s="200">
        <v>0</v>
      </c>
      <c r="CW362" s="200">
        <v>0</v>
      </c>
      <c r="CX362" s="200">
        <v>0</v>
      </c>
      <c r="CY362" s="200">
        <v>0</v>
      </c>
      <c r="CZ362" s="200">
        <v>0</v>
      </c>
      <c r="DA362" s="200">
        <v>0</v>
      </c>
      <c r="DB362" s="200">
        <v>0</v>
      </c>
      <c r="DC362" s="200">
        <v>0</v>
      </c>
      <c r="DD362" s="200">
        <v>0</v>
      </c>
      <c r="DE362" s="200">
        <v>0</v>
      </c>
      <c r="DF362" s="200">
        <v>0</v>
      </c>
      <c r="DG362" s="200">
        <v>0</v>
      </c>
      <c r="DH362" s="200">
        <v>0</v>
      </c>
      <c r="DI362" s="200">
        <v>0</v>
      </c>
      <c r="DJ362" s="200">
        <v>0</v>
      </c>
      <c r="DK362" s="200">
        <v>0</v>
      </c>
      <c r="DL362" s="200">
        <v>0</v>
      </c>
      <c r="DM362" s="200">
        <v>0</v>
      </c>
      <c r="DN362" s="200">
        <v>0</v>
      </c>
      <c r="DO362" s="200">
        <v>0</v>
      </c>
      <c r="DP362" s="200">
        <v>0</v>
      </c>
      <c r="DQ362" s="200">
        <v>0</v>
      </c>
      <c r="DR362" s="200">
        <v>0</v>
      </c>
      <c r="DS362" s="200">
        <v>0</v>
      </c>
      <c r="DT362" s="200">
        <v>0</v>
      </c>
      <c r="DU362" s="200">
        <v>0</v>
      </c>
      <c r="DV362" s="200">
        <v>0</v>
      </c>
      <c r="DW362" s="907"/>
    </row>
    <row r="363" spans="1:127" ht="15.75">
      <c r="B363" s="290" t="s">
        <v>297</v>
      </c>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c r="AI363" s="395"/>
      <c r="AJ363" s="395"/>
      <c r="AK363" s="395"/>
      <c r="AL363" s="395"/>
      <c r="AM363" s="395"/>
      <c r="AN363" s="395"/>
      <c r="AO363" s="395"/>
      <c r="AP363" s="395"/>
      <c r="AQ363" s="395"/>
      <c r="AR363" s="395"/>
      <c r="AS363" s="395"/>
      <c r="AT363" s="395"/>
      <c r="AU363" s="395"/>
      <c r="AV363" s="395"/>
      <c r="AW363" s="395"/>
      <c r="AX363" s="1183" t="s">
        <v>1008</v>
      </c>
      <c r="AY363" s="1181"/>
      <c r="AZ363" s="1181"/>
      <c r="BA363" s="1181"/>
      <c r="BB363" s="1181"/>
      <c r="BC363" s="1181"/>
      <c r="BD363" s="1181"/>
      <c r="BE363" s="1181"/>
      <c r="BF363" s="1181"/>
      <c r="BG363" s="1181"/>
      <c r="BH363" s="1181"/>
      <c r="BI363" s="1181"/>
      <c r="BJ363" s="1181"/>
      <c r="BK363" s="1181"/>
      <c r="BL363" s="1181"/>
      <c r="BM363" s="1181"/>
      <c r="BN363" s="1181"/>
      <c r="BO363" s="1181"/>
      <c r="BP363" s="1181"/>
      <c r="BQ363" s="1182"/>
      <c r="BR363" s="200">
        <v>0</v>
      </c>
      <c r="BS363" s="200">
        <v>0</v>
      </c>
      <c r="BT363" s="200">
        <v>0</v>
      </c>
      <c r="BU363" s="200">
        <v>0</v>
      </c>
      <c r="BV363" s="200">
        <v>0</v>
      </c>
      <c r="BW363" s="200">
        <v>0</v>
      </c>
      <c r="BX363" s="200">
        <v>0</v>
      </c>
      <c r="BY363" s="200">
        <v>0</v>
      </c>
      <c r="BZ363" s="200">
        <v>0</v>
      </c>
      <c r="CA363" s="200">
        <v>0</v>
      </c>
      <c r="CB363" s="200">
        <v>0</v>
      </c>
      <c r="CC363" s="200">
        <v>0</v>
      </c>
      <c r="CD363" s="200">
        <v>0</v>
      </c>
      <c r="CE363" s="200">
        <v>0</v>
      </c>
      <c r="CF363" s="200">
        <v>0</v>
      </c>
      <c r="CG363" s="200">
        <v>0</v>
      </c>
      <c r="CH363" s="200">
        <v>0</v>
      </c>
      <c r="CI363" s="200">
        <v>0</v>
      </c>
      <c r="CJ363" s="200">
        <v>0</v>
      </c>
      <c r="CK363" s="200">
        <v>0</v>
      </c>
      <c r="CL363" s="200">
        <v>0</v>
      </c>
      <c r="CM363" s="200">
        <v>0</v>
      </c>
      <c r="CN363" s="200">
        <v>0</v>
      </c>
      <c r="CO363" s="200">
        <v>0</v>
      </c>
      <c r="CP363" s="200">
        <v>0</v>
      </c>
      <c r="CQ363" s="200">
        <v>0</v>
      </c>
      <c r="CR363" s="200">
        <v>0</v>
      </c>
      <c r="CS363" s="200">
        <v>0</v>
      </c>
      <c r="CT363" s="200">
        <v>0</v>
      </c>
      <c r="CU363" s="200">
        <v>0</v>
      </c>
      <c r="CV363" s="200">
        <v>0</v>
      </c>
      <c r="CW363" s="200">
        <v>0</v>
      </c>
      <c r="CX363" s="200">
        <v>0</v>
      </c>
      <c r="CY363" s="200">
        <v>0</v>
      </c>
      <c r="CZ363" s="200">
        <v>0</v>
      </c>
      <c r="DA363" s="200">
        <v>0</v>
      </c>
      <c r="DB363" s="200">
        <v>0</v>
      </c>
      <c r="DC363" s="200">
        <v>0</v>
      </c>
      <c r="DD363" s="200">
        <v>0</v>
      </c>
      <c r="DE363" s="200">
        <v>0</v>
      </c>
      <c r="DF363" s="200">
        <v>0</v>
      </c>
      <c r="DG363" s="200">
        <v>0</v>
      </c>
      <c r="DH363" s="200">
        <v>0</v>
      </c>
      <c r="DI363" s="200">
        <v>0</v>
      </c>
      <c r="DJ363" s="200">
        <v>0</v>
      </c>
      <c r="DK363" s="200">
        <v>0</v>
      </c>
      <c r="DL363" s="200">
        <v>0</v>
      </c>
      <c r="DM363" s="200">
        <v>0</v>
      </c>
      <c r="DN363" s="200">
        <v>0</v>
      </c>
      <c r="DO363" s="200">
        <v>0</v>
      </c>
      <c r="DP363" s="200">
        <v>0</v>
      </c>
      <c r="DQ363" s="200">
        <v>0</v>
      </c>
      <c r="DR363" s="200">
        <v>0</v>
      </c>
      <c r="DS363" s="200">
        <v>0</v>
      </c>
      <c r="DT363" s="200">
        <v>0</v>
      </c>
      <c r="DU363" s="200">
        <v>0</v>
      </c>
      <c r="DV363" s="200">
        <v>0</v>
      </c>
      <c r="DW363" s="907"/>
    </row>
    <row r="364" spans="1:127" ht="15.75">
      <c r="B364" s="290" t="s">
        <v>1009</v>
      </c>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c r="AI364" s="395"/>
      <c r="AJ364" s="395"/>
      <c r="AK364" s="395"/>
      <c r="AL364" s="395"/>
      <c r="AM364" s="395"/>
      <c r="AN364" s="395"/>
      <c r="AO364" s="395"/>
      <c r="AP364" s="395"/>
      <c r="AQ364" s="395"/>
      <c r="AR364" s="395"/>
      <c r="AS364" s="395"/>
      <c r="AT364" s="395"/>
      <c r="AU364" s="395"/>
      <c r="AV364" s="395"/>
      <c r="AW364" s="395"/>
      <c r="AX364" s="1184" t="s">
        <v>1010</v>
      </c>
      <c r="AY364" s="1181"/>
      <c r="AZ364" s="1181"/>
      <c r="BA364" s="1181"/>
      <c r="BB364" s="1181"/>
      <c r="BC364" s="1181"/>
      <c r="BD364" s="1181"/>
      <c r="BE364" s="1181"/>
      <c r="BF364" s="1181"/>
      <c r="BG364" s="1181"/>
      <c r="BH364" s="1181"/>
      <c r="BI364" s="1181"/>
      <c r="BJ364" s="1181"/>
      <c r="BK364" s="1181"/>
      <c r="BL364" s="1181"/>
      <c r="BM364" s="1181"/>
      <c r="BN364" s="1181"/>
      <c r="BO364" s="1181"/>
      <c r="BP364" s="1181"/>
      <c r="BQ364" s="1182"/>
      <c r="BR364" s="200">
        <v>0</v>
      </c>
      <c r="BS364" s="200">
        <v>0</v>
      </c>
      <c r="BT364" s="200">
        <v>0</v>
      </c>
      <c r="BU364" s="200">
        <v>0</v>
      </c>
      <c r="BV364" s="200">
        <v>0</v>
      </c>
      <c r="BW364" s="200">
        <v>0</v>
      </c>
      <c r="BX364" s="200">
        <v>0</v>
      </c>
      <c r="BY364" s="200">
        <v>0</v>
      </c>
      <c r="BZ364" s="200">
        <v>0</v>
      </c>
      <c r="CA364" s="200">
        <v>0</v>
      </c>
      <c r="CB364" s="200">
        <v>0</v>
      </c>
      <c r="CC364" s="200">
        <v>0</v>
      </c>
      <c r="CD364" s="200">
        <v>0</v>
      </c>
      <c r="CE364" s="200">
        <v>0</v>
      </c>
      <c r="CF364" s="200">
        <v>0</v>
      </c>
      <c r="CG364" s="200">
        <v>0</v>
      </c>
      <c r="CH364" s="200">
        <v>0</v>
      </c>
      <c r="CI364" s="200">
        <v>0</v>
      </c>
      <c r="CJ364" s="200">
        <v>0</v>
      </c>
      <c r="CK364" s="200">
        <v>0</v>
      </c>
      <c r="CL364" s="200">
        <v>0</v>
      </c>
      <c r="CM364" s="200">
        <v>0</v>
      </c>
      <c r="CN364" s="200">
        <v>0</v>
      </c>
      <c r="CO364" s="200">
        <v>0</v>
      </c>
      <c r="CP364" s="200">
        <v>0</v>
      </c>
      <c r="CQ364" s="200">
        <v>0</v>
      </c>
      <c r="CR364" s="200">
        <v>0</v>
      </c>
      <c r="CS364" s="200">
        <v>0</v>
      </c>
      <c r="CT364" s="200">
        <v>0</v>
      </c>
      <c r="CU364" s="200">
        <v>0</v>
      </c>
      <c r="CV364" s="200">
        <v>0</v>
      </c>
      <c r="CW364" s="200">
        <v>0</v>
      </c>
      <c r="CX364" s="200">
        <v>0</v>
      </c>
      <c r="CY364" s="200">
        <v>0</v>
      </c>
      <c r="CZ364" s="200">
        <v>0</v>
      </c>
      <c r="DA364" s="200">
        <v>0</v>
      </c>
      <c r="DB364" s="200">
        <v>0</v>
      </c>
      <c r="DC364" s="200">
        <v>0</v>
      </c>
      <c r="DD364" s="200">
        <v>0</v>
      </c>
      <c r="DE364" s="200">
        <v>0</v>
      </c>
      <c r="DF364" s="200">
        <v>0</v>
      </c>
      <c r="DG364" s="200">
        <v>0</v>
      </c>
      <c r="DH364" s="200">
        <v>0</v>
      </c>
      <c r="DI364" s="200">
        <v>0</v>
      </c>
      <c r="DJ364" s="200">
        <v>0</v>
      </c>
      <c r="DK364" s="200">
        <v>0</v>
      </c>
      <c r="DL364" s="200">
        <v>0</v>
      </c>
      <c r="DM364" s="200">
        <v>0</v>
      </c>
      <c r="DN364" s="200">
        <v>0</v>
      </c>
      <c r="DO364" s="200">
        <v>0</v>
      </c>
      <c r="DP364" s="200">
        <v>0</v>
      </c>
      <c r="DQ364" s="200">
        <v>0</v>
      </c>
      <c r="DR364" s="200">
        <v>0</v>
      </c>
      <c r="DS364" s="200">
        <v>0</v>
      </c>
      <c r="DT364" s="200">
        <v>0</v>
      </c>
      <c r="DU364" s="200">
        <v>0</v>
      </c>
      <c r="DV364" s="200">
        <v>0</v>
      </c>
      <c r="DW364" s="907"/>
    </row>
    <row r="365" spans="1:127" ht="15.75">
      <c r="B365" s="200">
        <v>0</v>
      </c>
      <c r="C365" s="200">
        <v>0</v>
      </c>
      <c r="D365" s="200">
        <v>0</v>
      </c>
      <c r="E365" s="200">
        <v>0</v>
      </c>
      <c r="F365" s="200">
        <v>0</v>
      </c>
      <c r="G365" s="200">
        <v>0</v>
      </c>
      <c r="H365" s="200">
        <v>0</v>
      </c>
      <c r="I365" s="200">
        <v>0</v>
      </c>
      <c r="J365" s="200">
        <v>0</v>
      </c>
      <c r="K365" s="200">
        <v>0</v>
      </c>
      <c r="L365" s="200">
        <v>0</v>
      </c>
      <c r="M365" s="200">
        <v>0</v>
      </c>
      <c r="N365" s="200">
        <v>0</v>
      </c>
      <c r="O365" s="200">
        <v>0</v>
      </c>
      <c r="P365" s="200">
        <v>0</v>
      </c>
      <c r="Q365" s="200">
        <v>0</v>
      </c>
      <c r="R365" s="200">
        <v>0</v>
      </c>
      <c r="S365" s="200">
        <v>0</v>
      </c>
      <c r="T365" s="200">
        <v>0</v>
      </c>
      <c r="U365" s="200">
        <v>0</v>
      </c>
      <c r="V365" s="200">
        <v>0</v>
      </c>
      <c r="W365" s="200">
        <v>0</v>
      </c>
      <c r="X365" s="200">
        <v>0</v>
      </c>
      <c r="Y365" s="200">
        <v>0</v>
      </c>
      <c r="Z365" s="200">
        <v>0</v>
      </c>
      <c r="AA365" s="200">
        <v>0</v>
      </c>
      <c r="AB365" s="200">
        <v>0</v>
      </c>
      <c r="AC365" s="200">
        <v>0</v>
      </c>
      <c r="AD365" s="200">
        <v>0</v>
      </c>
      <c r="AE365" s="200">
        <v>0</v>
      </c>
      <c r="AF365" s="200">
        <v>0</v>
      </c>
      <c r="AG365" s="200">
        <v>0</v>
      </c>
      <c r="AH365" s="200">
        <v>0</v>
      </c>
      <c r="AI365" s="200">
        <v>0</v>
      </c>
      <c r="AJ365" s="200">
        <v>0</v>
      </c>
      <c r="AK365" s="200">
        <v>0</v>
      </c>
      <c r="AL365" s="200">
        <v>0</v>
      </c>
      <c r="AM365" s="200">
        <v>0</v>
      </c>
      <c r="AN365" s="200">
        <v>0</v>
      </c>
      <c r="AO365" s="200">
        <v>0</v>
      </c>
      <c r="AP365" s="200">
        <v>0</v>
      </c>
      <c r="AQ365" s="200">
        <v>0</v>
      </c>
      <c r="AR365" s="200">
        <v>0</v>
      </c>
      <c r="AS365" s="200">
        <v>0</v>
      </c>
      <c r="AT365" s="200">
        <v>0</v>
      </c>
      <c r="AU365" s="200">
        <v>0</v>
      </c>
      <c r="AV365" s="200">
        <v>0</v>
      </c>
      <c r="AW365" s="299">
        <v>0</v>
      </c>
      <c r="AX365" s="1185" t="s">
        <v>1011</v>
      </c>
      <c r="AY365" s="1186"/>
      <c r="AZ365" s="1186"/>
      <c r="BA365" s="1186"/>
      <c r="BB365" s="1186"/>
      <c r="BC365" s="1186"/>
      <c r="BD365" s="1186"/>
      <c r="BE365" s="1186"/>
      <c r="BF365" s="1186"/>
      <c r="BG365" s="1186"/>
      <c r="BH365" s="1186"/>
      <c r="BI365" s="1186"/>
      <c r="BJ365" s="1186"/>
      <c r="BK365" s="1186"/>
      <c r="BL365" s="1186"/>
      <c r="BM365" s="1186"/>
      <c r="BN365" s="1186"/>
      <c r="BO365" s="1186"/>
      <c r="BP365" s="1186"/>
      <c r="BQ365" s="1187"/>
      <c r="BR365" s="200">
        <v>0</v>
      </c>
      <c r="BS365" s="200">
        <v>0</v>
      </c>
      <c r="BT365" s="200">
        <v>0</v>
      </c>
      <c r="BU365" s="200">
        <v>0</v>
      </c>
      <c r="BV365" s="200">
        <v>0</v>
      </c>
      <c r="BW365" s="200">
        <v>0</v>
      </c>
      <c r="BX365" s="200">
        <v>0</v>
      </c>
      <c r="BY365" s="200">
        <v>0</v>
      </c>
      <c r="BZ365" s="200">
        <v>0</v>
      </c>
      <c r="CA365" s="200">
        <v>0</v>
      </c>
      <c r="CB365" s="200">
        <v>0</v>
      </c>
      <c r="CC365" s="200">
        <v>0</v>
      </c>
      <c r="CD365" s="200">
        <v>0</v>
      </c>
      <c r="CE365" s="200">
        <v>0</v>
      </c>
      <c r="CF365" s="200">
        <v>0</v>
      </c>
      <c r="CG365" s="200">
        <v>0</v>
      </c>
      <c r="CH365" s="200">
        <v>0</v>
      </c>
      <c r="CI365" s="200">
        <v>0</v>
      </c>
      <c r="CJ365" s="200">
        <v>0</v>
      </c>
      <c r="CK365" s="200">
        <v>0</v>
      </c>
      <c r="CL365" s="200">
        <v>0</v>
      </c>
      <c r="CM365" s="200">
        <v>0</v>
      </c>
      <c r="CN365" s="200">
        <v>0</v>
      </c>
      <c r="CO365" s="200">
        <v>0</v>
      </c>
      <c r="CP365" s="200">
        <v>0</v>
      </c>
      <c r="CQ365" s="200">
        <v>0</v>
      </c>
      <c r="CR365" s="200">
        <v>0</v>
      </c>
      <c r="CS365" s="200">
        <v>0</v>
      </c>
      <c r="CT365" s="200">
        <v>0</v>
      </c>
      <c r="CU365" s="200">
        <v>0</v>
      </c>
      <c r="CV365" s="200">
        <v>0</v>
      </c>
      <c r="CW365" s="200">
        <v>0</v>
      </c>
      <c r="CX365" s="200">
        <v>0</v>
      </c>
      <c r="CY365" s="1188" t="s">
        <v>1006</v>
      </c>
      <c r="CZ365" s="200"/>
      <c r="DA365" s="200"/>
      <c r="DB365" s="200"/>
      <c r="DC365" s="200"/>
      <c r="DD365" s="200"/>
      <c r="DE365" s="200"/>
      <c r="DF365" s="200"/>
      <c r="DG365" s="200"/>
      <c r="DH365" s="200"/>
      <c r="DI365" s="200"/>
      <c r="DJ365" s="200"/>
      <c r="DK365" s="200"/>
      <c r="DL365" s="200"/>
      <c r="DM365" s="200">
        <v>0</v>
      </c>
      <c r="DN365" s="200">
        <v>0</v>
      </c>
      <c r="DO365" s="200">
        <v>0</v>
      </c>
      <c r="DP365" s="200">
        <v>0</v>
      </c>
      <c r="DQ365" s="200">
        <v>0</v>
      </c>
      <c r="DR365" s="200">
        <v>0</v>
      </c>
      <c r="DS365" s="200">
        <v>0</v>
      </c>
      <c r="DT365" s="200">
        <v>0</v>
      </c>
      <c r="DU365" s="200">
        <v>0</v>
      </c>
      <c r="DV365" s="200">
        <v>0</v>
      </c>
      <c r="DW365" s="907"/>
    </row>
    <row r="366" spans="1:127" ht="15.75">
      <c r="A366" s="200">
        <v>0</v>
      </c>
      <c r="B366" s="200">
        <v>0</v>
      </c>
      <c r="C366" s="200">
        <v>0</v>
      </c>
      <c r="D366" s="200">
        <v>0</v>
      </c>
      <c r="E366" s="200">
        <v>0</v>
      </c>
      <c r="F366" s="200">
        <v>0</v>
      </c>
      <c r="G366" s="200">
        <v>0</v>
      </c>
      <c r="H366" s="200">
        <v>0</v>
      </c>
      <c r="I366" s="200">
        <v>0</v>
      </c>
      <c r="J366" s="200">
        <v>0</v>
      </c>
      <c r="K366" s="200">
        <v>0</v>
      </c>
      <c r="L366" s="200">
        <v>0</v>
      </c>
      <c r="M366" s="200">
        <v>0</v>
      </c>
      <c r="N366" s="200">
        <v>0</v>
      </c>
      <c r="O366" s="200">
        <v>0</v>
      </c>
      <c r="P366" s="200">
        <v>0</v>
      </c>
      <c r="Q366" s="200">
        <v>0</v>
      </c>
      <c r="R366" s="200">
        <v>0</v>
      </c>
      <c r="S366" s="200">
        <v>0</v>
      </c>
      <c r="T366" s="200">
        <v>0</v>
      </c>
      <c r="U366" s="200">
        <v>0</v>
      </c>
      <c r="V366" s="200">
        <v>0</v>
      </c>
      <c r="W366" s="200">
        <v>0</v>
      </c>
      <c r="X366" s="200">
        <v>0</v>
      </c>
      <c r="Y366" s="200">
        <v>0</v>
      </c>
      <c r="Z366" s="200">
        <v>0</v>
      </c>
      <c r="AA366" s="200">
        <v>0</v>
      </c>
      <c r="AB366" s="200">
        <v>0</v>
      </c>
      <c r="AC366" s="200">
        <v>0</v>
      </c>
      <c r="AD366" s="200">
        <v>0</v>
      </c>
      <c r="AE366" s="200">
        <v>0</v>
      </c>
      <c r="AF366" s="200">
        <v>0</v>
      </c>
      <c r="AG366" s="200">
        <v>0</v>
      </c>
      <c r="AH366" s="200">
        <v>0</v>
      </c>
      <c r="AI366" s="200">
        <v>0</v>
      </c>
      <c r="AJ366" s="200">
        <v>0</v>
      </c>
      <c r="AK366" s="200">
        <v>0</v>
      </c>
      <c r="AL366" s="200">
        <v>0</v>
      </c>
      <c r="AM366" s="200">
        <v>0</v>
      </c>
      <c r="AN366" s="200">
        <v>0</v>
      </c>
      <c r="AO366" s="200">
        <v>0</v>
      </c>
      <c r="AP366" s="200">
        <v>0</v>
      </c>
      <c r="AQ366" s="200">
        <v>0</v>
      </c>
      <c r="AR366" s="200">
        <v>0</v>
      </c>
      <c r="AS366" s="200">
        <v>0</v>
      </c>
      <c r="AT366" s="200">
        <v>0</v>
      </c>
      <c r="AU366" s="200">
        <v>0</v>
      </c>
      <c r="AV366" s="200">
        <v>0</v>
      </c>
      <c r="AW366" s="200">
        <v>0</v>
      </c>
      <c r="AX366" s="200">
        <v>0</v>
      </c>
      <c r="AY366" s="200">
        <v>0</v>
      </c>
      <c r="AZ366" s="200">
        <v>0</v>
      </c>
      <c r="BA366" s="200">
        <v>0</v>
      </c>
      <c r="BB366" s="200">
        <v>0</v>
      </c>
      <c r="BC366" s="200">
        <v>0</v>
      </c>
      <c r="BD366" s="200">
        <v>0</v>
      </c>
      <c r="BE366" s="200">
        <v>0</v>
      </c>
      <c r="BF366" s="200">
        <v>0</v>
      </c>
      <c r="BG366" s="200">
        <v>0</v>
      </c>
      <c r="BH366" s="200">
        <v>0</v>
      </c>
      <c r="BI366" s="200">
        <v>0</v>
      </c>
      <c r="BJ366" s="200">
        <v>0</v>
      </c>
      <c r="BK366" s="200">
        <v>0</v>
      </c>
      <c r="BL366" s="200">
        <v>0</v>
      </c>
      <c r="BM366" s="200">
        <v>0</v>
      </c>
      <c r="BN366" s="200">
        <v>0</v>
      </c>
      <c r="BO366" s="200">
        <v>0</v>
      </c>
      <c r="BP366" s="200">
        <v>0</v>
      </c>
      <c r="BQ366" s="200">
        <v>0</v>
      </c>
      <c r="BR366" s="200">
        <v>0</v>
      </c>
      <c r="BS366" s="200">
        <v>0</v>
      </c>
      <c r="BT366" s="200">
        <v>0</v>
      </c>
      <c r="BU366" s="200">
        <v>0</v>
      </c>
      <c r="BV366" s="200">
        <v>0</v>
      </c>
      <c r="BW366" s="200">
        <v>0</v>
      </c>
      <c r="BX366" s="200">
        <v>0</v>
      </c>
      <c r="BY366" s="200">
        <v>0</v>
      </c>
      <c r="BZ366" s="200">
        <v>0</v>
      </c>
      <c r="CA366" s="200">
        <v>0</v>
      </c>
      <c r="CB366" s="200">
        <v>0</v>
      </c>
      <c r="CC366" s="200">
        <v>0</v>
      </c>
      <c r="CD366" s="200">
        <v>0</v>
      </c>
      <c r="CE366" s="200">
        <v>0</v>
      </c>
      <c r="CF366" s="200">
        <v>0</v>
      </c>
      <c r="CG366" s="200">
        <v>0</v>
      </c>
      <c r="CH366" s="200">
        <v>0</v>
      </c>
      <c r="CI366" s="200">
        <v>0</v>
      </c>
      <c r="CJ366" s="200">
        <v>0</v>
      </c>
      <c r="CK366" s="200">
        <v>0</v>
      </c>
      <c r="CL366" s="200">
        <v>0</v>
      </c>
      <c r="CM366" s="200">
        <v>0</v>
      </c>
      <c r="CN366" s="200">
        <v>0</v>
      </c>
      <c r="CO366" s="200">
        <v>0</v>
      </c>
      <c r="CP366" s="200">
        <v>0</v>
      </c>
      <c r="CQ366" s="200">
        <v>0</v>
      </c>
      <c r="CR366" s="200">
        <v>0</v>
      </c>
      <c r="CS366" s="200">
        <v>0</v>
      </c>
      <c r="CT366" s="200">
        <v>0</v>
      </c>
      <c r="CU366" s="200">
        <v>0</v>
      </c>
      <c r="CV366" s="200">
        <v>0</v>
      </c>
      <c r="CW366" s="200">
        <v>0</v>
      </c>
      <c r="CX366" s="200">
        <v>0</v>
      </c>
      <c r="CY366" s="3982" t="str">
        <f>SUBSTITUTE(ADDRESS(1,COLUMN(),4),"1","")</f>
        <v>CY</v>
      </c>
      <c r="CZ366" s="3983"/>
      <c r="DA366" s="3984"/>
      <c r="DB366" s="3982" t="str">
        <f>LEFT(ADDRESS(1,COLUMN(),4),LEN(ADDRESS(1,COLUMN(),4))-1)</f>
        <v>DB</v>
      </c>
      <c r="DC366" s="3983"/>
      <c r="DD366" s="3984"/>
      <c r="DE366" s="3982" t="str">
        <f>SUBSTITUTE(ADDRESS(1,COLUMN(),4),"1","")</f>
        <v>DE</v>
      </c>
      <c r="DF366" s="3983"/>
      <c r="DG366" s="3984"/>
      <c r="DH366" s="3982" t="str">
        <f>LEFT(ADDRESS(1,COLUMN(),4),LEN(ADDRESS(1,COLUMN(),4))-1)</f>
        <v>DH</v>
      </c>
      <c r="DI366" s="3984" t="str">
        <f>SUBSTITUTE(ADDRESS(1,COLUMN(),4),"1","")</f>
        <v>DI</v>
      </c>
      <c r="DJ366" s="1189" t="str">
        <f>LEFT(ADDRESS(1,COLUMN(),4),LEN(ADDRESS(1,COLUMN(),4))-1)</f>
        <v>DJ</v>
      </c>
      <c r="DK366" s="1189" t="str">
        <f>SUBSTITUTE(ADDRESS(1,COLUMN(),4),"1","")</f>
        <v>DK</v>
      </c>
      <c r="DL366" s="1189" t="str">
        <f>LEFT(ADDRESS(1,COLUMN(),4),LEN(ADDRESS(1,COLUMN(),4))-1)</f>
        <v>DL</v>
      </c>
      <c r="DM366" s="1189" t="str">
        <f>SUBSTITUTE(ADDRESS(1,COLUMN(),4),"1","")</f>
        <v>DM</v>
      </c>
      <c r="DN366" s="1189" t="str">
        <f>SUBSTITUTE(ADDRESS(1,COLUMN(),4),"1","")</f>
        <v>DN</v>
      </c>
      <c r="DO366" s="200">
        <v>0</v>
      </c>
      <c r="DP366" s="200"/>
      <c r="DQ366" s="200"/>
      <c r="DR366" s="200"/>
      <c r="DS366" s="200">
        <v>0</v>
      </c>
      <c r="DT366" s="200">
        <v>0</v>
      </c>
      <c r="DU366" s="200">
        <v>0</v>
      </c>
      <c r="DV366" s="200">
        <v>0</v>
      </c>
      <c r="DW366" s="907"/>
    </row>
    <row r="367" spans="1:127" s="1192" customFormat="1" ht="15.95" customHeight="1">
      <c r="A367" s="1190">
        <v>0</v>
      </c>
      <c r="B367" s="2918" t="s">
        <v>1059</v>
      </c>
      <c r="C367" s="2919"/>
      <c r="D367" s="2919"/>
      <c r="E367" s="2919"/>
      <c r="F367" s="2919"/>
      <c r="G367" s="2919"/>
      <c r="H367" s="2919"/>
      <c r="I367" s="2919"/>
      <c r="J367" s="2919"/>
      <c r="K367" s="2919"/>
      <c r="L367" s="2919"/>
      <c r="M367" s="2919"/>
      <c r="N367" s="2919"/>
      <c r="O367" s="2919"/>
      <c r="P367" s="2919"/>
      <c r="Q367" s="2919"/>
      <c r="R367" s="2919"/>
      <c r="S367" s="2919"/>
      <c r="T367" s="2919"/>
      <c r="U367" s="2919"/>
      <c r="V367" s="2919"/>
      <c r="W367" s="2919"/>
      <c r="X367" s="2919"/>
      <c r="Y367" s="2919"/>
      <c r="Z367" s="2919"/>
      <c r="AA367" s="2919"/>
      <c r="AB367" s="2919"/>
      <c r="AC367" s="2919"/>
      <c r="AD367" s="790"/>
      <c r="AE367" s="306"/>
      <c r="AF367" s="306"/>
      <c r="AG367" s="306"/>
      <c r="AH367" s="306"/>
      <c r="AI367" s="306"/>
      <c r="AJ367" s="306"/>
      <c r="AK367" s="306"/>
      <c r="AL367" s="790"/>
      <c r="AM367" s="306"/>
      <c r="AN367" s="306"/>
      <c r="AO367" s="306"/>
      <c r="AP367" s="306"/>
      <c r="AQ367" s="306"/>
      <c r="AR367" s="306"/>
      <c r="AS367" s="306"/>
      <c r="AT367" s="306"/>
      <c r="AU367" s="306"/>
      <c r="AV367" s="306"/>
      <c r="AW367" s="306"/>
      <c r="AX367" s="306"/>
      <c r="AY367" s="306"/>
      <c r="AZ367" s="306"/>
      <c r="BA367" s="306"/>
      <c r="BB367" s="306"/>
      <c r="BC367" s="306"/>
      <c r="BD367" s="306"/>
      <c r="BE367" s="306"/>
      <c r="BF367" s="306"/>
      <c r="BG367" s="306"/>
      <c r="BH367" s="306"/>
      <c r="BI367" s="306"/>
      <c r="BJ367" s="306"/>
      <c r="BK367" s="306"/>
      <c r="BL367" s="306"/>
      <c r="BM367" s="306"/>
      <c r="BN367" s="306"/>
      <c r="BO367" s="306"/>
      <c r="BP367" s="306"/>
      <c r="BQ367" s="306"/>
      <c r="BR367" s="306"/>
      <c r="BS367" s="306"/>
      <c r="BT367" s="306"/>
      <c r="BU367" s="306"/>
      <c r="BV367" s="306"/>
      <c r="BW367" s="306"/>
      <c r="BX367" s="306"/>
      <c r="BY367" s="306"/>
      <c r="BZ367" s="306"/>
      <c r="CA367" s="306"/>
      <c r="CB367" s="306"/>
      <c r="CC367" s="306"/>
      <c r="CD367" s="306"/>
      <c r="CE367" s="306"/>
      <c r="CF367" s="306"/>
      <c r="CG367" s="306"/>
      <c r="CH367" s="306"/>
      <c r="CI367" s="306"/>
      <c r="CJ367" s="306"/>
      <c r="CK367" s="306"/>
      <c r="CL367" s="306"/>
      <c r="CM367" s="306"/>
      <c r="CN367" s="306"/>
      <c r="CO367" s="306"/>
      <c r="CP367" s="306"/>
      <c r="CQ367" s="789"/>
      <c r="CR367" s="789"/>
      <c r="CS367" s="789"/>
      <c r="CT367" s="789"/>
      <c r="CU367" s="789"/>
      <c r="CV367" s="789"/>
      <c r="CW367" s="789"/>
      <c r="CX367" s="789"/>
      <c r="CY367" s="789"/>
      <c r="CZ367" s="789"/>
      <c r="DA367" s="789"/>
      <c r="DB367" s="789"/>
      <c r="DC367" s="789"/>
      <c r="DD367" s="789"/>
      <c r="DE367" s="789"/>
      <c r="DF367" s="789"/>
      <c r="DG367" s="789"/>
      <c r="DH367" s="789"/>
      <c r="DI367" s="789"/>
      <c r="DJ367" s="789"/>
      <c r="DK367" s="789"/>
      <c r="DL367" s="789"/>
      <c r="DM367" s="789"/>
      <c r="DN367" s="789"/>
      <c r="DO367" s="3978" t="s">
        <v>981</v>
      </c>
      <c r="DP367" s="3979"/>
      <c r="DQ367" s="1191"/>
      <c r="DR367" s="1177" t="s">
        <v>983</v>
      </c>
      <c r="DS367" s="1178"/>
      <c r="DT367" s="1178"/>
      <c r="DU367" s="1179"/>
      <c r="DV367" s="200">
        <v>0</v>
      </c>
      <c r="DW367" s="907"/>
    </row>
    <row r="368" spans="1:127" s="1192" customFormat="1" ht="15.95" customHeight="1">
      <c r="A368" s="1190">
        <v>0</v>
      </c>
      <c r="B368" s="2918"/>
      <c r="C368" s="2919"/>
      <c r="D368" s="2919"/>
      <c r="E368" s="2919"/>
      <c r="F368" s="2919"/>
      <c r="G368" s="2919"/>
      <c r="H368" s="2919"/>
      <c r="I368" s="2919"/>
      <c r="J368" s="2919"/>
      <c r="K368" s="2919"/>
      <c r="L368" s="2919"/>
      <c r="M368" s="2919"/>
      <c r="N368" s="2919"/>
      <c r="O368" s="2919"/>
      <c r="P368" s="2919"/>
      <c r="Q368" s="2919"/>
      <c r="R368" s="2919"/>
      <c r="S368" s="2919"/>
      <c r="T368" s="2919"/>
      <c r="U368" s="2919"/>
      <c r="V368" s="2919"/>
      <c r="W368" s="2919"/>
      <c r="X368" s="2919"/>
      <c r="Y368" s="2919"/>
      <c r="Z368" s="2919"/>
      <c r="AA368" s="2919"/>
      <c r="AB368" s="2919"/>
      <c r="AC368" s="2919"/>
      <c r="AD368" s="790"/>
      <c r="AE368" s="2920" t="s">
        <v>1008</v>
      </c>
      <c r="AF368" s="2920"/>
      <c r="AG368" s="2920"/>
      <c r="AH368" s="2920"/>
      <c r="AI368" s="2920"/>
      <c r="AJ368" s="2920"/>
      <c r="AK368" s="2920"/>
      <c r="AL368" s="2920"/>
      <c r="AM368" s="2920"/>
      <c r="AN368" s="2920"/>
      <c r="AO368" s="2920"/>
      <c r="AP368" s="2920"/>
      <c r="AQ368" s="2920"/>
      <c r="AR368" s="2920"/>
      <c r="AS368" s="2920"/>
      <c r="AT368" s="2920"/>
      <c r="AU368" s="2921">
        <v>2</v>
      </c>
      <c r="AV368" s="2921"/>
      <c r="AW368" s="2921"/>
      <c r="AX368" s="2921"/>
      <c r="AY368" s="791"/>
      <c r="AZ368" s="791"/>
      <c r="BA368" s="791"/>
      <c r="BB368" s="791"/>
      <c r="BC368" s="2922" t="s">
        <v>1010</v>
      </c>
      <c r="BD368" s="2922"/>
      <c r="BE368" s="2922"/>
      <c r="BF368" s="2922"/>
      <c r="BG368" s="2922"/>
      <c r="BH368" s="2922"/>
      <c r="BI368" s="2922"/>
      <c r="BJ368" s="2922"/>
      <c r="BK368" s="2922"/>
      <c r="BL368" s="2922"/>
      <c r="BM368" s="2922"/>
      <c r="BN368" s="2922"/>
      <c r="BO368" s="2922"/>
      <c r="BP368" s="2922"/>
      <c r="BQ368" s="2922"/>
      <c r="BR368" s="2922"/>
      <c r="BS368" s="2923">
        <v>125</v>
      </c>
      <c r="BT368" s="2923"/>
      <c r="BU368" s="2923"/>
      <c r="BV368" s="2923"/>
      <c r="BW368" s="2923"/>
      <c r="BX368" s="2923"/>
      <c r="BY368" s="2923"/>
      <c r="BZ368" s="2923"/>
      <c r="CA368" s="2924" t="s">
        <v>1014</v>
      </c>
      <c r="CB368" s="2924"/>
      <c r="CC368" s="2924"/>
      <c r="CD368" s="2924"/>
      <c r="CE368" s="2924"/>
      <c r="CF368" s="2924"/>
      <c r="CG368" s="2924"/>
      <c r="CH368" s="2924"/>
      <c r="CI368" s="2924"/>
      <c r="CJ368" s="2924"/>
      <c r="CK368" s="2924"/>
      <c r="CL368" s="2924"/>
      <c r="CM368" s="2924"/>
      <c r="CN368" s="2924"/>
      <c r="CO368" s="2924"/>
      <c r="CP368" s="2924"/>
      <c r="CQ368" s="2925">
        <f>AU368*BS368</f>
        <v>250</v>
      </c>
      <c r="CR368" s="2925"/>
      <c r="CS368" s="2925"/>
      <c r="CT368" s="2925"/>
      <c r="CU368" s="2925"/>
      <c r="CV368" s="2925"/>
      <c r="CW368" s="2925"/>
      <c r="CX368" s="2925"/>
      <c r="CY368" s="2926" t="s">
        <v>1015</v>
      </c>
      <c r="CZ368" s="2926"/>
      <c r="DA368" s="2926"/>
      <c r="DB368" s="2926"/>
      <c r="DC368" s="2926"/>
      <c r="DD368" s="2926"/>
      <c r="DE368" s="2926"/>
      <c r="DF368" s="2926"/>
      <c r="DG368" s="2926"/>
      <c r="DH368" s="2926"/>
      <c r="DI368" s="2926"/>
      <c r="DJ368" s="2926"/>
      <c r="DK368" s="2926"/>
      <c r="DL368" s="2927"/>
      <c r="DM368" s="2930" t="s">
        <v>1016</v>
      </c>
      <c r="DN368" s="2931"/>
      <c r="DO368" s="3978"/>
      <c r="DP368" s="3979"/>
      <c r="DQ368" s="1191"/>
      <c r="DR368" s="1180" t="s">
        <v>1017</v>
      </c>
      <c r="DS368" s="1181"/>
      <c r="DT368" s="1181"/>
      <c r="DU368" s="1182"/>
      <c r="DV368" s="200">
        <v>0</v>
      </c>
      <c r="DW368" s="907"/>
    </row>
    <row r="369" spans="1:127" s="1192" customFormat="1" ht="15.95" customHeight="1">
      <c r="A369" s="1190">
        <v>0</v>
      </c>
      <c r="B369" s="2918"/>
      <c r="C369" s="2919"/>
      <c r="D369" s="2919"/>
      <c r="E369" s="2919"/>
      <c r="F369" s="2919"/>
      <c r="G369" s="2919"/>
      <c r="H369" s="2919"/>
      <c r="I369" s="2919"/>
      <c r="J369" s="2919"/>
      <c r="K369" s="2919"/>
      <c r="L369" s="2919"/>
      <c r="M369" s="2919"/>
      <c r="N369" s="2919"/>
      <c r="O369" s="2919"/>
      <c r="P369" s="2919"/>
      <c r="Q369" s="2919"/>
      <c r="R369" s="2919"/>
      <c r="S369" s="2919"/>
      <c r="T369" s="2919"/>
      <c r="U369" s="2919"/>
      <c r="V369" s="2919"/>
      <c r="W369" s="2919"/>
      <c r="X369" s="2919"/>
      <c r="Y369" s="2919"/>
      <c r="Z369" s="2919"/>
      <c r="AA369" s="2919"/>
      <c r="AB369" s="2919"/>
      <c r="AC369" s="2919"/>
      <c r="AD369" s="790"/>
      <c r="AE369" s="2920"/>
      <c r="AF369" s="2920"/>
      <c r="AG369" s="2920"/>
      <c r="AH369" s="2920"/>
      <c r="AI369" s="2920"/>
      <c r="AJ369" s="2920"/>
      <c r="AK369" s="2920"/>
      <c r="AL369" s="2920"/>
      <c r="AM369" s="2920"/>
      <c r="AN369" s="2920"/>
      <c r="AO369" s="2920"/>
      <c r="AP369" s="2920"/>
      <c r="AQ369" s="2920"/>
      <c r="AR369" s="2920"/>
      <c r="AS369" s="2920"/>
      <c r="AT369" s="2920"/>
      <c r="AU369" s="2921"/>
      <c r="AV369" s="2921"/>
      <c r="AW369" s="2921"/>
      <c r="AX369" s="2921"/>
      <c r="AY369" s="791"/>
      <c r="AZ369" s="791"/>
      <c r="BA369" s="791"/>
      <c r="BB369" s="791"/>
      <c r="BC369" s="2922"/>
      <c r="BD369" s="2922"/>
      <c r="BE369" s="2922"/>
      <c r="BF369" s="2922"/>
      <c r="BG369" s="2922"/>
      <c r="BH369" s="2922"/>
      <c r="BI369" s="2922"/>
      <c r="BJ369" s="2922"/>
      <c r="BK369" s="2922"/>
      <c r="BL369" s="2922"/>
      <c r="BM369" s="2922"/>
      <c r="BN369" s="2922"/>
      <c r="BO369" s="2922"/>
      <c r="BP369" s="2922"/>
      <c r="BQ369" s="2922"/>
      <c r="BR369" s="2922"/>
      <c r="BS369" s="2923"/>
      <c r="BT369" s="2923"/>
      <c r="BU369" s="2923"/>
      <c r="BV369" s="2923"/>
      <c r="BW369" s="2923"/>
      <c r="BX369" s="2923"/>
      <c r="BY369" s="2923"/>
      <c r="BZ369" s="2923"/>
      <c r="CA369" s="2924"/>
      <c r="CB369" s="2924"/>
      <c r="CC369" s="2924"/>
      <c r="CD369" s="2924"/>
      <c r="CE369" s="2924"/>
      <c r="CF369" s="2924"/>
      <c r="CG369" s="2924"/>
      <c r="CH369" s="2924"/>
      <c r="CI369" s="2924"/>
      <c r="CJ369" s="2924"/>
      <c r="CK369" s="2924"/>
      <c r="CL369" s="2924"/>
      <c r="CM369" s="2924"/>
      <c r="CN369" s="2924"/>
      <c r="CO369" s="2924"/>
      <c r="CP369" s="2924"/>
      <c r="CQ369" s="2925"/>
      <c r="CR369" s="2925"/>
      <c r="CS369" s="2925"/>
      <c r="CT369" s="2925"/>
      <c r="CU369" s="2925"/>
      <c r="CV369" s="2925"/>
      <c r="CW369" s="2925"/>
      <c r="CX369" s="2925"/>
      <c r="CY369" s="2926"/>
      <c r="CZ369" s="2926"/>
      <c r="DA369" s="2926"/>
      <c r="DB369" s="2926"/>
      <c r="DC369" s="2926"/>
      <c r="DD369" s="2926"/>
      <c r="DE369" s="2926"/>
      <c r="DF369" s="2926"/>
      <c r="DG369" s="2926"/>
      <c r="DH369" s="2926"/>
      <c r="DI369" s="2926"/>
      <c r="DJ369" s="2926"/>
      <c r="DK369" s="2926"/>
      <c r="DL369" s="2927"/>
      <c r="DM369" s="2930"/>
      <c r="DN369" s="2931"/>
      <c r="DO369" s="3978"/>
      <c r="DP369" s="3979"/>
      <c r="DQ369" s="1191"/>
      <c r="DR369" s="1180" t="s">
        <v>1007</v>
      </c>
      <c r="DS369" s="1181"/>
      <c r="DT369" s="1181"/>
      <c r="DU369" s="1182"/>
      <c r="DV369" s="200">
        <v>0</v>
      </c>
      <c r="DW369" s="907"/>
    </row>
    <row r="370" spans="1:127" s="1192" customFormat="1" ht="15.95" customHeight="1">
      <c r="A370" s="1190">
        <v>0</v>
      </c>
      <c r="B370" s="2918"/>
      <c r="C370" s="2919"/>
      <c r="D370" s="2919"/>
      <c r="E370" s="2919"/>
      <c r="F370" s="2919"/>
      <c r="G370" s="2919"/>
      <c r="H370" s="2919"/>
      <c r="I370" s="2919"/>
      <c r="J370" s="2919"/>
      <c r="K370" s="2919"/>
      <c r="L370" s="2919"/>
      <c r="M370" s="2919"/>
      <c r="N370" s="2919"/>
      <c r="O370" s="2919"/>
      <c r="P370" s="2919"/>
      <c r="Q370" s="2919"/>
      <c r="R370" s="2919"/>
      <c r="S370" s="2919"/>
      <c r="T370" s="2919"/>
      <c r="U370" s="2919"/>
      <c r="V370" s="2919"/>
      <c r="W370" s="2919"/>
      <c r="X370" s="2919"/>
      <c r="Y370" s="2919"/>
      <c r="Z370" s="2919"/>
      <c r="AA370" s="2919"/>
      <c r="AB370" s="2919"/>
      <c r="AC370" s="2919"/>
      <c r="AD370" s="790"/>
      <c r="AE370" s="2920"/>
      <c r="AF370" s="2920"/>
      <c r="AG370" s="2920"/>
      <c r="AH370" s="2920"/>
      <c r="AI370" s="2920"/>
      <c r="AJ370" s="2920"/>
      <c r="AK370" s="2920"/>
      <c r="AL370" s="2920"/>
      <c r="AM370" s="2920"/>
      <c r="AN370" s="2920"/>
      <c r="AO370" s="2920"/>
      <c r="AP370" s="2920"/>
      <c r="AQ370" s="2920"/>
      <c r="AR370" s="2920"/>
      <c r="AS370" s="2920"/>
      <c r="AT370" s="2920"/>
      <c r="AU370" s="2921"/>
      <c r="AV370" s="2921"/>
      <c r="AW370" s="2921"/>
      <c r="AX370" s="2921"/>
      <c r="AY370" s="791"/>
      <c r="AZ370" s="791"/>
      <c r="BA370" s="791"/>
      <c r="BB370" s="791"/>
      <c r="BC370" s="2922"/>
      <c r="BD370" s="2922"/>
      <c r="BE370" s="2922"/>
      <c r="BF370" s="2922"/>
      <c r="BG370" s="2922"/>
      <c r="BH370" s="2922"/>
      <c r="BI370" s="2922"/>
      <c r="BJ370" s="2922"/>
      <c r="BK370" s="2922"/>
      <c r="BL370" s="2922"/>
      <c r="BM370" s="2922"/>
      <c r="BN370" s="2922"/>
      <c r="BO370" s="2922"/>
      <c r="BP370" s="2922"/>
      <c r="BQ370" s="2922"/>
      <c r="BR370" s="2922"/>
      <c r="BS370" s="2923"/>
      <c r="BT370" s="2923"/>
      <c r="BU370" s="2923"/>
      <c r="BV370" s="2923"/>
      <c r="BW370" s="2923"/>
      <c r="BX370" s="2923"/>
      <c r="BY370" s="2923"/>
      <c r="BZ370" s="2923"/>
      <c r="CA370" s="2924"/>
      <c r="CB370" s="2924"/>
      <c r="CC370" s="2924"/>
      <c r="CD370" s="2924"/>
      <c r="CE370" s="2924"/>
      <c r="CF370" s="2924"/>
      <c r="CG370" s="2924"/>
      <c r="CH370" s="2924"/>
      <c r="CI370" s="2924"/>
      <c r="CJ370" s="2924"/>
      <c r="CK370" s="2924"/>
      <c r="CL370" s="2924"/>
      <c r="CM370" s="2924"/>
      <c r="CN370" s="2924"/>
      <c r="CO370" s="2924"/>
      <c r="CP370" s="2924"/>
      <c r="CQ370" s="2925"/>
      <c r="CR370" s="2925"/>
      <c r="CS370" s="2925"/>
      <c r="CT370" s="2925"/>
      <c r="CU370" s="2925"/>
      <c r="CV370" s="2925"/>
      <c r="CW370" s="2925"/>
      <c r="CX370" s="2925"/>
      <c r="CY370" s="2900">
        <v>20</v>
      </c>
      <c r="CZ370" s="2900"/>
      <c r="DA370" s="2900"/>
      <c r="DB370" s="2900"/>
      <c r="DC370" s="2900"/>
      <c r="DD370" s="2900"/>
      <c r="DE370" s="2900"/>
      <c r="DF370" s="2900"/>
      <c r="DG370" s="2900"/>
      <c r="DH370" s="2900"/>
      <c r="DI370" s="2900"/>
      <c r="DJ370" s="2900"/>
      <c r="DK370" s="2900"/>
      <c r="DL370" s="2901"/>
      <c r="DM370" s="2902">
        <v>28</v>
      </c>
      <c r="DN370" s="2903"/>
      <c r="DO370" s="3978"/>
      <c r="DP370" s="3979"/>
      <c r="DQ370" s="1191"/>
      <c r="DR370" s="1180" t="s">
        <v>1018</v>
      </c>
      <c r="DS370" s="1181"/>
      <c r="DT370" s="1181"/>
      <c r="DU370" s="1182"/>
      <c r="DV370" s="200">
        <v>0</v>
      </c>
      <c r="DW370" s="907"/>
    </row>
    <row r="371" spans="1:127" s="1192" customFormat="1" ht="15.95" customHeight="1">
      <c r="A371" s="1190">
        <v>0</v>
      </c>
      <c r="B371" s="2918"/>
      <c r="C371" s="2919"/>
      <c r="D371" s="2919"/>
      <c r="E371" s="2919"/>
      <c r="F371" s="2919"/>
      <c r="G371" s="2919"/>
      <c r="H371" s="2919"/>
      <c r="I371" s="2919"/>
      <c r="J371" s="2919"/>
      <c r="K371" s="2919"/>
      <c r="L371" s="2919"/>
      <c r="M371" s="2919"/>
      <c r="N371" s="2919"/>
      <c r="O371" s="2919"/>
      <c r="P371" s="2919"/>
      <c r="Q371" s="2919"/>
      <c r="R371" s="2919"/>
      <c r="S371" s="2919"/>
      <c r="T371" s="2919"/>
      <c r="U371" s="2919"/>
      <c r="V371" s="2919"/>
      <c r="W371" s="2919"/>
      <c r="X371" s="2919"/>
      <c r="Y371" s="2919"/>
      <c r="Z371" s="2919"/>
      <c r="AA371" s="2919"/>
      <c r="AB371" s="2919"/>
      <c r="AC371" s="2919"/>
      <c r="AD371" s="790"/>
      <c r="AE371" s="2932" t="s">
        <v>301</v>
      </c>
      <c r="AF371" s="2932"/>
      <c r="AG371" s="2932"/>
      <c r="AH371" s="2932"/>
      <c r="AI371" s="2932"/>
      <c r="AJ371" s="2932"/>
      <c r="AK371" s="2932"/>
      <c r="AL371" s="790"/>
      <c r="AM371" s="2932" t="s">
        <v>302</v>
      </c>
      <c r="AN371" s="2932"/>
      <c r="AO371" s="2932"/>
      <c r="AP371" s="2932"/>
      <c r="AQ371" s="2932"/>
      <c r="AR371" s="2932"/>
      <c r="AS371" s="2932"/>
      <c r="AT371" s="788"/>
      <c r="AU371" s="2932" t="s">
        <v>303</v>
      </c>
      <c r="AV371" s="2932"/>
      <c r="AW371" s="2932"/>
      <c r="AX371" s="2932"/>
      <c r="AY371" s="2932"/>
      <c r="AZ371" s="2932"/>
      <c r="BA371" s="2932"/>
      <c r="BB371" s="788"/>
      <c r="BC371" s="2932" t="s">
        <v>304</v>
      </c>
      <c r="BD371" s="2932"/>
      <c r="BE371" s="2932"/>
      <c r="BF371" s="2932"/>
      <c r="BG371" s="2932"/>
      <c r="BH371" s="2932"/>
      <c r="BI371" s="2932"/>
      <c r="BJ371" s="788"/>
      <c r="BK371" s="2932" t="s">
        <v>305</v>
      </c>
      <c r="BL371" s="2932"/>
      <c r="BM371" s="2932"/>
      <c r="BN371" s="2932"/>
      <c r="BO371" s="2932"/>
      <c r="BP371" s="2932"/>
      <c r="BQ371" s="2932"/>
      <c r="BR371" s="788"/>
      <c r="BS371" s="2932" t="s">
        <v>1019</v>
      </c>
      <c r="BT371" s="2932"/>
      <c r="BU371" s="2932"/>
      <c r="BV371" s="2932"/>
      <c r="BW371" s="2932"/>
      <c r="BX371" s="2932"/>
      <c r="BY371" s="2932"/>
      <c r="BZ371" s="788"/>
      <c r="CA371" s="2932" t="s">
        <v>1020</v>
      </c>
      <c r="CB371" s="2932"/>
      <c r="CC371" s="2932"/>
      <c r="CD371" s="2932"/>
      <c r="CE371" s="2932"/>
      <c r="CF371" s="2932"/>
      <c r="CG371" s="2932"/>
      <c r="CH371" s="788"/>
      <c r="CI371" s="2917" t="s">
        <v>1019</v>
      </c>
      <c r="CJ371" s="2905"/>
      <c r="CK371" s="2905"/>
      <c r="CL371" s="2905"/>
      <c r="CM371" s="2905"/>
      <c r="CN371" s="2905"/>
      <c r="CO371" s="3987"/>
      <c r="CP371" s="312"/>
      <c r="CQ371" s="2904" t="s">
        <v>1020</v>
      </c>
      <c r="CR371" s="2905"/>
      <c r="CS371" s="2905"/>
      <c r="CT371" s="2905"/>
      <c r="CU371" s="2905"/>
      <c r="CV371" s="2905"/>
      <c r="CW371" s="3987"/>
      <c r="CX371" s="312"/>
      <c r="CY371" s="3985" t="s">
        <v>301</v>
      </c>
      <c r="CZ371" s="2620"/>
      <c r="DA371" s="2620"/>
      <c r="DB371" s="2907" t="s">
        <v>302</v>
      </c>
      <c r="DC371" s="2907"/>
      <c r="DD371" s="2907"/>
      <c r="DE371" s="2620" t="s">
        <v>303</v>
      </c>
      <c r="DF371" s="2620"/>
      <c r="DG371" s="2620"/>
      <c r="DH371" s="2620" t="s">
        <v>304</v>
      </c>
      <c r="DI371" s="2620"/>
      <c r="DJ371" s="2928" t="s">
        <v>305</v>
      </c>
      <c r="DK371" s="2909" t="s">
        <v>1019</v>
      </c>
      <c r="DL371" s="2911" t="s">
        <v>1020</v>
      </c>
      <c r="DM371" s="2913" t="s">
        <v>1019</v>
      </c>
      <c r="DN371" s="2915" t="s">
        <v>1020</v>
      </c>
      <c r="DO371" s="3978"/>
      <c r="DP371" s="3979"/>
      <c r="DQ371" s="1191"/>
      <c r="DR371" s="313">
        <v>10</v>
      </c>
      <c r="DS371" s="314">
        <v>8</v>
      </c>
      <c r="DT371" s="315">
        <v>8</v>
      </c>
      <c r="DU371" s="1182"/>
      <c r="DV371" s="200">
        <v>0</v>
      </c>
      <c r="DW371" s="907"/>
    </row>
    <row r="372" spans="1:127" s="1192" customFormat="1" ht="15.95" customHeight="1">
      <c r="A372" s="1190">
        <v>0</v>
      </c>
      <c r="B372" s="2918"/>
      <c r="C372" s="2919"/>
      <c r="D372" s="2919"/>
      <c r="E372" s="2919"/>
      <c r="F372" s="2919"/>
      <c r="G372" s="2919"/>
      <c r="H372" s="2919"/>
      <c r="I372" s="2919"/>
      <c r="J372" s="2919"/>
      <c r="K372" s="2919"/>
      <c r="L372" s="2919"/>
      <c r="M372" s="2919"/>
      <c r="N372" s="2919"/>
      <c r="O372" s="2919"/>
      <c r="P372" s="2919"/>
      <c r="Q372" s="2919"/>
      <c r="R372" s="2919"/>
      <c r="S372" s="2919"/>
      <c r="T372" s="2919"/>
      <c r="U372" s="2919"/>
      <c r="V372" s="2919"/>
      <c r="W372" s="2919"/>
      <c r="X372" s="2919"/>
      <c r="Y372" s="2919"/>
      <c r="Z372" s="2919"/>
      <c r="AA372" s="2919"/>
      <c r="AB372" s="2919"/>
      <c r="AC372" s="2919"/>
      <c r="AD372" s="789"/>
      <c r="AE372" s="2894" t="s">
        <v>976</v>
      </c>
      <c r="AF372" s="2895"/>
      <c r="AG372" s="2895"/>
      <c r="AH372" s="2893" t="s">
        <v>977</v>
      </c>
      <c r="AI372" s="2893"/>
      <c r="AJ372" s="2893"/>
      <c r="AK372" s="2893"/>
      <c r="AL372" s="789"/>
      <c r="AM372" s="2894" t="s">
        <v>976</v>
      </c>
      <c r="AN372" s="2895"/>
      <c r="AO372" s="2895"/>
      <c r="AP372" s="2893" t="s">
        <v>977</v>
      </c>
      <c r="AQ372" s="2893"/>
      <c r="AR372" s="2893"/>
      <c r="AS372" s="2893"/>
      <c r="AT372" s="789"/>
      <c r="AU372" s="2894" t="s">
        <v>976</v>
      </c>
      <c r="AV372" s="2895"/>
      <c r="AW372" s="2895"/>
      <c r="AX372" s="2893" t="s">
        <v>977</v>
      </c>
      <c r="AY372" s="2893"/>
      <c r="AZ372" s="2893"/>
      <c r="BA372" s="2893"/>
      <c r="BB372" s="789"/>
      <c r="BC372" s="2894" t="s">
        <v>976</v>
      </c>
      <c r="BD372" s="2895"/>
      <c r="BE372" s="2895"/>
      <c r="BF372" s="2893" t="s">
        <v>977</v>
      </c>
      <c r="BG372" s="2893"/>
      <c r="BH372" s="2893"/>
      <c r="BI372" s="2893"/>
      <c r="BJ372" s="789"/>
      <c r="BK372" s="2894" t="s">
        <v>976</v>
      </c>
      <c r="BL372" s="2895"/>
      <c r="BM372" s="2895"/>
      <c r="BN372" s="2893" t="s">
        <v>977</v>
      </c>
      <c r="BO372" s="2893"/>
      <c r="BP372" s="2893"/>
      <c r="BQ372" s="2893"/>
      <c r="BR372" s="789"/>
      <c r="BS372" s="2894" t="s">
        <v>976</v>
      </c>
      <c r="BT372" s="2895"/>
      <c r="BU372" s="2895"/>
      <c r="BV372" s="2893" t="s">
        <v>977</v>
      </c>
      <c r="BW372" s="2893"/>
      <c r="BX372" s="2893"/>
      <c r="BY372" s="2893"/>
      <c r="BZ372" s="789"/>
      <c r="CA372" s="2894" t="s">
        <v>976</v>
      </c>
      <c r="CB372" s="2895"/>
      <c r="CC372" s="2895"/>
      <c r="CD372" s="2893" t="s">
        <v>977</v>
      </c>
      <c r="CE372" s="2893"/>
      <c r="CF372" s="2893"/>
      <c r="CG372" s="2893"/>
      <c r="CH372" s="789"/>
      <c r="CI372" s="2894" t="s">
        <v>976</v>
      </c>
      <c r="CJ372" s="2895"/>
      <c r="CK372" s="2895"/>
      <c r="CL372" s="2893" t="s">
        <v>977</v>
      </c>
      <c r="CM372" s="2893"/>
      <c r="CN372" s="2893"/>
      <c r="CO372" s="3988"/>
      <c r="CP372" s="312"/>
      <c r="CQ372" s="3990" t="s">
        <v>976</v>
      </c>
      <c r="CR372" s="2895"/>
      <c r="CS372" s="2895"/>
      <c r="CT372" s="2893" t="s">
        <v>977</v>
      </c>
      <c r="CU372" s="2893"/>
      <c r="CV372" s="2893"/>
      <c r="CW372" s="3988"/>
      <c r="CX372" s="312"/>
      <c r="CY372" s="3986"/>
      <c r="CZ372" s="2906"/>
      <c r="DA372" s="2906"/>
      <c r="DB372" s="2908"/>
      <c r="DC372" s="2908"/>
      <c r="DD372" s="2908"/>
      <c r="DE372" s="2906"/>
      <c r="DF372" s="2906"/>
      <c r="DG372" s="2906"/>
      <c r="DH372" s="2906"/>
      <c r="DI372" s="2906"/>
      <c r="DJ372" s="2929"/>
      <c r="DK372" s="2910"/>
      <c r="DL372" s="2912"/>
      <c r="DM372" s="2914"/>
      <c r="DN372" s="2916"/>
      <c r="DO372" s="3980"/>
      <c r="DP372" s="3981"/>
      <c r="DQ372" s="1191"/>
      <c r="DR372" s="1183" t="s">
        <v>1008</v>
      </c>
      <c r="DS372" s="1181"/>
      <c r="DT372" s="1181"/>
      <c r="DU372" s="1182"/>
      <c r="DV372" s="200">
        <v>0</v>
      </c>
      <c r="DW372" s="907"/>
    </row>
    <row r="373" spans="1:127" s="1192" customFormat="1" ht="18" customHeight="1">
      <c r="A373" s="1190">
        <v>0</v>
      </c>
      <c r="B373" s="2875" t="s">
        <v>1023</v>
      </c>
      <c r="C373" s="2876"/>
      <c r="D373" s="2876"/>
      <c r="E373" s="2876"/>
      <c r="F373" s="2876"/>
      <c r="G373" s="2876"/>
      <c r="H373" s="2876"/>
      <c r="I373" s="2876"/>
      <c r="J373" s="2876"/>
      <c r="K373" s="2876"/>
      <c r="L373" s="2876"/>
      <c r="M373" s="2876"/>
      <c r="N373" s="2876"/>
      <c r="O373" s="2876"/>
      <c r="P373" s="2876"/>
      <c r="Q373" s="2876"/>
      <c r="R373" s="2876"/>
      <c r="S373" s="2876"/>
      <c r="T373" s="2876"/>
      <c r="U373" s="2876"/>
      <c r="V373" s="2876"/>
      <c r="W373" s="2876"/>
      <c r="X373" s="2876"/>
      <c r="Y373" s="2876"/>
      <c r="Z373" s="2876"/>
      <c r="AA373" s="2876"/>
      <c r="AB373" s="2876"/>
      <c r="AC373" s="3989"/>
      <c r="AD373" s="320"/>
      <c r="AE373" s="2885">
        <f>IF(ISTEXT(CY373),0,(CY373/CY370)*CQ368)</f>
        <v>100</v>
      </c>
      <c r="AF373" s="2886"/>
      <c r="AG373" s="2886"/>
      <c r="AH373" s="2883">
        <f>IF(ISTEXT(CY373),CY373,IF(AE373=CQ368,"chaque repas",IF(AE373=0,0,CQ368/AE373)))</f>
        <v>2.5</v>
      </c>
      <c r="AI373" s="2883"/>
      <c r="AJ373" s="2883"/>
      <c r="AK373" s="2884"/>
      <c r="AL373" s="320"/>
      <c r="AM373" s="2885">
        <f>IF(ISTEXT(DB373),0,(DB373/CY370)*CQ368)</f>
        <v>237.5</v>
      </c>
      <c r="AN373" s="2886"/>
      <c r="AO373" s="2886"/>
      <c r="AP373" s="2883">
        <f>IF(ISTEXT(DB373),DB373,IF(AM373=CQ368,"chaque repas",IF(AM373=0,0,CQ368/AM373)))</f>
        <v>1.0526315789473684</v>
      </c>
      <c r="AQ373" s="2883"/>
      <c r="AR373" s="2883"/>
      <c r="AS373" s="2884"/>
      <c r="AT373" s="320"/>
      <c r="AU373" s="2885">
        <f>IF(ISTEXT(DE373),0,(DE373/CY370)*CQ368)</f>
        <v>100</v>
      </c>
      <c r="AV373" s="2886"/>
      <c r="AW373" s="2886"/>
      <c r="AX373" s="2883">
        <f>IF(ISTEXT(DE373),DE373,IF(AU373=CQ368,"chaque repas",IF(AU373=0,0,CQ368/AU373)))</f>
        <v>2.5</v>
      </c>
      <c r="AY373" s="2883"/>
      <c r="AZ373" s="2883"/>
      <c r="BA373" s="2884"/>
      <c r="BB373" s="320"/>
      <c r="BC373" s="2885">
        <f>IF(ISTEXT(DH373),0,(DH373/CY370)*CQ368)</f>
        <v>100</v>
      </c>
      <c r="BD373" s="2886"/>
      <c r="BE373" s="2886"/>
      <c r="BF373" s="2883">
        <f>IF(ISTEXT(DH373),DH373,IF(BC373=CQ368,"chaque repas",IF(BC373=0,0,CQ368/BC373)))</f>
        <v>2.5</v>
      </c>
      <c r="BG373" s="2883"/>
      <c r="BH373" s="2883"/>
      <c r="BI373" s="2884"/>
      <c r="BJ373" s="320"/>
      <c r="BK373" s="2885">
        <f>IF(ISTEXT(DJ373),0,(DJ373/CY370)*CQ368)</f>
        <v>100</v>
      </c>
      <c r="BL373" s="2886"/>
      <c r="BM373" s="2886"/>
      <c r="BN373" s="2883">
        <f>IF(ISTEXT(DJ373),DJ373,IF(BK373=CQ368,"chaque repas",IF(BK373=0,0,CQ368/BK373)))</f>
        <v>2.5</v>
      </c>
      <c r="BO373" s="2883"/>
      <c r="BP373" s="2883"/>
      <c r="BQ373" s="2884"/>
      <c r="BR373" s="320"/>
      <c r="BS373" s="2885">
        <f>IF(ISTEXT(DK373),0,(DK373/CY370)*CQ368)</f>
        <v>100</v>
      </c>
      <c r="BT373" s="2886"/>
      <c r="BU373" s="2886"/>
      <c r="BV373" s="2883">
        <f>IF(ISTEXT(DK373),DK373,IF(BS373=CQ368,"chaque repas",IF(BS373=0,0,CQ368/BS373)))</f>
        <v>2.5</v>
      </c>
      <c r="BW373" s="2883"/>
      <c r="BX373" s="2883"/>
      <c r="BY373" s="2884"/>
      <c r="BZ373" s="320"/>
      <c r="CA373" s="2885">
        <f>IF(ISTEXT(DL373),0,(DL373/CY370)*CQ368)</f>
        <v>62.5</v>
      </c>
      <c r="CB373" s="2886"/>
      <c r="CC373" s="2886"/>
      <c r="CD373" s="2883">
        <f>IF(ISTEXT(DL373),DL373,IF(CA373=CQ368,"chaque repas",IF(CA373=0,0,CQ368/CA373)))</f>
        <v>4</v>
      </c>
      <c r="CE373" s="2883"/>
      <c r="CF373" s="2883"/>
      <c r="CG373" s="2884"/>
      <c r="CH373" s="320"/>
      <c r="CI373" s="2885">
        <f>IF(ISTEXT(DM373),0,(DM373/DM370)*CQ368)</f>
        <v>107.14285714285714</v>
      </c>
      <c r="CJ373" s="2886"/>
      <c r="CK373" s="2886"/>
      <c r="CL373" s="2883">
        <f>IF(ISTEXT(DM373),DM373,IF(CI373=CQ368,"chaque repas",IF(CI373=0,0,CQ368/CI373)))</f>
        <v>2.3333333333333335</v>
      </c>
      <c r="CM373" s="2883"/>
      <c r="CN373" s="2883"/>
      <c r="CO373" s="2884"/>
      <c r="CP373" s="320"/>
      <c r="CQ373" s="2885">
        <f>IF(ISTEXT(DN373),0,(DN373/DM370)*CQ368)</f>
        <v>71.428571428571431</v>
      </c>
      <c r="CR373" s="2886"/>
      <c r="CS373" s="2886"/>
      <c r="CT373" s="2883">
        <f>IF(ISTEXT(DN373),DN373,IF(CQ373=CQ368,"chaque repas",IF(CQ373=0,0,CQ368/CQ373)))</f>
        <v>3.5</v>
      </c>
      <c r="CU373" s="2883"/>
      <c r="CV373" s="2883"/>
      <c r="CW373" s="2884"/>
      <c r="CX373" s="320"/>
      <c r="CY373" s="2746">
        <v>8</v>
      </c>
      <c r="CZ373" s="2747"/>
      <c r="DA373" s="2748"/>
      <c r="DB373" s="2746">
        <v>19</v>
      </c>
      <c r="DC373" s="2747"/>
      <c r="DD373" s="2748"/>
      <c r="DE373" s="2746">
        <v>8</v>
      </c>
      <c r="DF373" s="2747"/>
      <c r="DG373" s="2748"/>
      <c r="DH373" s="2746">
        <v>8</v>
      </c>
      <c r="DI373" s="2748"/>
      <c r="DJ373" s="321">
        <v>8</v>
      </c>
      <c r="DK373" s="322">
        <v>8</v>
      </c>
      <c r="DL373" s="322">
        <v>5</v>
      </c>
      <c r="DM373" s="322">
        <v>12</v>
      </c>
      <c r="DN373" s="322">
        <v>8</v>
      </c>
      <c r="DO373" s="3991" t="s">
        <v>1062</v>
      </c>
      <c r="DP373" s="3992"/>
      <c r="DQ373" s="1191"/>
      <c r="DR373" s="1184" t="s">
        <v>1010</v>
      </c>
      <c r="DS373" s="1181"/>
      <c r="DT373" s="1181"/>
      <c r="DU373" s="1182"/>
      <c r="DV373" s="200">
        <v>0</v>
      </c>
      <c r="DW373" s="907"/>
    </row>
    <row r="374" spans="1:127" s="1192" customFormat="1" ht="18" customHeight="1">
      <c r="A374" s="1190">
        <v>0</v>
      </c>
      <c r="B374" s="2875" t="s">
        <v>1024</v>
      </c>
      <c r="C374" s="2876"/>
      <c r="D374" s="2876"/>
      <c r="E374" s="2876"/>
      <c r="F374" s="2876"/>
      <c r="G374" s="2876"/>
      <c r="H374" s="2876"/>
      <c r="I374" s="2876"/>
      <c r="J374" s="2876"/>
      <c r="K374" s="2876"/>
      <c r="L374" s="2876"/>
      <c r="M374" s="2876"/>
      <c r="N374" s="2876"/>
      <c r="O374" s="2876"/>
      <c r="P374" s="2876"/>
      <c r="Q374" s="2876"/>
      <c r="R374" s="2876"/>
      <c r="S374" s="2876"/>
      <c r="T374" s="2876"/>
      <c r="U374" s="2876"/>
      <c r="V374" s="2876"/>
      <c r="W374" s="2876"/>
      <c r="X374" s="2876"/>
      <c r="Y374" s="2876"/>
      <c r="Z374" s="2876"/>
      <c r="AA374" s="2876"/>
      <c r="AB374" s="2876"/>
      <c r="AC374" s="3989"/>
      <c r="AD374" s="320"/>
      <c r="AE374" s="2877">
        <f>IF(ISTEXT(CY374),0,(CY374/CY370)*CQ368)</f>
        <v>0</v>
      </c>
      <c r="AF374" s="2878"/>
      <c r="AG374" s="2878"/>
      <c r="AH374" s="2864">
        <f>IF(ISTEXT(CY374),CY374,IF(AE374=CQ368,"chaque repas",IF(AE374=0,0,CQ368/AE374)))</f>
        <v>0</v>
      </c>
      <c r="AI374" s="2864"/>
      <c r="AJ374" s="2864"/>
      <c r="AK374" s="2865"/>
      <c r="AL374" s="320"/>
      <c r="AM374" s="2877">
        <f>IF(ISTEXT(DB374),0,(DB374/CY370)*CQ368)</f>
        <v>0</v>
      </c>
      <c r="AN374" s="2878"/>
      <c r="AO374" s="2878"/>
      <c r="AP374" s="2864">
        <f>IF(ISTEXT(DB374),DB374,IF(AM374=CQ368,"chaque repas",IF(AM374=0,0,CQ368/AM374)))</f>
        <v>0</v>
      </c>
      <c r="AQ374" s="2864"/>
      <c r="AR374" s="2864"/>
      <c r="AS374" s="2865"/>
      <c r="AT374" s="320"/>
      <c r="AU374" s="2877">
        <f>IF(ISTEXT(DE374),0,(DE374/CY370)*CQ368)</f>
        <v>0</v>
      </c>
      <c r="AV374" s="2878"/>
      <c r="AW374" s="2878"/>
      <c r="AX374" s="2864">
        <f>IF(ISTEXT(DE374),DE374,IF(AU374=CQ368,"chaque repas",IF(AU374=0,0,CQ368/AU374)))</f>
        <v>0</v>
      </c>
      <c r="AY374" s="2864"/>
      <c r="AZ374" s="2864"/>
      <c r="BA374" s="2865"/>
      <c r="BB374" s="320"/>
      <c r="BC374" s="2877">
        <f>IF(ISTEXT(DH374),0,(DH374/CY370)*CQ368)</f>
        <v>0</v>
      </c>
      <c r="BD374" s="2878"/>
      <c r="BE374" s="2878"/>
      <c r="BF374" s="2864">
        <f>IF(ISTEXT(DH374),DH374,IF(BC374=CQ368,"chaque repas",IF(BC374=0,0,CQ368/BC374)))</f>
        <v>0</v>
      </c>
      <c r="BG374" s="2864"/>
      <c r="BH374" s="2864"/>
      <c r="BI374" s="2865"/>
      <c r="BJ374" s="320"/>
      <c r="BK374" s="2877">
        <f>IF(ISTEXT(DJ374),0,(DJ374/CY370)*CQ368)</f>
        <v>0</v>
      </c>
      <c r="BL374" s="2878"/>
      <c r="BM374" s="2878"/>
      <c r="BN374" s="2864">
        <f>IF(ISTEXT(DJ374),DJ374,IF(BK374=CQ368,"chaque repas",IF(BK374=0,0,CQ368/BK374)))</f>
        <v>0</v>
      </c>
      <c r="BO374" s="2864"/>
      <c r="BP374" s="2864"/>
      <c r="BQ374" s="2865"/>
      <c r="BR374" s="320"/>
      <c r="BS374" s="2877">
        <f>IF(ISTEXT(DK374),0,(DK374/CY370)*CQ368)</f>
        <v>0</v>
      </c>
      <c r="BT374" s="2878"/>
      <c r="BU374" s="2878"/>
      <c r="BV374" s="2864" t="str">
        <f>IF(ISTEXT(DK374),DK374,IF(BS374=CQ368,"chaque repas",IF(BS374=0,0,CQ368/BS374)))</f>
        <v>Chaque jour</v>
      </c>
      <c r="BW374" s="2864"/>
      <c r="BX374" s="2864"/>
      <c r="BY374" s="2865"/>
      <c r="BZ374" s="320"/>
      <c r="CA374" s="2877">
        <f>IF(ISTEXT(DL374),0,(DL374/CY370)*CQ368)</f>
        <v>0</v>
      </c>
      <c r="CB374" s="2878"/>
      <c r="CC374" s="2878"/>
      <c r="CD374" s="2864" t="str">
        <f>IF(ISTEXT(DL374),DL374,IF(CA374=CQ368,"chaque repas",IF(CA374=0,0,CQ368/CA374)))</f>
        <v>Chaque jour</v>
      </c>
      <c r="CE374" s="2864"/>
      <c r="CF374" s="2864"/>
      <c r="CG374" s="2865"/>
      <c r="CH374" s="320"/>
      <c r="CI374" s="2877">
        <f>IF(ISTEXT(DM374),0,(DM374/DM370)*CQ368)</f>
        <v>0</v>
      </c>
      <c r="CJ374" s="2878"/>
      <c r="CK374" s="2878"/>
      <c r="CL374" s="2864" t="str">
        <f>IF(ISTEXT(DM374),DM374,IF(CI374=CQ368,"chaque repas",IF(CI374=0,0,CQ368/CI374)))</f>
        <v>Chaque jour</v>
      </c>
      <c r="CM374" s="2864"/>
      <c r="CN374" s="2864"/>
      <c r="CO374" s="2865"/>
      <c r="CP374" s="320"/>
      <c r="CQ374" s="2877">
        <f>IF(ISTEXT(DN374),0,(DN374/DM370)*CQ368)</f>
        <v>0</v>
      </c>
      <c r="CR374" s="2878"/>
      <c r="CS374" s="2878"/>
      <c r="CT374" s="2864" t="str">
        <f>IF(ISTEXT(DN374),DN374,IF(CQ374=CQ368,"chaque repas",IF(CQ374=0,0,CQ368/CQ374)))</f>
        <v>Chaque jour</v>
      </c>
      <c r="CU374" s="2864"/>
      <c r="CV374" s="2864"/>
      <c r="CW374" s="2865"/>
      <c r="CX374" s="320"/>
      <c r="CY374" s="2879"/>
      <c r="CZ374" s="2880"/>
      <c r="DA374" s="2881"/>
      <c r="DB374" s="2879"/>
      <c r="DC374" s="2880"/>
      <c r="DD374" s="2881"/>
      <c r="DE374" s="2879"/>
      <c r="DF374" s="2880"/>
      <c r="DG374" s="2881"/>
      <c r="DH374" s="2879"/>
      <c r="DI374" s="2881"/>
      <c r="DJ374" s="324"/>
      <c r="DK374" s="324" t="s">
        <v>1025</v>
      </c>
      <c r="DL374" s="324" t="s">
        <v>1025</v>
      </c>
      <c r="DM374" s="324" t="s">
        <v>1025</v>
      </c>
      <c r="DN374" s="324" t="s">
        <v>1025</v>
      </c>
      <c r="DO374" s="3993"/>
      <c r="DP374" s="3994"/>
      <c r="DQ374" s="1191"/>
      <c r="DR374" s="1193" t="s">
        <v>1011</v>
      </c>
      <c r="DS374" s="1181"/>
      <c r="DT374" s="1181"/>
      <c r="DU374" s="1182"/>
      <c r="DV374" s="200">
        <v>0</v>
      </c>
      <c r="DW374" s="907"/>
    </row>
    <row r="375" spans="1:127" s="1192" customFormat="1" ht="18" customHeight="1">
      <c r="A375" s="1190">
        <v>0</v>
      </c>
      <c r="B375" s="3997" t="s">
        <v>1031</v>
      </c>
      <c r="C375" s="3998"/>
      <c r="D375" s="3998"/>
      <c r="E375" s="3998"/>
      <c r="F375" s="3998"/>
      <c r="G375" s="3998"/>
      <c r="H375" s="3998"/>
      <c r="I375" s="3998"/>
      <c r="J375" s="3998"/>
      <c r="K375" s="3998"/>
      <c r="L375" s="3998"/>
      <c r="M375" s="3998"/>
      <c r="N375" s="3998"/>
      <c r="O375" s="3998"/>
      <c r="P375" s="3998"/>
      <c r="Q375" s="3998"/>
      <c r="R375" s="3998"/>
      <c r="S375" s="3998"/>
      <c r="T375" s="3998"/>
      <c r="U375" s="3998"/>
      <c r="V375" s="3998"/>
      <c r="W375" s="3998"/>
      <c r="X375" s="3998"/>
      <c r="Y375" s="3998"/>
      <c r="Z375" s="3998"/>
      <c r="AA375" s="3998"/>
      <c r="AB375" s="3998"/>
      <c r="AC375" s="3999"/>
      <c r="AD375" s="325"/>
      <c r="AE375" s="4000">
        <f>IF(ISTEXT(CY375),0,(CY375/CY370)*CQ368)</f>
        <v>0</v>
      </c>
      <c r="AF375" s="4001"/>
      <c r="AG375" s="4001"/>
      <c r="AH375" s="4002" t="str">
        <f>IF(ISTEXT(CY375),CY375,IF(AE375=CQ368,"chaque repas",IF(AE375=0,0,CQ368/AE375)))</f>
        <v>10</v>
      </c>
      <c r="AI375" s="4002"/>
      <c r="AJ375" s="4002"/>
      <c r="AK375" s="4003"/>
      <c r="AL375" s="325"/>
      <c r="AM375" s="4000">
        <f>IF(ISTEXT(DB375),0,(DB375/CY370)*CQ368)</f>
        <v>0</v>
      </c>
      <c r="AN375" s="4001"/>
      <c r="AO375" s="4001"/>
      <c r="AP375" s="4002" t="str">
        <f>IF(ISTEXT(DB375),DB375,IF(AM375=CQ368,"chaque repas",IF(AM375=0,0,CQ368/AM375)))</f>
        <v>20</v>
      </c>
      <c r="AQ375" s="4002"/>
      <c r="AR375" s="4002"/>
      <c r="AS375" s="4003"/>
      <c r="AT375" s="325"/>
      <c r="AU375" s="4000">
        <f>IF(ISTEXT(DE375),0,(DE375/CY370)*CQ368)</f>
        <v>125</v>
      </c>
      <c r="AV375" s="4001"/>
      <c r="AW375" s="4001"/>
      <c r="AX375" s="4002">
        <f>IF(ISTEXT(DE375),DE375,IF(AU375=CQ368,"chaque repas",IF(AU375=0,0,CQ368/AU375)))</f>
        <v>2</v>
      </c>
      <c r="AY375" s="4002"/>
      <c r="AZ375" s="4002"/>
      <c r="BA375" s="4003"/>
      <c r="BB375" s="325"/>
      <c r="BC375" s="4000">
        <f>IF(ISTEXT(DH375),0,(DH375/CY370)*CQ368)</f>
        <v>0</v>
      </c>
      <c r="BD375" s="4001"/>
      <c r="BE375" s="4001"/>
      <c r="BF375" s="4002" t="str">
        <f>IF(ISTEXT(DH375),DH375,IF(BC375=CQ368,"chaque repas",IF(BC375=0,0,CQ368/BC375)))</f>
        <v>10</v>
      </c>
      <c r="BG375" s="4002"/>
      <c r="BH375" s="4002"/>
      <c r="BI375" s="4003"/>
      <c r="BJ375" s="325"/>
      <c r="BK375" s="4000">
        <f>IF(ISTEXT(DJ375),0,(DJ375/CY370)*CQ368)</f>
        <v>87.5</v>
      </c>
      <c r="BL375" s="4001"/>
      <c r="BM375" s="4001"/>
      <c r="BN375" s="4002">
        <f>IF(ISTEXT(DJ375),DJ375,IF(BK375=CQ368,"chaque repas",IF(BK375=0,0,CQ368/BK375)))</f>
        <v>2.8571428571428572</v>
      </c>
      <c r="BO375" s="4002"/>
      <c r="BP375" s="4002"/>
      <c r="BQ375" s="4003"/>
      <c r="BR375" s="325"/>
      <c r="BS375" s="4000">
        <f>IF(ISTEXT(DK375),0,(DK375/CY370)*CQ368)</f>
        <v>62.5</v>
      </c>
      <c r="BT375" s="4001"/>
      <c r="BU375" s="4001"/>
      <c r="BV375" s="4002">
        <f>IF(ISTEXT(DK375),DK375,IF(BS375=CQ368,"chaque repas",IF(BS375=0,0,CQ368/BS375)))</f>
        <v>4</v>
      </c>
      <c r="BW375" s="4002"/>
      <c r="BX375" s="4002"/>
      <c r="BY375" s="4003"/>
      <c r="BZ375" s="325"/>
      <c r="CA375" s="4000">
        <f>IF(ISTEXT(DL375),0,(DL375/CY370)*CQ368)</f>
        <v>62.5</v>
      </c>
      <c r="CB375" s="4001"/>
      <c r="CC375" s="4001"/>
      <c r="CD375" s="4002">
        <f>IF(ISTEXT(DL375),DL375,IF(CA375=CQ368,"chaque repas",IF(CA375=0,0,CQ368/CA375)))</f>
        <v>4</v>
      </c>
      <c r="CE375" s="4002"/>
      <c r="CF375" s="4002"/>
      <c r="CG375" s="4003"/>
      <c r="CH375" s="325"/>
      <c r="CI375" s="4000">
        <f>IF(ISTEXT(DM375),0,(DM375/DM370)*CQ368)</f>
        <v>62.5</v>
      </c>
      <c r="CJ375" s="4001"/>
      <c r="CK375" s="4001"/>
      <c r="CL375" s="4002">
        <f>IF(ISTEXT(DM375),DM375,IF(CI375=CQ368,"chaque repas",IF(CI375=0,0,CQ368/CI375)))</f>
        <v>4</v>
      </c>
      <c r="CM375" s="4002"/>
      <c r="CN375" s="4002"/>
      <c r="CO375" s="4011"/>
      <c r="CP375" s="325"/>
      <c r="CQ375" s="4000">
        <f>IF(ISTEXT(DN375),0,(DN375/DM370)*CQ368)</f>
        <v>62.5</v>
      </c>
      <c r="CR375" s="4001"/>
      <c r="CS375" s="4001"/>
      <c r="CT375" s="4002">
        <f>IF(ISTEXT(DN375),DN375,IF(CQ375=CQ368,"chaque repas",IF(CQ375=0,0,CQ368/CQ375)))</f>
        <v>4</v>
      </c>
      <c r="CU375" s="4002"/>
      <c r="CV375" s="4002"/>
      <c r="CW375" s="4003"/>
      <c r="CX375" s="325"/>
      <c r="CY375" s="4006" t="s">
        <v>323</v>
      </c>
      <c r="CZ375" s="4007"/>
      <c r="DA375" s="4008"/>
      <c r="DB375" s="4006" t="s">
        <v>276</v>
      </c>
      <c r="DC375" s="4007"/>
      <c r="DD375" s="4008"/>
      <c r="DE375" s="2719">
        <v>10</v>
      </c>
      <c r="DF375" s="2730"/>
      <c r="DG375" s="2720"/>
      <c r="DH375" s="4006" t="s">
        <v>323</v>
      </c>
      <c r="DI375" s="4008"/>
      <c r="DJ375" s="334">
        <v>7</v>
      </c>
      <c r="DK375" s="334">
        <v>5</v>
      </c>
      <c r="DL375" s="334">
        <v>5</v>
      </c>
      <c r="DM375" s="334">
        <v>7</v>
      </c>
      <c r="DN375" s="334">
        <v>7</v>
      </c>
      <c r="DO375" s="3995"/>
      <c r="DP375" s="3996"/>
      <c r="DQ375" s="1191"/>
      <c r="DR375" s="1193" t="s">
        <v>1026</v>
      </c>
      <c r="DS375" s="1181"/>
      <c r="DT375" s="1181"/>
      <c r="DU375" s="1182"/>
      <c r="DV375" s="200">
        <v>0</v>
      </c>
      <c r="DW375" s="907"/>
    </row>
    <row r="376" spans="1:127" s="1192" customFormat="1" ht="18" customHeight="1">
      <c r="A376" s="1190">
        <v>0</v>
      </c>
      <c r="B376" s="2800" t="s">
        <v>1037</v>
      </c>
      <c r="C376" s="2801"/>
      <c r="D376" s="2801"/>
      <c r="E376" s="2801"/>
      <c r="F376" s="2801"/>
      <c r="G376" s="2801"/>
      <c r="H376" s="2801"/>
      <c r="I376" s="2801"/>
      <c r="J376" s="2801"/>
      <c r="K376" s="2801"/>
      <c r="L376" s="2801"/>
      <c r="M376" s="2801"/>
      <c r="N376" s="2801"/>
      <c r="O376" s="2801"/>
      <c r="P376" s="2801"/>
      <c r="Q376" s="2801"/>
      <c r="R376" s="2801"/>
      <c r="S376" s="2801"/>
      <c r="T376" s="2801"/>
      <c r="U376" s="2801"/>
      <c r="V376" s="2801"/>
      <c r="W376" s="2801"/>
      <c r="X376" s="2801"/>
      <c r="Y376" s="2801"/>
      <c r="Z376" s="2801"/>
      <c r="AA376" s="2801"/>
      <c r="AB376" s="2801"/>
      <c r="AC376" s="4009"/>
      <c r="AD376" s="343"/>
      <c r="AE376" s="2776">
        <f>IF(ISTEXT(CY376),0,(CY376/CY370)*CQ368)</f>
        <v>37.5</v>
      </c>
      <c r="AF376" s="2777"/>
      <c r="AG376" s="2777"/>
      <c r="AH376" s="2774">
        <f>IF(ISTEXT(CY376),CY376,IF(AE376=CQ368,"chaque repas",IF(AE376=0,0,CQ368/AE376)))</f>
        <v>6.666666666666667</v>
      </c>
      <c r="AI376" s="2774"/>
      <c r="AJ376" s="2774"/>
      <c r="AK376" s="4004"/>
      <c r="AL376" s="343"/>
      <c r="AM376" s="2776">
        <f>IF(ISTEXT(DB376),0,(DB376/CY370)*CQ368)</f>
        <v>0</v>
      </c>
      <c r="AN376" s="2777"/>
      <c r="AO376" s="2777"/>
      <c r="AP376" s="2774">
        <f>IF(ISTEXT(DB376),DB376,IF(AM376=CQ368,"chaque repas",IF(AM376=0,0,CQ368/AM376)))</f>
        <v>0</v>
      </c>
      <c r="AQ376" s="2774"/>
      <c r="AR376" s="2774"/>
      <c r="AS376" s="4004"/>
      <c r="AT376" s="343"/>
      <c r="AU376" s="2776">
        <f>IF(ISTEXT(DE376),0,(DE376/CY370)*CQ368)</f>
        <v>0</v>
      </c>
      <c r="AV376" s="2777"/>
      <c r="AW376" s="2777"/>
      <c r="AX376" s="2774">
        <f>IF(ISTEXT(DE376),DE376,IF(AU376=CQ368,"chaque repas",IF(AU376=0,0,CQ368/AU376)))</f>
        <v>0</v>
      </c>
      <c r="AY376" s="2774"/>
      <c r="AZ376" s="2774"/>
      <c r="BA376" s="4004"/>
      <c r="BB376" s="343"/>
      <c r="BC376" s="2776">
        <f>IF(ISTEXT(DH376),0,(DH376/CY370)*CQ368)</f>
        <v>0</v>
      </c>
      <c r="BD376" s="2777"/>
      <c r="BE376" s="2777"/>
      <c r="BF376" s="2774">
        <f>IF(ISTEXT(DH376),DH376,IF(BC376=CQ368,"chaque repas",IF(BC376=0,0,CQ368/BC376)))</f>
        <v>0</v>
      </c>
      <c r="BG376" s="2774"/>
      <c r="BH376" s="2774"/>
      <c r="BI376" s="4004"/>
      <c r="BJ376" s="343"/>
      <c r="BK376" s="2776">
        <f>IF(ISTEXT(DJ376),0,(DJ376/CY370)*CQ368)</f>
        <v>0</v>
      </c>
      <c r="BL376" s="2777"/>
      <c r="BM376" s="2777"/>
      <c r="BN376" s="2774">
        <f>IF(ISTEXT(DJ376),DJ376,IF(BK376=CQ368,"chaque repas",IF(BK376=0,0,CQ368/BK376)))</f>
        <v>0</v>
      </c>
      <c r="BO376" s="2774"/>
      <c r="BP376" s="2774"/>
      <c r="BQ376" s="4004"/>
      <c r="BR376" s="343"/>
      <c r="BS376" s="2776">
        <f>IF(ISTEXT(DK376),0,(DK376/CY370)*CQ368)</f>
        <v>0</v>
      </c>
      <c r="BT376" s="2777"/>
      <c r="BU376" s="2777"/>
      <c r="BV376" s="2774">
        <f>IF(ISTEXT(DK376),DK376,IF(BS376=CQ368,"chaque repas",IF(BS376=0,0,CQ368/BS376)))</f>
        <v>0</v>
      </c>
      <c r="BW376" s="2774"/>
      <c r="BX376" s="2774"/>
      <c r="BY376" s="4004"/>
      <c r="BZ376" s="343"/>
      <c r="CA376" s="2776">
        <f>IF(ISTEXT(DL376),0,(DL376/CY370)*CQ368)</f>
        <v>0</v>
      </c>
      <c r="CB376" s="2777"/>
      <c r="CC376" s="2777"/>
      <c r="CD376" s="2774">
        <f>IF(ISTEXT(DL376),DL376,IF(CA376=CQ368,"chaque repas",IF(CA376=0,0,CQ368/CA376)))</f>
        <v>0</v>
      </c>
      <c r="CE376" s="2774"/>
      <c r="CF376" s="2774"/>
      <c r="CG376" s="4004"/>
      <c r="CH376" s="343"/>
      <c r="CI376" s="2776">
        <f>IF(ISTEXT(DM376),0,(DM376/DM370)*CQ368)</f>
        <v>0</v>
      </c>
      <c r="CJ376" s="2777"/>
      <c r="CK376" s="2777"/>
      <c r="CL376" s="2774">
        <f>IF(ISTEXT(DM376),DM376,IF(CI376=CQ368,"chaque repas",IF(CI376=0,0,CQ368/CI376)))</f>
        <v>0</v>
      </c>
      <c r="CM376" s="2774"/>
      <c r="CN376" s="2774"/>
      <c r="CO376" s="4004"/>
      <c r="CP376" s="343"/>
      <c r="CQ376" s="2776">
        <f>IF(ISTEXT(DN376),0,(DN376/DM370)*CQ368)</f>
        <v>0</v>
      </c>
      <c r="CR376" s="2777"/>
      <c r="CS376" s="2777"/>
      <c r="CT376" s="2774">
        <f>IF(ISTEXT(DN376),DN376,IF(CQ376=CQ368,"chaque repas",IF(CQ376=0,0,CQ368/CQ376)))</f>
        <v>0</v>
      </c>
      <c r="CU376" s="2774"/>
      <c r="CV376" s="2774"/>
      <c r="CW376" s="4004"/>
      <c r="CX376" s="343"/>
      <c r="CY376" s="2695">
        <v>3</v>
      </c>
      <c r="CZ376" s="2696"/>
      <c r="DA376" s="2697"/>
      <c r="DB376" s="2628"/>
      <c r="DC376" s="2675"/>
      <c r="DD376" s="2629"/>
      <c r="DE376" s="2628"/>
      <c r="DF376" s="2675"/>
      <c r="DG376" s="2629"/>
      <c r="DH376" s="2628"/>
      <c r="DI376" s="2629"/>
      <c r="DJ376" s="2670"/>
      <c r="DK376" s="2670"/>
      <c r="DL376" s="2670"/>
      <c r="DM376" s="2670"/>
      <c r="DN376" s="2670"/>
      <c r="DO376" s="4013" t="s">
        <v>978</v>
      </c>
      <c r="DP376" s="4014"/>
      <c r="DQ376" s="1191"/>
      <c r="DR376" s="1193" t="s">
        <v>1028</v>
      </c>
      <c r="DS376" s="1181"/>
      <c r="DT376" s="1181"/>
      <c r="DU376" s="1182"/>
      <c r="DV376" s="200">
        <v>0</v>
      </c>
      <c r="DW376" s="907"/>
    </row>
    <row r="377" spans="1:127" s="1192" customFormat="1" ht="18" customHeight="1">
      <c r="A377" s="1190">
        <v>0</v>
      </c>
      <c r="B377" s="2802"/>
      <c r="C377" s="2803"/>
      <c r="D377" s="2803"/>
      <c r="E377" s="2803"/>
      <c r="F377" s="2803"/>
      <c r="G377" s="2803"/>
      <c r="H377" s="2803"/>
      <c r="I377" s="2803"/>
      <c r="J377" s="2803"/>
      <c r="K377" s="2803"/>
      <c r="L377" s="2803"/>
      <c r="M377" s="2803"/>
      <c r="N377" s="2803"/>
      <c r="O377" s="2803"/>
      <c r="P377" s="2803"/>
      <c r="Q377" s="2803"/>
      <c r="R377" s="2803"/>
      <c r="S377" s="2803"/>
      <c r="T377" s="2803"/>
      <c r="U377" s="2803"/>
      <c r="V377" s="2803"/>
      <c r="W377" s="2803"/>
      <c r="X377" s="2803"/>
      <c r="Y377" s="2803"/>
      <c r="Z377" s="2803"/>
      <c r="AA377" s="2803"/>
      <c r="AB377" s="2803"/>
      <c r="AC377" s="4010"/>
      <c r="AD377" s="343"/>
      <c r="AE377" s="2778"/>
      <c r="AF377" s="2779"/>
      <c r="AG377" s="2779"/>
      <c r="AH377" s="2775"/>
      <c r="AI377" s="2775"/>
      <c r="AJ377" s="2775"/>
      <c r="AK377" s="4005"/>
      <c r="AL377" s="343"/>
      <c r="AM377" s="2778"/>
      <c r="AN377" s="2779"/>
      <c r="AO377" s="2779"/>
      <c r="AP377" s="2775"/>
      <c r="AQ377" s="2775"/>
      <c r="AR377" s="2775"/>
      <c r="AS377" s="4005"/>
      <c r="AT377" s="343"/>
      <c r="AU377" s="2778"/>
      <c r="AV377" s="2779"/>
      <c r="AW377" s="2779"/>
      <c r="AX377" s="2775"/>
      <c r="AY377" s="2775"/>
      <c r="AZ377" s="2775"/>
      <c r="BA377" s="4005"/>
      <c r="BB377" s="343"/>
      <c r="BC377" s="2778"/>
      <c r="BD377" s="2779"/>
      <c r="BE377" s="2779"/>
      <c r="BF377" s="2775"/>
      <c r="BG377" s="2775"/>
      <c r="BH377" s="2775"/>
      <c r="BI377" s="4005"/>
      <c r="BJ377" s="343"/>
      <c r="BK377" s="2778"/>
      <c r="BL377" s="2779"/>
      <c r="BM377" s="2779"/>
      <c r="BN377" s="2775"/>
      <c r="BO377" s="2775"/>
      <c r="BP377" s="2775"/>
      <c r="BQ377" s="4005"/>
      <c r="BR377" s="343"/>
      <c r="BS377" s="2778"/>
      <c r="BT377" s="2779"/>
      <c r="BU377" s="2779"/>
      <c r="BV377" s="2775"/>
      <c r="BW377" s="2775"/>
      <c r="BX377" s="2775"/>
      <c r="BY377" s="4005"/>
      <c r="BZ377" s="343"/>
      <c r="CA377" s="2778"/>
      <c r="CB377" s="2779"/>
      <c r="CC377" s="2779"/>
      <c r="CD377" s="2775"/>
      <c r="CE377" s="2775"/>
      <c r="CF377" s="2775"/>
      <c r="CG377" s="4005"/>
      <c r="CH377" s="343"/>
      <c r="CI377" s="2778"/>
      <c r="CJ377" s="2779"/>
      <c r="CK377" s="2779"/>
      <c r="CL377" s="2775"/>
      <c r="CM377" s="2775"/>
      <c r="CN377" s="2775"/>
      <c r="CO377" s="4005"/>
      <c r="CP377" s="343"/>
      <c r="CQ377" s="2778"/>
      <c r="CR377" s="2779"/>
      <c r="CS377" s="2779"/>
      <c r="CT377" s="2775"/>
      <c r="CU377" s="2775"/>
      <c r="CV377" s="2775"/>
      <c r="CW377" s="4005"/>
      <c r="CX377" s="343"/>
      <c r="CY377" s="2690"/>
      <c r="CZ377" s="2691"/>
      <c r="DA377" s="2692"/>
      <c r="DB377" s="2632"/>
      <c r="DC377" s="2677"/>
      <c r="DD377" s="2633"/>
      <c r="DE377" s="2632"/>
      <c r="DF377" s="2677"/>
      <c r="DG377" s="2633"/>
      <c r="DH377" s="2632"/>
      <c r="DI377" s="2633"/>
      <c r="DJ377" s="2672"/>
      <c r="DK377" s="2672"/>
      <c r="DL377" s="2672"/>
      <c r="DM377" s="2672"/>
      <c r="DN377" s="2672"/>
      <c r="DO377" s="4015"/>
      <c r="DP377" s="4016"/>
      <c r="DQ377" s="1191"/>
      <c r="DR377" s="330">
        <v>3.5</v>
      </c>
      <c r="DS377" s="1180" t="s">
        <v>1030</v>
      </c>
      <c r="DT377" s="1181"/>
      <c r="DU377" s="1182"/>
      <c r="DV377" s="200">
        <v>0</v>
      </c>
      <c r="DW377" s="907"/>
    </row>
    <row r="378" spans="1:127" s="1192" customFormat="1" ht="18" customHeight="1">
      <c r="A378" s="1190">
        <v>0</v>
      </c>
      <c r="B378" s="2714" t="s">
        <v>1045</v>
      </c>
      <c r="C378" s="2715"/>
      <c r="D378" s="2715"/>
      <c r="E378" s="2715"/>
      <c r="F378" s="2715"/>
      <c r="G378" s="2715"/>
      <c r="H378" s="2715"/>
      <c r="I378" s="2715"/>
      <c r="J378" s="2715"/>
      <c r="K378" s="2715"/>
      <c r="L378" s="2715"/>
      <c r="M378" s="2715"/>
      <c r="N378" s="2715"/>
      <c r="O378" s="2715"/>
      <c r="P378" s="2715"/>
      <c r="Q378" s="2715"/>
      <c r="R378" s="2715"/>
      <c r="S378" s="2715"/>
      <c r="T378" s="2715"/>
      <c r="U378" s="2715"/>
      <c r="V378" s="2715"/>
      <c r="W378" s="2715"/>
      <c r="X378" s="2715"/>
      <c r="Y378" s="2715"/>
      <c r="Z378" s="2715"/>
      <c r="AA378" s="2715"/>
      <c r="AB378" s="2715"/>
      <c r="AC378" s="4012"/>
      <c r="AD378" s="353"/>
      <c r="AE378" s="2701">
        <f>IF(ISTEXT(CY378),0,(CY378/CY370)*CQ368)</f>
        <v>50</v>
      </c>
      <c r="AF378" s="2702"/>
      <c r="AG378" s="2702"/>
      <c r="AH378" s="2703">
        <f>IF(ISTEXT(CY378),CY378,IF(AE378=CQ368,"chaque repas",IF(AE378=0,0,CQ368/AE378)))</f>
        <v>5</v>
      </c>
      <c r="AI378" s="2703"/>
      <c r="AJ378" s="2703"/>
      <c r="AK378" s="2686"/>
      <c r="AL378" s="353"/>
      <c r="AM378" s="2701">
        <f>IF(ISTEXT(DB378),0,(DB378/CY370)*CQ368)</f>
        <v>12.5</v>
      </c>
      <c r="AN378" s="2702"/>
      <c r="AO378" s="2702"/>
      <c r="AP378" s="2703">
        <f>IF(ISTEXT(DB378),DB378,IF(AM378=CQ368,"chaque repas",IF(AM378=0,0,CQ368/AM378)))</f>
        <v>20</v>
      </c>
      <c r="AQ378" s="2703"/>
      <c r="AR378" s="2703"/>
      <c r="AS378" s="2686"/>
      <c r="AT378" s="353"/>
      <c r="AU378" s="2701">
        <f>IF(ISTEXT(DE378),0,(DE378/CY370)*CQ368)</f>
        <v>12.5</v>
      </c>
      <c r="AV378" s="2702"/>
      <c r="AW378" s="2702"/>
      <c r="AX378" s="2703">
        <f>IF(ISTEXT(DE378),DE378,IF(AU378=CQ368,"chaque repas",IF(AU378=0,0,CQ368/AU378)))</f>
        <v>20</v>
      </c>
      <c r="AY378" s="2703"/>
      <c r="AZ378" s="2703"/>
      <c r="BA378" s="2686"/>
      <c r="BB378" s="353"/>
      <c r="BC378" s="2701">
        <f>IF(ISTEXT(DH378),0,(DH378/CY370)*CQ368)</f>
        <v>50</v>
      </c>
      <c r="BD378" s="2702"/>
      <c r="BE378" s="2702"/>
      <c r="BF378" s="2703">
        <f>IF(ISTEXT(DH378),DH378,IF(BC378=CQ368,"chaque repas",IF(BC378=0,0,CQ368/BC378)))</f>
        <v>5</v>
      </c>
      <c r="BG378" s="2703"/>
      <c r="BH378" s="2703"/>
      <c r="BI378" s="2686"/>
      <c r="BJ378" s="353"/>
      <c r="BK378" s="2701">
        <f>IF(ISTEXT(DJ378),0,(DJ378/CY370)*CQ368)</f>
        <v>25</v>
      </c>
      <c r="BL378" s="2702"/>
      <c r="BM378" s="2702"/>
      <c r="BN378" s="2703">
        <f>IF(ISTEXT(DJ378),DJ378,IF(BK378=CQ368,"chaque repas",IF(BK378=0,0,CQ368/BK378)))</f>
        <v>10</v>
      </c>
      <c r="BO378" s="2703"/>
      <c r="BP378" s="2703"/>
      <c r="BQ378" s="2686"/>
      <c r="BR378" s="353"/>
      <c r="BS378" s="2701">
        <f>IF(ISTEXT(DK378),0,(DK378/CY370)*CQ368)</f>
        <v>12.5</v>
      </c>
      <c r="BT378" s="2702"/>
      <c r="BU378" s="2702"/>
      <c r="BV378" s="2703">
        <f>IF(ISTEXT(DK378),DK378,IF(BS378=CQ368,"chaque repas",IF(BS378=0,0,CQ368/BS378)))</f>
        <v>20</v>
      </c>
      <c r="BW378" s="2703"/>
      <c r="BX378" s="2703"/>
      <c r="BY378" s="2686"/>
      <c r="BZ378" s="353"/>
      <c r="CA378" s="2701">
        <f>IF(ISTEXT(DL378),0,(DL378/CY370)*CQ368)</f>
        <v>12.5</v>
      </c>
      <c r="CB378" s="2702"/>
      <c r="CC378" s="2702"/>
      <c r="CD378" s="2703">
        <f>IF(ISTEXT(DL378),DL378,IF(CA378=CQ368,"chaque repas",IF(CA378=0,0,CQ368/CA378)))</f>
        <v>20</v>
      </c>
      <c r="CE378" s="2703"/>
      <c r="CF378" s="2703"/>
      <c r="CG378" s="2686"/>
      <c r="CH378" s="353"/>
      <c r="CI378" s="2701">
        <f>IF(ISTEXT(DM378),0,(DM378/DM370)*CQ368)</f>
        <v>17.857142857142858</v>
      </c>
      <c r="CJ378" s="2702"/>
      <c r="CK378" s="2702"/>
      <c r="CL378" s="2703">
        <f>IF(ISTEXT(DM378),DM378,IF(CI378=CQ368,"chaque repas",IF(CI378=0,0,CQ368/CI378)))</f>
        <v>14</v>
      </c>
      <c r="CM378" s="2703"/>
      <c r="CN378" s="2703"/>
      <c r="CO378" s="4020"/>
      <c r="CP378" s="353"/>
      <c r="CQ378" s="2701">
        <f>IF(ISTEXT(DN378),0,(DN378/DM370)*CQ368)</f>
        <v>17.857142857142858</v>
      </c>
      <c r="CR378" s="2702"/>
      <c r="CS378" s="2702"/>
      <c r="CT378" s="2703">
        <f>IF(ISTEXT(DN378),DN378,IF(CQ378=CQ368,"chaque repas",IF(CQ378=0,0,CQ368/CQ378)))</f>
        <v>14</v>
      </c>
      <c r="CU378" s="2703"/>
      <c r="CV378" s="2703"/>
      <c r="CW378" s="2686"/>
      <c r="CX378" s="353"/>
      <c r="CY378" s="2695">
        <v>4</v>
      </c>
      <c r="CZ378" s="2696"/>
      <c r="DA378" s="2697"/>
      <c r="DB378" s="2695">
        <v>1</v>
      </c>
      <c r="DC378" s="2696"/>
      <c r="DD378" s="2697"/>
      <c r="DE378" s="2695">
        <v>1</v>
      </c>
      <c r="DF378" s="2696"/>
      <c r="DG378" s="2697"/>
      <c r="DH378" s="2695">
        <v>4</v>
      </c>
      <c r="DI378" s="2697"/>
      <c r="DJ378" s="4019">
        <v>2</v>
      </c>
      <c r="DK378" s="4019">
        <v>1</v>
      </c>
      <c r="DL378" s="4019">
        <v>1</v>
      </c>
      <c r="DM378" s="4019">
        <v>2</v>
      </c>
      <c r="DN378" s="4019">
        <v>2</v>
      </c>
      <c r="DO378" s="4015"/>
      <c r="DP378" s="4016"/>
      <c r="DQ378" s="1191"/>
      <c r="DR378" s="1194" t="s">
        <v>986</v>
      </c>
      <c r="DS378" s="1181"/>
      <c r="DT378" s="1181"/>
      <c r="DU378" s="1182"/>
      <c r="DV378" s="200">
        <v>0</v>
      </c>
      <c r="DW378" s="907"/>
    </row>
    <row r="379" spans="1:127" s="1192" customFormat="1" ht="18" customHeight="1">
      <c r="A379" s="1190">
        <v>0</v>
      </c>
      <c r="B379" s="2714"/>
      <c r="C379" s="2715"/>
      <c r="D379" s="2715"/>
      <c r="E379" s="2715"/>
      <c r="F379" s="2715"/>
      <c r="G379" s="2715"/>
      <c r="H379" s="2715"/>
      <c r="I379" s="2715"/>
      <c r="J379" s="2715"/>
      <c r="K379" s="2715"/>
      <c r="L379" s="2715"/>
      <c r="M379" s="2715"/>
      <c r="N379" s="2715"/>
      <c r="O379" s="2715"/>
      <c r="P379" s="2715"/>
      <c r="Q379" s="2715"/>
      <c r="R379" s="2715"/>
      <c r="S379" s="2715"/>
      <c r="T379" s="2715"/>
      <c r="U379" s="2715"/>
      <c r="V379" s="2715"/>
      <c r="W379" s="2715"/>
      <c r="X379" s="2715"/>
      <c r="Y379" s="2715"/>
      <c r="Z379" s="2715"/>
      <c r="AA379" s="2715"/>
      <c r="AB379" s="2715"/>
      <c r="AC379" s="4012"/>
      <c r="AD379" s="353"/>
      <c r="AE379" s="2701"/>
      <c r="AF379" s="2702"/>
      <c r="AG379" s="2702"/>
      <c r="AH379" s="2703"/>
      <c r="AI379" s="2703"/>
      <c r="AJ379" s="2703"/>
      <c r="AK379" s="2686"/>
      <c r="AL379" s="353"/>
      <c r="AM379" s="2701"/>
      <c r="AN379" s="2702"/>
      <c r="AO379" s="2702"/>
      <c r="AP379" s="2703"/>
      <c r="AQ379" s="2703"/>
      <c r="AR379" s="2703"/>
      <c r="AS379" s="2686"/>
      <c r="AT379" s="353"/>
      <c r="AU379" s="2701"/>
      <c r="AV379" s="2702"/>
      <c r="AW379" s="2702"/>
      <c r="AX379" s="2703"/>
      <c r="AY379" s="2703"/>
      <c r="AZ379" s="2703"/>
      <c r="BA379" s="2686"/>
      <c r="BB379" s="353"/>
      <c r="BC379" s="2701"/>
      <c r="BD379" s="2702"/>
      <c r="BE379" s="2702"/>
      <c r="BF379" s="2703"/>
      <c r="BG379" s="2703"/>
      <c r="BH379" s="2703"/>
      <c r="BI379" s="2686"/>
      <c r="BJ379" s="353"/>
      <c r="BK379" s="2701"/>
      <c r="BL379" s="2702"/>
      <c r="BM379" s="2702"/>
      <c r="BN379" s="2703"/>
      <c r="BO379" s="2703"/>
      <c r="BP379" s="2703"/>
      <c r="BQ379" s="2686"/>
      <c r="BR379" s="353"/>
      <c r="BS379" s="2701"/>
      <c r="BT379" s="2702"/>
      <c r="BU379" s="2702"/>
      <c r="BV379" s="2703"/>
      <c r="BW379" s="2703"/>
      <c r="BX379" s="2703"/>
      <c r="BY379" s="2686"/>
      <c r="BZ379" s="353"/>
      <c r="CA379" s="2701"/>
      <c r="CB379" s="2702"/>
      <c r="CC379" s="2702"/>
      <c r="CD379" s="2703"/>
      <c r="CE379" s="2703"/>
      <c r="CF379" s="2703"/>
      <c r="CG379" s="2686"/>
      <c r="CH379" s="353"/>
      <c r="CI379" s="2701"/>
      <c r="CJ379" s="2702"/>
      <c r="CK379" s="2702"/>
      <c r="CL379" s="2703"/>
      <c r="CM379" s="2703"/>
      <c r="CN379" s="2703"/>
      <c r="CO379" s="4020"/>
      <c r="CP379" s="353"/>
      <c r="CQ379" s="2701"/>
      <c r="CR379" s="2702"/>
      <c r="CS379" s="2702"/>
      <c r="CT379" s="2703"/>
      <c r="CU379" s="2703"/>
      <c r="CV379" s="2703"/>
      <c r="CW379" s="2686"/>
      <c r="CX379" s="353"/>
      <c r="CY379" s="2690"/>
      <c r="CZ379" s="2691"/>
      <c r="DA379" s="2692"/>
      <c r="DB379" s="2690"/>
      <c r="DC379" s="2691"/>
      <c r="DD379" s="2692"/>
      <c r="DE379" s="2690"/>
      <c r="DF379" s="2691"/>
      <c r="DG379" s="2692"/>
      <c r="DH379" s="2690"/>
      <c r="DI379" s="2692"/>
      <c r="DJ379" s="2674"/>
      <c r="DK379" s="2674"/>
      <c r="DL379" s="2674"/>
      <c r="DM379" s="2674"/>
      <c r="DN379" s="2674"/>
      <c r="DO379" s="4017"/>
      <c r="DP379" s="4018"/>
      <c r="DQ379" s="1191"/>
      <c r="DR379" s="1195" t="s">
        <v>987</v>
      </c>
      <c r="DS379" s="1186"/>
      <c r="DT379" s="1186"/>
      <c r="DU379" s="1187"/>
      <c r="DV379" s="200">
        <v>0</v>
      </c>
      <c r="DW379" s="907"/>
    </row>
    <row r="380" spans="1:127" s="1192" customFormat="1" ht="18" customHeight="1">
      <c r="A380" s="1190">
        <v>0</v>
      </c>
      <c r="B380" s="2684" t="s">
        <v>1047</v>
      </c>
      <c r="C380" s="2685"/>
      <c r="D380" s="2685"/>
      <c r="E380" s="2685"/>
      <c r="F380" s="2685"/>
      <c r="G380" s="2685"/>
      <c r="H380" s="2685"/>
      <c r="I380" s="2685"/>
      <c r="J380" s="2685"/>
      <c r="K380" s="2685"/>
      <c r="L380" s="2685"/>
      <c r="M380" s="2685"/>
      <c r="N380" s="2685"/>
      <c r="O380" s="2685"/>
      <c r="P380" s="2685"/>
      <c r="Q380" s="2685"/>
      <c r="R380" s="2685"/>
      <c r="S380" s="2685"/>
      <c r="T380" s="2685"/>
      <c r="U380" s="2685"/>
      <c r="V380" s="2685"/>
      <c r="W380" s="2685"/>
      <c r="X380" s="2685"/>
      <c r="Y380" s="2685"/>
      <c r="Z380" s="2685"/>
      <c r="AA380" s="2685"/>
      <c r="AB380" s="2685"/>
      <c r="AC380" s="4029"/>
      <c r="AD380" s="354"/>
      <c r="AE380" s="2634">
        <f>IF(ISTEXT(CY380),0,(CY380/CY370)*CQ368)</f>
        <v>50</v>
      </c>
      <c r="AF380" s="2635"/>
      <c r="AG380" s="2635"/>
      <c r="AH380" s="2669">
        <f>IF(ISTEXT(CY380),CY380,IF(AE380=CQ368,"chaque repas",IF(AE380=0,0,CQ368/AE380)))</f>
        <v>5</v>
      </c>
      <c r="AI380" s="2669"/>
      <c r="AJ380" s="2669"/>
      <c r="AK380" s="2636"/>
      <c r="AL380" s="354"/>
      <c r="AM380" s="2634">
        <f>IF(ISTEXT(DB380),0,(DB380/CY370)*CQ368)</f>
        <v>0</v>
      </c>
      <c r="AN380" s="2635"/>
      <c r="AO380" s="2635"/>
      <c r="AP380" s="2669">
        <f>IF(ISTEXT(DB380),DB380,IF(AM380=CQ368,"chaque repas",IF(AM380=0,0,CQ368/AM380)))</f>
        <v>0</v>
      </c>
      <c r="AQ380" s="2669"/>
      <c r="AR380" s="2669"/>
      <c r="AS380" s="2636"/>
      <c r="AT380" s="354"/>
      <c r="AU380" s="2634">
        <f>IF(ISTEXT(DE380),0,(DE380/CY370)*CQ368)</f>
        <v>0</v>
      </c>
      <c r="AV380" s="2635"/>
      <c r="AW380" s="2635"/>
      <c r="AX380" s="2669">
        <f>IF(ISTEXT(DE380),DE380,IF(AU380=CQ368,"chaque repas",IF(AU380=0,0,CQ368/AU380)))</f>
        <v>0</v>
      </c>
      <c r="AY380" s="2669"/>
      <c r="AZ380" s="2669"/>
      <c r="BA380" s="2636"/>
      <c r="BB380" s="354"/>
      <c r="BC380" s="2634">
        <f>IF(ISTEXT(DH380),0,(DH380/CY370)*CQ368)</f>
        <v>0</v>
      </c>
      <c r="BD380" s="2635"/>
      <c r="BE380" s="2635"/>
      <c r="BF380" s="2669">
        <f>IF(ISTEXT(DH380),DH380,IF(BC380=CQ368,"chaque repas",IF(BC380=0,0,CQ368/BC380)))</f>
        <v>0</v>
      </c>
      <c r="BG380" s="2669"/>
      <c r="BH380" s="2669"/>
      <c r="BI380" s="2636"/>
      <c r="BJ380" s="354"/>
      <c r="BK380" s="2634">
        <f>IF(ISTEXT(DJ380),0,(DJ380/CY370)*CQ368)</f>
        <v>0</v>
      </c>
      <c r="BL380" s="2635"/>
      <c r="BM380" s="2635"/>
      <c r="BN380" s="2669">
        <f>IF(ISTEXT(DJ380),DJ380,IF(BK380=CQ368,"chaque repas",IF(BK380=0,0,CQ368/BK380)))</f>
        <v>0</v>
      </c>
      <c r="BO380" s="2669"/>
      <c r="BP380" s="2669"/>
      <c r="BQ380" s="2636"/>
      <c r="BR380" s="354"/>
      <c r="BS380" s="2634">
        <f>IF(ISTEXT(DK380),0,(DK380/CY370)*CQ368)</f>
        <v>0</v>
      </c>
      <c r="BT380" s="2635"/>
      <c r="BU380" s="2635"/>
      <c r="BV380" s="2669" t="str">
        <f>IF(ISTEXT(DK380),DK380,IF(BS380=CQ368,"chaque repas",IF(BS380=0,0,CQ368/BS380)))</f>
        <v>pas de limitation</v>
      </c>
      <c r="BW380" s="2669"/>
      <c r="BX380" s="2669"/>
      <c r="BY380" s="2636"/>
      <c r="BZ380" s="354"/>
      <c r="CA380" s="2634">
        <f>IF(ISTEXT(DL380),0,(DL380/CY370)*CQ368)</f>
        <v>0</v>
      </c>
      <c r="CB380" s="2635"/>
      <c r="CC380" s="2635"/>
      <c r="CD380" s="2669" t="str">
        <f>IF(ISTEXT(DL380),DL380,IF(CA380=CQ368,"chaque repas",IF(CA380=0,0,CQ368/CA380)))</f>
        <v>pas de limitation</v>
      </c>
      <c r="CE380" s="2669"/>
      <c r="CF380" s="2669"/>
      <c r="CG380" s="2636"/>
      <c r="CH380" s="354"/>
      <c r="CI380" s="2634">
        <f>IF(ISTEXT(DM380),0,(DM380/DM370)*CQ368)</f>
        <v>0</v>
      </c>
      <c r="CJ380" s="2635"/>
      <c r="CK380" s="2635"/>
      <c r="CL380" s="2669" t="str">
        <f>IF(ISTEXT(DM380),DM380,IF(CI380=CQ368,"chaque repas",IF(CI380=0,0,CQ368/CI380)))</f>
        <v>pas de limitation</v>
      </c>
      <c r="CM380" s="2669"/>
      <c r="CN380" s="2669"/>
      <c r="CO380" s="4028"/>
      <c r="CP380" s="354"/>
      <c r="CQ380" s="2634">
        <f>IF(ISTEXT(DN380),0,(DN380/DM370)*CQ368)</f>
        <v>0</v>
      </c>
      <c r="CR380" s="2635"/>
      <c r="CS380" s="2635"/>
      <c r="CT380" s="2669" t="str">
        <f>IF(ISTEXT(DN380),DN380,IF(CQ380=CQ368,"chaque repas",IF(CQ380=0,0,CQ368/CQ380)))</f>
        <v>pas de limitation</v>
      </c>
      <c r="CU380" s="2669"/>
      <c r="CV380" s="2669"/>
      <c r="CW380" s="2636"/>
      <c r="CX380" s="354"/>
      <c r="CY380" s="2695">
        <v>4</v>
      </c>
      <c r="CZ380" s="2696"/>
      <c r="DA380" s="2697"/>
      <c r="DB380" s="2628"/>
      <c r="DC380" s="2675"/>
      <c r="DD380" s="2629"/>
      <c r="DE380" s="2628"/>
      <c r="DF380" s="2675"/>
      <c r="DG380" s="2629"/>
      <c r="DH380" s="2628"/>
      <c r="DI380" s="2629"/>
      <c r="DJ380" s="2670"/>
      <c r="DK380" s="2625" t="s">
        <v>1048</v>
      </c>
      <c r="DL380" s="2625" t="s">
        <v>1048</v>
      </c>
      <c r="DM380" s="2625" t="s">
        <v>1048</v>
      </c>
      <c r="DN380" s="2625" t="s">
        <v>1048</v>
      </c>
      <c r="DO380" s="4021" t="s">
        <v>1046</v>
      </c>
      <c r="DP380" s="4022"/>
      <c r="DQ380" s="1191"/>
      <c r="DR380" s="200">
        <v>0</v>
      </c>
      <c r="DS380" s="200">
        <v>0</v>
      </c>
      <c r="DT380" s="200">
        <v>0</v>
      </c>
      <c r="DU380" s="200">
        <v>0</v>
      </c>
      <c r="DV380" s="200">
        <v>0</v>
      </c>
      <c r="DW380" s="907"/>
    </row>
    <row r="381" spans="1:127" s="1192" customFormat="1" ht="18" customHeight="1">
      <c r="A381" s="1190">
        <v>0</v>
      </c>
      <c r="B381" s="2684"/>
      <c r="C381" s="2685"/>
      <c r="D381" s="2685"/>
      <c r="E381" s="2685"/>
      <c r="F381" s="2685"/>
      <c r="G381" s="2685"/>
      <c r="H381" s="2685"/>
      <c r="I381" s="2685"/>
      <c r="J381" s="2685"/>
      <c r="K381" s="2685"/>
      <c r="L381" s="2685"/>
      <c r="M381" s="2685"/>
      <c r="N381" s="2685"/>
      <c r="O381" s="2685"/>
      <c r="P381" s="2685"/>
      <c r="Q381" s="2685"/>
      <c r="R381" s="2685"/>
      <c r="S381" s="2685"/>
      <c r="T381" s="2685"/>
      <c r="U381" s="2685"/>
      <c r="V381" s="2685"/>
      <c r="W381" s="2685"/>
      <c r="X381" s="2685"/>
      <c r="Y381" s="2685"/>
      <c r="Z381" s="2685"/>
      <c r="AA381" s="2685"/>
      <c r="AB381" s="2685"/>
      <c r="AC381" s="4029"/>
      <c r="AD381" s="354"/>
      <c r="AE381" s="2634"/>
      <c r="AF381" s="2635"/>
      <c r="AG381" s="2635"/>
      <c r="AH381" s="2669"/>
      <c r="AI381" s="2669"/>
      <c r="AJ381" s="2669"/>
      <c r="AK381" s="2636"/>
      <c r="AL381" s="354"/>
      <c r="AM381" s="2634"/>
      <c r="AN381" s="2635"/>
      <c r="AO381" s="2635"/>
      <c r="AP381" s="2669"/>
      <c r="AQ381" s="2669"/>
      <c r="AR381" s="2669"/>
      <c r="AS381" s="2636"/>
      <c r="AT381" s="354"/>
      <c r="AU381" s="2634"/>
      <c r="AV381" s="2635"/>
      <c r="AW381" s="2635"/>
      <c r="AX381" s="2669"/>
      <c r="AY381" s="2669"/>
      <c r="AZ381" s="2669"/>
      <c r="BA381" s="2636"/>
      <c r="BB381" s="354"/>
      <c r="BC381" s="2634"/>
      <c r="BD381" s="2635"/>
      <c r="BE381" s="2635"/>
      <c r="BF381" s="2669"/>
      <c r="BG381" s="2669"/>
      <c r="BH381" s="2669"/>
      <c r="BI381" s="2636"/>
      <c r="BJ381" s="354"/>
      <c r="BK381" s="2634"/>
      <c r="BL381" s="2635"/>
      <c r="BM381" s="2635"/>
      <c r="BN381" s="2669"/>
      <c r="BO381" s="2669"/>
      <c r="BP381" s="2669"/>
      <c r="BQ381" s="2636"/>
      <c r="BR381" s="354"/>
      <c r="BS381" s="2634"/>
      <c r="BT381" s="2635"/>
      <c r="BU381" s="2635"/>
      <c r="BV381" s="2669"/>
      <c r="BW381" s="2669"/>
      <c r="BX381" s="2669"/>
      <c r="BY381" s="2636"/>
      <c r="BZ381" s="354"/>
      <c r="CA381" s="2634"/>
      <c r="CB381" s="2635"/>
      <c r="CC381" s="2635"/>
      <c r="CD381" s="2669"/>
      <c r="CE381" s="2669"/>
      <c r="CF381" s="2669"/>
      <c r="CG381" s="2636"/>
      <c r="CH381" s="354"/>
      <c r="CI381" s="2634"/>
      <c r="CJ381" s="2635"/>
      <c r="CK381" s="2635"/>
      <c r="CL381" s="2669"/>
      <c r="CM381" s="2669"/>
      <c r="CN381" s="2669"/>
      <c r="CO381" s="4028"/>
      <c r="CP381" s="354"/>
      <c r="CQ381" s="2634"/>
      <c r="CR381" s="2635"/>
      <c r="CS381" s="2635"/>
      <c r="CT381" s="2669"/>
      <c r="CU381" s="2669"/>
      <c r="CV381" s="2669"/>
      <c r="CW381" s="2636"/>
      <c r="CX381" s="354"/>
      <c r="CY381" s="2698"/>
      <c r="CZ381" s="2699"/>
      <c r="DA381" s="2700"/>
      <c r="DB381" s="2630"/>
      <c r="DC381" s="2676"/>
      <c r="DD381" s="2631"/>
      <c r="DE381" s="2630"/>
      <c r="DF381" s="2676"/>
      <c r="DG381" s="2631"/>
      <c r="DH381" s="2630"/>
      <c r="DI381" s="2631"/>
      <c r="DJ381" s="2671"/>
      <c r="DK381" s="2626"/>
      <c r="DL381" s="2626"/>
      <c r="DM381" s="2626"/>
      <c r="DN381" s="2626"/>
      <c r="DO381" s="4023"/>
      <c r="DP381" s="4024"/>
      <c r="DQ381" s="1191"/>
      <c r="DR381" s="200">
        <v>0</v>
      </c>
      <c r="DS381" s="200">
        <v>0</v>
      </c>
      <c r="DT381" s="200">
        <v>0</v>
      </c>
      <c r="DU381" s="200">
        <v>0</v>
      </c>
      <c r="DV381" s="200">
        <v>0</v>
      </c>
      <c r="DW381" s="907"/>
    </row>
    <row r="382" spans="1:127" s="1192" customFormat="1" ht="36.75" customHeight="1">
      <c r="A382" s="1190">
        <v>0</v>
      </c>
      <c r="B382" s="2693" t="s">
        <v>1049</v>
      </c>
      <c r="C382" s="2694"/>
      <c r="D382" s="2694"/>
      <c r="E382" s="2694"/>
      <c r="F382" s="2694"/>
      <c r="G382" s="2694"/>
      <c r="H382" s="2694"/>
      <c r="I382" s="2694"/>
      <c r="J382" s="2694"/>
      <c r="K382" s="2694"/>
      <c r="L382" s="2694"/>
      <c r="M382" s="2694"/>
      <c r="N382" s="2694"/>
      <c r="O382" s="2694"/>
      <c r="P382" s="2694"/>
      <c r="Q382" s="2694"/>
      <c r="R382" s="2694"/>
      <c r="S382" s="2694"/>
      <c r="T382" s="2694"/>
      <c r="U382" s="2694"/>
      <c r="V382" s="2694"/>
      <c r="W382" s="2694"/>
      <c r="X382" s="2694"/>
      <c r="Y382" s="2694"/>
      <c r="Z382" s="2694"/>
      <c r="AA382" s="2694"/>
      <c r="AB382" s="2694"/>
      <c r="AC382" s="4027"/>
      <c r="AD382" s="354"/>
      <c r="AE382" s="2634"/>
      <c r="AF382" s="2635"/>
      <c r="AG382" s="2635"/>
      <c r="AH382" s="2669"/>
      <c r="AI382" s="2669"/>
      <c r="AJ382" s="2669"/>
      <c r="AK382" s="2636"/>
      <c r="AL382" s="354"/>
      <c r="AM382" s="2634"/>
      <c r="AN382" s="2635"/>
      <c r="AO382" s="2635"/>
      <c r="AP382" s="2669"/>
      <c r="AQ382" s="2669"/>
      <c r="AR382" s="2669"/>
      <c r="AS382" s="2636"/>
      <c r="AT382" s="354"/>
      <c r="AU382" s="2634"/>
      <c r="AV382" s="2635"/>
      <c r="AW382" s="2635"/>
      <c r="AX382" s="2669"/>
      <c r="AY382" s="2669"/>
      <c r="AZ382" s="2669"/>
      <c r="BA382" s="2636"/>
      <c r="BB382" s="354"/>
      <c r="BC382" s="2634"/>
      <c r="BD382" s="2635"/>
      <c r="BE382" s="2635"/>
      <c r="BF382" s="2669"/>
      <c r="BG382" s="2669"/>
      <c r="BH382" s="2669"/>
      <c r="BI382" s="2636"/>
      <c r="BJ382" s="354"/>
      <c r="BK382" s="2634"/>
      <c r="BL382" s="2635"/>
      <c r="BM382" s="2635"/>
      <c r="BN382" s="2669"/>
      <c r="BO382" s="2669"/>
      <c r="BP382" s="2669"/>
      <c r="BQ382" s="2636"/>
      <c r="BR382" s="354"/>
      <c r="BS382" s="2634"/>
      <c r="BT382" s="2635"/>
      <c r="BU382" s="2635"/>
      <c r="BV382" s="2669"/>
      <c r="BW382" s="2669"/>
      <c r="BX382" s="2669"/>
      <c r="BY382" s="2636"/>
      <c r="BZ382" s="354"/>
      <c r="CA382" s="2634"/>
      <c r="CB382" s="2635"/>
      <c r="CC382" s="2635"/>
      <c r="CD382" s="2669"/>
      <c r="CE382" s="2669"/>
      <c r="CF382" s="2669"/>
      <c r="CG382" s="2636"/>
      <c r="CH382" s="354"/>
      <c r="CI382" s="2634"/>
      <c r="CJ382" s="2635"/>
      <c r="CK382" s="2635"/>
      <c r="CL382" s="2669"/>
      <c r="CM382" s="2669"/>
      <c r="CN382" s="2669"/>
      <c r="CO382" s="4028"/>
      <c r="CP382" s="354"/>
      <c r="CQ382" s="2634"/>
      <c r="CR382" s="2635"/>
      <c r="CS382" s="2635"/>
      <c r="CT382" s="2669"/>
      <c r="CU382" s="2669"/>
      <c r="CV382" s="2669"/>
      <c r="CW382" s="2636"/>
      <c r="CX382" s="354"/>
      <c r="CY382" s="2690"/>
      <c r="CZ382" s="2691"/>
      <c r="DA382" s="2692"/>
      <c r="DB382" s="2632"/>
      <c r="DC382" s="2677"/>
      <c r="DD382" s="2633"/>
      <c r="DE382" s="2632"/>
      <c r="DF382" s="2677"/>
      <c r="DG382" s="2633"/>
      <c r="DH382" s="2632"/>
      <c r="DI382" s="2633"/>
      <c r="DJ382" s="2672"/>
      <c r="DK382" s="2627"/>
      <c r="DL382" s="2627"/>
      <c r="DM382" s="2627"/>
      <c r="DN382" s="2627"/>
      <c r="DO382" s="4025"/>
      <c r="DP382" s="4026"/>
      <c r="DQ382" s="1191"/>
      <c r="DR382" s="200">
        <v>0</v>
      </c>
      <c r="DS382" s="200">
        <v>0</v>
      </c>
      <c r="DT382" s="200">
        <v>0</v>
      </c>
      <c r="DU382" s="200">
        <v>0</v>
      </c>
      <c r="DV382" s="200">
        <v>0</v>
      </c>
      <c r="DW382" s="907"/>
    </row>
    <row r="383" spans="1:127" s="1192" customFormat="1" ht="18" customHeight="1">
      <c r="A383" s="1190">
        <v>0</v>
      </c>
      <c r="B383" s="355"/>
      <c r="C383" s="356"/>
      <c r="D383" s="356"/>
      <c r="E383" s="356"/>
      <c r="F383" s="356"/>
      <c r="G383" s="356"/>
      <c r="H383" s="356"/>
      <c r="I383" s="356"/>
      <c r="J383" s="356"/>
      <c r="K383" s="356"/>
      <c r="L383" s="356"/>
      <c r="M383" s="356"/>
      <c r="N383" s="356"/>
      <c r="O383" s="356"/>
      <c r="P383" s="356"/>
      <c r="Q383" s="356"/>
      <c r="R383" s="356"/>
      <c r="S383" s="356"/>
      <c r="T383" s="356"/>
      <c r="U383" s="356"/>
      <c r="V383" s="356"/>
      <c r="W383" s="356"/>
      <c r="X383" s="356"/>
      <c r="Y383" s="356"/>
      <c r="Z383" s="356"/>
      <c r="AA383" s="356"/>
      <c r="AB383" s="356"/>
      <c r="AC383" s="356"/>
      <c r="AD383" s="354"/>
      <c r="AE383" s="3985" t="s">
        <v>301</v>
      </c>
      <c r="AF383" s="2620"/>
      <c r="AG383" s="2620"/>
      <c r="AH383" s="2620"/>
      <c r="AI383" s="2620"/>
      <c r="AJ383" s="2620"/>
      <c r="AK383" s="4040"/>
      <c r="AL383" s="354"/>
      <c r="AM383" s="3985" t="s">
        <v>302</v>
      </c>
      <c r="AN383" s="2620"/>
      <c r="AO383" s="2620"/>
      <c r="AP383" s="2620"/>
      <c r="AQ383" s="2620"/>
      <c r="AR383" s="2620"/>
      <c r="AS383" s="4040"/>
      <c r="AT383" s="354"/>
      <c r="AU383" s="3985" t="s">
        <v>303</v>
      </c>
      <c r="AV383" s="2620"/>
      <c r="AW383" s="2620"/>
      <c r="AX383" s="2620"/>
      <c r="AY383" s="2620"/>
      <c r="AZ383" s="2620"/>
      <c r="BA383" s="4040"/>
      <c r="BB383" s="354"/>
      <c r="BC383" s="3985" t="s">
        <v>304</v>
      </c>
      <c r="BD383" s="2620"/>
      <c r="BE383" s="2620"/>
      <c r="BF383" s="2620"/>
      <c r="BG383" s="2620"/>
      <c r="BH383" s="2620"/>
      <c r="BI383" s="4040"/>
      <c r="BJ383" s="354"/>
      <c r="BK383" s="3985" t="s">
        <v>305</v>
      </c>
      <c r="BL383" s="2620"/>
      <c r="BM383" s="2620"/>
      <c r="BN383" s="2620"/>
      <c r="BO383" s="2620"/>
      <c r="BP383" s="2620"/>
      <c r="BQ383" s="4040"/>
      <c r="BR383" s="354"/>
      <c r="BS383" s="3985" t="s">
        <v>1019</v>
      </c>
      <c r="BT383" s="2620"/>
      <c r="BU383" s="2620"/>
      <c r="BV383" s="2620"/>
      <c r="BW383" s="2620"/>
      <c r="BX383" s="2620"/>
      <c r="BY383" s="4040"/>
      <c r="BZ383" s="354"/>
      <c r="CA383" s="3985" t="s">
        <v>1020</v>
      </c>
      <c r="CB383" s="2620"/>
      <c r="CC383" s="2620"/>
      <c r="CD383" s="2620"/>
      <c r="CE383" s="2620"/>
      <c r="CF383" s="2620"/>
      <c r="CG383" s="4040"/>
      <c r="CH383" s="354"/>
      <c r="CI383" s="2621" t="s">
        <v>1019</v>
      </c>
      <c r="CJ383" s="2622"/>
      <c r="CK383" s="2622"/>
      <c r="CL383" s="2622"/>
      <c r="CM383" s="2622"/>
      <c r="CN383" s="2622"/>
      <c r="CO383" s="4041"/>
      <c r="CP383" s="354"/>
      <c r="CQ383" s="4042" t="s">
        <v>1020</v>
      </c>
      <c r="CR383" s="2622"/>
      <c r="CS383" s="2622"/>
      <c r="CT383" s="2622"/>
      <c r="CU383" s="2622"/>
      <c r="CV383" s="2622"/>
      <c r="CW383" s="4041"/>
      <c r="CX383" s="354"/>
      <c r="CY383" s="4043" t="s">
        <v>301</v>
      </c>
      <c r="CZ383" s="2623"/>
      <c r="DA383" s="2623"/>
      <c r="DB383" s="2624" t="s">
        <v>302</v>
      </c>
      <c r="DC383" s="2624"/>
      <c r="DD383" s="2624"/>
      <c r="DE383" s="2623" t="s">
        <v>303</v>
      </c>
      <c r="DF383" s="2623"/>
      <c r="DG383" s="2623"/>
      <c r="DH383" s="2623" t="s">
        <v>304</v>
      </c>
      <c r="DI383" s="2623"/>
      <c r="DJ383" s="792" t="s">
        <v>305</v>
      </c>
      <c r="DK383" s="358" t="s">
        <v>1019</v>
      </c>
      <c r="DL383" s="786" t="s">
        <v>1020</v>
      </c>
      <c r="DM383" s="609" t="s">
        <v>1019</v>
      </c>
      <c r="DN383" s="787" t="s">
        <v>1020</v>
      </c>
      <c r="DO383" s="1196"/>
      <c r="DP383" s="1197"/>
      <c r="DQ383" s="1191"/>
      <c r="DR383" s="200">
        <v>0</v>
      </c>
      <c r="DS383" s="200">
        <v>0</v>
      </c>
      <c r="DT383" s="200">
        <v>0</v>
      </c>
      <c r="DU383" s="200">
        <v>0</v>
      </c>
      <c r="DV383" s="200">
        <v>0</v>
      </c>
      <c r="DW383" s="907"/>
    </row>
    <row r="384" spans="1:127" s="1192" customFormat="1" ht="18" customHeight="1">
      <c r="A384" s="1190">
        <v>0</v>
      </c>
      <c r="B384" s="290" t="s">
        <v>1005</v>
      </c>
      <c r="C384" s="364"/>
      <c r="D384" s="364"/>
      <c r="E384" s="364"/>
      <c r="F384" s="364"/>
      <c r="G384" s="364"/>
      <c r="H384" s="364"/>
      <c r="I384" s="364"/>
      <c r="J384" s="364"/>
      <c r="K384" s="364"/>
      <c r="L384" s="364"/>
      <c r="M384" s="364"/>
      <c r="N384" s="364"/>
      <c r="O384" s="364"/>
      <c r="P384" s="364"/>
      <c r="Q384" s="364"/>
      <c r="R384" s="364"/>
      <c r="S384" s="364"/>
      <c r="T384" s="364"/>
      <c r="U384" s="364"/>
      <c r="V384" s="364"/>
      <c r="W384" s="364"/>
      <c r="X384" s="364"/>
      <c r="Y384" s="364"/>
      <c r="Z384" s="364"/>
      <c r="AA384" s="364"/>
      <c r="AB384" s="364"/>
      <c r="AC384" s="364"/>
      <c r="AD384" s="610"/>
      <c r="AE384" s="802"/>
      <c r="AF384" s="802"/>
      <c r="AG384" s="802"/>
      <c r="AH384" s="802"/>
      <c r="AI384" s="802"/>
      <c r="AJ384" s="802"/>
      <c r="AK384" s="802"/>
      <c r="AL384" s="610"/>
      <c r="AM384" s="802"/>
      <c r="AN384" s="802"/>
      <c r="AO384" s="802"/>
      <c r="AP384" s="802"/>
      <c r="AQ384" s="802"/>
      <c r="AR384" s="802"/>
      <c r="AS384" s="802"/>
      <c r="AT384" s="610"/>
      <c r="AU384" s="802"/>
      <c r="AV384" s="802"/>
      <c r="AW384" s="802"/>
      <c r="AX384" s="802"/>
      <c r="AY384" s="802"/>
      <c r="AZ384" s="802"/>
      <c r="BA384" s="802"/>
      <c r="BB384" s="610"/>
      <c r="BC384" s="802"/>
      <c r="BD384" s="802"/>
      <c r="BE384" s="802"/>
      <c r="BF384" s="802"/>
      <c r="BG384" s="802"/>
      <c r="BH384" s="802"/>
      <c r="BI384" s="802"/>
      <c r="BJ384" s="610"/>
      <c r="BK384" s="802"/>
      <c r="BL384" s="802"/>
      <c r="BM384" s="802"/>
      <c r="BN384" s="802"/>
      <c r="BO384" s="802"/>
      <c r="BP384" s="802"/>
      <c r="BQ384" s="382"/>
      <c r="BR384" s="354"/>
      <c r="BS384" s="2653" t="s">
        <v>1050</v>
      </c>
      <c r="BT384" s="2654"/>
      <c r="BU384" s="2654"/>
      <c r="BV384" s="2654"/>
      <c r="BW384" s="2654"/>
      <c r="BX384" s="2654"/>
      <c r="BY384" s="2655"/>
      <c r="BZ384" s="354"/>
      <c r="CA384" s="2659" t="s">
        <v>1051</v>
      </c>
      <c r="CB384" s="2660"/>
      <c r="CC384" s="2660"/>
      <c r="CD384" s="2660"/>
      <c r="CE384" s="2660"/>
      <c r="CF384" s="2660"/>
      <c r="CG384" s="4034"/>
      <c r="CH384" s="354"/>
      <c r="CI384" s="2663" t="s">
        <v>1050</v>
      </c>
      <c r="CJ384" s="2664"/>
      <c r="CK384" s="2664"/>
      <c r="CL384" s="2664"/>
      <c r="CM384" s="2664"/>
      <c r="CN384" s="2664"/>
      <c r="CO384" s="4036"/>
      <c r="CP384" s="354"/>
      <c r="CQ384" s="4038" t="s">
        <v>1051</v>
      </c>
      <c r="CR384" s="2664"/>
      <c r="CS384" s="2664"/>
      <c r="CT384" s="2664"/>
      <c r="CU384" s="2664"/>
      <c r="CV384" s="2664"/>
      <c r="CW384" s="4036"/>
      <c r="CX384" s="354"/>
      <c r="CY384" s="802"/>
      <c r="CZ384" s="802"/>
      <c r="DA384" s="802"/>
      <c r="DB384" s="802"/>
      <c r="DC384" s="802"/>
      <c r="DD384" s="802"/>
      <c r="DE384" s="802"/>
      <c r="DF384" s="802"/>
      <c r="DG384" s="802"/>
      <c r="DH384" s="802"/>
      <c r="DI384" s="802"/>
      <c r="DJ384" s="803"/>
      <c r="DK384" s="2667" t="s">
        <v>1052</v>
      </c>
      <c r="DL384" s="2643" t="s">
        <v>1053</v>
      </c>
      <c r="DM384" s="2645" t="s">
        <v>1054</v>
      </c>
      <c r="DN384" s="2647" t="s">
        <v>1055</v>
      </c>
      <c r="DO384" s="4030"/>
      <c r="DP384" s="4031"/>
      <c r="DQ384" s="1191"/>
      <c r="DR384" s="200">
        <v>0</v>
      </c>
      <c r="DS384" s="200">
        <v>0</v>
      </c>
      <c r="DT384" s="200">
        <v>0</v>
      </c>
      <c r="DU384" s="200">
        <v>0</v>
      </c>
      <c r="DV384" s="200">
        <v>0</v>
      </c>
      <c r="DW384" s="907"/>
    </row>
    <row r="385" spans="1:127" s="1192" customFormat="1" ht="18" customHeight="1">
      <c r="A385" s="1190">
        <v>0</v>
      </c>
      <c r="B385" s="290" t="s">
        <v>295</v>
      </c>
      <c r="C385" s="364"/>
      <c r="D385" s="364"/>
      <c r="E385" s="364"/>
      <c r="F385" s="364"/>
      <c r="G385" s="364"/>
      <c r="H385" s="364"/>
      <c r="I385" s="364"/>
      <c r="J385" s="364"/>
      <c r="K385" s="364"/>
      <c r="L385" s="364"/>
      <c r="M385" s="364"/>
      <c r="N385" s="364"/>
      <c r="O385" s="364"/>
      <c r="P385" s="364"/>
      <c r="Q385" s="364"/>
      <c r="R385" s="364"/>
      <c r="S385" s="364"/>
      <c r="T385" s="364"/>
      <c r="U385" s="364"/>
      <c r="V385" s="364"/>
      <c r="W385" s="364"/>
      <c r="X385" s="364"/>
      <c r="Y385" s="364"/>
      <c r="Z385" s="364"/>
      <c r="AA385" s="364"/>
      <c r="AB385" s="364"/>
      <c r="AC385" s="364"/>
      <c r="AD385" s="610"/>
      <c r="AE385" s="802"/>
      <c r="AF385" s="802"/>
      <c r="AG385" s="802"/>
      <c r="AH385" s="802"/>
      <c r="AI385" s="802"/>
      <c r="AJ385" s="802"/>
      <c r="AK385" s="802"/>
      <c r="AL385" s="610"/>
      <c r="AM385" s="802"/>
      <c r="AN385" s="802"/>
      <c r="AO385" s="802"/>
      <c r="AP385" s="802"/>
      <c r="AQ385" s="802"/>
      <c r="AR385" s="802"/>
      <c r="AS385" s="802"/>
      <c r="AT385" s="610"/>
      <c r="AU385" s="802"/>
      <c r="AV385" s="802"/>
      <c r="AW385" s="802"/>
      <c r="AX385" s="802"/>
      <c r="AY385" s="802"/>
      <c r="AZ385" s="802"/>
      <c r="BA385" s="802"/>
      <c r="BB385" s="610"/>
      <c r="BC385" s="802"/>
      <c r="BD385" s="802"/>
      <c r="BE385" s="802"/>
      <c r="BF385" s="802"/>
      <c r="BG385" s="802"/>
      <c r="BH385" s="802"/>
      <c r="BI385" s="802"/>
      <c r="BJ385" s="610"/>
      <c r="BK385" s="802"/>
      <c r="BL385" s="802"/>
      <c r="BM385" s="802"/>
      <c r="BN385" s="802"/>
      <c r="BO385" s="802"/>
      <c r="BP385" s="802"/>
      <c r="BQ385" s="382"/>
      <c r="BR385" s="354"/>
      <c r="BS385" s="2653"/>
      <c r="BT385" s="2654"/>
      <c r="BU385" s="2654"/>
      <c r="BV385" s="2654"/>
      <c r="BW385" s="2654"/>
      <c r="BX385" s="2654"/>
      <c r="BY385" s="2655"/>
      <c r="BZ385" s="354"/>
      <c r="CA385" s="2659"/>
      <c r="CB385" s="2660"/>
      <c r="CC385" s="2660"/>
      <c r="CD385" s="2660"/>
      <c r="CE385" s="2660"/>
      <c r="CF385" s="2660"/>
      <c r="CG385" s="4034"/>
      <c r="CH385" s="354"/>
      <c r="CI385" s="2663"/>
      <c r="CJ385" s="2664"/>
      <c r="CK385" s="2664"/>
      <c r="CL385" s="2664"/>
      <c r="CM385" s="2664"/>
      <c r="CN385" s="2664"/>
      <c r="CO385" s="4036"/>
      <c r="CP385" s="354"/>
      <c r="CQ385" s="4038"/>
      <c r="CR385" s="2664"/>
      <c r="CS385" s="2664"/>
      <c r="CT385" s="2664"/>
      <c r="CU385" s="2664"/>
      <c r="CV385" s="2664"/>
      <c r="CW385" s="4036"/>
      <c r="CX385" s="354"/>
      <c r="CY385" s="802"/>
      <c r="CZ385" s="802"/>
      <c r="DA385" s="802"/>
      <c r="DB385" s="802"/>
      <c r="DC385" s="802"/>
      <c r="DD385" s="802"/>
      <c r="DE385" s="802"/>
      <c r="DF385" s="802"/>
      <c r="DG385" s="802"/>
      <c r="DH385" s="802"/>
      <c r="DI385" s="802"/>
      <c r="DJ385" s="803"/>
      <c r="DK385" s="2667"/>
      <c r="DL385" s="2643"/>
      <c r="DM385" s="2645"/>
      <c r="DN385" s="2647"/>
      <c r="DO385" s="4030"/>
      <c r="DP385" s="4031"/>
      <c r="DQ385" s="1191"/>
      <c r="DR385" s="200">
        <v>0</v>
      </c>
      <c r="DS385" s="200">
        <v>0</v>
      </c>
      <c r="DT385" s="200">
        <v>0</v>
      </c>
      <c r="DU385" s="200">
        <v>0</v>
      </c>
      <c r="DV385" s="200">
        <v>0</v>
      </c>
      <c r="DW385" s="907"/>
    </row>
    <row r="386" spans="1:127" s="1192" customFormat="1" ht="18" customHeight="1">
      <c r="A386" s="1190">
        <v>0</v>
      </c>
      <c r="B386" s="290" t="s">
        <v>296</v>
      </c>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610"/>
      <c r="AE386" s="802"/>
      <c r="AF386" s="802"/>
      <c r="AG386" s="802"/>
      <c r="AH386" s="802"/>
      <c r="AI386" s="802"/>
      <c r="AJ386" s="802"/>
      <c r="AK386" s="802"/>
      <c r="AL386" s="610"/>
      <c r="AM386" s="802"/>
      <c r="AN386" s="802"/>
      <c r="AO386" s="802"/>
      <c r="AP386" s="802"/>
      <c r="AQ386" s="802"/>
      <c r="AR386" s="802"/>
      <c r="AS386" s="802"/>
      <c r="AT386" s="610"/>
      <c r="AU386" s="802"/>
      <c r="AV386" s="802"/>
      <c r="AW386" s="802"/>
      <c r="AX386" s="802"/>
      <c r="AY386" s="802"/>
      <c r="AZ386" s="802"/>
      <c r="BA386" s="802"/>
      <c r="BB386" s="610"/>
      <c r="BC386" s="802"/>
      <c r="BD386" s="802"/>
      <c r="BE386" s="802"/>
      <c r="BF386" s="802"/>
      <c r="BG386" s="802"/>
      <c r="BH386" s="802"/>
      <c r="BI386" s="802"/>
      <c r="BJ386" s="610"/>
      <c r="BK386" s="802"/>
      <c r="BL386" s="802"/>
      <c r="BM386" s="802"/>
      <c r="BN386" s="802"/>
      <c r="BO386" s="802"/>
      <c r="BP386" s="802"/>
      <c r="BQ386" s="382"/>
      <c r="BR386" s="354"/>
      <c r="BS386" s="2653"/>
      <c r="BT386" s="2654"/>
      <c r="BU386" s="2654"/>
      <c r="BV386" s="2654"/>
      <c r="BW386" s="2654"/>
      <c r="BX386" s="2654"/>
      <c r="BY386" s="2655"/>
      <c r="BZ386" s="354"/>
      <c r="CA386" s="2659"/>
      <c r="CB386" s="2660"/>
      <c r="CC386" s="2660"/>
      <c r="CD386" s="2660"/>
      <c r="CE386" s="2660"/>
      <c r="CF386" s="2660"/>
      <c r="CG386" s="4034"/>
      <c r="CH386" s="354"/>
      <c r="CI386" s="2663"/>
      <c r="CJ386" s="2664"/>
      <c r="CK386" s="2664"/>
      <c r="CL386" s="2664"/>
      <c r="CM386" s="2664"/>
      <c r="CN386" s="2664"/>
      <c r="CO386" s="4036"/>
      <c r="CP386" s="354"/>
      <c r="CQ386" s="4038"/>
      <c r="CR386" s="2664"/>
      <c r="CS386" s="2664"/>
      <c r="CT386" s="2664"/>
      <c r="CU386" s="2664"/>
      <c r="CV386" s="2664"/>
      <c r="CW386" s="4036"/>
      <c r="CX386" s="354"/>
      <c r="CY386" s="802"/>
      <c r="CZ386" s="802"/>
      <c r="DA386" s="802"/>
      <c r="DB386" s="802"/>
      <c r="DC386" s="802"/>
      <c r="DD386" s="802"/>
      <c r="DE386" s="802"/>
      <c r="DF386" s="802"/>
      <c r="DG386" s="802"/>
      <c r="DH386" s="802"/>
      <c r="DI386" s="802"/>
      <c r="DJ386" s="803"/>
      <c r="DK386" s="2667"/>
      <c r="DL386" s="2643"/>
      <c r="DM386" s="2645"/>
      <c r="DN386" s="2647"/>
      <c r="DO386" s="4030"/>
      <c r="DP386" s="4031"/>
      <c r="DQ386" s="1191"/>
      <c r="DR386" s="200">
        <v>0</v>
      </c>
      <c r="DS386" s="200">
        <v>0</v>
      </c>
      <c r="DT386" s="200">
        <v>0</v>
      </c>
      <c r="DU386" s="200">
        <v>0</v>
      </c>
      <c r="DV386" s="200">
        <v>0</v>
      </c>
      <c r="DW386" s="907"/>
    </row>
    <row r="387" spans="1:127" s="1192" customFormat="1" ht="18" customHeight="1">
      <c r="A387" s="1190">
        <v>0</v>
      </c>
      <c r="B387" s="290" t="s">
        <v>297</v>
      </c>
      <c r="C387" s="364"/>
      <c r="D387" s="364"/>
      <c r="E387" s="364"/>
      <c r="F387" s="364"/>
      <c r="G387" s="364"/>
      <c r="H387" s="364"/>
      <c r="I387" s="364"/>
      <c r="J387" s="364"/>
      <c r="K387" s="364"/>
      <c r="L387" s="364"/>
      <c r="M387" s="364"/>
      <c r="N387" s="364"/>
      <c r="O387" s="364"/>
      <c r="P387" s="364"/>
      <c r="Q387" s="364"/>
      <c r="R387" s="364"/>
      <c r="S387" s="364"/>
      <c r="T387" s="364"/>
      <c r="U387" s="364"/>
      <c r="V387" s="364"/>
      <c r="W387" s="364"/>
      <c r="X387" s="364"/>
      <c r="Y387" s="364"/>
      <c r="Z387" s="364"/>
      <c r="AA387" s="364"/>
      <c r="AB387" s="364"/>
      <c r="AC387" s="364"/>
      <c r="AD387" s="610"/>
      <c r="AE387" s="802"/>
      <c r="AF387" s="802"/>
      <c r="AG387" s="802"/>
      <c r="AH387" s="802"/>
      <c r="AI387" s="802"/>
      <c r="AJ387" s="802"/>
      <c r="AK387" s="802"/>
      <c r="AL387" s="610"/>
      <c r="AM387" s="802"/>
      <c r="AN387" s="802"/>
      <c r="AO387" s="802"/>
      <c r="AP387" s="802"/>
      <c r="AQ387" s="802"/>
      <c r="AR387" s="802"/>
      <c r="AS387" s="802"/>
      <c r="AT387" s="610"/>
      <c r="AU387" s="802"/>
      <c r="AV387" s="802"/>
      <c r="AW387" s="802"/>
      <c r="AX387" s="802"/>
      <c r="AY387" s="802"/>
      <c r="AZ387" s="802"/>
      <c r="BA387" s="802"/>
      <c r="BB387" s="610"/>
      <c r="BC387" s="802"/>
      <c r="BD387" s="802"/>
      <c r="BE387" s="802"/>
      <c r="BF387" s="802"/>
      <c r="BG387" s="802"/>
      <c r="BH387" s="802"/>
      <c r="BI387" s="802"/>
      <c r="BJ387" s="610"/>
      <c r="BK387" s="802"/>
      <c r="BL387" s="802"/>
      <c r="BM387" s="802"/>
      <c r="BN387" s="802"/>
      <c r="BO387" s="802"/>
      <c r="BP387" s="802"/>
      <c r="BQ387" s="382"/>
      <c r="BR387" s="354"/>
      <c r="BS387" s="2653"/>
      <c r="BT387" s="2654"/>
      <c r="BU387" s="2654"/>
      <c r="BV387" s="2654"/>
      <c r="BW387" s="2654"/>
      <c r="BX387" s="2654"/>
      <c r="BY387" s="2655"/>
      <c r="BZ387" s="354"/>
      <c r="CA387" s="2659"/>
      <c r="CB387" s="2660"/>
      <c r="CC387" s="2660"/>
      <c r="CD387" s="2660"/>
      <c r="CE387" s="2660"/>
      <c r="CF387" s="2660"/>
      <c r="CG387" s="4034"/>
      <c r="CH387" s="354"/>
      <c r="CI387" s="2663"/>
      <c r="CJ387" s="2664"/>
      <c r="CK387" s="2664"/>
      <c r="CL387" s="2664"/>
      <c r="CM387" s="2664"/>
      <c r="CN387" s="2664"/>
      <c r="CO387" s="4036"/>
      <c r="CP387" s="354"/>
      <c r="CQ387" s="4038"/>
      <c r="CR387" s="2664"/>
      <c r="CS387" s="2664"/>
      <c r="CT387" s="2664"/>
      <c r="CU387" s="2664"/>
      <c r="CV387" s="2664"/>
      <c r="CW387" s="4036"/>
      <c r="CX387" s="354"/>
      <c r="CY387" s="802"/>
      <c r="CZ387" s="802"/>
      <c r="DA387" s="802"/>
      <c r="DB387" s="802"/>
      <c r="DC387" s="802"/>
      <c r="DD387" s="802"/>
      <c r="DE387" s="802"/>
      <c r="DF387" s="802"/>
      <c r="DG387" s="802"/>
      <c r="DH387" s="802"/>
      <c r="DI387" s="802"/>
      <c r="DJ387" s="803"/>
      <c r="DK387" s="2667"/>
      <c r="DL387" s="2643"/>
      <c r="DM387" s="2645"/>
      <c r="DN387" s="2647"/>
      <c r="DO387" s="4030"/>
      <c r="DP387" s="4031"/>
      <c r="DQ387" s="1191"/>
      <c r="DR387" s="200">
        <v>0</v>
      </c>
      <c r="DS387" s="200">
        <v>0</v>
      </c>
      <c r="DT387" s="200">
        <v>0</v>
      </c>
      <c r="DU387" s="200">
        <v>0</v>
      </c>
      <c r="DV387" s="200">
        <v>0</v>
      </c>
      <c r="DW387" s="907"/>
    </row>
    <row r="388" spans="1:127" s="1192" customFormat="1" ht="18" customHeight="1">
      <c r="A388" s="1190">
        <v>0</v>
      </c>
      <c r="B388" s="367" t="s">
        <v>1009</v>
      </c>
      <c r="C388" s="368"/>
      <c r="D388" s="368"/>
      <c r="E388" s="368"/>
      <c r="F388" s="368"/>
      <c r="G388" s="368"/>
      <c r="H388" s="368"/>
      <c r="I388" s="368"/>
      <c r="J388" s="368"/>
      <c r="K388" s="368"/>
      <c r="L388" s="368"/>
      <c r="M388" s="368"/>
      <c r="N388" s="368"/>
      <c r="O388" s="368"/>
      <c r="P388" s="368"/>
      <c r="Q388" s="368"/>
      <c r="R388" s="368"/>
      <c r="S388" s="368"/>
      <c r="T388" s="368"/>
      <c r="U388" s="368"/>
      <c r="V388" s="368"/>
      <c r="W388" s="368"/>
      <c r="X388" s="368"/>
      <c r="Y388" s="368"/>
      <c r="Z388" s="368"/>
      <c r="AA388" s="368"/>
      <c r="AB388" s="368"/>
      <c r="AC388" s="368"/>
      <c r="AD388" s="385"/>
      <c r="AE388" s="369"/>
      <c r="AF388" s="369"/>
      <c r="AG388" s="369"/>
      <c r="AH388" s="369"/>
      <c r="AI388" s="369"/>
      <c r="AJ388" s="369"/>
      <c r="AK388" s="369"/>
      <c r="AL388" s="385"/>
      <c r="AM388" s="369"/>
      <c r="AN388" s="369"/>
      <c r="AO388" s="369"/>
      <c r="AP388" s="369"/>
      <c r="AQ388" s="369"/>
      <c r="AR388" s="369"/>
      <c r="AS388" s="369"/>
      <c r="AT388" s="385"/>
      <c r="AU388" s="369"/>
      <c r="AV388" s="369"/>
      <c r="AW388" s="369"/>
      <c r="AX388" s="369"/>
      <c r="AY388" s="369"/>
      <c r="AZ388" s="369"/>
      <c r="BA388" s="369"/>
      <c r="BB388" s="385"/>
      <c r="BC388" s="369"/>
      <c r="BD388" s="369"/>
      <c r="BE388" s="369"/>
      <c r="BF388" s="369"/>
      <c r="BG388" s="369"/>
      <c r="BH388" s="369"/>
      <c r="BI388" s="369"/>
      <c r="BJ388" s="385"/>
      <c r="BK388" s="369"/>
      <c r="BL388" s="369"/>
      <c r="BM388" s="369"/>
      <c r="BN388" s="369"/>
      <c r="BO388" s="369"/>
      <c r="BP388" s="369"/>
      <c r="BQ388" s="383"/>
      <c r="BR388" s="354"/>
      <c r="BS388" s="2656"/>
      <c r="BT388" s="2657"/>
      <c r="BU388" s="2657"/>
      <c r="BV388" s="2657"/>
      <c r="BW388" s="2657"/>
      <c r="BX388" s="2657"/>
      <c r="BY388" s="2658"/>
      <c r="BZ388" s="354"/>
      <c r="CA388" s="2661"/>
      <c r="CB388" s="2662"/>
      <c r="CC388" s="2662"/>
      <c r="CD388" s="2662"/>
      <c r="CE388" s="2662"/>
      <c r="CF388" s="2662"/>
      <c r="CG388" s="4035"/>
      <c r="CH388" s="354"/>
      <c r="CI388" s="2665"/>
      <c r="CJ388" s="2666"/>
      <c r="CK388" s="2666"/>
      <c r="CL388" s="2666"/>
      <c r="CM388" s="2666"/>
      <c r="CN388" s="2666"/>
      <c r="CO388" s="4037"/>
      <c r="CP388" s="354"/>
      <c r="CQ388" s="4039"/>
      <c r="CR388" s="2666"/>
      <c r="CS388" s="2666"/>
      <c r="CT388" s="2666"/>
      <c r="CU388" s="2666"/>
      <c r="CV388" s="2666"/>
      <c r="CW388" s="4037"/>
      <c r="CX388" s="354"/>
      <c r="CY388" s="369"/>
      <c r="CZ388" s="369"/>
      <c r="DA388" s="369"/>
      <c r="DB388" s="369"/>
      <c r="DC388" s="369"/>
      <c r="DD388" s="369"/>
      <c r="DE388" s="369"/>
      <c r="DF388" s="369"/>
      <c r="DG388" s="369"/>
      <c r="DH388" s="369"/>
      <c r="DI388" s="369"/>
      <c r="DJ388" s="370"/>
      <c r="DK388" s="2668"/>
      <c r="DL388" s="2644"/>
      <c r="DM388" s="2646"/>
      <c r="DN388" s="2648"/>
      <c r="DO388" s="4032"/>
      <c r="DP388" s="4033"/>
      <c r="DQ388" s="1191"/>
      <c r="DR388" s="200">
        <v>0</v>
      </c>
      <c r="DS388" s="200">
        <v>0</v>
      </c>
      <c r="DT388" s="200">
        <v>0</v>
      </c>
      <c r="DU388" s="200">
        <v>0</v>
      </c>
      <c r="DV388" s="200">
        <v>0</v>
      </c>
      <c r="DW388" s="907"/>
    </row>
    <row r="389" spans="1:127" s="1192" customFormat="1" ht="18" customHeight="1" thickBot="1">
      <c r="A389" s="1190">
        <v>0</v>
      </c>
      <c r="B389" s="371"/>
      <c r="C389" s="372"/>
      <c r="D389" s="372"/>
      <c r="E389" s="372"/>
      <c r="F389" s="372"/>
      <c r="G389" s="372"/>
      <c r="H389" s="372"/>
      <c r="I389" s="372"/>
      <c r="J389" s="372"/>
      <c r="K389" s="372"/>
      <c r="L389" s="372"/>
      <c r="M389" s="372"/>
      <c r="N389" s="372"/>
      <c r="O389" s="372"/>
      <c r="P389" s="372"/>
      <c r="Q389" s="372"/>
      <c r="R389" s="372"/>
      <c r="S389" s="372"/>
      <c r="T389" s="372"/>
      <c r="U389" s="372"/>
      <c r="V389" s="372"/>
      <c r="W389" s="372"/>
      <c r="X389" s="372"/>
      <c r="Y389" s="372"/>
      <c r="Z389" s="372"/>
      <c r="AA389" s="372"/>
      <c r="AB389" s="372"/>
      <c r="AC389" s="372"/>
      <c r="AD389" s="372"/>
      <c r="AE389" s="372"/>
      <c r="AF389" s="372"/>
      <c r="AG389" s="372"/>
      <c r="AH389" s="372"/>
      <c r="AI389" s="372"/>
      <c r="AJ389" s="372"/>
      <c r="AK389" s="372"/>
      <c r="AL389" s="372"/>
      <c r="AM389" s="372"/>
      <c r="AN389" s="372"/>
      <c r="AO389" s="372"/>
      <c r="AP389" s="372"/>
      <c r="AQ389" s="372"/>
      <c r="AR389" s="372"/>
      <c r="AS389" s="372"/>
      <c r="AT389" s="372"/>
      <c r="AU389" s="372"/>
      <c r="AV389" s="372"/>
      <c r="AW389" s="372"/>
      <c r="AX389" s="372"/>
      <c r="AY389" s="372"/>
      <c r="AZ389" s="372"/>
      <c r="BA389" s="372"/>
      <c r="BB389" s="372"/>
      <c r="BC389" s="372"/>
      <c r="BD389" s="372"/>
      <c r="BE389" s="372"/>
      <c r="BF389" s="372"/>
      <c r="BG389" s="372"/>
      <c r="BH389" s="372"/>
      <c r="BI389" s="372"/>
      <c r="BJ389" s="372"/>
      <c r="BK389" s="372"/>
      <c r="BL389" s="372"/>
      <c r="BM389" s="372"/>
      <c r="BN389" s="372"/>
      <c r="BO389" s="372"/>
      <c r="BP389" s="372"/>
      <c r="BQ389" s="372"/>
      <c r="BR389" s="372"/>
      <c r="BS389" s="372"/>
      <c r="BT389" s="372"/>
      <c r="BU389" s="372"/>
      <c r="BV389" s="372"/>
      <c r="BW389" s="372"/>
      <c r="BX389" s="372"/>
      <c r="BY389" s="372"/>
      <c r="BZ389" s="372"/>
      <c r="CA389" s="372"/>
      <c r="CB389" s="372"/>
      <c r="CC389" s="372"/>
      <c r="CD389" s="372"/>
      <c r="CE389" s="372"/>
      <c r="CF389" s="372"/>
      <c r="CG389" s="372"/>
      <c r="CH389" s="372"/>
      <c r="CI389" s="372"/>
      <c r="CJ389" s="372"/>
      <c r="CK389" s="372"/>
      <c r="CL389" s="372"/>
      <c r="CM389" s="372"/>
      <c r="CN389" s="372"/>
      <c r="CO389" s="372"/>
      <c r="CP389" s="372"/>
      <c r="CQ389" s="372"/>
      <c r="CR389" s="372"/>
      <c r="CS389" s="372"/>
      <c r="CT389" s="372"/>
      <c r="CU389" s="372"/>
      <c r="CV389" s="372"/>
      <c r="CW389" s="372"/>
      <c r="CX389" s="372"/>
      <c r="CY389" s="372"/>
      <c r="CZ389" s="372"/>
      <c r="DA389" s="372"/>
      <c r="DB389" s="372"/>
      <c r="DC389" s="372"/>
      <c r="DD389" s="372"/>
      <c r="DE389" s="372"/>
      <c r="DF389" s="372"/>
      <c r="DG389" s="372"/>
      <c r="DH389" s="372">
        <v>10</v>
      </c>
      <c r="DI389" s="372"/>
      <c r="DJ389" s="372">
        <v>12</v>
      </c>
      <c r="DK389" s="372">
        <v>12</v>
      </c>
      <c r="DL389" s="372">
        <v>12</v>
      </c>
      <c r="DM389" s="372">
        <v>12</v>
      </c>
      <c r="DN389" s="372">
        <v>12</v>
      </c>
      <c r="DO389" s="372">
        <v>12</v>
      </c>
      <c r="DP389" s="373">
        <v>12</v>
      </c>
      <c r="DQ389" s="1191"/>
      <c r="DR389" s="200">
        <v>0</v>
      </c>
      <c r="DS389" s="200">
        <v>0</v>
      </c>
      <c r="DT389" s="200">
        <v>0</v>
      </c>
      <c r="DU389" s="200">
        <v>0</v>
      </c>
      <c r="DV389" s="200">
        <v>0</v>
      </c>
      <c r="DW389" s="907"/>
    </row>
    <row r="390" spans="1:127" ht="15.75">
      <c r="B390" s="1190">
        <v>0</v>
      </c>
      <c r="C390" s="1190">
        <v>0</v>
      </c>
      <c r="D390" s="1190">
        <v>0</v>
      </c>
      <c r="E390" s="1190">
        <v>0</v>
      </c>
      <c r="F390" s="1190">
        <v>0</v>
      </c>
      <c r="G390" s="1190">
        <v>0</v>
      </c>
      <c r="H390" s="1190">
        <v>0</v>
      </c>
      <c r="I390" s="1190">
        <v>0</v>
      </c>
      <c r="J390" s="1190">
        <v>0</v>
      </c>
      <c r="K390" s="1190">
        <v>0</v>
      </c>
      <c r="L390" s="1190">
        <v>0</v>
      </c>
      <c r="M390" s="1190">
        <v>0</v>
      </c>
      <c r="N390" s="1190">
        <v>0</v>
      </c>
      <c r="O390" s="1190">
        <v>0</v>
      </c>
      <c r="P390" s="1190">
        <v>0</v>
      </c>
      <c r="Q390" s="1190">
        <v>0</v>
      </c>
      <c r="R390" s="1190">
        <v>0</v>
      </c>
      <c r="S390" s="1190">
        <v>0</v>
      </c>
      <c r="T390" s="1190">
        <v>0</v>
      </c>
      <c r="U390" s="1190">
        <v>0</v>
      </c>
      <c r="V390" s="1190">
        <v>0</v>
      </c>
      <c r="W390" s="1190">
        <v>0</v>
      </c>
      <c r="X390" s="1190">
        <v>0</v>
      </c>
      <c r="Y390" s="1190">
        <v>0</v>
      </c>
      <c r="Z390" s="1190">
        <v>0</v>
      </c>
      <c r="AA390" s="1190">
        <v>0</v>
      </c>
      <c r="AB390" s="1190">
        <v>0</v>
      </c>
      <c r="AC390" s="1190">
        <v>0</v>
      </c>
      <c r="AD390" s="1190">
        <v>0</v>
      </c>
      <c r="AE390" s="1190">
        <v>0</v>
      </c>
      <c r="AF390" s="1190">
        <v>0</v>
      </c>
      <c r="AG390" s="1190">
        <v>0</v>
      </c>
      <c r="AH390" s="1190">
        <v>0</v>
      </c>
      <c r="AI390" s="1190">
        <v>0</v>
      </c>
      <c r="AJ390" s="1190">
        <v>0</v>
      </c>
      <c r="AK390" s="1190">
        <v>0</v>
      </c>
      <c r="AL390" s="1190">
        <v>0</v>
      </c>
      <c r="AM390" s="1190">
        <v>0</v>
      </c>
      <c r="AN390" s="1190">
        <v>0</v>
      </c>
      <c r="AO390" s="1190">
        <v>0</v>
      </c>
      <c r="AP390" s="1190">
        <v>0</v>
      </c>
      <c r="AQ390" s="1190">
        <v>0</v>
      </c>
      <c r="AR390" s="1190">
        <v>0</v>
      </c>
      <c r="AS390" s="1190">
        <v>0</v>
      </c>
      <c r="AT390" s="1190">
        <v>0</v>
      </c>
      <c r="AU390" s="1190">
        <v>0</v>
      </c>
      <c r="AV390" s="1190">
        <v>0</v>
      </c>
      <c r="AW390" s="1190">
        <v>0</v>
      </c>
      <c r="AX390" s="1190">
        <v>0</v>
      </c>
      <c r="AY390" s="1190">
        <v>0</v>
      </c>
      <c r="AZ390" s="1190">
        <v>0</v>
      </c>
      <c r="BA390" s="1190">
        <v>0</v>
      </c>
      <c r="BB390" s="1190">
        <v>0</v>
      </c>
      <c r="BC390" s="1190">
        <v>0</v>
      </c>
      <c r="BD390" s="1190">
        <v>0</v>
      </c>
      <c r="BE390" s="1190">
        <v>0</v>
      </c>
      <c r="BF390" s="1190">
        <v>0</v>
      </c>
      <c r="BG390" s="1190">
        <v>0</v>
      </c>
      <c r="BH390" s="1190">
        <v>0</v>
      </c>
      <c r="BI390" s="1190">
        <v>0</v>
      </c>
      <c r="BJ390" s="1190">
        <v>0</v>
      </c>
      <c r="BK390" s="1190">
        <v>0</v>
      </c>
      <c r="BL390" s="1190">
        <v>0</v>
      </c>
      <c r="BM390" s="1190">
        <v>0</v>
      </c>
      <c r="BN390" s="1190">
        <v>0</v>
      </c>
      <c r="BO390" s="1190">
        <v>0</v>
      </c>
      <c r="BP390" s="1190">
        <v>0</v>
      </c>
      <c r="BQ390" s="1190">
        <v>0</v>
      </c>
      <c r="BR390" s="1190">
        <v>0</v>
      </c>
      <c r="BS390" s="1190">
        <v>0</v>
      </c>
      <c r="BT390" s="1190">
        <v>0</v>
      </c>
      <c r="BU390" s="1190">
        <v>0</v>
      </c>
      <c r="BV390" s="1190">
        <v>0</v>
      </c>
      <c r="BW390" s="1190">
        <v>0</v>
      </c>
      <c r="BX390" s="1190">
        <v>0</v>
      </c>
      <c r="BY390" s="1190">
        <v>0</v>
      </c>
      <c r="BZ390" s="1190">
        <v>0</v>
      </c>
      <c r="CA390" s="1190">
        <v>0</v>
      </c>
      <c r="CB390" s="1190">
        <v>0</v>
      </c>
      <c r="CC390" s="1190">
        <v>0</v>
      </c>
      <c r="CD390" s="1190">
        <v>0</v>
      </c>
      <c r="CE390" s="1190">
        <v>0</v>
      </c>
      <c r="CF390" s="1190">
        <v>0</v>
      </c>
      <c r="CG390" s="1190">
        <v>0</v>
      </c>
      <c r="CH390" s="1190">
        <v>0</v>
      </c>
      <c r="CI390" s="1190">
        <v>0</v>
      </c>
      <c r="CJ390" s="1190">
        <v>0</v>
      </c>
      <c r="CK390" s="1190">
        <v>0</v>
      </c>
      <c r="CL390" s="1190">
        <v>0</v>
      </c>
      <c r="CM390" s="1190">
        <v>0</v>
      </c>
      <c r="CN390" s="1190">
        <v>0</v>
      </c>
      <c r="CO390" s="1190">
        <v>0</v>
      </c>
      <c r="CP390" s="1190">
        <v>0</v>
      </c>
      <c r="CQ390" s="1190">
        <v>0</v>
      </c>
      <c r="CR390" s="1190">
        <v>0</v>
      </c>
      <c r="CS390" s="1190">
        <v>0</v>
      </c>
      <c r="CT390" s="1190">
        <v>0</v>
      </c>
      <c r="CU390" s="1190">
        <v>0</v>
      </c>
      <c r="CV390" s="1190">
        <v>0</v>
      </c>
      <c r="CW390" s="1190">
        <v>0</v>
      </c>
      <c r="CX390" s="1190">
        <v>0</v>
      </c>
      <c r="CY390" s="1190">
        <v>0</v>
      </c>
      <c r="CZ390" s="1190">
        <v>0</v>
      </c>
      <c r="DA390" s="1190">
        <v>0</v>
      </c>
      <c r="DB390" s="1190">
        <v>0</v>
      </c>
      <c r="DC390" s="1190">
        <v>0</v>
      </c>
      <c r="DD390" s="1190">
        <v>0</v>
      </c>
      <c r="DE390" s="1190">
        <v>0</v>
      </c>
      <c r="DF390" s="1190">
        <v>0</v>
      </c>
      <c r="DG390" s="1190">
        <v>0</v>
      </c>
      <c r="DH390" s="1190">
        <v>0</v>
      </c>
      <c r="DI390" s="1190">
        <v>0</v>
      </c>
      <c r="DJ390" s="1190">
        <v>0</v>
      </c>
      <c r="DK390" s="1190">
        <v>0</v>
      </c>
      <c r="DL390" s="1190">
        <v>0</v>
      </c>
      <c r="DM390" s="1190">
        <v>0</v>
      </c>
      <c r="DN390" s="1190">
        <v>0</v>
      </c>
      <c r="DO390" s="1190">
        <v>0</v>
      </c>
      <c r="DP390" s="1190">
        <v>0</v>
      </c>
      <c r="DQ390" s="1190">
        <v>0</v>
      </c>
      <c r="DR390" s="200">
        <v>0</v>
      </c>
      <c r="DS390" s="200">
        <v>0</v>
      </c>
      <c r="DT390" s="200">
        <v>0</v>
      </c>
      <c r="DU390" s="200">
        <v>0</v>
      </c>
      <c r="DV390" s="200">
        <v>0</v>
      </c>
      <c r="DW390" s="907"/>
    </row>
    <row r="391" spans="1:127">
      <c r="A391" s="397"/>
      <c r="B391" s="397"/>
      <c r="C391" s="397"/>
      <c r="D391" s="397"/>
      <c r="E391" s="397"/>
      <c r="F391" s="397"/>
      <c r="G391" s="397"/>
      <c r="H391" s="397"/>
      <c r="I391" s="397"/>
      <c r="J391" s="397"/>
      <c r="K391" s="397"/>
      <c r="L391" s="397"/>
      <c r="M391" s="397"/>
      <c r="N391" s="397"/>
      <c r="O391" s="397"/>
      <c r="P391" s="397"/>
      <c r="Q391" s="397"/>
      <c r="R391" s="397"/>
      <c r="S391" s="397"/>
      <c r="T391" s="397"/>
      <c r="U391" s="397"/>
      <c r="V391" s="397"/>
      <c r="W391" s="397"/>
      <c r="X391" s="397"/>
      <c r="Y391" s="397"/>
      <c r="Z391" s="397"/>
      <c r="AA391" s="397"/>
      <c r="AB391" s="397"/>
      <c r="AC391" s="397"/>
      <c r="AD391" s="397"/>
      <c r="AE391" s="397"/>
      <c r="AF391" s="397"/>
      <c r="AG391" s="397"/>
      <c r="AH391" s="397"/>
      <c r="AI391" s="397"/>
      <c r="AJ391" s="397"/>
      <c r="AK391" s="397"/>
      <c r="AL391" s="397"/>
      <c r="AM391" s="397"/>
      <c r="AN391" s="397"/>
      <c r="AO391" s="397"/>
      <c r="AP391" s="397"/>
      <c r="AQ391" s="397"/>
      <c r="AR391" s="397"/>
      <c r="AS391" s="397"/>
      <c r="AT391" s="397"/>
      <c r="AU391" s="397"/>
      <c r="AV391" s="397"/>
      <c r="AW391" s="397"/>
      <c r="AX391" s="397"/>
      <c r="AY391" s="397"/>
      <c r="AZ391" s="397"/>
      <c r="BA391" s="397"/>
      <c r="BB391" s="397"/>
      <c r="BC391" s="397"/>
      <c r="BD391" s="397"/>
      <c r="BE391" s="397"/>
      <c r="BF391" s="397"/>
      <c r="BG391" s="397"/>
      <c r="BH391" s="397"/>
      <c r="BI391" s="397"/>
      <c r="BJ391" s="397"/>
      <c r="BK391" s="397"/>
      <c r="BL391" s="397"/>
      <c r="BM391" s="397"/>
      <c r="BN391" s="397"/>
      <c r="BO391" s="397"/>
      <c r="BP391" s="397"/>
      <c r="BQ391" s="397"/>
      <c r="BR391" s="397"/>
      <c r="BS391" s="397"/>
      <c r="BT391" s="397"/>
      <c r="BU391" s="397"/>
      <c r="BV391" s="397"/>
      <c r="BW391" s="397"/>
      <c r="BX391" s="397"/>
      <c r="BY391" s="397"/>
      <c r="BZ391" s="397"/>
      <c r="CA391" s="397"/>
      <c r="CB391" s="397"/>
      <c r="CC391" s="397"/>
      <c r="CD391" s="397"/>
      <c r="CE391" s="397"/>
      <c r="CF391" s="397"/>
      <c r="CG391" s="397"/>
      <c r="CH391" s="397"/>
      <c r="CI391" s="397"/>
      <c r="CJ391" s="397"/>
      <c r="CK391" s="397"/>
      <c r="CL391" s="397"/>
      <c r="CM391" s="397"/>
      <c r="CN391" s="397"/>
      <c r="CO391" s="397"/>
      <c r="CP391" s="397"/>
      <c r="CQ391" s="397"/>
      <c r="CR391" s="397"/>
      <c r="CS391" s="397"/>
      <c r="CT391" s="397"/>
      <c r="CU391" s="397"/>
      <c r="CV391" s="397"/>
      <c r="CW391" s="397"/>
      <c r="CX391" s="397"/>
      <c r="CY391" s="397"/>
      <c r="CZ391" s="397"/>
      <c r="DA391" s="397"/>
      <c r="DB391" s="397"/>
      <c r="DC391" s="397"/>
      <c r="DD391" s="397"/>
      <c r="DE391" s="397"/>
      <c r="DF391" s="397"/>
      <c r="DG391" s="397"/>
      <c r="DH391" s="397"/>
      <c r="DI391" s="397"/>
      <c r="DJ391" s="397"/>
      <c r="DK391" s="397"/>
      <c r="DL391" s="397"/>
      <c r="DM391" s="397"/>
      <c r="DN391" s="397"/>
      <c r="DO391" s="397"/>
      <c r="DP391" s="397"/>
      <c r="DQ391" s="397"/>
      <c r="DR391" s="397"/>
      <c r="DS391" s="397"/>
      <c r="DT391" s="397"/>
      <c r="DU391" s="397"/>
      <c r="DV391" s="397"/>
      <c r="DW391" s="611" t="s">
        <v>846</v>
      </c>
    </row>
    <row r="394" spans="1:127" ht="12.75" customHeight="1"/>
    <row r="395" spans="1:127" ht="12.75" customHeight="1"/>
    <row r="396" spans="1:127" ht="12.75" customHeight="1"/>
    <row r="397" spans="1:127" ht="12.75" customHeight="1"/>
    <row r="398" spans="1:127" ht="12.75" customHeight="1"/>
    <row r="399" spans="1:127" ht="12.75" customHeight="1"/>
    <row r="400" spans="1:127" ht="12.75" customHeight="1"/>
  </sheetData>
  <mergeCells count="2033">
    <mergeCell ref="DL384:DL388"/>
    <mergeCell ref="DM384:DM388"/>
    <mergeCell ref="DN384:DN388"/>
    <mergeCell ref="DO384:DP388"/>
    <mergeCell ref="DH383:DI383"/>
    <mergeCell ref="BS384:BY388"/>
    <mergeCell ref="CA384:CG388"/>
    <mergeCell ref="CI384:CO388"/>
    <mergeCell ref="CQ384:CW388"/>
    <mergeCell ref="DK384:DK388"/>
    <mergeCell ref="CA383:CG383"/>
    <mergeCell ref="CI383:CO383"/>
    <mergeCell ref="CQ383:CW383"/>
    <mergeCell ref="CY383:DA383"/>
    <mergeCell ref="DB383:DD383"/>
    <mergeCell ref="DE383:DG383"/>
    <mergeCell ref="AE383:AK383"/>
    <mergeCell ref="AM383:AS383"/>
    <mergeCell ref="AU383:BA383"/>
    <mergeCell ref="BC383:BI383"/>
    <mergeCell ref="BK383:BQ383"/>
    <mergeCell ref="BS383:BY383"/>
    <mergeCell ref="DK380:DK382"/>
    <mergeCell ref="DL380:DL382"/>
    <mergeCell ref="DM380:DM382"/>
    <mergeCell ref="DN380:DN382"/>
    <mergeCell ref="DO380:DP382"/>
    <mergeCell ref="B382:AC382"/>
    <mergeCell ref="CT380:CW382"/>
    <mergeCell ref="CY380:DA382"/>
    <mergeCell ref="DB380:DD382"/>
    <mergeCell ref="DE380:DG382"/>
    <mergeCell ref="DH380:DI382"/>
    <mergeCell ref="DJ380:DJ382"/>
    <mergeCell ref="BV380:BY382"/>
    <mergeCell ref="CA380:CC382"/>
    <mergeCell ref="CD380:CG382"/>
    <mergeCell ref="CI380:CK382"/>
    <mergeCell ref="CL380:CO382"/>
    <mergeCell ref="CQ380:CS382"/>
    <mergeCell ref="AX380:BA382"/>
    <mergeCell ref="BC380:BE382"/>
    <mergeCell ref="BF380:BI382"/>
    <mergeCell ref="BK380:BM382"/>
    <mergeCell ref="BN380:BQ382"/>
    <mergeCell ref="BS380:BU382"/>
    <mergeCell ref="B380:AC381"/>
    <mergeCell ref="AE380:AG382"/>
    <mergeCell ref="AH380:AK382"/>
    <mergeCell ref="AM380:AO382"/>
    <mergeCell ref="AP380:AS382"/>
    <mergeCell ref="AU380:AW382"/>
    <mergeCell ref="CT378:CW379"/>
    <mergeCell ref="CY378:DA379"/>
    <mergeCell ref="DB378:DD379"/>
    <mergeCell ref="DE378:DG379"/>
    <mergeCell ref="DH378:DI379"/>
    <mergeCell ref="DJ378:DJ379"/>
    <mergeCell ref="BV378:BY379"/>
    <mergeCell ref="CA378:CC379"/>
    <mergeCell ref="CD378:CG379"/>
    <mergeCell ref="CI378:CK379"/>
    <mergeCell ref="CL378:CO379"/>
    <mergeCell ref="CQ378:CS379"/>
    <mergeCell ref="AX378:BA379"/>
    <mergeCell ref="BC378:BE379"/>
    <mergeCell ref="BF378:BI379"/>
    <mergeCell ref="BK378:BM379"/>
    <mergeCell ref="BN378:BQ379"/>
    <mergeCell ref="BS378:BU379"/>
    <mergeCell ref="B378:AC379"/>
    <mergeCell ref="AE378:AG379"/>
    <mergeCell ref="AH378:AK379"/>
    <mergeCell ref="AM378:AO379"/>
    <mergeCell ref="AP378:AS379"/>
    <mergeCell ref="AU378:AW379"/>
    <mergeCell ref="DJ376:DJ377"/>
    <mergeCell ref="DK376:DK377"/>
    <mergeCell ref="DL376:DL377"/>
    <mergeCell ref="DM376:DM377"/>
    <mergeCell ref="DN376:DN377"/>
    <mergeCell ref="DO376:DP379"/>
    <mergeCell ref="DK378:DK379"/>
    <mergeCell ref="DL378:DL379"/>
    <mergeCell ref="DM378:DM379"/>
    <mergeCell ref="DN378:DN379"/>
    <mergeCell ref="CQ376:CS377"/>
    <mergeCell ref="CT376:CW377"/>
    <mergeCell ref="CY376:DA377"/>
    <mergeCell ref="DB376:DD377"/>
    <mergeCell ref="DE376:DG377"/>
    <mergeCell ref="DH376:DI377"/>
    <mergeCell ref="BS376:BU377"/>
    <mergeCell ref="BV376:BY377"/>
    <mergeCell ref="CA376:CC377"/>
    <mergeCell ref="CD376:CG377"/>
    <mergeCell ref="CI376:CK377"/>
    <mergeCell ref="CL376:CO377"/>
    <mergeCell ref="AU376:AW377"/>
    <mergeCell ref="AX376:BA377"/>
    <mergeCell ref="BC376:BE377"/>
    <mergeCell ref="BF376:BI377"/>
    <mergeCell ref="DE375:DG375"/>
    <mergeCell ref="DH375:DI375"/>
    <mergeCell ref="B376:AC377"/>
    <mergeCell ref="AE376:AG377"/>
    <mergeCell ref="AH376:AK377"/>
    <mergeCell ref="AM376:AO377"/>
    <mergeCell ref="AP376:AS377"/>
    <mergeCell ref="BV375:BY375"/>
    <mergeCell ref="CA375:CC375"/>
    <mergeCell ref="CD375:CG375"/>
    <mergeCell ref="CI375:CK375"/>
    <mergeCell ref="CL375:CO375"/>
    <mergeCell ref="CQ375:CS375"/>
    <mergeCell ref="AX375:BA375"/>
    <mergeCell ref="BC375:BE375"/>
    <mergeCell ref="BF375:BI375"/>
    <mergeCell ref="BK375:BM375"/>
    <mergeCell ref="BN375:BQ375"/>
    <mergeCell ref="BS375:BU375"/>
    <mergeCell ref="CA374:CC374"/>
    <mergeCell ref="CD374:CG374"/>
    <mergeCell ref="CI374:CK374"/>
    <mergeCell ref="CL374:CO374"/>
    <mergeCell ref="CQ374:CS374"/>
    <mergeCell ref="CT374:CW374"/>
    <mergeCell ref="BC374:BE374"/>
    <mergeCell ref="BF374:BI374"/>
    <mergeCell ref="BK374:BM374"/>
    <mergeCell ref="BN374:BQ374"/>
    <mergeCell ref="BS374:BU374"/>
    <mergeCell ref="BV374:BY374"/>
    <mergeCell ref="BK376:BM377"/>
    <mergeCell ref="BN376:BQ377"/>
    <mergeCell ref="CT375:CW375"/>
    <mergeCell ref="CY375:DA375"/>
    <mergeCell ref="DB375:DD375"/>
    <mergeCell ref="DE373:DG373"/>
    <mergeCell ref="DH373:DI373"/>
    <mergeCell ref="DO373:DP375"/>
    <mergeCell ref="B374:AC374"/>
    <mergeCell ref="AE374:AG374"/>
    <mergeCell ref="AH374:AK374"/>
    <mergeCell ref="AM374:AO374"/>
    <mergeCell ref="AP374:AS374"/>
    <mergeCell ref="AU374:AW374"/>
    <mergeCell ref="AX374:BA374"/>
    <mergeCell ref="CI373:CK373"/>
    <mergeCell ref="CL373:CO373"/>
    <mergeCell ref="CQ373:CS373"/>
    <mergeCell ref="CT373:CW373"/>
    <mergeCell ref="CY373:DA373"/>
    <mergeCell ref="DB373:DD373"/>
    <mergeCell ref="BK373:BM373"/>
    <mergeCell ref="BN373:BQ373"/>
    <mergeCell ref="BS373:BU373"/>
    <mergeCell ref="BV373:BY373"/>
    <mergeCell ref="CA373:CC373"/>
    <mergeCell ref="CD373:CG373"/>
    <mergeCell ref="CY374:DA374"/>
    <mergeCell ref="DB374:DD374"/>
    <mergeCell ref="DE374:DG374"/>
    <mergeCell ref="DH374:DI374"/>
    <mergeCell ref="B375:AC375"/>
    <mergeCell ref="AE375:AG375"/>
    <mergeCell ref="AH375:AK375"/>
    <mergeCell ref="AM375:AO375"/>
    <mergeCell ref="AP375:AS375"/>
    <mergeCell ref="AU375:AW375"/>
    <mergeCell ref="AM371:AS371"/>
    <mergeCell ref="AU371:BA371"/>
    <mergeCell ref="BC371:BI371"/>
    <mergeCell ref="BK371:BQ371"/>
    <mergeCell ref="BS371:BY371"/>
    <mergeCell ref="CA371:CG371"/>
    <mergeCell ref="CI371:CO371"/>
    <mergeCell ref="CQ371:CW371"/>
    <mergeCell ref="CT372:CW372"/>
    <mergeCell ref="B373:AC373"/>
    <mergeCell ref="AE373:AG373"/>
    <mergeCell ref="AH373:AK373"/>
    <mergeCell ref="AM373:AO373"/>
    <mergeCell ref="AP373:AS373"/>
    <mergeCell ref="AU373:AW373"/>
    <mergeCell ref="AX373:BA373"/>
    <mergeCell ref="BC373:BE373"/>
    <mergeCell ref="BF373:BI373"/>
    <mergeCell ref="BV372:BY372"/>
    <mergeCell ref="CA372:CC372"/>
    <mergeCell ref="CD372:CG372"/>
    <mergeCell ref="CI372:CK372"/>
    <mergeCell ref="CL372:CO372"/>
    <mergeCell ref="CQ372:CS372"/>
    <mergeCell ref="AX372:BA372"/>
    <mergeCell ref="BC372:BE372"/>
    <mergeCell ref="BF372:BI372"/>
    <mergeCell ref="BK372:BM372"/>
    <mergeCell ref="BN372:BQ372"/>
    <mergeCell ref="BS372:BU372"/>
    <mergeCell ref="DO367:DP372"/>
    <mergeCell ref="AE368:AT370"/>
    <mergeCell ref="AU368:AX370"/>
    <mergeCell ref="BC368:BR370"/>
    <mergeCell ref="BS368:BZ370"/>
    <mergeCell ref="CA368:CP370"/>
    <mergeCell ref="CQ368:CX370"/>
    <mergeCell ref="CY368:DL369"/>
    <mergeCell ref="DM368:DN369"/>
    <mergeCell ref="CY370:DL370"/>
    <mergeCell ref="DE358:DG358"/>
    <mergeCell ref="CY366:DA366"/>
    <mergeCell ref="DB366:DD366"/>
    <mergeCell ref="DE366:DG366"/>
    <mergeCell ref="DH366:DI366"/>
    <mergeCell ref="B367:AC372"/>
    <mergeCell ref="CY371:DA372"/>
    <mergeCell ref="DB371:DD372"/>
    <mergeCell ref="DE371:DG372"/>
    <mergeCell ref="DH371:DI372"/>
    <mergeCell ref="DJ371:DJ372"/>
    <mergeCell ref="DK371:DK372"/>
    <mergeCell ref="DL371:DL372"/>
    <mergeCell ref="DM371:DM372"/>
    <mergeCell ref="DN371:DN372"/>
    <mergeCell ref="AE372:AG372"/>
    <mergeCell ref="AH372:AK372"/>
    <mergeCell ref="AM372:AO372"/>
    <mergeCell ref="AP372:AS372"/>
    <mergeCell ref="AU372:AW372"/>
    <mergeCell ref="DM370:DN370"/>
    <mergeCell ref="AE371:AK371"/>
    <mergeCell ref="B346:AE346"/>
    <mergeCell ref="AF346:AH346"/>
    <mergeCell ref="AJ346:AL346"/>
    <mergeCell ref="AN346:AP346"/>
    <mergeCell ref="AR346:AT346"/>
    <mergeCell ref="AV346:AX346"/>
    <mergeCell ref="BQ344:BS344"/>
    <mergeCell ref="CM344:CO344"/>
    <mergeCell ref="B345:AE345"/>
    <mergeCell ref="AF345:AH345"/>
    <mergeCell ref="AJ345:AL345"/>
    <mergeCell ref="AN345:AP345"/>
    <mergeCell ref="AR345:AT345"/>
    <mergeCell ref="AV345:AX345"/>
    <mergeCell ref="B344:AE344"/>
    <mergeCell ref="AF344:AH344"/>
    <mergeCell ref="AJ344:AL344"/>
    <mergeCell ref="AN344:AP344"/>
    <mergeCell ref="AR344:AT344"/>
    <mergeCell ref="AV344:AX344"/>
    <mergeCell ref="AJ338:AL339"/>
    <mergeCell ref="AN338:AP339"/>
    <mergeCell ref="AR338:AT339"/>
    <mergeCell ref="AV338:AX339"/>
    <mergeCell ref="BL338:BS338"/>
    <mergeCell ref="BT338:CL338"/>
    <mergeCell ref="CM338:CO338"/>
    <mergeCell ref="CP342:CT342"/>
    <mergeCell ref="CU342:DB343"/>
    <mergeCell ref="B343:AE343"/>
    <mergeCell ref="BL343:BP343"/>
    <mergeCell ref="BQ343:BS343"/>
    <mergeCell ref="CM343:CO343"/>
    <mergeCell ref="CP343:CT343"/>
    <mergeCell ref="CU341:DB341"/>
    <mergeCell ref="B342:AE342"/>
    <mergeCell ref="AF342:AH343"/>
    <mergeCell ref="AJ342:AL343"/>
    <mergeCell ref="AN342:AP343"/>
    <mergeCell ref="AR342:AT343"/>
    <mergeCell ref="AV342:AX343"/>
    <mergeCell ref="BL342:BP342"/>
    <mergeCell ref="BQ342:BS342"/>
    <mergeCell ref="CM342:CO342"/>
    <mergeCell ref="AR336:AT337"/>
    <mergeCell ref="AV336:AX337"/>
    <mergeCell ref="BL323:BY323"/>
    <mergeCell ref="B328:B332"/>
    <mergeCell ref="B334:AE335"/>
    <mergeCell ref="AF334:AX334"/>
    <mergeCell ref="BL334:DB335"/>
    <mergeCell ref="CM340:CO340"/>
    <mergeCell ref="CP340:CT340"/>
    <mergeCell ref="B341:AE341"/>
    <mergeCell ref="BL341:BP341"/>
    <mergeCell ref="BQ341:BS341"/>
    <mergeCell ref="CM341:CO341"/>
    <mergeCell ref="CP341:CT341"/>
    <mergeCell ref="AJ340:AL341"/>
    <mergeCell ref="AN340:AP341"/>
    <mergeCell ref="AR340:AT341"/>
    <mergeCell ref="AV340:AX341"/>
    <mergeCell ref="BL340:BP340"/>
    <mergeCell ref="BQ340:BS340"/>
    <mergeCell ref="CP338:CT338"/>
    <mergeCell ref="CU338:DB338"/>
    <mergeCell ref="B339:AE339"/>
    <mergeCell ref="BL339:BP339"/>
    <mergeCell ref="BQ339:BS339"/>
    <mergeCell ref="CM339:CO339"/>
    <mergeCell ref="CP339:CT339"/>
    <mergeCell ref="CU339:DB340"/>
    <mergeCell ref="B340:AE340"/>
    <mergeCell ref="AF340:AH341"/>
    <mergeCell ref="B338:AE338"/>
    <mergeCell ref="AF338:AH339"/>
    <mergeCell ref="DC334:DI335"/>
    <mergeCell ref="AF335:AH335"/>
    <mergeCell ref="AJ335:AL335"/>
    <mergeCell ref="AN335:AP335"/>
    <mergeCell ref="AR335:AT335"/>
    <mergeCell ref="CU337:DB337"/>
    <mergeCell ref="BS314:BZ315"/>
    <mergeCell ref="F316:M318"/>
    <mergeCell ref="Q316:X318"/>
    <mergeCell ref="AB316:AI318"/>
    <mergeCell ref="AM316:AT318"/>
    <mergeCell ref="AX316:BE318"/>
    <mergeCell ref="F314:M315"/>
    <mergeCell ref="Q314:X315"/>
    <mergeCell ref="AB314:AI315"/>
    <mergeCell ref="AM314:AT315"/>
    <mergeCell ref="AX314:BE315"/>
    <mergeCell ref="BI314:BP315"/>
    <mergeCell ref="BL336:BS336"/>
    <mergeCell ref="BT336:CF336"/>
    <mergeCell ref="CG336:CL336"/>
    <mergeCell ref="CM336:CT336"/>
    <mergeCell ref="B337:AE337"/>
    <mergeCell ref="BL337:BS337"/>
    <mergeCell ref="BT337:CF337"/>
    <mergeCell ref="CG337:CL337"/>
    <mergeCell ref="CM337:CT337"/>
    <mergeCell ref="AV335:AX335"/>
    <mergeCell ref="B336:AE336"/>
    <mergeCell ref="AF336:AH337"/>
    <mergeCell ref="AJ336:AL337"/>
    <mergeCell ref="AN336:AP337"/>
    <mergeCell ref="BG302:BS302"/>
    <mergeCell ref="F311:BY311"/>
    <mergeCell ref="F313:G313"/>
    <mergeCell ref="Q313:R313"/>
    <mergeCell ref="AB313:AC313"/>
    <mergeCell ref="AM313:AN313"/>
    <mergeCell ref="AX313:AY313"/>
    <mergeCell ref="BI313:BJ313"/>
    <mergeCell ref="BS313:BT313"/>
    <mergeCell ref="DB290:DE290"/>
    <mergeCell ref="DE295:DG295"/>
    <mergeCell ref="B297:G301"/>
    <mergeCell ref="H297:BF299"/>
    <mergeCell ref="BG297:BS297"/>
    <mergeCell ref="BG298:BS298"/>
    <mergeCell ref="BG299:BS299"/>
    <mergeCell ref="H300:BF301"/>
    <mergeCell ref="BG300:BS300"/>
    <mergeCell ref="BG301:BS301"/>
    <mergeCell ref="BV290:BZ290"/>
    <mergeCell ref="CA290:CD290"/>
    <mergeCell ref="CF290:CK290"/>
    <mergeCell ref="CL290:CQ290"/>
    <mergeCell ref="CR290:CV290"/>
    <mergeCell ref="CW290:DA290"/>
    <mergeCell ref="AP290:AT290"/>
    <mergeCell ref="AU290:AY290"/>
    <mergeCell ref="AZ290:BC290"/>
    <mergeCell ref="BE290:BJ290"/>
    <mergeCell ref="BK290:BP290"/>
    <mergeCell ref="BQ290:BU290"/>
    <mergeCell ref="S288:T288"/>
    <mergeCell ref="U288:V288"/>
    <mergeCell ref="W288:X288"/>
    <mergeCell ref="Y288:Z288"/>
    <mergeCell ref="AA288:AB288"/>
    <mergeCell ref="AD288:AE288"/>
    <mergeCell ref="DB288:DC288"/>
    <mergeCell ref="DD288:DE288"/>
    <mergeCell ref="DF289:DH289"/>
    <mergeCell ref="C290:H290"/>
    <mergeCell ref="I290:N290"/>
    <mergeCell ref="O290:S290"/>
    <mergeCell ref="T290:X290"/>
    <mergeCell ref="Y290:AB290"/>
    <mergeCell ref="AD290:AI290"/>
    <mergeCell ref="AJ290:AO290"/>
    <mergeCell ref="CP288:CQ288"/>
    <mergeCell ref="CR288:CS288"/>
    <mergeCell ref="CT288:CU288"/>
    <mergeCell ref="CV288:CW288"/>
    <mergeCell ref="CX288:CY288"/>
    <mergeCell ref="CZ288:DA288"/>
    <mergeCell ref="CC288:CD288"/>
    <mergeCell ref="CF288:CG288"/>
    <mergeCell ref="CH288:CI288"/>
    <mergeCell ref="CJ288:CK288"/>
    <mergeCell ref="CL288:CM288"/>
    <mergeCell ref="CN288:CO288"/>
    <mergeCell ref="BQ288:BR288"/>
    <mergeCell ref="BS288:BT288"/>
    <mergeCell ref="BU288:BV288"/>
    <mergeCell ref="BW288:BX288"/>
    <mergeCell ref="BY287:BZ287"/>
    <mergeCell ref="CA287:CB287"/>
    <mergeCell ref="BE287:BF287"/>
    <mergeCell ref="BG287:BH287"/>
    <mergeCell ref="BI287:BJ287"/>
    <mergeCell ref="BK287:BL287"/>
    <mergeCell ref="BM288:BN288"/>
    <mergeCell ref="BO288:BP288"/>
    <mergeCell ref="AR288:AS288"/>
    <mergeCell ref="AT288:AU288"/>
    <mergeCell ref="AV288:AW288"/>
    <mergeCell ref="AX288:AY288"/>
    <mergeCell ref="AZ288:BA288"/>
    <mergeCell ref="BB288:BC288"/>
    <mergeCell ref="AF288:AG288"/>
    <mergeCell ref="AH288:AI288"/>
    <mergeCell ref="AJ288:AK288"/>
    <mergeCell ref="AL288:AM288"/>
    <mergeCell ref="AN288:AO288"/>
    <mergeCell ref="AP288:AQ288"/>
    <mergeCell ref="BY288:BZ288"/>
    <mergeCell ref="CA288:CB288"/>
    <mergeCell ref="BE288:BF288"/>
    <mergeCell ref="BG288:BH288"/>
    <mergeCell ref="BI288:BJ288"/>
    <mergeCell ref="BK288:BL288"/>
    <mergeCell ref="AP287:AQ287"/>
    <mergeCell ref="S287:T287"/>
    <mergeCell ref="U287:V287"/>
    <mergeCell ref="W287:X287"/>
    <mergeCell ref="Y287:Z287"/>
    <mergeCell ref="AA287:AB287"/>
    <mergeCell ref="AD287:AE287"/>
    <mergeCell ref="DB287:DC287"/>
    <mergeCell ref="DD287:DE287"/>
    <mergeCell ref="C288:D288"/>
    <mergeCell ref="E288:F288"/>
    <mergeCell ref="G288:H288"/>
    <mergeCell ref="I288:J288"/>
    <mergeCell ref="K288:L288"/>
    <mergeCell ref="M288:N288"/>
    <mergeCell ref="O288:P288"/>
    <mergeCell ref="Q288:R288"/>
    <mergeCell ref="CP287:CQ287"/>
    <mergeCell ref="CR287:CS287"/>
    <mergeCell ref="CT287:CU287"/>
    <mergeCell ref="CV287:CW287"/>
    <mergeCell ref="CX287:CY287"/>
    <mergeCell ref="CZ287:DA287"/>
    <mergeCell ref="CC287:CD287"/>
    <mergeCell ref="CF287:CG287"/>
    <mergeCell ref="CH287:CI287"/>
    <mergeCell ref="CJ287:CK287"/>
    <mergeCell ref="CL287:CM287"/>
    <mergeCell ref="CN287:CO287"/>
    <mergeCell ref="BQ287:BR287"/>
    <mergeCell ref="BS287:BT287"/>
    <mergeCell ref="BU287:BV287"/>
    <mergeCell ref="BW287:BX287"/>
    <mergeCell ref="B285:B286"/>
    <mergeCell ref="DF285:DL286"/>
    <mergeCell ref="C287:D287"/>
    <mergeCell ref="E287:F287"/>
    <mergeCell ref="G287:H287"/>
    <mergeCell ref="I287:J287"/>
    <mergeCell ref="K287:L287"/>
    <mergeCell ref="M287:N287"/>
    <mergeCell ref="O287:P287"/>
    <mergeCell ref="Q287:R287"/>
    <mergeCell ref="DI281:DO282"/>
    <mergeCell ref="J283:K283"/>
    <mergeCell ref="P283:Q283"/>
    <mergeCell ref="AK283:AL283"/>
    <mergeCell ref="AQ283:AR283"/>
    <mergeCell ref="BL283:BM283"/>
    <mergeCell ref="BR283:BS283"/>
    <mergeCell ref="CM283:CN283"/>
    <mergeCell ref="CS283:CT283"/>
    <mergeCell ref="BM287:BN287"/>
    <mergeCell ref="BO287:BP287"/>
    <mergeCell ref="AR287:AS287"/>
    <mergeCell ref="AT287:AU287"/>
    <mergeCell ref="AV287:AW287"/>
    <mergeCell ref="AX287:AY287"/>
    <mergeCell ref="AZ287:BA287"/>
    <mergeCell ref="BB287:BC287"/>
    <mergeCell ref="AF287:AG287"/>
    <mergeCell ref="AH287:AI287"/>
    <mergeCell ref="AJ287:AK287"/>
    <mergeCell ref="AL287:AM287"/>
    <mergeCell ref="AN287:AO287"/>
    <mergeCell ref="DB279:DE279"/>
    <mergeCell ref="B281:CQ282"/>
    <mergeCell ref="CR281:DE282"/>
    <mergeCell ref="DF281:DF282"/>
    <mergeCell ref="DG281:DG282"/>
    <mergeCell ref="DH281:DH282"/>
    <mergeCell ref="BV279:BZ279"/>
    <mergeCell ref="CA279:CD279"/>
    <mergeCell ref="CF279:CK279"/>
    <mergeCell ref="CL279:CQ279"/>
    <mergeCell ref="CR279:CV279"/>
    <mergeCell ref="CW279:DA279"/>
    <mergeCell ref="AP279:AT279"/>
    <mergeCell ref="AU279:AY279"/>
    <mergeCell ref="AZ279:BC279"/>
    <mergeCell ref="BE279:BJ279"/>
    <mergeCell ref="BK279:BP279"/>
    <mergeCell ref="BQ279:BU279"/>
    <mergeCell ref="S277:T277"/>
    <mergeCell ref="U277:V277"/>
    <mergeCell ref="W277:X277"/>
    <mergeCell ref="Y277:Z277"/>
    <mergeCell ref="AA277:AB277"/>
    <mergeCell ref="AD277:AE277"/>
    <mergeCell ref="DB277:DC277"/>
    <mergeCell ref="DD277:DE277"/>
    <mergeCell ref="DF278:DH278"/>
    <mergeCell ref="C279:H279"/>
    <mergeCell ref="I279:N279"/>
    <mergeCell ref="O279:S279"/>
    <mergeCell ref="T279:X279"/>
    <mergeCell ref="Y279:AB279"/>
    <mergeCell ref="AD279:AI279"/>
    <mergeCell ref="AJ279:AO279"/>
    <mergeCell ref="CP277:CQ277"/>
    <mergeCell ref="CR277:CS277"/>
    <mergeCell ref="CT277:CU277"/>
    <mergeCell ref="CV277:CW277"/>
    <mergeCell ref="CX277:CY277"/>
    <mergeCell ref="CZ277:DA277"/>
    <mergeCell ref="CC277:CD277"/>
    <mergeCell ref="CF277:CG277"/>
    <mergeCell ref="CH277:CI277"/>
    <mergeCell ref="CJ277:CK277"/>
    <mergeCell ref="CL277:CM277"/>
    <mergeCell ref="CN277:CO277"/>
    <mergeCell ref="BQ277:BR277"/>
    <mergeCell ref="BS277:BT277"/>
    <mergeCell ref="BU277:BV277"/>
    <mergeCell ref="BW277:BX277"/>
    <mergeCell ref="BY276:BZ276"/>
    <mergeCell ref="CA276:CB276"/>
    <mergeCell ref="BE276:BF276"/>
    <mergeCell ref="BG276:BH276"/>
    <mergeCell ref="BI276:BJ276"/>
    <mergeCell ref="BK276:BL276"/>
    <mergeCell ref="BM277:BN277"/>
    <mergeCell ref="BO277:BP277"/>
    <mergeCell ref="AR277:AS277"/>
    <mergeCell ref="AT277:AU277"/>
    <mergeCell ref="AV277:AW277"/>
    <mergeCell ref="AX277:AY277"/>
    <mergeCell ref="AZ277:BA277"/>
    <mergeCell ref="BB277:BC277"/>
    <mergeCell ref="AF277:AG277"/>
    <mergeCell ref="AH277:AI277"/>
    <mergeCell ref="AJ277:AK277"/>
    <mergeCell ref="AL277:AM277"/>
    <mergeCell ref="AN277:AO277"/>
    <mergeCell ref="AP277:AQ277"/>
    <mergeCell ref="BY277:BZ277"/>
    <mergeCell ref="CA277:CB277"/>
    <mergeCell ref="BE277:BF277"/>
    <mergeCell ref="BG277:BH277"/>
    <mergeCell ref="BI277:BJ277"/>
    <mergeCell ref="BK277:BL277"/>
    <mergeCell ref="AP276:AQ276"/>
    <mergeCell ref="S276:T276"/>
    <mergeCell ref="U276:V276"/>
    <mergeCell ref="W276:X276"/>
    <mergeCell ref="Y276:Z276"/>
    <mergeCell ref="AA276:AB276"/>
    <mergeCell ref="AD276:AE276"/>
    <mergeCell ref="DB276:DC276"/>
    <mergeCell ref="DD276:DE276"/>
    <mergeCell ref="C277:D277"/>
    <mergeCell ref="E277:F277"/>
    <mergeCell ref="G277:H277"/>
    <mergeCell ref="I277:J277"/>
    <mergeCell ref="K277:L277"/>
    <mergeCell ref="M277:N277"/>
    <mergeCell ref="O277:P277"/>
    <mergeCell ref="Q277:R277"/>
    <mergeCell ref="CP276:CQ276"/>
    <mergeCell ref="CR276:CS276"/>
    <mergeCell ref="CT276:CU276"/>
    <mergeCell ref="CV276:CW276"/>
    <mergeCell ref="CX276:CY276"/>
    <mergeCell ref="CZ276:DA276"/>
    <mergeCell ref="CC276:CD276"/>
    <mergeCell ref="CF276:CG276"/>
    <mergeCell ref="CH276:CI276"/>
    <mergeCell ref="CJ276:CK276"/>
    <mergeCell ref="CL276:CM276"/>
    <mergeCell ref="CN276:CO276"/>
    <mergeCell ref="BQ276:BR276"/>
    <mergeCell ref="BS276:BT276"/>
    <mergeCell ref="BU276:BV276"/>
    <mergeCell ref="BW276:BX276"/>
    <mergeCell ref="B274:B275"/>
    <mergeCell ref="DF274:DL275"/>
    <mergeCell ref="C276:D276"/>
    <mergeCell ref="E276:F276"/>
    <mergeCell ref="G276:H276"/>
    <mergeCell ref="I276:J276"/>
    <mergeCell ref="K276:L276"/>
    <mergeCell ref="M276:N276"/>
    <mergeCell ref="O276:P276"/>
    <mergeCell ref="Q276:R276"/>
    <mergeCell ref="DI270:DO271"/>
    <mergeCell ref="J272:K272"/>
    <mergeCell ref="P272:Q272"/>
    <mergeCell ref="AK272:AL272"/>
    <mergeCell ref="AQ272:AR272"/>
    <mergeCell ref="BL272:BM272"/>
    <mergeCell ref="BR272:BS272"/>
    <mergeCell ref="CM272:CN272"/>
    <mergeCell ref="CS272:CT272"/>
    <mergeCell ref="BM276:BN276"/>
    <mergeCell ref="BO276:BP276"/>
    <mergeCell ref="AR276:AS276"/>
    <mergeCell ref="AT276:AU276"/>
    <mergeCell ref="AV276:AW276"/>
    <mergeCell ref="AX276:AY276"/>
    <mergeCell ref="AZ276:BA276"/>
    <mergeCell ref="BB276:BC276"/>
    <mergeCell ref="AF276:AG276"/>
    <mergeCell ref="AH276:AI276"/>
    <mergeCell ref="AJ276:AK276"/>
    <mergeCell ref="AL276:AM276"/>
    <mergeCell ref="AN276:AO276"/>
    <mergeCell ref="DB268:DE268"/>
    <mergeCell ref="B270:CQ271"/>
    <mergeCell ref="CR270:DE271"/>
    <mergeCell ref="DF270:DF271"/>
    <mergeCell ref="DG270:DG271"/>
    <mergeCell ref="DH270:DH271"/>
    <mergeCell ref="BV268:BZ268"/>
    <mergeCell ref="CA268:CD268"/>
    <mergeCell ref="CF268:CK268"/>
    <mergeCell ref="CL268:CQ268"/>
    <mergeCell ref="CR268:CV268"/>
    <mergeCell ref="CW268:DA268"/>
    <mergeCell ref="AP268:AT268"/>
    <mergeCell ref="AU268:AY268"/>
    <mergeCell ref="AZ268:BC268"/>
    <mergeCell ref="BE268:BJ268"/>
    <mergeCell ref="BK268:BP268"/>
    <mergeCell ref="BQ268:BU268"/>
    <mergeCell ref="S266:T266"/>
    <mergeCell ref="U266:V266"/>
    <mergeCell ref="W266:X266"/>
    <mergeCell ref="Y266:Z266"/>
    <mergeCell ref="AA266:AB266"/>
    <mergeCell ref="AD266:AE266"/>
    <mergeCell ref="DB266:DC266"/>
    <mergeCell ref="DD266:DE266"/>
    <mergeCell ref="DF267:DH267"/>
    <mergeCell ref="C268:H268"/>
    <mergeCell ref="I268:N268"/>
    <mergeCell ref="O268:S268"/>
    <mergeCell ref="T268:X268"/>
    <mergeCell ref="Y268:AB268"/>
    <mergeCell ref="AD268:AI268"/>
    <mergeCell ref="AJ268:AO268"/>
    <mergeCell ref="CP266:CQ266"/>
    <mergeCell ref="CR266:CS266"/>
    <mergeCell ref="CT266:CU266"/>
    <mergeCell ref="CV266:CW266"/>
    <mergeCell ref="CX266:CY266"/>
    <mergeCell ref="CZ266:DA266"/>
    <mergeCell ref="CC266:CD266"/>
    <mergeCell ref="CF266:CG266"/>
    <mergeCell ref="CH266:CI266"/>
    <mergeCell ref="CJ266:CK266"/>
    <mergeCell ref="CL266:CM266"/>
    <mergeCell ref="CN266:CO266"/>
    <mergeCell ref="BQ266:BR266"/>
    <mergeCell ref="BS266:BT266"/>
    <mergeCell ref="BU266:BV266"/>
    <mergeCell ref="BW266:BX266"/>
    <mergeCell ref="BY265:BZ265"/>
    <mergeCell ref="CA265:CB265"/>
    <mergeCell ref="BE265:BF265"/>
    <mergeCell ref="BG265:BH265"/>
    <mergeCell ref="BI265:BJ265"/>
    <mergeCell ref="BK265:BL265"/>
    <mergeCell ref="BM266:BN266"/>
    <mergeCell ref="BO266:BP266"/>
    <mergeCell ref="AR266:AS266"/>
    <mergeCell ref="AT266:AU266"/>
    <mergeCell ref="AV266:AW266"/>
    <mergeCell ref="AX266:AY266"/>
    <mergeCell ref="AZ266:BA266"/>
    <mergeCell ref="BB266:BC266"/>
    <mergeCell ref="AF266:AG266"/>
    <mergeCell ref="AH266:AI266"/>
    <mergeCell ref="AJ266:AK266"/>
    <mergeCell ref="AL266:AM266"/>
    <mergeCell ref="AN266:AO266"/>
    <mergeCell ref="AP266:AQ266"/>
    <mergeCell ref="BY266:BZ266"/>
    <mergeCell ref="CA266:CB266"/>
    <mergeCell ref="BE266:BF266"/>
    <mergeCell ref="BG266:BH266"/>
    <mergeCell ref="BI266:BJ266"/>
    <mergeCell ref="BK266:BL266"/>
    <mergeCell ref="AP265:AQ265"/>
    <mergeCell ref="S265:T265"/>
    <mergeCell ref="U265:V265"/>
    <mergeCell ref="W265:X265"/>
    <mergeCell ref="Y265:Z265"/>
    <mergeCell ref="AA265:AB265"/>
    <mergeCell ref="AD265:AE265"/>
    <mergeCell ref="DB265:DC265"/>
    <mergeCell ref="DD265:DE265"/>
    <mergeCell ref="C266:D266"/>
    <mergeCell ref="E266:F266"/>
    <mergeCell ref="G266:H266"/>
    <mergeCell ref="I266:J266"/>
    <mergeCell ref="K266:L266"/>
    <mergeCell ref="M266:N266"/>
    <mergeCell ref="O266:P266"/>
    <mergeCell ref="Q266:R266"/>
    <mergeCell ref="CP265:CQ265"/>
    <mergeCell ref="CR265:CS265"/>
    <mergeCell ref="CT265:CU265"/>
    <mergeCell ref="CV265:CW265"/>
    <mergeCell ref="CX265:CY265"/>
    <mergeCell ref="CZ265:DA265"/>
    <mergeCell ref="CC265:CD265"/>
    <mergeCell ref="CF265:CG265"/>
    <mergeCell ref="CH265:CI265"/>
    <mergeCell ref="CJ265:CK265"/>
    <mergeCell ref="CL265:CM265"/>
    <mergeCell ref="CN265:CO265"/>
    <mergeCell ref="BQ265:BR265"/>
    <mergeCell ref="BS265:BT265"/>
    <mergeCell ref="BU265:BV265"/>
    <mergeCell ref="BW265:BX265"/>
    <mergeCell ref="B263:B264"/>
    <mergeCell ref="DF263:DL264"/>
    <mergeCell ref="C265:D265"/>
    <mergeCell ref="E265:F265"/>
    <mergeCell ref="G265:H265"/>
    <mergeCell ref="I265:J265"/>
    <mergeCell ref="K265:L265"/>
    <mergeCell ref="M265:N265"/>
    <mergeCell ref="O265:P265"/>
    <mergeCell ref="Q265:R265"/>
    <mergeCell ref="DI259:DO260"/>
    <mergeCell ref="J261:K261"/>
    <mergeCell ref="P261:Q261"/>
    <mergeCell ref="AK261:AL261"/>
    <mergeCell ref="AQ261:AR261"/>
    <mergeCell ref="BL261:BM261"/>
    <mergeCell ref="BR261:BS261"/>
    <mergeCell ref="CM261:CN261"/>
    <mergeCell ref="CS261:CT261"/>
    <mergeCell ref="BM265:BN265"/>
    <mergeCell ref="BO265:BP265"/>
    <mergeCell ref="AR265:AS265"/>
    <mergeCell ref="AT265:AU265"/>
    <mergeCell ref="AV265:AW265"/>
    <mergeCell ref="AX265:AY265"/>
    <mergeCell ref="AZ265:BA265"/>
    <mergeCell ref="BB265:BC265"/>
    <mergeCell ref="AF265:AG265"/>
    <mergeCell ref="AH265:AI265"/>
    <mergeCell ref="AJ265:AK265"/>
    <mergeCell ref="AL265:AM265"/>
    <mergeCell ref="AN265:AO265"/>
    <mergeCell ref="DB257:DE257"/>
    <mergeCell ref="B259:CQ260"/>
    <mergeCell ref="CR259:DE260"/>
    <mergeCell ref="DF259:DF260"/>
    <mergeCell ref="DG259:DG260"/>
    <mergeCell ref="DH259:DH260"/>
    <mergeCell ref="BV257:BZ257"/>
    <mergeCell ref="CA257:CD257"/>
    <mergeCell ref="CF257:CK257"/>
    <mergeCell ref="CL257:CQ257"/>
    <mergeCell ref="CR257:CV257"/>
    <mergeCell ref="CW257:DA257"/>
    <mergeCell ref="AP257:AT257"/>
    <mergeCell ref="AU257:AY257"/>
    <mergeCell ref="AZ257:BC257"/>
    <mergeCell ref="BE257:BJ257"/>
    <mergeCell ref="BK257:BP257"/>
    <mergeCell ref="BQ257:BU257"/>
    <mergeCell ref="S255:T255"/>
    <mergeCell ref="U255:V255"/>
    <mergeCell ref="W255:X255"/>
    <mergeCell ref="Y255:Z255"/>
    <mergeCell ref="AA255:AB255"/>
    <mergeCell ref="AD255:AE255"/>
    <mergeCell ref="DB255:DC255"/>
    <mergeCell ref="DD255:DE255"/>
    <mergeCell ref="DF256:DH256"/>
    <mergeCell ref="C257:H257"/>
    <mergeCell ref="I257:N257"/>
    <mergeCell ref="O257:S257"/>
    <mergeCell ref="T257:X257"/>
    <mergeCell ref="Y257:AB257"/>
    <mergeCell ref="AD257:AI257"/>
    <mergeCell ref="AJ257:AO257"/>
    <mergeCell ref="CP255:CQ255"/>
    <mergeCell ref="CR255:CS255"/>
    <mergeCell ref="CT255:CU255"/>
    <mergeCell ref="CV255:CW255"/>
    <mergeCell ref="CX255:CY255"/>
    <mergeCell ref="CZ255:DA255"/>
    <mergeCell ref="CC255:CD255"/>
    <mergeCell ref="CF255:CG255"/>
    <mergeCell ref="CH255:CI255"/>
    <mergeCell ref="CJ255:CK255"/>
    <mergeCell ref="CL255:CM255"/>
    <mergeCell ref="CN255:CO255"/>
    <mergeCell ref="BQ255:BR255"/>
    <mergeCell ref="BS255:BT255"/>
    <mergeCell ref="BU255:BV255"/>
    <mergeCell ref="BW255:BX255"/>
    <mergeCell ref="BY254:BZ254"/>
    <mergeCell ref="CA254:CB254"/>
    <mergeCell ref="BE254:BF254"/>
    <mergeCell ref="BG254:BH254"/>
    <mergeCell ref="BI254:BJ254"/>
    <mergeCell ref="BK254:BL254"/>
    <mergeCell ref="BM255:BN255"/>
    <mergeCell ref="BO255:BP255"/>
    <mergeCell ref="AR255:AS255"/>
    <mergeCell ref="AT255:AU255"/>
    <mergeCell ref="AV255:AW255"/>
    <mergeCell ref="AX255:AY255"/>
    <mergeCell ref="AZ255:BA255"/>
    <mergeCell ref="BB255:BC255"/>
    <mergeCell ref="AF255:AG255"/>
    <mergeCell ref="AH255:AI255"/>
    <mergeCell ref="AJ255:AK255"/>
    <mergeCell ref="AL255:AM255"/>
    <mergeCell ref="AN255:AO255"/>
    <mergeCell ref="AP255:AQ255"/>
    <mergeCell ref="BY255:BZ255"/>
    <mergeCell ref="CA255:CB255"/>
    <mergeCell ref="BE255:BF255"/>
    <mergeCell ref="BG255:BH255"/>
    <mergeCell ref="BI255:BJ255"/>
    <mergeCell ref="BK255:BL255"/>
    <mergeCell ref="AP254:AQ254"/>
    <mergeCell ref="S254:T254"/>
    <mergeCell ref="U254:V254"/>
    <mergeCell ref="W254:X254"/>
    <mergeCell ref="Y254:Z254"/>
    <mergeCell ref="AA254:AB254"/>
    <mergeCell ref="AD254:AE254"/>
    <mergeCell ref="DB254:DC254"/>
    <mergeCell ref="DD254:DE254"/>
    <mergeCell ref="C255:D255"/>
    <mergeCell ref="E255:F255"/>
    <mergeCell ref="G255:H255"/>
    <mergeCell ref="I255:J255"/>
    <mergeCell ref="K255:L255"/>
    <mergeCell ref="M255:N255"/>
    <mergeCell ref="O255:P255"/>
    <mergeCell ref="Q255:R255"/>
    <mergeCell ref="CP254:CQ254"/>
    <mergeCell ref="CR254:CS254"/>
    <mergeCell ref="CT254:CU254"/>
    <mergeCell ref="CV254:CW254"/>
    <mergeCell ref="CX254:CY254"/>
    <mergeCell ref="CZ254:DA254"/>
    <mergeCell ref="CC254:CD254"/>
    <mergeCell ref="CF254:CG254"/>
    <mergeCell ref="CH254:CI254"/>
    <mergeCell ref="CJ254:CK254"/>
    <mergeCell ref="CL254:CM254"/>
    <mergeCell ref="CN254:CO254"/>
    <mergeCell ref="BQ254:BR254"/>
    <mergeCell ref="BS254:BT254"/>
    <mergeCell ref="BU254:BV254"/>
    <mergeCell ref="BW254:BX254"/>
    <mergeCell ref="B252:B253"/>
    <mergeCell ref="DF252:DL253"/>
    <mergeCell ref="C254:D254"/>
    <mergeCell ref="E254:F254"/>
    <mergeCell ref="G254:H254"/>
    <mergeCell ref="I254:J254"/>
    <mergeCell ref="K254:L254"/>
    <mergeCell ref="M254:N254"/>
    <mergeCell ref="O254:P254"/>
    <mergeCell ref="Q254:R254"/>
    <mergeCell ref="DI248:DO249"/>
    <mergeCell ref="J250:K250"/>
    <mergeCell ref="P250:Q250"/>
    <mergeCell ref="AK250:AL250"/>
    <mergeCell ref="AQ250:AR250"/>
    <mergeCell ref="BL250:BM250"/>
    <mergeCell ref="BR250:BS250"/>
    <mergeCell ref="CM250:CN250"/>
    <mergeCell ref="CS250:CT250"/>
    <mergeCell ref="BM254:BN254"/>
    <mergeCell ref="BO254:BP254"/>
    <mergeCell ref="AR254:AS254"/>
    <mergeCell ref="AT254:AU254"/>
    <mergeCell ref="AV254:AW254"/>
    <mergeCell ref="AX254:AY254"/>
    <mergeCell ref="AZ254:BA254"/>
    <mergeCell ref="BB254:BC254"/>
    <mergeCell ref="AF254:AG254"/>
    <mergeCell ref="AH254:AI254"/>
    <mergeCell ref="AJ254:AK254"/>
    <mergeCell ref="AL254:AM254"/>
    <mergeCell ref="AN254:AO254"/>
    <mergeCell ref="DB246:DE246"/>
    <mergeCell ref="B248:CQ249"/>
    <mergeCell ref="CR248:DE249"/>
    <mergeCell ref="DF248:DF249"/>
    <mergeCell ref="DG248:DG249"/>
    <mergeCell ref="DH248:DH249"/>
    <mergeCell ref="BV246:BZ246"/>
    <mergeCell ref="CA246:CD246"/>
    <mergeCell ref="CF246:CK246"/>
    <mergeCell ref="CL246:CQ246"/>
    <mergeCell ref="CR246:CV246"/>
    <mergeCell ref="CW246:DA246"/>
    <mergeCell ref="AP246:AT246"/>
    <mergeCell ref="AU246:AY246"/>
    <mergeCell ref="AZ246:BC246"/>
    <mergeCell ref="BE246:BJ246"/>
    <mergeCell ref="BK246:BP246"/>
    <mergeCell ref="BQ246:BU246"/>
    <mergeCell ref="S244:T244"/>
    <mergeCell ref="U244:V244"/>
    <mergeCell ref="W244:X244"/>
    <mergeCell ref="Y244:Z244"/>
    <mergeCell ref="AA244:AB244"/>
    <mergeCell ref="AD244:AE244"/>
    <mergeCell ref="DB244:DC244"/>
    <mergeCell ref="DD244:DE244"/>
    <mergeCell ref="DF245:DH245"/>
    <mergeCell ref="C246:H246"/>
    <mergeCell ref="I246:N246"/>
    <mergeCell ref="O246:S246"/>
    <mergeCell ref="T246:X246"/>
    <mergeCell ref="Y246:AB246"/>
    <mergeCell ref="AD246:AI246"/>
    <mergeCell ref="AJ246:AO246"/>
    <mergeCell ref="CP244:CQ244"/>
    <mergeCell ref="CR244:CS244"/>
    <mergeCell ref="CT244:CU244"/>
    <mergeCell ref="CV244:CW244"/>
    <mergeCell ref="CX244:CY244"/>
    <mergeCell ref="CZ244:DA244"/>
    <mergeCell ref="CC244:CD244"/>
    <mergeCell ref="CF244:CG244"/>
    <mergeCell ref="CH244:CI244"/>
    <mergeCell ref="CJ244:CK244"/>
    <mergeCell ref="CL244:CM244"/>
    <mergeCell ref="CN244:CO244"/>
    <mergeCell ref="BQ244:BR244"/>
    <mergeCell ref="BS244:BT244"/>
    <mergeCell ref="BU244:BV244"/>
    <mergeCell ref="BW244:BX244"/>
    <mergeCell ref="BY243:BZ243"/>
    <mergeCell ref="CA243:CB243"/>
    <mergeCell ref="BE243:BF243"/>
    <mergeCell ref="BG243:BH243"/>
    <mergeCell ref="BI243:BJ243"/>
    <mergeCell ref="BK243:BL243"/>
    <mergeCell ref="BM244:BN244"/>
    <mergeCell ref="BO244:BP244"/>
    <mergeCell ref="AR244:AS244"/>
    <mergeCell ref="AT244:AU244"/>
    <mergeCell ref="AV244:AW244"/>
    <mergeCell ref="AX244:AY244"/>
    <mergeCell ref="AZ244:BA244"/>
    <mergeCell ref="BB244:BC244"/>
    <mergeCell ref="AF244:AG244"/>
    <mergeCell ref="AH244:AI244"/>
    <mergeCell ref="AJ244:AK244"/>
    <mergeCell ref="AL244:AM244"/>
    <mergeCell ref="AN244:AO244"/>
    <mergeCell ref="AP244:AQ244"/>
    <mergeCell ref="BY244:BZ244"/>
    <mergeCell ref="CA244:CB244"/>
    <mergeCell ref="BE244:BF244"/>
    <mergeCell ref="BG244:BH244"/>
    <mergeCell ref="BI244:BJ244"/>
    <mergeCell ref="BK244:BL244"/>
    <mergeCell ref="AP243:AQ243"/>
    <mergeCell ref="S243:T243"/>
    <mergeCell ref="U243:V243"/>
    <mergeCell ref="W243:X243"/>
    <mergeCell ref="Y243:Z243"/>
    <mergeCell ref="AA243:AB243"/>
    <mergeCell ref="AD243:AE243"/>
    <mergeCell ref="DB243:DC243"/>
    <mergeCell ref="DD243:DE243"/>
    <mergeCell ref="C244:D244"/>
    <mergeCell ref="E244:F244"/>
    <mergeCell ref="G244:H244"/>
    <mergeCell ref="I244:J244"/>
    <mergeCell ref="K244:L244"/>
    <mergeCell ref="M244:N244"/>
    <mergeCell ref="O244:P244"/>
    <mergeCell ref="Q244:R244"/>
    <mergeCell ref="CP243:CQ243"/>
    <mergeCell ref="CR243:CS243"/>
    <mergeCell ref="CT243:CU243"/>
    <mergeCell ref="CV243:CW243"/>
    <mergeCell ref="CX243:CY243"/>
    <mergeCell ref="CZ243:DA243"/>
    <mergeCell ref="CC243:CD243"/>
    <mergeCell ref="CF243:CG243"/>
    <mergeCell ref="CH243:CI243"/>
    <mergeCell ref="CJ243:CK243"/>
    <mergeCell ref="CL243:CM243"/>
    <mergeCell ref="CN243:CO243"/>
    <mergeCell ref="BQ243:BR243"/>
    <mergeCell ref="BS243:BT243"/>
    <mergeCell ref="BU243:BV243"/>
    <mergeCell ref="BW243:BX243"/>
    <mergeCell ref="B241:B242"/>
    <mergeCell ref="DF241:DL242"/>
    <mergeCell ref="C243:D243"/>
    <mergeCell ref="E243:F243"/>
    <mergeCell ref="G243:H243"/>
    <mergeCell ref="I243:J243"/>
    <mergeCell ref="K243:L243"/>
    <mergeCell ref="M243:N243"/>
    <mergeCell ref="O243:P243"/>
    <mergeCell ref="Q243:R243"/>
    <mergeCell ref="DI237:DO238"/>
    <mergeCell ref="J239:K239"/>
    <mergeCell ref="P239:Q239"/>
    <mergeCell ref="AK239:AL239"/>
    <mergeCell ref="AQ239:AR239"/>
    <mergeCell ref="BL239:BM239"/>
    <mergeCell ref="BR239:BS239"/>
    <mergeCell ref="CM239:CN239"/>
    <mergeCell ref="CS239:CT239"/>
    <mergeCell ref="BM243:BN243"/>
    <mergeCell ref="BO243:BP243"/>
    <mergeCell ref="AR243:AS243"/>
    <mergeCell ref="AT243:AU243"/>
    <mergeCell ref="AV243:AW243"/>
    <mergeCell ref="AX243:AY243"/>
    <mergeCell ref="AZ243:BA243"/>
    <mergeCell ref="BB243:BC243"/>
    <mergeCell ref="AF243:AG243"/>
    <mergeCell ref="AH243:AI243"/>
    <mergeCell ref="AJ243:AK243"/>
    <mergeCell ref="AL243:AM243"/>
    <mergeCell ref="AN243:AO243"/>
    <mergeCell ref="DB235:DE235"/>
    <mergeCell ref="B237:CQ238"/>
    <mergeCell ref="CR237:DE238"/>
    <mergeCell ref="DF237:DF238"/>
    <mergeCell ref="DG237:DG238"/>
    <mergeCell ref="DH237:DH238"/>
    <mergeCell ref="BV235:BZ235"/>
    <mergeCell ref="CA235:CD235"/>
    <mergeCell ref="CF235:CK235"/>
    <mergeCell ref="CL235:CQ235"/>
    <mergeCell ref="CR235:CV235"/>
    <mergeCell ref="CW235:DA235"/>
    <mergeCell ref="AP235:AT235"/>
    <mergeCell ref="AU235:AY235"/>
    <mergeCell ref="AZ235:BC235"/>
    <mergeCell ref="BE235:BJ235"/>
    <mergeCell ref="BK235:BP235"/>
    <mergeCell ref="BQ235:BU235"/>
    <mergeCell ref="S233:T233"/>
    <mergeCell ref="U233:V233"/>
    <mergeCell ref="W233:X233"/>
    <mergeCell ref="Y233:Z233"/>
    <mergeCell ref="AA233:AB233"/>
    <mergeCell ref="AD233:AE233"/>
    <mergeCell ref="DB233:DC233"/>
    <mergeCell ref="DD233:DE233"/>
    <mergeCell ref="DF234:DH234"/>
    <mergeCell ref="C235:H235"/>
    <mergeCell ref="I235:N235"/>
    <mergeCell ref="O235:S235"/>
    <mergeCell ref="T235:X235"/>
    <mergeCell ref="Y235:AB235"/>
    <mergeCell ref="AD235:AI235"/>
    <mergeCell ref="AJ235:AO235"/>
    <mergeCell ref="CP233:CQ233"/>
    <mergeCell ref="CR233:CS233"/>
    <mergeCell ref="CT233:CU233"/>
    <mergeCell ref="CV233:CW233"/>
    <mergeCell ref="CX233:CY233"/>
    <mergeCell ref="CZ233:DA233"/>
    <mergeCell ref="CC233:CD233"/>
    <mergeCell ref="CF233:CG233"/>
    <mergeCell ref="CH233:CI233"/>
    <mergeCell ref="CJ233:CK233"/>
    <mergeCell ref="CL233:CM233"/>
    <mergeCell ref="CN233:CO233"/>
    <mergeCell ref="BQ233:BR233"/>
    <mergeCell ref="BS233:BT233"/>
    <mergeCell ref="BU233:BV233"/>
    <mergeCell ref="BW233:BX233"/>
    <mergeCell ref="BY232:BZ232"/>
    <mergeCell ref="CA232:CB232"/>
    <mergeCell ref="BE232:BF232"/>
    <mergeCell ref="BG232:BH232"/>
    <mergeCell ref="BI232:BJ232"/>
    <mergeCell ref="BK232:BL232"/>
    <mergeCell ref="BM233:BN233"/>
    <mergeCell ref="BO233:BP233"/>
    <mergeCell ref="AR233:AS233"/>
    <mergeCell ref="AT233:AU233"/>
    <mergeCell ref="AV233:AW233"/>
    <mergeCell ref="AX233:AY233"/>
    <mergeCell ref="AZ233:BA233"/>
    <mergeCell ref="BB233:BC233"/>
    <mergeCell ref="AF233:AG233"/>
    <mergeCell ref="AH233:AI233"/>
    <mergeCell ref="AJ233:AK233"/>
    <mergeCell ref="AL233:AM233"/>
    <mergeCell ref="AN233:AO233"/>
    <mergeCell ref="AP233:AQ233"/>
    <mergeCell ref="BY233:BZ233"/>
    <mergeCell ref="CA233:CB233"/>
    <mergeCell ref="BE233:BF233"/>
    <mergeCell ref="BG233:BH233"/>
    <mergeCell ref="BI233:BJ233"/>
    <mergeCell ref="BK233:BL233"/>
    <mergeCell ref="AN232:AO232"/>
    <mergeCell ref="AP232:AQ232"/>
    <mergeCell ref="S232:T232"/>
    <mergeCell ref="U232:V232"/>
    <mergeCell ref="W232:X232"/>
    <mergeCell ref="Y232:Z232"/>
    <mergeCell ref="AA232:AB232"/>
    <mergeCell ref="AD232:AE232"/>
    <mergeCell ref="DB232:DC232"/>
    <mergeCell ref="DD232:DE232"/>
    <mergeCell ref="C233:D233"/>
    <mergeCell ref="E233:F233"/>
    <mergeCell ref="G233:H233"/>
    <mergeCell ref="I233:J233"/>
    <mergeCell ref="K233:L233"/>
    <mergeCell ref="M233:N233"/>
    <mergeCell ref="O233:P233"/>
    <mergeCell ref="Q233:R233"/>
    <mergeCell ref="CP232:CQ232"/>
    <mergeCell ref="CR232:CS232"/>
    <mergeCell ref="CT232:CU232"/>
    <mergeCell ref="CV232:CW232"/>
    <mergeCell ref="CX232:CY232"/>
    <mergeCell ref="CZ232:DA232"/>
    <mergeCell ref="CC232:CD232"/>
    <mergeCell ref="CF232:CG232"/>
    <mergeCell ref="CH232:CI232"/>
    <mergeCell ref="CJ232:CK232"/>
    <mergeCell ref="CL232:CM232"/>
    <mergeCell ref="CN232:CO232"/>
    <mergeCell ref="BQ232:BR232"/>
    <mergeCell ref="BS232:BT232"/>
    <mergeCell ref="BU232:BV232"/>
    <mergeCell ref="BW232:BX232"/>
    <mergeCell ref="B230:B231"/>
    <mergeCell ref="DF230:DL231"/>
    <mergeCell ref="C232:D232"/>
    <mergeCell ref="E232:F232"/>
    <mergeCell ref="G232:H232"/>
    <mergeCell ref="I232:J232"/>
    <mergeCell ref="K232:L232"/>
    <mergeCell ref="M232:N232"/>
    <mergeCell ref="O232:P232"/>
    <mergeCell ref="Q232:R232"/>
    <mergeCell ref="DH226:DH227"/>
    <mergeCell ref="DI226:DO227"/>
    <mergeCell ref="J228:K228"/>
    <mergeCell ref="P228:Q228"/>
    <mergeCell ref="AK228:AL228"/>
    <mergeCell ref="AQ228:AR228"/>
    <mergeCell ref="BL228:BM228"/>
    <mergeCell ref="BR228:BS228"/>
    <mergeCell ref="CM228:CN228"/>
    <mergeCell ref="CS228:CT228"/>
    <mergeCell ref="BM232:BN232"/>
    <mergeCell ref="BO232:BP232"/>
    <mergeCell ref="AR232:AS232"/>
    <mergeCell ref="AT232:AU232"/>
    <mergeCell ref="AV232:AW232"/>
    <mergeCell ref="AX232:AY232"/>
    <mergeCell ref="AZ232:BA232"/>
    <mergeCell ref="BB232:BC232"/>
    <mergeCell ref="AF232:AG232"/>
    <mergeCell ref="AH232:AI232"/>
    <mergeCell ref="AJ232:AK232"/>
    <mergeCell ref="AL232:AM232"/>
    <mergeCell ref="CW224:DA224"/>
    <mergeCell ref="DB224:DE224"/>
    <mergeCell ref="B226:CQ227"/>
    <mergeCell ref="CR226:DE227"/>
    <mergeCell ref="DF226:DF227"/>
    <mergeCell ref="DG226:DG227"/>
    <mergeCell ref="BQ224:BU224"/>
    <mergeCell ref="BV224:BZ224"/>
    <mergeCell ref="CA224:CD224"/>
    <mergeCell ref="CF224:CK224"/>
    <mergeCell ref="CL224:CQ224"/>
    <mergeCell ref="CR224:CV224"/>
    <mergeCell ref="AJ224:AO224"/>
    <mergeCell ref="AP224:AT224"/>
    <mergeCell ref="AU224:AY224"/>
    <mergeCell ref="AZ224:BC224"/>
    <mergeCell ref="BE224:BJ224"/>
    <mergeCell ref="BK224:BP224"/>
    <mergeCell ref="CZ222:DA222"/>
    <mergeCell ref="DB222:DC222"/>
    <mergeCell ref="DD222:DE222"/>
    <mergeCell ref="DF223:DH223"/>
    <mergeCell ref="C224:H224"/>
    <mergeCell ref="I224:N224"/>
    <mergeCell ref="O224:S224"/>
    <mergeCell ref="T224:X224"/>
    <mergeCell ref="Y224:AB224"/>
    <mergeCell ref="AD224:AI224"/>
    <mergeCell ref="CN222:CO222"/>
    <mergeCell ref="CP222:CQ222"/>
    <mergeCell ref="CR222:CS222"/>
    <mergeCell ref="CT222:CU222"/>
    <mergeCell ref="CV222:CW222"/>
    <mergeCell ref="CX222:CY222"/>
    <mergeCell ref="CA222:CB222"/>
    <mergeCell ref="CC222:CD222"/>
    <mergeCell ref="CF222:CG222"/>
    <mergeCell ref="CH222:CI222"/>
    <mergeCell ref="CJ222:CK222"/>
    <mergeCell ref="CL222:CM222"/>
    <mergeCell ref="BO222:BP222"/>
    <mergeCell ref="BQ222:BR222"/>
    <mergeCell ref="BS222:BT222"/>
    <mergeCell ref="BU222:BV222"/>
    <mergeCell ref="BW222:BX222"/>
    <mergeCell ref="BY222:BZ222"/>
    <mergeCell ref="BB222:BC222"/>
    <mergeCell ref="BE222:BF222"/>
    <mergeCell ref="BG222:BH222"/>
    <mergeCell ref="BI222:BJ222"/>
    <mergeCell ref="AR222:AS222"/>
    <mergeCell ref="AT222:AU222"/>
    <mergeCell ref="AV222:AW222"/>
    <mergeCell ref="AX222:AY222"/>
    <mergeCell ref="AZ222:BA222"/>
    <mergeCell ref="AD222:AE222"/>
    <mergeCell ref="AF222:AG222"/>
    <mergeCell ref="AH222:AI222"/>
    <mergeCell ref="AJ222:AK222"/>
    <mergeCell ref="AL222:AM222"/>
    <mergeCell ref="AN222:AO222"/>
    <mergeCell ref="Q222:R222"/>
    <mergeCell ref="S222:T222"/>
    <mergeCell ref="U222:V222"/>
    <mergeCell ref="W222:X222"/>
    <mergeCell ref="Y222:Z222"/>
    <mergeCell ref="AA222:AB222"/>
    <mergeCell ref="C222:D222"/>
    <mergeCell ref="E222:F222"/>
    <mergeCell ref="G222:H222"/>
    <mergeCell ref="I222:J222"/>
    <mergeCell ref="K222:L222"/>
    <mergeCell ref="M222:N222"/>
    <mergeCell ref="O222:P222"/>
    <mergeCell ref="CN221:CO221"/>
    <mergeCell ref="CP221:CQ221"/>
    <mergeCell ref="CR221:CS221"/>
    <mergeCell ref="CT221:CU221"/>
    <mergeCell ref="CV221:CW221"/>
    <mergeCell ref="CX221:CY221"/>
    <mergeCell ref="CA221:CB221"/>
    <mergeCell ref="CC221:CD221"/>
    <mergeCell ref="CF221:CG221"/>
    <mergeCell ref="CH221:CI221"/>
    <mergeCell ref="CJ221:CK221"/>
    <mergeCell ref="CL221:CM221"/>
    <mergeCell ref="BO221:BP221"/>
    <mergeCell ref="BQ221:BR221"/>
    <mergeCell ref="BS221:BT221"/>
    <mergeCell ref="BU221:BV221"/>
    <mergeCell ref="BW221:BX221"/>
    <mergeCell ref="BY221:BZ221"/>
    <mergeCell ref="BB221:BC221"/>
    <mergeCell ref="BE221:BF221"/>
    <mergeCell ref="BG221:BH221"/>
    <mergeCell ref="BI221:BJ221"/>
    <mergeCell ref="BK222:BL222"/>
    <mergeCell ref="BM222:BN222"/>
    <mergeCell ref="AP222:AQ222"/>
    <mergeCell ref="AX221:AY221"/>
    <mergeCell ref="AZ221:BA221"/>
    <mergeCell ref="AD221:AE221"/>
    <mergeCell ref="AF221:AG221"/>
    <mergeCell ref="AH221:AI221"/>
    <mergeCell ref="AJ221:AK221"/>
    <mergeCell ref="AL221:AM221"/>
    <mergeCell ref="AN221:AO221"/>
    <mergeCell ref="Q221:R221"/>
    <mergeCell ref="S221:T221"/>
    <mergeCell ref="U221:V221"/>
    <mergeCell ref="W221:X221"/>
    <mergeCell ref="Y221:Z221"/>
    <mergeCell ref="AA221:AB221"/>
    <mergeCell ref="CZ221:DA221"/>
    <mergeCell ref="DB221:DC221"/>
    <mergeCell ref="DD221:DE221"/>
    <mergeCell ref="BG214:BH214"/>
    <mergeCell ref="BI214:BJ214"/>
    <mergeCell ref="BK214:BL214"/>
    <mergeCell ref="BM214:BN214"/>
    <mergeCell ref="AP214:AQ214"/>
    <mergeCell ref="AR214:AS214"/>
    <mergeCell ref="CS217:CT217"/>
    <mergeCell ref="B219:B220"/>
    <mergeCell ref="DF219:DL220"/>
    <mergeCell ref="C221:D221"/>
    <mergeCell ref="E221:F221"/>
    <mergeCell ref="G221:H221"/>
    <mergeCell ref="I221:J221"/>
    <mergeCell ref="K221:L221"/>
    <mergeCell ref="M221:N221"/>
    <mergeCell ref="O221:P221"/>
    <mergeCell ref="DG215:DG216"/>
    <mergeCell ref="DH215:DH216"/>
    <mergeCell ref="DI215:DO216"/>
    <mergeCell ref="J217:K217"/>
    <mergeCell ref="P217:Q217"/>
    <mergeCell ref="AK217:AL217"/>
    <mergeCell ref="AQ217:AR217"/>
    <mergeCell ref="BL217:BM217"/>
    <mergeCell ref="BR217:BS217"/>
    <mergeCell ref="CM217:CN217"/>
    <mergeCell ref="BK221:BL221"/>
    <mergeCell ref="BM221:BN221"/>
    <mergeCell ref="AP221:AQ221"/>
    <mergeCell ref="AR221:AS221"/>
    <mergeCell ref="AT221:AU221"/>
    <mergeCell ref="AV221:AW221"/>
    <mergeCell ref="U214:V214"/>
    <mergeCell ref="W214:X214"/>
    <mergeCell ref="Y214:Z214"/>
    <mergeCell ref="AA214:AB214"/>
    <mergeCell ref="AK205:AN205"/>
    <mergeCell ref="AJ206:AL206"/>
    <mergeCell ref="CZ214:DA214"/>
    <mergeCell ref="DB214:DC214"/>
    <mergeCell ref="DD214:DE214"/>
    <mergeCell ref="B215:CQ216"/>
    <mergeCell ref="CR215:DE216"/>
    <mergeCell ref="DF215:DF216"/>
    <mergeCell ref="CN214:CO214"/>
    <mergeCell ref="CP214:CQ214"/>
    <mergeCell ref="CR214:CS214"/>
    <mergeCell ref="CT214:CU214"/>
    <mergeCell ref="CV214:CW214"/>
    <mergeCell ref="CX214:CY214"/>
    <mergeCell ref="CA214:CB214"/>
    <mergeCell ref="CC214:CD214"/>
    <mergeCell ref="CF214:CG214"/>
    <mergeCell ref="CH214:CI214"/>
    <mergeCell ref="CJ214:CK214"/>
    <mergeCell ref="CL214:CM214"/>
    <mergeCell ref="BO214:BP214"/>
    <mergeCell ref="BQ214:BR214"/>
    <mergeCell ref="BS214:BT214"/>
    <mergeCell ref="BU214:BV214"/>
    <mergeCell ref="BW214:BX214"/>
    <mergeCell ref="BY214:BZ214"/>
    <mergeCell ref="BB214:BC214"/>
    <mergeCell ref="BE214:BF214"/>
    <mergeCell ref="DF211:DH211"/>
    <mergeCell ref="C214:D214"/>
    <mergeCell ref="E214:F214"/>
    <mergeCell ref="G214:H214"/>
    <mergeCell ref="I214:J214"/>
    <mergeCell ref="K214:L214"/>
    <mergeCell ref="M214:N214"/>
    <mergeCell ref="O214:P214"/>
    <mergeCell ref="CK198:CL198"/>
    <mergeCell ref="CR198:CS198"/>
    <mergeCell ref="S201:AN201"/>
    <mergeCell ref="AK202:AL202"/>
    <mergeCell ref="AK203:AL203"/>
    <mergeCell ref="AK204:AL204"/>
    <mergeCell ref="BA198:BB198"/>
    <mergeCell ref="BH198:BI198"/>
    <mergeCell ref="BM198:BN198"/>
    <mergeCell ref="BT198:BU198"/>
    <mergeCell ref="BY198:BZ198"/>
    <mergeCell ref="CF198:CG198"/>
    <mergeCell ref="AT214:AU214"/>
    <mergeCell ref="AV214:AW214"/>
    <mergeCell ref="AX214:AY214"/>
    <mergeCell ref="AZ214:BA214"/>
    <mergeCell ref="AD214:AE214"/>
    <mergeCell ref="AF214:AG214"/>
    <mergeCell ref="AH214:AI214"/>
    <mergeCell ref="AJ214:AK214"/>
    <mergeCell ref="AL214:AM214"/>
    <mergeCell ref="AN214:AO214"/>
    <mergeCell ref="Q214:R214"/>
    <mergeCell ref="S214:T214"/>
    <mergeCell ref="CE197:CF197"/>
    <mergeCell ref="CN197:CO197"/>
    <mergeCell ref="CQ197:CR197"/>
    <mergeCell ref="H198:I198"/>
    <mergeCell ref="Q198:R198"/>
    <mergeCell ref="W198:X198"/>
    <mergeCell ref="AC198:AD198"/>
    <mergeCell ref="AJ198:AK198"/>
    <mergeCell ref="AO198:AP198"/>
    <mergeCell ref="AV198:AW198"/>
    <mergeCell ref="AU197:AV197"/>
    <mergeCell ref="BD197:BE197"/>
    <mergeCell ref="BG197:BH197"/>
    <mergeCell ref="BP197:BQ197"/>
    <mergeCell ref="BS197:BT197"/>
    <mergeCell ref="CB197:CC197"/>
    <mergeCell ref="H196:I196"/>
    <mergeCell ref="T197:U197"/>
    <mergeCell ref="W197:X197"/>
    <mergeCell ref="AF197:AG197"/>
    <mergeCell ref="AI197:AJ197"/>
    <mergeCell ref="AR197:AS197"/>
    <mergeCell ref="CM194:CS194"/>
    <mergeCell ref="DB194:DD194"/>
    <mergeCell ref="Q195:Y196"/>
    <mergeCell ref="AC195:AK196"/>
    <mergeCell ref="AO195:AW196"/>
    <mergeCell ref="BA195:BI196"/>
    <mergeCell ref="BM195:BU196"/>
    <mergeCell ref="BY195:CG196"/>
    <mergeCell ref="CK195:CS196"/>
    <mergeCell ref="BA194:BB194"/>
    <mergeCell ref="BC194:BI194"/>
    <mergeCell ref="BM194:BN194"/>
    <mergeCell ref="BY194:BZ194"/>
    <mergeCell ref="CA194:CG194"/>
    <mergeCell ref="CK194:CL194"/>
    <mergeCell ref="DF191:DH191"/>
    <mergeCell ref="DB192:DD192"/>
    <mergeCell ref="DE192:DG192"/>
    <mergeCell ref="H194:I194"/>
    <mergeCell ref="Q194:R194"/>
    <mergeCell ref="S194:Y194"/>
    <mergeCell ref="AC194:AD194"/>
    <mergeCell ref="AE194:AK194"/>
    <mergeCell ref="AO194:AP194"/>
    <mergeCell ref="AQ194:AW194"/>
    <mergeCell ref="CT189:CU189"/>
    <mergeCell ref="CV189:CW189"/>
    <mergeCell ref="CX189:CY189"/>
    <mergeCell ref="CZ189:DA189"/>
    <mergeCell ref="DB189:DC189"/>
    <mergeCell ref="DD189:DE189"/>
    <mergeCell ref="CH189:CI189"/>
    <mergeCell ref="CJ189:CK189"/>
    <mergeCell ref="CL189:CM189"/>
    <mergeCell ref="CN189:CO189"/>
    <mergeCell ref="CP189:CQ189"/>
    <mergeCell ref="CR189:CS189"/>
    <mergeCell ref="BU189:BV189"/>
    <mergeCell ref="BW189:BX189"/>
    <mergeCell ref="BY189:BZ189"/>
    <mergeCell ref="CA189:CB189"/>
    <mergeCell ref="CC189:CD189"/>
    <mergeCell ref="CF189:CG189"/>
    <mergeCell ref="BI189:BJ189"/>
    <mergeCell ref="BK189:BL189"/>
    <mergeCell ref="BM189:BN189"/>
    <mergeCell ref="BO189:BP189"/>
    <mergeCell ref="BQ189:BR189"/>
    <mergeCell ref="BS189:BT189"/>
    <mergeCell ref="AV189:AW189"/>
    <mergeCell ref="AX189:AY189"/>
    <mergeCell ref="AZ189:BA189"/>
    <mergeCell ref="BB189:BC189"/>
    <mergeCell ref="BE189:BF189"/>
    <mergeCell ref="BG189:BH189"/>
    <mergeCell ref="AJ189:AK189"/>
    <mergeCell ref="AL189:AM189"/>
    <mergeCell ref="AN189:AO189"/>
    <mergeCell ref="AP189:AQ189"/>
    <mergeCell ref="AR189:AS189"/>
    <mergeCell ref="AT189:AU189"/>
    <mergeCell ref="W189:X189"/>
    <mergeCell ref="Y189:Z189"/>
    <mergeCell ref="AA189:AB189"/>
    <mergeCell ref="AD189:AE189"/>
    <mergeCell ref="AF189:AG189"/>
    <mergeCell ref="AH189:AI189"/>
    <mergeCell ref="K189:L189"/>
    <mergeCell ref="M189:N189"/>
    <mergeCell ref="O189:P189"/>
    <mergeCell ref="Q189:R189"/>
    <mergeCell ref="S189:T189"/>
    <mergeCell ref="U189:V189"/>
    <mergeCell ref="CX184:CY184"/>
    <mergeCell ref="CZ184:DA184"/>
    <mergeCell ref="DB184:DC184"/>
    <mergeCell ref="DD184:DE184"/>
    <mergeCell ref="B188:B189"/>
    <mergeCell ref="DF188:DJ189"/>
    <mergeCell ref="C189:D189"/>
    <mergeCell ref="E189:F189"/>
    <mergeCell ref="G189:H189"/>
    <mergeCell ref="I189:J189"/>
    <mergeCell ref="CL184:CM184"/>
    <mergeCell ref="CN184:CO184"/>
    <mergeCell ref="CP184:CQ184"/>
    <mergeCell ref="CR184:CS184"/>
    <mergeCell ref="CT184:CU184"/>
    <mergeCell ref="CV184:CW184"/>
    <mergeCell ref="BY184:BZ184"/>
    <mergeCell ref="CA184:CB184"/>
    <mergeCell ref="CC184:CD184"/>
    <mergeCell ref="CF184:CG184"/>
    <mergeCell ref="CH184:CI184"/>
    <mergeCell ref="CJ184:CK184"/>
    <mergeCell ref="BM184:BN184"/>
    <mergeCell ref="BO184:BP184"/>
    <mergeCell ref="BQ184:BR184"/>
    <mergeCell ref="BS184:BT184"/>
    <mergeCell ref="BU184:BV184"/>
    <mergeCell ref="BW184:BX184"/>
    <mergeCell ref="AZ184:BA184"/>
    <mergeCell ref="BB184:BC184"/>
    <mergeCell ref="BE184:BF184"/>
    <mergeCell ref="BG184:BH184"/>
    <mergeCell ref="BI184:BJ184"/>
    <mergeCell ref="BK184:BL184"/>
    <mergeCell ref="AN184:AO184"/>
    <mergeCell ref="AP184:AQ184"/>
    <mergeCell ref="AR184:AS184"/>
    <mergeCell ref="AT184:AU184"/>
    <mergeCell ref="AV184:AW184"/>
    <mergeCell ref="AX184:AY184"/>
    <mergeCell ref="AA184:AB184"/>
    <mergeCell ref="AD184:AE184"/>
    <mergeCell ref="AF184:AG184"/>
    <mergeCell ref="AH184:AI184"/>
    <mergeCell ref="AJ184:AK184"/>
    <mergeCell ref="AL184:AM184"/>
    <mergeCell ref="O184:P184"/>
    <mergeCell ref="Q184:R184"/>
    <mergeCell ref="S184:T184"/>
    <mergeCell ref="U184:V184"/>
    <mergeCell ref="W184:X184"/>
    <mergeCell ref="Y184:Z184"/>
    <mergeCell ref="CX164:CY164"/>
    <mergeCell ref="CZ164:DA164"/>
    <mergeCell ref="DB164:DC164"/>
    <mergeCell ref="DD164:DE164"/>
    <mergeCell ref="C184:D184"/>
    <mergeCell ref="E184:F184"/>
    <mergeCell ref="G184:H184"/>
    <mergeCell ref="I184:J184"/>
    <mergeCell ref="K184:L184"/>
    <mergeCell ref="M184:N184"/>
    <mergeCell ref="CL164:CM164"/>
    <mergeCell ref="CN164:CO164"/>
    <mergeCell ref="CP164:CQ164"/>
    <mergeCell ref="CR164:CS164"/>
    <mergeCell ref="CT164:CU164"/>
    <mergeCell ref="CV164:CW164"/>
    <mergeCell ref="BY164:BZ164"/>
    <mergeCell ref="CA164:CB164"/>
    <mergeCell ref="CC164:CD164"/>
    <mergeCell ref="CF164:CG164"/>
    <mergeCell ref="CH164:CI164"/>
    <mergeCell ref="CJ164:CK164"/>
    <mergeCell ref="BM164:BN164"/>
    <mergeCell ref="BO164:BP164"/>
    <mergeCell ref="BQ164:BR164"/>
    <mergeCell ref="BS164:BT164"/>
    <mergeCell ref="BU164:BV164"/>
    <mergeCell ref="BW164:BX164"/>
    <mergeCell ref="AZ164:BA164"/>
    <mergeCell ref="BB164:BC164"/>
    <mergeCell ref="BE164:BF164"/>
    <mergeCell ref="BG164:BH164"/>
    <mergeCell ref="BI164:BJ164"/>
    <mergeCell ref="BK164:BL164"/>
    <mergeCell ref="AN164:AO164"/>
    <mergeCell ref="AP164:AQ164"/>
    <mergeCell ref="AR164:AS164"/>
    <mergeCell ref="AT164:AU164"/>
    <mergeCell ref="AV164:AW164"/>
    <mergeCell ref="AX164:AY164"/>
    <mergeCell ref="AA164:AB164"/>
    <mergeCell ref="AD164:AE164"/>
    <mergeCell ref="AF164:AG164"/>
    <mergeCell ref="AH164:AI164"/>
    <mergeCell ref="AJ164:AK164"/>
    <mergeCell ref="AL164:AM164"/>
    <mergeCell ref="O164:P164"/>
    <mergeCell ref="Q164:R164"/>
    <mergeCell ref="S164:T164"/>
    <mergeCell ref="U164:V164"/>
    <mergeCell ref="W164:X164"/>
    <mergeCell ref="Y164:Z164"/>
    <mergeCell ref="C164:D164"/>
    <mergeCell ref="E164:F164"/>
    <mergeCell ref="G164:H164"/>
    <mergeCell ref="I164:J164"/>
    <mergeCell ref="K164:L164"/>
    <mergeCell ref="M164:N164"/>
    <mergeCell ref="CX146:CY146"/>
    <mergeCell ref="CZ146:DA146"/>
    <mergeCell ref="DB146:DC146"/>
    <mergeCell ref="DD146:DE146"/>
    <mergeCell ref="B162:CD163"/>
    <mergeCell ref="CF162:DG163"/>
    <mergeCell ref="CL146:CM146"/>
    <mergeCell ref="CN146:CO146"/>
    <mergeCell ref="CP146:CQ146"/>
    <mergeCell ref="CR146:CS146"/>
    <mergeCell ref="CT146:CU146"/>
    <mergeCell ref="CV146:CW146"/>
    <mergeCell ref="BY146:BZ146"/>
    <mergeCell ref="CA146:CB146"/>
    <mergeCell ref="CC146:CD146"/>
    <mergeCell ref="CF146:CG146"/>
    <mergeCell ref="CH146:CI146"/>
    <mergeCell ref="CJ146:CK146"/>
    <mergeCell ref="BM146:BN146"/>
    <mergeCell ref="BO146:BP146"/>
    <mergeCell ref="BS146:BT146"/>
    <mergeCell ref="BU146:BV146"/>
    <mergeCell ref="BW146:BX146"/>
    <mergeCell ref="AZ146:BA146"/>
    <mergeCell ref="BB146:BC146"/>
    <mergeCell ref="BE146:BF146"/>
    <mergeCell ref="BG146:BH146"/>
    <mergeCell ref="BI146:BJ146"/>
    <mergeCell ref="BK146:BL146"/>
    <mergeCell ref="AN146:AO146"/>
    <mergeCell ref="AP146:AQ146"/>
    <mergeCell ref="AR146:AS146"/>
    <mergeCell ref="AT146:AU146"/>
    <mergeCell ref="AV146:AW146"/>
    <mergeCell ref="AX146:AY146"/>
    <mergeCell ref="AA146:AB146"/>
    <mergeCell ref="AD146:AE146"/>
    <mergeCell ref="AF146:AG146"/>
    <mergeCell ref="AH146:AI146"/>
    <mergeCell ref="AJ146:AK146"/>
    <mergeCell ref="AL146:AM146"/>
    <mergeCell ref="CF144:DG145"/>
    <mergeCell ref="CL108:CM108"/>
    <mergeCell ref="CN108:CO108"/>
    <mergeCell ref="CP108:CQ108"/>
    <mergeCell ref="CR108:CS108"/>
    <mergeCell ref="CT108:CU108"/>
    <mergeCell ref="CV108:CW108"/>
    <mergeCell ref="BY108:BZ108"/>
    <mergeCell ref="CA108:CB108"/>
    <mergeCell ref="CC108:CD108"/>
    <mergeCell ref="CF108:CG108"/>
    <mergeCell ref="CH108:CI108"/>
    <mergeCell ref="CJ108:CK108"/>
    <mergeCell ref="BM108:BN108"/>
    <mergeCell ref="BO108:BP108"/>
    <mergeCell ref="AV108:AW108"/>
    <mergeCell ref="AX108:AY108"/>
    <mergeCell ref="O146:P146"/>
    <mergeCell ref="Q146:R146"/>
    <mergeCell ref="S146:T146"/>
    <mergeCell ref="U146:V146"/>
    <mergeCell ref="W146:X146"/>
    <mergeCell ref="Y146:Z146"/>
    <mergeCell ref="C146:D146"/>
    <mergeCell ref="E146:F146"/>
    <mergeCell ref="G146:H146"/>
    <mergeCell ref="I146:J146"/>
    <mergeCell ref="K146:L146"/>
    <mergeCell ref="M146:N146"/>
    <mergeCell ref="O108:P108"/>
    <mergeCell ref="Q108:R108"/>
    <mergeCell ref="S108:T108"/>
    <mergeCell ref="U108:V108"/>
    <mergeCell ref="W108:X108"/>
    <mergeCell ref="Y108:Z108"/>
    <mergeCell ref="C108:D108"/>
    <mergeCell ref="E108:F108"/>
    <mergeCell ref="G108:H108"/>
    <mergeCell ref="I108:J108"/>
    <mergeCell ref="K108:L108"/>
    <mergeCell ref="M108:N108"/>
    <mergeCell ref="B144:CD145"/>
    <mergeCell ref="AA108:AB108"/>
    <mergeCell ref="AD108:AE108"/>
    <mergeCell ref="AF108:AG108"/>
    <mergeCell ref="AH108:AI108"/>
    <mergeCell ref="AJ108:AK108"/>
    <mergeCell ref="AL108:AM108"/>
    <mergeCell ref="BQ146:BR146"/>
    <mergeCell ref="DL90:DS91"/>
    <mergeCell ref="DL93:DS94"/>
    <mergeCell ref="DL98:DS99"/>
    <mergeCell ref="DL101:DS102"/>
    <mergeCell ref="B106:CE107"/>
    <mergeCell ref="CF106:DG107"/>
    <mergeCell ref="BQ108:BR108"/>
    <mergeCell ref="BS108:BT108"/>
    <mergeCell ref="BU108:BV108"/>
    <mergeCell ref="BW108:BX108"/>
    <mergeCell ref="AZ108:BA108"/>
    <mergeCell ref="BB108:BC108"/>
    <mergeCell ref="BE108:BF108"/>
    <mergeCell ref="BG108:BH108"/>
    <mergeCell ref="BI108:BJ108"/>
    <mergeCell ref="BK108:BL108"/>
    <mergeCell ref="AN108:AO108"/>
    <mergeCell ref="AP108:AQ108"/>
    <mergeCell ref="AR108:AS108"/>
    <mergeCell ref="AT108:AU108"/>
    <mergeCell ref="CX108:CY108"/>
    <mergeCell ref="CZ108:DA108"/>
    <mergeCell ref="DB108:DC108"/>
    <mergeCell ref="DD108:DE108"/>
    <mergeCell ref="BM83:BN83"/>
    <mergeCell ref="BO83:BP83"/>
    <mergeCell ref="AR83:AS83"/>
    <mergeCell ref="AT83:AU83"/>
    <mergeCell ref="AV83:AW83"/>
    <mergeCell ref="AX83:AY83"/>
    <mergeCell ref="AZ83:BA83"/>
    <mergeCell ref="BB83:BC83"/>
    <mergeCell ref="DB83:DC83"/>
    <mergeCell ref="DD83:DE83"/>
    <mergeCell ref="DL83:DS84"/>
    <mergeCell ref="DL86:DQ88"/>
    <mergeCell ref="DR86:DR88"/>
    <mergeCell ref="DS86:DS88"/>
    <mergeCell ref="CP83:CQ83"/>
    <mergeCell ref="CR83:CS83"/>
    <mergeCell ref="CT83:CU83"/>
    <mergeCell ref="CV83:CW83"/>
    <mergeCell ref="CX83:CY83"/>
    <mergeCell ref="CZ83:DA83"/>
    <mergeCell ref="CC83:CD83"/>
    <mergeCell ref="CF83:CG83"/>
    <mergeCell ref="CH83:CI83"/>
    <mergeCell ref="CJ83:CK83"/>
    <mergeCell ref="CL83:CM83"/>
    <mergeCell ref="CN83:CO83"/>
    <mergeCell ref="AF83:AG83"/>
    <mergeCell ref="AH83:AI83"/>
    <mergeCell ref="AJ83:AK83"/>
    <mergeCell ref="AL83:AM83"/>
    <mergeCell ref="AN83:AO83"/>
    <mergeCell ref="AP83:AQ83"/>
    <mergeCell ref="S83:T83"/>
    <mergeCell ref="U83:V83"/>
    <mergeCell ref="W83:X83"/>
    <mergeCell ref="Y83:Z83"/>
    <mergeCell ref="AA83:AB83"/>
    <mergeCell ref="AD83:AE83"/>
    <mergeCell ref="B81:CE82"/>
    <mergeCell ref="CF81:DG82"/>
    <mergeCell ref="C83:D83"/>
    <mergeCell ref="E83:F83"/>
    <mergeCell ref="G83:H83"/>
    <mergeCell ref="I83:J83"/>
    <mergeCell ref="K83:L83"/>
    <mergeCell ref="M83:N83"/>
    <mergeCell ref="O83:P83"/>
    <mergeCell ref="Q83:R83"/>
    <mergeCell ref="BQ83:BR83"/>
    <mergeCell ref="BS83:BT83"/>
    <mergeCell ref="BU83:BV83"/>
    <mergeCell ref="BW83:BX83"/>
    <mergeCell ref="BY83:BZ83"/>
    <mergeCell ref="CA83:CB83"/>
    <mergeCell ref="BE83:BF83"/>
    <mergeCell ref="BG83:BH83"/>
    <mergeCell ref="BI83:BJ83"/>
    <mergeCell ref="BK83:BL83"/>
    <mergeCell ref="DM65:DN65"/>
    <mergeCell ref="DL66:DS67"/>
    <mergeCell ref="DL69:DQ70"/>
    <mergeCell ref="DR69:DR70"/>
    <mergeCell ref="DS69:DS70"/>
    <mergeCell ref="DL80:DQ81"/>
    <mergeCell ref="DR80:DR81"/>
    <mergeCell ref="DS80:DS81"/>
    <mergeCell ref="CX61:CY61"/>
    <mergeCell ref="CZ61:DA61"/>
    <mergeCell ref="DB61:DC61"/>
    <mergeCell ref="DD61:DE61"/>
    <mergeCell ref="DO62:DS63"/>
    <mergeCell ref="DM64:DN64"/>
    <mergeCell ref="CL61:CM61"/>
    <mergeCell ref="CN61:CO61"/>
    <mergeCell ref="CP61:CQ61"/>
    <mergeCell ref="CR61:CS61"/>
    <mergeCell ref="CT61:CU61"/>
    <mergeCell ref="CV61:CW61"/>
    <mergeCell ref="BY61:BZ61"/>
    <mergeCell ref="CA61:CB61"/>
    <mergeCell ref="CC61:CD61"/>
    <mergeCell ref="CF61:CG61"/>
    <mergeCell ref="CH61:CI61"/>
    <mergeCell ref="CJ61:CK61"/>
    <mergeCell ref="BM61:BN61"/>
    <mergeCell ref="BO61:BP61"/>
    <mergeCell ref="BQ61:BR61"/>
    <mergeCell ref="BS61:BT61"/>
    <mergeCell ref="BU61:BV61"/>
    <mergeCell ref="BW61:BX61"/>
    <mergeCell ref="AZ61:BA61"/>
    <mergeCell ref="BB61:BC61"/>
    <mergeCell ref="BE61:BF61"/>
    <mergeCell ref="BG61:BH61"/>
    <mergeCell ref="BI61:BJ61"/>
    <mergeCell ref="BK61:BL61"/>
    <mergeCell ref="AF61:AG61"/>
    <mergeCell ref="AH61:AI61"/>
    <mergeCell ref="AJ61:AK61"/>
    <mergeCell ref="AL61:AM61"/>
    <mergeCell ref="BK46:BL46"/>
    <mergeCell ref="AN46:AO46"/>
    <mergeCell ref="AP46:AQ46"/>
    <mergeCell ref="AR46:AS46"/>
    <mergeCell ref="AT46:AU46"/>
    <mergeCell ref="AV46:AW46"/>
    <mergeCell ref="AX46:AY46"/>
    <mergeCell ref="C61:D61"/>
    <mergeCell ref="E61:F61"/>
    <mergeCell ref="G61:H61"/>
    <mergeCell ref="I61:J61"/>
    <mergeCell ref="K61:L61"/>
    <mergeCell ref="M61:N61"/>
    <mergeCell ref="O61:P61"/>
    <mergeCell ref="Q61:R61"/>
    <mergeCell ref="S61:T61"/>
    <mergeCell ref="U61:V61"/>
    <mergeCell ref="W61:X61"/>
    <mergeCell ref="Y61:Z61"/>
    <mergeCell ref="AN61:AO61"/>
    <mergeCell ref="AP61:AQ61"/>
    <mergeCell ref="AR61:AS61"/>
    <mergeCell ref="AT61:AU61"/>
    <mergeCell ref="AV61:AW61"/>
    <mergeCell ref="AX61:AY61"/>
    <mergeCell ref="AA61:AB61"/>
    <mergeCell ref="AD61:AE61"/>
    <mergeCell ref="DL56:DQ57"/>
    <mergeCell ref="DR56:DR57"/>
    <mergeCell ref="DS56:DS57"/>
    <mergeCell ref="B59:CE60"/>
    <mergeCell ref="CF59:DG60"/>
    <mergeCell ref="DM59:DN59"/>
    <mergeCell ref="CX46:CY46"/>
    <mergeCell ref="CZ46:DA46"/>
    <mergeCell ref="DB46:DC46"/>
    <mergeCell ref="DD46:DE46"/>
    <mergeCell ref="DL46:DQ47"/>
    <mergeCell ref="DR46:DR47"/>
    <mergeCell ref="CL46:CM46"/>
    <mergeCell ref="CN46:CO46"/>
    <mergeCell ref="CP46:CQ46"/>
    <mergeCell ref="CR46:CS46"/>
    <mergeCell ref="CT46:CU46"/>
    <mergeCell ref="CV46:CW46"/>
    <mergeCell ref="AA46:AB46"/>
    <mergeCell ref="AD46:AE46"/>
    <mergeCell ref="AF46:AG46"/>
    <mergeCell ref="AH46:AI46"/>
    <mergeCell ref="AJ46:AK46"/>
    <mergeCell ref="AL46:AM46"/>
    <mergeCell ref="O46:P46"/>
    <mergeCell ref="Q46:R46"/>
    <mergeCell ref="S46:T46"/>
    <mergeCell ref="U46:V46"/>
    <mergeCell ref="W46:X46"/>
    <mergeCell ref="Y46:Z46"/>
    <mergeCell ref="DL41:DO42"/>
    <mergeCell ref="DP41:DS42"/>
    <mergeCell ref="B44:CE45"/>
    <mergeCell ref="CF44:DG45"/>
    <mergeCell ref="C46:D46"/>
    <mergeCell ref="E46:F46"/>
    <mergeCell ref="G46:H46"/>
    <mergeCell ref="I46:J46"/>
    <mergeCell ref="K46:L46"/>
    <mergeCell ref="M46:N46"/>
    <mergeCell ref="BO46:BP46"/>
    <mergeCell ref="BQ46:BR46"/>
    <mergeCell ref="BS46:BT46"/>
    <mergeCell ref="BU46:BV46"/>
    <mergeCell ref="BW46:BX46"/>
    <mergeCell ref="AZ46:BA46"/>
    <mergeCell ref="BB46:BC46"/>
    <mergeCell ref="BE46:BF46"/>
    <mergeCell ref="BG46:BH46"/>
    <mergeCell ref="BI46:BJ46"/>
    <mergeCell ref="BY46:BZ46"/>
    <mergeCell ref="CA46:CB46"/>
    <mergeCell ref="CC46:CD46"/>
    <mergeCell ref="CF46:CG46"/>
    <mergeCell ref="CH46:CI46"/>
    <mergeCell ref="CJ46:CK46"/>
    <mergeCell ref="BM46:BN46"/>
    <mergeCell ref="DS46:DS47"/>
    <mergeCell ref="BO9:BP9"/>
    <mergeCell ref="BQ9:BR9"/>
    <mergeCell ref="AT9:AU9"/>
    <mergeCell ref="AV9:AW9"/>
    <mergeCell ref="AX9:AY9"/>
    <mergeCell ref="AZ9:BA9"/>
    <mergeCell ref="BB9:BC9"/>
    <mergeCell ref="BE9:BF9"/>
    <mergeCell ref="DD9:DE9"/>
    <mergeCell ref="DL28:DS29"/>
    <mergeCell ref="DL37:DL38"/>
    <mergeCell ref="DM37:DM38"/>
    <mergeCell ref="DN37:DS38"/>
    <mergeCell ref="DM40:DO40"/>
    <mergeCell ref="DQ40:DS40"/>
    <mergeCell ref="CR9:CS9"/>
    <mergeCell ref="CT9:CU9"/>
    <mergeCell ref="CV9:CW9"/>
    <mergeCell ref="CX9:CY9"/>
    <mergeCell ref="CZ9:DA9"/>
    <mergeCell ref="DB9:DC9"/>
    <mergeCell ref="CF9:CG9"/>
    <mergeCell ref="CH9:CI9"/>
    <mergeCell ref="CJ9:CK9"/>
    <mergeCell ref="CL9:CM9"/>
    <mergeCell ref="CN9:CO9"/>
    <mergeCell ref="CP9:CQ9"/>
    <mergeCell ref="AH9:AI9"/>
    <mergeCell ref="AJ9:AK9"/>
    <mergeCell ref="AL9:AM9"/>
    <mergeCell ref="AN9:AO9"/>
    <mergeCell ref="AP9:AQ9"/>
    <mergeCell ref="AR9:AS9"/>
    <mergeCell ref="U9:V9"/>
    <mergeCell ref="W9:X9"/>
    <mergeCell ref="Y9:Z9"/>
    <mergeCell ref="AA9:AB9"/>
    <mergeCell ref="AD9:AE9"/>
    <mergeCell ref="AF9:AG9"/>
    <mergeCell ref="DL6:DS7"/>
    <mergeCell ref="C9:D9"/>
    <mergeCell ref="E9:F9"/>
    <mergeCell ref="G9:H9"/>
    <mergeCell ref="I9:J9"/>
    <mergeCell ref="K9:L9"/>
    <mergeCell ref="M9:N9"/>
    <mergeCell ref="O9:P9"/>
    <mergeCell ref="Q9:R9"/>
    <mergeCell ref="S9:T9"/>
    <mergeCell ref="BS9:BT9"/>
    <mergeCell ref="BU9:BV9"/>
    <mergeCell ref="BW9:BX9"/>
    <mergeCell ref="BY9:BZ9"/>
    <mergeCell ref="CA9:CB9"/>
    <mergeCell ref="CC9:CD9"/>
    <mergeCell ref="BG9:BH9"/>
    <mergeCell ref="BI9:BJ9"/>
    <mergeCell ref="BK9:BL9"/>
    <mergeCell ref="BM9:BN9"/>
    <mergeCell ref="B6:CE7"/>
    <mergeCell ref="CF6:DG7"/>
    <mergeCell ref="CL5:CM5"/>
    <mergeCell ref="CN5:CO5"/>
    <mergeCell ref="CP5:CQ5"/>
    <mergeCell ref="CR5:CS5"/>
    <mergeCell ref="CT5:CU5"/>
    <mergeCell ref="CV5:CW5"/>
    <mergeCell ref="BY5:BZ5"/>
    <mergeCell ref="CA5:CB5"/>
    <mergeCell ref="CC5:CD5"/>
    <mergeCell ref="CF5:CG5"/>
    <mergeCell ref="CH5:CI5"/>
    <mergeCell ref="CJ5:CK5"/>
    <mergeCell ref="BM5:BN5"/>
    <mergeCell ref="BO5:BP5"/>
    <mergeCell ref="BQ5:BR5"/>
    <mergeCell ref="BS5:BT5"/>
    <mergeCell ref="BU5:BV5"/>
    <mergeCell ref="BW5:BX5"/>
    <mergeCell ref="AZ5:BA5"/>
    <mergeCell ref="BB5:BC5"/>
    <mergeCell ref="BE5:BF5"/>
    <mergeCell ref="BG5:BH5"/>
    <mergeCell ref="BI5:BJ5"/>
    <mergeCell ref="BK5:BL5"/>
    <mergeCell ref="AN5:AO5"/>
    <mergeCell ref="AP5:AQ5"/>
    <mergeCell ref="CX2:DF2"/>
    <mergeCell ref="B4:B5"/>
    <mergeCell ref="DF4:DG4"/>
    <mergeCell ref="C5:D5"/>
    <mergeCell ref="E5:F5"/>
    <mergeCell ref="G5:H5"/>
    <mergeCell ref="I5:J5"/>
    <mergeCell ref="K5:L5"/>
    <mergeCell ref="M5:N5"/>
    <mergeCell ref="AR5:AS5"/>
    <mergeCell ref="AT5:AU5"/>
    <mergeCell ref="AV5:AW5"/>
    <mergeCell ref="AX5:AY5"/>
    <mergeCell ref="AA5:AB5"/>
    <mergeCell ref="AD5:AE5"/>
    <mergeCell ref="AF5:AG5"/>
    <mergeCell ref="AH5:AI5"/>
    <mergeCell ref="AJ5:AK5"/>
    <mergeCell ref="AL5:AM5"/>
    <mergeCell ref="O5:P5"/>
    <mergeCell ref="Q5:R5"/>
    <mergeCell ref="S5:T5"/>
    <mergeCell ref="U5:V5"/>
    <mergeCell ref="W5:X5"/>
    <mergeCell ref="Y5:Z5"/>
    <mergeCell ref="C2:M2"/>
    <mergeCell ref="CX5:CY5"/>
    <mergeCell ref="CZ5:DA5"/>
    <mergeCell ref="DB5:DC5"/>
    <mergeCell ref="DD5:DE5"/>
  </mergeCells>
  <conditionalFormatting sqref="C188">
    <cfRule type="cellIs" dxfId="6" priority="5" operator="greaterThan">
      <formula>C187</formula>
    </cfRule>
  </conditionalFormatting>
  <conditionalFormatting sqref="D188:AB188">
    <cfRule type="cellIs" dxfId="5" priority="4" operator="greaterThan">
      <formula>D187</formula>
    </cfRule>
  </conditionalFormatting>
  <conditionalFormatting sqref="AD188:BC188">
    <cfRule type="cellIs" dxfId="4" priority="3" operator="greaterThan">
      <formula>AD187</formula>
    </cfRule>
  </conditionalFormatting>
  <conditionalFormatting sqref="BE188:CD188">
    <cfRule type="cellIs" dxfId="3" priority="2" operator="greaterThan">
      <formula>BE187</formula>
    </cfRule>
  </conditionalFormatting>
  <conditionalFormatting sqref="CF188:DE188">
    <cfRule type="cellIs" dxfId="2" priority="1" operator="greaterThan">
      <formula>CF187</formula>
    </cfRule>
  </conditionalFormatting>
  <hyperlinks>
    <hyperlink ref="AB302" r:id="rId1" xr:uid="{A44793D0-8BFD-462B-B7BE-A15E03CA1823}"/>
    <hyperlink ref="S305" r:id="rId2" xr:uid="{D92349B5-297D-40F8-877D-691BE33CBBAB}"/>
    <hyperlink ref="S306" r:id="rId3" xr:uid="{E4CDC160-35CC-4DE9-A5A4-96F442EB055C}"/>
    <hyperlink ref="S307" r:id="rId4" xr:uid="{1F7B3A39-736F-440F-8E77-3A06DB67CC2D}"/>
    <hyperlink ref="S308" r:id="rId5" xr:uid="{CA9E333D-6CF4-4C83-A45F-496069533F5A}"/>
    <hyperlink ref="S304" r:id="rId6" xr:uid="{F0818EE9-44DA-457A-9DCA-878707F2F443}"/>
    <hyperlink ref="DL120" r:id="rId7" xr:uid="{F379FD89-75D1-48D1-91E8-091A810B78B9}"/>
  </hyperlinks>
  <printOptions horizontalCentered="1"/>
  <pageMargins left="0" right="0" top="0" bottom="0" header="0" footer="0"/>
  <pageSetup paperSize="9" scale="19" orientation="landscape" horizontalDpi="4294967292" verticalDpi="300" r:id="rId8"/>
  <headerFooter alignWithMargins="0">
    <oddFooter>&amp;R&amp;8&amp;F-&amp;A-&amp;D</oddFooter>
  </headerFooter>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51C14-7A20-46B0-ABB2-4BE460F11440}">
  <sheetPr>
    <pageSetUpPr fitToPage="1"/>
  </sheetPr>
  <dimension ref="A1:EB171"/>
  <sheetViews>
    <sheetView topLeftCell="BU1" zoomScaleNormal="100" workbookViewId="0">
      <selection activeCell="DN11" sqref="DN11"/>
    </sheetView>
  </sheetViews>
  <sheetFormatPr baseColWidth="10" defaultRowHeight="12.75"/>
  <cols>
    <col min="1" max="1" width="0.85546875" style="639" customWidth="1"/>
    <col min="2" max="2" width="24.7109375" style="639" customWidth="1"/>
    <col min="3" max="107" width="2.7109375" style="639" customWidth="1"/>
    <col min="108" max="108" width="1.140625" style="639" customWidth="1"/>
    <col min="109" max="109" width="3.5703125" style="639" customWidth="1"/>
    <col min="110" max="116" width="11.42578125" style="639" customWidth="1"/>
    <col min="117" max="16384" width="11.42578125" style="639"/>
  </cols>
  <sheetData>
    <row r="1" spans="1:116" ht="9" customHeight="1" thickBot="1">
      <c r="A1" s="638"/>
    </row>
    <row r="2" spans="1:116" ht="23.25">
      <c r="B2" s="640" t="s">
        <v>0</v>
      </c>
      <c r="C2" s="643" t="s">
        <v>71</v>
      </c>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4"/>
      <c r="CR2" s="644"/>
      <c r="CS2" s="644" t="s">
        <v>72</v>
      </c>
      <c r="CT2" s="644"/>
      <c r="CU2" s="3275">
        <v>2021</v>
      </c>
      <c r="CV2" s="3275"/>
      <c r="CW2" s="3275"/>
      <c r="CX2" s="3275"/>
      <c r="CY2" s="3275"/>
      <c r="CZ2" s="3275"/>
      <c r="DA2" s="3275"/>
      <c r="DB2" s="3275"/>
      <c r="DC2" s="3275"/>
      <c r="DD2" s="1612"/>
      <c r="DF2" s="1463"/>
      <c r="DG2" s="1309"/>
      <c r="DH2" s="1309"/>
      <c r="DI2" s="1309"/>
      <c r="DJ2" s="1309"/>
      <c r="DK2" s="1309"/>
      <c r="DL2" s="1309"/>
    </row>
    <row r="3" spans="1:116"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1613"/>
      <c r="DE3" s="639"/>
      <c r="DF3" s="1463" t="s">
        <v>71</v>
      </c>
      <c r="DG3" s="1309"/>
      <c r="DH3" s="1309"/>
      <c r="DI3" s="1309"/>
      <c r="DJ3" s="1309"/>
      <c r="DK3" s="1309"/>
      <c r="DL3" s="407"/>
    </row>
    <row r="4" spans="1:116" ht="18" customHeight="1">
      <c r="B4" s="202" t="s">
        <v>847</v>
      </c>
      <c r="C4" s="4047">
        <v>1</v>
      </c>
      <c r="D4" s="4048"/>
      <c r="E4" s="4047">
        <f>C4+1</f>
        <v>2</v>
      </c>
      <c r="F4" s="4048"/>
      <c r="G4" s="4047">
        <f>E4+1</f>
        <v>3</v>
      </c>
      <c r="H4" s="4048"/>
      <c r="I4" s="4047">
        <f>G4+1</f>
        <v>4</v>
      </c>
      <c r="J4" s="4048"/>
      <c r="K4" s="4047">
        <f>I4+1</f>
        <v>5</v>
      </c>
      <c r="L4" s="4048"/>
      <c r="M4" s="4047">
        <f>K4+1</f>
        <v>6</v>
      </c>
      <c r="N4" s="4048"/>
      <c r="O4" s="4047">
        <f>M4+1</f>
        <v>7</v>
      </c>
      <c r="P4" s="4048"/>
      <c r="Q4" s="4047">
        <f>O4+1</f>
        <v>8</v>
      </c>
      <c r="R4" s="4048"/>
      <c r="S4" s="4047">
        <f>Q4+1</f>
        <v>9</v>
      </c>
      <c r="T4" s="4048"/>
      <c r="U4" s="4047">
        <f>S4+1</f>
        <v>10</v>
      </c>
      <c r="V4" s="4048"/>
      <c r="W4" s="4047">
        <f>U4+1</f>
        <v>11</v>
      </c>
      <c r="X4" s="4048"/>
      <c r="Y4" s="4047">
        <f>W4+1</f>
        <v>12</v>
      </c>
      <c r="Z4" s="4048"/>
      <c r="AA4" s="4047">
        <f>Y4+1</f>
        <v>13</v>
      </c>
      <c r="AB4" s="4049"/>
      <c r="AC4" s="4050">
        <f>AA4+1</f>
        <v>14</v>
      </c>
      <c r="AD4" s="4048"/>
      <c r="AE4" s="4047">
        <f>AC4+1</f>
        <v>15</v>
      </c>
      <c r="AF4" s="4048"/>
      <c r="AG4" s="4047">
        <f>AE4+1</f>
        <v>16</v>
      </c>
      <c r="AH4" s="4048"/>
      <c r="AI4" s="4047">
        <f>AG4+1</f>
        <v>17</v>
      </c>
      <c r="AJ4" s="4048"/>
      <c r="AK4" s="4047">
        <f>AI4+1</f>
        <v>18</v>
      </c>
      <c r="AL4" s="4048"/>
      <c r="AM4" s="4047">
        <f>AK4+1</f>
        <v>19</v>
      </c>
      <c r="AN4" s="4048"/>
      <c r="AO4" s="4047">
        <f>AM4+1</f>
        <v>20</v>
      </c>
      <c r="AP4" s="4048"/>
      <c r="AQ4" s="4047">
        <f>AO4+1</f>
        <v>21</v>
      </c>
      <c r="AR4" s="4048"/>
      <c r="AS4" s="4047">
        <f>AQ4+1</f>
        <v>22</v>
      </c>
      <c r="AT4" s="4048"/>
      <c r="AU4" s="4047">
        <f>AS4+1</f>
        <v>23</v>
      </c>
      <c r="AV4" s="4048"/>
      <c r="AW4" s="4047">
        <f>AU4+1</f>
        <v>24</v>
      </c>
      <c r="AX4" s="4048"/>
      <c r="AY4" s="4047">
        <f>AW4+1</f>
        <v>25</v>
      </c>
      <c r="AZ4" s="4048"/>
      <c r="BA4" s="4047">
        <f>AY4+1</f>
        <v>26</v>
      </c>
      <c r="BB4" s="4049"/>
      <c r="BC4" s="4050">
        <f>BA4+1</f>
        <v>27</v>
      </c>
      <c r="BD4" s="4048"/>
      <c r="BE4" s="4047">
        <f>BC4+1</f>
        <v>28</v>
      </c>
      <c r="BF4" s="4048"/>
      <c r="BG4" s="4047">
        <f>BE4+1</f>
        <v>29</v>
      </c>
      <c r="BH4" s="4048"/>
      <c r="BI4" s="4047">
        <f>BG4+1</f>
        <v>30</v>
      </c>
      <c r="BJ4" s="4048"/>
      <c r="BK4" s="4047">
        <f>BI4+1</f>
        <v>31</v>
      </c>
      <c r="BL4" s="4048"/>
      <c r="BM4" s="4047">
        <f>BK4+1</f>
        <v>32</v>
      </c>
      <c r="BN4" s="4048"/>
      <c r="BO4" s="4047">
        <f>BM4+1</f>
        <v>33</v>
      </c>
      <c r="BP4" s="4048"/>
      <c r="BQ4" s="4047">
        <f>BO4+1</f>
        <v>34</v>
      </c>
      <c r="BR4" s="4048"/>
      <c r="BS4" s="4047">
        <f>BQ4+1</f>
        <v>35</v>
      </c>
      <c r="BT4" s="4048"/>
      <c r="BU4" s="4047">
        <f>BS4+1</f>
        <v>36</v>
      </c>
      <c r="BV4" s="4048"/>
      <c r="BW4" s="4047">
        <f>BU4+1</f>
        <v>37</v>
      </c>
      <c r="BX4" s="4048"/>
      <c r="BY4" s="4047">
        <f>BW4+1</f>
        <v>38</v>
      </c>
      <c r="BZ4" s="4048"/>
      <c r="CA4" s="4047">
        <f>BY4+1</f>
        <v>39</v>
      </c>
      <c r="CB4" s="4049"/>
      <c r="CC4" s="4051">
        <f>CA4+1</f>
        <v>40</v>
      </c>
      <c r="CD4" s="4052"/>
      <c r="CE4" s="4053">
        <f>CC4+1</f>
        <v>41</v>
      </c>
      <c r="CF4" s="4052"/>
      <c r="CG4" s="4053">
        <f>CE4+1</f>
        <v>42</v>
      </c>
      <c r="CH4" s="4052"/>
      <c r="CI4" s="4047">
        <f>CG4+1</f>
        <v>43</v>
      </c>
      <c r="CJ4" s="4048"/>
      <c r="CK4" s="4047">
        <f>CI4+1</f>
        <v>44</v>
      </c>
      <c r="CL4" s="4048"/>
      <c r="CM4" s="4047">
        <f>CK4+1</f>
        <v>45</v>
      </c>
      <c r="CN4" s="4048"/>
      <c r="CO4" s="4047">
        <f>CM4+1</f>
        <v>46</v>
      </c>
      <c r="CP4" s="4048"/>
      <c r="CQ4" s="4047">
        <f>CO4+1</f>
        <v>47</v>
      </c>
      <c r="CR4" s="4048"/>
      <c r="CS4" s="4047">
        <f>CQ4+1</f>
        <v>48</v>
      </c>
      <c r="CT4" s="4048"/>
      <c r="CU4" s="4047">
        <f>CS4+1</f>
        <v>49</v>
      </c>
      <c r="CV4" s="4048"/>
      <c r="CW4" s="4047">
        <f>CU4+1</f>
        <v>50</v>
      </c>
      <c r="CX4" s="4048"/>
      <c r="CY4" s="4047">
        <f t="shared" ref="CY4" si="0">CW4+1</f>
        <v>51</v>
      </c>
      <c r="CZ4" s="4048"/>
      <c r="DA4" s="4047">
        <f>CY4+1</f>
        <v>52</v>
      </c>
      <c r="DB4" s="4048"/>
      <c r="DC4" s="1614"/>
      <c r="DD4" s="1613"/>
      <c r="DF4" s="1471" t="s">
        <v>187</v>
      </c>
      <c r="DG4" s="1309"/>
      <c r="DH4" s="1309"/>
      <c r="DI4" s="1309"/>
      <c r="DJ4" s="1309"/>
      <c r="DK4" s="1309"/>
      <c r="DL4" s="1309"/>
    </row>
    <row r="5" spans="1:116" ht="13.5" customHeight="1">
      <c r="B5" s="1472" t="s">
        <v>205</v>
      </c>
      <c r="C5" s="1473" t="s">
        <v>66</v>
      </c>
      <c r="D5" s="1474" t="s">
        <v>77</v>
      </c>
      <c r="E5" s="1473" t="s">
        <v>66</v>
      </c>
      <c r="F5" s="1474" t="s">
        <v>77</v>
      </c>
      <c r="G5" s="1473" t="s">
        <v>66</v>
      </c>
      <c r="H5" s="1474" t="s">
        <v>77</v>
      </c>
      <c r="I5" s="1473" t="s">
        <v>66</v>
      </c>
      <c r="J5" s="1474" t="s">
        <v>77</v>
      </c>
      <c r="K5" s="1473" t="s">
        <v>66</v>
      </c>
      <c r="L5" s="1474" t="s">
        <v>77</v>
      </c>
      <c r="M5" s="1473" t="s">
        <v>66</v>
      </c>
      <c r="N5" s="1474" t="s">
        <v>77</v>
      </c>
      <c r="O5" s="1473" t="s">
        <v>66</v>
      </c>
      <c r="P5" s="1474" t="s">
        <v>77</v>
      </c>
      <c r="Q5" s="1473" t="s">
        <v>66</v>
      </c>
      <c r="R5" s="1474" t="s">
        <v>77</v>
      </c>
      <c r="S5" s="1473" t="s">
        <v>66</v>
      </c>
      <c r="T5" s="1474" t="s">
        <v>77</v>
      </c>
      <c r="U5" s="1473" t="s">
        <v>66</v>
      </c>
      <c r="V5" s="1474" t="s">
        <v>77</v>
      </c>
      <c r="W5" s="1473" t="s">
        <v>66</v>
      </c>
      <c r="X5" s="1474" t="s">
        <v>77</v>
      </c>
      <c r="Y5" s="1473" t="s">
        <v>66</v>
      </c>
      <c r="Z5" s="1474" t="s">
        <v>77</v>
      </c>
      <c r="AA5" s="1473" t="s">
        <v>66</v>
      </c>
      <c r="AB5" s="1615" t="s">
        <v>77</v>
      </c>
      <c r="AC5" s="1476" t="s">
        <v>66</v>
      </c>
      <c r="AD5" s="1474" t="s">
        <v>77</v>
      </c>
      <c r="AE5" s="1477" t="s">
        <v>66</v>
      </c>
      <c r="AF5" s="1474" t="s">
        <v>77</v>
      </c>
      <c r="AG5" s="1477" t="s">
        <v>66</v>
      </c>
      <c r="AH5" s="1474" t="s">
        <v>77</v>
      </c>
      <c r="AI5" s="1477" t="s">
        <v>66</v>
      </c>
      <c r="AJ5" s="1474" t="s">
        <v>77</v>
      </c>
      <c r="AK5" s="1477" t="s">
        <v>66</v>
      </c>
      <c r="AL5" s="1474" t="s">
        <v>77</v>
      </c>
      <c r="AM5" s="1477" t="s">
        <v>66</v>
      </c>
      <c r="AN5" s="1474" t="s">
        <v>77</v>
      </c>
      <c r="AO5" s="1477" t="s">
        <v>66</v>
      </c>
      <c r="AP5" s="1474" t="s">
        <v>77</v>
      </c>
      <c r="AQ5" s="1477" t="s">
        <v>66</v>
      </c>
      <c r="AR5" s="1474" t="s">
        <v>77</v>
      </c>
      <c r="AS5" s="1477" t="s">
        <v>66</v>
      </c>
      <c r="AT5" s="1474" t="s">
        <v>77</v>
      </c>
      <c r="AU5" s="1477" t="s">
        <v>66</v>
      </c>
      <c r="AV5" s="1474" t="s">
        <v>77</v>
      </c>
      <c r="AW5" s="1477" t="s">
        <v>66</v>
      </c>
      <c r="AX5" s="1474" t="s">
        <v>77</v>
      </c>
      <c r="AY5" s="1477" t="s">
        <v>66</v>
      </c>
      <c r="AZ5" s="1474" t="s">
        <v>77</v>
      </c>
      <c r="BA5" s="1477" t="s">
        <v>66</v>
      </c>
      <c r="BB5" s="1615" t="s">
        <v>77</v>
      </c>
      <c r="BC5" s="1478" t="s">
        <v>66</v>
      </c>
      <c r="BD5" s="1474" t="s">
        <v>77</v>
      </c>
      <c r="BE5" s="1479" t="s">
        <v>66</v>
      </c>
      <c r="BF5" s="1474" t="s">
        <v>77</v>
      </c>
      <c r="BG5" s="1479" t="s">
        <v>66</v>
      </c>
      <c r="BH5" s="1474" t="s">
        <v>77</v>
      </c>
      <c r="BI5" s="1479" t="s">
        <v>66</v>
      </c>
      <c r="BJ5" s="1474" t="s">
        <v>77</v>
      </c>
      <c r="BK5" s="1479" t="s">
        <v>66</v>
      </c>
      <c r="BL5" s="1474" t="s">
        <v>77</v>
      </c>
      <c r="BM5" s="1479" t="s">
        <v>66</v>
      </c>
      <c r="BN5" s="1474" t="s">
        <v>77</v>
      </c>
      <c r="BO5" s="1479" t="s">
        <v>66</v>
      </c>
      <c r="BP5" s="1474" t="s">
        <v>77</v>
      </c>
      <c r="BQ5" s="1479" t="s">
        <v>66</v>
      </c>
      <c r="BR5" s="1474" t="s">
        <v>77</v>
      </c>
      <c r="BS5" s="1479" t="s">
        <v>66</v>
      </c>
      <c r="BT5" s="1474" t="s">
        <v>77</v>
      </c>
      <c r="BU5" s="1479" t="s">
        <v>66</v>
      </c>
      <c r="BV5" s="1474" t="s">
        <v>77</v>
      </c>
      <c r="BW5" s="1479" t="s">
        <v>66</v>
      </c>
      <c r="BX5" s="1474" t="s">
        <v>77</v>
      </c>
      <c r="BY5" s="1479" t="s">
        <v>66</v>
      </c>
      <c r="BZ5" s="1474" t="s">
        <v>77</v>
      </c>
      <c r="CA5" s="1479" t="s">
        <v>66</v>
      </c>
      <c r="CB5" s="1615" t="s">
        <v>77</v>
      </c>
      <c r="CC5" s="1616" t="s">
        <v>66</v>
      </c>
      <c r="CD5" s="1474" t="s">
        <v>77</v>
      </c>
      <c r="CE5" s="1481" t="s">
        <v>66</v>
      </c>
      <c r="CF5" s="1474" t="s">
        <v>77</v>
      </c>
      <c r="CG5" s="1481" t="s">
        <v>66</v>
      </c>
      <c r="CH5" s="1474" t="s">
        <v>77</v>
      </c>
      <c r="CI5" s="1481" t="s">
        <v>66</v>
      </c>
      <c r="CJ5" s="1474" t="s">
        <v>77</v>
      </c>
      <c r="CK5" s="1481" t="s">
        <v>66</v>
      </c>
      <c r="CL5" s="1474" t="s">
        <v>77</v>
      </c>
      <c r="CM5" s="1481" t="s">
        <v>66</v>
      </c>
      <c r="CN5" s="1474" t="s">
        <v>77</v>
      </c>
      <c r="CO5" s="1481" t="s">
        <v>66</v>
      </c>
      <c r="CP5" s="1474" t="s">
        <v>77</v>
      </c>
      <c r="CQ5" s="1481" t="s">
        <v>66</v>
      </c>
      <c r="CR5" s="1474" t="s">
        <v>77</v>
      </c>
      <c r="CS5" s="1481" t="s">
        <v>66</v>
      </c>
      <c r="CT5" s="1474" t="s">
        <v>77</v>
      </c>
      <c r="CU5" s="1481" t="s">
        <v>66</v>
      </c>
      <c r="CV5" s="1474" t="s">
        <v>77</v>
      </c>
      <c r="CW5" s="1481" t="s">
        <v>66</v>
      </c>
      <c r="CX5" s="1474" t="s">
        <v>77</v>
      </c>
      <c r="CY5" s="1481" t="s">
        <v>66</v>
      </c>
      <c r="CZ5" s="1474" t="s">
        <v>77</v>
      </c>
      <c r="DA5" s="1481" t="s">
        <v>66</v>
      </c>
      <c r="DB5" s="1474" t="s">
        <v>77</v>
      </c>
      <c r="DC5" s="1617"/>
      <c r="DD5" s="647"/>
      <c r="DF5" s="1309"/>
      <c r="DG5" s="1309"/>
      <c r="DH5" s="1309"/>
      <c r="DI5" s="1309"/>
      <c r="DJ5" s="1309"/>
      <c r="DK5" s="1309"/>
      <c r="DL5" s="1309"/>
    </row>
    <row r="6" spans="1:116" ht="25.5">
      <c r="B6" s="1618" t="s">
        <v>183</v>
      </c>
      <c r="C6" s="1619" t="s">
        <v>222</v>
      </c>
      <c r="D6" s="1620"/>
      <c r="E6" s="1621"/>
      <c r="F6" s="1621"/>
      <c r="G6" s="1621"/>
      <c r="H6" s="1621"/>
      <c r="I6" s="1621"/>
      <c r="J6" s="1621"/>
      <c r="K6" s="1621"/>
      <c r="L6" s="1621"/>
      <c r="M6" s="1621"/>
      <c r="N6" s="1621"/>
      <c r="O6" s="1621"/>
      <c r="P6" s="1621"/>
      <c r="Q6" s="1621"/>
      <c r="R6" s="1621"/>
      <c r="S6" s="1621"/>
      <c r="T6" s="1621"/>
      <c r="U6" s="1621"/>
      <c r="V6" s="1621"/>
      <c r="W6" s="1621"/>
      <c r="X6" s="1621"/>
      <c r="Y6" s="1621"/>
      <c r="Z6" s="1621"/>
      <c r="AA6" s="1621"/>
      <c r="AB6" s="1622"/>
      <c r="AC6" s="1620" t="s">
        <v>222</v>
      </c>
      <c r="AD6" s="1620"/>
      <c r="AE6" s="1621"/>
      <c r="AF6" s="1621"/>
      <c r="AG6" s="1621"/>
      <c r="AH6" s="1621"/>
      <c r="AI6" s="1621"/>
      <c r="AJ6" s="1621"/>
      <c r="AK6" s="1621"/>
      <c r="AL6" s="1621"/>
      <c r="AM6" s="1621"/>
      <c r="AN6" s="1621"/>
      <c r="AO6" s="1621"/>
      <c r="AP6" s="1621"/>
      <c r="AQ6" s="1621"/>
      <c r="AR6" s="1621"/>
      <c r="AS6" s="1621"/>
      <c r="AT6" s="1621"/>
      <c r="AU6" s="1621"/>
      <c r="AV6" s="1621"/>
      <c r="AW6" s="1621"/>
      <c r="AX6" s="1621"/>
      <c r="AY6" s="1621"/>
      <c r="AZ6" s="1621"/>
      <c r="BA6" s="1621"/>
      <c r="BB6" s="1622"/>
      <c r="BC6" s="1620" t="s">
        <v>222</v>
      </c>
      <c r="BD6" s="1620"/>
      <c r="BE6" s="1621"/>
      <c r="BF6" s="1621"/>
      <c r="BG6" s="1621"/>
      <c r="BH6" s="1621"/>
      <c r="BI6" s="1621"/>
      <c r="BJ6" s="1621"/>
      <c r="BK6" s="1621"/>
      <c r="BL6" s="1621"/>
      <c r="BM6" s="1621"/>
      <c r="BN6" s="1621"/>
      <c r="BO6" s="1621"/>
      <c r="BP6" s="1621"/>
      <c r="BQ6" s="1621"/>
      <c r="BR6" s="1621"/>
      <c r="BS6" s="1621"/>
      <c r="BT6" s="1621"/>
      <c r="BU6" s="1621"/>
      <c r="BV6" s="1621"/>
      <c r="BW6" s="1621"/>
      <c r="BX6" s="1621"/>
      <c r="BY6" s="1621"/>
      <c r="BZ6" s="1621"/>
      <c r="CA6" s="1621"/>
      <c r="CB6" s="1622"/>
      <c r="CC6" s="1623" t="s">
        <v>222</v>
      </c>
      <c r="CD6" s="1624"/>
      <c r="CE6" s="1625"/>
      <c r="CF6" s="1626"/>
      <c r="CG6" s="1625"/>
      <c r="CH6" s="1626"/>
      <c r="CI6" s="1627"/>
      <c r="CJ6" s="1627"/>
      <c r="CK6" s="1627"/>
      <c r="CL6" s="1627"/>
      <c r="CM6" s="1627"/>
      <c r="CN6" s="1627"/>
      <c r="CO6" s="1627"/>
      <c r="CP6" s="1627"/>
      <c r="CQ6" s="1627"/>
      <c r="CR6" s="1627"/>
      <c r="CS6" s="1627"/>
      <c r="CT6" s="1627"/>
      <c r="CU6" s="1627"/>
      <c r="CV6" s="1627"/>
      <c r="CW6" s="1627"/>
      <c r="CX6" s="1627"/>
      <c r="CY6" s="1627"/>
      <c r="CZ6" s="1627"/>
      <c r="DA6" s="1627"/>
      <c r="DB6" s="1627"/>
      <c r="DC6" s="1628"/>
      <c r="DD6" s="647"/>
      <c r="DF6" s="1493" t="s">
        <v>188</v>
      </c>
      <c r="DG6" s="1309"/>
      <c r="DH6" s="1309"/>
      <c r="DI6" s="1309"/>
      <c r="DJ6" s="1309"/>
      <c r="DK6" s="1309"/>
      <c r="DL6" s="1309"/>
    </row>
    <row r="7" spans="1:116" ht="15.95" customHeight="1">
      <c r="B7" s="1629" t="s">
        <v>32</v>
      </c>
      <c r="C7" s="1630"/>
      <c r="D7" s="1631"/>
      <c r="E7" s="1630"/>
      <c r="F7" s="1631"/>
      <c r="G7" s="1630"/>
      <c r="H7" s="1631"/>
      <c r="I7" s="1630"/>
      <c r="J7" s="1631"/>
      <c r="K7" s="1632" t="s">
        <v>52</v>
      </c>
      <c r="L7" s="1631"/>
      <c r="M7" s="1630"/>
      <c r="N7" s="1631"/>
      <c r="O7" s="1630"/>
      <c r="P7" s="1631"/>
      <c r="Q7" s="1630"/>
      <c r="R7" s="1631"/>
      <c r="S7" s="1630"/>
      <c r="T7" s="1631"/>
      <c r="U7" s="1630"/>
      <c r="V7" s="1631"/>
      <c r="W7" s="1630"/>
      <c r="X7" s="1631"/>
      <c r="Y7" s="1630"/>
      <c r="Z7" s="1631"/>
      <c r="AA7" s="1630"/>
      <c r="AB7" s="1633"/>
      <c r="AC7" s="1634"/>
      <c r="AD7" s="1631"/>
      <c r="AE7" s="1630"/>
      <c r="AF7" s="1631"/>
      <c r="AG7" s="1630"/>
      <c r="AH7" s="1631"/>
      <c r="AI7" s="1630"/>
      <c r="AJ7" s="1631"/>
      <c r="AK7" s="1630"/>
      <c r="AL7" s="1631"/>
      <c r="AM7" s="1630"/>
      <c r="AN7" s="1631"/>
      <c r="AO7" s="1630"/>
      <c r="AP7" s="1631"/>
      <c r="AQ7" s="1630"/>
      <c r="AR7" s="1631"/>
      <c r="AS7" s="1630"/>
      <c r="AT7" s="1631"/>
      <c r="AU7" s="1630"/>
      <c r="AV7" s="1631"/>
      <c r="AW7" s="1630"/>
      <c r="AX7" s="1631"/>
      <c r="AY7" s="1630"/>
      <c r="AZ7" s="1631"/>
      <c r="BA7" s="1630"/>
      <c r="BB7" s="1633"/>
      <c r="BC7" s="1634"/>
      <c r="BD7" s="1631"/>
      <c r="BE7" s="1630"/>
      <c r="BF7" s="1631"/>
      <c r="BG7" s="1630"/>
      <c r="BH7" s="1631"/>
      <c r="BI7" s="1630"/>
      <c r="BJ7" s="1631"/>
      <c r="BK7" s="1630"/>
      <c r="BL7" s="1631"/>
      <c r="BM7" s="1630"/>
      <c r="BN7" s="1631"/>
      <c r="BO7" s="1630"/>
      <c r="BP7" s="1631"/>
      <c r="BQ7" s="1630"/>
      <c r="BR7" s="1631"/>
      <c r="BS7" s="1630"/>
      <c r="BT7" s="1631"/>
      <c r="BU7" s="1630"/>
      <c r="BV7" s="1631"/>
      <c r="BW7" s="1630"/>
      <c r="BX7" s="1631"/>
      <c r="BY7" s="1630"/>
      <c r="BZ7" s="1631"/>
      <c r="CA7" s="1630"/>
      <c r="CB7" s="1631"/>
      <c r="CC7" s="1635"/>
      <c r="CD7" s="1636"/>
      <c r="CE7" s="1630"/>
      <c r="CF7" s="1631"/>
      <c r="CG7" s="1630"/>
      <c r="CH7" s="1631"/>
      <c r="CI7" s="1630"/>
      <c r="CJ7" s="1631"/>
      <c r="CK7" s="1630"/>
      <c r="CL7" s="1631"/>
      <c r="CM7" s="1630"/>
      <c r="CN7" s="1631"/>
      <c r="CO7" s="1630"/>
      <c r="CP7" s="1631"/>
      <c r="CQ7" s="1630"/>
      <c r="CR7" s="1631"/>
      <c r="CS7" s="1630"/>
      <c r="CT7" s="1631"/>
      <c r="CU7" s="1630"/>
      <c r="CV7" s="1631"/>
      <c r="CW7" s="1630"/>
      <c r="CX7" s="1631"/>
      <c r="CY7" s="1630"/>
      <c r="CZ7" s="1631"/>
      <c r="DA7" s="1630"/>
      <c r="DB7" s="1631"/>
      <c r="DC7" s="1637">
        <f>COUNTA(C7:DB7)</f>
        <v>1</v>
      </c>
      <c r="DD7" s="647"/>
      <c r="DF7" s="1463" t="s">
        <v>220</v>
      </c>
      <c r="DG7" s="1309"/>
      <c r="DH7" s="1309"/>
      <c r="DI7" s="1309"/>
      <c r="DJ7" s="1309"/>
      <c r="DK7" s="1309"/>
      <c r="DL7" s="1309"/>
    </row>
    <row r="8" spans="1:116" ht="15.95" customHeight="1">
      <c r="B8" s="1629" t="s">
        <v>36</v>
      </c>
      <c r="C8" s="1630"/>
      <c r="D8" s="1631"/>
      <c r="E8" s="1630"/>
      <c r="F8" s="1631"/>
      <c r="G8" s="1630"/>
      <c r="H8" s="1631"/>
      <c r="I8" s="1630"/>
      <c r="J8" s="1631"/>
      <c r="K8" s="1630"/>
      <c r="L8" s="1631"/>
      <c r="M8" s="1630"/>
      <c r="N8" s="1631"/>
      <c r="O8" s="1630"/>
      <c r="P8" s="1631"/>
      <c r="Q8" s="1630"/>
      <c r="R8" s="1631"/>
      <c r="S8" s="1630"/>
      <c r="T8" s="1631"/>
      <c r="U8" s="1630"/>
      <c r="V8" s="1631"/>
      <c r="W8" s="1630"/>
      <c r="X8" s="1631"/>
      <c r="Y8" s="1630"/>
      <c r="Z8" s="1631"/>
      <c r="AA8" s="1630"/>
      <c r="AB8" s="1633"/>
      <c r="AC8" s="1634"/>
      <c r="AD8" s="1631"/>
      <c r="AE8" s="1630"/>
      <c r="AF8" s="1631"/>
      <c r="AG8" s="1630"/>
      <c r="AH8" s="1631"/>
      <c r="AI8" s="1630"/>
      <c r="AJ8" s="1631"/>
      <c r="AK8" s="1630"/>
      <c r="AL8" s="1631"/>
      <c r="AM8" s="1630"/>
      <c r="AN8" s="1631"/>
      <c r="AO8" s="1630"/>
      <c r="AP8" s="1631"/>
      <c r="AQ8" s="1630"/>
      <c r="AR8" s="1631"/>
      <c r="AS8" s="1630"/>
      <c r="AT8" s="1631"/>
      <c r="AU8" s="1630"/>
      <c r="AV8" s="1631"/>
      <c r="AW8" s="1630"/>
      <c r="AX8" s="1631"/>
      <c r="AY8" s="1630"/>
      <c r="AZ8" s="1631"/>
      <c r="BA8" s="1630"/>
      <c r="BB8" s="1633"/>
      <c r="BC8" s="1634"/>
      <c r="BD8" s="1631"/>
      <c r="BE8" s="1630"/>
      <c r="BF8" s="1631"/>
      <c r="BG8" s="1630"/>
      <c r="BH8" s="1631"/>
      <c r="BI8" s="1630"/>
      <c r="BJ8" s="1631"/>
      <c r="BK8" s="1630"/>
      <c r="BL8" s="1631"/>
      <c r="BM8" s="1630"/>
      <c r="BN8" s="1631"/>
      <c r="BO8" s="1630"/>
      <c r="BP8" s="1631"/>
      <c r="BQ8" s="1630"/>
      <c r="BR8" s="1631"/>
      <c r="BS8" s="1630"/>
      <c r="BT8" s="1631"/>
      <c r="BU8" s="1630"/>
      <c r="BV8" s="1631"/>
      <c r="BW8" s="1630"/>
      <c r="BX8" s="1631"/>
      <c r="BY8" s="1630"/>
      <c r="BZ8" s="1631"/>
      <c r="CA8" s="1630"/>
      <c r="CB8" s="1631"/>
      <c r="CC8" s="1635"/>
      <c r="CD8" s="1636"/>
      <c r="CE8" s="1630"/>
      <c r="CF8" s="1631"/>
      <c r="CG8" s="1630"/>
      <c r="CH8" s="1631"/>
      <c r="CI8" s="1630"/>
      <c r="CJ8" s="1631"/>
      <c r="CK8" s="1630"/>
      <c r="CL8" s="1631"/>
      <c r="CM8" s="1630"/>
      <c r="CN8" s="1631"/>
      <c r="CO8" s="1630"/>
      <c r="CP8" s="1631"/>
      <c r="CQ8" s="1630"/>
      <c r="CR8" s="1631"/>
      <c r="CS8" s="1630"/>
      <c r="CT8" s="1631"/>
      <c r="CU8" s="1630"/>
      <c r="CV8" s="1631"/>
      <c r="CW8" s="1630"/>
      <c r="CX8" s="1631"/>
      <c r="CY8" s="1630"/>
      <c r="CZ8" s="1631"/>
      <c r="DA8" s="1630"/>
      <c r="DB8" s="1631"/>
      <c r="DC8" s="1637">
        <f t="shared" ref="DC8:DC29" si="1">COUNTA(C8:DB8)</f>
        <v>0</v>
      </c>
      <c r="DD8" s="647"/>
      <c r="DF8" s="1493" t="s">
        <v>189</v>
      </c>
      <c r="DG8" s="1309"/>
      <c r="DH8" s="1309"/>
      <c r="DI8" s="1309"/>
      <c r="DJ8" s="1309"/>
      <c r="DK8" s="1309"/>
      <c r="DL8" s="1309"/>
    </row>
    <row r="9" spans="1:116" ht="15.95" customHeight="1">
      <c r="B9" s="1629" t="s">
        <v>40</v>
      </c>
      <c r="C9" s="1630"/>
      <c r="D9" s="1631"/>
      <c r="E9" s="1630"/>
      <c r="F9" s="1631"/>
      <c r="G9" s="1630"/>
      <c r="H9" s="1631"/>
      <c r="I9" s="1630"/>
      <c r="J9" s="1631"/>
      <c r="K9" s="1630"/>
      <c r="L9" s="1631"/>
      <c r="M9" s="1630"/>
      <c r="N9" s="1631"/>
      <c r="O9" s="1630"/>
      <c r="P9" s="1631"/>
      <c r="Q9" s="1630"/>
      <c r="R9" s="1631"/>
      <c r="S9" s="1630"/>
      <c r="T9" s="1631"/>
      <c r="U9" s="1630"/>
      <c r="V9" s="1631"/>
      <c r="W9" s="1630"/>
      <c r="X9" s="1631"/>
      <c r="Y9" s="1630"/>
      <c r="Z9" s="1631"/>
      <c r="AA9" s="1630"/>
      <c r="AB9" s="1633"/>
      <c r="AC9" s="1634"/>
      <c r="AD9" s="1631"/>
      <c r="AE9" s="1630"/>
      <c r="AF9" s="1631"/>
      <c r="AG9" s="1630"/>
      <c r="AH9" s="1631"/>
      <c r="AI9" s="1630"/>
      <c r="AJ9" s="1631"/>
      <c r="AK9" s="1630"/>
      <c r="AL9" s="1631"/>
      <c r="AM9" s="1630"/>
      <c r="AN9" s="1631"/>
      <c r="AO9" s="1630"/>
      <c r="AP9" s="1631"/>
      <c r="AQ9" s="1630"/>
      <c r="AR9" s="1631"/>
      <c r="AS9" s="1630"/>
      <c r="AT9" s="1631"/>
      <c r="AU9" s="1630"/>
      <c r="AV9" s="1631"/>
      <c r="AW9" s="1630"/>
      <c r="AX9" s="1631"/>
      <c r="AY9" s="1630"/>
      <c r="AZ9" s="1631"/>
      <c r="BA9" s="1630"/>
      <c r="BB9" s="1633"/>
      <c r="BC9" s="1634"/>
      <c r="BD9" s="1631"/>
      <c r="BE9" s="1630"/>
      <c r="BF9" s="1631"/>
      <c r="BG9" s="1630"/>
      <c r="BH9" s="1631"/>
      <c r="BI9" s="1630"/>
      <c r="BJ9" s="1631"/>
      <c r="BK9" s="1630"/>
      <c r="BL9" s="1631"/>
      <c r="BM9" s="1630"/>
      <c r="BN9" s="1631"/>
      <c r="BO9" s="1630"/>
      <c r="BP9" s="1631"/>
      <c r="BQ9" s="1630"/>
      <c r="BR9" s="1631"/>
      <c r="BS9" s="1630"/>
      <c r="BT9" s="1631"/>
      <c r="BU9" s="1630"/>
      <c r="BV9" s="1631"/>
      <c r="BW9" s="1630"/>
      <c r="BX9" s="1631"/>
      <c r="BY9" s="1630"/>
      <c r="BZ9" s="1631"/>
      <c r="CA9" s="1630"/>
      <c r="CB9" s="1631"/>
      <c r="CC9" s="1635"/>
      <c r="CD9" s="1636"/>
      <c r="CE9" s="1630"/>
      <c r="CF9" s="1631"/>
      <c r="CG9" s="1630"/>
      <c r="CH9" s="1631"/>
      <c r="CI9" s="1630"/>
      <c r="CJ9" s="1631"/>
      <c r="CK9" s="1630"/>
      <c r="CL9" s="1631"/>
      <c r="CM9" s="1630"/>
      <c r="CN9" s="1631"/>
      <c r="CO9" s="1630"/>
      <c r="CP9" s="1631"/>
      <c r="CQ9" s="1630"/>
      <c r="CR9" s="1631"/>
      <c r="CS9" s="1630"/>
      <c r="CT9" s="1631"/>
      <c r="CU9" s="1630"/>
      <c r="CV9" s="1631"/>
      <c r="CW9" s="1630"/>
      <c r="CX9" s="1631"/>
      <c r="CY9" s="1630"/>
      <c r="CZ9" s="1631"/>
      <c r="DA9" s="1630"/>
      <c r="DB9" s="1631"/>
      <c r="DC9" s="1637">
        <f t="shared" si="1"/>
        <v>0</v>
      </c>
      <c r="DD9" s="647"/>
      <c r="DF9" s="1493" t="s">
        <v>195</v>
      </c>
      <c r="DG9" s="1309"/>
      <c r="DH9" s="1309"/>
      <c r="DI9" s="1309"/>
      <c r="DJ9" s="1309"/>
      <c r="DK9" s="1309"/>
      <c r="DL9" s="1309"/>
    </row>
    <row r="10" spans="1:116" ht="15.95" customHeight="1">
      <c r="B10" s="1629" t="s">
        <v>44</v>
      </c>
      <c r="C10" s="1630"/>
      <c r="D10" s="1631"/>
      <c r="E10" s="1630"/>
      <c r="F10" s="1631"/>
      <c r="G10" s="1630"/>
      <c r="H10" s="1631"/>
      <c r="I10" s="1630"/>
      <c r="J10" s="1631"/>
      <c r="K10" s="1630"/>
      <c r="L10" s="1631"/>
      <c r="M10" s="1630"/>
      <c r="N10" s="1631"/>
      <c r="O10" s="1630"/>
      <c r="P10" s="1631"/>
      <c r="Q10" s="1630"/>
      <c r="R10" s="1631"/>
      <c r="S10" s="1630"/>
      <c r="T10" s="1631"/>
      <c r="U10" s="1630"/>
      <c r="V10" s="1631"/>
      <c r="W10" s="1630"/>
      <c r="X10" s="1631"/>
      <c r="Y10" s="1630"/>
      <c r="Z10" s="1631"/>
      <c r="AA10" s="1630"/>
      <c r="AB10" s="1633"/>
      <c r="AC10" s="1634"/>
      <c r="AD10" s="1631"/>
      <c r="AE10" s="1630"/>
      <c r="AF10" s="1631"/>
      <c r="AG10" s="1630"/>
      <c r="AH10" s="1631"/>
      <c r="AI10" s="1630"/>
      <c r="AJ10" s="1631"/>
      <c r="AK10" s="1630"/>
      <c r="AL10" s="1631"/>
      <c r="AM10" s="1630"/>
      <c r="AN10" s="1631"/>
      <c r="AO10" s="1630"/>
      <c r="AP10" s="1631"/>
      <c r="AQ10" s="1630"/>
      <c r="AR10" s="1631"/>
      <c r="AS10" s="1630"/>
      <c r="AT10" s="1631"/>
      <c r="AU10" s="1630"/>
      <c r="AV10" s="1631"/>
      <c r="AW10" s="1630"/>
      <c r="AX10" s="1631"/>
      <c r="AY10" s="1630"/>
      <c r="AZ10" s="1631"/>
      <c r="BA10" s="1630"/>
      <c r="BB10" s="1633"/>
      <c r="BC10" s="1634"/>
      <c r="BD10" s="1631"/>
      <c r="BE10" s="1630"/>
      <c r="BF10" s="1631"/>
      <c r="BG10" s="1630"/>
      <c r="BH10" s="1631"/>
      <c r="BI10" s="1630"/>
      <c r="BJ10" s="1631"/>
      <c r="BK10" s="1630"/>
      <c r="BL10" s="1631"/>
      <c r="BM10" s="1630"/>
      <c r="BN10" s="1631"/>
      <c r="BO10" s="1630"/>
      <c r="BP10" s="1631"/>
      <c r="BQ10" s="1630"/>
      <c r="BR10" s="1631"/>
      <c r="BS10" s="1630"/>
      <c r="BT10" s="1631"/>
      <c r="BU10" s="1630"/>
      <c r="BV10" s="1631"/>
      <c r="BW10" s="1630"/>
      <c r="BX10" s="1631"/>
      <c r="BY10" s="1630"/>
      <c r="BZ10" s="1631"/>
      <c r="CA10" s="1630"/>
      <c r="CB10" s="1631"/>
      <c r="CC10" s="1635"/>
      <c r="CD10" s="1636"/>
      <c r="CE10" s="1630"/>
      <c r="CF10" s="1631"/>
      <c r="CG10" s="1630"/>
      <c r="CH10" s="1631"/>
      <c r="CI10" s="1630"/>
      <c r="CJ10" s="1631"/>
      <c r="CK10" s="1630"/>
      <c r="CL10" s="1631"/>
      <c r="CM10" s="1630"/>
      <c r="CN10" s="1631"/>
      <c r="CO10" s="1630"/>
      <c r="CP10" s="1631"/>
      <c r="CQ10" s="1630"/>
      <c r="CR10" s="1631"/>
      <c r="CS10" s="1630"/>
      <c r="CT10" s="1631"/>
      <c r="CU10" s="1630"/>
      <c r="CV10" s="1631"/>
      <c r="CW10" s="1630"/>
      <c r="CX10" s="1631"/>
      <c r="CY10" s="1630"/>
      <c r="CZ10" s="1631"/>
      <c r="DA10" s="1630"/>
      <c r="DB10" s="1631"/>
      <c r="DC10" s="1637">
        <f t="shared" si="1"/>
        <v>0</v>
      </c>
      <c r="DD10" s="647"/>
      <c r="DF10" s="1510"/>
      <c r="DG10" s="1510" t="s">
        <v>197</v>
      </c>
      <c r="DH10" s="1309"/>
      <c r="DI10" s="1309"/>
      <c r="DJ10" s="1309"/>
      <c r="DK10" s="1309"/>
      <c r="DL10" s="1309"/>
    </row>
    <row r="11" spans="1:116" ht="15.95" customHeight="1">
      <c r="B11" s="1629" t="s">
        <v>46</v>
      </c>
      <c r="C11" s="1630"/>
      <c r="D11" s="1631"/>
      <c r="E11" s="1630"/>
      <c r="F11" s="1631"/>
      <c r="G11" s="1630"/>
      <c r="H11" s="1631"/>
      <c r="I11" s="1630"/>
      <c r="J11" s="1631"/>
      <c r="K11" s="1630"/>
      <c r="L11" s="1631"/>
      <c r="M11" s="1630"/>
      <c r="N11" s="1631"/>
      <c r="O11" s="1630"/>
      <c r="P11" s="1631"/>
      <c r="Q11" s="1630"/>
      <c r="R11" s="1631"/>
      <c r="S11" s="1630"/>
      <c r="T11" s="1631"/>
      <c r="U11" s="1630"/>
      <c r="V11" s="1631"/>
      <c r="W11" s="1630"/>
      <c r="X11" s="1631"/>
      <c r="Y11" s="1630"/>
      <c r="Z11" s="1631"/>
      <c r="AA11" s="1630"/>
      <c r="AB11" s="1633"/>
      <c r="AC11" s="1634"/>
      <c r="AD11" s="1631"/>
      <c r="AE11" s="1630"/>
      <c r="AF11" s="1631"/>
      <c r="AG11" s="1630"/>
      <c r="AH11" s="1631"/>
      <c r="AI11" s="1630"/>
      <c r="AJ11" s="1631"/>
      <c r="AK11" s="1630"/>
      <c r="AL11" s="1631"/>
      <c r="AM11" s="1630"/>
      <c r="AN11" s="1631"/>
      <c r="AO11" s="1630"/>
      <c r="AP11" s="1631"/>
      <c r="AQ11" s="1630"/>
      <c r="AR11" s="1631"/>
      <c r="AS11" s="1630"/>
      <c r="AT11" s="1631"/>
      <c r="AU11" s="1630"/>
      <c r="AV11" s="1631"/>
      <c r="AW11" s="1630"/>
      <c r="AX11" s="1631"/>
      <c r="AY11" s="1630"/>
      <c r="AZ11" s="1631"/>
      <c r="BA11" s="1630"/>
      <c r="BB11" s="1633"/>
      <c r="BC11" s="1634"/>
      <c r="BD11" s="1631"/>
      <c r="BE11" s="1630"/>
      <c r="BF11" s="1631"/>
      <c r="BG11" s="1630"/>
      <c r="BH11" s="1631"/>
      <c r="BI11" s="1630"/>
      <c r="BJ11" s="1631"/>
      <c r="BK11" s="1630"/>
      <c r="BL11" s="1631"/>
      <c r="BM11" s="1630"/>
      <c r="BN11" s="1631"/>
      <c r="BO11" s="1630"/>
      <c r="BP11" s="1631"/>
      <c r="BQ11" s="1630"/>
      <c r="BR11" s="1631"/>
      <c r="BS11" s="1630"/>
      <c r="BT11" s="1631"/>
      <c r="BU11" s="1630"/>
      <c r="BV11" s="1631"/>
      <c r="BW11" s="1630"/>
      <c r="BX11" s="1631"/>
      <c r="BY11" s="1630"/>
      <c r="BZ11" s="1631"/>
      <c r="CA11" s="1630"/>
      <c r="CB11" s="1631"/>
      <c r="CC11" s="1635"/>
      <c r="CD11" s="1636"/>
      <c r="CE11" s="1630"/>
      <c r="CF11" s="1631"/>
      <c r="CG11" s="1630"/>
      <c r="CH11" s="1631"/>
      <c r="CI11" s="1630"/>
      <c r="CJ11" s="1631"/>
      <c r="CK11" s="1630"/>
      <c r="CL11" s="1631"/>
      <c r="CM11" s="1630"/>
      <c r="CN11" s="1631"/>
      <c r="CO11" s="1630"/>
      <c r="CP11" s="1631"/>
      <c r="CQ11" s="1630"/>
      <c r="CR11" s="1631"/>
      <c r="CS11" s="1630"/>
      <c r="CT11" s="1631"/>
      <c r="CU11" s="1630"/>
      <c r="CV11" s="1631"/>
      <c r="CW11" s="1630"/>
      <c r="CX11" s="1631"/>
      <c r="CY11" s="1630"/>
      <c r="CZ11" s="1631"/>
      <c r="DA11" s="1630"/>
      <c r="DB11" s="1631"/>
      <c r="DC11" s="1637">
        <f t="shared" si="1"/>
        <v>0</v>
      </c>
      <c r="DD11" s="647"/>
      <c r="DF11" s="1510" t="s">
        <v>221</v>
      </c>
      <c r="DG11" s="1510"/>
      <c r="DH11" s="1309"/>
      <c r="DI11" s="1309"/>
      <c r="DJ11" s="1309"/>
      <c r="DK11" s="1309"/>
      <c r="DL11" s="1309"/>
    </row>
    <row r="12" spans="1:116" ht="15.95" customHeight="1">
      <c r="B12" s="1629" t="s">
        <v>48</v>
      </c>
      <c r="C12" s="1630"/>
      <c r="D12" s="1631"/>
      <c r="E12" s="1585" t="s">
        <v>67</v>
      </c>
      <c r="F12" s="1631"/>
      <c r="G12" s="1630"/>
      <c r="H12" s="1631"/>
      <c r="I12" s="1630"/>
      <c r="J12" s="1631"/>
      <c r="K12" s="1630"/>
      <c r="L12" s="1631"/>
      <c r="M12" s="1630"/>
      <c r="N12" s="1631"/>
      <c r="O12" s="1630"/>
      <c r="P12" s="1631"/>
      <c r="Q12" s="1630"/>
      <c r="R12" s="1631"/>
      <c r="S12" s="1630"/>
      <c r="T12" s="1631"/>
      <c r="U12" s="1630"/>
      <c r="V12" s="1631"/>
      <c r="W12" s="1630"/>
      <c r="X12" s="1631"/>
      <c r="Y12" s="1630"/>
      <c r="Z12" s="1631"/>
      <c r="AA12" s="1630"/>
      <c r="AB12" s="1633"/>
      <c r="AC12" s="1634"/>
      <c r="AD12" s="1631"/>
      <c r="AE12" s="1630"/>
      <c r="AF12" s="1631"/>
      <c r="AG12" s="1630"/>
      <c r="AH12" s="1631"/>
      <c r="AI12" s="1630"/>
      <c r="AJ12" s="1631"/>
      <c r="AK12" s="1630"/>
      <c r="AL12" s="1631"/>
      <c r="AM12" s="1630"/>
      <c r="AN12" s="1631"/>
      <c r="AO12" s="1630"/>
      <c r="AP12" s="1631"/>
      <c r="AQ12" s="1630"/>
      <c r="AR12" s="1631"/>
      <c r="AS12" s="1630"/>
      <c r="AT12" s="1631"/>
      <c r="AU12" s="1630"/>
      <c r="AV12" s="1631"/>
      <c r="AW12" s="1630"/>
      <c r="AX12" s="1631"/>
      <c r="AY12" s="1630"/>
      <c r="AZ12" s="1631"/>
      <c r="BA12" s="1630"/>
      <c r="BB12" s="1633"/>
      <c r="BC12" s="1634"/>
      <c r="BD12" s="1631"/>
      <c r="BE12" s="1630"/>
      <c r="BF12" s="1631"/>
      <c r="BG12" s="1630"/>
      <c r="BH12" s="1631"/>
      <c r="BI12" s="1630"/>
      <c r="BJ12" s="1631"/>
      <c r="BK12" s="1630"/>
      <c r="BL12" s="1631"/>
      <c r="BM12" s="1630"/>
      <c r="BN12" s="1631"/>
      <c r="BO12" s="1630"/>
      <c r="BP12" s="1631"/>
      <c r="BQ12" s="1630"/>
      <c r="BR12" s="1631"/>
      <c r="BS12" s="1630"/>
      <c r="BT12" s="1631"/>
      <c r="BU12" s="1630"/>
      <c r="BV12" s="1631"/>
      <c r="BW12" s="1630"/>
      <c r="BX12" s="1631"/>
      <c r="BY12" s="1630"/>
      <c r="BZ12" s="1631"/>
      <c r="CA12" s="1630"/>
      <c r="CB12" s="1631"/>
      <c r="CC12" s="1635"/>
      <c r="CD12" s="1636"/>
      <c r="CE12" s="1630"/>
      <c r="CF12" s="1631"/>
      <c r="CG12" s="1630"/>
      <c r="CH12" s="1631"/>
      <c r="CI12" s="1630"/>
      <c r="CJ12" s="1631"/>
      <c r="CK12" s="1630"/>
      <c r="CL12" s="1631"/>
      <c r="CM12" s="1630"/>
      <c r="CN12" s="1631"/>
      <c r="CO12" s="1630"/>
      <c r="CP12" s="1631"/>
      <c r="CQ12" s="1630"/>
      <c r="CR12" s="1631"/>
      <c r="CS12" s="1630"/>
      <c r="CT12" s="1631"/>
      <c r="CU12" s="1630"/>
      <c r="CV12" s="1631"/>
      <c r="CW12" s="1630"/>
      <c r="CX12" s="1631"/>
      <c r="CY12" s="1630"/>
      <c r="CZ12" s="1631"/>
      <c r="DA12" s="1630"/>
      <c r="DB12" s="1631"/>
      <c r="DC12" s="1637">
        <f t="shared" si="1"/>
        <v>1</v>
      </c>
      <c r="DD12" s="647"/>
      <c r="DF12" s="1493" t="s">
        <v>954</v>
      </c>
      <c r="DG12" s="1309"/>
      <c r="DH12" s="1309"/>
      <c r="DI12" s="1309"/>
      <c r="DJ12" s="1309"/>
      <c r="DK12" s="1309"/>
      <c r="DL12" s="1309"/>
    </row>
    <row r="13" spans="1:116" ht="15.95" customHeight="1">
      <c r="B13" s="1629" t="s">
        <v>49</v>
      </c>
      <c r="C13" s="1630"/>
      <c r="D13" s="1631"/>
      <c r="E13" s="1630"/>
      <c r="F13" s="1631"/>
      <c r="G13" s="1630"/>
      <c r="H13" s="1631"/>
      <c r="I13" s="1630"/>
      <c r="J13" s="1631"/>
      <c r="K13" s="1630"/>
      <c r="L13" s="1631"/>
      <c r="M13" s="1638" t="s">
        <v>192</v>
      </c>
      <c r="N13" s="1631"/>
      <c r="O13" s="1630"/>
      <c r="P13" s="1631"/>
      <c r="Q13" s="1630"/>
      <c r="R13" s="1631"/>
      <c r="S13" s="1630"/>
      <c r="T13" s="1631"/>
      <c r="U13" s="1630"/>
      <c r="V13" s="1631"/>
      <c r="W13" s="1630"/>
      <c r="X13" s="1631"/>
      <c r="Y13" s="1630"/>
      <c r="Z13" s="1631"/>
      <c r="AA13" s="1630"/>
      <c r="AB13" s="1633"/>
      <c r="AC13" s="1634"/>
      <c r="AD13" s="1631"/>
      <c r="AE13" s="1630"/>
      <c r="AF13" s="1631"/>
      <c r="AG13" s="1630"/>
      <c r="AH13" s="1631"/>
      <c r="AI13" s="1630"/>
      <c r="AJ13" s="1631"/>
      <c r="AK13" s="1630"/>
      <c r="AL13" s="1631"/>
      <c r="AM13" s="1630"/>
      <c r="AN13" s="1631"/>
      <c r="AO13" s="1630"/>
      <c r="AP13" s="1631"/>
      <c r="AQ13" s="1630"/>
      <c r="AR13" s="1631"/>
      <c r="AS13" s="1630"/>
      <c r="AT13" s="1631"/>
      <c r="AU13" s="1630"/>
      <c r="AV13" s="1631"/>
      <c r="AW13" s="1630"/>
      <c r="AX13" s="1631"/>
      <c r="AY13" s="1630"/>
      <c r="AZ13" s="1631"/>
      <c r="BA13" s="1630"/>
      <c r="BB13" s="1633"/>
      <c r="BC13" s="1634"/>
      <c r="BD13" s="1631"/>
      <c r="BE13" s="1630"/>
      <c r="BF13" s="1631"/>
      <c r="BG13" s="1630"/>
      <c r="BH13" s="1631"/>
      <c r="BI13" s="1630"/>
      <c r="BJ13" s="1631"/>
      <c r="BK13" s="1630"/>
      <c r="BL13" s="1631"/>
      <c r="BM13" s="1630"/>
      <c r="BN13" s="1631"/>
      <c r="BO13" s="1630"/>
      <c r="BP13" s="1631"/>
      <c r="BQ13" s="1630"/>
      <c r="BR13" s="1631"/>
      <c r="BS13" s="1630"/>
      <c r="BT13" s="1631"/>
      <c r="BU13" s="1630"/>
      <c r="BV13" s="1631"/>
      <c r="BW13" s="1630"/>
      <c r="BX13" s="1631"/>
      <c r="BY13" s="1630"/>
      <c r="BZ13" s="1631"/>
      <c r="CA13" s="1630"/>
      <c r="CB13" s="1631"/>
      <c r="CC13" s="1635"/>
      <c r="CD13" s="1636"/>
      <c r="CE13" s="1630"/>
      <c r="CF13" s="1631"/>
      <c r="CG13" s="1630"/>
      <c r="CH13" s="1631"/>
      <c r="CI13" s="1630"/>
      <c r="CJ13" s="1631"/>
      <c r="CK13" s="1630"/>
      <c r="CL13" s="1631"/>
      <c r="CM13" s="1630"/>
      <c r="CN13" s="1631"/>
      <c r="CO13" s="1630"/>
      <c r="CP13" s="1631"/>
      <c r="CQ13" s="1630"/>
      <c r="CR13" s="1631"/>
      <c r="CS13" s="1630"/>
      <c r="CT13" s="1631"/>
      <c r="CU13" s="1630"/>
      <c r="CV13" s="1631"/>
      <c r="CW13" s="1630"/>
      <c r="CX13" s="1631"/>
      <c r="CY13" s="1630"/>
      <c r="CZ13" s="1631"/>
      <c r="DA13" s="1630"/>
      <c r="DB13" s="1631"/>
      <c r="DC13" s="1637">
        <f t="shared" si="1"/>
        <v>1</v>
      </c>
      <c r="DD13" s="647"/>
      <c r="DF13" s="1510" t="s">
        <v>196</v>
      </c>
      <c r="DG13" s="1309"/>
      <c r="DH13" s="1309"/>
      <c r="DI13" s="1309"/>
      <c r="DJ13" s="1309"/>
      <c r="DK13" s="1309"/>
      <c r="DL13" s="1309"/>
    </row>
    <row r="14" spans="1:116" ht="15.95" customHeight="1">
      <c r="B14" s="1629" t="s">
        <v>33</v>
      </c>
      <c r="C14" s="1630"/>
      <c r="D14" s="1631"/>
      <c r="E14" s="1630"/>
      <c r="F14" s="1631"/>
      <c r="G14" s="1630"/>
      <c r="H14" s="1631"/>
      <c r="I14" s="1630"/>
      <c r="J14" s="1631"/>
      <c r="K14" s="1630"/>
      <c r="L14" s="1631"/>
      <c r="M14" s="1630"/>
      <c r="N14" s="1631"/>
      <c r="O14" s="1638" t="s">
        <v>192</v>
      </c>
      <c r="P14" s="1631"/>
      <c r="Q14" s="1630"/>
      <c r="R14" s="1631"/>
      <c r="S14" s="1630"/>
      <c r="T14" s="1631"/>
      <c r="U14" s="1630"/>
      <c r="V14" s="1631"/>
      <c r="W14" s="1630"/>
      <c r="X14" s="1631"/>
      <c r="Y14" s="1630"/>
      <c r="Z14" s="1631"/>
      <c r="AA14" s="1630"/>
      <c r="AB14" s="1633"/>
      <c r="AC14" s="1634"/>
      <c r="AD14" s="1631"/>
      <c r="AE14" s="1630"/>
      <c r="AF14" s="1631"/>
      <c r="AG14" s="1630"/>
      <c r="AH14" s="1631"/>
      <c r="AI14" s="1630"/>
      <c r="AJ14" s="1631"/>
      <c r="AK14" s="1630"/>
      <c r="AL14" s="1631"/>
      <c r="AM14" s="1630"/>
      <c r="AN14" s="1631"/>
      <c r="AO14" s="1630"/>
      <c r="AP14" s="1631"/>
      <c r="AQ14" s="1630"/>
      <c r="AR14" s="1631"/>
      <c r="AS14" s="1630"/>
      <c r="AT14" s="1631"/>
      <c r="AU14" s="1630"/>
      <c r="AV14" s="1631"/>
      <c r="AW14" s="1630"/>
      <c r="AX14" s="1631"/>
      <c r="AY14" s="1630"/>
      <c r="AZ14" s="1631"/>
      <c r="BA14" s="1630"/>
      <c r="BB14" s="1633"/>
      <c r="BC14" s="1634"/>
      <c r="BD14" s="1631"/>
      <c r="BE14" s="1630"/>
      <c r="BF14" s="1631"/>
      <c r="BG14" s="1630"/>
      <c r="BH14" s="1631"/>
      <c r="BI14" s="1630"/>
      <c r="BJ14" s="1631"/>
      <c r="BK14" s="1630"/>
      <c r="BL14" s="1631"/>
      <c r="BM14" s="1630"/>
      <c r="BN14" s="1631"/>
      <c r="BO14" s="1630"/>
      <c r="BP14" s="1631"/>
      <c r="BQ14" s="1630"/>
      <c r="BR14" s="1631"/>
      <c r="BS14" s="1630"/>
      <c r="BT14" s="1631"/>
      <c r="BU14" s="1630"/>
      <c r="BV14" s="1631"/>
      <c r="BW14" s="1630"/>
      <c r="BX14" s="1631"/>
      <c r="BY14" s="1630"/>
      <c r="BZ14" s="1631"/>
      <c r="CA14" s="1630"/>
      <c r="CB14" s="1631"/>
      <c r="CC14" s="1635"/>
      <c r="CD14" s="1636"/>
      <c r="CE14" s="1630"/>
      <c r="CF14" s="1631"/>
      <c r="CG14" s="1630"/>
      <c r="CH14" s="1631"/>
      <c r="CI14" s="1630"/>
      <c r="CJ14" s="1631"/>
      <c r="CK14" s="1630"/>
      <c r="CL14" s="1631"/>
      <c r="CM14" s="1630"/>
      <c r="CN14" s="1631"/>
      <c r="CO14" s="1630"/>
      <c r="CP14" s="1631"/>
      <c r="CQ14" s="1630"/>
      <c r="CR14" s="1631"/>
      <c r="CS14" s="1630"/>
      <c r="CT14" s="1631"/>
      <c r="CU14" s="1630"/>
      <c r="CV14" s="1631"/>
      <c r="CW14" s="1630"/>
      <c r="CX14" s="1631"/>
      <c r="CY14" s="1630"/>
      <c r="CZ14" s="1631"/>
      <c r="DA14" s="1630"/>
      <c r="DB14" s="1631"/>
      <c r="DC14" s="1637">
        <f t="shared" si="1"/>
        <v>1</v>
      </c>
      <c r="DD14" s="647"/>
      <c r="DF14" s="1510" t="s">
        <v>218</v>
      </c>
      <c r="DG14" s="1309"/>
      <c r="DH14" s="1309"/>
      <c r="DI14" s="1309"/>
      <c r="DJ14" s="1309"/>
      <c r="DK14" s="1309"/>
      <c r="DL14" s="1309"/>
    </row>
    <row r="15" spans="1:116" ht="15.95" customHeight="1">
      <c r="B15" s="1629" t="s">
        <v>37</v>
      </c>
      <c r="C15" s="1630"/>
      <c r="D15" s="1631"/>
      <c r="E15" s="1630"/>
      <c r="F15" s="1631"/>
      <c r="G15" s="1630"/>
      <c r="H15" s="1631"/>
      <c r="I15" s="1630"/>
      <c r="J15" s="1631"/>
      <c r="K15" s="1630"/>
      <c r="L15" s="1631"/>
      <c r="M15" s="1630"/>
      <c r="N15" s="1631"/>
      <c r="O15" s="1630"/>
      <c r="P15" s="1631"/>
      <c r="Q15" s="1630"/>
      <c r="R15" s="1631"/>
      <c r="S15" s="1630"/>
      <c r="T15" s="1631"/>
      <c r="U15" s="1630"/>
      <c r="V15" s="1631"/>
      <c r="W15" s="1630"/>
      <c r="X15" s="1631"/>
      <c r="Y15" s="1630"/>
      <c r="Z15" s="1631"/>
      <c r="AA15" s="1630"/>
      <c r="AB15" s="1633"/>
      <c r="AC15" s="1634"/>
      <c r="AD15" s="1631"/>
      <c r="AE15" s="1630"/>
      <c r="AF15" s="1631"/>
      <c r="AG15" s="1630"/>
      <c r="AH15" s="1631"/>
      <c r="AI15" s="1630"/>
      <c r="AJ15" s="1631"/>
      <c r="AK15" s="1630"/>
      <c r="AL15" s="1631"/>
      <c r="AM15" s="1630"/>
      <c r="AN15" s="1631"/>
      <c r="AO15" s="1630"/>
      <c r="AP15" s="1631"/>
      <c r="AQ15" s="1630"/>
      <c r="AR15" s="1631"/>
      <c r="AS15" s="1630"/>
      <c r="AT15" s="1631"/>
      <c r="AU15" s="1630"/>
      <c r="AV15" s="1631"/>
      <c r="AW15" s="1630"/>
      <c r="AX15" s="1631"/>
      <c r="AY15" s="1630"/>
      <c r="AZ15" s="1631"/>
      <c r="BA15" s="1630"/>
      <c r="BB15" s="1633"/>
      <c r="BC15" s="1634"/>
      <c r="BD15" s="1631"/>
      <c r="BE15" s="1630"/>
      <c r="BF15" s="1631"/>
      <c r="BG15" s="1630"/>
      <c r="BH15" s="1631"/>
      <c r="BI15" s="1630"/>
      <c r="BJ15" s="1631"/>
      <c r="BK15" s="1630"/>
      <c r="BL15" s="1631"/>
      <c r="BM15" s="1630"/>
      <c r="BN15" s="1631"/>
      <c r="BO15" s="1630"/>
      <c r="BP15" s="1631"/>
      <c r="BQ15" s="1630"/>
      <c r="BR15" s="1631"/>
      <c r="BS15" s="1630"/>
      <c r="BT15" s="1631"/>
      <c r="BU15" s="1630"/>
      <c r="BV15" s="1631"/>
      <c r="BW15" s="1630"/>
      <c r="BX15" s="1631"/>
      <c r="BY15" s="1630"/>
      <c r="BZ15" s="1631"/>
      <c r="CA15" s="1630"/>
      <c r="CB15" s="1631"/>
      <c r="CC15" s="1635"/>
      <c r="CD15" s="1636"/>
      <c r="CE15" s="1630"/>
      <c r="CF15" s="1631"/>
      <c r="CG15" s="1630"/>
      <c r="CH15" s="1631"/>
      <c r="CI15" s="1630"/>
      <c r="CJ15" s="1631"/>
      <c r="CK15" s="1630"/>
      <c r="CL15" s="1631"/>
      <c r="CM15" s="1630"/>
      <c r="CN15" s="1631"/>
      <c r="CO15" s="1630"/>
      <c r="CP15" s="1631"/>
      <c r="CQ15" s="1630"/>
      <c r="CR15" s="1631"/>
      <c r="CS15" s="1630"/>
      <c r="CT15" s="1631"/>
      <c r="CU15" s="1630"/>
      <c r="CV15" s="1631"/>
      <c r="CW15" s="1630"/>
      <c r="CX15" s="1631"/>
      <c r="CY15" s="1630"/>
      <c r="CZ15" s="1631"/>
      <c r="DA15" s="1630"/>
      <c r="DB15" s="1631"/>
      <c r="DC15" s="1637">
        <f t="shared" si="1"/>
        <v>0</v>
      </c>
      <c r="DD15" s="647"/>
      <c r="DF15" s="1518" t="s">
        <v>198</v>
      </c>
      <c r="DG15" s="1309"/>
      <c r="DH15" s="1309"/>
      <c r="DI15" s="1309"/>
      <c r="DJ15" s="1309"/>
      <c r="DK15" s="1309"/>
      <c r="DL15" s="1309"/>
    </row>
    <row r="16" spans="1:116" ht="15.95" customHeight="1">
      <c r="B16" s="1629" t="s">
        <v>41</v>
      </c>
      <c r="C16" s="1630"/>
      <c r="D16" s="1631"/>
      <c r="E16" s="1630"/>
      <c r="F16" s="1631"/>
      <c r="G16" s="1630"/>
      <c r="H16" s="1631"/>
      <c r="I16" s="1630"/>
      <c r="J16" s="1631"/>
      <c r="K16" s="1630"/>
      <c r="L16" s="1631"/>
      <c r="M16" s="1630"/>
      <c r="N16" s="1631"/>
      <c r="O16" s="1630"/>
      <c r="P16" s="1631"/>
      <c r="Q16" s="1630"/>
      <c r="R16" s="1631"/>
      <c r="S16" s="1630"/>
      <c r="T16" s="1631"/>
      <c r="U16" s="1630"/>
      <c r="V16" s="1631"/>
      <c r="W16" s="1630"/>
      <c r="X16" s="1631"/>
      <c r="Y16" s="1630"/>
      <c r="Z16" s="1631"/>
      <c r="AA16" s="1630"/>
      <c r="AB16" s="1633"/>
      <c r="AC16" s="1634"/>
      <c r="AD16" s="1631"/>
      <c r="AE16" s="1630"/>
      <c r="AF16" s="1631"/>
      <c r="AG16" s="1638" t="s">
        <v>192</v>
      </c>
      <c r="AH16" s="1631"/>
      <c r="AI16" s="1630"/>
      <c r="AJ16" s="1631"/>
      <c r="AK16" s="1630"/>
      <c r="AL16" s="1631"/>
      <c r="AM16" s="1630"/>
      <c r="AN16" s="1631"/>
      <c r="AO16" s="1630"/>
      <c r="AP16" s="1631"/>
      <c r="AQ16" s="1630"/>
      <c r="AR16" s="1631"/>
      <c r="AS16" s="1630"/>
      <c r="AT16" s="1631"/>
      <c r="AU16" s="1630"/>
      <c r="AV16" s="1631"/>
      <c r="AW16" s="1630"/>
      <c r="AX16" s="1631"/>
      <c r="AY16" s="1630"/>
      <c r="AZ16" s="1631"/>
      <c r="BA16" s="1630"/>
      <c r="BB16" s="1633"/>
      <c r="BC16" s="1634"/>
      <c r="BD16" s="1631"/>
      <c r="BE16" s="1630"/>
      <c r="BF16" s="1631"/>
      <c r="BG16" s="1630"/>
      <c r="BH16" s="1631"/>
      <c r="BI16" s="1630"/>
      <c r="BJ16" s="1631"/>
      <c r="BK16" s="1630"/>
      <c r="BL16" s="1631"/>
      <c r="BM16" s="1630"/>
      <c r="BN16" s="1631"/>
      <c r="BO16" s="1630"/>
      <c r="BP16" s="1631"/>
      <c r="BQ16" s="1630"/>
      <c r="BR16" s="1631"/>
      <c r="BS16" s="1630"/>
      <c r="BT16" s="1631"/>
      <c r="BU16" s="1630"/>
      <c r="BV16" s="1631"/>
      <c r="BW16" s="1630"/>
      <c r="BX16" s="1631"/>
      <c r="BY16" s="1630"/>
      <c r="BZ16" s="1631"/>
      <c r="CA16" s="1630"/>
      <c r="CB16" s="1631"/>
      <c r="CC16" s="1635"/>
      <c r="CD16" s="1636"/>
      <c r="CE16" s="1630"/>
      <c r="CF16" s="1631"/>
      <c r="CG16" s="1630"/>
      <c r="CH16" s="1631"/>
      <c r="CI16" s="1630"/>
      <c r="CJ16" s="1631"/>
      <c r="CK16" s="1630"/>
      <c r="CL16" s="1631"/>
      <c r="CM16" s="1630"/>
      <c r="CN16" s="1631"/>
      <c r="CO16" s="1630"/>
      <c r="CP16" s="1631"/>
      <c r="CQ16" s="1630"/>
      <c r="CR16" s="1631"/>
      <c r="CS16" s="1630"/>
      <c r="CT16" s="1631"/>
      <c r="CU16" s="1630"/>
      <c r="CV16" s="1631"/>
      <c r="CW16" s="1630"/>
      <c r="CX16" s="1631"/>
      <c r="CY16" s="1630"/>
      <c r="CZ16" s="1631"/>
      <c r="DA16" s="1630"/>
      <c r="DB16" s="1631"/>
      <c r="DC16" s="1637">
        <f t="shared" si="1"/>
        <v>1</v>
      </c>
      <c r="DD16" s="647"/>
      <c r="DF16" s="1510" t="s">
        <v>199</v>
      </c>
      <c r="DG16" s="1309"/>
      <c r="DH16" s="1309"/>
      <c r="DI16" s="1309"/>
      <c r="DJ16" s="1309"/>
      <c r="DK16" s="1309"/>
      <c r="DL16" s="1309"/>
    </row>
    <row r="17" spans="1:132" ht="15.95" customHeight="1">
      <c r="B17" s="1629" t="s">
        <v>45</v>
      </c>
      <c r="C17" s="1630"/>
      <c r="D17" s="1631"/>
      <c r="E17" s="1630"/>
      <c r="F17" s="1631"/>
      <c r="G17" s="1630"/>
      <c r="H17" s="1631"/>
      <c r="I17" s="1630"/>
      <c r="J17" s="1631"/>
      <c r="K17" s="1630"/>
      <c r="L17" s="1631"/>
      <c r="M17" s="1630"/>
      <c r="N17" s="1631"/>
      <c r="O17" s="1630"/>
      <c r="P17" s="1631"/>
      <c r="Q17" s="1630"/>
      <c r="R17" s="1631"/>
      <c r="S17" s="1638" t="s">
        <v>76</v>
      </c>
      <c r="T17" s="1631"/>
      <c r="U17" s="1630"/>
      <c r="V17" s="1631"/>
      <c r="W17" s="1630"/>
      <c r="X17" s="1631"/>
      <c r="Y17" s="1630"/>
      <c r="Z17" s="1631"/>
      <c r="AA17" s="1630"/>
      <c r="AB17" s="1633"/>
      <c r="AC17" s="1634"/>
      <c r="AD17" s="1631"/>
      <c r="AE17" s="1630"/>
      <c r="AF17" s="1631"/>
      <c r="AG17" s="1630"/>
      <c r="AH17" s="1631"/>
      <c r="AI17" s="1630"/>
      <c r="AJ17" s="1631"/>
      <c r="AK17" s="1630"/>
      <c r="AL17" s="1631"/>
      <c r="AM17" s="1630"/>
      <c r="AN17" s="1631"/>
      <c r="AO17" s="1630"/>
      <c r="AP17" s="1631"/>
      <c r="AQ17" s="1630"/>
      <c r="AR17" s="1631"/>
      <c r="AS17" s="1630"/>
      <c r="AT17" s="1631"/>
      <c r="AU17" s="1630"/>
      <c r="AV17" s="1631"/>
      <c r="AW17" s="1630"/>
      <c r="AX17" s="1631"/>
      <c r="AY17" s="1630"/>
      <c r="AZ17" s="1631"/>
      <c r="BA17" s="1630"/>
      <c r="BB17" s="1633"/>
      <c r="BC17" s="1634"/>
      <c r="BD17" s="1631"/>
      <c r="BE17" s="1630"/>
      <c r="BF17" s="1631"/>
      <c r="BG17" s="1630"/>
      <c r="BH17" s="1631"/>
      <c r="BI17" s="1630"/>
      <c r="BJ17" s="1631"/>
      <c r="BK17" s="1630"/>
      <c r="BL17" s="1631"/>
      <c r="BM17" s="1630"/>
      <c r="BN17" s="1631"/>
      <c r="BO17" s="1630"/>
      <c r="BP17" s="1631"/>
      <c r="BQ17" s="1630"/>
      <c r="BR17" s="1631"/>
      <c r="BS17" s="1630"/>
      <c r="BT17" s="1631"/>
      <c r="BU17" s="1630"/>
      <c r="BV17" s="1631"/>
      <c r="BW17" s="1630"/>
      <c r="BX17" s="1631"/>
      <c r="BY17" s="1630"/>
      <c r="BZ17" s="1631"/>
      <c r="CA17" s="1630"/>
      <c r="CB17" s="1631"/>
      <c r="CC17" s="1635"/>
      <c r="CD17" s="1636"/>
      <c r="CE17" s="1630"/>
      <c r="CF17" s="1631"/>
      <c r="CG17" s="1630"/>
      <c r="CH17" s="1631"/>
      <c r="CI17" s="1630"/>
      <c r="CJ17" s="1631"/>
      <c r="CK17" s="1630"/>
      <c r="CL17" s="1631"/>
      <c r="CM17" s="1630"/>
      <c r="CN17" s="1631"/>
      <c r="CO17" s="1630"/>
      <c r="CP17" s="1631"/>
      <c r="CQ17" s="1630"/>
      <c r="CR17" s="1631"/>
      <c r="CS17" s="1630"/>
      <c r="CT17" s="1631"/>
      <c r="CU17" s="1630"/>
      <c r="CV17" s="1631"/>
      <c r="CW17" s="1630"/>
      <c r="CX17" s="1631"/>
      <c r="CY17" s="1630"/>
      <c r="CZ17" s="1631"/>
      <c r="DA17" s="1630"/>
      <c r="DB17" s="1631"/>
      <c r="DC17" s="1637">
        <f t="shared" si="1"/>
        <v>1</v>
      </c>
      <c r="DD17" s="647"/>
      <c r="DF17" s="1522"/>
      <c r="DG17" s="1522"/>
      <c r="DH17" s="1522"/>
      <c r="DI17" s="1522"/>
      <c r="DJ17" s="1522"/>
      <c r="DK17" s="1522"/>
      <c r="DL17" s="200">
        <v>0</v>
      </c>
    </row>
    <row r="18" spans="1:132" ht="15.95" customHeight="1">
      <c r="B18" s="1629" t="s">
        <v>47</v>
      </c>
      <c r="C18" s="1630"/>
      <c r="D18" s="1631"/>
      <c r="E18" s="1630"/>
      <c r="F18" s="1631"/>
      <c r="G18" s="1630"/>
      <c r="H18" s="1631"/>
      <c r="I18" s="1630"/>
      <c r="J18" s="1631"/>
      <c r="K18" s="1630"/>
      <c r="L18" s="1631"/>
      <c r="M18" s="1630"/>
      <c r="N18" s="1631"/>
      <c r="O18" s="1630"/>
      <c r="P18" s="1631"/>
      <c r="Q18" s="1630"/>
      <c r="R18" s="1631"/>
      <c r="S18" s="1630"/>
      <c r="T18" s="1631"/>
      <c r="U18" s="1630"/>
      <c r="V18" s="1631"/>
      <c r="W18" s="1630"/>
      <c r="X18" s="1631"/>
      <c r="Y18" s="1630"/>
      <c r="Z18" s="1631"/>
      <c r="AA18" s="1630"/>
      <c r="AB18" s="1633"/>
      <c r="AC18" s="1634"/>
      <c r="AD18" s="1631"/>
      <c r="AE18" s="1630"/>
      <c r="AF18" s="1631"/>
      <c r="AG18" s="1630"/>
      <c r="AH18" s="1631"/>
      <c r="AI18" s="1630"/>
      <c r="AJ18" s="1631"/>
      <c r="AK18" s="1630"/>
      <c r="AL18" s="1631"/>
      <c r="AM18" s="1630"/>
      <c r="AN18" s="1631"/>
      <c r="AO18" s="1630"/>
      <c r="AP18" s="1631"/>
      <c r="AQ18" s="1630"/>
      <c r="AR18" s="1631"/>
      <c r="AS18" s="1630"/>
      <c r="AT18" s="1631"/>
      <c r="AU18" s="1630"/>
      <c r="AV18" s="1631"/>
      <c r="AW18" s="1630"/>
      <c r="AX18" s="1631"/>
      <c r="AY18" s="1630"/>
      <c r="AZ18" s="1631"/>
      <c r="BA18" s="1630"/>
      <c r="BB18" s="1633"/>
      <c r="BC18" s="1634"/>
      <c r="BD18" s="1631"/>
      <c r="BE18" s="1630"/>
      <c r="BF18" s="1631"/>
      <c r="BG18" s="1630"/>
      <c r="BH18" s="1631"/>
      <c r="BI18" s="1630"/>
      <c r="BJ18" s="1631"/>
      <c r="BK18" s="1630"/>
      <c r="BL18" s="1631"/>
      <c r="BM18" s="1630"/>
      <c r="BN18" s="1631"/>
      <c r="BO18" s="1630"/>
      <c r="BP18" s="1631"/>
      <c r="BQ18" s="1630"/>
      <c r="BR18" s="1631"/>
      <c r="BS18" s="1630"/>
      <c r="BT18" s="1631"/>
      <c r="BU18" s="1630"/>
      <c r="BV18" s="1631"/>
      <c r="BW18" s="1630"/>
      <c r="BX18" s="1631"/>
      <c r="BY18" s="1630"/>
      <c r="BZ18" s="1631"/>
      <c r="CA18" s="1630"/>
      <c r="CB18" s="1631"/>
      <c r="CC18" s="1635"/>
      <c r="CD18" s="1636"/>
      <c r="CE18" s="1630"/>
      <c r="CF18" s="1631"/>
      <c r="CG18" s="1630"/>
      <c r="CH18" s="1631"/>
      <c r="CI18" s="1630"/>
      <c r="CJ18" s="1631"/>
      <c r="CK18" s="1630"/>
      <c r="CL18" s="1631"/>
      <c r="CM18" s="1630"/>
      <c r="CN18" s="1631"/>
      <c r="CO18" s="1630"/>
      <c r="CP18" s="1631"/>
      <c r="CQ18" s="1630"/>
      <c r="CR18" s="1631"/>
      <c r="CS18" s="1630"/>
      <c r="CT18" s="1631"/>
      <c r="CU18" s="1630"/>
      <c r="CV18" s="1631"/>
      <c r="CW18" s="1630"/>
      <c r="CX18" s="1631"/>
      <c r="CY18" s="1630"/>
      <c r="CZ18" s="1631"/>
      <c r="DA18" s="1630"/>
      <c r="DB18" s="1631"/>
      <c r="DC18" s="1637">
        <f t="shared" si="1"/>
        <v>0</v>
      </c>
      <c r="DD18" s="647"/>
      <c r="DF18" s="1519" t="s">
        <v>50</v>
      </c>
      <c r="DG18" s="1520"/>
      <c r="DH18" s="1520"/>
      <c r="DI18" s="1520"/>
      <c r="DJ18" s="1520"/>
      <c r="DK18" s="1521"/>
      <c r="DL18" s="200">
        <v>0</v>
      </c>
    </row>
    <row r="19" spans="1:132" ht="15.95" customHeight="1">
      <c r="B19" s="1629" t="s">
        <v>5</v>
      </c>
      <c r="C19" s="1630"/>
      <c r="D19" s="1631"/>
      <c r="E19" s="1630"/>
      <c r="F19" s="1631"/>
      <c r="G19" s="1630"/>
      <c r="H19" s="1631"/>
      <c r="I19" s="1630"/>
      <c r="J19" s="1631"/>
      <c r="K19" s="1630"/>
      <c r="L19" s="1631"/>
      <c r="M19" s="1630"/>
      <c r="N19" s="1631"/>
      <c r="O19" s="1630"/>
      <c r="P19" s="1631"/>
      <c r="Q19" s="1630"/>
      <c r="R19" s="1631"/>
      <c r="S19" s="1630"/>
      <c r="T19" s="1631"/>
      <c r="U19" s="1630"/>
      <c r="V19" s="1631"/>
      <c r="W19" s="1630"/>
      <c r="X19" s="1631"/>
      <c r="Y19" s="1630"/>
      <c r="Z19" s="1631"/>
      <c r="AA19" s="1630"/>
      <c r="AB19" s="1633"/>
      <c r="AC19" s="1634"/>
      <c r="AD19" s="1631"/>
      <c r="AE19" s="1630"/>
      <c r="AF19" s="1631"/>
      <c r="AG19" s="1630"/>
      <c r="AH19" s="1631"/>
      <c r="AI19" s="1630"/>
      <c r="AJ19" s="1631"/>
      <c r="AK19" s="1630"/>
      <c r="AL19" s="1631"/>
      <c r="AM19" s="1630"/>
      <c r="AN19" s="1631"/>
      <c r="AO19" s="1630"/>
      <c r="AP19" s="1631"/>
      <c r="AQ19" s="1630"/>
      <c r="AR19" s="1631"/>
      <c r="AS19" s="1630"/>
      <c r="AT19" s="1631"/>
      <c r="AU19" s="1630"/>
      <c r="AV19" s="1631"/>
      <c r="AW19" s="1630"/>
      <c r="AX19" s="1631"/>
      <c r="AY19" s="1630"/>
      <c r="AZ19" s="1631"/>
      <c r="BA19" s="1630"/>
      <c r="BB19" s="1633"/>
      <c r="BC19" s="1634"/>
      <c r="BD19" s="1631"/>
      <c r="BE19" s="1630"/>
      <c r="BF19" s="1631"/>
      <c r="BG19" s="1630"/>
      <c r="BH19" s="1631"/>
      <c r="BI19" s="1630"/>
      <c r="BJ19" s="1631"/>
      <c r="BK19" s="1630"/>
      <c r="BL19" s="1631"/>
      <c r="BM19" s="1630"/>
      <c r="BN19" s="1631"/>
      <c r="BO19" s="1630"/>
      <c r="BP19" s="1631"/>
      <c r="BQ19" s="1630"/>
      <c r="BR19" s="1631"/>
      <c r="BS19" s="1630"/>
      <c r="BT19" s="1631"/>
      <c r="BU19" s="1630"/>
      <c r="BV19" s="1631"/>
      <c r="BW19" s="1630"/>
      <c r="BX19" s="1631"/>
      <c r="BY19" s="1630"/>
      <c r="BZ19" s="1631"/>
      <c r="CA19" s="1630"/>
      <c r="CB19" s="1631"/>
      <c r="CC19" s="1635"/>
      <c r="CD19" s="1636"/>
      <c r="CE19" s="1630"/>
      <c r="CF19" s="1631"/>
      <c r="CG19" s="1630"/>
      <c r="CH19" s="1631"/>
      <c r="CI19" s="1630"/>
      <c r="CJ19" s="1631"/>
      <c r="CK19" s="1630"/>
      <c r="CL19" s="1631"/>
      <c r="CM19" s="1630"/>
      <c r="CN19" s="1631"/>
      <c r="CO19" s="1630"/>
      <c r="CP19" s="1631"/>
      <c r="CQ19" s="1630"/>
      <c r="CR19" s="1631"/>
      <c r="CS19" s="1630"/>
      <c r="CT19" s="1631"/>
      <c r="CU19" s="1630"/>
      <c r="CV19" s="1631"/>
      <c r="CW19" s="1630"/>
      <c r="CX19" s="1631"/>
      <c r="CY19" s="1630"/>
      <c r="CZ19" s="1631"/>
      <c r="DA19" s="1630"/>
      <c r="DB19" s="1631"/>
      <c r="DC19" s="1637">
        <f t="shared" si="1"/>
        <v>0</v>
      </c>
      <c r="DD19" s="647"/>
      <c r="DF19" s="1523" t="s">
        <v>21</v>
      </c>
      <c r="DG19" s="1524" t="s">
        <v>54</v>
      </c>
      <c r="DH19" s="1524"/>
      <c r="DI19" s="1524" t="s">
        <v>55</v>
      </c>
      <c r="DJ19" s="1524"/>
      <c r="DK19" s="1525"/>
      <c r="DL19" s="200">
        <v>0</v>
      </c>
    </row>
    <row r="20" spans="1:132" ht="15.95" customHeight="1">
      <c r="B20" s="1629" t="s">
        <v>6</v>
      </c>
      <c r="C20" s="1630"/>
      <c r="D20" s="1631"/>
      <c r="E20" s="1630"/>
      <c r="F20" s="1631"/>
      <c r="G20" s="1630"/>
      <c r="H20" s="1631"/>
      <c r="I20" s="1630"/>
      <c r="J20" s="1631"/>
      <c r="K20" s="1630"/>
      <c r="L20" s="1631"/>
      <c r="M20" s="1630"/>
      <c r="N20" s="1631"/>
      <c r="O20" s="1585" t="s">
        <v>75</v>
      </c>
      <c r="P20" s="1631"/>
      <c r="Q20" s="1630"/>
      <c r="R20" s="1631"/>
      <c r="S20" s="1630"/>
      <c r="T20" s="1631"/>
      <c r="U20" s="1630"/>
      <c r="V20" s="1631"/>
      <c r="W20" s="1630"/>
      <c r="X20" s="1631"/>
      <c r="Y20" s="1630"/>
      <c r="Z20" s="1631"/>
      <c r="AA20" s="1630"/>
      <c r="AB20" s="1633"/>
      <c r="AC20" s="1634"/>
      <c r="AD20" s="1631"/>
      <c r="AE20" s="1630"/>
      <c r="AF20" s="1631"/>
      <c r="AG20" s="1630"/>
      <c r="AH20" s="1631"/>
      <c r="AI20" s="1630"/>
      <c r="AJ20" s="1631"/>
      <c r="AK20" s="1630"/>
      <c r="AL20" s="1631"/>
      <c r="AM20" s="1630"/>
      <c r="AN20" s="1631"/>
      <c r="AO20" s="1630"/>
      <c r="AP20" s="1631"/>
      <c r="AQ20" s="1630"/>
      <c r="AR20" s="1631"/>
      <c r="AS20" s="1630"/>
      <c r="AT20" s="1631"/>
      <c r="AU20" s="1630"/>
      <c r="AV20" s="1631"/>
      <c r="AW20" s="1630"/>
      <c r="AX20" s="1631"/>
      <c r="AY20" s="1630"/>
      <c r="AZ20" s="1631"/>
      <c r="BA20" s="1630"/>
      <c r="BB20" s="1633"/>
      <c r="BC20" s="1634"/>
      <c r="BD20" s="1631"/>
      <c r="BE20" s="1630"/>
      <c r="BF20" s="1631"/>
      <c r="BG20" s="1630"/>
      <c r="BH20" s="1631"/>
      <c r="BI20" s="1630"/>
      <c r="BJ20" s="1631"/>
      <c r="BK20" s="1630"/>
      <c r="BL20" s="1631"/>
      <c r="BM20" s="1630"/>
      <c r="BN20" s="1631"/>
      <c r="BO20" s="1630"/>
      <c r="BP20" s="1631"/>
      <c r="BQ20" s="1630"/>
      <c r="BR20" s="1631"/>
      <c r="BS20" s="1630"/>
      <c r="BT20" s="1631"/>
      <c r="BU20" s="1630"/>
      <c r="BV20" s="1631"/>
      <c r="BW20" s="1630"/>
      <c r="BX20" s="1631"/>
      <c r="BY20" s="1630"/>
      <c r="BZ20" s="1631"/>
      <c r="CA20" s="1630"/>
      <c r="CB20" s="1631"/>
      <c r="CC20" s="1635"/>
      <c r="CD20" s="1636"/>
      <c r="CE20" s="1630"/>
      <c r="CF20" s="1631"/>
      <c r="CG20" s="1630"/>
      <c r="CH20" s="1631"/>
      <c r="CI20" s="1630"/>
      <c r="CJ20" s="1631"/>
      <c r="CK20" s="1630"/>
      <c r="CL20" s="1631"/>
      <c r="CM20" s="1630"/>
      <c r="CN20" s="1631"/>
      <c r="CO20" s="1630"/>
      <c r="CP20" s="1631"/>
      <c r="CQ20" s="1630"/>
      <c r="CR20" s="1631"/>
      <c r="CS20" s="1630"/>
      <c r="CT20" s="1631"/>
      <c r="CU20" s="1630"/>
      <c r="CV20" s="1631"/>
      <c r="CW20" s="1630"/>
      <c r="CX20" s="1631"/>
      <c r="CY20" s="1630"/>
      <c r="CZ20" s="1631"/>
      <c r="DA20" s="1630"/>
      <c r="DB20" s="1631"/>
      <c r="DC20" s="1637">
        <f t="shared" si="1"/>
        <v>1</v>
      </c>
      <c r="DD20" s="647"/>
      <c r="DF20" s="1526" t="s">
        <v>22</v>
      </c>
      <c r="DG20" s="1527" t="s">
        <v>57</v>
      </c>
      <c r="DH20" s="1527"/>
      <c r="DI20" s="1527" t="s">
        <v>58</v>
      </c>
      <c r="DJ20" s="1527"/>
      <c r="DK20" s="1528"/>
      <c r="DL20" s="200">
        <v>0</v>
      </c>
    </row>
    <row r="21" spans="1:132" ht="15.95" customHeight="1">
      <c r="B21" s="1629" t="s">
        <v>7</v>
      </c>
      <c r="C21" s="1639"/>
      <c r="D21" s="1640"/>
      <c r="E21" s="1639"/>
      <c r="F21" s="1640"/>
      <c r="G21" s="1639"/>
      <c r="H21" s="1640"/>
      <c r="I21" s="1585" t="s">
        <v>3</v>
      </c>
      <c r="J21" s="1640"/>
      <c r="K21" s="1639"/>
      <c r="L21" s="1640"/>
      <c r="M21" s="1639"/>
      <c r="N21" s="1640"/>
      <c r="O21" s="1639"/>
      <c r="P21" s="1640"/>
      <c r="Q21" s="1639"/>
      <c r="R21" s="1640"/>
      <c r="S21" s="1639"/>
      <c r="T21" s="1640"/>
      <c r="U21" s="1639"/>
      <c r="V21" s="1640"/>
      <c r="W21" s="1639"/>
      <c r="X21" s="1640"/>
      <c r="Y21" s="1639"/>
      <c r="Z21" s="1640"/>
      <c r="AA21" s="1639"/>
      <c r="AB21" s="1641"/>
      <c r="AC21" s="1642"/>
      <c r="AD21" s="1640"/>
      <c r="AE21" s="1639"/>
      <c r="AF21" s="1640"/>
      <c r="AG21" s="1639"/>
      <c r="AH21" s="1640"/>
      <c r="AI21" s="1639"/>
      <c r="AJ21" s="1640"/>
      <c r="AK21" s="1639"/>
      <c r="AL21" s="1640"/>
      <c r="AM21" s="1639"/>
      <c r="AN21" s="1640"/>
      <c r="AO21" s="1639"/>
      <c r="AP21" s="1640"/>
      <c r="AQ21" s="1639"/>
      <c r="AR21" s="1640"/>
      <c r="AS21" s="1639"/>
      <c r="AT21" s="1640"/>
      <c r="AU21" s="1639"/>
      <c r="AV21" s="1640"/>
      <c r="AW21" s="1639"/>
      <c r="AX21" s="1640"/>
      <c r="AY21" s="1639"/>
      <c r="AZ21" s="1640"/>
      <c r="BA21" s="1639"/>
      <c r="BB21" s="1641"/>
      <c r="BC21" s="1642"/>
      <c r="BD21" s="1640"/>
      <c r="BE21" s="1639"/>
      <c r="BF21" s="1640"/>
      <c r="BG21" s="1639"/>
      <c r="BH21" s="1640"/>
      <c r="BI21" s="1639"/>
      <c r="BJ21" s="1640"/>
      <c r="BK21" s="1639"/>
      <c r="BL21" s="1640"/>
      <c r="BM21" s="1639"/>
      <c r="BN21" s="1640"/>
      <c r="BO21" s="1639"/>
      <c r="BP21" s="1640"/>
      <c r="BQ21" s="1639"/>
      <c r="BR21" s="1640"/>
      <c r="BS21" s="1639"/>
      <c r="BT21" s="1640"/>
      <c r="BU21" s="1639"/>
      <c r="BV21" s="1640"/>
      <c r="BW21" s="1639"/>
      <c r="BX21" s="1640"/>
      <c r="BY21" s="1639"/>
      <c r="BZ21" s="1640"/>
      <c r="CA21" s="1639"/>
      <c r="CB21" s="1640"/>
      <c r="CC21" s="1643"/>
      <c r="CD21" s="1644"/>
      <c r="CE21" s="1639"/>
      <c r="CF21" s="1640"/>
      <c r="CG21" s="1639"/>
      <c r="CH21" s="1640"/>
      <c r="CI21" s="1639"/>
      <c r="CJ21" s="1640"/>
      <c r="CK21" s="1639"/>
      <c r="CL21" s="1640"/>
      <c r="CM21" s="1639"/>
      <c r="CN21" s="1640"/>
      <c r="CO21" s="1639"/>
      <c r="CP21" s="1640"/>
      <c r="CQ21" s="1639"/>
      <c r="CR21" s="1640"/>
      <c r="CS21" s="1639"/>
      <c r="CT21" s="1640"/>
      <c r="CU21" s="1639"/>
      <c r="CV21" s="1640"/>
      <c r="CW21" s="1639"/>
      <c r="CX21" s="1640"/>
      <c r="CY21" s="1639"/>
      <c r="CZ21" s="1640"/>
      <c r="DA21" s="1639"/>
      <c r="DB21" s="1640"/>
      <c r="DC21" s="1645">
        <f t="shared" si="1"/>
        <v>1</v>
      </c>
      <c r="DD21" s="647"/>
      <c r="DF21" s="1529" t="s">
        <v>23</v>
      </c>
      <c r="DG21" s="1530" t="s">
        <v>60</v>
      </c>
      <c r="DH21" s="1530"/>
      <c r="DI21" s="1530" t="s">
        <v>61</v>
      </c>
      <c r="DJ21" s="1530"/>
      <c r="DK21" s="1531"/>
      <c r="DL21" s="200">
        <v>0</v>
      </c>
    </row>
    <row r="22" spans="1:132" ht="29.25" customHeight="1">
      <c r="B22" s="1618" t="s">
        <v>8</v>
      </c>
      <c r="C22" s="1639"/>
      <c r="D22" s="1640"/>
      <c r="E22" s="1639"/>
      <c r="F22" s="1640"/>
      <c r="G22" s="1639"/>
      <c r="H22" s="1640"/>
      <c r="I22" s="1639"/>
      <c r="J22" s="1640"/>
      <c r="K22" s="1639"/>
      <c r="L22" s="1640"/>
      <c r="M22" s="1639"/>
      <c r="N22" s="1640"/>
      <c r="O22" s="1639"/>
      <c r="P22" s="1640"/>
      <c r="Q22" s="1639"/>
      <c r="R22" s="1640"/>
      <c r="S22" s="1639"/>
      <c r="T22" s="1640"/>
      <c r="U22" s="1639"/>
      <c r="V22" s="1640"/>
      <c r="W22" s="1639"/>
      <c r="X22" s="1640"/>
      <c r="Y22" s="1639"/>
      <c r="Z22" s="1640"/>
      <c r="AA22" s="1639"/>
      <c r="AB22" s="1641"/>
      <c r="AC22" s="1642"/>
      <c r="AD22" s="1640"/>
      <c r="AE22" s="1639"/>
      <c r="AF22" s="1640"/>
      <c r="AG22" s="1639"/>
      <c r="AH22" s="1640"/>
      <c r="AI22" s="1639"/>
      <c r="AJ22" s="1640"/>
      <c r="AK22" s="1639"/>
      <c r="AL22" s="1640"/>
      <c r="AM22" s="1639"/>
      <c r="AN22" s="1640"/>
      <c r="AO22" s="1639"/>
      <c r="AP22" s="1640"/>
      <c r="AQ22" s="1639"/>
      <c r="AR22" s="1640"/>
      <c r="AS22" s="1639"/>
      <c r="AT22" s="1640"/>
      <c r="AU22" s="1639"/>
      <c r="AV22" s="1640"/>
      <c r="AW22" s="1639"/>
      <c r="AX22" s="1640"/>
      <c r="AY22" s="1639"/>
      <c r="AZ22" s="1640"/>
      <c r="BA22" s="1639"/>
      <c r="BB22" s="1641"/>
      <c r="BC22" s="1642"/>
      <c r="BD22" s="1640"/>
      <c r="BE22" s="1639"/>
      <c r="BF22" s="1640"/>
      <c r="BG22" s="1639"/>
      <c r="BH22" s="1640"/>
      <c r="BI22" s="1639"/>
      <c r="BJ22" s="1640"/>
      <c r="BK22" s="1639"/>
      <c r="BL22" s="1640"/>
      <c r="BM22" s="1639"/>
      <c r="BN22" s="1640"/>
      <c r="BO22" s="1639"/>
      <c r="BP22" s="1640"/>
      <c r="BQ22" s="1639"/>
      <c r="BR22" s="1640"/>
      <c r="BS22" s="1639"/>
      <c r="BT22" s="1640"/>
      <c r="BU22" s="1639"/>
      <c r="BV22" s="1640"/>
      <c r="BW22" s="1639"/>
      <c r="BX22" s="1640"/>
      <c r="BY22" s="1639"/>
      <c r="BZ22" s="1640"/>
      <c r="CA22" s="1639"/>
      <c r="CB22" s="1640"/>
      <c r="CC22" s="1643"/>
      <c r="CD22" s="1644"/>
      <c r="CE22" s="1639"/>
      <c r="CF22" s="1640"/>
      <c r="CG22" s="1639"/>
      <c r="CH22" s="1640"/>
      <c r="CI22" s="1639"/>
      <c r="CJ22" s="1640"/>
      <c r="CK22" s="1639"/>
      <c r="CL22" s="1640"/>
      <c r="CM22" s="1639"/>
      <c r="CN22" s="1640"/>
      <c r="CO22" s="1639"/>
      <c r="CP22" s="1640"/>
      <c r="CQ22" s="1639"/>
      <c r="CR22" s="1640"/>
      <c r="CS22" s="1639"/>
      <c r="CT22" s="1640"/>
      <c r="CU22" s="1639"/>
      <c r="CV22" s="1640"/>
      <c r="CW22" s="1639"/>
      <c r="CX22" s="1640"/>
      <c r="CY22" s="1639"/>
      <c r="CZ22" s="1640"/>
      <c r="DA22" s="1639"/>
      <c r="DB22" s="1640"/>
      <c r="DC22" s="1645">
        <f t="shared" si="1"/>
        <v>0</v>
      </c>
      <c r="DD22" s="647"/>
      <c r="DF22" s="1532" t="s">
        <v>24</v>
      </c>
      <c r="DG22" s="1533" t="s">
        <v>62</v>
      </c>
      <c r="DH22" s="1533"/>
      <c r="DI22" s="1533" t="s">
        <v>63</v>
      </c>
      <c r="DJ22" s="1533"/>
      <c r="DK22" s="1534"/>
      <c r="DL22" s="200">
        <v>0</v>
      </c>
    </row>
    <row r="23" spans="1:132" ht="15.95" customHeight="1">
      <c r="B23" s="1629" t="s">
        <v>9</v>
      </c>
      <c r="C23" s="1639"/>
      <c r="D23" s="1640"/>
      <c r="E23" s="1639"/>
      <c r="F23" s="1640"/>
      <c r="G23" s="1639"/>
      <c r="H23" s="1640"/>
      <c r="I23" s="1639"/>
      <c r="J23" s="1640"/>
      <c r="K23" s="1639"/>
      <c r="L23" s="1640"/>
      <c r="M23" s="1639"/>
      <c r="N23" s="1640"/>
      <c r="O23" s="1639"/>
      <c r="P23" s="1640"/>
      <c r="Q23" s="1639"/>
      <c r="R23" s="1640"/>
      <c r="S23" s="1639"/>
      <c r="T23" s="1640"/>
      <c r="U23" s="1639"/>
      <c r="V23" s="1640"/>
      <c r="W23" s="1639"/>
      <c r="X23" s="1640"/>
      <c r="Y23" s="1639"/>
      <c r="Z23" s="1640"/>
      <c r="AA23" s="1639"/>
      <c r="AB23" s="1641"/>
      <c r="AC23" s="1642"/>
      <c r="AD23" s="1640"/>
      <c r="AE23" s="1639"/>
      <c r="AF23" s="1640"/>
      <c r="AG23" s="1639"/>
      <c r="AH23" s="1640"/>
      <c r="AI23" s="1639"/>
      <c r="AJ23" s="1640"/>
      <c r="AK23" s="1639"/>
      <c r="AL23" s="1640"/>
      <c r="AM23" s="1639"/>
      <c r="AN23" s="1640"/>
      <c r="AO23" s="1639"/>
      <c r="AP23" s="1640"/>
      <c r="AQ23" s="1639"/>
      <c r="AR23" s="1640"/>
      <c r="AS23" s="1639"/>
      <c r="AT23" s="1640"/>
      <c r="AU23" s="1639"/>
      <c r="AV23" s="1640"/>
      <c r="AW23" s="1639"/>
      <c r="AX23" s="1640"/>
      <c r="AY23" s="1639"/>
      <c r="AZ23" s="1640"/>
      <c r="BA23" s="1639"/>
      <c r="BB23" s="1641"/>
      <c r="BC23" s="1642"/>
      <c r="BD23" s="1640"/>
      <c r="BE23" s="1639"/>
      <c r="BF23" s="1640"/>
      <c r="BG23" s="1639"/>
      <c r="BH23" s="1640"/>
      <c r="BI23" s="1639"/>
      <c r="BJ23" s="1640"/>
      <c r="BK23" s="1639"/>
      <c r="BL23" s="1640"/>
      <c r="BM23" s="1639"/>
      <c r="BN23" s="1640"/>
      <c r="BO23" s="1639"/>
      <c r="BP23" s="1640"/>
      <c r="BQ23" s="1639"/>
      <c r="BR23" s="1640"/>
      <c r="BS23" s="1639"/>
      <c r="BT23" s="1640"/>
      <c r="BU23" s="1639"/>
      <c r="BV23" s="1640"/>
      <c r="BW23" s="1639"/>
      <c r="BX23" s="1640"/>
      <c r="BY23" s="1639"/>
      <c r="BZ23" s="1640"/>
      <c r="CA23" s="1639"/>
      <c r="CB23" s="1640"/>
      <c r="CC23" s="1643"/>
      <c r="CD23" s="1644"/>
      <c r="CE23" s="1639"/>
      <c r="CF23" s="1640"/>
      <c r="CG23" s="1639"/>
      <c r="CH23" s="1640"/>
      <c r="CI23" s="1639"/>
      <c r="CJ23" s="1640"/>
      <c r="CK23" s="1639"/>
      <c r="CL23" s="1640"/>
      <c r="CM23" s="1639"/>
      <c r="CN23" s="1640"/>
      <c r="CO23" s="1639"/>
      <c r="CP23" s="1640"/>
      <c r="CQ23" s="1639"/>
      <c r="CR23" s="1640"/>
      <c r="CS23" s="1639"/>
      <c r="CT23" s="1640"/>
      <c r="CU23" s="1639"/>
      <c r="CV23" s="1640"/>
      <c r="CW23" s="1639"/>
      <c r="CX23" s="1640"/>
      <c r="CY23" s="1639"/>
      <c r="CZ23" s="1640"/>
      <c r="DA23" s="1639"/>
      <c r="DB23" s="1640"/>
      <c r="DC23" s="1645">
        <f t="shared" si="1"/>
        <v>0</v>
      </c>
      <c r="DD23" s="647"/>
      <c r="DF23" s="200">
        <v>0</v>
      </c>
      <c r="DG23" s="200">
        <v>0</v>
      </c>
      <c r="DH23" s="200">
        <v>0</v>
      </c>
      <c r="DI23" s="200">
        <v>0</v>
      </c>
      <c r="DJ23" s="200">
        <v>0</v>
      </c>
      <c r="DK23" s="200">
        <v>0</v>
      </c>
      <c r="DL23" s="200">
        <v>0</v>
      </c>
    </row>
    <row r="24" spans="1:132" ht="15.95" customHeight="1">
      <c r="B24" s="1629" t="s">
        <v>10</v>
      </c>
      <c r="C24" s="1639"/>
      <c r="D24" s="1640"/>
      <c r="E24" s="1639"/>
      <c r="F24" s="1640"/>
      <c r="G24" s="1639"/>
      <c r="H24" s="1640"/>
      <c r="I24" s="1639"/>
      <c r="J24" s="1640"/>
      <c r="K24" s="1639"/>
      <c r="L24" s="1640"/>
      <c r="M24" s="1639"/>
      <c r="N24" s="1640"/>
      <c r="O24" s="1639"/>
      <c r="P24" s="1640"/>
      <c r="Q24" s="1639"/>
      <c r="R24" s="1640"/>
      <c r="S24" s="1639"/>
      <c r="T24" s="1640"/>
      <c r="U24" s="1639"/>
      <c r="V24" s="1640"/>
      <c r="W24" s="1639"/>
      <c r="X24" s="1640"/>
      <c r="Y24" s="1639"/>
      <c r="Z24" s="1640"/>
      <c r="AA24" s="1639"/>
      <c r="AB24" s="1641"/>
      <c r="AC24" s="1642"/>
      <c r="AD24" s="1640"/>
      <c r="AE24" s="1639"/>
      <c r="AF24" s="1640"/>
      <c r="AG24" s="1639"/>
      <c r="AH24" s="1640"/>
      <c r="AI24" s="1639"/>
      <c r="AJ24" s="1640"/>
      <c r="AK24" s="1639"/>
      <c r="AL24" s="1640"/>
      <c r="AM24" s="1639"/>
      <c r="AN24" s="1640"/>
      <c r="AO24" s="1639"/>
      <c r="AP24" s="1640"/>
      <c r="AQ24" s="1639"/>
      <c r="AR24" s="1640"/>
      <c r="AS24" s="1639"/>
      <c r="AT24" s="1640"/>
      <c r="AU24" s="1639"/>
      <c r="AV24" s="1640"/>
      <c r="AW24" s="1639"/>
      <c r="AX24" s="1640"/>
      <c r="AY24" s="1639"/>
      <c r="AZ24" s="1640"/>
      <c r="BA24" s="1639"/>
      <c r="BB24" s="1641"/>
      <c r="BC24" s="1642"/>
      <c r="BD24" s="1640"/>
      <c r="BE24" s="1639"/>
      <c r="BF24" s="1640"/>
      <c r="BG24" s="1639"/>
      <c r="BH24" s="1640"/>
      <c r="BI24" s="1639"/>
      <c r="BJ24" s="1640"/>
      <c r="BK24" s="1639"/>
      <c r="BL24" s="1640"/>
      <c r="BM24" s="1639"/>
      <c r="BN24" s="1640"/>
      <c r="BO24" s="1639"/>
      <c r="BP24" s="1640"/>
      <c r="BQ24" s="1639"/>
      <c r="BR24" s="1640"/>
      <c r="BS24" s="1639"/>
      <c r="BT24" s="1640"/>
      <c r="BU24" s="1639"/>
      <c r="BV24" s="1640"/>
      <c r="BW24" s="1639"/>
      <c r="BX24" s="1640"/>
      <c r="BY24" s="1639"/>
      <c r="BZ24" s="1640"/>
      <c r="CA24" s="1639"/>
      <c r="CB24" s="1640"/>
      <c r="CC24" s="1643"/>
      <c r="CD24" s="1644"/>
      <c r="CE24" s="1639"/>
      <c r="CF24" s="1640"/>
      <c r="CG24" s="1639"/>
      <c r="CH24" s="1640"/>
      <c r="CI24" s="1639"/>
      <c r="CJ24" s="1640"/>
      <c r="CK24" s="1639"/>
      <c r="CL24" s="1640"/>
      <c r="CM24" s="1639"/>
      <c r="CN24" s="1640"/>
      <c r="CO24" s="1639"/>
      <c r="CP24" s="1640"/>
      <c r="CQ24" s="1639"/>
      <c r="CR24" s="1640"/>
      <c r="CS24" s="1639"/>
      <c r="CT24" s="1640"/>
      <c r="CU24" s="1639"/>
      <c r="CV24" s="1640"/>
      <c r="CW24" s="1639"/>
      <c r="CX24" s="1640"/>
      <c r="CY24" s="1639"/>
      <c r="CZ24" s="1640"/>
      <c r="DA24" s="1639"/>
      <c r="DB24" s="1640"/>
      <c r="DC24" s="1645">
        <f t="shared" si="1"/>
        <v>0</v>
      </c>
      <c r="DD24" s="647"/>
      <c r="DF24" s="4044" t="s">
        <v>876</v>
      </c>
      <c r="DG24" s="4045"/>
      <c r="DH24" s="4045"/>
      <c r="DI24" s="4045"/>
      <c r="DJ24" s="4046"/>
      <c r="DL24" s="200">
        <v>0</v>
      </c>
      <c r="DM24" s="200"/>
      <c r="DN24" s="200"/>
      <c r="DO24" s="200"/>
      <c r="DP24" s="200"/>
      <c r="DQ24" s="200">
        <v>0</v>
      </c>
      <c r="DR24" s="200">
        <v>0</v>
      </c>
      <c r="DS24" s="200">
        <v>0</v>
      </c>
      <c r="DT24" s="200">
        <v>0</v>
      </c>
      <c r="DU24" s="200">
        <v>0</v>
      </c>
      <c r="DV24" s="200">
        <v>0</v>
      </c>
      <c r="DW24" s="200">
        <v>0</v>
      </c>
      <c r="DX24" s="200">
        <v>0</v>
      </c>
      <c r="DY24" s="200">
        <v>0</v>
      </c>
      <c r="DZ24" s="200">
        <v>0</v>
      </c>
      <c r="EA24" s="200">
        <v>0</v>
      </c>
      <c r="EB24" s="200">
        <v>0</v>
      </c>
    </row>
    <row r="25" spans="1:132" ht="29.25" customHeight="1">
      <c r="B25" s="1646" t="s">
        <v>11</v>
      </c>
      <c r="C25" s="1639"/>
      <c r="D25" s="1640"/>
      <c r="E25" s="1639"/>
      <c r="F25" s="1640"/>
      <c r="G25" s="1639"/>
      <c r="H25" s="1640"/>
      <c r="I25" s="1639"/>
      <c r="J25" s="1640"/>
      <c r="K25" s="1639"/>
      <c r="L25" s="1640"/>
      <c r="M25" s="1639"/>
      <c r="N25" s="1640"/>
      <c r="O25" s="1639"/>
      <c r="P25" s="1640"/>
      <c r="Q25" s="1639"/>
      <c r="R25" s="1640"/>
      <c r="S25" s="1639"/>
      <c r="T25" s="1640"/>
      <c r="U25" s="1639"/>
      <c r="V25" s="1640"/>
      <c r="W25" s="1639"/>
      <c r="X25" s="1640"/>
      <c r="Y25" s="1639"/>
      <c r="Z25" s="1640"/>
      <c r="AA25" s="1639"/>
      <c r="AB25" s="1641"/>
      <c r="AC25" s="1642"/>
      <c r="AD25" s="1640"/>
      <c r="AE25" s="1639"/>
      <c r="AF25" s="1640"/>
      <c r="AG25" s="1639"/>
      <c r="AH25" s="1640"/>
      <c r="AI25" s="1639"/>
      <c r="AJ25" s="1640"/>
      <c r="AK25" s="1639"/>
      <c r="AL25" s="1640"/>
      <c r="AM25" s="1639"/>
      <c r="AN25" s="1640"/>
      <c r="AO25" s="1639"/>
      <c r="AP25" s="1640"/>
      <c r="AQ25" s="1639"/>
      <c r="AR25" s="1640"/>
      <c r="AS25" s="1639"/>
      <c r="AT25" s="1640"/>
      <c r="AU25" s="1639"/>
      <c r="AV25" s="1640"/>
      <c r="AW25" s="1639"/>
      <c r="AX25" s="1640"/>
      <c r="AY25" s="1639"/>
      <c r="AZ25" s="1640"/>
      <c r="BA25" s="1639"/>
      <c r="BB25" s="1641"/>
      <c r="BC25" s="1642"/>
      <c r="BD25" s="1640"/>
      <c r="BE25" s="1639"/>
      <c r="BF25" s="1640"/>
      <c r="BG25" s="1639"/>
      <c r="BH25" s="1640"/>
      <c r="BI25" s="1639"/>
      <c r="BJ25" s="1640"/>
      <c r="BK25" s="1639"/>
      <c r="BL25" s="1640"/>
      <c r="BM25" s="1639"/>
      <c r="BN25" s="1640"/>
      <c r="BO25" s="1639"/>
      <c r="BP25" s="1640"/>
      <c r="BQ25" s="1639"/>
      <c r="BR25" s="1640"/>
      <c r="BS25" s="1639"/>
      <c r="BT25" s="1640"/>
      <c r="BU25" s="1639"/>
      <c r="BV25" s="1640"/>
      <c r="BW25" s="1639"/>
      <c r="BX25" s="1640"/>
      <c r="BY25" s="1639"/>
      <c r="BZ25" s="1640"/>
      <c r="CA25" s="1639"/>
      <c r="CB25" s="1640"/>
      <c r="CC25" s="1643"/>
      <c r="CD25" s="1644"/>
      <c r="CE25" s="1639"/>
      <c r="CF25" s="1640"/>
      <c r="CG25" s="1639"/>
      <c r="CH25" s="1640"/>
      <c r="CI25" s="1639"/>
      <c r="CJ25" s="1640"/>
      <c r="CK25" s="1639"/>
      <c r="CL25" s="1640"/>
      <c r="CM25" s="1639"/>
      <c r="CN25" s="1640"/>
      <c r="CO25" s="1639"/>
      <c r="CP25" s="1640"/>
      <c r="CQ25" s="1639"/>
      <c r="CR25" s="1640"/>
      <c r="CS25" s="1639"/>
      <c r="CT25" s="1640"/>
      <c r="CU25" s="1639"/>
      <c r="CV25" s="1640"/>
      <c r="CW25" s="1639"/>
      <c r="CX25" s="1640"/>
      <c r="CY25" s="1639"/>
      <c r="CZ25" s="1640"/>
      <c r="DA25" s="1639"/>
      <c r="DB25" s="1640"/>
      <c r="DC25" s="1645">
        <f t="shared" si="1"/>
        <v>0</v>
      </c>
      <c r="DD25" s="647"/>
      <c r="DF25" s="1830"/>
      <c r="DG25" s="1900"/>
      <c r="DH25" s="1900"/>
      <c r="DI25" s="1901" t="s">
        <v>200</v>
      </c>
      <c r="DJ25" s="1535">
        <v>2</v>
      </c>
      <c r="DK25" s="239" t="s">
        <v>1104</v>
      </c>
      <c r="DL25" s="200"/>
      <c r="DM25" s="200"/>
      <c r="DN25" s="200"/>
      <c r="DO25" s="200"/>
      <c r="DP25" s="200"/>
      <c r="DQ25" s="200"/>
      <c r="DR25" s="200"/>
      <c r="DS25" s="200"/>
      <c r="DT25" s="200"/>
      <c r="DU25" s="200"/>
      <c r="DV25" s="200"/>
      <c r="DW25" s="200"/>
      <c r="DX25" s="200"/>
      <c r="DY25" s="200"/>
      <c r="DZ25" s="200"/>
      <c r="EA25" s="200"/>
      <c r="EB25" s="200"/>
    </row>
    <row r="26" spans="1:132" ht="15.95" customHeight="1">
      <c r="B26" s="1629" t="s">
        <v>12</v>
      </c>
      <c r="C26" s="1639"/>
      <c r="D26" s="1640"/>
      <c r="E26" s="1639"/>
      <c r="F26" s="1640"/>
      <c r="G26" s="1639"/>
      <c r="H26" s="1640"/>
      <c r="I26" s="1639"/>
      <c r="J26" s="1640"/>
      <c r="K26" s="1639"/>
      <c r="L26" s="1640"/>
      <c r="M26" s="1639"/>
      <c r="N26" s="1640"/>
      <c r="O26" s="1639"/>
      <c r="P26" s="1640"/>
      <c r="Q26" s="1639"/>
      <c r="R26" s="1640"/>
      <c r="S26" s="1639"/>
      <c r="T26" s="1640"/>
      <c r="U26" s="1639"/>
      <c r="V26" s="1640"/>
      <c r="W26" s="1639"/>
      <c r="X26" s="1640"/>
      <c r="Y26" s="1639"/>
      <c r="Z26" s="1640"/>
      <c r="AA26" s="1639"/>
      <c r="AB26" s="1641"/>
      <c r="AC26" s="1642"/>
      <c r="AD26" s="1640"/>
      <c r="AE26" s="1639"/>
      <c r="AF26" s="1640"/>
      <c r="AG26" s="1639"/>
      <c r="AH26" s="1640"/>
      <c r="AI26" s="1639"/>
      <c r="AJ26" s="1640"/>
      <c r="AK26" s="1639"/>
      <c r="AL26" s="1640"/>
      <c r="AM26" s="1639"/>
      <c r="AN26" s="1640"/>
      <c r="AO26" s="1639"/>
      <c r="AP26" s="1640"/>
      <c r="AQ26" s="1639"/>
      <c r="AR26" s="1640"/>
      <c r="AS26" s="1639"/>
      <c r="AT26" s="1640"/>
      <c r="AU26" s="1639"/>
      <c r="AV26" s="1640"/>
      <c r="AW26" s="1639"/>
      <c r="AX26" s="1640"/>
      <c r="AY26" s="1639"/>
      <c r="AZ26" s="1640"/>
      <c r="BA26" s="1639"/>
      <c r="BB26" s="1641"/>
      <c r="BC26" s="1642"/>
      <c r="BD26" s="1640"/>
      <c r="BE26" s="1639"/>
      <c r="BF26" s="1640"/>
      <c r="BG26" s="1639"/>
      <c r="BH26" s="1640"/>
      <c r="BI26" s="1639"/>
      <c r="BJ26" s="1640"/>
      <c r="BK26" s="1639"/>
      <c r="BL26" s="1640"/>
      <c r="BM26" s="1639"/>
      <c r="BN26" s="1640"/>
      <c r="BO26" s="1639"/>
      <c r="BP26" s="1640"/>
      <c r="BQ26" s="1639"/>
      <c r="BR26" s="1640"/>
      <c r="BS26" s="1639"/>
      <c r="BT26" s="1640"/>
      <c r="BU26" s="1639"/>
      <c r="BV26" s="1640"/>
      <c r="BW26" s="1639"/>
      <c r="BX26" s="1640"/>
      <c r="BY26" s="1639"/>
      <c r="BZ26" s="1640"/>
      <c r="CA26" s="1639"/>
      <c r="CB26" s="1640"/>
      <c r="CC26" s="1643"/>
      <c r="CD26" s="1644"/>
      <c r="CE26" s="1639"/>
      <c r="CF26" s="1640"/>
      <c r="CG26" s="1639"/>
      <c r="CH26" s="1640"/>
      <c r="CI26" s="1639"/>
      <c r="CJ26" s="1640"/>
      <c r="CK26" s="1639"/>
      <c r="CL26" s="1640"/>
      <c r="CM26" s="1639"/>
      <c r="CN26" s="1640"/>
      <c r="CO26" s="1639"/>
      <c r="CP26" s="1640"/>
      <c r="CQ26" s="1639"/>
      <c r="CR26" s="1640"/>
      <c r="CS26" s="1639"/>
      <c r="CT26" s="1640"/>
      <c r="CU26" s="1639"/>
      <c r="CV26" s="1640"/>
      <c r="CW26" s="1639"/>
      <c r="CX26" s="1640"/>
      <c r="CY26" s="1639"/>
      <c r="CZ26" s="1640"/>
      <c r="DA26" s="1639"/>
      <c r="DB26" s="1640"/>
      <c r="DC26" s="1645">
        <f t="shared" si="1"/>
        <v>0</v>
      </c>
      <c r="DD26" s="647"/>
      <c r="DF26" s="723"/>
      <c r="DG26" s="716"/>
      <c r="DH26" s="716"/>
      <c r="DI26" s="724" t="s">
        <v>201</v>
      </c>
      <c r="DJ26" s="1535">
        <v>5</v>
      </c>
      <c r="DK26" s="239" t="s">
        <v>1105</v>
      </c>
      <c r="DL26" s="200"/>
    </row>
    <row r="27" spans="1:132" ht="15.95" customHeight="1">
      <c r="B27" s="1629" t="s">
        <v>13</v>
      </c>
      <c r="C27" s="1639"/>
      <c r="D27" s="1640"/>
      <c r="E27" s="1639"/>
      <c r="F27" s="1640"/>
      <c r="G27" s="1639"/>
      <c r="H27" s="1640"/>
      <c r="I27" s="1639"/>
      <c r="J27" s="1640"/>
      <c r="K27" s="1639"/>
      <c r="L27" s="1640"/>
      <c r="M27" s="1639"/>
      <c r="N27" s="1640"/>
      <c r="O27" s="1639"/>
      <c r="P27" s="1640"/>
      <c r="Q27" s="1639"/>
      <c r="R27" s="1640"/>
      <c r="S27" s="1639"/>
      <c r="T27" s="1640"/>
      <c r="U27" s="1639"/>
      <c r="V27" s="1640"/>
      <c r="W27" s="1639"/>
      <c r="X27" s="1640"/>
      <c r="Y27" s="1639"/>
      <c r="Z27" s="1640"/>
      <c r="AA27" s="1639"/>
      <c r="AB27" s="1641"/>
      <c r="AC27" s="1642"/>
      <c r="AD27" s="1640"/>
      <c r="AE27" s="1639"/>
      <c r="AF27" s="1640"/>
      <c r="AG27" s="1639"/>
      <c r="AH27" s="1640"/>
      <c r="AI27" s="1639"/>
      <c r="AJ27" s="1640"/>
      <c r="AK27" s="1639"/>
      <c r="AL27" s="1640"/>
      <c r="AM27" s="1639"/>
      <c r="AN27" s="1640"/>
      <c r="AO27" s="1639"/>
      <c r="AP27" s="1640"/>
      <c r="AQ27" s="1639"/>
      <c r="AR27" s="1640"/>
      <c r="AS27" s="1639"/>
      <c r="AT27" s="1640"/>
      <c r="AU27" s="1639"/>
      <c r="AV27" s="1640"/>
      <c r="AW27" s="1639"/>
      <c r="AX27" s="1640"/>
      <c r="AY27" s="1639"/>
      <c r="AZ27" s="1640"/>
      <c r="BA27" s="1639"/>
      <c r="BB27" s="1641"/>
      <c r="BC27" s="1642"/>
      <c r="BD27" s="1640"/>
      <c r="BE27" s="1639"/>
      <c r="BF27" s="1640"/>
      <c r="BG27" s="1639"/>
      <c r="BH27" s="1640"/>
      <c r="BI27" s="1639"/>
      <c r="BJ27" s="1640"/>
      <c r="BK27" s="1639"/>
      <c r="BL27" s="1640"/>
      <c r="BM27" s="1639"/>
      <c r="BN27" s="1640"/>
      <c r="BO27" s="1639"/>
      <c r="BP27" s="1640"/>
      <c r="BQ27" s="1639"/>
      <c r="BR27" s="1640"/>
      <c r="BS27" s="1639"/>
      <c r="BT27" s="1640"/>
      <c r="BU27" s="1639"/>
      <c r="BV27" s="1640"/>
      <c r="BW27" s="1639"/>
      <c r="BX27" s="1640"/>
      <c r="BY27" s="1639"/>
      <c r="BZ27" s="1640"/>
      <c r="CA27" s="1639"/>
      <c r="CB27" s="1640"/>
      <c r="CC27" s="1643"/>
      <c r="CD27" s="1644"/>
      <c r="CE27" s="1639"/>
      <c r="CF27" s="1640"/>
      <c r="CG27" s="1639"/>
      <c r="CH27" s="1640"/>
      <c r="CI27" s="1639"/>
      <c r="CJ27" s="1640"/>
      <c r="CK27" s="1639"/>
      <c r="CL27" s="1640"/>
      <c r="CM27" s="1639"/>
      <c r="CN27" s="1640"/>
      <c r="CO27" s="1639"/>
      <c r="CP27" s="1640"/>
      <c r="CQ27" s="1639"/>
      <c r="CR27" s="1640"/>
      <c r="CS27" s="1639"/>
      <c r="CT27" s="1640"/>
      <c r="CU27" s="1639"/>
      <c r="CV27" s="1640"/>
      <c r="CW27" s="1639"/>
      <c r="CX27" s="1640"/>
      <c r="CY27" s="1639"/>
      <c r="CZ27" s="1640"/>
      <c r="DA27" s="1639"/>
      <c r="DB27" s="1640"/>
      <c r="DC27" s="1645">
        <f t="shared" si="1"/>
        <v>0</v>
      </c>
      <c r="DD27" s="647"/>
      <c r="DF27" s="723"/>
      <c r="DG27" s="716"/>
      <c r="DH27" s="716"/>
      <c r="DI27" s="724" t="s">
        <v>202</v>
      </c>
      <c r="DJ27" s="1535">
        <v>47</v>
      </c>
      <c r="DK27" s="1522"/>
      <c r="DL27" s="1522"/>
    </row>
    <row r="28" spans="1:132" ht="15.95" customHeight="1">
      <c r="B28" s="1629" t="s">
        <v>159</v>
      </c>
      <c r="C28" s="1639"/>
      <c r="D28" s="1640"/>
      <c r="E28" s="1639"/>
      <c r="F28" s="1640"/>
      <c r="G28" s="1639"/>
      <c r="H28" s="1640"/>
      <c r="I28" s="1639"/>
      <c r="J28" s="1640"/>
      <c r="K28" s="1639"/>
      <c r="L28" s="1640"/>
      <c r="M28" s="1639"/>
      <c r="N28" s="1640"/>
      <c r="O28" s="1639"/>
      <c r="P28" s="1640"/>
      <c r="Q28" s="1639"/>
      <c r="R28" s="1640"/>
      <c r="S28" s="1639"/>
      <c r="T28" s="1640"/>
      <c r="U28" s="1639"/>
      <c r="V28" s="1640"/>
      <c r="W28" s="1639"/>
      <c r="X28" s="1640"/>
      <c r="Y28" s="1639"/>
      <c r="Z28" s="1640"/>
      <c r="AA28" s="1639"/>
      <c r="AB28" s="1641"/>
      <c r="AC28" s="1642"/>
      <c r="AD28" s="1640"/>
      <c r="AE28" s="1639"/>
      <c r="AF28" s="1640"/>
      <c r="AG28" s="1639"/>
      <c r="AH28" s="1640"/>
      <c r="AI28" s="1639"/>
      <c r="AJ28" s="1640"/>
      <c r="AK28" s="1639"/>
      <c r="AL28" s="1640"/>
      <c r="AM28" s="1639"/>
      <c r="AN28" s="1640"/>
      <c r="AO28" s="1639"/>
      <c r="AP28" s="1640"/>
      <c r="AQ28" s="1639"/>
      <c r="AR28" s="1640"/>
      <c r="AS28" s="1639"/>
      <c r="AT28" s="1640"/>
      <c r="AU28" s="1639"/>
      <c r="AV28" s="1640"/>
      <c r="AW28" s="1639"/>
      <c r="AX28" s="1640"/>
      <c r="AY28" s="1639"/>
      <c r="AZ28" s="1640"/>
      <c r="BA28" s="1639"/>
      <c r="BB28" s="1641"/>
      <c r="BC28" s="1642"/>
      <c r="BD28" s="1640"/>
      <c r="BE28" s="1639"/>
      <c r="BF28" s="1640"/>
      <c r="BG28" s="1639"/>
      <c r="BH28" s="1640"/>
      <c r="BI28" s="1639"/>
      <c r="BJ28" s="1640"/>
      <c r="BK28" s="1639"/>
      <c r="BL28" s="1640"/>
      <c r="BM28" s="1639"/>
      <c r="BN28" s="1640"/>
      <c r="BO28" s="1639"/>
      <c r="BP28" s="1640"/>
      <c r="BQ28" s="1639"/>
      <c r="BR28" s="1640"/>
      <c r="BS28" s="1639"/>
      <c r="BT28" s="1640"/>
      <c r="BU28" s="1639"/>
      <c r="BV28" s="1640"/>
      <c r="BW28" s="1639"/>
      <c r="BX28" s="1640"/>
      <c r="BY28" s="1639"/>
      <c r="BZ28" s="1640"/>
      <c r="CA28" s="1639"/>
      <c r="CB28" s="1640"/>
      <c r="CC28" s="1643"/>
      <c r="CD28" s="1644"/>
      <c r="CE28" s="1639"/>
      <c r="CF28" s="1640"/>
      <c r="CG28" s="1639"/>
      <c r="CH28" s="1640"/>
      <c r="CI28" s="1639"/>
      <c r="CJ28" s="1640"/>
      <c r="CK28" s="1639"/>
      <c r="CL28" s="1640"/>
      <c r="CM28" s="1639"/>
      <c r="CN28" s="1640"/>
      <c r="CO28" s="1639"/>
      <c r="CP28" s="1640"/>
      <c r="CQ28" s="1639"/>
      <c r="CR28" s="1640"/>
      <c r="CS28" s="1639"/>
      <c r="CT28" s="1640"/>
      <c r="CU28" s="1639"/>
      <c r="CV28" s="1640"/>
      <c r="CW28" s="1639"/>
      <c r="CX28" s="1640"/>
      <c r="CY28" s="1639"/>
      <c r="CZ28" s="1640"/>
      <c r="DA28" s="1639"/>
      <c r="DB28" s="1640"/>
      <c r="DC28" s="1645">
        <f t="shared" si="1"/>
        <v>0</v>
      </c>
      <c r="DD28" s="647"/>
      <c r="DF28" s="723"/>
      <c r="DG28" s="716"/>
      <c r="DH28" s="716"/>
      <c r="DI28" s="724" t="s">
        <v>203</v>
      </c>
      <c r="DJ28" s="1535">
        <v>23</v>
      </c>
      <c r="DK28" s="1522"/>
      <c r="DL28" s="1522"/>
    </row>
    <row r="29" spans="1:132" ht="15.95" customHeight="1">
      <c r="B29" s="1629" t="s">
        <v>14</v>
      </c>
      <c r="C29" s="1639"/>
      <c r="D29" s="1640"/>
      <c r="E29" s="1639"/>
      <c r="F29" s="1640"/>
      <c r="G29" s="1639"/>
      <c r="H29" s="1640"/>
      <c r="I29" s="1639"/>
      <c r="J29" s="1640"/>
      <c r="K29" s="1639"/>
      <c r="L29" s="1640"/>
      <c r="M29" s="1639"/>
      <c r="N29" s="1640"/>
      <c r="O29" s="1639"/>
      <c r="P29" s="1640"/>
      <c r="Q29" s="1639"/>
      <c r="R29" s="1640"/>
      <c r="S29" s="1639"/>
      <c r="T29" s="1640"/>
      <c r="U29" s="1639"/>
      <c r="V29" s="1640"/>
      <c r="W29" s="1639"/>
      <c r="X29" s="1640"/>
      <c r="Y29" s="1639"/>
      <c r="Z29" s="1640"/>
      <c r="AA29" s="1639"/>
      <c r="AB29" s="1641"/>
      <c r="AC29" s="1642"/>
      <c r="AD29" s="1640"/>
      <c r="AE29" s="1639"/>
      <c r="AF29" s="1640"/>
      <c r="AG29" s="1639"/>
      <c r="AH29" s="1640"/>
      <c r="AI29" s="1639"/>
      <c r="AJ29" s="1640"/>
      <c r="AK29" s="1639"/>
      <c r="AL29" s="1640"/>
      <c r="AM29" s="1639"/>
      <c r="AN29" s="1640"/>
      <c r="AO29" s="1639"/>
      <c r="AP29" s="1640"/>
      <c r="AQ29" s="1639"/>
      <c r="AR29" s="1640"/>
      <c r="AS29" s="1639"/>
      <c r="AT29" s="1640"/>
      <c r="AU29" s="1639"/>
      <c r="AV29" s="1640"/>
      <c r="AW29" s="1639"/>
      <c r="AX29" s="1640"/>
      <c r="AY29" s="1639"/>
      <c r="AZ29" s="1640"/>
      <c r="BA29" s="1639"/>
      <c r="BB29" s="1641"/>
      <c r="BC29" s="1642"/>
      <c r="BD29" s="1640"/>
      <c r="BE29" s="1639"/>
      <c r="BF29" s="1640"/>
      <c r="BG29" s="1639"/>
      <c r="BH29" s="1640"/>
      <c r="BI29" s="1639"/>
      <c r="BJ29" s="1640"/>
      <c r="BK29" s="1639"/>
      <c r="BL29" s="1640"/>
      <c r="BM29" s="1639"/>
      <c r="BN29" s="1640"/>
      <c r="BO29" s="1639"/>
      <c r="BP29" s="1640"/>
      <c r="BQ29" s="1639"/>
      <c r="BR29" s="1640"/>
      <c r="BS29" s="1639"/>
      <c r="BT29" s="1640"/>
      <c r="BU29" s="1639"/>
      <c r="BV29" s="1640"/>
      <c r="BW29" s="1639"/>
      <c r="BX29" s="1640"/>
      <c r="BY29" s="1639"/>
      <c r="BZ29" s="1640"/>
      <c r="CA29" s="1639"/>
      <c r="CB29" s="1640"/>
      <c r="CC29" s="1643"/>
      <c r="CD29" s="1644"/>
      <c r="CE29" s="1639"/>
      <c r="CF29" s="1640"/>
      <c r="CG29" s="1639"/>
      <c r="CH29" s="1640"/>
      <c r="CI29" s="1639"/>
      <c r="CJ29" s="1640"/>
      <c r="CK29" s="1639"/>
      <c r="CL29" s="1640"/>
      <c r="CM29" s="1639"/>
      <c r="CN29" s="1640"/>
      <c r="CO29" s="1639"/>
      <c r="CP29" s="1640"/>
      <c r="CQ29" s="1639"/>
      <c r="CR29" s="1640"/>
      <c r="CS29" s="1639"/>
      <c r="CT29" s="1640"/>
      <c r="CU29" s="1639"/>
      <c r="CV29" s="1640"/>
      <c r="CW29" s="1639"/>
      <c r="CX29" s="1640"/>
      <c r="CY29" s="1639"/>
      <c r="CZ29" s="1640"/>
      <c r="DA29" s="1639"/>
      <c r="DB29" s="1640"/>
      <c r="DC29" s="1645">
        <f t="shared" si="1"/>
        <v>0</v>
      </c>
      <c r="DD29" s="647"/>
      <c r="DF29" s="1537"/>
      <c r="DG29" s="730"/>
      <c r="DH29" s="731" t="s">
        <v>1255</v>
      </c>
      <c r="DI29" s="1459">
        <f>(DJ25*DJ26)*DJ27/DJ28</f>
        <v>20.434782608695652</v>
      </c>
      <c r="DJ29" s="1538" t="s">
        <v>204</v>
      </c>
      <c r="DK29" s="1522"/>
      <c r="DL29" s="1522"/>
    </row>
    <row r="30" spans="1:132" ht="13.5" customHeight="1">
      <c r="B30" s="1647" t="s">
        <v>194</v>
      </c>
      <c r="C30" s="1648">
        <f>COUNTA(C7:C29)</f>
        <v>0</v>
      </c>
      <c r="D30" s="1649">
        <f t="shared" ref="D30:BO30" si="2">COUNTA(D7:D29)</f>
        <v>0</v>
      </c>
      <c r="E30" s="1650">
        <f t="shared" si="2"/>
        <v>1</v>
      </c>
      <c r="F30" s="1650">
        <f t="shared" si="2"/>
        <v>0</v>
      </c>
      <c r="G30" s="1650">
        <f t="shared" si="2"/>
        <v>0</v>
      </c>
      <c r="H30" s="1650">
        <f t="shared" si="2"/>
        <v>0</v>
      </c>
      <c r="I30" s="1650">
        <f t="shared" si="2"/>
        <v>1</v>
      </c>
      <c r="J30" s="1650">
        <f t="shared" si="2"/>
        <v>0</v>
      </c>
      <c r="K30" s="1650">
        <f t="shared" si="2"/>
        <v>1</v>
      </c>
      <c r="L30" s="1650">
        <f t="shared" si="2"/>
        <v>0</v>
      </c>
      <c r="M30" s="1650">
        <f t="shared" si="2"/>
        <v>1</v>
      </c>
      <c r="N30" s="1650">
        <f t="shared" si="2"/>
        <v>0</v>
      </c>
      <c r="O30" s="1650">
        <f t="shared" si="2"/>
        <v>2</v>
      </c>
      <c r="P30" s="1650">
        <f t="shared" si="2"/>
        <v>0</v>
      </c>
      <c r="Q30" s="1650">
        <f t="shared" si="2"/>
        <v>0</v>
      </c>
      <c r="R30" s="1650">
        <f t="shared" si="2"/>
        <v>0</v>
      </c>
      <c r="S30" s="1650">
        <f t="shared" si="2"/>
        <v>1</v>
      </c>
      <c r="T30" s="1650">
        <f t="shared" si="2"/>
        <v>0</v>
      </c>
      <c r="U30" s="1650">
        <f t="shared" si="2"/>
        <v>0</v>
      </c>
      <c r="V30" s="1650">
        <f t="shared" si="2"/>
        <v>0</v>
      </c>
      <c r="W30" s="1650">
        <f t="shared" si="2"/>
        <v>0</v>
      </c>
      <c r="X30" s="1650">
        <f t="shared" si="2"/>
        <v>0</v>
      </c>
      <c r="Y30" s="1650">
        <f t="shared" si="2"/>
        <v>0</v>
      </c>
      <c r="Z30" s="1651">
        <f t="shared" si="2"/>
        <v>0</v>
      </c>
      <c r="AA30" s="1650">
        <f t="shared" si="2"/>
        <v>0</v>
      </c>
      <c r="AB30" s="1652">
        <f t="shared" si="2"/>
        <v>0</v>
      </c>
      <c r="AC30" s="1649">
        <f t="shared" si="2"/>
        <v>0</v>
      </c>
      <c r="AD30" s="1651">
        <f t="shared" si="2"/>
        <v>0</v>
      </c>
      <c r="AE30" s="1650">
        <f t="shared" si="2"/>
        <v>0</v>
      </c>
      <c r="AF30" s="1651">
        <f t="shared" si="2"/>
        <v>0</v>
      </c>
      <c r="AG30" s="1650">
        <f t="shared" si="2"/>
        <v>1</v>
      </c>
      <c r="AH30" s="1651">
        <f t="shared" si="2"/>
        <v>0</v>
      </c>
      <c r="AI30" s="1650">
        <f t="shared" si="2"/>
        <v>0</v>
      </c>
      <c r="AJ30" s="1651">
        <f t="shared" si="2"/>
        <v>0</v>
      </c>
      <c r="AK30" s="1650">
        <f t="shared" si="2"/>
        <v>0</v>
      </c>
      <c r="AL30" s="1651">
        <f t="shared" si="2"/>
        <v>0</v>
      </c>
      <c r="AM30" s="1650">
        <f t="shared" si="2"/>
        <v>0</v>
      </c>
      <c r="AN30" s="1651">
        <f t="shared" si="2"/>
        <v>0</v>
      </c>
      <c r="AO30" s="1650">
        <f t="shared" si="2"/>
        <v>0</v>
      </c>
      <c r="AP30" s="1651">
        <f t="shared" si="2"/>
        <v>0</v>
      </c>
      <c r="AQ30" s="1650">
        <f t="shared" si="2"/>
        <v>0</v>
      </c>
      <c r="AR30" s="1651">
        <f t="shared" si="2"/>
        <v>0</v>
      </c>
      <c r="AS30" s="1650">
        <f t="shared" si="2"/>
        <v>0</v>
      </c>
      <c r="AT30" s="1651">
        <f t="shared" si="2"/>
        <v>0</v>
      </c>
      <c r="AU30" s="1650">
        <f t="shared" si="2"/>
        <v>0</v>
      </c>
      <c r="AV30" s="1651">
        <f t="shared" si="2"/>
        <v>0</v>
      </c>
      <c r="AW30" s="1650">
        <f t="shared" si="2"/>
        <v>0</v>
      </c>
      <c r="AX30" s="1651">
        <f t="shared" si="2"/>
        <v>0</v>
      </c>
      <c r="AY30" s="1650">
        <f t="shared" si="2"/>
        <v>0</v>
      </c>
      <c r="AZ30" s="1651">
        <f t="shared" si="2"/>
        <v>0</v>
      </c>
      <c r="BA30" s="1650">
        <f t="shared" si="2"/>
        <v>0</v>
      </c>
      <c r="BB30" s="1652">
        <f t="shared" si="2"/>
        <v>0</v>
      </c>
      <c r="BC30" s="1653">
        <f t="shared" si="2"/>
        <v>0</v>
      </c>
      <c r="BD30" s="1653">
        <f t="shared" si="2"/>
        <v>0</v>
      </c>
      <c r="BE30" s="1654">
        <f t="shared" si="2"/>
        <v>0</v>
      </c>
      <c r="BF30" s="1654">
        <f t="shared" si="2"/>
        <v>0</v>
      </c>
      <c r="BG30" s="1654">
        <f t="shared" si="2"/>
        <v>0</v>
      </c>
      <c r="BH30" s="1654">
        <f t="shared" si="2"/>
        <v>0</v>
      </c>
      <c r="BI30" s="1654">
        <f t="shared" si="2"/>
        <v>0</v>
      </c>
      <c r="BJ30" s="1654">
        <f t="shared" si="2"/>
        <v>0</v>
      </c>
      <c r="BK30" s="1654">
        <f t="shared" si="2"/>
        <v>0</v>
      </c>
      <c r="BL30" s="1654">
        <f t="shared" si="2"/>
        <v>0</v>
      </c>
      <c r="BM30" s="1654">
        <f t="shared" si="2"/>
        <v>0</v>
      </c>
      <c r="BN30" s="1654">
        <f t="shared" si="2"/>
        <v>0</v>
      </c>
      <c r="BO30" s="1654">
        <f t="shared" si="2"/>
        <v>0</v>
      </c>
      <c r="BP30" s="1654">
        <f t="shared" ref="BP30:DB30" si="3">COUNTA(BP7:BP29)</f>
        <v>0</v>
      </c>
      <c r="BQ30" s="1654">
        <f t="shared" si="3"/>
        <v>0</v>
      </c>
      <c r="BR30" s="1654">
        <f t="shared" si="3"/>
        <v>0</v>
      </c>
      <c r="BS30" s="1654">
        <f t="shared" si="3"/>
        <v>0</v>
      </c>
      <c r="BT30" s="1654">
        <f t="shared" si="3"/>
        <v>0</v>
      </c>
      <c r="BU30" s="1654">
        <f t="shared" si="3"/>
        <v>0</v>
      </c>
      <c r="BV30" s="1654">
        <f t="shared" si="3"/>
        <v>0</v>
      </c>
      <c r="BW30" s="1654">
        <f t="shared" si="3"/>
        <v>0</v>
      </c>
      <c r="BX30" s="1654">
        <f t="shared" si="3"/>
        <v>0</v>
      </c>
      <c r="BY30" s="1654">
        <f t="shared" si="3"/>
        <v>0</v>
      </c>
      <c r="BZ30" s="1655">
        <f t="shared" si="3"/>
        <v>0</v>
      </c>
      <c r="CA30" s="1656">
        <f t="shared" si="3"/>
        <v>0</v>
      </c>
      <c r="CB30" s="1657">
        <f t="shared" si="3"/>
        <v>0</v>
      </c>
      <c r="CC30" s="1658">
        <f t="shared" si="3"/>
        <v>0</v>
      </c>
      <c r="CD30" s="1659">
        <f t="shared" si="3"/>
        <v>0</v>
      </c>
      <c r="CE30" s="1660">
        <f t="shared" si="3"/>
        <v>0</v>
      </c>
      <c r="CF30" s="1661">
        <f t="shared" si="3"/>
        <v>0</v>
      </c>
      <c r="CG30" s="1660">
        <f t="shared" si="3"/>
        <v>0</v>
      </c>
      <c r="CH30" s="1661">
        <f t="shared" si="3"/>
        <v>0</v>
      </c>
      <c r="CI30" s="1662">
        <f t="shared" si="3"/>
        <v>0</v>
      </c>
      <c r="CJ30" s="1662">
        <f t="shared" si="3"/>
        <v>0</v>
      </c>
      <c r="CK30" s="1662">
        <f t="shared" si="3"/>
        <v>0</v>
      </c>
      <c r="CL30" s="1662">
        <f t="shared" si="3"/>
        <v>0</v>
      </c>
      <c r="CM30" s="1662">
        <f t="shared" si="3"/>
        <v>0</v>
      </c>
      <c r="CN30" s="1662">
        <f t="shared" si="3"/>
        <v>0</v>
      </c>
      <c r="CO30" s="1662">
        <f t="shared" si="3"/>
        <v>0</v>
      </c>
      <c r="CP30" s="1662">
        <f t="shared" si="3"/>
        <v>0</v>
      </c>
      <c r="CQ30" s="1662">
        <f t="shared" si="3"/>
        <v>0</v>
      </c>
      <c r="CR30" s="1662">
        <f t="shared" si="3"/>
        <v>0</v>
      </c>
      <c r="CS30" s="1662">
        <f t="shared" si="3"/>
        <v>0</v>
      </c>
      <c r="CT30" s="1662">
        <f t="shared" si="3"/>
        <v>0</v>
      </c>
      <c r="CU30" s="1662">
        <f t="shared" si="3"/>
        <v>0</v>
      </c>
      <c r="CV30" s="1662">
        <f t="shared" si="3"/>
        <v>0</v>
      </c>
      <c r="CW30" s="1662">
        <f t="shared" si="3"/>
        <v>0</v>
      </c>
      <c r="CX30" s="1662">
        <f t="shared" si="3"/>
        <v>0</v>
      </c>
      <c r="CY30" s="1662">
        <f t="shared" si="3"/>
        <v>0</v>
      </c>
      <c r="CZ30" s="1663">
        <f t="shared" si="3"/>
        <v>0</v>
      </c>
      <c r="DA30" s="1663">
        <f t="shared" si="3"/>
        <v>0</v>
      </c>
      <c r="DB30" s="1663">
        <f t="shared" si="3"/>
        <v>0</v>
      </c>
      <c r="DC30" s="1664"/>
      <c r="DD30" s="647"/>
      <c r="DE30" s="200">
        <v>0</v>
      </c>
      <c r="DF30" s="200">
        <v>0</v>
      </c>
      <c r="DG30" s="200">
        <v>0</v>
      </c>
      <c r="DH30" s="200">
        <v>0</v>
      </c>
      <c r="DI30" s="200">
        <v>0</v>
      </c>
      <c r="DJ30" s="200">
        <v>0</v>
      </c>
      <c r="DK30" s="200">
        <v>0</v>
      </c>
      <c r="DL30" s="200">
        <v>0</v>
      </c>
    </row>
    <row r="31" spans="1:132">
      <c r="A31" s="1473" t="s">
        <v>66</v>
      </c>
      <c r="B31" s="1665">
        <f>COUNTA(B7:B29)</f>
        <v>23</v>
      </c>
      <c r="C31" s="1473" t="s">
        <v>66</v>
      </c>
      <c r="D31" s="1474" t="s">
        <v>77</v>
      </c>
      <c r="E31" s="1473" t="s">
        <v>66</v>
      </c>
      <c r="F31" s="1474" t="s">
        <v>77</v>
      </c>
      <c r="G31" s="1473" t="s">
        <v>66</v>
      </c>
      <c r="H31" s="1474" t="s">
        <v>77</v>
      </c>
      <c r="I31" s="1473" t="s">
        <v>66</v>
      </c>
      <c r="J31" s="1474" t="s">
        <v>77</v>
      </c>
      <c r="K31" s="1473" t="s">
        <v>66</v>
      </c>
      <c r="L31" s="1474" t="s">
        <v>77</v>
      </c>
      <c r="M31" s="1473" t="s">
        <v>66</v>
      </c>
      <c r="N31" s="1474" t="s">
        <v>77</v>
      </c>
      <c r="O31" s="1473" t="s">
        <v>66</v>
      </c>
      <c r="P31" s="1474" t="s">
        <v>77</v>
      </c>
      <c r="Q31" s="1473" t="s">
        <v>66</v>
      </c>
      <c r="R31" s="1474" t="s">
        <v>77</v>
      </c>
      <c r="S31" s="1473" t="s">
        <v>66</v>
      </c>
      <c r="T31" s="1474" t="s">
        <v>77</v>
      </c>
      <c r="U31" s="1473" t="s">
        <v>66</v>
      </c>
      <c r="V31" s="1474" t="s">
        <v>77</v>
      </c>
      <c r="W31" s="1473" t="s">
        <v>66</v>
      </c>
      <c r="X31" s="1474" t="s">
        <v>77</v>
      </c>
      <c r="Y31" s="1473" t="s">
        <v>66</v>
      </c>
      <c r="Z31" s="1474" t="s">
        <v>77</v>
      </c>
      <c r="AA31" s="1473" t="s">
        <v>66</v>
      </c>
      <c r="AB31" s="1615" t="s">
        <v>77</v>
      </c>
      <c r="AC31" s="1476" t="s">
        <v>66</v>
      </c>
      <c r="AD31" s="1474" t="s">
        <v>77</v>
      </c>
      <c r="AE31" s="1477" t="s">
        <v>66</v>
      </c>
      <c r="AF31" s="1474" t="s">
        <v>77</v>
      </c>
      <c r="AG31" s="1477" t="s">
        <v>66</v>
      </c>
      <c r="AH31" s="1474" t="s">
        <v>77</v>
      </c>
      <c r="AI31" s="1477" t="s">
        <v>66</v>
      </c>
      <c r="AJ31" s="1474" t="s">
        <v>77</v>
      </c>
      <c r="AK31" s="1477" t="s">
        <v>66</v>
      </c>
      <c r="AL31" s="1474" t="s">
        <v>77</v>
      </c>
      <c r="AM31" s="1477" t="s">
        <v>66</v>
      </c>
      <c r="AN31" s="1474" t="s">
        <v>77</v>
      </c>
      <c r="AO31" s="1477" t="s">
        <v>66</v>
      </c>
      <c r="AP31" s="1474" t="s">
        <v>77</v>
      </c>
      <c r="AQ31" s="1477" t="s">
        <v>66</v>
      </c>
      <c r="AR31" s="1474" t="s">
        <v>77</v>
      </c>
      <c r="AS31" s="1477" t="s">
        <v>66</v>
      </c>
      <c r="AT31" s="1474" t="s">
        <v>77</v>
      </c>
      <c r="AU31" s="1477" t="s">
        <v>66</v>
      </c>
      <c r="AV31" s="1474" t="s">
        <v>77</v>
      </c>
      <c r="AW31" s="1477" t="s">
        <v>66</v>
      </c>
      <c r="AX31" s="1474" t="s">
        <v>77</v>
      </c>
      <c r="AY31" s="1477" t="s">
        <v>66</v>
      </c>
      <c r="AZ31" s="1474" t="s">
        <v>77</v>
      </c>
      <c r="BA31" s="1477" t="s">
        <v>66</v>
      </c>
      <c r="BB31" s="1615" t="s">
        <v>77</v>
      </c>
      <c r="BC31" s="1478" t="s">
        <v>66</v>
      </c>
      <c r="BD31" s="1474" t="s">
        <v>77</v>
      </c>
      <c r="BE31" s="1479" t="s">
        <v>66</v>
      </c>
      <c r="BF31" s="1474" t="s">
        <v>77</v>
      </c>
      <c r="BG31" s="1479" t="s">
        <v>66</v>
      </c>
      <c r="BH31" s="1474" t="s">
        <v>77</v>
      </c>
      <c r="BI31" s="1479" t="s">
        <v>66</v>
      </c>
      <c r="BJ31" s="1474" t="s">
        <v>77</v>
      </c>
      <c r="BK31" s="1479" t="s">
        <v>66</v>
      </c>
      <c r="BL31" s="1474" t="s">
        <v>77</v>
      </c>
      <c r="BM31" s="1479" t="s">
        <v>66</v>
      </c>
      <c r="BN31" s="1474" t="s">
        <v>77</v>
      </c>
      <c r="BO31" s="1479" t="s">
        <v>66</v>
      </c>
      <c r="BP31" s="1474" t="s">
        <v>77</v>
      </c>
      <c r="BQ31" s="1479" t="s">
        <v>66</v>
      </c>
      <c r="BR31" s="1474" t="s">
        <v>77</v>
      </c>
      <c r="BS31" s="1479" t="s">
        <v>66</v>
      </c>
      <c r="BT31" s="1474" t="s">
        <v>77</v>
      </c>
      <c r="BU31" s="1479" t="s">
        <v>66</v>
      </c>
      <c r="BV31" s="1474" t="s">
        <v>77</v>
      </c>
      <c r="BW31" s="1479" t="s">
        <v>66</v>
      </c>
      <c r="BX31" s="1474" t="s">
        <v>77</v>
      </c>
      <c r="BY31" s="1479" t="s">
        <v>66</v>
      </c>
      <c r="BZ31" s="1474" t="s">
        <v>77</v>
      </c>
      <c r="CA31" s="1479" t="s">
        <v>66</v>
      </c>
      <c r="CB31" s="1615" t="s">
        <v>77</v>
      </c>
      <c r="CC31" s="1616" t="s">
        <v>66</v>
      </c>
      <c r="CD31" s="1474" t="s">
        <v>77</v>
      </c>
      <c r="CE31" s="1481" t="s">
        <v>66</v>
      </c>
      <c r="CF31" s="1474" t="s">
        <v>77</v>
      </c>
      <c r="CG31" s="1481" t="s">
        <v>66</v>
      </c>
      <c r="CH31" s="1474" t="s">
        <v>77</v>
      </c>
      <c r="CI31" s="1481" t="s">
        <v>66</v>
      </c>
      <c r="CJ31" s="1474" t="s">
        <v>77</v>
      </c>
      <c r="CK31" s="1481" t="s">
        <v>66</v>
      </c>
      <c r="CL31" s="1474" t="s">
        <v>77</v>
      </c>
      <c r="CM31" s="1481" t="s">
        <v>66</v>
      </c>
      <c r="CN31" s="1474" t="s">
        <v>77</v>
      </c>
      <c r="CO31" s="1481" t="s">
        <v>66</v>
      </c>
      <c r="CP31" s="1474" t="s">
        <v>77</v>
      </c>
      <c r="CQ31" s="1481" t="s">
        <v>66</v>
      </c>
      <c r="CR31" s="1474" t="s">
        <v>77</v>
      </c>
      <c r="CS31" s="1481" t="s">
        <v>66</v>
      </c>
      <c r="CT31" s="1474" t="s">
        <v>77</v>
      </c>
      <c r="CU31" s="1481" t="s">
        <v>66</v>
      </c>
      <c r="CV31" s="1474" t="s">
        <v>77</v>
      </c>
      <c r="CW31" s="1481" t="s">
        <v>66</v>
      </c>
      <c r="CX31" s="1474" t="s">
        <v>77</v>
      </c>
      <c r="CY31" s="1481" t="s">
        <v>66</v>
      </c>
      <c r="CZ31" s="1474" t="s">
        <v>77</v>
      </c>
      <c r="DA31" s="1481" t="s">
        <v>66</v>
      </c>
      <c r="DB31" s="1474" t="s">
        <v>77</v>
      </c>
      <c r="DC31" s="1617"/>
      <c r="DD31" s="1666"/>
      <c r="DE31" s="200">
        <v>0</v>
      </c>
      <c r="DF31" s="200">
        <v>0</v>
      </c>
      <c r="DG31" s="200">
        <v>0</v>
      </c>
      <c r="DH31" s="200">
        <v>0</v>
      </c>
      <c r="DI31" s="200">
        <v>0</v>
      </c>
      <c r="DJ31" s="200">
        <v>0</v>
      </c>
      <c r="DK31" s="200">
        <v>0</v>
      </c>
      <c r="DL31" s="200">
        <v>0</v>
      </c>
    </row>
    <row r="32" spans="1:132" ht="22.5" customHeight="1">
      <c r="B32" s="1667" t="s">
        <v>74</v>
      </c>
      <c r="C32" s="1668"/>
      <c r="D32" s="1668"/>
      <c r="E32" s="1668"/>
      <c r="F32" s="1668"/>
      <c r="G32" s="1668"/>
      <c r="H32" s="1668"/>
      <c r="I32" s="1668"/>
      <c r="J32" s="1668"/>
      <c r="K32" s="1668"/>
      <c r="L32" s="1668"/>
      <c r="M32" s="1668"/>
      <c r="N32" s="1668"/>
      <c r="O32" s="1668"/>
      <c r="P32" s="1668"/>
      <c r="Q32" s="1669"/>
      <c r="R32" s="1669"/>
      <c r="S32" s="1670"/>
      <c r="T32" s="1670"/>
      <c r="U32" s="1670"/>
      <c r="V32" s="1670"/>
      <c r="W32" s="1670"/>
      <c r="X32" s="1670"/>
      <c r="Y32" s="1670"/>
      <c r="Z32" s="1670"/>
      <c r="AA32" s="1670"/>
      <c r="AB32" s="1670"/>
      <c r="AC32" s="1668"/>
      <c r="AD32" s="1668"/>
      <c r="AE32" s="1668"/>
      <c r="AF32" s="1668"/>
      <c r="AG32" s="1668"/>
      <c r="AH32" s="1668"/>
      <c r="AI32" s="1668"/>
      <c r="AJ32" s="1668"/>
      <c r="AK32" s="1668"/>
      <c r="AL32" s="1668"/>
      <c r="AM32" s="1668"/>
      <c r="AN32" s="1668"/>
      <c r="AO32" s="1668"/>
      <c r="AP32" s="1668"/>
      <c r="AQ32" s="1669"/>
      <c r="AR32" s="1669"/>
      <c r="AS32" s="1670"/>
      <c r="AT32" s="1670"/>
      <c r="AU32" s="1670"/>
      <c r="AV32" s="1670"/>
      <c r="AW32" s="1670"/>
      <c r="AX32" s="1670"/>
      <c r="AY32" s="1670"/>
      <c r="AZ32" s="1670"/>
      <c r="BA32" s="1670"/>
      <c r="BB32" s="1670"/>
      <c r="BC32" s="1668"/>
      <c r="BD32" s="1668"/>
      <c r="BE32" s="1668"/>
      <c r="BF32" s="1668"/>
      <c r="BG32" s="1668"/>
      <c r="BH32" s="1668"/>
      <c r="BI32" s="1668"/>
      <c r="BJ32" s="1668"/>
      <c r="BK32" s="1668"/>
      <c r="BL32" s="1668"/>
      <c r="BM32" s="1668"/>
      <c r="BN32" s="1668"/>
      <c r="BO32" s="1668"/>
      <c r="BP32" s="1668"/>
      <c r="BQ32" s="1669"/>
      <c r="BR32" s="1669"/>
      <c r="BS32" s="1670"/>
      <c r="BT32" s="1670"/>
      <c r="BU32" s="1670"/>
      <c r="BV32" s="1670"/>
      <c r="BW32" s="1670"/>
      <c r="BX32" s="1670"/>
      <c r="BY32" s="1670"/>
      <c r="BZ32" s="1670"/>
      <c r="CA32" s="1670"/>
      <c r="CB32" s="1670"/>
      <c r="CC32" s="1668"/>
      <c r="CD32" s="1668"/>
      <c r="CE32" s="1668"/>
      <c r="CF32" s="1668"/>
      <c r="CG32" s="1668"/>
      <c r="CH32" s="1668"/>
      <c r="CI32" s="1668"/>
      <c r="CJ32" s="1668"/>
      <c r="CK32" s="1668"/>
      <c r="CL32" s="1668"/>
      <c r="CM32" s="1668"/>
      <c r="CN32" s="1668"/>
      <c r="CO32" s="1668"/>
      <c r="CP32" s="1668"/>
      <c r="CQ32" s="1669"/>
      <c r="CR32" s="1669"/>
      <c r="CS32" s="1670"/>
      <c r="CT32" s="1670"/>
      <c r="CU32" s="1670"/>
      <c r="CV32" s="1670"/>
      <c r="CW32" s="1670"/>
      <c r="CX32" s="1670"/>
      <c r="CY32" s="1671"/>
      <c r="CZ32" s="1672" t="s">
        <v>193</v>
      </c>
      <c r="DA32" s="4060">
        <f>SUM(DC7:DC29)</f>
        <v>8</v>
      </c>
      <c r="DB32" s="4060"/>
      <c r="DC32" s="4060"/>
      <c r="DD32" s="1673"/>
      <c r="DE32" s="200">
        <v>0</v>
      </c>
      <c r="DF32" s="200">
        <v>0</v>
      </c>
      <c r="DG32" s="200">
        <v>0</v>
      </c>
      <c r="DH32" s="200">
        <v>0</v>
      </c>
      <c r="DI32" s="200">
        <v>0</v>
      </c>
      <c r="DJ32" s="200">
        <v>0</v>
      </c>
      <c r="DK32" s="200">
        <v>0</v>
      </c>
      <c r="DL32" s="200">
        <v>0</v>
      </c>
    </row>
    <row r="33" spans="2:116" ht="18.75" customHeight="1">
      <c r="B33" s="712"/>
      <c r="C33" s="713"/>
      <c r="D33" s="713"/>
      <c r="E33" s="713"/>
      <c r="F33" s="713"/>
      <c r="G33" s="713"/>
      <c r="H33" s="713"/>
      <c r="I33" s="713"/>
      <c r="J33" s="713"/>
      <c r="K33" s="713"/>
      <c r="L33" s="713"/>
      <c r="M33" s="713"/>
      <c r="N33" s="713"/>
      <c r="O33" s="713"/>
      <c r="P33" s="713"/>
      <c r="Q33" s="714"/>
      <c r="R33" s="714"/>
      <c r="S33" s="715"/>
      <c r="T33" s="715"/>
      <c r="U33" s="715"/>
      <c r="V33" s="1874" t="s">
        <v>1274</v>
      </c>
      <c r="W33" s="1674" t="s">
        <v>1256</v>
      </c>
      <c r="X33" s="715"/>
      <c r="Y33" s="715"/>
      <c r="Z33" s="715"/>
      <c r="AA33" s="715"/>
      <c r="AB33" s="715"/>
      <c r="AC33" s="713"/>
      <c r="AD33" s="713"/>
      <c r="AE33" s="713"/>
      <c r="AF33" s="713"/>
      <c r="AG33" s="713"/>
      <c r="AH33" s="713"/>
      <c r="AI33" s="713"/>
      <c r="AJ33" s="713"/>
      <c r="AK33" s="713"/>
      <c r="AL33" s="713"/>
      <c r="AM33" s="713"/>
      <c r="AN33" s="713"/>
      <c r="AO33" s="713"/>
      <c r="AP33" s="713"/>
      <c r="AQ33" s="714"/>
      <c r="AR33" s="714"/>
      <c r="AS33" s="715"/>
      <c r="AT33" s="715"/>
      <c r="AU33" s="715"/>
      <c r="AV33" s="715"/>
      <c r="AW33" s="715"/>
      <c r="AX33" s="715"/>
      <c r="AY33" s="715"/>
      <c r="AZ33" s="715"/>
      <c r="BA33" s="715"/>
      <c r="BB33" s="715"/>
      <c r="BC33" s="1874" t="s">
        <v>1274</v>
      </c>
      <c r="BD33" s="1674" t="s">
        <v>1257</v>
      </c>
      <c r="BE33" s="713"/>
      <c r="BF33" s="713"/>
      <c r="BG33" s="713"/>
      <c r="BH33" s="713"/>
      <c r="BI33" s="713"/>
      <c r="BJ33" s="713"/>
      <c r="BK33" s="713"/>
      <c r="BL33" s="713"/>
      <c r="BM33" s="713"/>
      <c r="BN33" s="713"/>
      <c r="BO33" s="713"/>
      <c r="BP33" s="713"/>
      <c r="BQ33" s="714"/>
      <c r="BR33" s="714"/>
      <c r="BS33" s="715"/>
      <c r="BT33" s="715"/>
      <c r="BU33" s="715"/>
      <c r="BV33" s="715"/>
      <c r="BW33" s="715"/>
      <c r="BX33" s="715"/>
      <c r="BY33" s="715"/>
      <c r="BZ33" s="715"/>
      <c r="CA33" s="715"/>
      <c r="CB33" s="715"/>
      <c r="CC33" s="713"/>
      <c r="CD33" s="713"/>
      <c r="CE33" s="713"/>
      <c r="CF33" s="713"/>
      <c r="CG33" s="713"/>
      <c r="CH33" s="713"/>
      <c r="CI33" s="713"/>
      <c r="CJ33" s="713"/>
      <c r="CK33" s="713"/>
      <c r="CL33" s="713"/>
      <c r="CM33" s="713"/>
      <c r="CN33" s="713"/>
      <c r="CO33" s="713"/>
      <c r="CP33" s="713"/>
      <c r="CQ33" s="714"/>
      <c r="CR33" s="714"/>
      <c r="CS33" s="715"/>
      <c r="CT33" s="715"/>
      <c r="CU33" s="715"/>
      <c r="CV33" s="715"/>
      <c r="CW33" s="715"/>
      <c r="CX33" s="715"/>
      <c r="CY33" s="715"/>
      <c r="CZ33" s="715"/>
      <c r="DA33" s="716"/>
      <c r="DB33" s="716"/>
      <c r="DC33" s="716"/>
      <c r="DD33" s="717"/>
      <c r="DE33" s="200">
        <v>0</v>
      </c>
      <c r="DF33" s="200">
        <v>0</v>
      </c>
      <c r="DG33" s="200">
        <v>0</v>
      </c>
      <c r="DH33" s="200">
        <v>0</v>
      </c>
      <c r="DI33" s="200">
        <v>0</v>
      </c>
      <c r="DJ33" s="200">
        <v>0</v>
      </c>
      <c r="DK33" s="200">
        <v>0</v>
      </c>
      <c r="DL33" s="200">
        <v>0</v>
      </c>
    </row>
    <row r="34" spans="2:116" ht="15.75" customHeight="1">
      <c r="B34" s="718"/>
      <c r="C34" s="4054" t="s">
        <v>1258</v>
      </c>
      <c r="D34" s="4055"/>
      <c r="E34" s="4055"/>
      <c r="F34" s="4055"/>
      <c r="G34" s="4055"/>
      <c r="H34" s="4055"/>
      <c r="I34" s="4055"/>
      <c r="J34" s="4055"/>
      <c r="K34" s="4055"/>
      <c r="L34" s="4055"/>
      <c r="M34" s="1675"/>
      <c r="N34" s="716"/>
      <c r="O34" s="716"/>
      <c r="P34" s="716"/>
      <c r="Q34" s="716"/>
      <c r="R34" s="716"/>
      <c r="S34" s="716"/>
      <c r="T34" s="716"/>
      <c r="U34" s="716"/>
      <c r="V34" s="1676" t="s">
        <v>53</v>
      </c>
      <c r="W34" s="1632" t="s">
        <v>52</v>
      </c>
      <c r="X34" s="4056">
        <f>COUNTIF(C7:DB29,W34)</f>
        <v>1</v>
      </c>
      <c r="Y34" s="4057"/>
      <c r="Z34" s="1215"/>
      <c r="AA34" s="716"/>
      <c r="AB34" s="716"/>
      <c r="AC34" s="716"/>
      <c r="AD34" s="716"/>
      <c r="AE34" s="716"/>
      <c r="AF34" s="4054" t="s">
        <v>1259</v>
      </c>
      <c r="AG34" s="4055"/>
      <c r="AH34" s="4055"/>
      <c r="AI34" s="4055"/>
      <c r="AJ34" s="4055"/>
      <c r="AK34" s="4055"/>
      <c r="AL34" s="4055"/>
      <c r="AM34" s="4055"/>
      <c r="AN34" s="4055"/>
      <c r="AO34" s="4055"/>
      <c r="AP34" s="1583" t="s">
        <v>1260</v>
      </c>
      <c r="AQ34" s="716"/>
      <c r="AR34" s="716"/>
      <c r="AS34" s="1675"/>
      <c r="AT34" s="1675"/>
      <c r="AU34" s="1675"/>
      <c r="AV34" s="1675"/>
      <c r="AW34" s="1675"/>
      <c r="AX34" s="1675"/>
      <c r="AY34" s="1675"/>
      <c r="AZ34" s="1675"/>
      <c r="BA34" s="1675"/>
      <c r="BB34" s="1215" t="s">
        <v>190</v>
      </c>
      <c r="BC34" s="1215"/>
      <c r="BD34" s="1585" t="s">
        <v>75</v>
      </c>
      <c r="BE34" s="4056">
        <f>COUNTIF(C7:DB29,BD34)</f>
        <v>1</v>
      </c>
      <c r="BF34" s="4057"/>
      <c r="BG34" s="1675"/>
      <c r="BH34" s="1675"/>
      <c r="BI34" s="719" t="s">
        <v>1261</v>
      </c>
      <c r="BJ34" s="1675"/>
      <c r="BK34" s="1675"/>
      <c r="BL34" s="1678"/>
      <c r="BM34" s="1581"/>
      <c r="BN34" s="1581"/>
      <c r="BO34" s="1581"/>
      <c r="BP34" s="1581"/>
      <c r="BQ34" s="1581"/>
      <c r="BR34" s="1581"/>
      <c r="BS34" s="1581"/>
      <c r="BT34" s="1581"/>
      <c r="BU34" s="1581"/>
      <c r="BV34" s="1581"/>
      <c r="BW34" s="1581"/>
      <c r="BX34" s="1581"/>
      <c r="BY34" s="1581"/>
      <c r="BZ34" s="1581"/>
      <c r="CA34" s="1581"/>
      <c r="CB34" s="1581"/>
      <c r="CC34" s="1581"/>
      <c r="CD34" s="1581"/>
      <c r="CE34" s="1581"/>
      <c r="CF34" s="1581"/>
      <c r="CG34" s="1581"/>
      <c r="CH34" s="1581"/>
      <c r="CI34" s="1581"/>
      <c r="CJ34" s="1581"/>
      <c r="CK34" s="1581"/>
      <c r="CL34" s="1581"/>
      <c r="CM34" s="1581"/>
      <c r="CN34" s="1581"/>
      <c r="CO34" s="1581"/>
      <c r="CP34" s="1581"/>
      <c r="CQ34" s="1581"/>
      <c r="CR34" s="1581"/>
      <c r="CS34" s="1581"/>
      <c r="CT34" s="1581"/>
      <c r="CU34" s="1581"/>
      <c r="CV34" s="1581"/>
      <c r="CW34" s="716"/>
      <c r="CX34" s="716"/>
      <c r="CY34" s="716"/>
      <c r="CZ34" s="716"/>
      <c r="DA34" s="716"/>
      <c r="DB34" s="716"/>
      <c r="DC34" s="716"/>
      <c r="DD34" s="717"/>
      <c r="DE34" s="200">
        <v>0</v>
      </c>
      <c r="DF34" s="200">
        <v>0</v>
      </c>
      <c r="DG34" s="200">
        <v>0</v>
      </c>
      <c r="DH34" s="200">
        <v>0</v>
      </c>
      <c r="DI34" s="200">
        <v>0</v>
      </c>
      <c r="DJ34" s="200">
        <v>0</v>
      </c>
      <c r="DK34" s="200">
        <v>0</v>
      </c>
      <c r="DL34" s="200">
        <v>0</v>
      </c>
    </row>
    <row r="35" spans="2:116" ht="9.9499999999999993" customHeight="1">
      <c r="B35" s="718"/>
      <c r="C35" s="4054"/>
      <c r="D35" s="4055"/>
      <c r="E35" s="4055"/>
      <c r="F35" s="4055"/>
      <c r="G35" s="4055"/>
      <c r="H35" s="4055"/>
      <c r="I35" s="4055"/>
      <c r="J35" s="4055"/>
      <c r="K35" s="4055"/>
      <c r="L35" s="4055"/>
      <c r="M35" s="1675"/>
      <c r="N35" s="716"/>
      <c r="O35" s="716"/>
      <c r="P35" s="716"/>
      <c r="Q35" s="716"/>
      <c r="R35" s="716"/>
      <c r="S35" s="716"/>
      <c r="T35" s="716"/>
      <c r="U35" s="716"/>
      <c r="V35" s="1676"/>
      <c r="W35" s="1674"/>
      <c r="X35" s="1215"/>
      <c r="Z35" s="1215"/>
      <c r="AA35" s="716"/>
      <c r="AB35" s="716"/>
      <c r="AC35" s="716"/>
      <c r="AD35" s="716"/>
      <c r="AE35" s="716"/>
      <c r="AF35" s="4054"/>
      <c r="AG35" s="4055"/>
      <c r="AH35" s="4055"/>
      <c r="AI35" s="4055"/>
      <c r="AJ35" s="4055"/>
      <c r="AK35" s="4055"/>
      <c r="AL35" s="4055"/>
      <c r="AM35" s="4055"/>
      <c r="AN35" s="4055"/>
      <c r="AO35" s="4055"/>
      <c r="AP35" s="1583"/>
      <c r="AQ35" s="716"/>
      <c r="AR35" s="716"/>
      <c r="AS35" s="1675"/>
      <c r="AT35" s="1675"/>
      <c r="AU35" s="1675"/>
      <c r="AV35" s="1675"/>
      <c r="AW35" s="1675"/>
      <c r="AX35" s="1675"/>
      <c r="AY35" s="1675"/>
      <c r="AZ35" s="1675"/>
      <c r="BA35" s="1675"/>
      <c r="BB35" s="1215"/>
      <c r="BC35" s="1215"/>
      <c r="BD35" s="1679"/>
      <c r="BE35" s="1215"/>
      <c r="BG35" s="1675"/>
      <c r="BH35" s="1675"/>
      <c r="BI35" s="719" t="s">
        <v>1262</v>
      </c>
      <c r="BJ35" s="1675"/>
      <c r="BK35" s="1675"/>
      <c r="BL35" s="1678"/>
      <c r="BM35" s="1581"/>
      <c r="BN35" s="1581"/>
      <c r="BO35" s="1581"/>
      <c r="BP35" s="1581"/>
      <c r="BQ35" s="1581"/>
      <c r="BR35" s="1581"/>
      <c r="BS35" s="1581"/>
      <c r="BT35" s="1581"/>
      <c r="BU35" s="1581"/>
      <c r="BV35" s="1581"/>
      <c r="BW35" s="1581"/>
      <c r="BX35" s="1581"/>
      <c r="BY35" s="1581"/>
      <c r="BZ35" s="1581"/>
      <c r="CA35" s="1581"/>
      <c r="CB35" s="1581"/>
      <c r="CC35" s="1581"/>
      <c r="CD35" s="1581"/>
      <c r="CE35" s="1581"/>
      <c r="CF35" s="1581"/>
      <c r="CG35" s="1581"/>
      <c r="CH35" s="1581"/>
      <c r="CI35" s="1581"/>
      <c r="CJ35" s="1581"/>
      <c r="CK35" s="1581"/>
      <c r="CL35" s="1581"/>
      <c r="CM35" s="1581"/>
      <c r="CN35" s="1581"/>
      <c r="CO35" s="1581"/>
      <c r="CP35" s="1581"/>
      <c r="CQ35" s="1581"/>
      <c r="CR35" s="1581"/>
      <c r="CS35" s="1581"/>
      <c r="CT35" s="1581"/>
      <c r="CU35" s="1581"/>
      <c r="CV35" s="1581"/>
      <c r="CW35" s="716"/>
      <c r="CX35" s="716"/>
      <c r="CY35" s="716"/>
      <c r="CZ35" s="716"/>
      <c r="DA35" s="716"/>
      <c r="DB35" s="716"/>
      <c r="DC35" s="716"/>
      <c r="DD35" s="717"/>
      <c r="DE35" s="200">
        <v>0</v>
      </c>
      <c r="DF35" s="200">
        <v>0</v>
      </c>
      <c r="DG35" s="200">
        <v>0</v>
      </c>
      <c r="DH35" s="200">
        <v>0</v>
      </c>
      <c r="DI35" s="200">
        <v>0</v>
      </c>
      <c r="DJ35" s="200">
        <v>0</v>
      </c>
      <c r="DK35" s="200">
        <v>0</v>
      </c>
      <c r="DL35" s="200">
        <v>0</v>
      </c>
    </row>
    <row r="36" spans="2:116" ht="18" customHeight="1">
      <c r="B36" s="718"/>
      <c r="C36" s="4054"/>
      <c r="D36" s="4055"/>
      <c r="E36" s="4055"/>
      <c r="F36" s="4055"/>
      <c r="G36" s="4055"/>
      <c r="H36" s="4055"/>
      <c r="I36" s="4055"/>
      <c r="J36" s="4055"/>
      <c r="K36" s="4055"/>
      <c r="L36" s="4055"/>
      <c r="M36" s="1675"/>
      <c r="N36" s="716"/>
      <c r="O36" s="716"/>
      <c r="P36" s="716"/>
      <c r="Q36" s="716"/>
      <c r="R36" s="716"/>
      <c r="S36" s="716"/>
      <c r="T36" s="716"/>
      <c r="U36" s="716"/>
      <c r="V36" s="1676" t="s">
        <v>59</v>
      </c>
      <c r="W36" s="1680">
        <v>2</v>
      </c>
      <c r="X36" s="4058">
        <f>COUNTIF(C7:DB29,W36)</f>
        <v>0</v>
      </c>
      <c r="Y36" s="4057"/>
      <c r="Z36" s="1215"/>
      <c r="AA36" s="716"/>
      <c r="AB36" s="716"/>
      <c r="AC36" s="716"/>
      <c r="AD36" s="716"/>
      <c r="AE36" s="716"/>
      <c r="AF36" s="4054"/>
      <c r="AG36" s="4055"/>
      <c r="AH36" s="4055"/>
      <c r="AI36" s="4055"/>
      <c r="AJ36" s="4055"/>
      <c r="AK36" s="4055"/>
      <c r="AL36" s="4055"/>
      <c r="AM36" s="4055"/>
      <c r="AN36" s="4055"/>
      <c r="AO36" s="4055"/>
      <c r="AP36" s="1583" t="s">
        <v>1263</v>
      </c>
      <c r="AQ36" s="716"/>
      <c r="AR36" s="716"/>
      <c r="AS36" s="1675"/>
      <c r="AT36" s="1675"/>
      <c r="AU36" s="1675"/>
      <c r="AV36" s="1675"/>
      <c r="AW36" s="1675"/>
      <c r="AX36" s="1675"/>
      <c r="AY36" s="1675"/>
      <c r="AZ36" s="1675"/>
      <c r="BA36" s="1675"/>
      <c r="BB36" s="1215" t="s">
        <v>190</v>
      </c>
      <c r="BC36" s="1215"/>
      <c r="BD36" s="1585" t="s">
        <v>67</v>
      </c>
      <c r="BE36" s="4056">
        <f>COUNTIF(C7:DB29,BD36)</f>
        <v>1</v>
      </c>
      <c r="BF36" s="4057"/>
      <c r="BG36" s="1675"/>
      <c r="BH36" s="1675"/>
      <c r="BI36" s="719" t="s">
        <v>189</v>
      </c>
      <c r="BJ36" s="1675"/>
      <c r="BK36" s="1675"/>
      <c r="BL36" s="1678"/>
      <c r="BM36" s="1581"/>
      <c r="BN36" s="1581"/>
      <c r="BO36" s="1581"/>
      <c r="BP36" s="1581"/>
      <c r="BQ36" s="1581"/>
      <c r="BR36" s="1581"/>
      <c r="BS36" s="1581"/>
      <c r="BT36" s="1581"/>
      <c r="BU36" s="1581"/>
      <c r="BV36" s="1581"/>
      <c r="BW36" s="1581"/>
      <c r="BX36" s="1581"/>
      <c r="BY36" s="1581"/>
      <c r="BZ36" s="1581"/>
      <c r="CA36" s="1581"/>
      <c r="CB36" s="1581"/>
      <c r="CC36" s="1581"/>
      <c r="CD36" s="1581"/>
      <c r="CE36" s="1581"/>
      <c r="CF36" s="1581"/>
      <c r="CG36" s="1581"/>
      <c r="CH36" s="1581"/>
      <c r="CI36" s="1581"/>
      <c r="CJ36" s="1581"/>
      <c r="CK36" s="1581"/>
      <c r="CL36" s="1581"/>
      <c r="CM36" s="1581"/>
      <c r="CN36" s="1581"/>
      <c r="CO36" s="1581"/>
      <c r="CP36" s="1581"/>
      <c r="CQ36" s="1581"/>
      <c r="CR36" s="1581"/>
      <c r="CS36" s="1581"/>
      <c r="CT36" s="1581"/>
      <c r="CU36" s="1581"/>
      <c r="CV36" s="1581"/>
      <c r="CW36" s="716"/>
      <c r="CX36" s="716"/>
      <c r="CY36" s="716"/>
      <c r="CZ36" s="716"/>
      <c r="DA36" s="716"/>
      <c r="DB36" s="716"/>
      <c r="DC36" s="716"/>
      <c r="DD36" s="717"/>
      <c r="DE36" s="200">
        <v>0</v>
      </c>
      <c r="DF36" s="200">
        <v>0</v>
      </c>
      <c r="DG36" s="200">
        <v>0</v>
      </c>
      <c r="DH36" s="200">
        <v>0</v>
      </c>
      <c r="DI36" s="200">
        <v>0</v>
      </c>
      <c r="DJ36" s="200">
        <v>0</v>
      </c>
      <c r="DK36" s="200">
        <v>0</v>
      </c>
      <c r="DL36" s="200">
        <v>0</v>
      </c>
    </row>
    <row r="37" spans="2:116" ht="9.9499999999999993" customHeight="1">
      <c r="B37" s="718"/>
      <c r="C37" s="4054"/>
      <c r="D37" s="4055"/>
      <c r="E37" s="4055"/>
      <c r="F37" s="4055"/>
      <c r="G37" s="4055"/>
      <c r="H37" s="4055"/>
      <c r="I37" s="4055"/>
      <c r="J37" s="4055"/>
      <c r="K37" s="4055"/>
      <c r="L37" s="4055"/>
      <c r="M37" s="1675"/>
      <c r="N37" s="716"/>
      <c r="O37" s="716"/>
      <c r="P37" s="716"/>
      <c r="Q37" s="716"/>
      <c r="R37" s="716"/>
      <c r="S37" s="716"/>
      <c r="T37" s="716"/>
      <c r="U37" s="716"/>
      <c r="V37" s="1676"/>
      <c r="W37" s="1681"/>
      <c r="X37" s="1215"/>
      <c r="Z37" s="1215"/>
      <c r="AA37" s="716"/>
      <c r="AB37" s="716"/>
      <c r="AC37" s="716"/>
      <c r="AD37" s="716"/>
      <c r="AE37" s="716"/>
      <c r="AF37" s="4054"/>
      <c r="AG37" s="4055"/>
      <c r="AH37" s="4055"/>
      <c r="AI37" s="4055"/>
      <c r="AJ37" s="4055"/>
      <c r="AK37" s="4055"/>
      <c r="AL37" s="4055"/>
      <c r="AM37" s="4055"/>
      <c r="AN37" s="4055"/>
      <c r="AO37" s="4055"/>
      <c r="AP37" s="1583"/>
      <c r="AQ37" s="716"/>
      <c r="AR37" s="716"/>
      <c r="AS37" s="1675"/>
      <c r="AT37" s="1675"/>
      <c r="AU37" s="1675"/>
      <c r="AV37" s="1675"/>
      <c r="AW37" s="1675"/>
      <c r="AX37" s="1675"/>
      <c r="AY37" s="1675"/>
      <c r="AZ37" s="1675"/>
      <c r="BA37" s="1675"/>
      <c r="BB37" s="1215"/>
      <c r="BC37" s="1215"/>
      <c r="BD37" s="1679"/>
      <c r="BE37" s="1215"/>
      <c r="BG37" s="1675"/>
      <c r="BH37" s="1675"/>
      <c r="BI37" s="1675"/>
      <c r="BJ37" s="1675"/>
      <c r="BK37" s="1675"/>
      <c r="BL37" s="1678"/>
      <c r="BM37" s="1581"/>
      <c r="BN37" s="1581"/>
      <c r="BO37" s="1581"/>
      <c r="BP37" s="1581"/>
      <c r="BQ37" s="1581"/>
      <c r="BR37" s="1581"/>
      <c r="BS37" s="1581"/>
      <c r="BT37" s="1581"/>
      <c r="BU37" s="1581"/>
      <c r="BV37" s="1581"/>
      <c r="BW37" s="1581"/>
      <c r="BX37" s="1581"/>
      <c r="BY37" s="1581"/>
      <c r="BZ37" s="1581"/>
      <c r="CA37" s="1581"/>
      <c r="CB37" s="1581"/>
      <c r="CC37" s="1581"/>
      <c r="CD37" s="1581"/>
      <c r="CE37" s="1581"/>
      <c r="CF37" s="1581"/>
      <c r="CG37" s="1581"/>
      <c r="CH37" s="1581"/>
      <c r="CI37" s="1581"/>
      <c r="CJ37" s="1581"/>
      <c r="CK37" s="1581"/>
      <c r="CL37" s="1581"/>
      <c r="CM37" s="1581"/>
      <c r="CN37" s="1581"/>
      <c r="CO37" s="1581"/>
      <c r="CP37" s="1581"/>
      <c r="CQ37" s="1581"/>
      <c r="CR37" s="1581"/>
      <c r="CS37" s="1581"/>
      <c r="CT37" s="1581"/>
      <c r="CU37" s="1581"/>
      <c r="CV37" s="1581"/>
      <c r="CW37" s="716"/>
      <c r="CX37" s="716"/>
      <c r="CY37" s="716"/>
      <c r="CZ37" s="716"/>
      <c r="DA37" s="716"/>
      <c r="DB37" s="716"/>
      <c r="DC37" s="716"/>
      <c r="DD37" s="717"/>
      <c r="DE37" s="200">
        <v>0</v>
      </c>
      <c r="DF37" s="200">
        <v>0</v>
      </c>
      <c r="DG37" s="200">
        <v>0</v>
      </c>
      <c r="DH37" s="200">
        <v>0</v>
      </c>
      <c r="DI37" s="200">
        <v>0</v>
      </c>
      <c r="DJ37" s="200">
        <v>0</v>
      </c>
      <c r="DK37" s="200">
        <v>0</v>
      </c>
      <c r="DL37" s="200">
        <v>0</v>
      </c>
    </row>
    <row r="38" spans="2:116" ht="18" customHeight="1">
      <c r="B38" s="718"/>
      <c r="C38" s="4054"/>
      <c r="D38" s="4055"/>
      <c r="E38" s="4055"/>
      <c r="F38" s="4055"/>
      <c r="G38" s="4055"/>
      <c r="H38" s="4055"/>
      <c r="I38" s="4055"/>
      <c r="J38" s="4055"/>
      <c r="K38" s="4055"/>
      <c r="L38" s="4055"/>
      <c r="M38" s="1675"/>
      <c r="N38" s="716"/>
      <c r="O38" s="716"/>
      <c r="P38" s="716"/>
      <c r="Q38" s="716"/>
      <c r="R38" s="716"/>
      <c r="S38" s="716"/>
      <c r="T38" s="716"/>
      <c r="U38" s="716"/>
      <c r="V38" s="1676" t="s">
        <v>64</v>
      </c>
      <c r="W38" s="1682" t="s">
        <v>76</v>
      </c>
      <c r="X38" s="4058">
        <f>COUNTIF(C7:DB29,W38)</f>
        <v>1</v>
      </c>
      <c r="Y38" s="4057"/>
      <c r="Z38" s="1215"/>
      <c r="AA38" s="716"/>
      <c r="AB38" s="716"/>
      <c r="AC38" s="716"/>
      <c r="AD38" s="716"/>
      <c r="AE38" s="716"/>
      <c r="AF38" s="4054"/>
      <c r="AG38" s="4055"/>
      <c r="AH38" s="4055"/>
      <c r="AI38" s="4055"/>
      <c r="AJ38" s="4055"/>
      <c r="AK38" s="4055"/>
      <c r="AL38" s="4055"/>
      <c r="AM38" s="4055"/>
      <c r="AN38" s="4055"/>
      <c r="AO38" s="4055"/>
      <c r="AP38" s="1583" t="s">
        <v>1264</v>
      </c>
      <c r="AQ38" s="716"/>
      <c r="AR38" s="716"/>
      <c r="AS38" s="1675"/>
      <c r="AT38" s="1675"/>
      <c r="AU38" s="1675"/>
      <c r="AV38" s="1675"/>
      <c r="AW38" s="1675"/>
      <c r="AX38" s="1675"/>
      <c r="AY38" s="1675"/>
      <c r="AZ38" s="1675"/>
      <c r="BA38" s="1675"/>
      <c r="BB38" s="1215" t="s">
        <v>190</v>
      </c>
      <c r="BC38" s="1215"/>
      <c r="BD38" s="1585" t="s">
        <v>77</v>
      </c>
      <c r="BE38" s="4056">
        <f>COUNTIF(C7:DB29,BD38)</f>
        <v>0</v>
      </c>
      <c r="BF38" s="4057"/>
      <c r="BG38" s="1675"/>
      <c r="BH38" s="1675"/>
      <c r="BI38" s="1675"/>
      <c r="BJ38" s="1675"/>
      <c r="BK38" s="1675"/>
      <c r="BL38" s="1678"/>
      <c r="BM38" s="1581"/>
      <c r="BN38" s="1581"/>
      <c r="BO38" s="1581"/>
      <c r="BP38" s="1581"/>
      <c r="BQ38" s="1581"/>
      <c r="BR38" s="1581"/>
      <c r="BS38" s="1581"/>
      <c r="BT38" s="1581"/>
      <c r="BU38" s="1581"/>
      <c r="BV38" s="1581"/>
      <c r="BW38" s="1581"/>
      <c r="BX38" s="1581"/>
      <c r="BY38" s="1581"/>
      <c r="BZ38" s="1581"/>
      <c r="CA38" s="1581"/>
      <c r="CB38" s="1581"/>
      <c r="CC38" s="1581"/>
      <c r="CD38" s="1581"/>
      <c r="CE38" s="1581"/>
      <c r="CF38" s="1581"/>
      <c r="CG38" s="1581"/>
      <c r="CH38" s="1581"/>
      <c r="CI38" s="1581"/>
      <c r="CJ38" s="1581"/>
      <c r="CK38" s="1581"/>
      <c r="CL38" s="1581"/>
      <c r="CM38" s="1581"/>
      <c r="CN38" s="1581"/>
      <c r="CO38" s="1581"/>
      <c r="CP38" s="1581"/>
      <c r="CQ38" s="1581"/>
      <c r="CR38" s="1581"/>
      <c r="CS38" s="1581"/>
      <c r="CT38" s="1581"/>
      <c r="CU38" s="1581"/>
      <c r="CV38" s="1581"/>
      <c r="CW38" s="716"/>
      <c r="CX38" s="716"/>
      <c r="CY38" s="716"/>
      <c r="CZ38" s="716"/>
      <c r="DA38" s="716"/>
      <c r="DB38" s="716"/>
      <c r="DC38" s="716"/>
      <c r="DD38" s="717"/>
      <c r="DE38" s="200">
        <v>0</v>
      </c>
      <c r="DF38" s="200">
        <v>0</v>
      </c>
      <c r="DG38" s="200">
        <v>0</v>
      </c>
      <c r="DH38" s="200">
        <v>0</v>
      </c>
      <c r="DI38" s="200">
        <v>0</v>
      </c>
      <c r="DJ38" s="200">
        <v>0</v>
      </c>
      <c r="DK38" s="200">
        <v>0</v>
      </c>
      <c r="DL38" s="200">
        <v>0</v>
      </c>
    </row>
    <row r="39" spans="2:116" ht="9.9499999999999993" customHeight="1" thickBot="1">
      <c r="B39" s="718"/>
      <c r="C39" s="4054"/>
      <c r="D39" s="4055"/>
      <c r="E39" s="4055"/>
      <c r="F39" s="4055"/>
      <c r="G39" s="4055"/>
      <c r="H39" s="4055"/>
      <c r="I39" s="4055"/>
      <c r="J39" s="4055"/>
      <c r="K39" s="4055"/>
      <c r="L39" s="4055"/>
      <c r="M39" s="1675"/>
      <c r="N39" s="716"/>
      <c r="O39" s="716"/>
      <c r="P39" s="716"/>
      <c r="Q39" s="716"/>
      <c r="R39" s="716"/>
      <c r="S39" s="716"/>
      <c r="T39" s="716"/>
      <c r="U39" s="716"/>
      <c r="V39" s="1676"/>
      <c r="W39" s="1674"/>
      <c r="X39" s="1215"/>
      <c r="Z39" s="1215"/>
      <c r="AA39" s="716"/>
      <c r="AB39" s="716"/>
      <c r="AC39" s="716"/>
      <c r="AD39" s="716"/>
      <c r="AE39" s="716"/>
      <c r="AF39" s="4054"/>
      <c r="AG39" s="4055"/>
      <c r="AH39" s="4055"/>
      <c r="AI39" s="4055"/>
      <c r="AJ39" s="4055"/>
      <c r="AK39" s="4055"/>
      <c r="AL39" s="4055"/>
      <c r="AM39" s="4055"/>
      <c r="AN39" s="4055"/>
      <c r="AO39" s="4055"/>
      <c r="AP39" s="1583"/>
      <c r="AQ39" s="716"/>
      <c r="AR39" s="716"/>
      <c r="AS39" s="1675"/>
      <c r="AT39" s="1675"/>
      <c r="AU39" s="1675"/>
      <c r="AV39" s="1675"/>
      <c r="AW39" s="1675"/>
      <c r="AX39" s="1675"/>
      <c r="AY39" s="1675"/>
      <c r="AZ39" s="1675"/>
      <c r="BA39" s="1675"/>
      <c r="BB39" s="1215"/>
      <c r="BC39" s="1215"/>
      <c r="BD39" s="1679"/>
      <c r="BE39" s="1215"/>
      <c r="BG39" s="1675"/>
      <c r="BH39" s="1675"/>
      <c r="BI39" s="1675"/>
      <c r="BJ39" s="1675"/>
      <c r="BK39" s="1675"/>
      <c r="BL39" s="1678"/>
      <c r="BM39" s="1581"/>
      <c r="BN39" s="1581"/>
      <c r="BO39" s="1581"/>
      <c r="BP39" s="1581"/>
      <c r="BQ39" s="1581"/>
      <c r="BR39" s="1581"/>
      <c r="BS39" s="1581"/>
      <c r="BT39" s="1581"/>
      <c r="BU39" s="1581"/>
      <c r="BV39" s="1581"/>
      <c r="BW39" s="1581"/>
      <c r="BX39" s="1581"/>
      <c r="BY39" s="1581"/>
      <c r="BZ39" s="1581"/>
      <c r="CA39" s="1581"/>
      <c r="CB39" s="1581"/>
      <c r="CC39" s="1581"/>
      <c r="CD39" s="1581"/>
      <c r="CE39" s="1581"/>
      <c r="CF39" s="1581"/>
      <c r="CG39" s="1581"/>
      <c r="CH39" s="1581"/>
      <c r="CI39" s="1581"/>
      <c r="CJ39" s="1581"/>
      <c r="CK39" s="1581"/>
      <c r="CL39" s="1581"/>
      <c r="CM39" s="1581"/>
      <c r="CN39" s="1581"/>
      <c r="CO39" s="1581"/>
      <c r="CP39" s="1581"/>
      <c r="CQ39" s="1581"/>
      <c r="CR39" s="1581"/>
      <c r="CS39" s="1581"/>
      <c r="CT39" s="1581"/>
      <c r="CU39" s="1581"/>
      <c r="CV39" s="1581"/>
      <c r="CW39" s="716"/>
      <c r="CX39" s="716"/>
      <c r="CY39" s="716"/>
      <c r="CZ39" s="716"/>
      <c r="DA39" s="716"/>
      <c r="DB39" s="716"/>
      <c r="DC39" s="716"/>
      <c r="DD39" s="717"/>
      <c r="DE39" s="200">
        <v>0</v>
      </c>
      <c r="DF39" s="200">
        <v>0</v>
      </c>
      <c r="DG39" s="200">
        <v>0</v>
      </c>
      <c r="DH39" s="200">
        <v>0</v>
      </c>
      <c r="DI39" s="200">
        <v>0</v>
      </c>
      <c r="DJ39" s="200">
        <v>0</v>
      </c>
      <c r="DK39" s="200">
        <v>0</v>
      </c>
      <c r="DL39" s="200">
        <v>0</v>
      </c>
    </row>
    <row r="40" spans="2:116" ht="18" customHeight="1" thickBot="1">
      <c r="B40" s="718"/>
      <c r="C40" s="4054"/>
      <c r="D40" s="4055"/>
      <c r="E40" s="4055"/>
      <c r="F40" s="4055"/>
      <c r="G40" s="4055"/>
      <c r="H40" s="4055"/>
      <c r="I40" s="4055"/>
      <c r="J40" s="4055"/>
      <c r="K40" s="4055"/>
      <c r="L40" s="4055"/>
      <c r="M40" s="1675"/>
      <c r="N40" s="716"/>
      <c r="O40" s="716"/>
      <c r="P40" s="716"/>
      <c r="Q40" s="716"/>
      <c r="R40" s="716"/>
      <c r="S40" s="716"/>
      <c r="T40" s="716"/>
      <c r="U40" s="716"/>
      <c r="V40" s="1676" t="s">
        <v>65</v>
      </c>
      <c r="W40" s="1683">
        <v>3</v>
      </c>
      <c r="X40" s="4059">
        <f>+COUNTIF(C7:DB29,W40)</f>
        <v>0</v>
      </c>
      <c r="Y40" s="4057"/>
      <c r="Z40" s="1215"/>
      <c r="AA40" s="716"/>
      <c r="AB40" s="716"/>
      <c r="AC40" s="716"/>
      <c r="AD40" s="716"/>
      <c r="AE40" s="716"/>
      <c r="AF40" s="4054"/>
      <c r="AG40" s="4055"/>
      <c r="AH40" s="4055"/>
      <c r="AI40" s="4055"/>
      <c r="AJ40" s="4055"/>
      <c r="AK40" s="4055"/>
      <c r="AL40" s="4055"/>
      <c r="AM40" s="4055"/>
      <c r="AN40" s="4055"/>
      <c r="AO40" s="4055"/>
      <c r="AP40" s="1583" t="s">
        <v>1265</v>
      </c>
      <c r="AQ40" s="716"/>
      <c r="AR40" s="716"/>
      <c r="AS40" s="1675"/>
      <c r="AT40" s="1675"/>
      <c r="AU40" s="1675"/>
      <c r="AV40" s="1675"/>
      <c r="AW40" s="1675"/>
      <c r="AX40" s="1675"/>
      <c r="AY40" s="1675"/>
      <c r="AZ40" s="1675"/>
      <c r="BA40" s="1675"/>
      <c r="BB40" s="1215" t="s">
        <v>190</v>
      </c>
      <c r="BC40" s="1215"/>
      <c r="BD40" s="1585" t="s">
        <v>3</v>
      </c>
      <c r="BE40" s="4056">
        <f>COUNTIF(C7:DB29,BD40)</f>
        <v>1</v>
      </c>
      <c r="BF40" s="4057"/>
      <c r="BG40" s="1675"/>
      <c r="BH40" s="1675"/>
      <c r="BI40" s="1675"/>
      <c r="BJ40" s="1675"/>
      <c r="BK40" s="1675"/>
      <c r="BL40" s="1678"/>
      <c r="BM40" s="1581"/>
      <c r="BN40" s="1581"/>
      <c r="BO40" s="1581"/>
      <c r="BP40" s="1581"/>
      <c r="BQ40" s="1581"/>
      <c r="BR40" s="1581"/>
      <c r="BS40" s="1581"/>
      <c r="BT40" s="1581"/>
      <c r="BU40" s="1581"/>
      <c r="BV40" s="1581"/>
      <c r="BW40" s="1581"/>
      <c r="BX40" s="1581"/>
      <c r="BY40" s="1581"/>
      <c r="BZ40" s="1581"/>
      <c r="CA40" s="1581"/>
      <c r="CB40" s="1581"/>
      <c r="CC40" s="1581"/>
      <c r="CD40" s="1581"/>
      <c r="CE40" s="1581"/>
      <c r="CF40" s="1581"/>
      <c r="CG40" s="1581"/>
      <c r="CH40" s="1581"/>
      <c r="CI40" s="1581"/>
      <c r="CJ40" s="1581"/>
      <c r="CK40" s="1581"/>
      <c r="CL40" s="1581"/>
      <c r="CM40" s="1581"/>
      <c r="CN40" s="1581"/>
      <c r="CO40" s="1581"/>
      <c r="CP40" s="1581"/>
      <c r="CQ40" s="1581"/>
      <c r="CR40" s="1581"/>
      <c r="CS40" s="1581"/>
      <c r="CT40" s="1581"/>
      <c r="CU40" s="1581"/>
      <c r="CV40" s="1581"/>
      <c r="CW40" s="716"/>
      <c r="CX40" s="716"/>
      <c r="CY40" s="716"/>
      <c r="CZ40" s="716"/>
      <c r="DA40" s="716"/>
      <c r="DB40" s="716"/>
      <c r="DC40" s="716"/>
      <c r="DD40" s="717"/>
      <c r="DE40" s="200">
        <v>0</v>
      </c>
      <c r="DF40" s="200">
        <v>0</v>
      </c>
      <c r="DG40" s="200">
        <v>0</v>
      </c>
      <c r="DH40" s="200">
        <v>0</v>
      </c>
      <c r="DI40" s="200">
        <v>0</v>
      </c>
      <c r="DJ40" s="200">
        <v>0</v>
      </c>
      <c r="DK40" s="200">
        <v>0</v>
      </c>
      <c r="DL40" s="200">
        <v>0</v>
      </c>
    </row>
    <row r="41" spans="2:116" ht="9.9499999999999993" customHeight="1">
      <c r="B41" s="1684"/>
      <c r="C41" s="4054"/>
      <c r="D41" s="4055"/>
      <c r="E41" s="4055"/>
      <c r="F41" s="4055"/>
      <c r="G41" s="4055"/>
      <c r="H41" s="4055"/>
      <c r="I41" s="4055"/>
      <c r="J41" s="4055"/>
      <c r="K41" s="4055"/>
      <c r="L41" s="4055"/>
      <c r="M41" s="1675"/>
      <c r="N41" s="716"/>
      <c r="O41" s="716"/>
      <c r="P41" s="716"/>
      <c r="Q41" s="716"/>
      <c r="R41" s="716"/>
      <c r="S41" s="716"/>
      <c r="T41" s="716"/>
      <c r="U41" s="716"/>
      <c r="V41" s="1685"/>
      <c r="W41" s="1681"/>
      <c r="X41" s="1215"/>
      <c r="Z41" s="1215"/>
      <c r="AA41" s="716"/>
      <c r="AB41" s="716"/>
      <c r="AC41" s="716"/>
      <c r="AD41" s="716"/>
      <c r="AE41" s="716"/>
      <c r="AF41" s="4054"/>
      <c r="AG41" s="4055"/>
      <c r="AH41" s="4055"/>
      <c r="AI41" s="4055"/>
      <c r="AJ41" s="4055"/>
      <c r="AK41" s="4055"/>
      <c r="AL41" s="4055"/>
      <c r="AM41" s="4055"/>
      <c r="AN41" s="4055"/>
      <c r="AO41" s="4055"/>
      <c r="AP41" s="1583"/>
      <c r="AQ41" s="716"/>
      <c r="AR41" s="716"/>
      <c r="AS41" s="1675"/>
      <c r="AT41" s="1675"/>
      <c r="AU41" s="1675"/>
      <c r="AV41" s="1675"/>
      <c r="AW41" s="1675"/>
      <c r="AX41" s="1675"/>
      <c r="AY41" s="1675"/>
      <c r="AZ41" s="1675"/>
      <c r="BA41" s="1675"/>
      <c r="BB41" s="1215"/>
      <c r="BC41" s="1215"/>
      <c r="BD41" s="1679"/>
      <c r="BE41" s="1215"/>
      <c r="BG41" s="1675"/>
      <c r="BH41" s="1675"/>
      <c r="BI41" s="1675"/>
      <c r="BJ41" s="1675"/>
      <c r="BK41" s="1675"/>
      <c r="BL41" s="1678"/>
      <c r="BM41" s="1581"/>
      <c r="BN41" s="1581"/>
      <c r="BO41" s="1581"/>
      <c r="BP41" s="1581"/>
      <c r="BQ41" s="1581"/>
      <c r="BR41" s="1581"/>
      <c r="BS41" s="1581"/>
      <c r="BT41" s="1581"/>
      <c r="BU41" s="1581"/>
      <c r="BV41" s="1581"/>
      <c r="BW41" s="1581"/>
      <c r="BX41" s="1581"/>
      <c r="BY41" s="1581"/>
      <c r="BZ41" s="1581"/>
      <c r="CA41" s="1581"/>
      <c r="CB41" s="1581"/>
      <c r="CC41" s="1581"/>
      <c r="CD41" s="1581"/>
      <c r="CE41" s="1581"/>
      <c r="CF41" s="1581"/>
      <c r="CG41" s="1581"/>
      <c r="CH41" s="1581"/>
      <c r="CI41" s="1581"/>
      <c r="CJ41" s="1581"/>
      <c r="CK41" s="1581"/>
      <c r="CL41" s="1581"/>
      <c r="CM41" s="1581"/>
      <c r="CN41" s="1581"/>
      <c r="CO41" s="1581"/>
      <c r="CP41" s="1581"/>
      <c r="CQ41" s="1581"/>
      <c r="CR41" s="1581"/>
      <c r="CS41" s="1581"/>
      <c r="CT41" s="1581"/>
      <c r="CU41" s="1581"/>
      <c r="CV41" s="1581"/>
      <c r="CW41" s="716"/>
      <c r="CX41" s="716"/>
      <c r="CY41" s="716"/>
      <c r="CZ41" s="716"/>
      <c r="DA41" s="716"/>
      <c r="DB41" s="716"/>
      <c r="DC41" s="716"/>
      <c r="DD41" s="717"/>
      <c r="DE41" s="200">
        <v>0</v>
      </c>
      <c r="DF41" s="200">
        <v>0</v>
      </c>
      <c r="DG41" s="200">
        <v>0</v>
      </c>
      <c r="DH41" s="200">
        <v>0</v>
      </c>
      <c r="DI41" s="200">
        <v>0</v>
      </c>
      <c r="DJ41" s="200">
        <v>0</v>
      </c>
      <c r="DK41" s="200">
        <v>0</v>
      </c>
      <c r="DL41" s="200">
        <v>0</v>
      </c>
    </row>
    <row r="42" spans="2:116" ht="18" customHeight="1">
      <c r="B42" s="1684"/>
      <c r="C42" s="4054"/>
      <c r="D42" s="4055"/>
      <c r="E42" s="4055"/>
      <c r="F42" s="4055"/>
      <c r="G42" s="4055"/>
      <c r="H42" s="4055"/>
      <c r="I42" s="4055"/>
      <c r="J42" s="4055"/>
      <c r="K42" s="4055"/>
      <c r="L42" s="4055"/>
      <c r="M42" s="1675"/>
      <c r="N42" s="716"/>
      <c r="O42" s="716"/>
      <c r="P42" s="716"/>
      <c r="Q42" s="716"/>
      <c r="R42" s="716"/>
      <c r="S42" s="716"/>
      <c r="T42" s="716"/>
      <c r="U42" s="716"/>
      <c r="V42" s="1676" t="s">
        <v>191</v>
      </c>
      <c r="W42" s="1682" t="s">
        <v>192</v>
      </c>
      <c r="X42" s="4058">
        <f>+COUNTIF(C7:DB29,W42)</f>
        <v>3</v>
      </c>
      <c r="Y42" s="4057"/>
      <c r="Z42" s="1215"/>
      <c r="AA42" s="716"/>
      <c r="AB42" s="716"/>
      <c r="AC42" s="716"/>
      <c r="AD42" s="716"/>
      <c r="AE42" s="716"/>
      <c r="AF42" s="4054"/>
      <c r="AG42" s="4055"/>
      <c r="AH42" s="4055"/>
      <c r="AI42" s="4055"/>
      <c r="AJ42" s="4055"/>
      <c r="AK42" s="4055"/>
      <c r="AL42" s="4055"/>
      <c r="AM42" s="4055"/>
      <c r="AN42" s="4055"/>
      <c r="AO42" s="4055"/>
      <c r="AP42" s="1583" t="s">
        <v>1266</v>
      </c>
      <c r="AQ42" s="716"/>
      <c r="AR42" s="716"/>
      <c r="AS42" s="1675"/>
      <c r="AT42" s="1675"/>
      <c r="AU42" s="1675"/>
      <c r="AV42" s="1675"/>
      <c r="AW42" s="1675"/>
      <c r="AX42" s="1675"/>
      <c r="AY42" s="1675"/>
      <c r="AZ42" s="1675"/>
      <c r="BA42" s="1675"/>
      <c r="BB42" s="1215" t="s">
        <v>190</v>
      </c>
      <c r="BC42" s="1215"/>
      <c r="BD42" s="1585" t="s">
        <v>78</v>
      </c>
      <c r="BE42" s="4056">
        <f>COUNTIF(C7:DB29,BD42)</f>
        <v>0</v>
      </c>
      <c r="BF42" s="4057"/>
      <c r="BG42" s="1675"/>
      <c r="BH42" s="1675"/>
      <c r="BI42" s="1675"/>
      <c r="BJ42" s="1675"/>
      <c r="BK42" s="1675"/>
      <c r="BL42" s="1678"/>
      <c r="BM42" s="1581"/>
      <c r="BN42" s="1581"/>
      <c r="BO42" s="1581"/>
      <c r="BP42" s="1581"/>
      <c r="BQ42" s="1581"/>
      <c r="BR42" s="1581"/>
      <c r="BS42" s="1581"/>
      <c r="BT42" s="1581"/>
      <c r="BU42" s="1581"/>
      <c r="BV42" s="1581"/>
      <c r="BW42" s="1581"/>
      <c r="BX42" s="1581"/>
      <c r="BY42" s="1581"/>
      <c r="BZ42" s="1581"/>
      <c r="CA42" s="1581"/>
      <c r="CB42" s="1581"/>
      <c r="CC42" s="1581"/>
      <c r="CD42" s="1581"/>
      <c r="CE42" s="1581"/>
      <c r="CF42" s="1581"/>
      <c r="CG42" s="1581"/>
      <c r="CH42" s="1581"/>
      <c r="CI42" s="1581"/>
      <c r="CJ42" s="1581"/>
      <c r="CK42" s="1581"/>
      <c r="CL42" s="1581"/>
      <c r="CM42" s="1581"/>
      <c r="CN42" s="1581"/>
      <c r="CO42" s="1581"/>
      <c r="CP42" s="1581"/>
      <c r="CQ42" s="1581"/>
      <c r="CR42" s="1581"/>
      <c r="CS42" s="1581"/>
      <c r="CT42" s="1581"/>
      <c r="CU42" s="1581"/>
      <c r="CV42" s="1581"/>
      <c r="CW42" s="716"/>
      <c r="CX42" s="716"/>
      <c r="CY42" s="716"/>
      <c r="CZ42" s="716"/>
      <c r="DA42" s="716"/>
      <c r="DB42" s="716"/>
      <c r="DC42" s="716"/>
      <c r="DD42" s="717"/>
      <c r="DE42" s="200">
        <v>0</v>
      </c>
      <c r="DF42" s="200">
        <v>0</v>
      </c>
      <c r="DG42" s="200">
        <v>0</v>
      </c>
      <c r="DH42" s="200">
        <v>0</v>
      </c>
      <c r="DI42" s="200">
        <v>0</v>
      </c>
      <c r="DJ42" s="200">
        <v>0</v>
      </c>
      <c r="DK42" s="200">
        <v>0</v>
      </c>
      <c r="DL42" s="200">
        <v>0</v>
      </c>
    </row>
    <row r="43" spans="2:116" ht="9.9499999999999993" customHeight="1">
      <c r="B43" s="1686"/>
      <c r="C43" s="716"/>
      <c r="D43" s="716"/>
      <c r="E43" s="716"/>
      <c r="F43" s="716"/>
      <c r="G43" s="716"/>
      <c r="H43" s="716"/>
      <c r="I43" s="716"/>
      <c r="J43" s="716"/>
      <c r="K43" s="716"/>
      <c r="L43" s="716"/>
      <c r="M43" s="716"/>
      <c r="N43" s="716"/>
      <c r="O43" s="716"/>
      <c r="P43" s="716"/>
      <c r="Q43" s="716"/>
      <c r="R43" s="716"/>
      <c r="S43" s="716"/>
      <c r="T43" s="716"/>
      <c r="U43" s="716"/>
      <c r="V43" s="716"/>
      <c r="W43" s="716"/>
      <c r="X43" s="716"/>
      <c r="Y43" s="716"/>
      <c r="Z43" s="716"/>
      <c r="AA43" s="716"/>
      <c r="AB43" s="716"/>
      <c r="AC43" s="1687"/>
      <c r="AD43" s="1687"/>
      <c r="AE43" s="1687"/>
      <c r="AF43" s="1687"/>
      <c r="AG43" s="1687"/>
      <c r="AH43" s="1687"/>
      <c r="AI43" s="1687"/>
      <c r="AJ43" s="1687"/>
      <c r="AK43" s="1687"/>
      <c r="AL43" s="1687"/>
      <c r="AM43" s="1687"/>
      <c r="AN43" s="1687"/>
      <c r="AO43" s="1687"/>
      <c r="AP43" s="1687"/>
      <c r="AQ43" s="1687"/>
      <c r="AR43" s="1687"/>
      <c r="AS43" s="1687"/>
      <c r="AT43" s="1687"/>
      <c r="AU43" s="1687"/>
      <c r="AV43" s="1687"/>
      <c r="AW43" s="716"/>
      <c r="AX43" s="716"/>
      <c r="AY43" s="716"/>
      <c r="AZ43" s="716"/>
      <c r="BA43" s="716"/>
      <c r="BB43" s="716"/>
      <c r="BC43" s="716"/>
      <c r="BD43" s="716"/>
      <c r="BE43" s="716"/>
      <c r="BF43" s="716"/>
      <c r="BG43" s="747"/>
      <c r="BH43" s="747"/>
      <c r="BI43" s="747"/>
      <c r="BJ43" s="747"/>
      <c r="BK43" s="747"/>
      <c r="BL43" s="747"/>
      <c r="BM43" s="747"/>
      <c r="BN43" s="747"/>
      <c r="BO43" s="716"/>
      <c r="BP43" s="716"/>
      <c r="BQ43" s="716"/>
      <c r="BR43" s="716"/>
      <c r="BS43" s="716"/>
      <c r="BT43" s="716"/>
      <c r="BU43" s="716"/>
      <c r="BV43" s="716"/>
      <c r="BW43" s="716"/>
      <c r="BX43" s="716"/>
      <c r="BY43" s="1688"/>
      <c r="BZ43" s="1688"/>
      <c r="CA43" s="716"/>
      <c r="CB43" s="716"/>
      <c r="CC43" s="716"/>
      <c r="CD43" s="716"/>
      <c r="CE43" s="716"/>
      <c r="CF43" s="716"/>
      <c r="CG43" s="716"/>
      <c r="CH43" s="716"/>
      <c r="CI43" s="716"/>
      <c r="CJ43" s="716"/>
      <c r="CK43" s="716"/>
      <c r="CL43" s="716"/>
      <c r="CM43" s="716"/>
      <c r="CN43" s="716"/>
      <c r="CO43" s="716"/>
      <c r="CP43" s="716"/>
      <c r="CQ43" s="716"/>
      <c r="CR43" s="716"/>
      <c r="CS43" s="716"/>
      <c r="CT43" s="716"/>
      <c r="CU43" s="716"/>
      <c r="CV43" s="716"/>
      <c r="CW43" s="716"/>
      <c r="CX43" s="716"/>
      <c r="CY43" s="716"/>
      <c r="CZ43" s="716"/>
      <c r="DA43" s="716"/>
      <c r="DB43" s="716"/>
      <c r="DC43" s="716"/>
      <c r="DD43" s="717"/>
      <c r="DE43" s="200">
        <v>0</v>
      </c>
      <c r="DF43" s="200">
        <v>0</v>
      </c>
      <c r="DG43" s="200">
        <v>0</v>
      </c>
      <c r="DH43" s="200">
        <v>0</v>
      </c>
      <c r="DI43" s="200">
        <v>0</v>
      </c>
      <c r="DJ43" s="200">
        <v>0</v>
      </c>
      <c r="DK43" s="200">
        <v>0</v>
      </c>
      <c r="DL43" s="200">
        <v>0</v>
      </c>
    </row>
    <row r="44" spans="2:116" ht="21" customHeight="1" thickBot="1">
      <c r="B44" s="1689" t="s">
        <v>4</v>
      </c>
      <c r="C44" s="1690"/>
      <c r="D44" s="1690"/>
      <c r="E44" s="1690"/>
      <c r="F44" s="1690"/>
      <c r="G44" s="1690"/>
      <c r="H44" s="1690"/>
      <c r="I44" s="1690"/>
      <c r="J44" s="1690"/>
      <c r="K44" s="1690"/>
      <c r="L44" s="1690"/>
      <c r="M44" s="1690"/>
      <c r="N44" s="1690"/>
      <c r="O44" s="1690"/>
      <c r="P44" s="1690"/>
      <c r="Q44" s="1690"/>
      <c r="R44" s="1690"/>
      <c r="S44" s="1690"/>
      <c r="T44" s="1690"/>
      <c r="U44" s="1690"/>
      <c r="V44" s="1690"/>
      <c r="W44" s="1690"/>
      <c r="X44" s="1690"/>
      <c r="Y44" s="1690"/>
      <c r="Z44" s="1690"/>
      <c r="AA44" s="1690"/>
      <c r="AB44" s="1690"/>
      <c r="AC44" s="1690"/>
      <c r="AD44" s="1690"/>
      <c r="AE44" s="1690"/>
      <c r="AF44" s="1690"/>
      <c r="AG44" s="1690"/>
      <c r="AH44" s="1690"/>
      <c r="AI44" s="1690"/>
      <c r="AJ44" s="1690"/>
      <c r="AK44" s="1690"/>
      <c r="AL44" s="1690"/>
      <c r="AM44" s="1690"/>
      <c r="AN44" s="1690"/>
      <c r="AO44" s="1690"/>
      <c r="AP44" s="1690"/>
      <c r="AQ44" s="1690"/>
      <c r="AR44" s="1690"/>
      <c r="AS44" s="1690"/>
      <c r="AT44" s="1690"/>
      <c r="AU44" s="1690"/>
      <c r="AV44" s="1690"/>
      <c r="AW44" s="1690"/>
      <c r="AX44" s="1690"/>
      <c r="AY44" s="1690"/>
      <c r="AZ44" s="1690"/>
      <c r="BA44" s="1690"/>
      <c r="BB44" s="1690"/>
      <c r="BC44" s="1690"/>
      <c r="BD44" s="1690"/>
      <c r="BE44" s="1690"/>
      <c r="BF44" s="1690"/>
      <c r="BG44" s="1690"/>
      <c r="BH44" s="1690"/>
      <c r="BI44" s="1690"/>
      <c r="BJ44" s="1690"/>
      <c r="BK44" s="1690"/>
      <c r="BL44" s="1690"/>
      <c r="BM44" s="1690"/>
      <c r="BN44" s="1690"/>
      <c r="BO44" s="1690"/>
      <c r="BP44" s="1690"/>
      <c r="BQ44" s="1690"/>
      <c r="BR44" s="1690"/>
      <c r="BS44" s="1690"/>
      <c r="BT44" s="1690"/>
      <c r="BU44" s="1690"/>
      <c r="BV44" s="1690"/>
      <c r="BW44" s="1690"/>
      <c r="BX44" s="1690"/>
      <c r="BY44" s="1690"/>
      <c r="BZ44" s="1690"/>
      <c r="CA44" s="1690"/>
      <c r="CB44" s="1690"/>
      <c r="CC44" s="1690"/>
      <c r="CD44" s="1690"/>
      <c r="CE44" s="1690"/>
      <c r="CF44" s="1690"/>
      <c r="CG44" s="1690"/>
      <c r="CH44" s="1690"/>
      <c r="CI44" s="1690"/>
      <c r="CJ44" s="1690"/>
      <c r="CK44" s="1690"/>
      <c r="CL44" s="1690"/>
      <c r="CM44" s="1690"/>
      <c r="CN44" s="1690"/>
      <c r="CO44" s="1690"/>
      <c r="CP44" s="1690"/>
      <c r="CQ44" s="1690"/>
      <c r="CR44" s="1690"/>
      <c r="CS44" s="1690"/>
      <c r="CT44" s="1690"/>
      <c r="CU44" s="1690"/>
      <c r="CV44" s="1690"/>
      <c r="CW44" s="1691"/>
      <c r="CX44" s="1691"/>
      <c r="CY44" s="1691"/>
      <c r="CZ44" s="1691"/>
      <c r="DA44" s="1692"/>
      <c r="DB44" s="1692"/>
      <c r="DC44" s="1692"/>
      <c r="DD44" s="1693"/>
      <c r="DE44" s="1694"/>
      <c r="DF44" s="200">
        <v>0</v>
      </c>
      <c r="DG44" s="200">
        <v>0</v>
      </c>
      <c r="DH44" s="200">
        <v>0</v>
      </c>
      <c r="DI44" s="200">
        <v>0</v>
      </c>
      <c r="DJ44" s="200">
        <v>0</v>
      </c>
      <c r="DK44" s="200">
        <v>0</v>
      </c>
      <c r="DL44" s="200">
        <v>0</v>
      </c>
    </row>
    <row r="45" spans="2:116" ht="21" customHeight="1"/>
    <row r="46" spans="2:116" ht="21" customHeight="1"/>
    <row r="47" spans="2:116" ht="21" customHeight="1"/>
    <row r="48" spans="2:1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3" ht="12.75" customHeight="1"/>
    <row r="64" ht="12.75" customHeight="1"/>
    <row r="65" ht="12.75" customHeight="1"/>
    <row r="67" ht="12.75" customHeight="1"/>
    <row r="68" ht="12.75" customHeight="1"/>
    <row r="69" ht="12.75" customHeight="1"/>
    <row r="71" ht="12.75" customHeight="1"/>
    <row r="72" ht="12.75" customHeight="1"/>
    <row r="73" ht="12.75" customHeight="1"/>
    <row r="75" ht="12.75" customHeight="1"/>
    <row r="76" ht="12.75" customHeight="1"/>
    <row r="77" ht="12.75" customHeight="1"/>
    <row r="79" ht="12.75" customHeight="1"/>
    <row r="80" ht="12.75" customHeight="1"/>
    <row r="81" ht="12.75" customHeight="1"/>
    <row r="83" ht="12.75" customHeight="1"/>
    <row r="84" ht="12.75" customHeight="1"/>
    <row r="85" ht="12.75" customHeight="1"/>
    <row r="87" ht="12.75" customHeight="1"/>
    <row r="88" ht="12.75" customHeight="1"/>
    <row r="89" ht="12.75" customHeight="1"/>
    <row r="91" ht="18.75" customHeight="1"/>
    <row r="167" ht="15" customHeight="1"/>
    <row r="171" ht="15" customHeight="1"/>
  </sheetData>
  <mergeCells count="67">
    <mergeCell ref="DA4:DB4"/>
    <mergeCell ref="DA32:DC32"/>
    <mergeCell ref="CO4:CP4"/>
    <mergeCell ref="CQ4:CR4"/>
    <mergeCell ref="CS4:CT4"/>
    <mergeCell ref="CU4:CV4"/>
    <mergeCell ref="CW4:CX4"/>
    <mergeCell ref="CY4:CZ4"/>
    <mergeCell ref="C34:L42"/>
    <mergeCell ref="X34:Y34"/>
    <mergeCell ref="AF34:AO42"/>
    <mergeCell ref="BE34:BF34"/>
    <mergeCell ref="X36:Y36"/>
    <mergeCell ref="BE36:BF36"/>
    <mergeCell ref="X38:Y38"/>
    <mergeCell ref="BE38:BF38"/>
    <mergeCell ref="X40:Y40"/>
    <mergeCell ref="BE40:BF40"/>
    <mergeCell ref="X42:Y42"/>
    <mergeCell ref="BE42:BF42"/>
    <mergeCell ref="CK4:CL4"/>
    <mergeCell ref="CM4:CN4"/>
    <mergeCell ref="BQ4:BR4"/>
    <mergeCell ref="BS4:BT4"/>
    <mergeCell ref="BU4:BV4"/>
    <mergeCell ref="BW4:BX4"/>
    <mergeCell ref="BY4:BZ4"/>
    <mergeCell ref="CA4:CB4"/>
    <mergeCell ref="CC4:CD4"/>
    <mergeCell ref="CE4:CF4"/>
    <mergeCell ref="CG4:CH4"/>
    <mergeCell ref="CI4:CJ4"/>
    <mergeCell ref="AM4:AN4"/>
    <mergeCell ref="AO4:AP4"/>
    <mergeCell ref="BO4:BP4"/>
    <mergeCell ref="AS4:AT4"/>
    <mergeCell ref="AU4:AV4"/>
    <mergeCell ref="AW4:AX4"/>
    <mergeCell ref="AY4:AZ4"/>
    <mergeCell ref="BA4:BB4"/>
    <mergeCell ref="BC4:BD4"/>
    <mergeCell ref="BE4:BF4"/>
    <mergeCell ref="BG4:BH4"/>
    <mergeCell ref="BI4:BJ4"/>
    <mergeCell ref="BK4:BL4"/>
    <mergeCell ref="BM4:BN4"/>
    <mergeCell ref="AC4:AD4"/>
    <mergeCell ref="AE4:AF4"/>
    <mergeCell ref="AG4:AH4"/>
    <mergeCell ref="AI4:AJ4"/>
    <mergeCell ref="AK4:AL4"/>
    <mergeCell ref="DF24:DJ24"/>
    <mergeCell ref="CU2:DC2"/>
    <mergeCell ref="C4:D4"/>
    <mergeCell ref="E4:F4"/>
    <mergeCell ref="G4:H4"/>
    <mergeCell ref="I4:J4"/>
    <mergeCell ref="K4:L4"/>
    <mergeCell ref="M4:N4"/>
    <mergeCell ref="O4:P4"/>
    <mergeCell ref="Q4:R4"/>
    <mergeCell ref="S4:T4"/>
    <mergeCell ref="AQ4:AR4"/>
    <mergeCell ref="U4:V4"/>
    <mergeCell ref="W4:X4"/>
    <mergeCell ref="Y4:Z4"/>
    <mergeCell ref="AA4:AB4"/>
  </mergeCells>
  <printOptions horizontalCentered="1"/>
  <pageMargins left="0" right="0" top="0" bottom="0" header="0" footer="0"/>
  <pageSetup paperSize="9" scale="36" orientation="landscape" horizontalDpi="4294967292" verticalDpi="300" r:id="rId1"/>
  <headerFooter alignWithMargins="0">
    <oddFooter>&amp;R&amp;8&amp;F-&amp;A-&amp;D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B284A-BFBF-47AF-8EF4-FBBD037FFF38}">
  <sheetPr>
    <pageSetUpPr fitToPage="1"/>
  </sheetPr>
  <dimension ref="A1:DX128"/>
  <sheetViews>
    <sheetView topLeftCell="BN1" zoomScaleNormal="100" workbookViewId="0">
      <selection activeCell="DK15" sqref="DK15"/>
    </sheetView>
  </sheetViews>
  <sheetFormatPr baseColWidth="10" defaultRowHeight="12.75"/>
  <cols>
    <col min="1" max="1" width="0.85546875" style="639" customWidth="1"/>
    <col min="2" max="2" width="24.7109375" style="639" customWidth="1"/>
    <col min="3" max="110" width="2.7109375" style="639" customWidth="1"/>
    <col min="111" max="111" width="6.42578125" style="639" customWidth="1"/>
    <col min="112" max="112" width="4.7109375" style="639" customWidth="1"/>
    <col min="113" max="113" width="6.42578125" style="639" customWidth="1"/>
    <col min="114" max="114" width="9.140625" style="639" customWidth="1"/>
    <col min="115" max="122" width="12.7109375" style="639" customWidth="1"/>
    <col min="123" max="123" width="9.7109375" style="639" customWidth="1"/>
    <col min="124" max="16384" width="11.42578125" style="639"/>
  </cols>
  <sheetData>
    <row r="1" spans="1:127" ht="9" customHeight="1" thickBot="1">
      <c r="A1" s="638"/>
      <c r="DK1" s="659">
        <v>0</v>
      </c>
      <c r="DL1" s="200">
        <v>0</v>
      </c>
      <c r="DM1" s="200">
        <v>0</v>
      </c>
      <c r="DN1" s="200">
        <v>0</v>
      </c>
      <c r="DO1" s="200">
        <v>0</v>
      </c>
      <c r="DP1" s="200">
        <v>0</v>
      </c>
      <c r="DQ1" s="200">
        <v>0</v>
      </c>
      <c r="DR1" s="200">
        <v>0</v>
      </c>
      <c r="DS1" s="200">
        <v>0</v>
      </c>
      <c r="DT1" s="200">
        <v>0</v>
      </c>
      <c r="DU1" s="200">
        <v>0</v>
      </c>
      <c r="DV1" s="200">
        <v>0</v>
      </c>
      <c r="DW1" s="1695"/>
    </row>
    <row r="2" spans="1:127" ht="23.25">
      <c r="B2" s="640" t="s">
        <v>848</v>
      </c>
      <c r="C2" s="4061" t="s">
        <v>15</v>
      </c>
      <c r="D2" s="4062"/>
      <c r="E2" s="4062"/>
      <c r="F2" s="4062"/>
      <c r="G2" s="4062"/>
      <c r="H2" s="4062"/>
      <c r="I2" s="4062"/>
      <c r="J2" s="4062"/>
      <c r="K2" s="4062"/>
      <c r="L2" s="4062"/>
      <c r="M2" s="4062"/>
      <c r="N2" s="641" t="s">
        <v>902</v>
      </c>
      <c r="O2" s="642"/>
      <c r="P2" s="643"/>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2"/>
      <c r="CR2" s="642"/>
      <c r="CS2" s="642"/>
      <c r="CT2" s="644"/>
      <c r="CU2" s="644"/>
      <c r="CV2" s="644" t="s">
        <v>72</v>
      </c>
      <c r="CW2" s="644"/>
      <c r="CX2" s="3275">
        <v>2021</v>
      </c>
      <c r="CY2" s="3275"/>
      <c r="CZ2" s="3275"/>
      <c r="DA2" s="3275"/>
      <c r="DB2" s="3275"/>
      <c r="DC2" s="3275"/>
      <c r="DD2" s="3275"/>
      <c r="DE2" s="3275"/>
      <c r="DF2" s="3275"/>
      <c r="DG2" s="645"/>
      <c r="DH2" s="645"/>
      <c r="DI2" s="645"/>
      <c r="DJ2" s="646"/>
      <c r="DK2" s="659">
        <v>0</v>
      </c>
      <c r="DL2" s="200">
        <v>0</v>
      </c>
      <c r="DM2" s="200">
        <v>0</v>
      </c>
      <c r="DN2" s="200">
        <v>0</v>
      </c>
      <c r="DO2" s="200">
        <v>0</v>
      </c>
      <c r="DP2" s="200">
        <v>0</v>
      </c>
      <c r="DQ2" s="200">
        <v>0</v>
      </c>
      <c r="DR2" s="200">
        <v>0</v>
      </c>
      <c r="DS2" s="200">
        <v>0</v>
      </c>
      <c r="DT2" s="200">
        <v>0</v>
      </c>
      <c r="DU2" s="200">
        <v>0</v>
      </c>
      <c r="DV2" s="200">
        <v>0</v>
      </c>
      <c r="DW2" s="1695"/>
    </row>
    <row r="3" spans="1:127"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1463"/>
      <c r="DG3" s="1309"/>
      <c r="DH3" s="1309"/>
      <c r="DI3" s="1309"/>
      <c r="DJ3" s="1855"/>
      <c r="DK3" s="659">
        <v>0</v>
      </c>
      <c r="DL3" s="1463" t="s">
        <v>208</v>
      </c>
      <c r="DM3" s="1309"/>
      <c r="DN3" s="1309"/>
      <c r="DO3" s="1309"/>
      <c r="DP3" s="1309"/>
      <c r="DQ3" s="1309"/>
      <c r="DR3" s="1309"/>
      <c r="DS3" s="200">
        <v>3</v>
      </c>
      <c r="DT3" s="200">
        <v>0</v>
      </c>
      <c r="DU3" s="200">
        <v>0</v>
      </c>
      <c r="DV3" s="200">
        <v>0</v>
      </c>
      <c r="DW3" s="1695"/>
    </row>
    <row r="4" spans="1:127" ht="18" customHeight="1">
      <c r="B4" s="202" t="s">
        <v>847</v>
      </c>
      <c r="C4" s="4063">
        <v>1</v>
      </c>
      <c r="D4" s="4048"/>
      <c r="E4" s="4063">
        <f>C4+1</f>
        <v>2</v>
      </c>
      <c r="F4" s="4048"/>
      <c r="G4" s="4063">
        <f>E4+1</f>
        <v>3</v>
      </c>
      <c r="H4" s="4048"/>
      <c r="I4" s="4063">
        <f>G4+1</f>
        <v>4</v>
      </c>
      <c r="J4" s="4048"/>
      <c r="K4" s="4063">
        <f>I4+1</f>
        <v>5</v>
      </c>
      <c r="L4" s="4048"/>
      <c r="M4" s="4063">
        <f>K4+1</f>
        <v>6</v>
      </c>
      <c r="N4" s="4048"/>
      <c r="O4" s="4063">
        <f>M4+1</f>
        <v>7</v>
      </c>
      <c r="P4" s="4048"/>
      <c r="Q4" s="4063">
        <f>O4+1</f>
        <v>8</v>
      </c>
      <c r="R4" s="4048"/>
      <c r="S4" s="4063">
        <f>Q4+1</f>
        <v>9</v>
      </c>
      <c r="T4" s="4048"/>
      <c r="U4" s="4063">
        <f>S4+1</f>
        <v>10</v>
      </c>
      <c r="V4" s="4048"/>
      <c r="W4" s="4063">
        <f>U4+1</f>
        <v>11</v>
      </c>
      <c r="X4" s="4048"/>
      <c r="Y4" s="4063">
        <f>W4+1</f>
        <v>12</v>
      </c>
      <c r="Z4" s="4048"/>
      <c r="AA4" s="4063">
        <f>Y4+1</f>
        <v>13</v>
      </c>
      <c r="AB4" s="4050"/>
      <c r="AC4" s="648"/>
      <c r="AD4" s="4050">
        <f>AA4+1</f>
        <v>14</v>
      </c>
      <c r="AE4" s="4048"/>
      <c r="AF4" s="4063">
        <f>AD4+1</f>
        <v>15</v>
      </c>
      <c r="AG4" s="4048"/>
      <c r="AH4" s="4063">
        <f>AF4+1</f>
        <v>16</v>
      </c>
      <c r="AI4" s="4048"/>
      <c r="AJ4" s="4063">
        <f>AH4+1</f>
        <v>17</v>
      </c>
      <c r="AK4" s="4048"/>
      <c r="AL4" s="4063">
        <f>AJ4+1</f>
        <v>18</v>
      </c>
      <c r="AM4" s="4048"/>
      <c r="AN4" s="4063">
        <f>AL4+1</f>
        <v>19</v>
      </c>
      <c r="AO4" s="4048"/>
      <c r="AP4" s="4063">
        <f>AN4+1</f>
        <v>20</v>
      </c>
      <c r="AQ4" s="4048"/>
      <c r="AR4" s="4063">
        <f>AP4+1</f>
        <v>21</v>
      </c>
      <c r="AS4" s="4048"/>
      <c r="AT4" s="4063">
        <f>AR4+1</f>
        <v>22</v>
      </c>
      <c r="AU4" s="4048"/>
      <c r="AV4" s="4063">
        <f>AT4+1</f>
        <v>23</v>
      </c>
      <c r="AW4" s="4048"/>
      <c r="AX4" s="4063">
        <f>AV4+1</f>
        <v>24</v>
      </c>
      <c r="AY4" s="4048"/>
      <c r="AZ4" s="4063">
        <f>AX4+1</f>
        <v>25</v>
      </c>
      <c r="BA4" s="4048"/>
      <c r="BB4" s="4063">
        <f>AZ4+1</f>
        <v>26</v>
      </c>
      <c r="BC4" s="4050"/>
      <c r="BD4" s="649"/>
      <c r="BE4" s="4050">
        <f>BB4+1</f>
        <v>27</v>
      </c>
      <c r="BF4" s="4048"/>
      <c r="BG4" s="4063">
        <f>BE4+1</f>
        <v>28</v>
      </c>
      <c r="BH4" s="4048"/>
      <c r="BI4" s="4063">
        <f>BG4+1</f>
        <v>29</v>
      </c>
      <c r="BJ4" s="4048"/>
      <c r="BK4" s="4063">
        <f>BI4+1</f>
        <v>30</v>
      </c>
      <c r="BL4" s="4048"/>
      <c r="BM4" s="4063">
        <f>BK4+1</f>
        <v>31</v>
      </c>
      <c r="BN4" s="4048"/>
      <c r="BO4" s="4063">
        <f>BM4+1</f>
        <v>32</v>
      </c>
      <c r="BP4" s="4048"/>
      <c r="BQ4" s="4063">
        <f>BO4+1</f>
        <v>33</v>
      </c>
      <c r="BR4" s="4048"/>
      <c r="BS4" s="4063">
        <f>BQ4+1</f>
        <v>34</v>
      </c>
      <c r="BT4" s="4048"/>
      <c r="BU4" s="4063">
        <f>BS4+1</f>
        <v>35</v>
      </c>
      <c r="BV4" s="4048"/>
      <c r="BW4" s="4063">
        <f>BU4+1</f>
        <v>36</v>
      </c>
      <c r="BX4" s="4048"/>
      <c r="BY4" s="4063">
        <f>BW4+1</f>
        <v>37</v>
      </c>
      <c r="BZ4" s="4048"/>
      <c r="CA4" s="4063">
        <f>BY4+1</f>
        <v>38</v>
      </c>
      <c r="CB4" s="4048"/>
      <c r="CC4" s="4063">
        <f>CA4+1</f>
        <v>39</v>
      </c>
      <c r="CD4" s="4050"/>
      <c r="CE4" s="650"/>
      <c r="CF4" s="4064">
        <f>CC4+1</f>
        <v>40</v>
      </c>
      <c r="CG4" s="4052"/>
      <c r="CH4" s="4053">
        <f>CF4+1</f>
        <v>41</v>
      </c>
      <c r="CI4" s="4052"/>
      <c r="CJ4" s="4053">
        <f>CH4+1</f>
        <v>42</v>
      </c>
      <c r="CK4" s="4052"/>
      <c r="CL4" s="4063">
        <f>CJ4+1</f>
        <v>43</v>
      </c>
      <c r="CM4" s="4048"/>
      <c r="CN4" s="4063">
        <f>CL4+1</f>
        <v>44</v>
      </c>
      <c r="CO4" s="4048"/>
      <c r="CP4" s="4063">
        <f>CN4+1</f>
        <v>45</v>
      </c>
      <c r="CQ4" s="4048"/>
      <c r="CR4" s="4063">
        <f>CP4+1</f>
        <v>46</v>
      </c>
      <c r="CS4" s="4048"/>
      <c r="CT4" s="4063">
        <f>CR4+1</f>
        <v>47</v>
      </c>
      <c r="CU4" s="4048"/>
      <c r="CV4" s="4063">
        <f>CT4+1</f>
        <v>48</v>
      </c>
      <c r="CW4" s="4048"/>
      <c r="CX4" s="4063">
        <f>CV4+1</f>
        <v>49</v>
      </c>
      <c r="CY4" s="4048"/>
      <c r="CZ4" s="4063">
        <f>CX4+1</f>
        <v>50</v>
      </c>
      <c r="DA4" s="4048"/>
      <c r="DB4" s="4063">
        <f>CZ4+1</f>
        <v>51</v>
      </c>
      <c r="DC4" s="4048"/>
      <c r="DD4" s="4063">
        <f>DB4+1</f>
        <v>52</v>
      </c>
      <c r="DE4" s="4050"/>
      <c r="DF4" s="1467" t="s">
        <v>937</v>
      </c>
      <c r="DG4" s="1468"/>
      <c r="DH4" s="1468"/>
      <c r="DI4" s="1854"/>
      <c r="DJ4" s="717"/>
      <c r="DK4" s="659">
        <v>0</v>
      </c>
      <c r="DL4" s="1471"/>
      <c r="DM4" s="1309"/>
      <c r="DN4" s="1309"/>
      <c r="DO4" s="1309"/>
      <c r="DP4" s="1309"/>
      <c r="DQ4" s="1309"/>
      <c r="DR4" s="1309"/>
      <c r="DS4" s="200">
        <v>3</v>
      </c>
      <c r="DT4" s="200">
        <v>0</v>
      </c>
      <c r="DU4" s="200">
        <v>0</v>
      </c>
      <c r="DV4" s="200">
        <v>0</v>
      </c>
      <c r="DW4" s="1695"/>
    </row>
    <row r="5" spans="1:127" ht="13.5" customHeight="1">
      <c r="B5" s="1472" t="s">
        <v>205</v>
      </c>
      <c r="C5" s="1473" t="s">
        <v>66</v>
      </c>
      <c r="D5" s="1474" t="s">
        <v>77</v>
      </c>
      <c r="E5" s="1473" t="s">
        <v>66</v>
      </c>
      <c r="F5" s="1474" t="s">
        <v>77</v>
      </c>
      <c r="G5" s="1473" t="s">
        <v>66</v>
      </c>
      <c r="H5" s="1474" t="s">
        <v>77</v>
      </c>
      <c r="I5" s="1473" t="s">
        <v>66</v>
      </c>
      <c r="J5" s="1474" t="s">
        <v>77</v>
      </c>
      <c r="K5" s="1473" t="s">
        <v>66</v>
      </c>
      <c r="L5" s="1474" t="s">
        <v>77</v>
      </c>
      <c r="M5" s="1473" t="s">
        <v>66</v>
      </c>
      <c r="N5" s="1474" t="s">
        <v>77</v>
      </c>
      <c r="O5" s="1473" t="s">
        <v>66</v>
      </c>
      <c r="P5" s="1474" t="s">
        <v>77</v>
      </c>
      <c r="Q5" s="1473" t="s">
        <v>66</v>
      </c>
      <c r="R5" s="1474" t="s">
        <v>77</v>
      </c>
      <c r="S5" s="1473" t="s">
        <v>66</v>
      </c>
      <c r="T5" s="1474" t="s">
        <v>77</v>
      </c>
      <c r="U5" s="1473" t="s">
        <v>66</v>
      </c>
      <c r="V5" s="1474" t="s">
        <v>77</v>
      </c>
      <c r="W5" s="1473" t="s">
        <v>66</v>
      </c>
      <c r="X5" s="1474" t="s">
        <v>77</v>
      </c>
      <c r="Y5" s="1473" t="s">
        <v>66</v>
      </c>
      <c r="Z5" s="1474" t="s">
        <v>77</v>
      </c>
      <c r="AA5" s="1473" t="s">
        <v>66</v>
      </c>
      <c r="AB5" s="1475" t="s">
        <v>77</v>
      </c>
      <c r="AC5" s="648"/>
      <c r="AD5" s="1476" t="s">
        <v>66</v>
      </c>
      <c r="AE5" s="1474" t="s">
        <v>77</v>
      </c>
      <c r="AF5" s="1477" t="s">
        <v>66</v>
      </c>
      <c r="AG5" s="1474" t="s">
        <v>77</v>
      </c>
      <c r="AH5" s="1477" t="s">
        <v>66</v>
      </c>
      <c r="AI5" s="1474" t="s">
        <v>77</v>
      </c>
      <c r="AJ5" s="1477" t="s">
        <v>66</v>
      </c>
      <c r="AK5" s="1474" t="s">
        <v>77</v>
      </c>
      <c r="AL5" s="1477" t="s">
        <v>66</v>
      </c>
      <c r="AM5" s="1474" t="s">
        <v>77</v>
      </c>
      <c r="AN5" s="1477" t="s">
        <v>66</v>
      </c>
      <c r="AO5" s="1474" t="s">
        <v>77</v>
      </c>
      <c r="AP5" s="1477" t="s">
        <v>66</v>
      </c>
      <c r="AQ5" s="1474" t="s">
        <v>77</v>
      </c>
      <c r="AR5" s="1477" t="s">
        <v>66</v>
      </c>
      <c r="AS5" s="1474" t="s">
        <v>77</v>
      </c>
      <c r="AT5" s="1477" t="s">
        <v>66</v>
      </c>
      <c r="AU5" s="1474" t="s">
        <v>77</v>
      </c>
      <c r="AV5" s="1477" t="s">
        <v>66</v>
      </c>
      <c r="AW5" s="1474" t="s">
        <v>77</v>
      </c>
      <c r="AX5" s="1477" t="s">
        <v>66</v>
      </c>
      <c r="AY5" s="1474" t="s">
        <v>77</v>
      </c>
      <c r="AZ5" s="1477" t="s">
        <v>66</v>
      </c>
      <c r="BA5" s="1474" t="s">
        <v>77</v>
      </c>
      <c r="BB5" s="1477" t="s">
        <v>66</v>
      </c>
      <c r="BC5" s="1475" t="s">
        <v>77</v>
      </c>
      <c r="BD5" s="649"/>
      <c r="BE5" s="1478" t="s">
        <v>66</v>
      </c>
      <c r="BF5" s="1474" t="s">
        <v>77</v>
      </c>
      <c r="BG5" s="1479" t="s">
        <v>66</v>
      </c>
      <c r="BH5" s="1474" t="s">
        <v>77</v>
      </c>
      <c r="BI5" s="1479" t="s">
        <v>66</v>
      </c>
      <c r="BJ5" s="1474" t="s">
        <v>77</v>
      </c>
      <c r="BK5" s="1479" t="s">
        <v>66</v>
      </c>
      <c r="BL5" s="1474" t="s">
        <v>77</v>
      </c>
      <c r="BM5" s="1479" t="s">
        <v>66</v>
      </c>
      <c r="BN5" s="1474" t="s">
        <v>77</v>
      </c>
      <c r="BO5" s="1479" t="s">
        <v>66</v>
      </c>
      <c r="BP5" s="1474" t="s">
        <v>77</v>
      </c>
      <c r="BQ5" s="1479" t="s">
        <v>66</v>
      </c>
      <c r="BR5" s="1474" t="s">
        <v>77</v>
      </c>
      <c r="BS5" s="1479" t="s">
        <v>66</v>
      </c>
      <c r="BT5" s="1474" t="s">
        <v>77</v>
      </c>
      <c r="BU5" s="1479" t="s">
        <v>66</v>
      </c>
      <c r="BV5" s="1474" t="s">
        <v>77</v>
      </c>
      <c r="BW5" s="1479" t="s">
        <v>66</v>
      </c>
      <c r="BX5" s="1474" t="s">
        <v>77</v>
      </c>
      <c r="BY5" s="1479" t="s">
        <v>66</v>
      </c>
      <c r="BZ5" s="1474" t="s">
        <v>77</v>
      </c>
      <c r="CA5" s="1479" t="s">
        <v>66</v>
      </c>
      <c r="CB5" s="1474" t="s">
        <v>77</v>
      </c>
      <c r="CC5" s="1479" t="s">
        <v>66</v>
      </c>
      <c r="CD5" s="1475" t="s">
        <v>77</v>
      </c>
      <c r="CE5" s="650"/>
      <c r="CF5" s="1480" t="s">
        <v>66</v>
      </c>
      <c r="CG5" s="1474" t="s">
        <v>77</v>
      </c>
      <c r="CH5" s="1481" t="s">
        <v>66</v>
      </c>
      <c r="CI5" s="1474" t="s">
        <v>77</v>
      </c>
      <c r="CJ5" s="1481" t="s">
        <v>66</v>
      </c>
      <c r="CK5" s="1474" t="s">
        <v>77</v>
      </c>
      <c r="CL5" s="1481" t="s">
        <v>66</v>
      </c>
      <c r="CM5" s="1474" t="s">
        <v>77</v>
      </c>
      <c r="CN5" s="1481" t="s">
        <v>66</v>
      </c>
      <c r="CO5" s="1474" t="s">
        <v>77</v>
      </c>
      <c r="CP5" s="1481" t="s">
        <v>66</v>
      </c>
      <c r="CQ5" s="1474" t="s">
        <v>77</v>
      </c>
      <c r="CR5" s="1481" t="s">
        <v>66</v>
      </c>
      <c r="CS5" s="1474" t="s">
        <v>77</v>
      </c>
      <c r="CT5" s="1481" t="s">
        <v>66</v>
      </c>
      <c r="CU5" s="1474" t="s">
        <v>77</v>
      </c>
      <c r="CV5" s="1481" t="s">
        <v>66</v>
      </c>
      <c r="CW5" s="1474" t="s">
        <v>77</v>
      </c>
      <c r="CX5" s="1481" t="s">
        <v>66</v>
      </c>
      <c r="CY5" s="1474" t="s">
        <v>77</v>
      </c>
      <c r="CZ5" s="1481" t="s">
        <v>66</v>
      </c>
      <c r="DA5" s="1474" t="s">
        <v>77</v>
      </c>
      <c r="DB5" s="1481" t="s">
        <v>66</v>
      </c>
      <c r="DC5" s="1474" t="s">
        <v>77</v>
      </c>
      <c r="DD5" s="1481" t="s">
        <v>66</v>
      </c>
      <c r="DE5" s="1475" t="s">
        <v>77</v>
      </c>
      <c r="DF5" s="1482" t="s">
        <v>922</v>
      </c>
      <c r="DG5" s="1483"/>
      <c r="DH5" s="1484"/>
      <c r="DI5" s="1483"/>
      <c r="DJ5" s="717"/>
      <c r="DK5" s="659">
        <v>0</v>
      </c>
      <c r="DL5" s="1471"/>
      <c r="DM5" s="1309"/>
      <c r="DN5" s="1309"/>
      <c r="DO5" s="1309"/>
      <c r="DP5" s="1309"/>
      <c r="DQ5" s="1309"/>
      <c r="DR5" s="1309"/>
      <c r="DS5" s="200">
        <v>3</v>
      </c>
      <c r="DT5" s="200">
        <v>0</v>
      </c>
      <c r="DU5" s="200">
        <v>0</v>
      </c>
      <c r="DV5" s="200">
        <v>0</v>
      </c>
      <c r="DW5" s="1695"/>
    </row>
    <row r="6" spans="1:127" ht="23.25">
      <c r="B6" s="1485" t="s">
        <v>206</v>
      </c>
      <c r="C6" s="1847" t="s">
        <v>903</v>
      </c>
      <c r="D6" s="1850"/>
      <c r="E6" s="1849"/>
      <c r="F6" s="1849"/>
      <c r="G6" s="1849"/>
      <c r="H6" s="1849"/>
      <c r="I6" s="1849"/>
      <c r="J6" s="1849"/>
      <c r="K6" s="1849"/>
      <c r="L6" s="1849"/>
      <c r="M6" s="1849"/>
      <c r="N6" s="1849"/>
      <c r="O6" s="1849"/>
      <c r="P6" s="1849"/>
      <c r="Q6" s="1849"/>
      <c r="R6" s="1849"/>
      <c r="S6" s="1849"/>
      <c r="T6" s="1849"/>
      <c r="U6" s="1849"/>
      <c r="V6" s="1849"/>
      <c r="W6" s="1849"/>
      <c r="X6" s="1849"/>
      <c r="Y6" s="1849"/>
      <c r="Z6" s="1849"/>
      <c r="AA6" s="1849"/>
      <c r="AB6" s="1849"/>
      <c r="AC6" s="1853"/>
      <c r="AD6" s="1847" t="s">
        <v>903</v>
      </c>
      <c r="AE6" s="1850"/>
      <c r="AF6" s="1849"/>
      <c r="AG6" s="1849"/>
      <c r="AH6" s="1849"/>
      <c r="AI6" s="1849"/>
      <c r="AJ6" s="1849"/>
      <c r="AK6" s="1849"/>
      <c r="AL6" s="1849"/>
      <c r="AM6" s="1849"/>
      <c r="AN6" s="1849"/>
      <c r="AO6" s="1849"/>
      <c r="AP6" s="1849"/>
      <c r="AQ6" s="1849"/>
      <c r="AR6" s="1849"/>
      <c r="AS6" s="1849"/>
      <c r="AT6" s="1849"/>
      <c r="AU6" s="1849"/>
      <c r="AV6" s="1849"/>
      <c r="AW6" s="1849"/>
      <c r="AX6" s="1849"/>
      <c r="AY6" s="1849"/>
      <c r="AZ6" s="1849"/>
      <c r="BA6" s="1849"/>
      <c r="BB6" s="1849"/>
      <c r="BC6" s="1852"/>
      <c r="BD6" s="1851"/>
      <c r="BE6" s="1847" t="s">
        <v>903</v>
      </c>
      <c r="BF6" s="1850"/>
      <c r="BG6" s="1849"/>
      <c r="BH6" s="1849"/>
      <c r="BI6" s="1849"/>
      <c r="BJ6" s="1849"/>
      <c r="BK6" s="1849"/>
      <c r="BL6" s="1849"/>
      <c r="BM6" s="1849"/>
      <c r="BN6" s="1849"/>
      <c r="BO6" s="1849"/>
      <c r="BP6" s="1849"/>
      <c r="BQ6" s="1849"/>
      <c r="BR6" s="1849"/>
      <c r="BS6" s="1849"/>
      <c r="BT6" s="1849"/>
      <c r="BU6" s="1849"/>
      <c r="BV6" s="1849"/>
      <c r="BW6" s="1849"/>
      <c r="BX6" s="1849"/>
      <c r="BY6" s="1849"/>
      <c r="BZ6" s="1849"/>
      <c r="CA6" s="1849"/>
      <c r="CB6" s="1849"/>
      <c r="CC6" s="1849"/>
      <c r="CD6" s="1849"/>
      <c r="CE6" s="1848"/>
      <c r="CF6" s="1847" t="s">
        <v>903</v>
      </c>
      <c r="CG6" s="1624"/>
      <c r="CH6" s="1625"/>
      <c r="CI6" s="1626"/>
      <c r="CJ6" s="1625"/>
      <c r="CK6" s="1626"/>
      <c r="CL6" s="1846"/>
      <c r="CM6" s="1846"/>
      <c r="CN6" s="1846"/>
      <c r="CO6" s="1846"/>
      <c r="CP6" s="1846"/>
      <c r="CQ6" s="1846"/>
      <c r="CR6" s="1846"/>
      <c r="CS6" s="1846"/>
      <c r="CT6" s="1846"/>
      <c r="CU6" s="1846"/>
      <c r="CV6" s="1846"/>
      <c r="CW6" s="1846"/>
      <c r="CX6" s="1846"/>
      <c r="CY6" s="1846"/>
      <c r="CZ6" s="1846"/>
      <c r="DA6" s="1846"/>
      <c r="DB6" s="1846"/>
      <c r="DC6" s="1846"/>
      <c r="DD6" s="1846"/>
      <c r="DE6" s="1846"/>
      <c r="DF6" s="4065" t="s">
        <v>907</v>
      </c>
      <c r="DG6" s="4066"/>
      <c r="DH6" s="4067" t="s">
        <v>908</v>
      </c>
      <c r="DI6" s="4068"/>
      <c r="DJ6" s="717"/>
      <c r="DK6" s="659">
        <v>0</v>
      </c>
      <c r="DL6" s="1471" t="s">
        <v>187</v>
      </c>
      <c r="DM6" s="1309"/>
      <c r="DN6" s="1309"/>
      <c r="DO6" s="1309"/>
      <c r="DP6" s="1309"/>
      <c r="DQ6" s="1309"/>
      <c r="DR6" s="1309"/>
      <c r="DS6" s="200">
        <v>3</v>
      </c>
      <c r="DT6" s="200">
        <v>0</v>
      </c>
      <c r="DU6" s="200">
        <v>0</v>
      </c>
      <c r="DV6" s="200">
        <v>0</v>
      </c>
      <c r="DW6" s="1695"/>
    </row>
    <row r="7" spans="1:127" s="240" customFormat="1" ht="15.95" customHeight="1">
      <c r="B7" s="4122" t="s">
        <v>114</v>
      </c>
      <c r="C7" s="4123"/>
      <c r="D7" s="4123"/>
      <c r="E7" s="4123"/>
      <c r="F7" s="4123"/>
      <c r="G7" s="4123"/>
      <c r="H7" s="4123"/>
      <c r="I7" s="4123"/>
      <c r="J7" s="4123"/>
      <c r="K7" s="4123"/>
      <c r="L7" s="4123"/>
      <c r="M7" s="4123"/>
      <c r="N7" s="4123"/>
      <c r="O7" s="4123"/>
      <c r="P7" s="4123"/>
      <c r="Q7" s="4123"/>
      <c r="R7" s="4123"/>
      <c r="S7" s="4123"/>
      <c r="T7" s="4123"/>
      <c r="U7" s="4123"/>
      <c r="V7" s="4123"/>
      <c r="W7" s="4123"/>
      <c r="X7" s="4123"/>
      <c r="Y7" s="4123"/>
      <c r="Z7" s="4123"/>
      <c r="AA7" s="4123"/>
      <c r="AB7" s="4123"/>
      <c r="AC7" s="4123"/>
      <c r="AD7" s="4123"/>
      <c r="AE7" s="4123"/>
      <c r="AF7" s="4123"/>
      <c r="AG7" s="4123"/>
      <c r="AH7" s="4123"/>
      <c r="AI7" s="4123"/>
      <c r="AJ7" s="4123"/>
      <c r="AK7" s="4123"/>
      <c r="AL7" s="4123"/>
      <c r="AM7" s="4123"/>
      <c r="AN7" s="4123"/>
      <c r="AO7" s="4123"/>
      <c r="AP7" s="4123"/>
      <c r="AQ7" s="4123"/>
      <c r="AR7" s="4123"/>
      <c r="AS7" s="4123"/>
      <c r="AT7" s="4123"/>
      <c r="AU7" s="4123"/>
      <c r="AV7" s="4123"/>
      <c r="AW7" s="4123"/>
      <c r="AX7" s="4123"/>
      <c r="AY7" s="4123"/>
      <c r="AZ7" s="4123"/>
      <c r="BA7" s="4123"/>
      <c r="BB7" s="4123"/>
      <c r="BC7" s="4123"/>
      <c r="BD7" s="4123"/>
      <c r="BE7" s="4123"/>
      <c r="BF7" s="4123"/>
      <c r="BG7" s="4123"/>
      <c r="BH7" s="4123"/>
      <c r="BI7" s="4123"/>
      <c r="BJ7" s="4123"/>
      <c r="BK7" s="4123"/>
      <c r="BL7" s="4123"/>
      <c r="BM7" s="4123"/>
      <c r="BN7" s="4123"/>
      <c r="BO7" s="4123"/>
      <c r="BP7" s="4123"/>
      <c r="BQ7" s="4123"/>
      <c r="BR7" s="4123"/>
      <c r="BS7" s="4123"/>
      <c r="BT7" s="4123"/>
      <c r="BU7" s="4123"/>
      <c r="BV7" s="4123"/>
      <c r="BW7" s="4123"/>
      <c r="BX7" s="4123"/>
      <c r="BY7" s="4123"/>
      <c r="BZ7" s="4123"/>
      <c r="CA7" s="4123"/>
      <c r="CB7" s="4123"/>
      <c r="CC7" s="4123"/>
      <c r="CD7" s="4123"/>
      <c r="CE7" s="4123"/>
      <c r="CF7" s="3800" t="str">
        <f>B7</f>
        <v>CUIDITÉS</v>
      </c>
      <c r="CG7" s="3800"/>
      <c r="CH7" s="3800"/>
      <c r="CI7" s="3800"/>
      <c r="CJ7" s="3800"/>
      <c r="CK7" s="3800"/>
      <c r="CL7" s="3800"/>
      <c r="CM7" s="3800"/>
      <c r="CN7" s="3800"/>
      <c r="CO7" s="3800"/>
      <c r="CP7" s="3800"/>
      <c r="CQ7" s="3800"/>
      <c r="CR7" s="3800"/>
      <c r="CS7" s="3800"/>
      <c r="CT7" s="3800"/>
      <c r="CU7" s="3800"/>
      <c r="CV7" s="3800"/>
      <c r="CW7" s="3800"/>
      <c r="CX7" s="3800"/>
      <c r="CY7" s="3800"/>
      <c r="CZ7" s="3800"/>
      <c r="DA7" s="3800"/>
      <c r="DB7" s="3800"/>
      <c r="DC7" s="3800"/>
      <c r="DD7" s="3800"/>
      <c r="DE7" s="3800"/>
      <c r="DF7" s="1845"/>
      <c r="DG7" s="1845"/>
      <c r="DH7" s="1502"/>
      <c r="DI7" s="1541"/>
      <c r="DJ7" s="717"/>
      <c r="DK7" s="659">
        <v>0</v>
      </c>
      <c r="DL7" s="1493"/>
      <c r="DM7" s="1309"/>
      <c r="DN7" s="1309"/>
      <c r="DO7" s="1309"/>
      <c r="DP7" s="1309"/>
      <c r="DQ7" s="1309"/>
      <c r="DR7" s="1309"/>
      <c r="DS7" s="200">
        <v>3</v>
      </c>
      <c r="DT7" s="200">
        <v>0</v>
      </c>
      <c r="DU7" s="200">
        <v>0</v>
      </c>
      <c r="DV7" s="200">
        <v>0</v>
      </c>
      <c r="DW7" s="1695"/>
    </row>
    <row r="8" spans="1:127" s="240" customFormat="1" ht="15.95" customHeight="1">
      <c r="B8" s="4122"/>
      <c r="C8" s="4123"/>
      <c r="D8" s="4123"/>
      <c r="E8" s="4123"/>
      <c r="F8" s="4123"/>
      <c r="G8" s="4123"/>
      <c r="H8" s="4123"/>
      <c r="I8" s="4123"/>
      <c r="J8" s="4123"/>
      <c r="K8" s="4123"/>
      <c r="L8" s="4123"/>
      <c r="M8" s="4123"/>
      <c r="N8" s="4123"/>
      <c r="O8" s="4123"/>
      <c r="P8" s="4123"/>
      <c r="Q8" s="4123"/>
      <c r="R8" s="4123"/>
      <c r="S8" s="4123"/>
      <c r="T8" s="4123"/>
      <c r="U8" s="4123"/>
      <c r="V8" s="4123"/>
      <c r="W8" s="4123"/>
      <c r="X8" s="4123"/>
      <c r="Y8" s="4123"/>
      <c r="Z8" s="4123"/>
      <c r="AA8" s="4123"/>
      <c r="AB8" s="4123"/>
      <c r="AC8" s="4123"/>
      <c r="AD8" s="4123"/>
      <c r="AE8" s="4123"/>
      <c r="AF8" s="4123"/>
      <c r="AG8" s="4123"/>
      <c r="AH8" s="4123"/>
      <c r="AI8" s="4123"/>
      <c r="AJ8" s="4123"/>
      <c r="AK8" s="4123"/>
      <c r="AL8" s="4123"/>
      <c r="AM8" s="4123"/>
      <c r="AN8" s="4123"/>
      <c r="AO8" s="4123"/>
      <c r="AP8" s="4123"/>
      <c r="AQ8" s="4123"/>
      <c r="AR8" s="4123"/>
      <c r="AS8" s="4123"/>
      <c r="AT8" s="4123"/>
      <c r="AU8" s="4123"/>
      <c r="AV8" s="4123"/>
      <c r="AW8" s="4123"/>
      <c r="AX8" s="4123"/>
      <c r="AY8" s="4123"/>
      <c r="AZ8" s="4123"/>
      <c r="BA8" s="4123"/>
      <c r="BB8" s="4123"/>
      <c r="BC8" s="4123"/>
      <c r="BD8" s="4123"/>
      <c r="BE8" s="4123"/>
      <c r="BF8" s="4123"/>
      <c r="BG8" s="4123"/>
      <c r="BH8" s="4123"/>
      <c r="BI8" s="4123"/>
      <c r="BJ8" s="4123"/>
      <c r="BK8" s="4123"/>
      <c r="BL8" s="4123"/>
      <c r="BM8" s="4123"/>
      <c r="BN8" s="4123"/>
      <c r="BO8" s="4123"/>
      <c r="BP8" s="4123"/>
      <c r="BQ8" s="4123"/>
      <c r="BR8" s="4123"/>
      <c r="BS8" s="4123"/>
      <c r="BT8" s="4123"/>
      <c r="BU8" s="4123"/>
      <c r="BV8" s="4123"/>
      <c r="BW8" s="4123"/>
      <c r="BX8" s="4123"/>
      <c r="BY8" s="4123"/>
      <c r="BZ8" s="4123"/>
      <c r="CA8" s="4123"/>
      <c r="CB8" s="4123"/>
      <c r="CC8" s="4123"/>
      <c r="CD8" s="4123"/>
      <c r="CE8" s="4123"/>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1844"/>
      <c r="DG8" s="1844"/>
      <c r="DH8" s="1843"/>
      <c r="DI8" s="1842"/>
      <c r="DJ8" s="717"/>
      <c r="DK8" s="659">
        <v>0</v>
      </c>
      <c r="DL8" s="1493" t="s">
        <v>188</v>
      </c>
      <c r="DM8" s="1309"/>
      <c r="DN8" s="1309"/>
      <c r="DO8" s="1309"/>
      <c r="DP8" s="1309"/>
      <c r="DQ8" s="1309"/>
      <c r="DR8" s="1309"/>
      <c r="DS8" s="200">
        <v>3</v>
      </c>
      <c r="DT8" s="200">
        <v>0</v>
      </c>
      <c r="DU8" s="200">
        <v>0</v>
      </c>
      <c r="DV8" s="200">
        <v>0</v>
      </c>
      <c r="DW8" s="1695"/>
    </row>
    <row r="9" spans="1:127" ht="15.95" customHeight="1">
      <c r="B9" s="1831" t="s">
        <v>124</v>
      </c>
      <c r="C9" s="1821"/>
      <c r="D9" s="1820"/>
      <c r="E9" s="1821"/>
      <c r="F9" s="1820"/>
      <c r="G9" s="1821"/>
      <c r="H9" s="1820"/>
      <c r="I9" s="1821"/>
      <c r="J9" s="1820"/>
      <c r="K9" s="1821"/>
      <c r="L9" s="1820"/>
      <c r="M9" s="1821"/>
      <c r="N9" s="1820"/>
      <c r="O9" s="1821"/>
      <c r="P9" s="1820"/>
      <c r="Q9" s="1821"/>
      <c r="R9" s="1820"/>
      <c r="S9" s="1821"/>
      <c r="T9" s="1820"/>
      <c r="U9" s="1821"/>
      <c r="V9" s="1820"/>
      <c r="W9" s="1821"/>
      <c r="X9" s="1820"/>
      <c r="Y9" s="1821"/>
      <c r="Z9" s="1820"/>
      <c r="AA9" s="1821"/>
      <c r="AB9" s="1824"/>
      <c r="AC9" s="648"/>
      <c r="AD9" s="1823"/>
      <c r="AE9" s="1820"/>
      <c r="AF9" s="1821"/>
      <c r="AG9" s="1820"/>
      <c r="AH9" s="1821"/>
      <c r="AI9" s="1820"/>
      <c r="AJ9" s="1821"/>
      <c r="AK9" s="1820"/>
      <c r="AL9" s="1821"/>
      <c r="AM9" s="1820"/>
      <c r="AN9" s="1821"/>
      <c r="AO9" s="1820"/>
      <c r="AP9" s="1821"/>
      <c r="AQ9" s="1820"/>
      <c r="AR9" s="1821"/>
      <c r="AS9" s="1820"/>
      <c r="AT9" s="1821"/>
      <c r="AU9" s="1820"/>
      <c r="AV9" s="1821"/>
      <c r="AW9" s="1820"/>
      <c r="AX9" s="1821"/>
      <c r="AY9" s="1820"/>
      <c r="AZ9" s="1821"/>
      <c r="BA9" s="1820"/>
      <c r="BB9" s="1821"/>
      <c r="BC9" s="1824"/>
      <c r="BD9" s="649"/>
      <c r="BE9" s="1823"/>
      <c r="BF9" s="1820"/>
      <c r="BG9" s="1821"/>
      <c r="BH9" s="1820"/>
      <c r="BI9" s="1821"/>
      <c r="BJ9" s="1820"/>
      <c r="BK9" s="1821"/>
      <c r="BL9" s="1820"/>
      <c r="BM9" s="1821"/>
      <c r="BN9" s="1820"/>
      <c r="BO9" s="1821"/>
      <c r="BP9" s="1820"/>
      <c r="BQ9" s="1821"/>
      <c r="BR9" s="1820"/>
      <c r="BS9" s="1821"/>
      <c r="BT9" s="1820"/>
      <c r="BU9" s="1821"/>
      <c r="BV9" s="1820"/>
      <c r="BW9" s="1821"/>
      <c r="BX9" s="1820"/>
      <c r="BY9" s="1821"/>
      <c r="BZ9" s="1820"/>
      <c r="CA9" s="1821"/>
      <c r="CB9" s="1820"/>
      <c r="CC9" s="1821"/>
      <c r="CD9" s="1824"/>
      <c r="CE9" s="650"/>
      <c r="CF9" s="1823"/>
      <c r="CG9" s="1822"/>
      <c r="CH9" s="1821"/>
      <c r="CI9" s="1820"/>
      <c r="CJ9" s="1821"/>
      <c r="CK9" s="1820"/>
      <c r="CL9" s="1821"/>
      <c r="CM9" s="1820"/>
      <c r="CN9" s="1821"/>
      <c r="CO9" s="1820"/>
      <c r="CP9" s="1821"/>
      <c r="CQ9" s="1820"/>
      <c r="CR9" s="1821"/>
      <c r="CS9" s="1820"/>
      <c r="CT9" s="1821"/>
      <c r="CU9" s="1820"/>
      <c r="CV9" s="1821"/>
      <c r="CW9" s="1820"/>
      <c r="CX9" s="1821"/>
      <c r="CY9" s="1820"/>
      <c r="CZ9" s="1821"/>
      <c r="DA9" s="1820"/>
      <c r="DB9" s="1821"/>
      <c r="DC9" s="1820"/>
      <c r="DD9" s="1821"/>
      <c r="DE9" s="1820"/>
      <c r="DF9" s="1827">
        <f t="shared" ref="DF9:DF42" si="0">COUNTA(C9:DE9)</f>
        <v>0</v>
      </c>
      <c r="DG9" s="1826" t="str">
        <f>IF(DF9=0,"",DF9/DF73)</f>
        <v/>
      </c>
      <c r="DH9" s="1502">
        <f t="shared" ref="DH9:DH42" si="1">SUM(C9:DE9)</f>
        <v>0</v>
      </c>
      <c r="DI9" s="1503" t="str">
        <f>IF(DH9=0,"",DH9/DH75)</f>
        <v/>
      </c>
      <c r="DJ9" s="717"/>
      <c r="DK9" s="659">
        <v>0</v>
      </c>
      <c r="DL9" s="1493"/>
      <c r="DM9" s="1309"/>
      <c r="DN9" s="1309"/>
      <c r="DO9" s="1309"/>
      <c r="DP9" s="1309"/>
      <c r="DQ9" s="1309"/>
      <c r="DR9" s="1309"/>
      <c r="DS9" s="200">
        <v>3</v>
      </c>
      <c r="DT9" s="200">
        <v>0</v>
      </c>
      <c r="DU9" s="200">
        <v>0</v>
      </c>
      <c r="DV9" s="200">
        <v>0</v>
      </c>
      <c r="DW9" s="1695"/>
    </row>
    <row r="10" spans="1:127" ht="15.95" customHeight="1">
      <c r="B10" s="1831" t="s">
        <v>126</v>
      </c>
      <c r="C10" s="1821"/>
      <c r="D10" s="1820"/>
      <c r="E10" s="1821"/>
      <c r="F10" s="1820"/>
      <c r="G10" s="1821"/>
      <c r="H10" s="1820"/>
      <c r="I10" s="1821"/>
      <c r="J10" s="1820"/>
      <c r="K10" s="1821"/>
      <c r="L10" s="1820"/>
      <c r="M10" s="1821"/>
      <c r="N10" s="1820"/>
      <c r="O10" s="1821"/>
      <c r="P10" s="1820"/>
      <c r="Q10" s="1821"/>
      <c r="R10" s="1820"/>
      <c r="S10" s="1821"/>
      <c r="T10" s="1820"/>
      <c r="U10" s="1821"/>
      <c r="V10" s="1820"/>
      <c r="W10" s="1821"/>
      <c r="X10" s="1820"/>
      <c r="Y10" s="1821"/>
      <c r="Z10" s="1820"/>
      <c r="AA10" s="1821"/>
      <c r="AB10" s="1824"/>
      <c r="AC10" s="648"/>
      <c r="AD10" s="1823"/>
      <c r="AE10" s="1820"/>
      <c r="AF10" s="1821"/>
      <c r="AG10" s="1820"/>
      <c r="AH10" s="1821"/>
      <c r="AI10" s="1820"/>
      <c r="AJ10" s="1821"/>
      <c r="AK10" s="1820"/>
      <c r="AL10" s="1821"/>
      <c r="AM10" s="1820"/>
      <c r="AN10" s="1821"/>
      <c r="AO10" s="1820"/>
      <c r="AP10" s="1821"/>
      <c r="AQ10" s="1820"/>
      <c r="AR10" s="1821"/>
      <c r="AS10" s="1820"/>
      <c r="AT10" s="1821"/>
      <c r="AU10" s="1820"/>
      <c r="AV10" s="1821"/>
      <c r="AW10" s="1820"/>
      <c r="AX10" s="1821"/>
      <c r="AY10" s="1820"/>
      <c r="AZ10" s="1821"/>
      <c r="BA10" s="1820"/>
      <c r="BB10" s="1821"/>
      <c r="BC10" s="1824"/>
      <c r="BD10" s="649"/>
      <c r="BE10" s="1823"/>
      <c r="BF10" s="1820"/>
      <c r="BG10" s="1821"/>
      <c r="BH10" s="1820"/>
      <c r="BI10" s="1821"/>
      <c r="BJ10" s="1820"/>
      <c r="BK10" s="1821"/>
      <c r="BL10" s="1820"/>
      <c r="BM10" s="1821"/>
      <c r="BN10" s="1820"/>
      <c r="BO10" s="1821"/>
      <c r="BP10" s="1820"/>
      <c r="BQ10" s="1821"/>
      <c r="BR10" s="1820"/>
      <c r="BS10" s="1821"/>
      <c r="BT10" s="1820"/>
      <c r="BU10" s="1821"/>
      <c r="BV10" s="1820"/>
      <c r="BW10" s="1821"/>
      <c r="BX10" s="1820"/>
      <c r="BY10" s="1821"/>
      <c r="BZ10" s="1820"/>
      <c r="CA10" s="1821"/>
      <c r="CB10" s="1820"/>
      <c r="CC10" s="1821"/>
      <c r="CD10" s="1824"/>
      <c r="CE10" s="650"/>
      <c r="CF10" s="1823"/>
      <c r="CG10" s="1822"/>
      <c r="CH10" s="1821"/>
      <c r="CI10" s="1820"/>
      <c r="CJ10" s="1821"/>
      <c r="CK10" s="1820"/>
      <c r="CL10" s="1821"/>
      <c r="CM10" s="1820"/>
      <c r="CN10" s="1821"/>
      <c r="CO10" s="1820"/>
      <c r="CP10" s="1821"/>
      <c r="CQ10" s="1820"/>
      <c r="CR10" s="1821"/>
      <c r="CS10" s="1820"/>
      <c r="CT10" s="1821"/>
      <c r="CU10" s="1820"/>
      <c r="CV10" s="1821"/>
      <c r="CW10" s="1820"/>
      <c r="CX10" s="1821"/>
      <c r="CY10" s="1820"/>
      <c r="CZ10" s="1821"/>
      <c r="DA10" s="1820"/>
      <c r="DB10" s="1821"/>
      <c r="DC10" s="1820"/>
      <c r="DD10" s="1821"/>
      <c r="DE10" s="1820"/>
      <c r="DF10" s="1827">
        <f t="shared" si="0"/>
        <v>0</v>
      </c>
      <c r="DG10" s="1826" t="str">
        <f>IF(DF10=0,"",DF10/DF73)</f>
        <v/>
      </c>
      <c r="DH10" s="1502">
        <f t="shared" si="1"/>
        <v>0</v>
      </c>
      <c r="DI10" s="1503" t="str">
        <f>IF(DH10=0,"",DH10/DH75)</f>
        <v/>
      </c>
      <c r="DJ10" s="717"/>
      <c r="DK10" s="659">
        <v>0</v>
      </c>
      <c r="DL10" s="1493" t="s">
        <v>195</v>
      </c>
      <c r="DM10" s="1309"/>
      <c r="DN10" s="1309"/>
      <c r="DO10" s="1309"/>
      <c r="DP10" s="1309"/>
      <c r="DQ10" s="1309"/>
      <c r="DR10" s="1309"/>
      <c r="DS10" s="200">
        <v>0</v>
      </c>
      <c r="DT10" s="200">
        <v>0</v>
      </c>
      <c r="DU10" s="200">
        <v>0</v>
      </c>
      <c r="DV10" s="200">
        <v>0</v>
      </c>
      <c r="DW10" s="1695"/>
    </row>
    <row r="11" spans="1:127" ht="15.95" customHeight="1">
      <c r="B11" s="1831" t="s">
        <v>128</v>
      </c>
      <c r="C11" s="1837"/>
      <c r="D11" s="1836"/>
      <c r="E11" s="1837"/>
      <c r="F11" s="1836"/>
      <c r="G11" s="1837"/>
      <c r="H11" s="1836"/>
      <c r="I11" s="1837"/>
      <c r="J11" s="1836"/>
      <c r="K11" s="1837"/>
      <c r="L11" s="1836"/>
      <c r="M11" s="1837"/>
      <c r="N11" s="1836"/>
      <c r="O11" s="1837"/>
      <c r="P11" s="1836"/>
      <c r="Q11" s="1837"/>
      <c r="R11" s="1836"/>
      <c r="S11" s="1837"/>
      <c r="T11" s="1836"/>
      <c r="U11" s="1837"/>
      <c r="V11" s="1836"/>
      <c r="W11" s="1837"/>
      <c r="X11" s="1836"/>
      <c r="Y11" s="1837"/>
      <c r="Z11" s="1836"/>
      <c r="AA11" s="1837"/>
      <c r="AB11" s="1840"/>
      <c r="AC11" s="648"/>
      <c r="AD11" s="1839"/>
      <c r="AE11" s="1836"/>
      <c r="AF11" s="1837"/>
      <c r="AG11" s="1836"/>
      <c r="AH11" s="1837"/>
      <c r="AI11" s="1836"/>
      <c r="AJ11" s="1837"/>
      <c r="AK11" s="1836"/>
      <c r="AL11" s="1837"/>
      <c r="AM11" s="1836"/>
      <c r="AN11" s="1837"/>
      <c r="AO11" s="1836"/>
      <c r="AP11" s="1837"/>
      <c r="AQ11" s="1836"/>
      <c r="AR11" s="1837"/>
      <c r="AS11" s="1836"/>
      <c r="AT11" s="1837"/>
      <c r="AU11" s="1836"/>
      <c r="AV11" s="1837"/>
      <c r="AW11" s="1836"/>
      <c r="AX11" s="1837"/>
      <c r="AY11" s="1836"/>
      <c r="AZ11" s="1837"/>
      <c r="BA11" s="1836"/>
      <c r="BB11" s="1837"/>
      <c r="BC11" s="1840"/>
      <c r="BD11" s="649"/>
      <c r="BE11" s="1839"/>
      <c r="BF11" s="1836"/>
      <c r="BG11" s="1837"/>
      <c r="BH11" s="1836"/>
      <c r="BI11" s="1837"/>
      <c r="BJ11" s="1836"/>
      <c r="BK11" s="1837"/>
      <c r="BL11" s="1836"/>
      <c r="BM11" s="1837"/>
      <c r="BN11" s="1836"/>
      <c r="BO11" s="1837"/>
      <c r="BP11" s="1836"/>
      <c r="BQ11" s="1837"/>
      <c r="BR11" s="1836"/>
      <c r="BS11" s="1837"/>
      <c r="BT11" s="1836"/>
      <c r="BU11" s="1837"/>
      <c r="BV11" s="1836"/>
      <c r="BW11" s="1837"/>
      <c r="BX11" s="1836"/>
      <c r="BY11" s="1837"/>
      <c r="BZ11" s="1836"/>
      <c r="CA11" s="1837"/>
      <c r="CB11" s="1836"/>
      <c r="CC11" s="1837"/>
      <c r="CD11" s="1840"/>
      <c r="CE11" s="650"/>
      <c r="CF11" s="1839"/>
      <c r="CG11" s="1838"/>
      <c r="CH11" s="1837"/>
      <c r="CI11" s="1836"/>
      <c r="CJ11" s="1837"/>
      <c r="CK11" s="1836"/>
      <c r="CL11" s="1837"/>
      <c r="CM11" s="1836"/>
      <c r="CN11" s="1837"/>
      <c r="CO11" s="1836"/>
      <c r="CP11" s="1837"/>
      <c r="CQ11" s="1836"/>
      <c r="CR11" s="1837"/>
      <c r="CS11" s="1836"/>
      <c r="CT11" s="1837"/>
      <c r="CU11" s="1836"/>
      <c r="CV11" s="1837"/>
      <c r="CW11" s="1836"/>
      <c r="CX11" s="1837"/>
      <c r="CY11" s="1836"/>
      <c r="CZ11" s="1837"/>
      <c r="DA11" s="1836"/>
      <c r="DB11" s="1837"/>
      <c r="DC11" s="1836"/>
      <c r="DD11" s="1837"/>
      <c r="DE11" s="1836"/>
      <c r="DF11" s="1827">
        <f t="shared" si="0"/>
        <v>0</v>
      </c>
      <c r="DG11" s="1826" t="str">
        <f>IF(DF11=0,"",DF11/DF73)</f>
        <v/>
      </c>
      <c r="DH11" s="1502">
        <f t="shared" si="1"/>
        <v>0</v>
      </c>
      <c r="DI11" s="1503" t="str">
        <f>IF(DH11=0,"",DH11/DH75)</f>
        <v/>
      </c>
      <c r="DJ11" s="717"/>
      <c r="DK11" s="659">
        <v>0</v>
      </c>
      <c r="DL11" s="1510"/>
      <c r="DM11" s="1510" t="s">
        <v>859</v>
      </c>
      <c r="DN11" s="1309"/>
      <c r="DO11" s="1309"/>
      <c r="DP11" s="1309"/>
      <c r="DQ11" s="1309"/>
      <c r="DR11" s="1309"/>
      <c r="DS11" s="200">
        <v>0</v>
      </c>
      <c r="DT11" s="200">
        <v>0</v>
      </c>
      <c r="DU11" s="200">
        <v>0</v>
      </c>
      <c r="DV11" s="200">
        <v>0</v>
      </c>
      <c r="DW11" s="1695"/>
    </row>
    <row r="12" spans="1:127" ht="15.95" customHeight="1">
      <c r="B12" s="1831" t="s">
        <v>130</v>
      </c>
      <c r="C12" s="1837"/>
      <c r="D12" s="1836"/>
      <c r="E12" s="1837"/>
      <c r="F12" s="1836"/>
      <c r="G12" s="1837"/>
      <c r="H12" s="1836"/>
      <c r="I12" s="1837"/>
      <c r="J12" s="1836"/>
      <c r="K12" s="1837"/>
      <c r="L12" s="1836"/>
      <c r="M12" s="1837"/>
      <c r="N12" s="1836"/>
      <c r="O12" s="1837"/>
      <c r="P12" s="1836"/>
      <c r="Q12" s="1837"/>
      <c r="R12" s="1836"/>
      <c r="S12" s="1837"/>
      <c r="T12" s="1836"/>
      <c r="U12" s="1837"/>
      <c r="V12" s="1836"/>
      <c r="W12" s="1837"/>
      <c r="X12" s="1836"/>
      <c r="Y12" s="1837"/>
      <c r="Z12" s="1836"/>
      <c r="AA12" s="1837"/>
      <c r="AB12" s="1840"/>
      <c r="AC12" s="648"/>
      <c r="AD12" s="1839"/>
      <c r="AE12" s="1836"/>
      <c r="AF12" s="1837"/>
      <c r="AG12" s="1836"/>
      <c r="AH12" s="1837"/>
      <c r="AI12" s="1836"/>
      <c r="AJ12" s="1837"/>
      <c r="AK12" s="1836"/>
      <c r="AL12" s="1837"/>
      <c r="AM12" s="1836"/>
      <c r="AN12" s="1837"/>
      <c r="AO12" s="1836"/>
      <c r="AP12" s="1837"/>
      <c r="AQ12" s="1836"/>
      <c r="AR12" s="1837"/>
      <c r="AS12" s="1836"/>
      <c r="AT12" s="1837"/>
      <c r="AU12" s="1836"/>
      <c r="AV12" s="1837"/>
      <c r="AW12" s="1836"/>
      <c r="AX12" s="1837"/>
      <c r="AY12" s="1836"/>
      <c r="AZ12" s="1837"/>
      <c r="BA12" s="1836"/>
      <c r="BB12" s="1837"/>
      <c r="BC12" s="1840"/>
      <c r="BD12" s="649"/>
      <c r="BE12" s="1839"/>
      <c r="BF12" s="1836"/>
      <c r="BG12" s="1837"/>
      <c r="BH12" s="1836"/>
      <c r="BI12" s="1837"/>
      <c r="BJ12" s="1836"/>
      <c r="BK12" s="1837"/>
      <c r="BL12" s="1836"/>
      <c r="BM12" s="1837"/>
      <c r="BN12" s="1836"/>
      <c r="BO12" s="1837"/>
      <c r="BP12" s="1836"/>
      <c r="BQ12" s="1837"/>
      <c r="BR12" s="1836"/>
      <c r="BS12" s="1837"/>
      <c r="BT12" s="1836"/>
      <c r="BU12" s="1837"/>
      <c r="BV12" s="1836"/>
      <c r="BW12" s="1837"/>
      <c r="BX12" s="1836"/>
      <c r="BY12" s="1837"/>
      <c r="BZ12" s="1836"/>
      <c r="CA12" s="1837"/>
      <c r="CB12" s="1836"/>
      <c r="CC12" s="1837"/>
      <c r="CD12" s="1840"/>
      <c r="CE12" s="650"/>
      <c r="CF12" s="1839"/>
      <c r="CG12" s="1838"/>
      <c r="CH12" s="1837"/>
      <c r="CI12" s="1836"/>
      <c r="CJ12" s="1837"/>
      <c r="CK12" s="1836"/>
      <c r="CL12" s="1837"/>
      <c r="CM12" s="1836"/>
      <c r="CN12" s="1837"/>
      <c r="CO12" s="1836"/>
      <c r="CP12" s="1837"/>
      <c r="CQ12" s="1836"/>
      <c r="CR12" s="1837"/>
      <c r="CS12" s="1836"/>
      <c r="CT12" s="1837"/>
      <c r="CU12" s="1836"/>
      <c r="CV12" s="1837"/>
      <c r="CW12" s="1836"/>
      <c r="CX12" s="1837"/>
      <c r="CY12" s="1836"/>
      <c r="CZ12" s="1837"/>
      <c r="DA12" s="1836"/>
      <c r="DB12" s="1837"/>
      <c r="DC12" s="1836"/>
      <c r="DD12" s="1837"/>
      <c r="DE12" s="1836"/>
      <c r="DF12" s="1827">
        <f t="shared" si="0"/>
        <v>0</v>
      </c>
      <c r="DG12" s="1826" t="str">
        <f>IF(DF12=0,"",DF12/DF73)</f>
        <v/>
      </c>
      <c r="DH12" s="1502">
        <f t="shared" si="1"/>
        <v>0</v>
      </c>
      <c r="DI12" s="1503" t="str">
        <f>IF(DH12=0,"",DH12/DH75)</f>
        <v/>
      </c>
      <c r="DJ12" s="647"/>
      <c r="DK12" s="659">
        <v>0</v>
      </c>
      <c r="DL12" s="1510"/>
      <c r="DM12" s="1510" t="s">
        <v>197</v>
      </c>
      <c r="DN12" s="1309"/>
      <c r="DO12" s="1309"/>
      <c r="DP12" s="1309"/>
      <c r="DQ12" s="1309"/>
      <c r="DR12" s="1309"/>
      <c r="DS12" s="200">
        <v>0</v>
      </c>
      <c r="DT12" s="200">
        <v>0</v>
      </c>
      <c r="DU12" s="200">
        <v>0</v>
      </c>
      <c r="DV12" s="200">
        <v>0</v>
      </c>
      <c r="DW12" s="1695"/>
    </row>
    <row r="13" spans="1:127" ht="15.95" customHeight="1">
      <c r="B13" s="1831" t="s">
        <v>132</v>
      </c>
      <c r="C13" s="1837"/>
      <c r="D13" s="1836"/>
      <c r="E13" s="1837"/>
      <c r="F13" s="1836"/>
      <c r="G13" s="1837"/>
      <c r="H13" s="1836"/>
      <c r="I13" s="1837"/>
      <c r="J13" s="1836"/>
      <c r="K13" s="1837"/>
      <c r="L13" s="1836"/>
      <c r="M13" s="1837"/>
      <c r="N13" s="1836"/>
      <c r="O13" s="1837"/>
      <c r="P13" s="1836"/>
      <c r="Q13" s="1837"/>
      <c r="R13" s="1836"/>
      <c r="S13" s="1837"/>
      <c r="T13" s="1836"/>
      <c r="U13" s="1837"/>
      <c r="V13" s="1836"/>
      <c r="W13" s="1837"/>
      <c r="X13" s="1836"/>
      <c r="Y13" s="1837"/>
      <c r="Z13" s="1836"/>
      <c r="AA13" s="1837"/>
      <c r="AB13" s="1840"/>
      <c r="AC13" s="648"/>
      <c r="AD13" s="1839"/>
      <c r="AE13" s="1836"/>
      <c r="AF13" s="1837"/>
      <c r="AG13" s="1836"/>
      <c r="AH13" s="1837"/>
      <c r="AI13" s="1836"/>
      <c r="AJ13" s="1837"/>
      <c r="AK13" s="1836"/>
      <c r="AL13" s="1837"/>
      <c r="AM13" s="1836"/>
      <c r="AN13" s="1837"/>
      <c r="AO13" s="1836"/>
      <c r="AP13" s="1837"/>
      <c r="AQ13" s="1836"/>
      <c r="AR13" s="1837"/>
      <c r="AS13" s="1836"/>
      <c r="AT13" s="1837"/>
      <c r="AU13" s="1836"/>
      <c r="AV13" s="1837"/>
      <c r="AW13" s="1836"/>
      <c r="AX13" s="1837"/>
      <c r="AY13" s="1836"/>
      <c r="AZ13" s="1837"/>
      <c r="BA13" s="1836"/>
      <c r="BB13" s="1837"/>
      <c r="BC13" s="1840"/>
      <c r="BD13" s="649"/>
      <c r="BE13" s="1839"/>
      <c r="BF13" s="1836"/>
      <c r="BG13" s="1837"/>
      <c r="BH13" s="1836"/>
      <c r="BI13" s="1837"/>
      <c r="BJ13" s="1836"/>
      <c r="BK13" s="1837"/>
      <c r="BL13" s="1836"/>
      <c r="BM13" s="1837"/>
      <c r="BN13" s="1836"/>
      <c r="BO13" s="1837"/>
      <c r="BP13" s="1836"/>
      <c r="BQ13" s="1837"/>
      <c r="BR13" s="1836"/>
      <c r="BS13" s="1837"/>
      <c r="BT13" s="1836"/>
      <c r="BU13" s="1837"/>
      <c r="BV13" s="1836"/>
      <c r="BW13" s="1837"/>
      <c r="BX13" s="1836"/>
      <c r="BY13" s="1837"/>
      <c r="BZ13" s="1836"/>
      <c r="CA13" s="1837"/>
      <c r="CB13" s="1836"/>
      <c r="CC13" s="1837"/>
      <c r="CD13" s="1840"/>
      <c r="CE13" s="650"/>
      <c r="CF13" s="1839"/>
      <c r="CG13" s="1838"/>
      <c r="CH13" s="1837"/>
      <c r="CI13" s="1836"/>
      <c r="CJ13" s="1837"/>
      <c r="CK13" s="1836"/>
      <c r="CL13" s="1837"/>
      <c r="CM13" s="1836"/>
      <c r="CN13" s="1837"/>
      <c r="CO13" s="1836"/>
      <c r="CP13" s="1837"/>
      <c r="CQ13" s="1836"/>
      <c r="CR13" s="1837"/>
      <c r="CS13" s="1836"/>
      <c r="CT13" s="1837"/>
      <c r="CU13" s="1836"/>
      <c r="CV13" s="1837"/>
      <c r="CW13" s="1836"/>
      <c r="CX13" s="1837"/>
      <c r="CY13" s="1836"/>
      <c r="CZ13" s="1837"/>
      <c r="DA13" s="1836"/>
      <c r="DB13" s="1837"/>
      <c r="DC13" s="1836"/>
      <c r="DD13" s="1837"/>
      <c r="DE13" s="1836"/>
      <c r="DF13" s="1827">
        <f t="shared" si="0"/>
        <v>0</v>
      </c>
      <c r="DG13" s="1826" t="str">
        <f>IF(DF13=0,"",DF13/DF73)</f>
        <v/>
      </c>
      <c r="DH13" s="1502">
        <f t="shared" si="1"/>
        <v>0</v>
      </c>
      <c r="DI13" s="1503" t="str">
        <f>IF(DH13=0,"",DH13/DH75)</f>
        <v/>
      </c>
      <c r="DJ13" s="647"/>
      <c r="DK13" s="659">
        <v>0</v>
      </c>
      <c r="DL13" s="1493"/>
      <c r="DM13" s="1309"/>
      <c r="DN13" s="1309"/>
      <c r="DO13" s="1309"/>
      <c r="DP13" s="1309"/>
      <c r="DQ13" s="1309"/>
      <c r="DR13" s="1309"/>
      <c r="DS13" s="200">
        <v>0</v>
      </c>
      <c r="DT13" s="200">
        <v>0</v>
      </c>
      <c r="DU13" s="200">
        <v>0</v>
      </c>
      <c r="DV13" s="200">
        <v>0</v>
      </c>
      <c r="DW13" s="1695"/>
    </row>
    <row r="14" spans="1:127" ht="15.95" customHeight="1">
      <c r="B14" s="1831" t="s">
        <v>134</v>
      </c>
      <c r="C14" s="1837">
        <v>4</v>
      </c>
      <c r="D14" s="1836"/>
      <c r="E14" s="1578" t="s">
        <v>213</v>
      </c>
      <c r="F14" s="1836"/>
      <c r="G14" s="1837"/>
      <c r="H14" s="1836"/>
      <c r="I14" s="1837"/>
      <c r="J14" s="1836"/>
      <c r="K14" s="1837"/>
      <c r="L14" s="1836"/>
      <c r="M14" s="1837"/>
      <c r="N14" s="1836"/>
      <c r="O14" s="1837"/>
      <c r="P14" s="1836"/>
      <c r="Q14" s="1837"/>
      <c r="R14" s="1836"/>
      <c r="S14" s="1837"/>
      <c r="T14" s="1836"/>
      <c r="U14" s="1837"/>
      <c r="V14" s="1836"/>
      <c r="W14" s="1837"/>
      <c r="X14" s="1836"/>
      <c r="Y14" s="1837"/>
      <c r="Z14" s="1836"/>
      <c r="AA14" s="1837"/>
      <c r="AB14" s="1840"/>
      <c r="AC14" s="648"/>
      <c r="AD14" s="1839"/>
      <c r="AE14" s="1836"/>
      <c r="AF14" s="1837"/>
      <c r="AG14" s="1836"/>
      <c r="AH14" s="1837"/>
      <c r="AI14" s="1836"/>
      <c r="AJ14" s="1837"/>
      <c r="AK14" s="1836"/>
      <c r="AL14" s="1837"/>
      <c r="AM14" s="1836"/>
      <c r="AN14" s="1837"/>
      <c r="AO14" s="1836"/>
      <c r="AP14" s="1837"/>
      <c r="AQ14" s="1836"/>
      <c r="AR14" s="1837"/>
      <c r="AS14" s="1836"/>
      <c r="AT14" s="1837"/>
      <c r="AU14" s="1836"/>
      <c r="AV14" s="1837"/>
      <c r="AW14" s="1836"/>
      <c r="AX14" s="1837"/>
      <c r="AY14" s="1836"/>
      <c r="AZ14" s="1837"/>
      <c r="BA14" s="1836"/>
      <c r="BB14" s="1837"/>
      <c r="BC14" s="1840"/>
      <c r="BD14" s="649"/>
      <c r="BE14" s="1839"/>
      <c r="BF14" s="1836"/>
      <c r="BG14" s="1837"/>
      <c r="BH14" s="1836"/>
      <c r="BI14" s="1837"/>
      <c r="BJ14" s="1836"/>
      <c r="BK14" s="1837"/>
      <c r="BL14" s="1836"/>
      <c r="BM14" s="1837"/>
      <c r="BN14" s="1836"/>
      <c r="BO14" s="1837"/>
      <c r="BP14" s="1836"/>
      <c r="BQ14" s="1837"/>
      <c r="BR14" s="1836"/>
      <c r="BS14" s="1837"/>
      <c r="BT14" s="1836"/>
      <c r="BU14" s="1837"/>
      <c r="BV14" s="1836"/>
      <c r="BW14" s="1837"/>
      <c r="BX14" s="1836"/>
      <c r="BY14" s="1837"/>
      <c r="BZ14" s="1836"/>
      <c r="CA14" s="1837"/>
      <c r="CB14" s="1836"/>
      <c r="CC14" s="1837"/>
      <c r="CD14" s="1840"/>
      <c r="CE14" s="650"/>
      <c r="CF14" s="1839"/>
      <c r="CG14" s="1838"/>
      <c r="CH14" s="1837"/>
      <c r="CI14" s="1836"/>
      <c r="CJ14" s="1837"/>
      <c r="CK14" s="1836"/>
      <c r="CL14" s="1837"/>
      <c r="CM14" s="1836"/>
      <c r="CN14" s="1837"/>
      <c r="CO14" s="1836"/>
      <c r="CP14" s="1837"/>
      <c r="CQ14" s="1836"/>
      <c r="CR14" s="1837"/>
      <c r="CS14" s="1836"/>
      <c r="CT14" s="1837"/>
      <c r="CU14" s="1836"/>
      <c r="CV14" s="1837"/>
      <c r="CW14" s="1836"/>
      <c r="CX14" s="1837"/>
      <c r="CY14" s="1836"/>
      <c r="CZ14" s="1837"/>
      <c r="DA14" s="1836"/>
      <c r="DB14" s="1837"/>
      <c r="DC14" s="1836"/>
      <c r="DD14" s="1837"/>
      <c r="DE14" s="1836"/>
      <c r="DF14" s="1827">
        <f t="shared" si="0"/>
        <v>2</v>
      </c>
      <c r="DG14" s="1826">
        <f>IF(DF14=0,"",DF14/DF73)</f>
        <v>0.18181818181818182</v>
      </c>
      <c r="DH14" s="1502">
        <f t="shared" si="1"/>
        <v>4</v>
      </c>
      <c r="DI14" s="1503">
        <f>IF(DH14=0,"",DH14/DH75)</f>
        <v>0.5714285714285714</v>
      </c>
      <c r="DJ14" s="647"/>
      <c r="DK14" s="659">
        <v>0</v>
      </c>
      <c r="DL14" s="1493" t="s">
        <v>219</v>
      </c>
      <c r="DM14" s="1510"/>
      <c r="DN14" s="1309"/>
      <c r="DO14" s="1309"/>
      <c r="DP14" s="1309"/>
      <c r="DQ14" s="1309"/>
      <c r="DR14" s="1309"/>
      <c r="DS14" s="200">
        <v>0</v>
      </c>
      <c r="DT14" s="200">
        <v>0</v>
      </c>
      <c r="DU14" s="200">
        <v>0</v>
      </c>
      <c r="DV14" s="200">
        <v>0</v>
      </c>
      <c r="DW14" s="1695"/>
    </row>
    <row r="15" spans="1:127" ht="15.95" customHeight="1">
      <c r="B15" s="1831" t="s">
        <v>136</v>
      </c>
      <c r="C15" s="1578" t="s">
        <v>213</v>
      </c>
      <c r="D15" s="1836"/>
      <c r="E15" s="1578" t="s">
        <v>213</v>
      </c>
      <c r="F15" s="1836"/>
      <c r="G15" s="1837"/>
      <c r="H15" s="1836"/>
      <c r="I15" s="1837"/>
      <c r="J15" s="1836"/>
      <c r="K15" s="1837"/>
      <c r="L15" s="1836"/>
      <c r="M15" s="1837"/>
      <c r="N15" s="1836"/>
      <c r="O15" s="1837"/>
      <c r="P15" s="1836"/>
      <c r="Q15" s="1837"/>
      <c r="R15" s="1836"/>
      <c r="S15" s="1837"/>
      <c r="T15" s="1836"/>
      <c r="U15" s="1837"/>
      <c r="V15" s="1836"/>
      <c r="W15" s="1837"/>
      <c r="X15" s="1836"/>
      <c r="Y15" s="1837"/>
      <c r="Z15" s="1836"/>
      <c r="AA15" s="1837"/>
      <c r="AB15" s="1840"/>
      <c r="AC15" s="648"/>
      <c r="AD15" s="1839"/>
      <c r="AE15" s="1836"/>
      <c r="AF15" s="1837"/>
      <c r="AG15" s="1836"/>
      <c r="AH15" s="1837"/>
      <c r="AI15" s="1836"/>
      <c r="AJ15" s="1837"/>
      <c r="AK15" s="1836"/>
      <c r="AL15" s="1837"/>
      <c r="AM15" s="1836"/>
      <c r="AN15" s="1837"/>
      <c r="AO15" s="1836"/>
      <c r="AP15" s="1837"/>
      <c r="AQ15" s="1836"/>
      <c r="AR15" s="1837"/>
      <c r="AS15" s="1836"/>
      <c r="AT15" s="1837"/>
      <c r="AU15" s="1836"/>
      <c r="AV15" s="1837"/>
      <c r="AW15" s="1836"/>
      <c r="AX15" s="1837"/>
      <c r="AY15" s="1836"/>
      <c r="AZ15" s="1837"/>
      <c r="BA15" s="1836"/>
      <c r="BB15" s="1837"/>
      <c r="BC15" s="1840"/>
      <c r="BD15" s="649"/>
      <c r="BE15" s="1839"/>
      <c r="BF15" s="1836"/>
      <c r="BG15" s="1837"/>
      <c r="BH15" s="1836"/>
      <c r="BI15" s="1837"/>
      <c r="BJ15" s="1836"/>
      <c r="BK15" s="1837"/>
      <c r="BL15" s="1836"/>
      <c r="BM15" s="1837"/>
      <c r="BN15" s="1836"/>
      <c r="BO15" s="1837"/>
      <c r="BP15" s="1836"/>
      <c r="BQ15" s="1837"/>
      <c r="BR15" s="1836"/>
      <c r="BS15" s="1837"/>
      <c r="BT15" s="1836"/>
      <c r="BU15" s="1837"/>
      <c r="BV15" s="1836"/>
      <c r="BW15" s="1837"/>
      <c r="BX15" s="1836"/>
      <c r="BY15" s="1837"/>
      <c r="BZ15" s="1836"/>
      <c r="CA15" s="1837"/>
      <c r="CB15" s="1836"/>
      <c r="CC15" s="1837"/>
      <c r="CD15" s="1840"/>
      <c r="CE15" s="650"/>
      <c r="CF15" s="1839"/>
      <c r="CG15" s="1838"/>
      <c r="CH15" s="1837"/>
      <c r="CI15" s="1836"/>
      <c r="CJ15" s="1837"/>
      <c r="CK15" s="1836"/>
      <c r="CL15" s="1837"/>
      <c r="CM15" s="1836"/>
      <c r="CN15" s="1837"/>
      <c r="CO15" s="1836"/>
      <c r="CP15" s="1837"/>
      <c r="CQ15" s="1836"/>
      <c r="CR15" s="1837"/>
      <c r="CS15" s="1836"/>
      <c r="CT15" s="1837"/>
      <c r="CU15" s="1836"/>
      <c r="CV15" s="1837"/>
      <c r="CW15" s="1836"/>
      <c r="CX15" s="1837"/>
      <c r="CY15" s="1836"/>
      <c r="CZ15" s="1837"/>
      <c r="DA15" s="1836"/>
      <c r="DB15" s="1837"/>
      <c r="DC15" s="1836"/>
      <c r="DD15" s="1837"/>
      <c r="DE15" s="1836"/>
      <c r="DF15" s="1827">
        <f t="shared" si="0"/>
        <v>2</v>
      </c>
      <c r="DG15" s="1826">
        <f>IF(DF15=0,"",DF15/DF73)</f>
        <v>0.18181818181818182</v>
      </c>
      <c r="DH15" s="1502">
        <f t="shared" si="1"/>
        <v>0</v>
      </c>
      <c r="DI15" s="1503" t="str">
        <f>IF(DH15=0,"",DH15/DH75)</f>
        <v/>
      </c>
      <c r="DJ15" s="647"/>
      <c r="DK15" s="659">
        <v>0</v>
      </c>
      <c r="DL15" s="1510" t="s">
        <v>196</v>
      </c>
      <c r="DM15" s="1510"/>
      <c r="DN15" s="1309"/>
      <c r="DO15" s="1309"/>
      <c r="DP15" s="1309"/>
      <c r="DQ15" s="1309"/>
      <c r="DR15" s="1309"/>
      <c r="DS15" s="200">
        <v>0</v>
      </c>
      <c r="DT15" s="200">
        <v>0</v>
      </c>
      <c r="DU15" s="200">
        <v>0</v>
      </c>
      <c r="DV15" s="200">
        <v>0</v>
      </c>
      <c r="DW15" s="1695"/>
    </row>
    <row r="16" spans="1:127" ht="15.95" customHeight="1">
      <c r="B16" s="1831" t="s">
        <v>139</v>
      </c>
      <c r="C16" s="1837"/>
      <c r="D16" s="1836"/>
      <c r="E16" s="1837"/>
      <c r="F16" s="1836"/>
      <c r="G16" s="1837"/>
      <c r="H16" s="1836"/>
      <c r="I16" s="1837"/>
      <c r="J16" s="1836"/>
      <c r="K16" s="1837"/>
      <c r="L16" s="1836"/>
      <c r="M16" s="1837"/>
      <c r="N16" s="1836"/>
      <c r="O16" s="1837"/>
      <c r="P16" s="1836"/>
      <c r="Q16" s="1837"/>
      <c r="R16" s="1836"/>
      <c r="S16" s="1837"/>
      <c r="T16" s="1836"/>
      <c r="U16" s="1837"/>
      <c r="V16" s="1836"/>
      <c r="W16" s="1837"/>
      <c r="X16" s="1836"/>
      <c r="Y16" s="1837"/>
      <c r="Z16" s="1836"/>
      <c r="AA16" s="1837"/>
      <c r="AB16" s="1840"/>
      <c r="AC16" s="648"/>
      <c r="AD16" s="1839"/>
      <c r="AE16" s="1836"/>
      <c r="AF16" s="1837"/>
      <c r="AG16" s="1836"/>
      <c r="AH16" s="1837"/>
      <c r="AI16" s="1836"/>
      <c r="AJ16" s="1837"/>
      <c r="AK16" s="1836"/>
      <c r="AL16" s="1837"/>
      <c r="AM16" s="1836"/>
      <c r="AN16" s="1837"/>
      <c r="AO16" s="1836"/>
      <c r="AP16" s="1837"/>
      <c r="AQ16" s="1836"/>
      <c r="AR16" s="1837"/>
      <c r="AS16" s="1836"/>
      <c r="AT16" s="1837"/>
      <c r="AU16" s="1836"/>
      <c r="AV16" s="1837"/>
      <c r="AW16" s="1836"/>
      <c r="AX16" s="1837"/>
      <c r="AY16" s="1836"/>
      <c r="AZ16" s="1837"/>
      <c r="BA16" s="1836"/>
      <c r="BB16" s="1837"/>
      <c r="BC16" s="1840"/>
      <c r="BD16" s="649"/>
      <c r="BE16" s="1839"/>
      <c r="BF16" s="1836"/>
      <c r="BG16" s="1837"/>
      <c r="BH16" s="1836"/>
      <c r="BI16" s="1837"/>
      <c r="BJ16" s="1836"/>
      <c r="BK16" s="1837"/>
      <c r="BL16" s="1836"/>
      <c r="BM16" s="1837"/>
      <c r="BN16" s="1836"/>
      <c r="BO16" s="1837"/>
      <c r="BP16" s="1836"/>
      <c r="BQ16" s="1837"/>
      <c r="BR16" s="1836"/>
      <c r="BS16" s="1837"/>
      <c r="BT16" s="1836"/>
      <c r="BU16" s="1837"/>
      <c r="BV16" s="1836"/>
      <c r="BW16" s="1837"/>
      <c r="BX16" s="1836"/>
      <c r="BY16" s="1837"/>
      <c r="BZ16" s="1836"/>
      <c r="CA16" s="1837"/>
      <c r="CB16" s="1836"/>
      <c r="CC16" s="1837"/>
      <c r="CD16" s="1840"/>
      <c r="CE16" s="650"/>
      <c r="CF16" s="1839"/>
      <c r="CG16" s="1838"/>
      <c r="CH16" s="1837"/>
      <c r="CI16" s="1836"/>
      <c r="CJ16" s="1837"/>
      <c r="CK16" s="1836"/>
      <c r="CL16" s="1837"/>
      <c r="CM16" s="1836"/>
      <c r="CN16" s="1837"/>
      <c r="CO16" s="1836"/>
      <c r="CP16" s="1837"/>
      <c r="CQ16" s="1836"/>
      <c r="CR16" s="1837"/>
      <c r="CS16" s="1836"/>
      <c r="CT16" s="1837"/>
      <c r="CU16" s="1836"/>
      <c r="CV16" s="1837"/>
      <c r="CW16" s="1836"/>
      <c r="CX16" s="1837"/>
      <c r="CY16" s="1836"/>
      <c r="CZ16" s="1837"/>
      <c r="DA16" s="1836"/>
      <c r="DB16" s="1837"/>
      <c r="DC16" s="1836"/>
      <c r="DD16" s="1837"/>
      <c r="DE16" s="1836"/>
      <c r="DF16" s="1827">
        <f t="shared" si="0"/>
        <v>0</v>
      </c>
      <c r="DG16" s="1826" t="str">
        <f>IF(DF16=0,"",DF16/DF73)</f>
        <v/>
      </c>
      <c r="DH16" s="1502">
        <f t="shared" si="1"/>
        <v>0</v>
      </c>
      <c r="DI16" s="1503" t="str">
        <f>IF(DH16=0,"",DH16/DH75)</f>
        <v/>
      </c>
      <c r="DJ16" s="647"/>
      <c r="DK16" s="659">
        <v>0</v>
      </c>
      <c r="DL16" s="438" t="s">
        <v>941</v>
      </c>
      <c r="DM16" s="1309"/>
      <c r="DN16" s="1309"/>
      <c r="DO16" s="1309"/>
      <c r="DP16" s="1309"/>
      <c r="DQ16" s="1309"/>
      <c r="DR16" s="1309"/>
      <c r="DS16" s="200">
        <v>0</v>
      </c>
      <c r="DT16" s="200">
        <v>0</v>
      </c>
      <c r="DU16" s="200">
        <v>0</v>
      </c>
      <c r="DV16" s="200">
        <v>0</v>
      </c>
      <c r="DW16" s="1695"/>
    </row>
    <row r="17" spans="2:127" ht="15.95" customHeight="1">
      <c r="B17" s="1831" t="s">
        <v>141</v>
      </c>
      <c r="C17" s="1837"/>
      <c r="D17" s="1836"/>
      <c r="E17" s="1837"/>
      <c r="F17" s="1836"/>
      <c r="G17" s="1837"/>
      <c r="H17" s="1836"/>
      <c r="I17" s="1837"/>
      <c r="J17" s="1836"/>
      <c r="K17" s="1837"/>
      <c r="L17" s="1836"/>
      <c r="M17" s="1837"/>
      <c r="N17" s="1836"/>
      <c r="O17" s="1837"/>
      <c r="P17" s="1836"/>
      <c r="Q17" s="1837"/>
      <c r="R17" s="1836"/>
      <c r="S17" s="1837"/>
      <c r="T17" s="1836"/>
      <c r="U17" s="1837"/>
      <c r="V17" s="1836"/>
      <c r="W17" s="1837"/>
      <c r="X17" s="1836"/>
      <c r="Y17" s="1837"/>
      <c r="Z17" s="1836"/>
      <c r="AA17" s="1837"/>
      <c r="AB17" s="1840"/>
      <c r="AC17" s="648"/>
      <c r="AD17" s="1839"/>
      <c r="AE17" s="1836"/>
      <c r="AF17" s="1837"/>
      <c r="AG17" s="1836"/>
      <c r="AH17" s="1837"/>
      <c r="AI17" s="1836"/>
      <c r="AJ17" s="1837"/>
      <c r="AK17" s="1836"/>
      <c r="AL17" s="1837"/>
      <c r="AM17" s="1836"/>
      <c r="AN17" s="1837"/>
      <c r="AO17" s="1836"/>
      <c r="AP17" s="1837"/>
      <c r="AQ17" s="1836"/>
      <c r="AR17" s="1837"/>
      <c r="AS17" s="1836"/>
      <c r="AT17" s="1837"/>
      <c r="AU17" s="1836"/>
      <c r="AV17" s="1837"/>
      <c r="AW17" s="1836"/>
      <c r="AX17" s="1837"/>
      <c r="AY17" s="1836"/>
      <c r="AZ17" s="1837"/>
      <c r="BA17" s="1836"/>
      <c r="BB17" s="1837"/>
      <c r="BC17" s="1840"/>
      <c r="BD17" s="649"/>
      <c r="BE17" s="1839"/>
      <c r="BF17" s="1836"/>
      <c r="BG17" s="1837"/>
      <c r="BH17" s="1836"/>
      <c r="BI17" s="1837"/>
      <c r="BJ17" s="1836"/>
      <c r="BK17" s="1837"/>
      <c r="BL17" s="1836"/>
      <c r="BM17" s="1837"/>
      <c r="BN17" s="1836"/>
      <c r="BO17" s="1837"/>
      <c r="BP17" s="1836"/>
      <c r="BQ17" s="1837"/>
      <c r="BR17" s="1836"/>
      <c r="BS17" s="1837"/>
      <c r="BT17" s="1836"/>
      <c r="BU17" s="1837"/>
      <c r="BV17" s="1836"/>
      <c r="BW17" s="1837"/>
      <c r="BX17" s="1836"/>
      <c r="BY17" s="1837"/>
      <c r="BZ17" s="1836"/>
      <c r="CA17" s="1837"/>
      <c r="CB17" s="1836"/>
      <c r="CC17" s="1837"/>
      <c r="CD17" s="1840"/>
      <c r="CE17" s="650"/>
      <c r="CF17" s="1839"/>
      <c r="CG17" s="1838"/>
      <c r="CH17" s="1837"/>
      <c r="CI17" s="1836"/>
      <c r="CJ17" s="1837"/>
      <c r="CK17" s="1836"/>
      <c r="CL17" s="1837"/>
      <c r="CM17" s="1836"/>
      <c r="CN17" s="1837"/>
      <c r="CO17" s="1836"/>
      <c r="CP17" s="1837"/>
      <c r="CQ17" s="1836"/>
      <c r="CR17" s="1837"/>
      <c r="CS17" s="1836"/>
      <c r="CT17" s="1837"/>
      <c r="CU17" s="1836"/>
      <c r="CV17" s="1837"/>
      <c r="CW17" s="1836"/>
      <c r="CX17" s="1837"/>
      <c r="CY17" s="1836"/>
      <c r="CZ17" s="1837"/>
      <c r="DA17" s="1836"/>
      <c r="DB17" s="1837"/>
      <c r="DC17" s="1836"/>
      <c r="DD17" s="1837"/>
      <c r="DE17" s="1836"/>
      <c r="DF17" s="1827">
        <f t="shared" si="0"/>
        <v>0</v>
      </c>
      <c r="DG17" s="1826" t="str">
        <f>IF(DF17=0,"",DF17/DF73)</f>
        <v/>
      </c>
      <c r="DH17" s="1502">
        <f t="shared" si="1"/>
        <v>0</v>
      </c>
      <c r="DI17" s="1503" t="str">
        <f>IF(DH17=0,"",DH17/DH75)</f>
        <v/>
      </c>
      <c r="DJ17" s="647"/>
      <c r="DK17" s="659">
        <v>0</v>
      </c>
      <c r="DL17" s="1512" t="s">
        <v>917</v>
      </c>
      <c r="DM17" s="1309"/>
      <c r="DN17" s="1309"/>
      <c r="DO17" s="1309"/>
      <c r="DP17" s="1309"/>
      <c r="DQ17" s="1309"/>
      <c r="DR17" s="1309"/>
      <c r="DS17" s="200">
        <v>0</v>
      </c>
      <c r="DT17" s="200">
        <v>0</v>
      </c>
      <c r="DU17" s="200">
        <v>0</v>
      </c>
      <c r="DV17" s="200">
        <v>0</v>
      </c>
      <c r="DW17" s="1695"/>
    </row>
    <row r="18" spans="2:127" ht="15.95" customHeight="1">
      <c r="B18" s="1831" t="s">
        <v>144</v>
      </c>
      <c r="C18" s="1837"/>
      <c r="D18" s="1836"/>
      <c r="E18" s="1837"/>
      <c r="F18" s="1836"/>
      <c r="G18" s="1837"/>
      <c r="H18" s="1836"/>
      <c r="I18" s="1585" t="s">
        <v>75</v>
      </c>
      <c r="J18" s="1836"/>
      <c r="K18" s="1837"/>
      <c r="L18" s="1836"/>
      <c r="M18" s="1837"/>
      <c r="N18" s="1836"/>
      <c r="O18" s="1837"/>
      <c r="P18" s="1836"/>
      <c r="Q18" s="1837"/>
      <c r="R18" s="1836"/>
      <c r="S18" s="1841"/>
      <c r="T18" s="1836"/>
      <c r="U18" s="1837"/>
      <c r="V18" s="1836"/>
      <c r="W18" s="1837"/>
      <c r="X18" s="1836"/>
      <c r="Y18" s="1837"/>
      <c r="Z18" s="1836"/>
      <c r="AA18" s="1837"/>
      <c r="AB18" s="1840"/>
      <c r="AC18" s="648"/>
      <c r="AD18" s="1839"/>
      <c r="AE18" s="1836"/>
      <c r="AF18" s="1837"/>
      <c r="AG18" s="1836"/>
      <c r="AH18" s="1837"/>
      <c r="AI18" s="1836"/>
      <c r="AJ18" s="1837"/>
      <c r="AK18" s="1836"/>
      <c r="AL18" s="1837"/>
      <c r="AM18" s="1836"/>
      <c r="AN18" s="1837"/>
      <c r="AO18" s="1836"/>
      <c r="AP18" s="1837"/>
      <c r="AQ18" s="1836"/>
      <c r="AR18" s="1837"/>
      <c r="AS18" s="1836"/>
      <c r="AT18" s="1837"/>
      <c r="AU18" s="1836"/>
      <c r="AV18" s="1837"/>
      <c r="AW18" s="1836"/>
      <c r="AX18" s="1837"/>
      <c r="AY18" s="1836"/>
      <c r="AZ18" s="1837"/>
      <c r="BA18" s="1836"/>
      <c r="BB18" s="1837"/>
      <c r="BC18" s="1840"/>
      <c r="BD18" s="649"/>
      <c r="BE18" s="1839"/>
      <c r="BF18" s="1836"/>
      <c r="BG18" s="1837"/>
      <c r="BH18" s="1836"/>
      <c r="BI18" s="1837"/>
      <c r="BJ18" s="1836"/>
      <c r="BK18" s="1837"/>
      <c r="BL18" s="1836"/>
      <c r="BM18" s="1837"/>
      <c r="BN18" s="1836"/>
      <c r="BO18" s="1837"/>
      <c r="BP18" s="1836"/>
      <c r="BQ18" s="1837"/>
      <c r="BR18" s="1836"/>
      <c r="BS18" s="1837"/>
      <c r="BT18" s="1836"/>
      <c r="BU18" s="1837"/>
      <c r="BV18" s="1836"/>
      <c r="BW18" s="1837"/>
      <c r="BX18" s="1836"/>
      <c r="BY18" s="1837"/>
      <c r="BZ18" s="1836"/>
      <c r="CA18" s="1837"/>
      <c r="CB18" s="1836"/>
      <c r="CC18" s="1837"/>
      <c r="CD18" s="1840"/>
      <c r="CE18" s="650"/>
      <c r="CF18" s="1839"/>
      <c r="CG18" s="1838"/>
      <c r="CH18" s="1837"/>
      <c r="CI18" s="1836"/>
      <c r="CJ18" s="1837"/>
      <c r="CK18" s="1836"/>
      <c r="CL18" s="1837"/>
      <c r="CM18" s="1836"/>
      <c r="CN18" s="1837"/>
      <c r="CO18" s="1836"/>
      <c r="CP18" s="1837"/>
      <c r="CQ18" s="1836"/>
      <c r="CR18" s="1837"/>
      <c r="CS18" s="1836"/>
      <c r="CT18" s="1837"/>
      <c r="CU18" s="1836"/>
      <c r="CV18" s="1837"/>
      <c r="CW18" s="1836"/>
      <c r="CX18" s="1837"/>
      <c r="CY18" s="1836"/>
      <c r="CZ18" s="1837"/>
      <c r="DA18" s="1836"/>
      <c r="DB18" s="1837"/>
      <c r="DC18" s="1836"/>
      <c r="DD18" s="1837"/>
      <c r="DE18" s="1836"/>
      <c r="DF18" s="1827">
        <f t="shared" si="0"/>
        <v>1</v>
      </c>
      <c r="DG18" s="1826">
        <f>IF(DF18=0,"",DF18/DF73)</f>
        <v>9.0909090909090912E-2</v>
      </c>
      <c r="DH18" s="1502">
        <f t="shared" si="1"/>
        <v>0</v>
      </c>
      <c r="DI18" s="1503" t="str">
        <f>IF(DH18=0,"",DH18/DH75)</f>
        <v/>
      </c>
      <c r="DJ18" s="647"/>
      <c r="DK18" s="659">
        <v>0</v>
      </c>
      <c r="DL18" s="1514" t="s">
        <v>1273</v>
      </c>
      <c r="DM18" s="1514"/>
      <c r="DN18" s="1309"/>
      <c r="DO18" s="1309"/>
      <c r="DP18" s="1309"/>
      <c r="DQ18" s="1309"/>
      <c r="DR18" s="1309"/>
      <c r="DS18" s="200">
        <v>0</v>
      </c>
      <c r="DT18" s="200">
        <v>0</v>
      </c>
      <c r="DU18" s="200">
        <v>0</v>
      </c>
      <c r="DV18" s="200">
        <v>0</v>
      </c>
      <c r="DW18" s="1695"/>
    </row>
    <row r="19" spans="2:127" ht="15.95" customHeight="1">
      <c r="B19" s="1831" t="s">
        <v>137</v>
      </c>
      <c r="C19" s="1837"/>
      <c r="D19" s="1578" t="s">
        <v>213</v>
      </c>
      <c r="E19" s="1837"/>
      <c r="F19" s="1836"/>
      <c r="G19" s="1837"/>
      <c r="H19" s="1836"/>
      <c r="I19" s="1837"/>
      <c r="J19" s="1836"/>
      <c r="K19" s="1837"/>
      <c r="L19" s="1836"/>
      <c r="M19" s="1837"/>
      <c r="N19" s="1836"/>
      <c r="O19" s="1837"/>
      <c r="P19" s="1836"/>
      <c r="Q19" s="1837"/>
      <c r="R19" s="1836"/>
      <c r="S19" s="1837"/>
      <c r="T19" s="1836"/>
      <c r="U19" s="1837"/>
      <c r="V19" s="1836"/>
      <c r="W19" s="1837"/>
      <c r="X19" s="1836"/>
      <c r="Y19" s="1837"/>
      <c r="Z19" s="1836"/>
      <c r="AA19" s="1837"/>
      <c r="AB19" s="1840"/>
      <c r="AC19" s="648"/>
      <c r="AD19" s="1839"/>
      <c r="AE19" s="1836"/>
      <c r="AF19" s="1837"/>
      <c r="AG19" s="1836"/>
      <c r="AH19" s="1837"/>
      <c r="AI19" s="1836"/>
      <c r="AJ19" s="1837"/>
      <c r="AK19" s="1836"/>
      <c r="AL19" s="1837"/>
      <c r="AM19" s="1836"/>
      <c r="AN19" s="1837"/>
      <c r="AO19" s="1836"/>
      <c r="AP19" s="1837"/>
      <c r="AQ19" s="1836"/>
      <c r="AR19" s="1837"/>
      <c r="AS19" s="1836"/>
      <c r="AT19" s="1837"/>
      <c r="AU19" s="1836"/>
      <c r="AV19" s="1837"/>
      <c r="AW19" s="1836"/>
      <c r="AX19" s="1837"/>
      <c r="AY19" s="1836"/>
      <c r="AZ19" s="1837"/>
      <c r="BA19" s="1836"/>
      <c r="BB19" s="1837"/>
      <c r="BC19" s="1840"/>
      <c r="BD19" s="649"/>
      <c r="BE19" s="1839"/>
      <c r="BF19" s="1836"/>
      <c r="BG19" s="1837"/>
      <c r="BH19" s="1836"/>
      <c r="BI19" s="1837"/>
      <c r="BJ19" s="1836"/>
      <c r="BK19" s="1837"/>
      <c r="BL19" s="1836"/>
      <c r="BM19" s="1837"/>
      <c r="BN19" s="1836"/>
      <c r="BO19" s="1837"/>
      <c r="BP19" s="1836"/>
      <c r="BQ19" s="1837"/>
      <c r="BR19" s="1836"/>
      <c r="BS19" s="1837"/>
      <c r="BT19" s="1836"/>
      <c r="BU19" s="1837"/>
      <c r="BV19" s="1836"/>
      <c r="BW19" s="1837"/>
      <c r="BX19" s="1836"/>
      <c r="BY19" s="1837"/>
      <c r="BZ19" s="1836"/>
      <c r="CA19" s="1837"/>
      <c r="CB19" s="1836"/>
      <c r="CC19" s="1837"/>
      <c r="CD19" s="1840"/>
      <c r="CE19" s="650"/>
      <c r="CF19" s="1839"/>
      <c r="CG19" s="1838"/>
      <c r="CH19" s="1837"/>
      <c r="CI19" s="1836"/>
      <c r="CJ19" s="1837"/>
      <c r="CK19" s="1836"/>
      <c r="CL19" s="1837"/>
      <c r="CM19" s="1836"/>
      <c r="CN19" s="1837"/>
      <c r="CO19" s="1836"/>
      <c r="CP19" s="1837"/>
      <c r="CQ19" s="1836"/>
      <c r="CR19" s="1837"/>
      <c r="CS19" s="1836"/>
      <c r="CT19" s="1837"/>
      <c r="CU19" s="1836"/>
      <c r="CV19" s="1837"/>
      <c r="CW19" s="1836"/>
      <c r="CX19" s="1837"/>
      <c r="CY19" s="1836"/>
      <c r="CZ19" s="1837"/>
      <c r="DA19" s="1836"/>
      <c r="DB19" s="1837"/>
      <c r="DC19" s="1836"/>
      <c r="DD19" s="1837"/>
      <c r="DE19" s="1836"/>
      <c r="DF19" s="1827">
        <f t="shared" si="0"/>
        <v>1</v>
      </c>
      <c r="DG19" s="1826">
        <f>IF(DF19=0,"",DF19/DF73)</f>
        <v>9.0909090909090912E-2</v>
      </c>
      <c r="DH19" s="1502">
        <f t="shared" si="1"/>
        <v>0</v>
      </c>
      <c r="DI19" s="1503" t="str">
        <f>IF(DH19=0,"",DH19/DH75)</f>
        <v/>
      </c>
      <c r="DJ19" s="647"/>
      <c r="DK19" s="659">
        <v>0</v>
      </c>
      <c r="DL19" s="1514" t="s">
        <v>1272</v>
      </c>
      <c r="DM19" s="1514"/>
      <c r="DN19" s="1309"/>
      <c r="DO19" s="1309"/>
      <c r="DP19" s="1309"/>
      <c r="DQ19" s="1309"/>
      <c r="DR19" s="1309"/>
      <c r="DS19" s="200">
        <v>0</v>
      </c>
      <c r="DT19" s="200">
        <v>0</v>
      </c>
      <c r="DU19" s="200">
        <v>0</v>
      </c>
      <c r="DV19" s="200">
        <v>0</v>
      </c>
      <c r="DW19" s="1695"/>
    </row>
    <row r="20" spans="2:127" ht="15.95" customHeight="1">
      <c r="B20" s="1831" t="s">
        <v>140</v>
      </c>
      <c r="C20" s="1837"/>
      <c r="D20" s="1836"/>
      <c r="E20" s="1837"/>
      <c r="F20" s="1836"/>
      <c r="G20" s="1837"/>
      <c r="H20" s="1836"/>
      <c r="I20" s="1837"/>
      <c r="J20" s="1836"/>
      <c r="K20" s="1837"/>
      <c r="L20" s="1836"/>
      <c r="M20" s="1837"/>
      <c r="N20" s="1836"/>
      <c r="O20" s="1837"/>
      <c r="P20" s="1836"/>
      <c r="Q20" s="1837"/>
      <c r="R20" s="1836"/>
      <c r="S20" s="1837"/>
      <c r="T20" s="1836"/>
      <c r="U20" s="1837"/>
      <c r="V20" s="1836"/>
      <c r="W20" s="1837"/>
      <c r="X20" s="1836"/>
      <c r="Y20" s="1837"/>
      <c r="Z20" s="1836"/>
      <c r="AA20" s="1837"/>
      <c r="AB20" s="1840"/>
      <c r="AC20" s="648"/>
      <c r="AD20" s="1839"/>
      <c r="AE20" s="1836"/>
      <c r="AF20" s="1837"/>
      <c r="AG20" s="1836"/>
      <c r="AH20" s="1837"/>
      <c r="AI20" s="1836"/>
      <c r="AJ20" s="1837"/>
      <c r="AK20" s="1836"/>
      <c r="AL20" s="1837"/>
      <c r="AM20" s="1836"/>
      <c r="AN20" s="1837"/>
      <c r="AO20" s="1836"/>
      <c r="AP20" s="1837"/>
      <c r="AQ20" s="1836"/>
      <c r="AR20" s="1837"/>
      <c r="AS20" s="1836"/>
      <c r="AT20" s="1837"/>
      <c r="AU20" s="1836"/>
      <c r="AV20" s="1837"/>
      <c r="AW20" s="1836"/>
      <c r="AX20" s="1837"/>
      <c r="AY20" s="1836"/>
      <c r="AZ20" s="1837"/>
      <c r="BA20" s="1836"/>
      <c r="BB20" s="1837"/>
      <c r="BC20" s="1840"/>
      <c r="BD20" s="649"/>
      <c r="BE20" s="1839"/>
      <c r="BF20" s="1836"/>
      <c r="BG20" s="1837"/>
      <c r="BH20" s="1836"/>
      <c r="BI20" s="1837"/>
      <c r="BJ20" s="1836"/>
      <c r="BK20" s="1837"/>
      <c r="BL20" s="1836"/>
      <c r="BM20" s="1837"/>
      <c r="BN20" s="1836"/>
      <c r="BO20" s="1837"/>
      <c r="BP20" s="1836"/>
      <c r="BQ20" s="1837"/>
      <c r="BR20" s="1836"/>
      <c r="BS20" s="1837"/>
      <c r="BT20" s="1836"/>
      <c r="BU20" s="1837"/>
      <c r="BV20" s="1836"/>
      <c r="BW20" s="1837"/>
      <c r="BX20" s="1836"/>
      <c r="BY20" s="1837"/>
      <c r="BZ20" s="1836"/>
      <c r="CA20" s="1837"/>
      <c r="CB20" s="1836"/>
      <c r="CC20" s="1837"/>
      <c r="CD20" s="1840"/>
      <c r="CE20" s="650"/>
      <c r="CF20" s="1839"/>
      <c r="CG20" s="1838"/>
      <c r="CH20" s="1837"/>
      <c r="CI20" s="1836"/>
      <c r="CJ20" s="1837"/>
      <c r="CK20" s="1836"/>
      <c r="CL20" s="1837"/>
      <c r="CM20" s="1836"/>
      <c r="CN20" s="1837"/>
      <c r="CO20" s="1836"/>
      <c r="CP20" s="1837"/>
      <c r="CQ20" s="1836"/>
      <c r="CR20" s="1837"/>
      <c r="CS20" s="1836"/>
      <c r="CT20" s="1837"/>
      <c r="CU20" s="1836"/>
      <c r="CV20" s="1837"/>
      <c r="CW20" s="1836"/>
      <c r="CX20" s="1837"/>
      <c r="CY20" s="1836"/>
      <c r="CZ20" s="1837"/>
      <c r="DA20" s="1836"/>
      <c r="DB20" s="1837"/>
      <c r="DC20" s="1836"/>
      <c r="DD20" s="1837"/>
      <c r="DE20" s="1836"/>
      <c r="DF20" s="1827">
        <f t="shared" si="0"/>
        <v>0</v>
      </c>
      <c r="DG20" s="1826" t="str">
        <f>IF(DF20=0,"",DF20/DF73)</f>
        <v/>
      </c>
      <c r="DH20" s="1502">
        <f t="shared" si="1"/>
        <v>0</v>
      </c>
      <c r="DI20" s="1503" t="str">
        <f>IF(DH20=0,"",DH20/DH75)</f>
        <v/>
      </c>
      <c r="DJ20" s="647"/>
      <c r="DK20" s="659">
        <v>0</v>
      </c>
      <c r="DL20" s="1309"/>
      <c r="DM20" s="1309"/>
      <c r="DN20" s="1309"/>
      <c r="DO20" s="1309"/>
      <c r="DP20" s="1309"/>
      <c r="DQ20" s="1309"/>
      <c r="DR20" s="1309"/>
      <c r="DS20" s="200">
        <v>0</v>
      </c>
      <c r="DT20" s="200">
        <v>0</v>
      </c>
      <c r="DU20" s="200">
        <v>0</v>
      </c>
      <c r="DV20" s="200">
        <v>0</v>
      </c>
      <c r="DW20" s="1695"/>
    </row>
    <row r="21" spans="2:127" ht="15.95" customHeight="1">
      <c r="B21" s="1831" t="s">
        <v>154</v>
      </c>
      <c r="C21" s="1821"/>
      <c r="D21" s="1820"/>
      <c r="E21" s="1821"/>
      <c r="F21" s="1578" t="s">
        <v>213</v>
      </c>
      <c r="G21" s="1821"/>
      <c r="H21" s="1820"/>
      <c r="I21" s="1821"/>
      <c r="J21" s="1820"/>
      <c r="K21" s="1821"/>
      <c r="L21" s="1820"/>
      <c r="M21" s="1821"/>
      <c r="N21" s="1820"/>
      <c r="O21" s="1821"/>
      <c r="P21" s="1820"/>
      <c r="Q21" s="1821"/>
      <c r="R21" s="1820"/>
      <c r="S21" s="1821"/>
      <c r="T21" s="1820"/>
      <c r="U21" s="1821"/>
      <c r="V21" s="1820"/>
      <c r="W21" s="1821"/>
      <c r="X21" s="1820"/>
      <c r="Y21" s="1821"/>
      <c r="Z21" s="1820"/>
      <c r="AA21" s="1821"/>
      <c r="AB21" s="1824"/>
      <c r="AC21" s="648"/>
      <c r="AD21" s="1823"/>
      <c r="AE21" s="1820"/>
      <c r="AF21" s="1821"/>
      <c r="AG21" s="1820"/>
      <c r="AH21" s="1821"/>
      <c r="AI21" s="1820"/>
      <c r="AJ21" s="1821"/>
      <c r="AK21" s="1820"/>
      <c r="AL21" s="1821"/>
      <c r="AM21" s="1820"/>
      <c r="AN21" s="1821"/>
      <c r="AO21" s="1820"/>
      <c r="AP21" s="1821"/>
      <c r="AQ21" s="1820"/>
      <c r="AR21" s="1821"/>
      <c r="AS21" s="1820"/>
      <c r="AT21" s="1821"/>
      <c r="AU21" s="1820"/>
      <c r="AV21" s="1821"/>
      <c r="AW21" s="1820"/>
      <c r="AX21" s="1821"/>
      <c r="AY21" s="1820"/>
      <c r="AZ21" s="1821"/>
      <c r="BA21" s="1820"/>
      <c r="BB21" s="1821"/>
      <c r="BC21" s="1824"/>
      <c r="BD21" s="649"/>
      <c r="BE21" s="1823"/>
      <c r="BF21" s="1820"/>
      <c r="BG21" s="1821"/>
      <c r="BH21" s="1820"/>
      <c r="BI21" s="1821"/>
      <c r="BJ21" s="1820"/>
      <c r="BK21" s="1821"/>
      <c r="BL21" s="1820"/>
      <c r="BM21" s="1821"/>
      <c r="BN21" s="1820"/>
      <c r="BO21" s="1821"/>
      <c r="BP21" s="1820"/>
      <c r="BQ21" s="1821"/>
      <c r="BR21" s="1820"/>
      <c r="BS21" s="1821"/>
      <c r="BT21" s="1820"/>
      <c r="BU21" s="1821"/>
      <c r="BV21" s="1820"/>
      <c r="BW21" s="1821"/>
      <c r="BX21" s="1820"/>
      <c r="BY21" s="1821"/>
      <c r="BZ21" s="1820"/>
      <c r="CA21" s="1821"/>
      <c r="CB21" s="1820"/>
      <c r="CC21" s="1821"/>
      <c r="CD21" s="1824"/>
      <c r="CE21" s="650"/>
      <c r="CF21" s="1823"/>
      <c r="CG21" s="1822"/>
      <c r="CH21" s="1821"/>
      <c r="CI21" s="1820"/>
      <c r="CJ21" s="1821"/>
      <c r="CK21" s="1820"/>
      <c r="CL21" s="1821"/>
      <c r="CM21" s="1820"/>
      <c r="CN21" s="1821"/>
      <c r="CO21" s="1820"/>
      <c r="CP21" s="1821"/>
      <c r="CQ21" s="1820"/>
      <c r="CR21" s="1821"/>
      <c r="CS21" s="1820"/>
      <c r="CT21" s="1821"/>
      <c r="CU21" s="1820"/>
      <c r="CV21" s="1821"/>
      <c r="CW21" s="1820"/>
      <c r="CX21" s="1821"/>
      <c r="CY21" s="1820"/>
      <c r="CZ21" s="1821"/>
      <c r="DA21" s="1820"/>
      <c r="DB21" s="1821"/>
      <c r="DC21" s="1820"/>
      <c r="DD21" s="1821"/>
      <c r="DE21" s="1820"/>
      <c r="DF21" s="1827">
        <f t="shared" si="0"/>
        <v>1</v>
      </c>
      <c r="DG21" s="1826">
        <f>IF(DF21=0,"",DF21/DF73)</f>
        <v>9.0909090909090912E-2</v>
      </c>
      <c r="DH21" s="1502">
        <f t="shared" si="1"/>
        <v>0</v>
      </c>
      <c r="DI21" s="1503" t="str">
        <f>IF(DH21=0,"",DH21/DH75)</f>
        <v/>
      </c>
      <c r="DJ21" s="647"/>
      <c r="DK21" s="659">
        <v>0</v>
      </c>
      <c r="DL21" s="1835" t="s">
        <v>918</v>
      </c>
      <c r="DM21" s="1309"/>
      <c r="DN21" s="1309"/>
      <c r="DO21" s="1309"/>
      <c r="DP21" s="1309"/>
      <c r="DQ21" s="1309"/>
      <c r="DR21" s="1309"/>
      <c r="DS21" s="200">
        <v>0</v>
      </c>
      <c r="DT21" s="200">
        <v>0</v>
      </c>
      <c r="DU21" s="200">
        <v>0</v>
      </c>
      <c r="DV21" s="200">
        <v>0</v>
      </c>
      <c r="DW21" s="1695"/>
    </row>
    <row r="22" spans="2:127" ht="15.95" customHeight="1">
      <c r="B22" s="1831" t="s">
        <v>145</v>
      </c>
      <c r="C22" s="1821"/>
      <c r="D22" s="1820"/>
      <c r="E22" s="1821"/>
      <c r="F22" s="1820"/>
      <c r="G22" s="1585" t="s">
        <v>77</v>
      </c>
      <c r="H22" s="1820"/>
      <c r="I22" s="1821"/>
      <c r="J22" s="1820"/>
      <c r="K22" s="1821"/>
      <c r="L22" s="1820"/>
      <c r="M22" s="1821"/>
      <c r="N22" s="1820"/>
      <c r="O22" s="1821"/>
      <c r="P22" s="1820"/>
      <c r="Q22" s="1821"/>
      <c r="R22" s="1820"/>
      <c r="S22" s="1821"/>
      <c r="T22" s="1820"/>
      <c r="U22" s="1821"/>
      <c r="V22" s="1820"/>
      <c r="W22" s="1821"/>
      <c r="X22" s="1820"/>
      <c r="Y22" s="1821"/>
      <c r="Z22" s="1820"/>
      <c r="AA22" s="1821"/>
      <c r="AB22" s="1824"/>
      <c r="AC22" s="648"/>
      <c r="AD22" s="1823"/>
      <c r="AE22" s="1820"/>
      <c r="AF22" s="1821"/>
      <c r="AG22" s="1820"/>
      <c r="AH22" s="1821"/>
      <c r="AI22" s="1820"/>
      <c r="AJ22" s="1821"/>
      <c r="AK22" s="1820"/>
      <c r="AL22" s="1821"/>
      <c r="AM22" s="1820"/>
      <c r="AN22" s="1821"/>
      <c r="AO22" s="1820"/>
      <c r="AP22" s="1821"/>
      <c r="AQ22" s="1820"/>
      <c r="AR22" s="1821"/>
      <c r="AS22" s="1820"/>
      <c r="AT22" s="1821"/>
      <c r="AU22" s="1820"/>
      <c r="AV22" s="1821"/>
      <c r="AW22" s="1820"/>
      <c r="AX22" s="1821"/>
      <c r="AY22" s="1820"/>
      <c r="AZ22" s="1821"/>
      <c r="BA22" s="1820"/>
      <c r="BB22" s="1821"/>
      <c r="BC22" s="1824"/>
      <c r="BD22" s="649"/>
      <c r="BE22" s="1823"/>
      <c r="BF22" s="1820"/>
      <c r="BG22" s="1821"/>
      <c r="BH22" s="1820"/>
      <c r="BI22" s="1821"/>
      <c r="BJ22" s="1820"/>
      <c r="BK22" s="1821"/>
      <c r="BL22" s="1820"/>
      <c r="BM22" s="1821"/>
      <c r="BN22" s="1820"/>
      <c r="BO22" s="1821"/>
      <c r="BP22" s="1820"/>
      <c r="BQ22" s="1821"/>
      <c r="BR22" s="1820"/>
      <c r="BS22" s="1821"/>
      <c r="BT22" s="1820"/>
      <c r="BU22" s="1821"/>
      <c r="BV22" s="1820"/>
      <c r="BW22" s="1821"/>
      <c r="BX22" s="1820"/>
      <c r="BY22" s="1821"/>
      <c r="BZ22" s="1820"/>
      <c r="CA22" s="1821"/>
      <c r="CB22" s="1820"/>
      <c r="CC22" s="1821"/>
      <c r="CD22" s="1824"/>
      <c r="CE22" s="650"/>
      <c r="CF22" s="1823"/>
      <c r="CG22" s="1822"/>
      <c r="CH22" s="1821"/>
      <c r="CI22" s="1820"/>
      <c r="CJ22" s="1821"/>
      <c r="CK22" s="1820"/>
      <c r="CL22" s="1821"/>
      <c r="CM22" s="1820"/>
      <c r="CN22" s="1821"/>
      <c r="CO22" s="1820"/>
      <c r="CP22" s="1821"/>
      <c r="CQ22" s="1820"/>
      <c r="CR22" s="1821"/>
      <c r="CS22" s="1820"/>
      <c r="CT22" s="1821"/>
      <c r="CU22" s="1820"/>
      <c r="CV22" s="1821"/>
      <c r="CW22" s="1820"/>
      <c r="CX22" s="1821"/>
      <c r="CY22" s="1820"/>
      <c r="CZ22" s="1821"/>
      <c r="DA22" s="1820"/>
      <c r="DB22" s="1821"/>
      <c r="DC22" s="1820"/>
      <c r="DD22" s="1821"/>
      <c r="DE22" s="1820"/>
      <c r="DF22" s="1827">
        <f t="shared" si="0"/>
        <v>1</v>
      </c>
      <c r="DG22" s="1826">
        <f>IF(DF22=0,"",DF22/DF73)</f>
        <v>9.0909090909090912E-2</v>
      </c>
      <c r="DH22" s="1502">
        <f t="shared" si="1"/>
        <v>0</v>
      </c>
      <c r="DI22" s="1503" t="str">
        <f>IF(DH22=0,"",DH22/DH75)</f>
        <v/>
      </c>
      <c r="DJ22" s="647"/>
      <c r="DK22" s="659">
        <v>0</v>
      </c>
      <c r="DL22" s="1514"/>
      <c r="DM22" s="1309"/>
      <c r="DN22" s="1309"/>
      <c r="DO22" s="1309"/>
      <c r="DP22" s="1309"/>
      <c r="DQ22" s="1309"/>
      <c r="DR22" s="1309"/>
      <c r="DS22" s="200">
        <v>0</v>
      </c>
      <c r="DT22" s="200">
        <v>0</v>
      </c>
      <c r="DU22" s="200">
        <v>0</v>
      </c>
      <c r="DV22" s="200">
        <v>0</v>
      </c>
      <c r="DW22" s="1695"/>
    </row>
    <row r="23" spans="2:127" ht="15.95" customHeight="1">
      <c r="B23" s="1831" t="s">
        <v>157</v>
      </c>
      <c r="C23" s="1821"/>
      <c r="D23" s="1820"/>
      <c r="E23" s="1821"/>
      <c r="F23" s="1820"/>
      <c r="G23" s="1821"/>
      <c r="H23" s="1820"/>
      <c r="I23" s="1821"/>
      <c r="J23" s="1820"/>
      <c r="K23" s="1821"/>
      <c r="L23" s="1820"/>
      <c r="M23" s="1821"/>
      <c r="N23" s="1820"/>
      <c r="O23" s="1821"/>
      <c r="P23" s="1820"/>
      <c r="Q23" s="1821"/>
      <c r="R23" s="1820"/>
      <c r="S23" s="1821"/>
      <c r="T23" s="1820"/>
      <c r="U23" s="1821"/>
      <c r="V23" s="1820"/>
      <c r="W23" s="1821"/>
      <c r="X23" s="1820"/>
      <c r="Y23" s="1821"/>
      <c r="Z23" s="1820"/>
      <c r="AA23" s="1821"/>
      <c r="AB23" s="1824"/>
      <c r="AC23" s="648"/>
      <c r="AD23" s="1823"/>
      <c r="AE23" s="1820"/>
      <c r="AF23" s="1821"/>
      <c r="AG23" s="1820"/>
      <c r="AH23" s="1821"/>
      <c r="AI23" s="1820"/>
      <c r="AJ23" s="1821"/>
      <c r="AK23" s="1820"/>
      <c r="AL23" s="1821"/>
      <c r="AM23" s="1820"/>
      <c r="AN23" s="1821"/>
      <c r="AO23" s="1820"/>
      <c r="AP23" s="1821"/>
      <c r="AQ23" s="1820"/>
      <c r="AR23" s="1821"/>
      <c r="AS23" s="1820"/>
      <c r="AT23" s="1821"/>
      <c r="AU23" s="1820"/>
      <c r="AV23" s="1821"/>
      <c r="AW23" s="1820"/>
      <c r="AX23" s="1821"/>
      <c r="AY23" s="1820"/>
      <c r="AZ23" s="1821"/>
      <c r="BA23" s="1820"/>
      <c r="BB23" s="1821"/>
      <c r="BC23" s="1824"/>
      <c r="BD23" s="649"/>
      <c r="BE23" s="1823"/>
      <c r="BF23" s="1820"/>
      <c r="BG23" s="1821"/>
      <c r="BH23" s="1820"/>
      <c r="BI23" s="1821"/>
      <c r="BJ23" s="1820"/>
      <c r="BK23" s="1821"/>
      <c r="BL23" s="1820"/>
      <c r="BM23" s="1821"/>
      <c r="BN23" s="1820"/>
      <c r="BO23" s="1821"/>
      <c r="BP23" s="1820"/>
      <c r="BQ23" s="1821"/>
      <c r="BR23" s="1820"/>
      <c r="BS23" s="1821"/>
      <c r="BT23" s="1820"/>
      <c r="BU23" s="1821"/>
      <c r="BV23" s="1820"/>
      <c r="BW23" s="1821"/>
      <c r="BX23" s="1820"/>
      <c r="BY23" s="1821"/>
      <c r="BZ23" s="1820"/>
      <c r="CA23" s="1821"/>
      <c r="CB23" s="1820"/>
      <c r="CC23" s="1821"/>
      <c r="CD23" s="1824"/>
      <c r="CE23" s="650"/>
      <c r="CF23" s="1823"/>
      <c r="CG23" s="1822"/>
      <c r="CH23" s="1821"/>
      <c r="CI23" s="1820"/>
      <c r="CJ23" s="1821"/>
      <c r="CK23" s="1820"/>
      <c r="CL23" s="1821"/>
      <c r="CM23" s="1820"/>
      <c r="CN23" s="1821"/>
      <c r="CO23" s="1820"/>
      <c r="CP23" s="1821"/>
      <c r="CQ23" s="1820"/>
      <c r="CR23" s="1821"/>
      <c r="CS23" s="1820"/>
      <c r="CT23" s="1821"/>
      <c r="CU23" s="1820"/>
      <c r="CV23" s="1821"/>
      <c r="CW23" s="1820"/>
      <c r="CX23" s="1821"/>
      <c r="CY23" s="1820"/>
      <c r="CZ23" s="1821"/>
      <c r="DA23" s="1820"/>
      <c r="DB23" s="1821"/>
      <c r="DC23" s="1820"/>
      <c r="DD23" s="1821"/>
      <c r="DE23" s="1820"/>
      <c r="DF23" s="1827">
        <f t="shared" si="0"/>
        <v>0</v>
      </c>
      <c r="DG23" s="1826" t="str">
        <f>IF(DF23=0,"",DF23/DF73)</f>
        <v/>
      </c>
      <c r="DH23" s="1502">
        <f t="shared" si="1"/>
        <v>0</v>
      </c>
      <c r="DI23" s="1503" t="str">
        <f>IF(DH23=0,"",DH23/DH75)</f>
        <v/>
      </c>
      <c r="DJ23" s="647"/>
      <c r="DK23" s="659">
        <v>0</v>
      </c>
      <c r="DL23" s="1835" t="s">
        <v>1271</v>
      </c>
      <c r="DM23" s="1309"/>
      <c r="DN23" s="1309"/>
      <c r="DO23" s="1309"/>
      <c r="DP23" s="1309"/>
      <c r="DQ23" s="1309"/>
      <c r="DR23" s="1309"/>
      <c r="DS23" s="200">
        <v>0</v>
      </c>
      <c r="DT23" s="200">
        <v>0</v>
      </c>
      <c r="DU23" s="200">
        <v>0</v>
      </c>
      <c r="DV23" s="200">
        <v>0</v>
      </c>
      <c r="DW23" s="1695"/>
    </row>
    <row r="24" spans="2:127" ht="15.95" customHeight="1">
      <c r="B24" s="1831" t="s">
        <v>147</v>
      </c>
      <c r="C24" s="1821"/>
      <c r="D24" s="1820"/>
      <c r="E24" s="1821"/>
      <c r="F24" s="1820"/>
      <c r="G24" s="1821"/>
      <c r="H24" s="1585" t="s">
        <v>209</v>
      </c>
      <c r="I24" s="1821"/>
      <c r="J24" s="1820"/>
      <c r="K24" s="1821"/>
      <c r="L24" s="1820"/>
      <c r="M24" s="1821"/>
      <c r="N24" s="1820"/>
      <c r="O24" s="1821"/>
      <c r="P24" s="1820"/>
      <c r="Q24" s="1821"/>
      <c r="R24" s="1820"/>
      <c r="S24" s="1821"/>
      <c r="T24" s="1820"/>
      <c r="U24" s="1821"/>
      <c r="V24" s="1820"/>
      <c r="W24" s="1821"/>
      <c r="X24" s="1820"/>
      <c r="Y24" s="1821"/>
      <c r="Z24" s="1820"/>
      <c r="AA24" s="1821"/>
      <c r="AB24" s="1824"/>
      <c r="AC24" s="648"/>
      <c r="AD24" s="1823"/>
      <c r="AE24" s="1820"/>
      <c r="AF24" s="1821"/>
      <c r="AG24" s="1820"/>
      <c r="AH24" s="1821"/>
      <c r="AI24" s="1820"/>
      <c r="AJ24" s="1821"/>
      <c r="AK24" s="1820"/>
      <c r="AL24" s="1821"/>
      <c r="AM24" s="1820"/>
      <c r="AN24" s="1821"/>
      <c r="AO24" s="1820"/>
      <c r="AP24" s="1821"/>
      <c r="AQ24" s="1820"/>
      <c r="AR24" s="1821"/>
      <c r="AS24" s="1820"/>
      <c r="AT24" s="1821"/>
      <c r="AU24" s="1820"/>
      <c r="AV24" s="1821"/>
      <c r="AW24" s="1820"/>
      <c r="AX24" s="1821"/>
      <c r="AY24" s="1820"/>
      <c r="AZ24" s="1821"/>
      <c r="BA24" s="1820"/>
      <c r="BB24" s="1821"/>
      <c r="BC24" s="1824"/>
      <c r="BD24" s="649"/>
      <c r="BE24" s="1823"/>
      <c r="BF24" s="1820"/>
      <c r="BG24" s="1821"/>
      <c r="BH24" s="1820"/>
      <c r="BI24" s="1821"/>
      <c r="BJ24" s="1820"/>
      <c r="BK24" s="1821"/>
      <c r="BL24" s="1820"/>
      <c r="BM24" s="1821"/>
      <c r="BN24" s="1820"/>
      <c r="BO24" s="1821"/>
      <c r="BP24" s="1820"/>
      <c r="BQ24" s="1821"/>
      <c r="BR24" s="1820"/>
      <c r="BS24" s="1821"/>
      <c r="BT24" s="1820"/>
      <c r="BU24" s="1821"/>
      <c r="BV24" s="1820"/>
      <c r="BW24" s="1821"/>
      <c r="BX24" s="1820"/>
      <c r="BY24" s="1821"/>
      <c r="BZ24" s="1820"/>
      <c r="CA24" s="1821"/>
      <c r="CB24" s="1820"/>
      <c r="CC24" s="1821"/>
      <c r="CD24" s="1824"/>
      <c r="CE24" s="650"/>
      <c r="CF24" s="1823"/>
      <c r="CG24" s="1822"/>
      <c r="CH24" s="1821"/>
      <c r="CI24" s="1820"/>
      <c r="CJ24" s="1821"/>
      <c r="CK24" s="1820"/>
      <c r="CL24" s="1821"/>
      <c r="CM24" s="1820"/>
      <c r="CN24" s="1821"/>
      <c r="CO24" s="1820"/>
      <c r="CP24" s="1821"/>
      <c r="CQ24" s="1820"/>
      <c r="CR24" s="1821"/>
      <c r="CS24" s="1820"/>
      <c r="CT24" s="1821"/>
      <c r="CU24" s="1820"/>
      <c r="CV24" s="1821"/>
      <c r="CW24" s="1820"/>
      <c r="CX24" s="1821"/>
      <c r="CY24" s="1820"/>
      <c r="CZ24" s="1821"/>
      <c r="DA24" s="1820"/>
      <c r="DB24" s="1821"/>
      <c r="DC24" s="1820"/>
      <c r="DD24" s="1821"/>
      <c r="DE24" s="1820"/>
      <c r="DF24" s="1827">
        <f t="shared" si="0"/>
        <v>1</v>
      </c>
      <c r="DG24" s="1826">
        <f>IF(DF24=0,"",DF24/DF73)</f>
        <v>9.0909090909090912E-2</v>
      </c>
      <c r="DH24" s="1502">
        <f t="shared" si="1"/>
        <v>0</v>
      </c>
      <c r="DI24" s="1503" t="str">
        <f>IF(DH24=0,"",DH24/DH75)</f>
        <v/>
      </c>
      <c r="DJ24" s="647"/>
      <c r="DK24" s="659">
        <v>0</v>
      </c>
      <c r="DL24" s="1835" t="s">
        <v>1270</v>
      </c>
      <c r="DM24" s="1309"/>
      <c r="DN24" s="1309"/>
      <c r="DO24" s="1309"/>
      <c r="DP24" s="1309"/>
      <c r="DQ24" s="1309"/>
      <c r="DR24" s="1309"/>
      <c r="DS24" s="200">
        <v>0</v>
      </c>
      <c r="DT24" s="200">
        <v>0</v>
      </c>
      <c r="DU24" s="200">
        <v>0</v>
      </c>
      <c r="DV24" s="200">
        <v>0</v>
      </c>
      <c r="DW24" s="1695"/>
    </row>
    <row r="25" spans="2:127" ht="15.95" customHeight="1">
      <c r="B25" s="1831" t="s">
        <v>149</v>
      </c>
      <c r="C25" s="1821"/>
      <c r="D25" s="1820"/>
      <c r="E25" s="1821"/>
      <c r="F25" s="1820"/>
      <c r="G25" s="1821"/>
      <c r="H25" s="1820"/>
      <c r="I25" s="1821"/>
      <c r="J25" s="1820"/>
      <c r="K25" s="1821"/>
      <c r="L25" s="1820"/>
      <c r="M25" s="1821"/>
      <c r="N25" s="1820"/>
      <c r="O25" s="1821"/>
      <c r="P25" s="1820"/>
      <c r="Q25" s="1821"/>
      <c r="R25" s="1820"/>
      <c r="S25" s="1821"/>
      <c r="T25" s="1820"/>
      <c r="U25" s="1821"/>
      <c r="V25" s="1820"/>
      <c r="W25" s="1821"/>
      <c r="X25" s="1820"/>
      <c r="Y25" s="1821"/>
      <c r="Z25" s="1820"/>
      <c r="AA25" s="1821"/>
      <c r="AB25" s="1824"/>
      <c r="AC25" s="648"/>
      <c r="AD25" s="1823"/>
      <c r="AE25" s="1820"/>
      <c r="AF25" s="1821"/>
      <c r="AG25" s="1820"/>
      <c r="AH25" s="1821"/>
      <c r="AI25" s="1820"/>
      <c r="AJ25" s="1821"/>
      <c r="AK25" s="1820"/>
      <c r="AL25" s="1821"/>
      <c r="AM25" s="1820"/>
      <c r="AN25" s="1821"/>
      <c r="AO25" s="1820"/>
      <c r="AP25" s="1821"/>
      <c r="AQ25" s="1820"/>
      <c r="AR25" s="1821"/>
      <c r="AS25" s="1820"/>
      <c r="AT25" s="1821"/>
      <c r="AU25" s="1820"/>
      <c r="AV25" s="1821"/>
      <c r="AW25" s="1820"/>
      <c r="AX25" s="1821"/>
      <c r="AY25" s="1820"/>
      <c r="AZ25" s="1821"/>
      <c r="BA25" s="1820"/>
      <c r="BB25" s="1821"/>
      <c r="BC25" s="1824"/>
      <c r="BD25" s="649"/>
      <c r="BE25" s="1823"/>
      <c r="BF25" s="1820"/>
      <c r="BG25" s="1821"/>
      <c r="BH25" s="1820"/>
      <c r="BI25" s="1821"/>
      <c r="BJ25" s="1820"/>
      <c r="BK25" s="1821"/>
      <c r="BL25" s="1820"/>
      <c r="BM25" s="1821"/>
      <c r="BN25" s="1820"/>
      <c r="BO25" s="1821"/>
      <c r="BP25" s="1820"/>
      <c r="BQ25" s="1821"/>
      <c r="BR25" s="1820"/>
      <c r="BS25" s="1821"/>
      <c r="BT25" s="1820"/>
      <c r="BU25" s="1821"/>
      <c r="BV25" s="1820"/>
      <c r="BW25" s="1821"/>
      <c r="BX25" s="1820"/>
      <c r="BY25" s="1821"/>
      <c r="BZ25" s="1820"/>
      <c r="CA25" s="1821"/>
      <c r="CB25" s="1820"/>
      <c r="CC25" s="1821"/>
      <c r="CD25" s="1824"/>
      <c r="CE25" s="650"/>
      <c r="CF25" s="1823"/>
      <c r="CG25" s="1822"/>
      <c r="CH25" s="1821"/>
      <c r="CI25" s="1820"/>
      <c r="CJ25" s="1821"/>
      <c r="CK25" s="1820"/>
      <c r="CL25" s="1821"/>
      <c r="CM25" s="1820"/>
      <c r="CN25" s="1821"/>
      <c r="CO25" s="1820"/>
      <c r="CP25" s="1821"/>
      <c r="CQ25" s="1820"/>
      <c r="CR25" s="1821"/>
      <c r="CS25" s="1820"/>
      <c r="CT25" s="1821"/>
      <c r="CU25" s="1820"/>
      <c r="CV25" s="1821"/>
      <c r="CW25" s="1820"/>
      <c r="CX25" s="1821"/>
      <c r="CY25" s="1820"/>
      <c r="CZ25" s="1821"/>
      <c r="DA25" s="1820"/>
      <c r="DB25" s="1821"/>
      <c r="DC25" s="1820"/>
      <c r="DD25" s="1821"/>
      <c r="DE25" s="1820"/>
      <c r="DF25" s="1827">
        <f t="shared" si="0"/>
        <v>0</v>
      </c>
      <c r="DG25" s="1826" t="str">
        <f>IF(DF25=0,"",DF25/DF73)</f>
        <v/>
      </c>
      <c r="DH25" s="1502">
        <f t="shared" si="1"/>
        <v>0</v>
      </c>
      <c r="DI25" s="1503" t="str">
        <f>IF(DH25=0,"",DH25/DH75)</f>
        <v/>
      </c>
      <c r="DJ25" s="647"/>
      <c r="DK25" s="659">
        <v>0</v>
      </c>
      <c r="DL25" s="1516"/>
      <c r="DM25" s="1309"/>
      <c r="DN25" s="1309"/>
      <c r="DO25" s="1309"/>
      <c r="DP25" s="1309"/>
      <c r="DQ25" s="1309"/>
      <c r="DR25" s="1309"/>
      <c r="DS25" s="200">
        <v>0</v>
      </c>
      <c r="DT25" s="200">
        <v>0</v>
      </c>
      <c r="DU25" s="200">
        <v>0</v>
      </c>
      <c r="DV25" s="200">
        <v>0</v>
      </c>
      <c r="DW25" s="1695"/>
    </row>
    <row r="26" spans="2:127" ht="15.95" customHeight="1">
      <c r="B26" s="1831" t="s">
        <v>151</v>
      </c>
      <c r="C26" s="1821"/>
      <c r="D26" s="1820"/>
      <c r="E26" s="1821"/>
      <c r="F26" s="1820"/>
      <c r="G26" s="1821"/>
      <c r="H26" s="1820"/>
      <c r="I26" s="1821"/>
      <c r="J26" s="1820"/>
      <c r="K26" s="1821"/>
      <c r="L26" s="1820"/>
      <c r="M26" s="1821"/>
      <c r="N26" s="1820"/>
      <c r="O26" s="1821"/>
      <c r="P26" s="1820"/>
      <c r="Q26" s="1821"/>
      <c r="R26" s="1820"/>
      <c r="S26" s="1821"/>
      <c r="T26" s="1820"/>
      <c r="U26" s="1821"/>
      <c r="V26" s="1820"/>
      <c r="W26" s="1821"/>
      <c r="X26" s="1820"/>
      <c r="Y26" s="1821"/>
      <c r="Z26" s="1820"/>
      <c r="AA26" s="1821"/>
      <c r="AB26" s="1824"/>
      <c r="AC26" s="648"/>
      <c r="AD26" s="1823"/>
      <c r="AE26" s="1820"/>
      <c r="AF26" s="1821"/>
      <c r="AG26" s="1820"/>
      <c r="AH26" s="1821"/>
      <c r="AI26" s="1820"/>
      <c r="AJ26" s="1821"/>
      <c r="AK26" s="1820"/>
      <c r="AL26" s="1821"/>
      <c r="AM26" s="1820"/>
      <c r="AN26" s="1821"/>
      <c r="AO26" s="1820"/>
      <c r="AP26" s="1821"/>
      <c r="AQ26" s="1820"/>
      <c r="AR26" s="1821"/>
      <c r="AS26" s="1820"/>
      <c r="AT26" s="1821"/>
      <c r="AU26" s="1820"/>
      <c r="AV26" s="1821"/>
      <c r="AW26" s="1820"/>
      <c r="AX26" s="1821"/>
      <c r="AY26" s="1820"/>
      <c r="AZ26" s="1821"/>
      <c r="BA26" s="1820"/>
      <c r="BB26" s="1821"/>
      <c r="BC26" s="1824"/>
      <c r="BD26" s="649"/>
      <c r="BE26" s="1823"/>
      <c r="BF26" s="1820"/>
      <c r="BG26" s="1821"/>
      <c r="BH26" s="1820"/>
      <c r="BI26" s="1821"/>
      <c r="BJ26" s="1820"/>
      <c r="BK26" s="1821"/>
      <c r="BL26" s="1820"/>
      <c r="BM26" s="1821"/>
      <c r="BN26" s="1820"/>
      <c r="BO26" s="1821"/>
      <c r="BP26" s="1820"/>
      <c r="BQ26" s="1821"/>
      <c r="BR26" s="1820"/>
      <c r="BS26" s="1821"/>
      <c r="BT26" s="1820"/>
      <c r="BU26" s="1821"/>
      <c r="BV26" s="1820"/>
      <c r="BW26" s="1821"/>
      <c r="BX26" s="1820"/>
      <c r="BY26" s="1821"/>
      <c r="BZ26" s="1820"/>
      <c r="CA26" s="1821"/>
      <c r="CB26" s="1820"/>
      <c r="CC26" s="1821"/>
      <c r="CD26" s="1824"/>
      <c r="CE26" s="650"/>
      <c r="CF26" s="1823"/>
      <c r="CG26" s="1822"/>
      <c r="CH26" s="1821"/>
      <c r="CI26" s="1820"/>
      <c r="CJ26" s="1821"/>
      <c r="CK26" s="1820"/>
      <c r="CL26" s="1821"/>
      <c r="CM26" s="1820"/>
      <c r="CN26" s="1821"/>
      <c r="CO26" s="1820"/>
      <c r="CP26" s="1821"/>
      <c r="CQ26" s="1820"/>
      <c r="CR26" s="1821"/>
      <c r="CS26" s="1820"/>
      <c r="CT26" s="1821"/>
      <c r="CU26" s="1820"/>
      <c r="CV26" s="1821"/>
      <c r="CW26" s="1820"/>
      <c r="CX26" s="1821"/>
      <c r="CY26" s="1820"/>
      <c r="CZ26" s="1821"/>
      <c r="DA26" s="1820"/>
      <c r="DB26" s="1821"/>
      <c r="DC26" s="1820"/>
      <c r="DD26" s="1821"/>
      <c r="DE26" s="1820"/>
      <c r="DF26" s="1827">
        <f t="shared" si="0"/>
        <v>0</v>
      </c>
      <c r="DG26" s="1826" t="str">
        <f>IF(DF26=0,"",DF26/DF73)</f>
        <v/>
      </c>
      <c r="DH26" s="1502">
        <f t="shared" si="1"/>
        <v>0</v>
      </c>
      <c r="DI26" s="1503" t="str">
        <f>IF(DH26=0,"",DH26/DH75)</f>
        <v/>
      </c>
      <c r="DJ26" s="647"/>
      <c r="DK26" s="659">
        <v>0</v>
      </c>
      <c r="DL26" s="1518" t="s">
        <v>198</v>
      </c>
      <c r="DM26" s="1309"/>
      <c r="DN26" s="1309"/>
      <c r="DO26" s="1309"/>
      <c r="DP26" s="1309"/>
      <c r="DQ26" s="1309"/>
      <c r="DR26" s="1309"/>
      <c r="DS26" s="200">
        <v>0</v>
      </c>
      <c r="DT26" s="200">
        <v>0</v>
      </c>
      <c r="DU26" s="200">
        <v>0</v>
      </c>
      <c r="DV26" s="200">
        <v>0</v>
      </c>
      <c r="DW26" s="1695"/>
    </row>
    <row r="27" spans="2:127" ht="15.95" customHeight="1">
      <c r="B27" s="1831" t="s">
        <v>153</v>
      </c>
      <c r="C27" s="1821"/>
      <c r="D27" s="1820"/>
      <c r="E27" s="1821"/>
      <c r="F27" s="1820"/>
      <c r="G27" s="1821"/>
      <c r="H27" s="1820"/>
      <c r="I27" s="1821"/>
      <c r="J27" s="1820"/>
      <c r="K27" s="1821"/>
      <c r="L27" s="1820"/>
      <c r="M27" s="1821"/>
      <c r="N27" s="1820"/>
      <c r="O27" s="1821"/>
      <c r="P27" s="1820"/>
      <c r="Q27" s="1821"/>
      <c r="R27" s="1820"/>
      <c r="S27" s="1821"/>
      <c r="T27" s="1820"/>
      <c r="U27" s="1821"/>
      <c r="V27" s="1820"/>
      <c r="W27" s="1821"/>
      <c r="X27" s="1820"/>
      <c r="Y27" s="1821"/>
      <c r="Z27" s="1820"/>
      <c r="AA27" s="1821"/>
      <c r="AB27" s="1824"/>
      <c r="AC27" s="648"/>
      <c r="AD27" s="1823"/>
      <c r="AE27" s="1820"/>
      <c r="AF27" s="1821"/>
      <c r="AG27" s="1820"/>
      <c r="AH27" s="1821"/>
      <c r="AI27" s="1820"/>
      <c r="AJ27" s="1821"/>
      <c r="AK27" s="1820"/>
      <c r="AL27" s="1821"/>
      <c r="AM27" s="1820"/>
      <c r="AN27" s="1821"/>
      <c r="AO27" s="1820"/>
      <c r="AP27" s="1821"/>
      <c r="AQ27" s="1820"/>
      <c r="AR27" s="1821"/>
      <c r="AS27" s="1820"/>
      <c r="AT27" s="1821"/>
      <c r="AU27" s="1820"/>
      <c r="AV27" s="1821"/>
      <c r="AW27" s="1820"/>
      <c r="AX27" s="1821"/>
      <c r="AY27" s="1820"/>
      <c r="AZ27" s="1821"/>
      <c r="BA27" s="1820"/>
      <c r="BB27" s="1821"/>
      <c r="BC27" s="1824"/>
      <c r="BD27" s="649"/>
      <c r="BE27" s="1823"/>
      <c r="BF27" s="1820"/>
      <c r="BG27" s="1821"/>
      <c r="BH27" s="1820"/>
      <c r="BI27" s="1821"/>
      <c r="BJ27" s="1820"/>
      <c r="BK27" s="1821"/>
      <c r="BL27" s="1820"/>
      <c r="BM27" s="1821"/>
      <c r="BN27" s="1820"/>
      <c r="BO27" s="1821"/>
      <c r="BP27" s="1820"/>
      <c r="BQ27" s="1821"/>
      <c r="BR27" s="1820"/>
      <c r="BS27" s="1821"/>
      <c r="BT27" s="1820"/>
      <c r="BU27" s="1821"/>
      <c r="BV27" s="1820"/>
      <c r="BW27" s="1821"/>
      <c r="BX27" s="1820"/>
      <c r="BY27" s="1821"/>
      <c r="BZ27" s="1820"/>
      <c r="CA27" s="1821"/>
      <c r="CB27" s="1820"/>
      <c r="CC27" s="1821"/>
      <c r="CD27" s="1824"/>
      <c r="CE27" s="650"/>
      <c r="CF27" s="1823"/>
      <c r="CG27" s="1822"/>
      <c r="CH27" s="1821"/>
      <c r="CI27" s="1820"/>
      <c r="CJ27" s="1821"/>
      <c r="CK27" s="1820"/>
      <c r="CL27" s="1821"/>
      <c r="CM27" s="1820"/>
      <c r="CN27" s="1821"/>
      <c r="CO27" s="1820"/>
      <c r="CP27" s="1821"/>
      <c r="CQ27" s="1820"/>
      <c r="CR27" s="1821"/>
      <c r="CS27" s="1820"/>
      <c r="CT27" s="1821"/>
      <c r="CU27" s="1820"/>
      <c r="CV27" s="1821"/>
      <c r="CW27" s="1820"/>
      <c r="CX27" s="1821"/>
      <c r="CY27" s="1820"/>
      <c r="CZ27" s="1821"/>
      <c r="DA27" s="1820"/>
      <c r="DB27" s="1821"/>
      <c r="DC27" s="1820"/>
      <c r="DD27" s="1821"/>
      <c r="DE27" s="1820"/>
      <c r="DF27" s="1827">
        <f t="shared" si="0"/>
        <v>0</v>
      </c>
      <c r="DG27" s="1826" t="str">
        <f>IF(DF27=0,"",DF27/DF73)</f>
        <v/>
      </c>
      <c r="DH27" s="1502">
        <f t="shared" si="1"/>
        <v>0</v>
      </c>
      <c r="DI27" s="1503" t="str">
        <f>IF(DH27=0,"",DH27/DH75)</f>
        <v/>
      </c>
      <c r="DJ27" s="647"/>
      <c r="DK27" s="659">
        <v>0</v>
      </c>
      <c r="DL27" s="1510" t="s">
        <v>199</v>
      </c>
      <c r="DM27" s="1309"/>
      <c r="DN27" s="1309"/>
      <c r="DO27" s="1309"/>
      <c r="DP27" s="1309"/>
      <c r="DQ27" s="1309"/>
      <c r="DR27" s="1309"/>
      <c r="DS27" s="200">
        <v>0</v>
      </c>
      <c r="DT27" s="200">
        <v>0</v>
      </c>
      <c r="DU27" s="200">
        <v>0</v>
      </c>
      <c r="DV27" s="200">
        <v>0</v>
      </c>
      <c r="DW27" s="1695"/>
    </row>
    <row r="28" spans="2:127" ht="15.95" customHeight="1">
      <c r="B28" s="1831" t="s">
        <v>165</v>
      </c>
      <c r="C28" s="1821"/>
      <c r="D28" s="1820"/>
      <c r="E28" s="1821"/>
      <c r="F28" s="1820"/>
      <c r="G28" s="1821"/>
      <c r="H28" s="1820"/>
      <c r="I28" s="1821"/>
      <c r="J28" s="1820"/>
      <c r="K28" s="1821"/>
      <c r="L28" s="1820"/>
      <c r="M28" s="1821"/>
      <c r="N28" s="1820"/>
      <c r="O28" s="1821"/>
      <c r="P28" s="1820"/>
      <c r="Q28" s="1821"/>
      <c r="R28" s="1820"/>
      <c r="S28" s="1821"/>
      <c r="T28" s="1820"/>
      <c r="U28" s="1821"/>
      <c r="V28" s="1820"/>
      <c r="W28" s="1821"/>
      <c r="X28" s="1820"/>
      <c r="Y28" s="1821"/>
      <c r="Z28" s="1820"/>
      <c r="AA28" s="1821"/>
      <c r="AB28" s="1824"/>
      <c r="AC28" s="648"/>
      <c r="AD28" s="1823"/>
      <c r="AE28" s="1820"/>
      <c r="AF28" s="1821"/>
      <c r="AG28" s="1820"/>
      <c r="AH28" s="1821"/>
      <c r="AI28" s="1820"/>
      <c r="AJ28" s="1821"/>
      <c r="AK28" s="1820"/>
      <c r="AL28" s="1821"/>
      <c r="AM28" s="1820"/>
      <c r="AN28" s="1821"/>
      <c r="AO28" s="1820"/>
      <c r="AP28" s="1821"/>
      <c r="AQ28" s="1820"/>
      <c r="AR28" s="1821"/>
      <c r="AS28" s="1820"/>
      <c r="AT28" s="1821"/>
      <c r="AU28" s="1820"/>
      <c r="AV28" s="1821"/>
      <c r="AW28" s="1820"/>
      <c r="AX28" s="1821"/>
      <c r="AY28" s="1820"/>
      <c r="AZ28" s="1821"/>
      <c r="BA28" s="1820"/>
      <c r="BB28" s="1821"/>
      <c r="BC28" s="1824"/>
      <c r="BD28" s="649"/>
      <c r="BE28" s="1823"/>
      <c r="BF28" s="1820"/>
      <c r="BG28" s="1821"/>
      <c r="BH28" s="1820"/>
      <c r="BI28" s="1821"/>
      <c r="BJ28" s="1820"/>
      <c r="BK28" s="1821"/>
      <c r="BL28" s="1820"/>
      <c r="BM28" s="1821"/>
      <c r="BN28" s="1820"/>
      <c r="BO28" s="1821"/>
      <c r="BP28" s="1820"/>
      <c r="BQ28" s="1821"/>
      <c r="BR28" s="1820"/>
      <c r="BS28" s="1821"/>
      <c r="BT28" s="1820"/>
      <c r="BU28" s="1821"/>
      <c r="BV28" s="1820"/>
      <c r="BW28" s="1821"/>
      <c r="BX28" s="1820"/>
      <c r="BY28" s="1821"/>
      <c r="BZ28" s="1820"/>
      <c r="CA28" s="1821"/>
      <c r="CB28" s="1820"/>
      <c r="CC28" s="1821"/>
      <c r="CD28" s="1824"/>
      <c r="CE28" s="650"/>
      <c r="CF28" s="1823"/>
      <c r="CG28" s="1822"/>
      <c r="CH28" s="1821"/>
      <c r="CI28" s="1820"/>
      <c r="CJ28" s="1821"/>
      <c r="CK28" s="1820"/>
      <c r="CL28" s="1821"/>
      <c r="CM28" s="1820"/>
      <c r="CN28" s="1821"/>
      <c r="CO28" s="1820"/>
      <c r="CP28" s="1821"/>
      <c r="CQ28" s="1820"/>
      <c r="CR28" s="1821"/>
      <c r="CS28" s="1820"/>
      <c r="CT28" s="1821"/>
      <c r="CU28" s="1820"/>
      <c r="CV28" s="1821"/>
      <c r="CW28" s="1820"/>
      <c r="CX28" s="1821"/>
      <c r="CY28" s="1820"/>
      <c r="CZ28" s="1821"/>
      <c r="DA28" s="1820"/>
      <c r="DB28" s="1821"/>
      <c r="DC28" s="1820"/>
      <c r="DD28" s="1821"/>
      <c r="DE28" s="1820"/>
      <c r="DF28" s="1827">
        <f t="shared" si="0"/>
        <v>0</v>
      </c>
      <c r="DG28" s="1826" t="str">
        <f>IF(DF28=0,"",DF28/DF73)</f>
        <v/>
      </c>
      <c r="DH28" s="1502">
        <f t="shared" si="1"/>
        <v>0</v>
      </c>
      <c r="DI28" s="1503" t="str">
        <f>IF(DH28=0,"",DH28/DH75)</f>
        <v/>
      </c>
      <c r="DJ28" s="647"/>
      <c r="DK28" s="659">
        <v>0</v>
      </c>
      <c r="DL28" s="1516"/>
      <c r="DM28" s="1309"/>
      <c r="DN28" s="1309"/>
      <c r="DO28" s="1309"/>
      <c r="DP28" s="1309"/>
      <c r="DQ28" s="1309"/>
      <c r="DR28" s="1309"/>
      <c r="DS28" s="200">
        <v>0</v>
      </c>
      <c r="DT28" s="200">
        <v>0</v>
      </c>
      <c r="DU28" s="200">
        <v>0</v>
      </c>
      <c r="DV28" s="200">
        <v>0</v>
      </c>
      <c r="DW28" s="1695"/>
    </row>
    <row r="29" spans="2:127" ht="15.95" customHeight="1">
      <c r="B29" s="1831" t="s">
        <v>155</v>
      </c>
      <c r="C29" s="1821"/>
      <c r="D29" s="1820"/>
      <c r="E29" s="1821"/>
      <c r="F29" s="1820"/>
      <c r="G29" s="1821"/>
      <c r="H29" s="1820"/>
      <c r="I29" s="1821"/>
      <c r="J29" s="1820"/>
      <c r="K29" s="1821"/>
      <c r="L29" s="1820"/>
      <c r="M29" s="1821"/>
      <c r="N29" s="1820"/>
      <c r="O29" s="1821"/>
      <c r="P29" s="1820"/>
      <c r="Q29" s="1821"/>
      <c r="R29" s="1820"/>
      <c r="S29" s="1821"/>
      <c r="T29" s="1820"/>
      <c r="U29" s="1821"/>
      <c r="V29" s="1820"/>
      <c r="W29" s="1821"/>
      <c r="X29" s="1820"/>
      <c r="Y29" s="1821"/>
      <c r="Z29" s="1820"/>
      <c r="AA29" s="1821"/>
      <c r="AB29" s="1824"/>
      <c r="AC29" s="648"/>
      <c r="AD29" s="1823"/>
      <c r="AE29" s="1820"/>
      <c r="AF29" s="1821"/>
      <c r="AG29" s="1820"/>
      <c r="AH29" s="1821"/>
      <c r="AI29" s="1820"/>
      <c r="AJ29" s="1821"/>
      <c r="AK29" s="1820"/>
      <c r="AL29" s="1821"/>
      <c r="AM29" s="1820"/>
      <c r="AN29" s="1821"/>
      <c r="AO29" s="1820"/>
      <c r="AP29" s="1821"/>
      <c r="AQ29" s="1820"/>
      <c r="AR29" s="1821"/>
      <c r="AS29" s="1820"/>
      <c r="AT29" s="1821"/>
      <c r="AU29" s="1820"/>
      <c r="AV29" s="1821"/>
      <c r="AW29" s="1820"/>
      <c r="AX29" s="1821"/>
      <c r="AY29" s="1820"/>
      <c r="AZ29" s="1821"/>
      <c r="BA29" s="1820"/>
      <c r="BB29" s="1821"/>
      <c r="BC29" s="1824"/>
      <c r="BD29" s="649"/>
      <c r="BE29" s="1823"/>
      <c r="BF29" s="1820"/>
      <c r="BG29" s="1821"/>
      <c r="BH29" s="1820"/>
      <c r="BI29" s="1821"/>
      <c r="BJ29" s="1820"/>
      <c r="BK29" s="1821"/>
      <c r="BL29" s="1820"/>
      <c r="BM29" s="1821"/>
      <c r="BN29" s="1820"/>
      <c r="BO29" s="1821"/>
      <c r="BP29" s="1820"/>
      <c r="BQ29" s="1821"/>
      <c r="BR29" s="1820"/>
      <c r="BS29" s="1821"/>
      <c r="BT29" s="1820"/>
      <c r="BU29" s="1821"/>
      <c r="BV29" s="1820"/>
      <c r="BW29" s="1821"/>
      <c r="BX29" s="1820"/>
      <c r="BY29" s="1821"/>
      <c r="BZ29" s="1820"/>
      <c r="CA29" s="1821"/>
      <c r="CB29" s="1820"/>
      <c r="CC29" s="1821"/>
      <c r="CD29" s="1824"/>
      <c r="CE29" s="650"/>
      <c r="CF29" s="1823"/>
      <c r="CG29" s="1822"/>
      <c r="CH29" s="1821"/>
      <c r="CI29" s="1820"/>
      <c r="CJ29" s="1821"/>
      <c r="CK29" s="1820"/>
      <c r="CL29" s="1821"/>
      <c r="CM29" s="1820"/>
      <c r="CN29" s="1821"/>
      <c r="CO29" s="1820"/>
      <c r="CP29" s="1821"/>
      <c r="CQ29" s="1820"/>
      <c r="CR29" s="1821"/>
      <c r="CS29" s="1820"/>
      <c r="CT29" s="1821"/>
      <c r="CU29" s="1820"/>
      <c r="CV29" s="1821"/>
      <c r="CW29" s="1820"/>
      <c r="CX29" s="1821"/>
      <c r="CY29" s="1820"/>
      <c r="CZ29" s="1821"/>
      <c r="DA29" s="1820"/>
      <c r="DB29" s="1821"/>
      <c r="DC29" s="1820"/>
      <c r="DD29" s="1821"/>
      <c r="DE29" s="1820"/>
      <c r="DF29" s="1827">
        <f t="shared" si="0"/>
        <v>0</v>
      </c>
      <c r="DG29" s="1826" t="str">
        <f>IF(DF29=0,"",DF29/DF73)</f>
        <v/>
      </c>
      <c r="DH29" s="1502">
        <f t="shared" si="1"/>
        <v>0</v>
      </c>
      <c r="DI29" s="1503" t="str">
        <f>IF(DH29=0,"",DH29/DH75)</f>
        <v/>
      </c>
      <c r="DJ29" s="647"/>
      <c r="DK29" s="659">
        <v>0</v>
      </c>
      <c r="DL29" s="1519" t="s">
        <v>50</v>
      </c>
      <c r="DM29" s="1520"/>
      <c r="DN29" s="1520"/>
      <c r="DO29" s="1520"/>
      <c r="DP29" s="1520"/>
      <c r="DQ29" s="1521"/>
      <c r="DR29" s="1522"/>
      <c r="DS29" s="200">
        <v>0</v>
      </c>
      <c r="DT29" s="200">
        <v>0</v>
      </c>
      <c r="DU29" s="200">
        <v>0</v>
      </c>
      <c r="DV29" s="200">
        <v>0</v>
      </c>
      <c r="DW29" s="1695"/>
    </row>
    <row r="30" spans="2:127" ht="15.95" customHeight="1">
      <c r="B30" s="1831" t="s">
        <v>158</v>
      </c>
      <c r="C30" s="1821"/>
      <c r="D30" s="1820"/>
      <c r="E30" s="1821"/>
      <c r="F30" s="1820"/>
      <c r="G30" s="1821"/>
      <c r="H30" s="1820"/>
      <c r="I30" s="1821"/>
      <c r="J30" s="1820"/>
      <c r="K30" s="1821"/>
      <c r="L30" s="1820"/>
      <c r="M30" s="1821"/>
      <c r="N30" s="1820"/>
      <c r="O30" s="1821"/>
      <c r="P30" s="1820"/>
      <c r="Q30" s="1821"/>
      <c r="R30" s="1820"/>
      <c r="S30" s="1821"/>
      <c r="T30" s="1820"/>
      <c r="U30" s="1821"/>
      <c r="V30" s="1820"/>
      <c r="W30" s="1821"/>
      <c r="X30" s="1820"/>
      <c r="Y30" s="1821"/>
      <c r="Z30" s="1820"/>
      <c r="AA30" s="1821"/>
      <c r="AB30" s="1824"/>
      <c r="AC30" s="648"/>
      <c r="AD30" s="1823"/>
      <c r="AE30" s="1820"/>
      <c r="AF30" s="1821"/>
      <c r="AG30" s="1820"/>
      <c r="AH30" s="1821"/>
      <c r="AI30" s="1820"/>
      <c r="AJ30" s="1821"/>
      <c r="AK30" s="1820"/>
      <c r="AL30" s="1821"/>
      <c r="AM30" s="1820"/>
      <c r="AN30" s="1821"/>
      <c r="AO30" s="1820"/>
      <c r="AP30" s="1821"/>
      <c r="AQ30" s="1820"/>
      <c r="AR30" s="1821"/>
      <c r="AS30" s="1820"/>
      <c r="AT30" s="1821"/>
      <c r="AU30" s="1820"/>
      <c r="AV30" s="1821"/>
      <c r="AW30" s="1820"/>
      <c r="AX30" s="1821"/>
      <c r="AY30" s="1820"/>
      <c r="AZ30" s="1821"/>
      <c r="BA30" s="1820"/>
      <c r="BB30" s="1821"/>
      <c r="BC30" s="1824"/>
      <c r="BD30" s="649"/>
      <c r="BE30" s="1823"/>
      <c r="BF30" s="1820"/>
      <c r="BG30" s="1821"/>
      <c r="BH30" s="1820"/>
      <c r="BI30" s="1821"/>
      <c r="BJ30" s="1820"/>
      <c r="BK30" s="1821"/>
      <c r="BL30" s="1820"/>
      <c r="BM30" s="1821"/>
      <c r="BN30" s="1820"/>
      <c r="BO30" s="1821"/>
      <c r="BP30" s="1820"/>
      <c r="BQ30" s="1821"/>
      <c r="BR30" s="1820"/>
      <c r="BS30" s="1821"/>
      <c r="BT30" s="1820"/>
      <c r="BU30" s="1821"/>
      <c r="BV30" s="1820"/>
      <c r="BW30" s="1821"/>
      <c r="BX30" s="1820"/>
      <c r="BY30" s="1821"/>
      <c r="BZ30" s="1820"/>
      <c r="CA30" s="1821"/>
      <c r="CB30" s="1820"/>
      <c r="CC30" s="1821"/>
      <c r="CD30" s="1824"/>
      <c r="CE30" s="650"/>
      <c r="CF30" s="1823"/>
      <c r="CG30" s="1822"/>
      <c r="CH30" s="1821"/>
      <c r="CI30" s="1820"/>
      <c r="CJ30" s="1821"/>
      <c r="CK30" s="1820"/>
      <c r="CL30" s="1821"/>
      <c r="CM30" s="1820"/>
      <c r="CN30" s="1821"/>
      <c r="CO30" s="1820"/>
      <c r="CP30" s="1821"/>
      <c r="CQ30" s="1820"/>
      <c r="CR30" s="1821"/>
      <c r="CS30" s="1820"/>
      <c r="CT30" s="1821"/>
      <c r="CU30" s="1820"/>
      <c r="CV30" s="1821"/>
      <c r="CW30" s="1820"/>
      <c r="CX30" s="1821"/>
      <c r="CY30" s="1820"/>
      <c r="CZ30" s="1821"/>
      <c r="DA30" s="1820"/>
      <c r="DB30" s="1821"/>
      <c r="DC30" s="1820"/>
      <c r="DD30" s="1821"/>
      <c r="DE30" s="1820"/>
      <c r="DF30" s="1827">
        <f t="shared" si="0"/>
        <v>0</v>
      </c>
      <c r="DG30" s="1826" t="str">
        <f>IF(DF30=0,"",DF30/DF73)</f>
        <v/>
      </c>
      <c r="DH30" s="1502">
        <f t="shared" si="1"/>
        <v>0</v>
      </c>
      <c r="DI30" s="1503" t="str">
        <f>IF(DH30=0,"",DH30/DH75)</f>
        <v/>
      </c>
      <c r="DJ30" s="647"/>
      <c r="DK30" s="659">
        <v>0</v>
      </c>
      <c r="DL30" s="1834" t="s">
        <v>21</v>
      </c>
      <c r="DM30" s="1524" t="s">
        <v>54</v>
      </c>
      <c r="DN30" s="1524"/>
      <c r="DO30" s="1524" t="s">
        <v>55</v>
      </c>
      <c r="DP30" s="1524"/>
      <c r="DQ30" s="1525"/>
      <c r="DR30" s="1522"/>
      <c r="DS30" s="200">
        <v>0</v>
      </c>
      <c r="DT30" s="200">
        <v>0</v>
      </c>
      <c r="DU30" s="200">
        <v>0</v>
      </c>
      <c r="DV30" s="200">
        <v>0</v>
      </c>
      <c r="DW30" s="1695"/>
    </row>
    <row r="31" spans="2:127" ht="15.95" customHeight="1">
      <c r="B31" s="1831" t="s">
        <v>160</v>
      </c>
      <c r="C31" s="1821"/>
      <c r="D31" s="1820"/>
      <c r="E31" s="1821"/>
      <c r="F31" s="1820"/>
      <c r="G31" s="1821"/>
      <c r="H31" s="1820"/>
      <c r="I31" s="1821"/>
      <c r="J31" s="1820"/>
      <c r="K31" s="1821"/>
      <c r="L31" s="1820"/>
      <c r="M31" s="1821"/>
      <c r="N31" s="1820"/>
      <c r="O31" s="1821"/>
      <c r="P31" s="1820"/>
      <c r="Q31" s="1821"/>
      <c r="R31" s="1820"/>
      <c r="S31" s="1821"/>
      <c r="T31" s="1820"/>
      <c r="U31" s="1821"/>
      <c r="V31" s="1820"/>
      <c r="W31" s="1821"/>
      <c r="X31" s="1820"/>
      <c r="Y31" s="1821"/>
      <c r="Z31" s="1820"/>
      <c r="AA31" s="1821"/>
      <c r="AB31" s="1824"/>
      <c r="AC31" s="648"/>
      <c r="AD31" s="1823"/>
      <c r="AE31" s="1820"/>
      <c r="AF31" s="1821"/>
      <c r="AG31" s="1820"/>
      <c r="AH31" s="1821"/>
      <c r="AI31" s="1820"/>
      <c r="AJ31" s="1821"/>
      <c r="AK31" s="1820"/>
      <c r="AL31" s="1821"/>
      <c r="AM31" s="1820"/>
      <c r="AN31" s="1821"/>
      <c r="AO31" s="1820"/>
      <c r="AP31" s="1821"/>
      <c r="AQ31" s="1820"/>
      <c r="AR31" s="1821"/>
      <c r="AS31" s="1820"/>
      <c r="AT31" s="1821"/>
      <c r="AU31" s="1820"/>
      <c r="AV31" s="1821"/>
      <c r="AW31" s="1820"/>
      <c r="AX31" s="1821"/>
      <c r="AY31" s="1820"/>
      <c r="AZ31" s="1821"/>
      <c r="BA31" s="1820"/>
      <c r="BB31" s="1821"/>
      <c r="BC31" s="1824"/>
      <c r="BD31" s="649"/>
      <c r="BE31" s="1823"/>
      <c r="BF31" s="1820"/>
      <c r="BG31" s="1821"/>
      <c r="BH31" s="1820"/>
      <c r="BI31" s="1821"/>
      <c r="BJ31" s="1820"/>
      <c r="BK31" s="1821"/>
      <c r="BL31" s="1820"/>
      <c r="BM31" s="1821"/>
      <c r="BN31" s="1820"/>
      <c r="BO31" s="1821"/>
      <c r="BP31" s="1820"/>
      <c r="BQ31" s="1821"/>
      <c r="BR31" s="1820"/>
      <c r="BS31" s="1821"/>
      <c r="BT31" s="1820"/>
      <c r="BU31" s="1821"/>
      <c r="BV31" s="1820"/>
      <c r="BW31" s="1821"/>
      <c r="BX31" s="1820"/>
      <c r="BY31" s="1821"/>
      <c r="BZ31" s="1820"/>
      <c r="CA31" s="1821"/>
      <c r="CB31" s="1820"/>
      <c r="CC31" s="1821"/>
      <c r="CD31" s="1824"/>
      <c r="CE31" s="650"/>
      <c r="CF31" s="1823"/>
      <c r="CG31" s="1822"/>
      <c r="CH31" s="1821"/>
      <c r="CI31" s="1820"/>
      <c r="CJ31" s="1821"/>
      <c r="CK31" s="1820"/>
      <c r="CL31" s="1821"/>
      <c r="CM31" s="1820"/>
      <c r="CN31" s="1821"/>
      <c r="CO31" s="1820"/>
      <c r="CP31" s="1821"/>
      <c r="CQ31" s="1820"/>
      <c r="CR31" s="1821"/>
      <c r="CS31" s="1820"/>
      <c r="CT31" s="1821"/>
      <c r="CU31" s="1820"/>
      <c r="CV31" s="1821"/>
      <c r="CW31" s="1820"/>
      <c r="CX31" s="1821"/>
      <c r="CY31" s="1820"/>
      <c r="CZ31" s="1821"/>
      <c r="DA31" s="1820"/>
      <c r="DB31" s="1821"/>
      <c r="DC31" s="1820"/>
      <c r="DD31" s="1821"/>
      <c r="DE31" s="1820"/>
      <c r="DF31" s="1827">
        <f t="shared" si="0"/>
        <v>0</v>
      </c>
      <c r="DG31" s="1826" t="str">
        <f>IF(DF31=0,"",DF31/DF73)</f>
        <v/>
      </c>
      <c r="DH31" s="1502">
        <f t="shared" si="1"/>
        <v>0</v>
      </c>
      <c r="DI31" s="1503" t="str">
        <f>IF(DH31=0,"",DH31/DH75)</f>
        <v/>
      </c>
      <c r="DJ31" s="647"/>
      <c r="DK31" s="659">
        <v>0</v>
      </c>
      <c r="DL31" s="1833" t="s">
        <v>22</v>
      </c>
      <c r="DM31" s="1527" t="s">
        <v>57</v>
      </c>
      <c r="DN31" s="1527"/>
      <c r="DO31" s="1527" t="s">
        <v>58</v>
      </c>
      <c r="DP31" s="1527"/>
      <c r="DQ31" s="1528"/>
      <c r="DR31" s="1522"/>
      <c r="DS31" s="200">
        <v>0</v>
      </c>
      <c r="DT31" s="200">
        <v>0</v>
      </c>
      <c r="DU31" s="200">
        <v>0</v>
      </c>
      <c r="DV31" s="200">
        <v>0</v>
      </c>
      <c r="DW31" s="1695"/>
    </row>
    <row r="32" spans="2:127" ht="15.95" customHeight="1">
      <c r="B32" s="1831" t="s">
        <v>170</v>
      </c>
      <c r="C32" s="1821"/>
      <c r="D32" s="1820"/>
      <c r="E32" s="1821"/>
      <c r="F32" s="1820"/>
      <c r="G32" s="1821"/>
      <c r="H32" s="1820"/>
      <c r="I32" s="1821"/>
      <c r="J32" s="1820"/>
      <c r="K32" s="1821"/>
      <c r="L32" s="1820"/>
      <c r="M32" s="1821"/>
      <c r="N32" s="1820"/>
      <c r="O32" s="1821"/>
      <c r="P32" s="1820"/>
      <c r="Q32" s="1821"/>
      <c r="R32" s="1820"/>
      <c r="S32" s="1821"/>
      <c r="T32" s="1820"/>
      <c r="U32" s="1821"/>
      <c r="V32" s="1820"/>
      <c r="W32" s="1821"/>
      <c r="X32" s="1820"/>
      <c r="Y32" s="1821"/>
      <c r="Z32" s="1820"/>
      <c r="AA32" s="1821"/>
      <c r="AB32" s="1824"/>
      <c r="AC32" s="648"/>
      <c r="AD32" s="1823"/>
      <c r="AE32" s="1820"/>
      <c r="AF32" s="1821"/>
      <c r="AG32" s="1820"/>
      <c r="AH32" s="1821"/>
      <c r="AI32" s="1820"/>
      <c r="AJ32" s="1821"/>
      <c r="AK32" s="1820"/>
      <c r="AL32" s="1821"/>
      <c r="AM32" s="1820"/>
      <c r="AN32" s="1821"/>
      <c r="AO32" s="1820"/>
      <c r="AP32" s="1821"/>
      <c r="AQ32" s="1820"/>
      <c r="AR32" s="1821"/>
      <c r="AS32" s="1820"/>
      <c r="AT32" s="1821"/>
      <c r="AU32" s="1820"/>
      <c r="AV32" s="1821"/>
      <c r="AW32" s="1820"/>
      <c r="AX32" s="1821"/>
      <c r="AY32" s="1820"/>
      <c r="AZ32" s="1821"/>
      <c r="BA32" s="1820"/>
      <c r="BB32" s="1821"/>
      <c r="BC32" s="1824"/>
      <c r="BD32" s="649"/>
      <c r="BE32" s="1823"/>
      <c r="BF32" s="1820"/>
      <c r="BG32" s="1821"/>
      <c r="BH32" s="1820"/>
      <c r="BI32" s="1821"/>
      <c r="BJ32" s="1820"/>
      <c r="BK32" s="1821"/>
      <c r="BL32" s="1820"/>
      <c r="BM32" s="1821"/>
      <c r="BN32" s="1820"/>
      <c r="BO32" s="1821"/>
      <c r="BP32" s="1820"/>
      <c r="BQ32" s="1821"/>
      <c r="BR32" s="1820"/>
      <c r="BS32" s="1821"/>
      <c r="BT32" s="1820"/>
      <c r="BU32" s="1821"/>
      <c r="BV32" s="1820"/>
      <c r="BW32" s="1821"/>
      <c r="BX32" s="1820"/>
      <c r="BY32" s="1821"/>
      <c r="BZ32" s="1820"/>
      <c r="CA32" s="1821"/>
      <c r="CB32" s="1820"/>
      <c r="CC32" s="1821"/>
      <c r="CD32" s="1824"/>
      <c r="CE32" s="650"/>
      <c r="CF32" s="1823"/>
      <c r="CG32" s="1822"/>
      <c r="CH32" s="1821"/>
      <c r="CI32" s="1820"/>
      <c r="CJ32" s="1821"/>
      <c r="CK32" s="1820"/>
      <c r="CL32" s="1821"/>
      <c r="CM32" s="1820"/>
      <c r="CN32" s="1821"/>
      <c r="CO32" s="1820"/>
      <c r="CP32" s="1821"/>
      <c r="CQ32" s="1820"/>
      <c r="CR32" s="1821"/>
      <c r="CS32" s="1820"/>
      <c r="CT32" s="1821"/>
      <c r="CU32" s="1820"/>
      <c r="CV32" s="1821"/>
      <c r="CW32" s="1820"/>
      <c r="CX32" s="1821"/>
      <c r="CY32" s="1820"/>
      <c r="CZ32" s="1821"/>
      <c r="DA32" s="1820"/>
      <c r="DB32" s="1821"/>
      <c r="DC32" s="1820"/>
      <c r="DD32" s="1821"/>
      <c r="DE32" s="1820"/>
      <c r="DF32" s="1827">
        <f t="shared" si="0"/>
        <v>0</v>
      </c>
      <c r="DG32" s="1826" t="str">
        <f>IF(DF32=0,"",DF32/DF73)</f>
        <v/>
      </c>
      <c r="DH32" s="1502">
        <f t="shared" si="1"/>
        <v>0</v>
      </c>
      <c r="DI32" s="1503" t="str">
        <f>IF(DH32=0,"",DH32/DH75)</f>
        <v/>
      </c>
      <c r="DJ32" s="647"/>
      <c r="DK32" s="659">
        <v>0</v>
      </c>
      <c r="DL32" s="1832" t="s">
        <v>23</v>
      </c>
      <c r="DM32" s="1530" t="s">
        <v>60</v>
      </c>
      <c r="DN32" s="1530"/>
      <c r="DO32" s="1530" t="s">
        <v>61</v>
      </c>
      <c r="DP32" s="1530"/>
      <c r="DQ32" s="1531"/>
      <c r="DR32" s="1522"/>
      <c r="DS32" s="200">
        <v>0</v>
      </c>
      <c r="DT32" s="200">
        <v>0</v>
      </c>
      <c r="DU32" s="200">
        <v>0</v>
      </c>
      <c r="DV32" s="200">
        <v>0</v>
      </c>
      <c r="DW32" s="1695"/>
    </row>
    <row r="33" spans="2:127" ht="15.95" customHeight="1">
      <c r="B33" s="1831" t="s">
        <v>172</v>
      </c>
      <c r="C33" s="1821"/>
      <c r="D33" s="1820"/>
      <c r="E33" s="1821"/>
      <c r="F33" s="1820"/>
      <c r="G33" s="1821"/>
      <c r="H33" s="1820"/>
      <c r="I33" s="1821"/>
      <c r="J33" s="1820"/>
      <c r="K33" s="1821"/>
      <c r="L33" s="1820"/>
      <c r="M33" s="1821"/>
      <c r="N33" s="1820"/>
      <c r="O33" s="1821"/>
      <c r="P33" s="1820"/>
      <c r="Q33" s="1821"/>
      <c r="R33" s="1820"/>
      <c r="S33" s="1821"/>
      <c r="T33" s="1820"/>
      <c r="U33" s="1821"/>
      <c r="V33" s="1820"/>
      <c r="W33" s="1821"/>
      <c r="X33" s="1820"/>
      <c r="Y33" s="1821"/>
      <c r="Z33" s="1820"/>
      <c r="AA33" s="1821"/>
      <c r="AB33" s="1824"/>
      <c r="AC33" s="648"/>
      <c r="AD33" s="1823"/>
      <c r="AE33" s="1820"/>
      <c r="AF33" s="1821"/>
      <c r="AG33" s="1820"/>
      <c r="AH33" s="1821"/>
      <c r="AI33" s="1820"/>
      <c r="AJ33" s="1821"/>
      <c r="AK33" s="1820"/>
      <c r="AL33" s="1821"/>
      <c r="AM33" s="1820"/>
      <c r="AN33" s="1821"/>
      <c r="AO33" s="1820"/>
      <c r="AP33" s="1821"/>
      <c r="AQ33" s="1820"/>
      <c r="AR33" s="1821"/>
      <c r="AS33" s="1820"/>
      <c r="AT33" s="1821"/>
      <c r="AU33" s="1820"/>
      <c r="AV33" s="1821"/>
      <c r="AW33" s="1820"/>
      <c r="AX33" s="1821"/>
      <c r="AY33" s="1820"/>
      <c r="AZ33" s="1821"/>
      <c r="BA33" s="1820"/>
      <c r="BB33" s="1821"/>
      <c r="BC33" s="1824"/>
      <c r="BD33" s="649"/>
      <c r="BE33" s="1823"/>
      <c r="BF33" s="1820"/>
      <c r="BG33" s="1821"/>
      <c r="BH33" s="1820"/>
      <c r="BI33" s="1821"/>
      <c r="BJ33" s="1820"/>
      <c r="BK33" s="1821"/>
      <c r="BL33" s="1820"/>
      <c r="BM33" s="1821"/>
      <c r="BN33" s="1820"/>
      <c r="BO33" s="1821"/>
      <c r="BP33" s="1820"/>
      <c r="BQ33" s="1821"/>
      <c r="BR33" s="1820"/>
      <c r="BS33" s="1821"/>
      <c r="BT33" s="1820"/>
      <c r="BU33" s="1821"/>
      <c r="BV33" s="1820"/>
      <c r="BW33" s="1821"/>
      <c r="BX33" s="1820"/>
      <c r="BY33" s="1821"/>
      <c r="BZ33" s="1820"/>
      <c r="CA33" s="1821"/>
      <c r="CB33" s="1820"/>
      <c r="CC33" s="1821"/>
      <c r="CD33" s="1824"/>
      <c r="CE33" s="650"/>
      <c r="CF33" s="1823"/>
      <c r="CG33" s="1822"/>
      <c r="CH33" s="1821"/>
      <c r="CI33" s="1820"/>
      <c r="CJ33" s="1821"/>
      <c r="CK33" s="1820"/>
      <c r="CL33" s="1821"/>
      <c r="CM33" s="1820"/>
      <c r="CN33" s="1821"/>
      <c r="CO33" s="1820"/>
      <c r="CP33" s="1821"/>
      <c r="CQ33" s="1820"/>
      <c r="CR33" s="1821"/>
      <c r="CS33" s="1820"/>
      <c r="CT33" s="1821"/>
      <c r="CU33" s="1820"/>
      <c r="CV33" s="1821"/>
      <c r="CW33" s="1820"/>
      <c r="CX33" s="1821"/>
      <c r="CY33" s="1820"/>
      <c r="CZ33" s="1821"/>
      <c r="DA33" s="1820"/>
      <c r="DB33" s="1821"/>
      <c r="DC33" s="1820"/>
      <c r="DD33" s="1821"/>
      <c r="DE33" s="1820"/>
      <c r="DF33" s="1827">
        <f t="shared" si="0"/>
        <v>0</v>
      </c>
      <c r="DG33" s="1826" t="str">
        <f>IF(DF33=0,"",DF33/DF73)</f>
        <v/>
      </c>
      <c r="DH33" s="1502">
        <f t="shared" si="1"/>
        <v>0</v>
      </c>
      <c r="DI33" s="1503" t="str">
        <f>IF(DH33=0,"",DH33/DH75)</f>
        <v/>
      </c>
      <c r="DJ33" s="647"/>
      <c r="DK33" s="659">
        <v>0</v>
      </c>
      <c r="DL33" s="1532" t="s">
        <v>24</v>
      </c>
      <c r="DM33" s="1533" t="s">
        <v>62</v>
      </c>
      <c r="DN33" s="1533"/>
      <c r="DO33" s="1533" t="s">
        <v>63</v>
      </c>
      <c r="DP33" s="1533"/>
      <c r="DQ33" s="1534"/>
      <c r="DR33" s="1522"/>
      <c r="DS33" s="200">
        <v>0</v>
      </c>
      <c r="DT33" s="200">
        <v>0</v>
      </c>
      <c r="DU33" s="200">
        <v>0</v>
      </c>
      <c r="DV33" s="200">
        <v>0</v>
      </c>
      <c r="DW33" s="1695"/>
    </row>
    <row r="34" spans="2:127" ht="15.95" customHeight="1">
      <c r="B34" s="1831" t="s">
        <v>176</v>
      </c>
      <c r="C34" s="1821"/>
      <c r="D34" s="1820"/>
      <c r="E34" s="1821"/>
      <c r="F34" s="1820"/>
      <c r="G34" s="1821"/>
      <c r="H34" s="1820"/>
      <c r="I34" s="1821"/>
      <c r="J34" s="1820"/>
      <c r="K34" s="1821"/>
      <c r="L34" s="1820"/>
      <c r="M34" s="1821"/>
      <c r="N34" s="1820"/>
      <c r="O34" s="1821"/>
      <c r="P34" s="1820"/>
      <c r="Q34" s="1821"/>
      <c r="R34" s="1820"/>
      <c r="S34" s="1821"/>
      <c r="T34" s="1820"/>
      <c r="U34" s="1821"/>
      <c r="V34" s="1820"/>
      <c r="W34" s="1821"/>
      <c r="X34" s="1820"/>
      <c r="Y34" s="1821"/>
      <c r="Z34" s="1820"/>
      <c r="AA34" s="1821"/>
      <c r="AB34" s="1824"/>
      <c r="AC34" s="648"/>
      <c r="AD34" s="1823"/>
      <c r="AE34" s="1820"/>
      <c r="AF34" s="1821"/>
      <c r="AG34" s="1820"/>
      <c r="AH34" s="1821"/>
      <c r="AI34" s="1820"/>
      <c r="AJ34" s="1821"/>
      <c r="AK34" s="1820"/>
      <c r="AL34" s="1821"/>
      <c r="AM34" s="1820"/>
      <c r="AN34" s="1821"/>
      <c r="AO34" s="1820"/>
      <c r="AP34" s="1821"/>
      <c r="AQ34" s="1820"/>
      <c r="AR34" s="1821"/>
      <c r="AS34" s="1820"/>
      <c r="AT34" s="1821"/>
      <c r="AU34" s="1820"/>
      <c r="AV34" s="1821"/>
      <c r="AW34" s="1820"/>
      <c r="AX34" s="1821"/>
      <c r="AY34" s="1820"/>
      <c r="AZ34" s="1821"/>
      <c r="BA34" s="1820"/>
      <c r="BB34" s="1821"/>
      <c r="BC34" s="1824"/>
      <c r="BD34" s="649"/>
      <c r="BE34" s="1823"/>
      <c r="BF34" s="1820"/>
      <c r="BG34" s="1821"/>
      <c r="BH34" s="1820"/>
      <c r="BI34" s="1821"/>
      <c r="BJ34" s="1820"/>
      <c r="BK34" s="1821"/>
      <c r="BL34" s="1820"/>
      <c r="BM34" s="1821"/>
      <c r="BN34" s="1820"/>
      <c r="BO34" s="1821"/>
      <c r="BP34" s="1820"/>
      <c r="BQ34" s="1821"/>
      <c r="BR34" s="1820"/>
      <c r="BS34" s="1821"/>
      <c r="BT34" s="1820"/>
      <c r="BU34" s="1821"/>
      <c r="BV34" s="1820"/>
      <c r="BW34" s="1821"/>
      <c r="BX34" s="1820"/>
      <c r="BY34" s="1821"/>
      <c r="BZ34" s="1820"/>
      <c r="CA34" s="1821"/>
      <c r="CB34" s="1820"/>
      <c r="CC34" s="1821"/>
      <c r="CD34" s="1824"/>
      <c r="CE34" s="650"/>
      <c r="CF34" s="1823"/>
      <c r="CG34" s="1822"/>
      <c r="CH34" s="1821"/>
      <c r="CI34" s="1820"/>
      <c r="CJ34" s="1821"/>
      <c r="CK34" s="1820"/>
      <c r="CL34" s="1821"/>
      <c r="CM34" s="1820"/>
      <c r="CN34" s="1821"/>
      <c r="CO34" s="1820"/>
      <c r="CP34" s="1821"/>
      <c r="CQ34" s="1820"/>
      <c r="CR34" s="1821"/>
      <c r="CS34" s="1820"/>
      <c r="CT34" s="1821"/>
      <c r="CU34" s="1820"/>
      <c r="CV34" s="1821"/>
      <c r="CW34" s="1820"/>
      <c r="CX34" s="1821"/>
      <c r="CY34" s="1820"/>
      <c r="CZ34" s="1821"/>
      <c r="DA34" s="1820"/>
      <c r="DB34" s="1821"/>
      <c r="DC34" s="1820"/>
      <c r="DD34" s="1821"/>
      <c r="DE34" s="1820"/>
      <c r="DF34" s="1827">
        <f t="shared" si="0"/>
        <v>0</v>
      </c>
      <c r="DG34" s="1826" t="str">
        <f>IF(DF34=0,"",DF34/DF73)</f>
        <v/>
      </c>
      <c r="DH34" s="1502">
        <f t="shared" si="1"/>
        <v>0</v>
      </c>
      <c r="DI34" s="1503" t="str">
        <f>IF(DH34=0,"",DH34/DH75)</f>
        <v/>
      </c>
      <c r="DJ34" s="647"/>
      <c r="DK34" s="659">
        <v>0</v>
      </c>
      <c r="DL34" s="1522"/>
      <c r="DM34" s="1522"/>
      <c r="DN34" s="1522"/>
      <c r="DO34" s="1522"/>
      <c r="DP34" s="1522"/>
      <c r="DQ34" s="1522"/>
      <c r="DR34" s="1522"/>
      <c r="DS34" s="200">
        <v>0</v>
      </c>
      <c r="DT34" s="200">
        <v>0</v>
      </c>
      <c r="DU34" s="200">
        <v>0</v>
      </c>
      <c r="DV34" s="200">
        <v>0</v>
      </c>
      <c r="DW34" s="1695"/>
    </row>
    <row r="35" spans="2:127" ht="15.95" customHeight="1">
      <c r="B35" s="1831" t="s">
        <v>178</v>
      </c>
      <c r="C35" s="1821"/>
      <c r="D35" s="1820"/>
      <c r="E35" s="1821"/>
      <c r="F35" s="1820"/>
      <c r="G35" s="1821"/>
      <c r="H35" s="1820"/>
      <c r="I35" s="1821"/>
      <c r="J35" s="1820"/>
      <c r="K35" s="1821"/>
      <c r="L35" s="1820"/>
      <c r="M35" s="1821"/>
      <c r="N35" s="1820"/>
      <c r="O35" s="1821"/>
      <c r="P35" s="1820"/>
      <c r="Q35" s="1821"/>
      <c r="R35" s="1820"/>
      <c r="S35" s="1821"/>
      <c r="T35" s="1820"/>
      <c r="U35" s="1821"/>
      <c r="V35" s="1820"/>
      <c r="W35" s="1821"/>
      <c r="X35" s="1820"/>
      <c r="Y35" s="1821"/>
      <c r="Z35" s="1820"/>
      <c r="AA35" s="1821"/>
      <c r="AB35" s="1824"/>
      <c r="AC35" s="648"/>
      <c r="AD35" s="1823"/>
      <c r="AE35" s="1820"/>
      <c r="AF35" s="1821"/>
      <c r="AG35" s="1820"/>
      <c r="AH35" s="1821"/>
      <c r="AI35" s="1820"/>
      <c r="AJ35" s="1821"/>
      <c r="AK35" s="1820"/>
      <c r="AL35" s="1821"/>
      <c r="AM35" s="1820"/>
      <c r="AN35" s="1821"/>
      <c r="AO35" s="1820"/>
      <c r="AP35" s="1821"/>
      <c r="AQ35" s="1820"/>
      <c r="AR35" s="1821"/>
      <c r="AS35" s="1820"/>
      <c r="AT35" s="1821"/>
      <c r="AU35" s="1820"/>
      <c r="AV35" s="1821"/>
      <c r="AW35" s="1820"/>
      <c r="AX35" s="1821"/>
      <c r="AY35" s="1820"/>
      <c r="AZ35" s="1821"/>
      <c r="BA35" s="1820"/>
      <c r="BB35" s="1821"/>
      <c r="BC35" s="1824"/>
      <c r="BD35" s="649"/>
      <c r="BE35" s="1823"/>
      <c r="BF35" s="1820"/>
      <c r="BG35" s="1821"/>
      <c r="BH35" s="1820"/>
      <c r="BI35" s="1821"/>
      <c r="BJ35" s="1820"/>
      <c r="BK35" s="1821"/>
      <c r="BL35" s="1820"/>
      <c r="BM35" s="1821"/>
      <c r="BN35" s="1820"/>
      <c r="BO35" s="1821"/>
      <c r="BP35" s="1820"/>
      <c r="BQ35" s="1821"/>
      <c r="BR35" s="1820"/>
      <c r="BS35" s="1821"/>
      <c r="BT35" s="1820"/>
      <c r="BU35" s="1821"/>
      <c r="BV35" s="1820"/>
      <c r="BW35" s="1821"/>
      <c r="BX35" s="1820"/>
      <c r="BY35" s="1821"/>
      <c r="BZ35" s="1820"/>
      <c r="CA35" s="1821"/>
      <c r="CB35" s="1820"/>
      <c r="CC35" s="1821"/>
      <c r="CD35" s="1824"/>
      <c r="CE35" s="650"/>
      <c r="CF35" s="1823"/>
      <c r="CG35" s="1822"/>
      <c r="CH35" s="1821"/>
      <c r="CI35" s="1820"/>
      <c r="CJ35" s="1821"/>
      <c r="CK35" s="1820"/>
      <c r="CL35" s="1821"/>
      <c r="CM35" s="1820"/>
      <c r="CN35" s="1821"/>
      <c r="CO35" s="1820"/>
      <c r="CP35" s="1821"/>
      <c r="CQ35" s="1820"/>
      <c r="CR35" s="1821"/>
      <c r="CS35" s="1820"/>
      <c r="CT35" s="1821"/>
      <c r="CU35" s="1820"/>
      <c r="CV35" s="1821"/>
      <c r="CW35" s="1820"/>
      <c r="CX35" s="1821"/>
      <c r="CY35" s="1820"/>
      <c r="CZ35" s="1821"/>
      <c r="DA35" s="1820"/>
      <c r="DB35" s="1821"/>
      <c r="DC35" s="1820"/>
      <c r="DD35" s="1821"/>
      <c r="DE35" s="1820"/>
      <c r="DF35" s="1827">
        <f t="shared" si="0"/>
        <v>0</v>
      </c>
      <c r="DG35" s="1826" t="str">
        <f>IF(DF35=0,"",DF35/DF73)</f>
        <v/>
      </c>
      <c r="DH35" s="1502">
        <f t="shared" si="1"/>
        <v>0</v>
      </c>
      <c r="DI35" s="1503" t="str">
        <f>IF(DH35=0,"",DH35/DH75)</f>
        <v/>
      </c>
      <c r="DJ35" s="647"/>
      <c r="DK35" s="659">
        <v>0</v>
      </c>
      <c r="DL35" s="4044" t="s">
        <v>876</v>
      </c>
      <c r="DM35" s="4045"/>
      <c r="DN35" s="4045"/>
      <c r="DO35" s="4045"/>
      <c r="DP35" s="4046"/>
      <c r="DQ35" s="239" t="s">
        <v>1104</v>
      </c>
      <c r="DR35" s="200"/>
      <c r="DS35" s="200"/>
      <c r="DT35" s="200"/>
      <c r="DU35" s="200">
        <v>0</v>
      </c>
      <c r="DV35" s="200">
        <v>0</v>
      </c>
      <c r="DW35" s="1695"/>
    </row>
    <row r="36" spans="2:127" ht="15.95" customHeight="1">
      <c r="B36" s="1831" t="s">
        <v>180</v>
      </c>
      <c r="C36" s="1821"/>
      <c r="D36" s="1820"/>
      <c r="E36" s="1821"/>
      <c r="F36" s="1820"/>
      <c r="G36" s="1821"/>
      <c r="H36" s="1820"/>
      <c r="I36" s="1821"/>
      <c r="J36" s="1820"/>
      <c r="K36" s="1821"/>
      <c r="L36" s="1820"/>
      <c r="M36" s="1821"/>
      <c r="N36" s="1820"/>
      <c r="O36" s="1821"/>
      <c r="P36" s="1820"/>
      <c r="Q36" s="1821"/>
      <c r="R36" s="1820"/>
      <c r="S36" s="1821"/>
      <c r="T36" s="1820"/>
      <c r="U36" s="1821"/>
      <c r="V36" s="1820"/>
      <c r="W36" s="1821"/>
      <c r="X36" s="1820"/>
      <c r="Y36" s="1821"/>
      <c r="Z36" s="1820"/>
      <c r="AA36" s="1821"/>
      <c r="AB36" s="1824"/>
      <c r="AC36" s="648"/>
      <c r="AD36" s="1823"/>
      <c r="AE36" s="1820"/>
      <c r="AF36" s="1821"/>
      <c r="AG36" s="1820"/>
      <c r="AH36" s="1821"/>
      <c r="AI36" s="1820"/>
      <c r="AJ36" s="1821"/>
      <c r="AK36" s="1820"/>
      <c r="AL36" s="1821"/>
      <c r="AM36" s="1820"/>
      <c r="AN36" s="1821"/>
      <c r="AO36" s="1820"/>
      <c r="AP36" s="1821"/>
      <c r="AQ36" s="1820"/>
      <c r="AR36" s="1821"/>
      <c r="AS36" s="1820"/>
      <c r="AT36" s="1821"/>
      <c r="AU36" s="1820"/>
      <c r="AV36" s="1821"/>
      <c r="AW36" s="1820"/>
      <c r="AX36" s="1821"/>
      <c r="AY36" s="1820"/>
      <c r="AZ36" s="1821"/>
      <c r="BA36" s="1820"/>
      <c r="BB36" s="1821"/>
      <c r="BC36" s="1824"/>
      <c r="BD36" s="649"/>
      <c r="BE36" s="1823"/>
      <c r="BF36" s="1820"/>
      <c r="BG36" s="1821"/>
      <c r="BH36" s="1820"/>
      <c r="BI36" s="1821"/>
      <c r="BJ36" s="1820"/>
      <c r="BK36" s="1821"/>
      <c r="BL36" s="1820"/>
      <c r="BM36" s="1821"/>
      <c r="BN36" s="1820"/>
      <c r="BO36" s="1821"/>
      <c r="BP36" s="1820"/>
      <c r="BQ36" s="1821"/>
      <c r="BR36" s="1820"/>
      <c r="BS36" s="1821"/>
      <c r="BT36" s="1820"/>
      <c r="BU36" s="1821"/>
      <c r="BV36" s="1820"/>
      <c r="BW36" s="1821"/>
      <c r="BX36" s="1820"/>
      <c r="BY36" s="1821"/>
      <c r="BZ36" s="1820"/>
      <c r="CA36" s="1821"/>
      <c r="CB36" s="1820"/>
      <c r="CC36" s="1821"/>
      <c r="CD36" s="1824"/>
      <c r="CE36" s="650"/>
      <c r="CF36" s="1823"/>
      <c r="CG36" s="1822"/>
      <c r="CH36" s="1821"/>
      <c r="CI36" s="1820"/>
      <c r="CJ36" s="1821"/>
      <c r="CK36" s="1820"/>
      <c r="CL36" s="1821"/>
      <c r="CM36" s="1820"/>
      <c r="CN36" s="1821"/>
      <c r="CO36" s="1820"/>
      <c r="CP36" s="1821"/>
      <c r="CQ36" s="1820"/>
      <c r="CR36" s="1821"/>
      <c r="CS36" s="1820"/>
      <c r="CT36" s="1821"/>
      <c r="CU36" s="1820"/>
      <c r="CV36" s="1821"/>
      <c r="CW36" s="1820"/>
      <c r="CX36" s="1821"/>
      <c r="CY36" s="1820"/>
      <c r="CZ36" s="1821"/>
      <c r="DA36" s="1820"/>
      <c r="DB36" s="1821"/>
      <c r="DC36" s="1820"/>
      <c r="DD36" s="1821"/>
      <c r="DE36" s="1820"/>
      <c r="DF36" s="1827">
        <f t="shared" si="0"/>
        <v>0</v>
      </c>
      <c r="DG36" s="1826" t="str">
        <f>IF(DF36=0,"",DF36/DF73)</f>
        <v/>
      </c>
      <c r="DH36" s="1502">
        <f t="shared" si="1"/>
        <v>0</v>
      </c>
      <c r="DI36" s="1503" t="str">
        <f>IF(DH36=0,"",DH36/DH75)</f>
        <v/>
      </c>
      <c r="DJ36" s="647"/>
      <c r="DK36" s="659">
        <v>0</v>
      </c>
      <c r="DL36" s="1830"/>
      <c r="DM36" s="716"/>
      <c r="DN36" s="716"/>
      <c r="DO36" s="724" t="s">
        <v>200</v>
      </c>
      <c r="DP36" s="1535">
        <v>2</v>
      </c>
      <c r="DQ36" s="239" t="s">
        <v>1105</v>
      </c>
      <c r="DR36" s="200"/>
      <c r="DS36" s="200"/>
      <c r="DT36" s="200"/>
      <c r="DU36" s="200">
        <v>0</v>
      </c>
      <c r="DV36" s="200">
        <v>0</v>
      </c>
      <c r="DW36" s="1695"/>
    </row>
    <row r="37" spans="2:127" ht="15.95" customHeight="1">
      <c r="B37" s="1831" t="s">
        <v>207</v>
      </c>
      <c r="C37" s="1821"/>
      <c r="D37" s="1820"/>
      <c r="E37" s="1821"/>
      <c r="F37" s="1820"/>
      <c r="G37" s="1821"/>
      <c r="H37" s="1820"/>
      <c r="I37" s="1821"/>
      <c r="J37" s="1820"/>
      <c r="K37" s="1821"/>
      <c r="L37" s="1820"/>
      <c r="M37" s="1821"/>
      <c r="N37" s="1820"/>
      <c r="O37" s="1821"/>
      <c r="P37" s="1820"/>
      <c r="Q37" s="1821"/>
      <c r="R37" s="1820"/>
      <c r="S37" s="1821"/>
      <c r="T37" s="1820"/>
      <c r="U37" s="1821"/>
      <c r="V37" s="1820"/>
      <c r="W37" s="1821"/>
      <c r="X37" s="1820"/>
      <c r="Y37" s="1821"/>
      <c r="Z37" s="1820"/>
      <c r="AA37" s="1821"/>
      <c r="AB37" s="1824"/>
      <c r="AC37" s="648"/>
      <c r="AD37" s="1823"/>
      <c r="AE37" s="1820"/>
      <c r="AF37" s="1821"/>
      <c r="AG37" s="1820"/>
      <c r="AH37" s="1821"/>
      <c r="AI37" s="1820"/>
      <c r="AJ37" s="1821"/>
      <c r="AK37" s="1820"/>
      <c r="AL37" s="1821"/>
      <c r="AM37" s="1820"/>
      <c r="AN37" s="1821"/>
      <c r="AO37" s="1820"/>
      <c r="AP37" s="1821"/>
      <c r="AQ37" s="1820"/>
      <c r="AR37" s="1821"/>
      <c r="AS37" s="1820"/>
      <c r="AT37" s="1821"/>
      <c r="AU37" s="1820"/>
      <c r="AV37" s="1821"/>
      <c r="AW37" s="1820"/>
      <c r="AX37" s="1821"/>
      <c r="AY37" s="1820"/>
      <c r="AZ37" s="1821"/>
      <c r="BA37" s="1820"/>
      <c r="BB37" s="1821"/>
      <c r="BC37" s="1824"/>
      <c r="BD37" s="649"/>
      <c r="BE37" s="1823"/>
      <c r="BF37" s="1820"/>
      <c r="BG37" s="1821"/>
      <c r="BH37" s="1820"/>
      <c r="BI37" s="1821"/>
      <c r="BJ37" s="1820"/>
      <c r="BK37" s="1821"/>
      <c r="BL37" s="1820"/>
      <c r="BM37" s="1821"/>
      <c r="BN37" s="1820"/>
      <c r="BO37" s="1821"/>
      <c r="BP37" s="1820"/>
      <c r="BQ37" s="1821"/>
      <c r="BR37" s="1820"/>
      <c r="BS37" s="1821"/>
      <c r="BT37" s="1820"/>
      <c r="BU37" s="1821"/>
      <c r="BV37" s="1820"/>
      <c r="BW37" s="1821"/>
      <c r="BX37" s="1820"/>
      <c r="BY37" s="1821"/>
      <c r="BZ37" s="1820"/>
      <c r="CA37" s="1821"/>
      <c r="CB37" s="1820"/>
      <c r="CC37" s="1821"/>
      <c r="CD37" s="1824"/>
      <c r="CE37" s="650"/>
      <c r="CF37" s="1823"/>
      <c r="CG37" s="1822"/>
      <c r="CH37" s="1821"/>
      <c r="CI37" s="1820"/>
      <c r="CJ37" s="1821"/>
      <c r="CK37" s="1820"/>
      <c r="CL37" s="1821"/>
      <c r="CM37" s="1820"/>
      <c r="CN37" s="1821"/>
      <c r="CO37" s="1820"/>
      <c r="CP37" s="1821"/>
      <c r="CQ37" s="1820"/>
      <c r="CR37" s="1821"/>
      <c r="CS37" s="1820"/>
      <c r="CT37" s="1821"/>
      <c r="CU37" s="1820"/>
      <c r="CV37" s="1821"/>
      <c r="CW37" s="1820"/>
      <c r="CX37" s="1821"/>
      <c r="CY37" s="1820"/>
      <c r="CZ37" s="1821"/>
      <c r="DA37" s="1820"/>
      <c r="DB37" s="1821"/>
      <c r="DC37" s="1820"/>
      <c r="DD37" s="1821"/>
      <c r="DE37" s="1820"/>
      <c r="DF37" s="1827">
        <f t="shared" si="0"/>
        <v>0</v>
      </c>
      <c r="DG37" s="1826" t="str">
        <f>IF(DF37=0,"",DF37/DF73)</f>
        <v/>
      </c>
      <c r="DH37" s="1502">
        <f t="shared" si="1"/>
        <v>0</v>
      </c>
      <c r="DI37" s="1503" t="str">
        <f>IF(DH37=0,"",DH37/DH75)</f>
        <v/>
      </c>
      <c r="DJ37" s="647"/>
      <c r="DK37" s="659">
        <v>0</v>
      </c>
      <c r="DL37" s="1830"/>
      <c r="DM37" s="716"/>
      <c r="DN37" s="716"/>
      <c r="DO37" s="724" t="s">
        <v>201</v>
      </c>
      <c r="DP37" s="1535">
        <v>5</v>
      </c>
      <c r="DQ37" s="1522"/>
      <c r="DR37" s="1522"/>
      <c r="DS37" s="200">
        <v>0</v>
      </c>
      <c r="DT37" s="200">
        <v>0</v>
      </c>
      <c r="DU37" s="200">
        <v>0</v>
      </c>
      <c r="DV37" s="200">
        <v>0</v>
      </c>
      <c r="DW37" s="1695"/>
    </row>
    <row r="38" spans="2:127" ht="15.95" customHeight="1">
      <c r="B38" s="1831"/>
      <c r="C38" s="1821"/>
      <c r="D38" s="1820"/>
      <c r="E38" s="1821"/>
      <c r="F38" s="1820"/>
      <c r="G38" s="1821"/>
      <c r="H38" s="1820"/>
      <c r="I38" s="1821"/>
      <c r="J38" s="1820"/>
      <c r="K38" s="1821"/>
      <c r="L38" s="1820"/>
      <c r="M38" s="1821"/>
      <c r="N38" s="1820"/>
      <c r="O38" s="1821"/>
      <c r="P38" s="1820"/>
      <c r="Q38" s="1821"/>
      <c r="R38" s="1820"/>
      <c r="S38" s="1821"/>
      <c r="T38" s="1820"/>
      <c r="U38" s="1821"/>
      <c r="V38" s="1820"/>
      <c r="W38" s="1821"/>
      <c r="X38" s="1820"/>
      <c r="Y38" s="1821"/>
      <c r="Z38" s="1820"/>
      <c r="AA38" s="1821"/>
      <c r="AB38" s="1824"/>
      <c r="AC38" s="648"/>
      <c r="AD38" s="1823"/>
      <c r="AE38" s="1820"/>
      <c r="AF38" s="1821"/>
      <c r="AG38" s="1820"/>
      <c r="AH38" s="1821"/>
      <c r="AI38" s="1820"/>
      <c r="AJ38" s="1821"/>
      <c r="AK38" s="1820"/>
      <c r="AL38" s="1821"/>
      <c r="AM38" s="1820"/>
      <c r="AN38" s="1821"/>
      <c r="AO38" s="1820"/>
      <c r="AP38" s="1821"/>
      <c r="AQ38" s="1820"/>
      <c r="AR38" s="1821"/>
      <c r="AS38" s="1820"/>
      <c r="AT38" s="1821"/>
      <c r="AU38" s="1820"/>
      <c r="AV38" s="1821"/>
      <c r="AW38" s="1820"/>
      <c r="AX38" s="1821"/>
      <c r="AY38" s="1820"/>
      <c r="AZ38" s="1821"/>
      <c r="BA38" s="1820"/>
      <c r="BB38" s="1821"/>
      <c r="BC38" s="1824"/>
      <c r="BD38" s="649"/>
      <c r="BE38" s="1823"/>
      <c r="BF38" s="1820"/>
      <c r="BG38" s="1821"/>
      <c r="BH38" s="1820"/>
      <c r="BI38" s="1821"/>
      <c r="BJ38" s="1820"/>
      <c r="BK38" s="1821"/>
      <c r="BL38" s="1820"/>
      <c r="BM38" s="1821"/>
      <c r="BN38" s="1820"/>
      <c r="BO38" s="1821"/>
      <c r="BP38" s="1820"/>
      <c r="BQ38" s="1821"/>
      <c r="BR38" s="1820"/>
      <c r="BS38" s="1821"/>
      <c r="BT38" s="1820"/>
      <c r="BU38" s="1821"/>
      <c r="BV38" s="1820"/>
      <c r="BW38" s="1821"/>
      <c r="BX38" s="1820"/>
      <c r="BY38" s="1821"/>
      <c r="BZ38" s="1820"/>
      <c r="CA38" s="1821"/>
      <c r="CB38" s="1820"/>
      <c r="CC38" s="1821"/>
      <c r="CD38" s="1824"/>
      <c r="CE38" s="650"/>
      <c r="CF38" s="1823"/>
      <c r="CG38" s="1822"/>
      <c r="CH38" s="1821"/>
      <c r="CI38" s="1820"/>
      <c r="CJ38" s="1821"/>
      <c r="CK38" s="1820"/>
      <c r="CL38" s="1821"/>
      <c r="CM38" s="1820"/>
      <c r="CN38" s="1821"/>
      <c r="CO38" s="1820"/>
      <c r="CP38" s="1821"/>
      <c r="CQ38" s="1820"/>
      <c r="CR38" s="1821"/>
      <c r="CS38" s="1820"/>
      <c r="CT38" s="1821"/>
      <c r="CU38" s="1820"/>
      <c r="CV38" s="1821"/>
      <c r="CW38" s="1820"/>
      <c r="CX38" s="1821"/>
      <c r="CY38" s="1820"/>
      <c r="CZ38" s="1821"/>
      <c r="DA38" s="1820"/>
      <c r="DB38" s="1821"/>
      <c r="DC38" s="1820"/>
      <c r="DD38" s="1821"/>
      <c r="DE38" s="1820"/>
      <c r="DF38" s="1827">
        <f t="shared" si="0"/>
        <v>0</v>
      </c>
      <c r="DG38" s="1826" t="str">
        <f>IF(DF38=0,"",DF38/DF73)</f>
        <v/>
      </c>
      <c r="DH38" s="1502">
        <f t="shared" si="1"/>
        <v>0</v>
      </c>
      <c r="DI38" s="1503" t="str">
        <f>IF(DH38=0,"",DH38/DH75)</f>
        <v/>
      </c>
      <c r="DJ38" s="647"/>
      <c r="DK38" s="659">
        <v>0</v>
      </c>
      <c r="DL38" s="1830"/>
      <c r="DM38" s="716"/>
      <c r="DN38" s="716"/>
      <c r="DO38" s="724" t="s">
        <v>202</v>
      </c>
      <c r="DP38" s="1535">
        <v>10</v>
      </c>
      <c r="DR38" s="1522"/>
      <c r="DS38" s="200">
        <v>0</v>
      </c>
      <c r="DT38" s="200">
        <v>0</v>
      </c>
      <c r="DU38" s="200">
        <v>0</v>
      </c>
      <c r="DV38" s="200">
        <v>0</v>
      </c>
      <c r="DW38" s="1695"/>
    </row>
    <row r="39" spans="2:127" ht="15.95" customHeight="1">
      <c r="B39" s="1831"/>
      <c r="C39" s="1821"/>
      <c r="D39" s="1820"/>
      <c r="E39" s="1821"/>
      <c r="F39" s="1820"/>
      <c r="G39" s="1821"/>
      <c r="H39" s="1820"/>
      <c r="I39" s="1821"/>
      <c r="J39" s="1820"/>
      <c r="K39" s="1821"/>
      <c r="L39" s="1820"/>
      <c r="M39" s="1821"/>
      <c r="N39" s="1820"/>
      <c r="O39" s="1821"/>
      <c r="P39" s="1820"/>
      <c r="Q39" s="1821"/>
      <c r="R39" s="1820"/>
      <c r="S39" s="1821"/>
      <c r="T39" s="1820"/>
      <c r="U39" s="1821"/>
      <c r="V39" s="1820"/>
      <c r="W39" s="1821"/>
      <c r="X39" s="1820"/>
      <c r="Y39" s="1821"/>
      <c r="Z39" s="1820"/>
      <c r="AA39" s="1821"/>
      <c r="AB39" s="1824"/>
      <c r="AC39" s="648"/>
      <c r="AD39" s="1823"/>
      <c r="AE39" s="1820"/>
      <c r="AF39" s="1821"/>
      <c r="AG39" s="1820"/>
      <c r="AH39" s="1821"/>
      <c r="AI39" s="1820"/>
      <c r="AJ39" s="1821"/>
      <c r="AK39" s="1820"/>
      <c r="AL39" s="1821"/>
      <c r="AM39" s="1820"/>
      <c r="AN39" s="1821"/>
      <c r="AO39" s="1820"/>
      <c r="AP39" s="1821"/>
      <c r="AQ39" s="1820"/>
      <c r="AR39" s="1821"/>
      <c r="AS39" s="1820"/>
      <c r="AT39" s="1821"/>
      <c r="AU39" s="1820"/>
      <c r="AV39" s="1821"/>
      <c r="AW39" s="1820"/>
      <c r="AX39" s="1821"/>
      <c r="AY39" s="1820"/>
      <c r="AZ39" s="1821"/>
      <c r="BA39" s="1820"/>
      <c r="BB39" s="1821"/>
      <c r="BC39" s="1824"/>
      <c r="BD39" s="649"/>
      <c r="BE39" s="1823"/>
      <c r="BF39" s="1820"/>
      <c r="BG39" s="1821"/>
      <c r="BH39" s="1820"/>
      <c r="BI39" s="1821"/>
      <c r="BJ39" s="1820"/>
      <c r="BK39" s="1821"/>
      <c r="BL39" s="1820"/>
      <c r="BM39" s="1821"/>
      <c r="BN39" s="1820"/>
      <c r="BO39" s="1821"/>
      <c r="BP39" s="1820"/>
      <c r="BQ39" s="1821"/>
      <c r="BR39" s="1820"/>
      <c r="BS39" s="1821"/>
      <c r="BT39" s="1820"/>
      <c r="BU39" s="1821"/>
      <c r="BV39" s="1820"/>
      <c r="BW39" s="1821"/>
      <c r="BX39" s="1820"/>
      <c r="BY39" s="1821"/>
      <c r="BZ39" s="1820"/>
      <c r="CA39" s="1821"/>
      <c r="CB39" s="1820"/>
      <c r="CC39" s="1821"/>
      <c r="CD39" s="1824"/>
      <c r="CE39" s="650"/>
      <c r="CF39" s="1823"/>
      <c r="CG39" s="1822"/>
      <c r="CH39" s="1821"/>
      <c r="CI39" s="1820"/>
      <c r="CJ39" s="1821"/>
      <c r="CK39" s="1820"/>
      <c r="CL39" s="1821"/>
      <c r="CM39" s="1820"/>
      <c r="CN39" s="1821"/>
      <c r="CO39" s="1820"/>
      <c r="CP39" s="1821"/>
      <c r="CQ39" s="1820"/>
      <c r="CR39" s="1821"/>
      <c r="CS39" s="1820"/>
      <c r="CT39" s="1821"/>
      <c r="CU39" s="1820"/>
      <c r="CV39" s="1821"/>
      <c r="CW39" s="1820"/>
      <c r="CX39" s="1821"/>
      <c r="CY39" s="1820"/>
      <c r="CZ39" s="1821"/>
      <c r="DA39" s="1820"/>
      <c r="DB39" s="1821"/>
      <c r="DC39" s="1820"/>
      <c r="DD39" s="1821"/>
      <c r="DE39" s="1820"/>
      <c r="DF39" s="1827">
        <f t="shared" si="0"/>
        <v>0</v>
      </c>
      <c r="DG39" s="1826" t="str">
        <f>IF(DF39=0,"",DF39/DF73)</f>
        <v/>
      </c>
      <c r="DH39" s="1502">
        <f t="shared" si="1"/>
        <v>0</v>
      </c>
      <c r="DI39" s="1503" t="str">
        <f>IF(DH39=0,"",DH39/DH75)</f>
        <v/>
      </c>
      <c r="DJ39" s="647"/>
      <c r="DK39" s="659">
        <v>0</v>
      </c>
      <c r="DL39" s="1830"/>
      <c r="DM39" s="716"/>
      <c r="DN39" s="716"/>
      <c r="DO39" s="724" t="s">
        <v>919</v>
      </c>
      <c r="DP39" s="1536">
        <f>DP38*DP37*DP36</f>
        <v>100</v>
      </c>
      <c r="DQ39" s="1522"/>
      <c r="DR39" s="1522"/>
      <c r="DS39" s="200">
        <v>0</v>
      </c>
      <c r="DT39" s="200">
        <v>0</v>
      </c>
      <c r="DU39" s="200">
        <v>0</v>
      </c>
      <c r="DV39" s="200">
        <v>0</v>
      </c>
      <c r="DW39" s="1695"/>
    </row>
    <row r="40" spans="2:127" ht="15.95" customHeight="1">
      <c r="B40" s="1831"/>
      <c r="C40" s="1821"/>
      <c r="D40" s="1820"/>
      <c r="E40" s="1821"/>
      <c r="F40" s="1820"/>
      <c r="G40" s="1821"/>
      <c r="H40" s="1820"/>
      <c r="I40" s="1821"/>
      <c r="J40" s="1820"/>
      <c r="K40" s="1821"/>
      <c r="L40" s="1820"/>
      <c r="M40" s="1821"/>
      <c r="N40" s="1820"/>
      <c r="O40" s="1821"/>
      <c r="P40" s="1820"/>
      <c r="Q40" s="1821"/>
      <c r="R40" s="1820"/>
      <c r="S40" s="1821"/>
      <c r="T40" s="1820"/>
      <c r="U40" s="1821"/>
      <c r="V40" s="1820"/>
      <c r="W40" s="1821"/>
      <c r="X40" s="1820"/>
      <c r="Y40" s="1821"/>
      <c r="Z40" s="1820"/>
      <c r="AA40" s="1821"/>
      <c r="AB40" s="1824"/>
      <c r="AC40" s="648"/>
      <c r="AD40" s="1823"/>
      <c r="AE40" s="1820"/>
      <c r="AF40" s="1821"/>
      <c r="AG40" s="1820"/>
      <c r="AH40" s="1821"/>
      <c r="AI40" s="1820"/>
      <c r="AJ40" s="1821"/>
      <c r="AK40" s="1820"/>
      <c r="AL40" s="1821"/>
      <c r="AM40" s="1820"/>
      <c r="AN40" s="1821"/>
      <c r="AO40" s="1820"/>
      <c r="AP40" s="1821"/>
      <c r="AQ40" s="1820"/>
      <c r="AR40" s="1821"/>
      <c r="AS40" s="1820"/>
      <c r="AT40" s="1821"/>
      <c r="AU40" s="1820"/>
      <c r="AV40" s="1821"/>
      <c r="AW40" s="1820"/>
      <c r="AX40" s="1821"/>
      <c r="AY40" s="1820"/>
      <c r="AZ40" s="1821"/>
      <c r="BA40" s="1820"/>
      <c r="BB40" s="1821"/>
      <c r="BC40" s="1824"/>
      <c r="BD40" s="649"/>
      <c r="BE40" s="1823"/>
      <c r="BF40" s="1820"/>
      <c r="BG40" s="1821"/>
      <c r="BH40" s="1820"/>
      <c r="BI40" s="1821"/>
      <c r="BJ40" s="1820"/>
      <c r="BK40" s="1821"/>
      <c r="BL40" s="1820"/>
      <c r="BM40" s="1821"/>
      <c r="BN40" s="1820"/>
      <c r="BO40" s="1821"/>
      <c r="BP40" s="1820"/>
      <c r="BQ40" s="1821"/>
      <c r="BR40" s="1820"/>
      <c r="BS40" s="1821"/>
      <c r="BT40" s="1820"/>
      <c r="BU40" s="1821"/>
      <c r="BV40" s="1820"/>
      <c r="BW40" s="1821"/>
      <c r="BX40" s="1820"/>
      <c r="BY40" s="1821"/>
      <c r="BZ40" s="1820"/>
      <c r="CA40" s="1821"/>
      <c r="CB40" s="1820"/>
      <c r="CC40" s="1821"/>
      <c r="CD40" s="1824"/>
      <c r="CE40" s="650"/>
      <c r="CF40" s="1823"/>
      <c r="CG40" s="1822"/>
      <c r="CH40" s="1821"/>
      <c r="CI40" s="1820"/>
      <c r="CJ40" s="1821"/>
      <c r="CK40" s="1820"/>
      <c r="CL40" s="1821"/>
      <c r="CM40" s="1820"/>
      <c r="CN40" s="1821"/>
      <c r="CO40" s="1820"/>
      <c r="CP40" s="1821"/>
      <c r="CQ40" s="1820"/>
      <c r="CR40" s="1821"/>
      <c r="CS40" s="1820"/>
      <c r="CT40" s="1821"/>
      <c r="CU40" s="1820"/>
      <c r="CV40" s="1821"/>
      <c r="CW40" s="1820"/>
      <c r="CX40" s="1821"/>
      <c r="CY40" s="1820"/>
      <c r="CZ40" s="1821"/>
      <c r="DA40" s="1820"/>
      <c r="DB40" s="1821"/>
      <c r="DC40" s="1820"/>
      <c r="DD40" s="1821"/>
      <c r="DE40" s="1820"/>
      <c r="DF40" s="1827">
        <f t="shared" si="0"/>
        <v>0</v>
      </c>
      <c r="DG40" s="1826" t="str">
        <f>IF(DF40=0,"",DF40/DF73)</f>
        <v/>
      </c>
      <c r="DH40" s="1502">
        <f t="shared" si="1"/>
        <v>0</v>
      </c>
      <c r="DI40" s="1503" t="str">
        <f>IF(DH40=0,"",DH40/DH75)</f>
        <v/>
      </c>
      <c r="DJ40" s="647"/>
      <c r="DK40" s="659">
        <v>0</v>
      </c>
      <c r="DL40" s="1830"/>
      <c r="DM40" s="716"/>
      <c r="DN40" s="716"/>
      <c r="DO40" s="724" t="s">
        <v>849</v>
      </c>
      <c r="DP40" s="1829">
        <v>22</v>
      </c>
      <c r="DQ40" s="1522"/>
      <c r="DR40" s="1522"/>
      <c r="DS40" s="200">
        <v>0</v>
      </c>
      <c r="DT40" s="200">
        <v>0</v>
      </c>
      <c r="DU40" s="200">
        <v>0</v>
      </c>
      <c r="DV40" s="200">
        <v>0</v>
      </c>
      <c r="DW40" s="1695"/>
    </row>
    <row r="41" spans="2:127" ht="15.95" customHeight="1">
      <c r="B41" s="1828"/>
      <c r="C41" s="1821"/>
      <c r="D41" s="1820"/>
      <c r="E41" s="1821"/>
      <c r="F41" s="1820"/>
      <c r="G41" s="1821"/>
      <c r="H41" s="1820"/>
      <c r="I41" s="1821"/>
      <c r="J41" s="1820"/>
      <c r="K41" s="1821"/>
      <c r="L41" s="1820"/>
      <c r="M41" s="1821"/>
      <c r="N41" s="1820"/>
      <c r="O41" s="1821"/>
      <c r="P41" s="1820"/>
      <c r="Q41" s="1821"/>
      <c r="R41" s="1820"/>
      <c r="S41" s="1821"/>
      <c r="T41" s="1820"/>
      <c r="U41" s="1821"/>
      <c r="V41" s="1820"/>
      <c r="W41" s="1821"/>
      <c r="X41" s="1820"/>
      <c r="Y41" s="1821"/>
      <c r="Z41" s="1820"/>
      <c r="AA41" s="1821"/>
      <c r="AB41" s="1824"/>
      <c r="AC41" s="648"/>
      <c r="AD41" s="1823"/>
      <c r="AE41" s="1820"/>
      <c r="AF41" s="1821"/>
      <c r="AG41" s="1820"/>
      <c r="AH41" s="1821"/>
      <c r="AI41" s="1820"/>
      <c r="AJ41" s="1821"/>
      <c r="AK41" s="1820"/>
      <c r="AL41" s="1821"/>
      <c r="AM41" s="1820"/>
      <c r="AN41" s="1821"/>
      <c r="AO41" s="1820"/>
      <c r="AP41" s="1821"/>
      <c r="AQ41" s="1820"/>
      <c r="AR41" s="1821"/>
      <c r="AS41" s="1820"/>
      <c r="AT41" s="1821"/>
      <c r="AU41" s="1820"/>
      <c r="AV41" s="1821"/>
      <c r="AW41" s="1820"/>
      <c r="AX41" s="1821"/>
      <c r="AY41" s="1820"/>
      <c r="AZ41" s="1821"/>
      <c r="BA41" s="1820"/>
      <c r="BB41" s="1821"/>
      <c r="BC41" s="1824"/>
      <c r="BD41" s="649"/>
      <c r="BE41" s="1823"/>
      <c r="BF41" s="1820"/>
      <c r="BG41" s="1821"/>
      <c r="BH41" s="1820"/>
      <c r="BI41" s="1821"/>
      <c r="BJ41" s="1820"/>
      <c r="BK41" s="1821"/>
      <c r="BL41" s="1820"/>
      <c r="BM41" s="1821"/>
      <c r="BN41" s="1820"/>
      <c r="BO41" s="1821"/>
      <c r="BP41" s="1820"/>
      <c r="BQ41" s="1821"/>
      <c r="BR41" s="1820"/>
      <c r="BS41" s="1821"/>
      <c r="BT41" s="1820"/>
      <c r="BU41" s="1821"/>
      <c r="BV41" s="1820"/>
      <c r="BW41" s="1821"/>
      <c r="BX41" s="1820"/>
      <c r="BY41" s="1821"/>
      <c r="BZ41" s="1820"/>
      <c r="CA41" s="1821"/>
      <c r="CB41" s="1820"/>
      <c r="CC41" s="1821"/>
      <c r="CD41" s="1824"/>
      <c r="CE41" s="650"/>
      <c r="CF41" s="1823"/>
      <c r="CG41" s="1822"/>
      <c r="CH41" s="1821"/>
      <c r="CI41" s="1820"/>
      <c r="CJ41" s="1821"/>
      <c r="CK41" s="1820"/>
      <c r="CL41" s="1821"/>
      <c r="CM41" s="1820"/>
      <c r="CN41" s="1821"/>
      <c r="CO41" s="1820"/>
      <c r="CP41" s="1821"/>
      <c r="CQ41" s="1820"/>
      <c r="CR41" s="1821"/>
      <c r="CS41" s="1820"/>
      <c r="CT41" s="1821"/>
      <c r="CU41" s="1820"/>
      <c r="CV41" s="1821"/>
      <c r="CW41" s="1820"/>
      <c r="CX41" s="1821"/>
      <c r="CY41" s="1820"/>
      <c r="CZ41" s="1821"/>
      <c r="DA41" s="1820"/>
      <c r="DB41" s="1821"/>
      <c r="DC41" s="1820"/>
      <c r="DD41" s="1821"/>
      <c r="DE41" s="1820"/>
      <c r="DF41" s="1827">
        <f t="shared" si="0"/>
        <v>0</v>
      </c>
      <c r="DG41" s="1826" t="str">
        <f>IF(DF41=0,"",DF41/DF73)</f>
        <v/>
      </c>
      <c r="DH41" s="1502">
        <f t="shared" si="1"/>
        <v>0</v>
      </c>
      <c r="DI41" s="1503" t="str">
        <f>IF(DH41=0,"",DH41/DH75)</f>
        <v/>
      </c>
      <c r="DJ41" s="647"/>
      <c r="DK41" s="659">
        <v>0</v>
      </c>
      <c r="DL41" s="1537"/>
      <c r="DM41" s="730"/>
      <c r="DN41" s="731" t="s">
        <v>860</v>
      </c>
      <c r="DO41" s="1608">
        <f>(DP36*DP37)*DP38/DP40</f>
        <v>4.5454545454545459</v>
      </c>
      <c r="DP41" s="1538" t="s">
        <v>877</v>
      </c>
      <c r="DQ41" s="1522"/>
      <c r="DR41" s="659">
        <v>0</v>
      </c>
      <c r="DS41" s="200">
        <v>0</v>
      </c>
      <c r="DT41" s="200">
        <v>0</v>
      </c>
      <c r="DU41" s="200">
        <v>0</v>
      </c>
      <c r="DV41" s="200">
        <v>0</v>
      </c>
      <c r="DW41" s="1695"/>
    </row>
    <row r="42" spans="2:127" ht="15.95" customHeight="1">
      <c r="B42" s="1825"/>
      <c r="C42" s="1821"/>
      <c r="D42" s="1820"/>
      <c r="E42" s="1821"/>
      <c r="F42" s="1820"/>
      <c r="G42" s="1821"/>
      <c r="H42" s="1820"/>
      <c r="I42" s="1821"/>
      <c r="J42" s="1820"/>
      <c r="K42" s="1821"/>
      <c r="L42" s="1820"/>
      <c r="M42" s="1821"/>
      <c r="N42" s="1820"/>
      <c r="O42" s="1821"/>
      <c r="P42" s="1820"/>
      <c r="Q42" s="1821"/>
      <c r="R42" s="1820"/>
      <c r="S42" s="1821"/>
      <c r="T42" s="1820"/>
      <c r="U42" s="1821"/>
      <c r="V42" s="1820"/>
      <c r="W42" s="1821"/>
      <c r="X42" s="1820"/>
      <c r="Y42" s="1821"/>
      <c r="Z42" s="1820"/>
      <c r="AA42" s="1821"/>
      <c r="AB42" s="1824"/>
      <c r="AC42" s="648"/>
      <c r="AD42" s="1823"/>
      <c r="AE42" s="1820"/>
      <c r="AF42" s="1821"/>
      <c r="AG42" s="1820"/>
      <c r="AH42" s="1821"/>
      <c r="AI42" s="1820"/>
      <c r="AJ42" s="1821"/>
      <c r="AK42" s="1820"/>
      <c r="AL42" s="1821"/>
      <c r="AM42" s="1820"/>
      <c r="AN42" s="1821"/>
      <c r="AO42" s="1820"/>
      <c r="AP42" s="1821"/>
      <c r="AQ42" s="1820"/>
      <c r="AR42" s="1821"/>
      <c r="AS42" s="1820"/>
      <c r="AT42" s="1821"/>
      <c r="AU42" s="1820"/>
      <c r="AV42" s="1821"/>
      <c r="AW42" s="1820"/>
      <c r="AX42" s="1821"/>
      <c r="AY42" s="1820"/>
      <c r="AZ42" s="1821"/>
      <c r="BA42" s="1820"/>
      <c r="BB42" s="1821"/>
      <c r="BC42" s="1824"/>
      <c r="BD42" s="649"/>
      <c r="BE42" s="1823"/>
      <c r="BF42" s="1820"/>
      <c r="BG42" s="1821"/>
      <c r="BH42" s="1820"/>
      <c r="BI42" s="1821"/>
      <c r="BJ42" s="1820"/>
      <c r="BK42" s="1821"/>
      <c r="BL42" s="1820"/>
      <c r="BM42" s="1821"/>
      <c r="BN42" s="1820"/>
      <c r="BO42" s="1821"/>
      <c r="BP42" s="1820"/>
      <c r="BQ42" s="1821"/>
      <c r="BR42" s="1820"/>
      <c r="BS42" s="1821"/>
      <c r="BT42" s="1820"/>
      <c r="BU42" s="1821"/>
      <c r="BV42" s="1820"/>
      <c r="BW42" s="1821"/>
      <c r="BX42" s="1820"/>
      <c r="BY42" s="1821"/>
      <c r="BZ42" s="1820"/>
      <c r="CA42" s="1821"/>
      <c r="CB42" s="1820"/>
      <c r="CC42" s="1821"/>
      <c r="CD42" s="1824"/>
      <c r="CE42" s="650"/>
      <c r="CF42" s="1823"/>
      <c r="CG42" s="1822"/>
      <c r="CH42" s="1821"/>
      <c r="CI42" s="1820"/>
      <c r="CJ42" s="1821"/>
      <c r="CK42" s="1820"/>
      <c r="CL42" s="1821"/>
      <c r="CM42" s="1820"/>
      <c r="CN42" s="1821"/>
      <c r="CO42" s="1820"/>
      <c r="CP42" s="1821"/>
      <c r="CQ42" s="1820"/>
      <c r="CR42" s="1821"/>
      <c r="CS42" s="1820"/>
      <c r="CT42" s="1821"/>
      <c r="CU42" s="1820"/>
      <c r="CV42" s="1821"/>
      <c r="CW42" s="1820"/>
      <c r="CX42" s="1821"/>
      <c r="CY42" s="1820"/>
      <c r="CZ42" s="1821"/>
      <c r="DA42" s="1820"/>
      <c r="DB42" s="1821"/>
      <c r="DC42" s="1820"/>
      <c r="DD42" s="1821"/>
      <c r="DE42" s="1820"/>
      <c r="DF42" s="1819">
        <f t="shared" si="0"/>
        <v>0</v>
      </c>
      <c r="DG42" s="1818" t="str">
        <f>IF(DF42=0,"",DF42/DF73)</f>
        <v/>
      </c>
      <c r="DH42" s="1502">
        <f t="shared" si="1"/>
        <v>0</v>
      </c>
      <c r="DI42" s="1541" t="str">
        <f>IF(DH42=0,"",DH42/DH75)</f>
        <v/>
      </c>
      <c r="DJ42" s="647"/>
      <c r="DK42" s="200">
        <v>0</v>
      </c>
      <c r="DL42" s="200">
        <v>0</v>
      </c>
      <c r="DM42" s="200">
        <v>0</v>
      </c>
      <c r="DN42" s="200">
        <v>0</v>
      </c>
      <c r="DO42" s="200">
        <v>0</v>
      </c>
      <c r="DP42" s="200">
        <v>0</v>
      </c>
      <c r="DQ42" s="200">
        <v>0</v>
      </c>
      <c r="DR42" s="200">
        <v>0</v>
      </c>
      <c r="DS42" s="200">
        <v>0</v>
      </c>
      <c r="DT42" s="200">
        <v>0</v>
      </c>
      <c r="DU42" s="200">
        <v>0</v>
      </c>
      <c r="DV42" s="200">
        <v>0</v>
      </c>
      <c r="DW42" s="1695"/>
    </row>
    <row r="43" spans="2:127" ht="15.95" customHeight="1">
      <c r="B43" s="202" t="s">
        <v>847</v>
      </c>
      <c r="C43" s="4069">
        <v>1</v>
      </c>
      <c r="D43" s="4070"/>
      <c r="E43" s="4069">
        <f>C43+1</f>
        <v>2</v>
      </c>
      <c r="F43" s="4070"/>
      <c r="G43" s="4069">
        <f>E43+1</f>
        <v>3</v>
      </c>
      <c r="H43" s="4070"/>
      <c r="I43" s="4069">
        <f>G43+1</f>
        <v>4</v>
      </c>
      <c r="J43" s="4070"/>
      <c r="K43" s="4069">
        <f>I43+1</f>
        <v>5</v>
      </c>
      <c r="L43" s="4070"/>
      <c r="M43" s="4069">
        <f>K43+1</f>
        <v>6</v>
      </c>
      <c r="N43" s="4070"/>
      <c r="O43" s="4069">
        <f>M43+1</f>
        <v>7</v>
      </c>
      <c r="P43" s="4070"/>
      <c r="Q43" s="4069">
        <f>O43+1</f>
        <v>8</v>
      </c>
      <c r="R43" s="4070"/>
      <c r="S43" s="4069">
        <f>Q43+1</f>
        <v>9</v>
      </c>
      <c r="T43" s="4070"/>
      <c r="U43" s="4069">
        <f>S43+1</f>
        <v>10</v>
      </c>
      <c r="V43" s="4070"/>
      <c r="W43" s="4069">
        <f>U43+1</f>
        <v>11</v>
      </c>
      <c r="X43" s="4070"/>
      <c r="Y43" s="4069">
        <f>W43+1</f>
        <v>12</v>
      </c>
      <c r="Z43" s="4070"/>
      <c r="AA43" s="4069">
        <f>Y43+1</f>
        <v>13</v>
      </c>
      <c r="AB43" s="4071"/>
      <c r="AC43" s="648"/>
      <c r="AD43" s="4069">
        <f>AA43+1</f>
        <v>14</v>
      </c>
      <c r="AE43" s="4070"/>
      <c r="AF43" s="4069">
        <f>AD43+1</f>
        <v>15</v>
      </c>
      <c r="AG43" s="4070"/>
      <c r="AH43" s="4069">
        <f>AF43+1</f>
        <v>16</v>
      </c>
      <c r="AI43" s="4070"/>
      <c r="AJ43" s="4069">
        <f>AH43+1</f>
        <v>17</v>
      </c>
      <c r="AK43" s="4070"/>
      <c r="AL43" s="4069">
        <f>AJ43+1</f>
        <v>18</v>
      </c>
      <c r="AM43" s="4070"/>
      <c r="AN43" s="4069">
        <f>AL43+1</f>
        <v>19</v>
      </c>
      <c r="AO43" s="4070"/>
      <c r="AP43" s="4069">
        <f>AN43+1</f>
        <v>20</v>
      </c>
      <c r="AQ43" s="4070"/>
      <c r="AR43" s="4069">
        <f>AP43+1</f>
        <v>21</v>
      </c>
      <c r="AS43" s="4070"/>
      <c r="AT43" s="4069">
        <f>AR43+1</f>
        <v>22</v>
      </c>
      <c r="AU43" s="4070"/>
      <c r="AV43" s="4069">
        <f>AT43+1</f>
        <v>23</v>
      </c>
      <c r="AW43" s="4070"/>
      <c r="AX43" s="4069">
        <f>AV43+1</f>
        <v>24</v>
      </c>
      <c r="AY43" s="4070"/>
      <c r="AZ43" s="4069">
        <f>AX43+1</f>
        <v>25</v>
      </c>
      <c r="BA43" s="4070"/>
      <c r="BB43" s="4069">
        <f>AZ43+1</f>
        <v>26</v>
      </c>
      <c r="BC43" s="4071"/>
      <c r="BD43" s="649"/>
      <c r="BE43" s="4069">
        <f>BB43+1</f>
        <v>27</v>
      </c>
      <c r="BF43" s="4070"/>
      <c r="BG43" s="4069">
        <f>BE43+1</f>
        <v>28</v>
      </c>
      <c r="BH43" s="4070"/>
      <c r="BI43" s="4069">
        <f>BG43+1</f>
        <v>29</v>
      </c>
      <c r="BJ43" s="4070"/>
      <c r="BK43" s="4069">
        <f>BI43+1</f>
        <v>30</v>
      </c>
      <c r="BL43" s="4070"/>
      <c r="BM43" s="4069">
        <f>BK43+1</f>
        <v>31</v>
      </c>
      <c r="BN43" s="4070"/>
      <c r="BO43" s="4069">
        <f>BM43+1</f>
        <v>32</v>
      </c>
      <c r="BP43" s="4070"/>
      <c r="BQ43" s="4069">
        <f>BO43+1</f>
        <v>33</v>
      </c>
      <c r="BR43" s="4070"/>
      <c r="BS43" s="4069">
        <f>BQ43+1</f>
        <v>34</v>
      </c>
      <c r="BT43" s="4070"/>
      <c r="BU43" s="4069">
        <f>BS43+1</f>
        <v>35</v>
      </c>
      <c r="BV43" s="4070"/>
      <c r="BW43" s="4069">
        <f>BU43+1</f>
        <v>36</v>
      </c>
      <c r="BX43" s="4070"/>
      <c r="BY43" s="4069">
        <f>BW43+1</f>
        <v>37</v>
      </c>
      <c r="BZ43" s="4070"/>
      <c r="CA43" s="4069">
        <f>BY43+1</f>
        <v>38</v>
      </c>
      <c r="CB43" s="4070"/>
      <c r="CC43" s="4069">
        <f>CA43+1</f>
        <v>39</v>
      </c>
      <c r="CD43" s="4071"/>
      <c r="CE43" s="650"/>
      <c r="CF43" s="4069">
        <f>CC43+1</f>
        <v>40</v>
      </c>
      <c r="CG43" s="4070"/>
      <c r="CH43" s="4069">
        <f>CF43+1</f>
        <v>41</v>
      </c>
      <c r="CI43" s="4070"/>
      <c r="CJ43" s="4069">
        <f>CH43+1</f>
        <v>42</v>
      </c>
      <c r="CK43" s="4070"/>
      <c r="CL43" s="4069">
        <f>CJ43+1</f>
        <v>43</v>
      </c>
      <c r="CM43" s="4070"/>
      <c r="CN43" s="4069">
        <f>CL43+1</f>
        <v>44</v>
      </c>
      <c r="CO43" s="4070"/>
      <c r="CP43" s="4069">
        <f>CN43+1</f>
        <v>45</v>
      </c>
      <c r="CQ43" s="4070"/>
      <c r="CR43" s="4069">
        <f>CP43+1</f>
        <v>46</v>
      </c>
      <c r="CS43" s="4070"/>
      <c r="CT43" s="4069">
        <f>CR43+1</f>
        <v>47</v>
      </c>
      <c r="CU43" s="4070"/>
      <c r="CV43" s="4069">
        <f>CT43+1</f>
        <v>48</v>
      </c>
      <c r="CW43" s="4070"/>
      <c r="CX43" s="4069">
        <f>CV43+1</f>
        <v>49</v>
      </c>
      <c r="CY43" s="4070"/>
      <c r="CZ43" s="4069">
        <f>CX43+1</f>
        <v>50</v>
      </c>
      <c r="DA43" s="4070"/>
      <c r="DB43" s="4069">
        <f>CZ43+1</f>
        <v>51</v>
      </c>
      <c r="DC43" s="4070"/>
      <c r="DD43" s="4069">
        <f>DB43+1</f>
        <v>52</v>
      </c>
      <c r="DE43" s="4071"/>
      <c r="DF43" s="1817" t="s">
        <v>937</v>
      </c>
      <c r="DG43" s="1816"/>
      <c r="DH43" s="1816"/>
      <c r="DI43" s="1815"/>
      <c r="DJ43" s="647"/>
      <c r="DK43" s="200">
        <v>0</v>
      </c>
      <c r="DL43" s="200">
        <v>0</v>
      </c>
      <c r="DM43" s="200">
        <v>0</v>
      </c>
      <c r="DN43" s="200">
        <v>0</v>
      </c>
      <c r="DO43" s="200">
        <v>0</v>
      </c>
      <c r="DP43" s="200">
        <v>0</v>
      </c>
      <c r="DQ43" s="200">
        <v>0</v>
      </c>
      <c r="DR43" s="200">
        <v>0</v>
      </c>
      <c r="DS43" s="200">
        <v>0</v>
      </c>
      <c r="DT43" s="200">
        <v>0</v>
      </c>
      <c r="DU43" s="200">
        <v>0</v>
      </c>
      <c r="DV43" s="200">
        <v>0</v>
      </c>
      <c r="DW43" s="1695"/>
    </row>
    <row r="44" spans="2:127" ht="15.95" customHeight="1">
      <c r="B44" s="1814">
        <f>COUNTA(B9:B42)</f>
        <v>29</v>
      </c>
      <c r="C44" s="1813" t="s">
        <v>66</v>
      </c>
      <c r="D44" s="1809" t="s">
        <v>77</v>
      </c>
      <c r="E44" s="1813" t="s">
        <v>66</v>
      </c>
      <c r="F44" s="1809" t="s">
        <v>77</v>
      </c>
      <c r="G44" s="1813" t="s">
        <v>66</v>
      </c>
      <c r="H44" s="1809" t="s">
        <v>77</v>
      </c>
      <c r="I44" s="1813" t="s">
        <v>66</v>
      </c>
      <c r="J44" s="1809" t="s">
        <v>77</v>
      </c>
      <c r="K44" s="1813" t="s">
        <v>66</v>
      </c>
      <c r="L44" s="1809" t="s">
        <v>77</v>
      </c>
      <c r="M44" s="1813" t="s">
        <v>66</v>
      </c>
      <c r="N44" s="1809" t="s">
        <v>77</v>
      </c>
      <c r="O44" s="1813" t="s">
        <v>66</v>
      </c>
      <c r="P44" s="1809" t="s">
        <v>77</v>
      </c>
      <c r="Q44" s="1813" t="s">
        <v>66</v>
      </c>
      <c r="R44" s="1809" t="s">
        <v>77</v>
      </c>
      <c r="S44" s="1813" t="s">
        <v>66</v>
      </c>
      <c r="T44" s="1809" t="s">
        <v>77</v>
      </c>
      <c r="U44" s="1813" t="s">
        <v>66</v>
      </c>
      <c r="V44" s="1809" t="s">
        <v>77</v>
      </c>
      <c r="W44" s="1813" t="s">
        <v>66</v>
      </c>
      <c r="X44" s="1809" t="s">
        <v>77</v>
      </c>
      <c r="Y44" s="1813" t="s">
        <v>66</v>
      </c>
      <c r="Z44" s="1809" t="s">
        <v>77</v>
      </c>
      <c r="AA44" s="1813" t="s">
        <v>66</v>
      </c>
      <c r="AB44" s="1807" t="s">
        <v>77</v>
      </c>
      <c r="AC44" s="648"/>
      <c r="AD44" s="1812" t="s">
        <v>66</v>
      </c>
      <c r="AE44" s="1809" t="s">
        <v>77</v>
      </c>
      <c r="AF44" s="1811" t="s">
        <v>66</v>
      </c>
      <c r="AG44" s="1809" t="s">
        <v>77</v>
      </c>
      <c r="AH44" s="1811" t="s">
        <v>66</v>
      </c>
      <c r="AI44" s="1809" t="s">
        <v>77</v>
      </c>
      <c r="AJ44" s="1811" t="s">
        <v>66</v>
      </c>
      <c r="AK44" s="1809" t="s">
        <v>77</v>
      </c>
      <c r="AL44" s="1811" t="s">
        <v>66</v>
      </c>
      <c r="AM44" s="1809" t="s">
        <v>77</v>
      </c>
      <c r="AN44" s="1811" t="s">
        <v>66</v>
      </c>
      <c r="AO44" s="1809" t="s">
        <v>77</v>
      </c>
      <c r="AP44" s="1811" t="s">
        <v>66</v>
      </c>
      <c r="AQ44" s="1809" t="s">
        <v>77</v>
      </c>
      <c r="AR44" s="1811" t="s">
        <v>66</v>
      </c>
      <c r="AS44" s="1809" t="s">
        <v>77</v>
      </c>
      <c r="AT44" s="1811" t="s">
        <v>66</v>
      </c>
      <c r="AU44" s="1809" t="s">
        <v>77</v>
      </c>
      <c r="AV44" s="1811" t="s">
        <v>66</v>
      </c>
      <c r="AW44" s="1809" t="s">
        <v>77</v>
      </c>
      <c r="AX44" s="1811" t="s">
        <v>66</v>
      </c>
      <c r="AY44" s="1809" t="s">
        <v>77</v>
      </c>
      <c r="AZ44" s="1811" t="s">
        <v>66</v>
      </c>
      <c r="BA44" s="1809" t="s">
        <v>77</v>
      </c>
      <c r="BB44" s="1811" t="s">
        <v>66</v>
      </c>
      <c r="BC44" s="1807" t="s">
        <v>77</v>
      </c>
      <c r="BD44" s="649"/>
      <c r="BE44" s="1810" t="s">
        <v>66</v>
      </c>
      <c r="BF44" s="1809" t="s">
        <v>77</v>
      </c>
      <c r="BG44" s="1808" t="s">
        <v>66</v>
      </c>
      <c r="BH44" s="1809" t="s">
        <v>77</v>
      </c>
      <c r="BI44" s="1808" t="s">
        <v>66</v>
      </c>
      <c r="BJ44" s="1809" t="s">
        <v>77</v>
      </c>
      <c r="BK44" s="1808" t="s">
        <v>66</v>
      </c>
      <c r="BL44" s="1809" t="s">
        <v>77</v>
      </c>
      <c r="BM44" s="1808" t="s">
        <v>66</v>
      </c>
      <c r="BN44" s="1809" t="s">
        <v>77</v>
      </c>
      <c r="BO44" s="1808" t="s">
        <v>66</v>
      </c>
      <c r="BP44" s="1809" t="s">
        <v>77</v>
      </c>
      <c r="BQ44" s="1808" t="s">
        <v>66</v>
      </c>
      <c r="BR44" s="1809" t="s">
        <v>77</v>
      </c>
      <c r="BS44" s="1808" t="s">
        <v>66</v>
      </c>
      <c r="BT44" s="1809" t="s">
        <v>77</v>
      </c>
      <c r="BU44" s="1808" t="s">
        <v>66</v>
      </c>
      <c r="BV44" s="1809" t="s">
        <v>77</v>
      </c>
      <c r="BW44" s="1808" t="s">
        <v>66</v>
      </c>
      <c r="BX44" s="1809" t="s">
        <v>77</v>
      </c>
      <c r="BY44" s="1808" t="s">
        <v>66</v>
      </c>
      <c r="BZ44" s="1809" t="s">
        <v>77</v>
      </c>
      <c r="CA44" s="1808" t="s">
        <v>66</v>
      </c>
      <c r="CB44" s="1809" t="s">
        <v>77</v>
      </c>
      <c r="CC44" s="1808" t="s">
        <v>66</v>
      </c>
      <c r="CD44" s="1807" t="s">
        <v>77</v>
      </c>
      <c r="CE44" s="650"/>
      <c r="CF44" s="1480" t="s">
        <v>66</v>
      </c>
      <c r="CG44" s="1474" t="s">
        <v>77</v>
      </c>
      <c r="CH44" s="1481" t="s">
        <v>66</v>
      </c>
      <c r="CI44" s="1474" t="s">
        <v>77</v>
      </c>
      <c r="CJ44" s="1481" t="s">
        <v>66</v>
      </c>
      <c r="CK44" s="1474" t="s">
        <v>77</v>
      </c>
      <c r="CL44" s="1481" t="s">
        <v>66</v>
      </c>
      <c r="CM44" s="1474" t="s">
        <v>77</v>
      </c>
      <c r="CN44" s="1481" t="s">
        <v>66</v>
      </c>
      <c r="CO44" s="1474" t="s">
        <v>77</v>
      </c>
      <c r="CP44" s="1481" t="s">
        <v>66</v>
      </c>
      <c r="CQ44" s="1474" t="s">
        <v>77</v>
      </c>
      <c r="CR44" s="1481" t="s">
        <v>66</v>
      </c>
      <c r="CS44" s="1474" t="s">
        <v>77</v>
      </c>
      <c r="CT44" s="1481" t="s">
        <v>66</v>
      </c>
      <c r="CU44" s="1474" t="s">
        <v>77</v>
      </c>
      <c r="CV44" s="1481" t="s">
        <v>66</v>
      </c>
      <c r="CW44" s="1474" t="s">
        <v>77</v>
      </c>
      <c r="CX44" s="1481" t="s">
        <v>66</v>
      </c>
      <c r="CY44" s="1474" t="s">
        <v>77</v>
      </c>
      <c r="CZ44" s="1481" t="s">
        <v>66</v>
      </c>
      <c r="DA44" s="1474" t="s">
        <v>77</v>
      </c>
      <c r="DB44" s="1481" t="s">
        <v>66</v>
      </c>
      <c r="DC44" s="1474" t="s">
        <v>77</v>
      </c>
      <c r="DD44" s="1481" t="s">
        <v>66</v>
      </c>
      <c r="DE44" s="1474" t="s">
        <v>77</v>
      </c>
      <c r="DF44" s="4076" t="s">
        <v>907</v>
      </c>
      <c r="DG44" s="4077"/>
      <c r="DH44" s="4078" t="s">
        <v>908</v>
      </c>
      <c r="DI44" s="4079"/>
      <c r="DJ44" s="647"/>
      <c r="DK44" s="200">
        <v>0</v>
      </c>
      <c r="DL44" s="200">
        <v>0</v>
      </c>
      <c r="DM44" s="200">
        <v>0</v>
      </c>
      <c r="DN44" s="200">
        <v>0</v>
      </c>
      <c r="DO44" s="200">
        <v>0</v>
      </c>
      <c r="DP44" s="200">
        <v>0</v>
      </c>
      <c r="DQ44" s="200">
        <v>0</v>
      </c>
      <c r="DR44" s="200">
        <v>0</v>
      </c>
      <c r="DS44" s="200">
        <v>0</v>
      </c>
      <c r="DT44" s="200">
        <v>0</v>
      </c>
      <c r="DU44" s="200">
        <v>0</v>
      </c>
      <c r="DV44" s="200">
        <v>0</v>
      </c>
      <c r="DW44" s="1695"/>
    </row>
    <row r="45" spans="2:127" ht="15.95" customHeight="1">
      <c r="B45" s="1786" t="s">
        <v>857</v>
      </c>
      <c r="C45" s="1554">
        <f t="shared" ref="C45:AB45" si="2">COUNTA(C9:C42)</f>
        <v>2</v>
      </c>
      <c r="D45" s="1555">
        <f t="shared" si="2"/>
        <v>1</v>
      </c>
      <c r="E45" s="1556">
        <f t="shared" si="2"/>
        <v>2</v>
      </c>
      <c r="F45" s="1557">
        <f t="shared" si="2"/>
        <v>1</v>
      </c>
      <c r="G45" s="1556">
        <f t="shared" si="2"/>
        <v>1</v>
      </c>
      <c r="H45" s="1557">
        <f t="shared" si="2"/>
        <v>1</v>
      </c>
      <c r="I45" s="1556">
        <f t="shared" si="2"/>
        <v>1</v>
      </c>
      <c r="J45" s="1557">
        <f t="shared" si="2"/>
        <v>0</v>
      </c>
      <c r="K45" s="1556">
        <f t="shared" si="2"/>
        <v>0</v>
      </c>
      <c r="L45" s="1557">
        <f t="shared" si="2"/>
        <v>0</v>
      </c>
      <c r="M45" s="1556">
        <f t="shared" si="2"/>
        <v>0</v>
      </c>
      <c r="N45" s="1557">
        <f t="shared" si="2"/>
        <v>0</v>
      </c>
      <c r="O45" s="1556">
        <f t="shared" si="2"/>
        <v>0</v>
      </c>
      <c r="P45" s="1557">
        <f t="shared" si="2"/>
        <v>0</v>
      </c>
      <c r="Q45" s="1556">
        <f t="shared" si="2"/>
        <v>0</v>
      </c>
      <c r="R45" s="1557">
        <f t="shared" si="2"/>
        <v>0</v>
      </c>
      <c r="S45" s="1556">
        <f t="shared" si="2"/>
        <v>0</v>
      </c>
      <c r="T45" s="1557">
        <f t="shared" si="2"/>
        <v>0</v>
      </c>
      <c r="U45" s="1556">
        <f t="shared" si="2"/>
        <v>0</v>
      </c>
      <c r="V45" s="1557">
        <f t="shared" si="2"/>
        <v>0</v>
      </c>
      <c r="W45" s="1556">
        <f t="shared" si="2"/>
        <v>0</v>
      </c>
      <c r="X45" s="1557">
        <f t="shared" si="2"/>
        <v>0</v>
      </c>
      <c r="Y45" s="1556">
        <f t="shared" si="2"/>
        <v>0</v>
      </c>
      <c r="Z45" s="1557">
        <f t="shared" si="2"/>
        <v>0</v>
      </c>
      <c r="AA45" s="1556">
        <f t="shared" si="2"/>
        <v>0</v>
      </c>
      <c r="AB45" s="1557">
        <f t="shared" si="2"/>
        <v>0</v>
      </c>
      <c r="AC45" s="648"/>
      <c r="AD45" s="1558">
        <f t="shared" ref="AD45:BC45" si="3">COUNTA(AD9:AD42)</f>
        <v>0</v>
      </c>
      <c r="AE45" s="1557">
        <f t="shared" si="3"/>
        <v>0</v>
      </c>
      <c r="AF45" s="1559">
        <f t="shared" si="3"/>
        <v>0</v>
      </c>
      <c r="AG45" s="1557">
        <f t="shared" si="3"/>
        <v>0</v>
      </c>
      <c r="AH45" s="1559">
        <f t="shared" si="3"/>
        <v>0</v>
      </c>
      <c r="AI45" s="1557">
        <f t="shared" si="3"/>
        <v>0</v>
      </c>
      <c r="AJ45" s="1559">
        <f t="shared" si="3"/>
        <v>0</v>
      </c>
      <c r="AK45" s="1557">
        <f t="shared" si="3"/>
        <v>0</v>
      </c>
      <c r="AL45" s="1559">
        <f t="shared" si="3"/>
        <v>0</v>
      </c>
      <c r="AM45" s="1557">
        <f t="shared" si="3"/>
        <v>0</v>
      </c>
      <c r="AN45" s="1559">
        <f t="shared" si="3"/>
        <v>0</v>
      </c>
      <c r="AO45" s="1557">
        <f t="shared" si="3"/>
        <v>0</v>
      </c>
      <c r="AP45" s="1559">
        <f t="shared" si="3"/>
        <v>0</v>
      </c>
      <c r="AQ45" s="1557">
        <f t="shared" si="3"/>
        <v>0</v>
      </c>
      <c r="AR45" s="1559">
        <f t="shared" si="3"/>
        <v>0</v>
      </c>
      <c r="AS45" s="1557">
        <f t="shared" si="3"/>
        <v>0</v>
      </c>
      <c r="AT45" s="1559">
        <f t="shared" si="3"/>
        <v>0</v>
      </c>
      <c r="AU45" s="1557">
        <f t="shared" si="3"/>
        <v>0</v>
      </c>
      <c r="AV45" s="1559">
        <f t="shared" si="3"/>
        <v>0</v>
      </c>
      <c r="AW45" s="1557">
        <f t="shared" si="3"/>
        <v>0</v>
      </c>
      <c r="AX45" s="1559">
        <f t="shared" si="3"/>
        <v>0</v>
      </c>
      <c r="AY45" s="1557">
        <f t="shared" si="3"/>
        <v>0</v>
      </c>
      <c r="AZ45" s="1559">
        <f t="shared" si="3"/>
        <v>0</v>
      </c>
      <c r="BA45" s="1557">
        <f t="shared" si="3"/>
        <v>0</v>
      </c>
      <c r="BB45" s="1559">
        <f t="shared" si="3"/>
        <v>0</v>
      </c>
      <c r="BC45" s="1560">
        <f t="shared" si="3"/>
        <v>0</v>
      </c>
      <c r="BD45" s="649"/>
      <c r="BE45" s="1561">
        <f t="shared" ref="BE45:CD45" si="4">COUNTA(BE9:BE42)</f>
        <v>0</v>
      </c>
      <c r="BF45" s="1557">
        <f t="shared" si="4"/>
        <v>0</v>
      </c>
      <c r="BG45" s="1562">
        <f t="shared" si="4"/>
        <v>0</v>
      </c>
      <c r="BH45" s="1557">
        <f t="shared" si="4"/>
        <v>0</v>
      </c>
      <c r="BI45" s="1562">
        <f t="shared" si="4"/>
        <v>0</v>
      </c>
      <c r="BJ45" s="1557">
        <f t="shared" si="4"/>
        <v>0</v>
      </c>
      <c r="BK45" s="1562">
        <f t="shared" si="4"/>
        <v>0</v>
      </c>
      <c r="BL45" s="1557">
        <f t="shared" si="4"/>
        <v>0</v>
      </c>
      <c r="BM45" s="1562">
        <f t="shared" si="4"/>
        <v>0</v>
      </c>
      <c r="BN45" s="1557">
        <f t="shared" si="4"/>
        <v>0</v>
      </c>
      <c r="BO45" s="1562">
        <f t="shared" si="4"/>
        <v>0</v>
      </c>
      <c r="BP45" s="1557">
        <f t="shared" si="4"/>
        <v>0</v>
      </c>
      <c r="BQ45" s="1562">
        <f t="shared" si="4"/>
        <v>0</v>
      </c>
      <c r="BR45" s="1557">
        <f t="shared" si="4"/>
        <v>0</v>
      </c>
      <c r="BS45" s="1562">
        <f t="shared" si="4"/>
        <v>0</v>
      </c>
      <c r="BT45" s="1557">
        <f t="shared" si="4"/>
        <v>0</v>
      </c>
      <c r="BU45" s="1562">
        <f t="shared" si="4"/>
        <v>0</v>
      </c>
      <c r="BV45" s="1557">
        <f t="shared" si="4"/>
        <v>0</v>
      </c>
      <c r="BW45" s="1562">
        <f t="shared" si="4"/>
        <v>0</v>
      </c>
      <c r="BX45" s="1557">
        <f t="shared" si="4"/>
        <v>0</v>
      </c>
      <c r="BY45" s="1562">
        <f t="shared" si="4"/>
        <v>0</v>
      </c>
      <c r="BZ45" s="1557">
        <f t="shared" si="4"/>
        <v>0</v>
      </c>
      <c r="CA45" s="1562">
        <f t="shared" si="4"/>
        <v>0</v>
      </c>
      <c r="CB45" s="1557">
        <f t="shared" si="4"/>
        <v>0</v>
      </c>
      <c r="CC45" s="1563">
        <f t="shared" si="4"/>
        <v>0</v>
      </c>
      <c r="CD45" s="1560">
        <f t="shared" si="4"/>
        <v>0</v>
      </c>
      <c r="CE45" s="650"/>
      <c r="CF45" s="1564">
        <f t="shared" ref="CF45:DE45" si="5">COUNTA(CF9:CF42)</f>
        <v>0</v>
      </c>
      <c r="CG45" s="1557">
        <f t="shared" si="5"/>
        <v>0</v>
      </c>
      <c r="CH45" s="1564">
        <f t="shared" si="5"/>
        <v>0</v>
      </c>
      <c r="CI45" s="1557">
        <f t="shared" si="5"/>
        <v>0</v>
      </c>
      <c r="CJ45" s="1564">
        <f t="shared" si="5"/>
        <v>0</v>
      </c>
      <c r="CK45" s="1557">
        <f t="shared" si="5"/>
        <v>0</v>
      </c>
      <c r="CL45" s="1565">
        <f t="shared" si="5"/>
        <v>0</v>
      </c>
      <c r="CM45" s="1557">
        <f t="shared" si="5"/>
        <v>0</v>
      </c>
      <c r="CN45" s="1565">
        <f t="shared" si="5"/>
        <v>0</v>
      </c>
      <c r="CO45" s="1557">
        <f t="shared" si="5"/>
        <v>0</v>
      </c>
      <c r="CP45" s="1565">
        <f t="shared" si="5"/>
        <v>0</v>
      </c>
      <c r="CQ45" s="1557">
        <f t="shared" si="5"/>
        <v>0</v>
      </c>
      <c r="CR45" s="1565">
        <f t="shared" si="5"/>
        <v>0</v>
      </c>
      <c r="CS45" s="1557">
        <f t="shared" si="5"/>
        <v>0</v>
      </c>
      <c r="CT45" s="1565">
        <f t="shared" si="5"/>
        <v>0</v>
      </c>
      <c r="CU45" s="1557">
        <f t="shared" si="5"/>
        <v>0</v>
      </c>
      <c r="CV45" s="1565">
        <f t="shared" si="5"/>
        <v>0</v>
      </c>
      <c r="CW45" s="1557">
        <f t="shared" si="5"/>
        <v>0</v>
      </c>
      <c r="CX45" s="1565">
        <f t="shared" si="5"/>
        <v>0</v>
      </c>
      <c r="CY45" s="1557">
        <f t="shared" si="5"/>
        <v>0</v>
      </c>
      <c r="CZ45" s="1565">
        <f t="shared" si="5"/>
        <v>0</v>
      </c>
      <c r="DA45" s="1557">
        <f t="shared" si="5"/>
        <v>0</v>
      </c>
      <c r="DB45" s="1565">
        <f t="shared" si="5"/>
        <v>0</v>
      </c>
      <c r="DC45" s="1557">
        <f t="shared" si="5"/>
        <v>0</v>
      </c>
      <c r="DD45" s="1566">
        <f t="shared" si="5"/>
        <v>0</v>
      </c>
      <c r="DE45" s="1567">
        <f t="shared" si="5"/>
        <v>0</v>
      </c>
      <c r="DF45" s="1789" t="s">
        <v>912</v>
      </c>
      <c r="DG45" s="1788"/>
      <c r="DH45" s="1787"/>
      <c r="DI45" s="1787"/>
      <c r="DJ45" s="647"/>
      <c r="DK45" s="200">
        <v>0</v>
      </c>
      <c r="DL45" s="200">
        <v>0</v>
      </c>
      <c r="DM45" s="200">
        <v>0</v>
      </c>
      <c r="DN45" s="200">
        <v>0</v>
      </c>
      <c r="DO45" s="200">
        <v>0</v>
      </c>
      <c r="DP45" s="200">
        <v>0</v>
      </c>
      <c r="DQ45" s="200">
        <v>0</v>
      </c>
      <c r="DR45" s="200">
        <v>0</v>
      </c>
      <c r="DS45" s="200">
        <v>0</v>
      </c>
      <c r="DT45" s="200">
        <v>0</v>
      </c>
      <c r="DU45" s="200">
        <v>0</v>
      </c>
      <c r="DV45" s="200">
        <v>0</v>
      </c>
      <c r="DW45" s="1695"/>
    </row>
    <row r="46" spans="2:127" ht="15.95" customHeight="1">
      <c r="B46" s="1786" t="s">
        <v>858</v>
      </c>
      <c r="C46" s="1785">
        <f t="shared" ref="C46:AB46" si="6">SUM(C9:C42)</f>
        <v>4</v>
      </c>
      <c r="D46" s="1781">
        <f t="shared" si="6"/>
        <v>0</v>
      </c>
      <c r="E46" s="1785">
        <f t="shared" si="6"/>
        <v>0</v>
      </c>
      <c r="F46" s="1781">
        <f t="shared" si="6"/>
        <v>0</v>
      </c>
      <c r="G46" s="1785">
        <f t="shared" si="6"/>
        <v>0</v>
      </c>
      <c r="H46" s="1781">
        <f t="shared" si="6"/>
        <v>0</v>
      </c>
      <c r="I46" s="1785">
        <f t="shared" si="6"/>
        <v>0</v>
      </c>
      <c r="J46" s="1781">
        <f t="shared" si="6"/>
        <v>0</v>
      </c>
      <c r="K46" s="1785">
        <f t="shared" si="6"/>
        <v>0</v>
      </c>
      <c r="L46" s="1781">
        <f t="shared" si="6"/>
        <v>0</v>
      </c>
      <c r="M46" s="1785">
        <f t="shared" si="6"/>
        <v>0</v>
      </c>
      <c r="N46" s="1781">
        <f t="shared" si="6"/>
        <v>0</v>
      </c>
      <c r="O46" s="1785">
        <f t="shared" si="6"/>
        <v>0</v>
      </c>
      <c r="P46" s="1781">
        <f t="shared" si="6"/>
        <v>0</v>
      </c>
      <c r="Q46" s="1785">
        <f t="shared" si="6"/>
        <v>0</v>
      </c>
      <c r="R46" s="1781">
        <f t="shared" si="6"/>
        <v>0</v>
      </c>
      <c r="S46" s="1785">
        <f t="shared" si="6"/>
        <v>0</v>
      </c>
      <c r="T46" s="1781">
        <f t="shared" si="6"/>
        <v>0</v>
      </c>
      <c r="U46" s="1785">
        <f t="shared" si="6"/>
        <v>0</v>
      </c>
      <c r="V46" s="1781">
        <f t="shared" si="6"/>
        <v>0</v>
      </c>
      <c r="W46" s="1785">
        <f t="shared" si="6"/>
        <v>0</v>
      </c>
      <c r="X46" s="1781">
        <f t="shared" si="6"/>
        <v>0</v>
      </c>
      <c r="Y46" s="1785">
        <f t="shared" si="6"/>
        <v>0</v>
      </c>
      <c r="Z46" s="1781">
        <f t="shared" si="6"/>
        <v>0</v>
      </c>
      <c r="AA46" s="1785">
        <f t="shared" si="6"/>
        <v>0</v>
      </c>
      <c r="AB46" s="1781">
        <f t="shared" si="6"/>
        <v>0</v>
      </c>
      <c r="AC46" s="648"/>
      <c r="AD46" s="1784">
        <f t="shared" ref="AD46:BC46" si="7">SUM(AD9:AD42)</f>
        <v>0</v>
      </c>
      <c r="AE46" s="1781">
        <f t="shared" si="7"/>
        <v>0</v>
      </c>
      <c r="AF46" s="1784">
        <f t="shared" si="7"/>
        <v>0</v>
      </c>
      <c r="AG46" s="1781">
        <f t="shared" si="7"/>
        <v>0</v>
      </c>
      <c r="AH46" s="1784">
        <f t="shared" si="7"/>
        <v>0</v>
      </c>
      <c r="AI46" s="1781">
        <f t="shared" si="7"/>
        <v>0</v>
      </c>
      <c r="AJ46" s="1784">
        <f t="shared" si="7"/>
        <v>0</v>
      </c>
      <c r="AK46" s="1781">
        <f t="shared" si="7"/>
        <v>0</v>
      </c>
      <c r="AL46" s="1784">
        <f t="shared" si="7"/>
        <v>0</v>
      </c>
      <c r="AM46" s="1781">
        <f t="shared" si="7"/>
        <v>0</v>
      </c>
      <c r="AN46" s="1784">
        <f t="shared" si="7"/>
        <v>0</v>
      </c>
      <c r="AO46" s="1781">
        <f t="shared" si="7"/>
        <v>0</v>
      </c>
      <c r="AP46" s="1784">
        <f t="shared" si="7"/>
        <v>0</v>
      </c>
      <c r="AQ46" s="1781">
        <f t="shared" si="7"/>
        <v>0</v>
      </c>
      <c r="AR46" s="1784">
        <f t="shared" si="7"/>
        <v>0</v>
      </c>
      <c r="AS46" s="1781">
        <f t="shared" si="7"/>
        <v>0</v>
      </c>
      <c r="AT46" s="1784">
        <f t="shared" si="7"/>
        <v>0</v>
      </c>
      <c r="AU46" s="1781">
        <f t="shared" si="7"/>
        <v>0</v>
      </c>
      <c r="AV46" s="1784">
        <f t="shared" si="7"/>
        <v>0</v>
      </c>
      <c r="AW46" s="1781">
        <f t="shared" si="7"/>
        <v>0</v>
      </c>
      <c r="AX46" s="1784">
        <f t="shared" si="7"/>
        <v>0</v>
      </c>
      <c r="AY46" s="1781">
        <f t="shared" si="7"/>
        <v>0</v>
      </c>
      <c r="AZ46" s="1784">
        <f t="shared" si="7"/>
        <v>0</v>
      </c>
      <c r="BA46" s="1781">
        <f t="shared" si="7"/>
        <v>0</v>
      </c>
      <c r="BB46" s="1784">
        <f t="shared" si="7"/>
        <v>0</v>
      </c>
      <c r="BC46" s="1781">
        <f t="shared" si="7"/>
        <v>0</v>
      </c>
      <c r="BD46" s="649"/>
      <c r="BE46" s="1783">
        <f t="shared" ref="BE46:CD46" si="8">SUM(BE9:BE42)</f>
        <v>0</v>
      </c>
      <c r="BF46" s="1781">
        <f t="shared" si="8"/>
        <v>0</v>
      </c>
      <c r="BG46" s="1783">
        <f t="shared" si="8"/>
        <v>0</v>
      </c>
      <c r="BH46" s="1781">
        <f t="shared" si="8"/>
        <v>0</v>
      </c>
      <c r="BI46" s="1783">
        <f t="shared" si="8"/>
        <v>0</v>
      </c>
      <c r="BJ46" s="1781">
        <f t="shared" si="8"/>
        <v>0</v>
      </c>
      <c r="BK46" s="1783">
        <f t="shared" si="8"/>
        <v>0</v>
      </c>
      <c r="BL46" s="1781">
        <f t="shared" si="8"/>
        <v>0</v>
      </c>
      <c r="BM46" s="1783">
        <f t="shared" si="8"/>
        <v>0</v>
      </c>
      <c r="BN46" s="1781">
        <f t="shared" si="8"/>
        <v>0</v>
      </c>
      <c r="BO46" s="1783">
        <f t="shared" si="8"/>
        <v>0</v>
      </c>
      <c r="BP46" s="1781">
        <f t="shared" si="8"/>
        <v>0</v>
      </c>
      <c r="BQ46" s="1783">
        <f t="shared" si="8"/>
        <v>0</v>
      </c>
      <c r="BR46" s="1781">
        <f t="shared" si="8"/>
        <v>0</v>
      </c>
      <c r="BS46" s="1783">
        <f t="shared" si="8"/>
        <v>0</v>
      </c>
      <c r="BT46" s="1781">
        <f t="shared" si="8"/>
        <v>0</v>
      </c>
      <c r="BU46" s="1783">
        <f t="shared" si="8"/>
        <v>0</v>
      </c>
      <c r="BV46" s="1781">
        <f t="shared" si="8"/>
        <v>0</v>
      </c>
      <c r="BW46" s="1783">
        <f t="shared" si="8"/>
        <v>0</v>
      </c>
      <c r="BX46" s="1781">
        <f t="shared" si="8"/>
        <v>0</v>
      </c>
      <c r="BY46" s="1783">
        <f t="shared" si="8"/>
        <v>0</v>
      </c>
      <c r="BZ46" s="1781">
        <f t="shared" si="8"/>
        <v>0</v>
      </c>
      <c r="CA46" s="1783">
        <f t="shared" si="8"/>
        <v>0</v>
      </c>
      <c r="CB46" s="1781">
        <f t="shared" si="8"/>
        <v>0</v>
      </c>
      <c r="CC46" s="1783">
        <f t="shared" si="8"/>
        <v>0</v>
      </c>
      <c r="CD46" s="1781">
        <f t="shared" si="8"/>
        <v>0</v>
      </c>
      <c r="CE46" s="650"/>
      <c r="CF46" s="1782">
        <f t="shared" ref="CF46:DE46" si="9">SUM(CF9:CF42)</f>
        <v>0</v>
      </c>
      <c r="CG46" s="1781">
        <f t="shared" si="9"/>
        <v>0</v>
      </c>
      <c r="CH46" s="1782">
        <f t="shared" si="9"/>
        <v>0</v>
      </c>
      <c r="CI46" s="1781">
        <f t="shared" si="9"/>
        <v>0</v>
      </c>
      <c r="CJ46" s="1782">
        <f t="shared" si="9"/>
        <v>0</v>
      </c>
      <c r="CK46" s="1781">
        <f t="shared" si="9"/>
        <v>0</v>
      </c>
      <c r="CL46" s="1782">
        <f t="shared" si="9"/>
        <v>0</v>
      </c>
      <c r="CM46" s="1781">
        <f t="shared" si="9"/>
        <v>0</v>
      </c>
      <c r="CN46" s="1782">
        <f t="shared" si="9"/>
        <v>0</v>
      </c>
      <c r="CO46" s="1781">
        <f t="shared" si="9"/>
        <v>0</v>
      </c>
      <c r="CP46" s="1782">
        <f t="shared" si="9"/>
        <v>0</v>
      </c>
      <c r="CQ46" s="1781">
        <f t="shared" si="9"/>
        <v>0</v>
      </c>
      <c r="CR46" s="1782">
        <f t="shared" si="9"/>
        <v>0</v>
      </c>
      <c r="CS46" s="1781">
        <f t="shared" si="9"/>
        <v>0</v>
      </c>
      <c r="CT46" s="1782">
        <f t="shared" si="9"/>
        <v>0</v>
      </c>
      <c r="CU46" s="1781">
        <f t="shared" si="9"/>
        <v>0</v>
      </c>
      <c r="CV46" s="1782">
        <f t="shared" si="9"/>
        <v>0</v>
      </c>
      <c r="CW46" s="1781">
        <f t="shared" si="9"/>
        <v>0</v>
      </c>
      <c r="CX46" s="1782">
        <f t="shared" si="9"/>
        <v>0</v>
      </c>
      <c r="CY46" s="1781">
        <f t="shared" si="9"/>
        <v>0</v>
      </c>
      <c r="CZ46" s="1782">
        <f t="shared" si="9"/>
        <v>0</v>
      </c>
      <c r="DA46" s="1781">
        <f t="shared" si="9"/>
        <v>0</v>
      </c>
      <c r="DB46" s="1782">
        <f t="shared" si="9"/>
        <v>0</v>
      </c>
      <c r="DC46" s="1781">
        <f t="shared" si="9"/>
        <v>0</v>
      </c>
      <c r="DD46" s="1782">
        <f t="shared" si="9"/>
        <v>0</v>
      </c>
      <c r="DE46" s="1781">
        <f t="shared" si="9"/>
        <v>0</v>
      </c>
      <c r="DF46" s="1780" t="s">
        <v>913</v>
      </c>
      <c r="DG46" s="1779"/>
      <c r="DH46" s="1778"/>
      <c r="DI46" s="1778"/>
      <c r="DJ46" s="647"/>
      <c r="DK46" s="200">
        <v>0</v>
      </c>
      <c r="DL46" s="200">
        <v>0</v>
      </c>
      <c r="DM46" s="200">
        <v>0</v>
      </c>
      <c r="DN46" s="200">
        <v>0</v>
      </c>
      <c r="DO46" s="200">
        <v>0</v>
      </c>
      <c r="DP46" s="200">
        <v>0</v>
      </c>
      <c r="DQ46" s="200">
        <v>0</v>
      </c>
      <c r="DR46" s="200">
        <v>0</v>
      </c>
      <c r="DS46" s="200">
        <v>0</v>
      </c>
      <c r="DT46" s="200">
        <v>0</v>
      </c>
      <c r="DU46" s="200">
        <v>0</v>
      </c>
      <c r="DV46" s="200">
        <v>0</v>
      </c>
      <c r="DW46" s="1695"/>
    </row>
    <row r="47" spans="2:127" s="240" customFormat="1" ht="15.95" customHeight="1">
      <c r="B47" s="4124" t="s">
        <v>116</v>
      </c>
      <c r="C47" s="3059"/>
      <c r="D47" s="3059"/>
      <c r="E47" s="3059"/>
      <c r="F47" s="3059"/>
      <c r="G47" s="3059"/>
      <c r="H47" s="3059"/>
      <c r="I47" s="3059"/>
      <c r="J47" s="3059"/>
      <c r="K47" s="3059"/>
      <c r="L47" s="3059"/>
      <c r="M47" s="3059"/>
      <c r="N47" s="3059"/>
      <c r="O47" s="3059"/>
      <c r="P47" s="3059"/>
      <c r="Q47" s="3059"/>
      <c r="R47" s="3059"/>
      <c r="S47" s="3059"/>
      <c r="T47" s="3059"/>
      <c r="U47" s="3059"/>
      <c r="V47" s="3059"/>
      <c r="W47" s="3059"/>
      <c r="X47" s="3059"/>
      <c r="Y47" s="3059"/>
      <c r="Z47" s="3059"/>
      <c r="AA47" s="3059"/>
      <c r="AB47" s="3059"/>
      <c r="AC47" s="3059"/>
      <c r="AD47" s="3059"/>
      <c r="AE47" s="3059"/>
      <c r="AF47" s="3059"/>
      <c r="AG47" s="3059"/>
      <c r="AH47" s="3059"/>
      <c r="AI47" s="3059"/>
      <c r="AJ47" s="3059"/>
      <c r="AK47" s="3059"/>
      <c r="AL47" s="3059"/>
      <c r="AM47" s="3059"/>
      <c r="AN47" s="3059"/>
      <c r="AO47" s="3059"/>
      <c r="AP47" s="3059"/>
      <c r="AQ47" s="3059"/>
      <c r="AR47" s="3059"/>
      <c r="AS47" s="3059"/>
      <c r="AT47" s="3059"/>
      <c r="AU47" s="3059"/>
      <c r="AV47" s="3059"/>
      <c r="AW47" s="3059"/>
      <c r="AX47" s="3059"/>
      <c r="AY47" s="3059"/>
      <c r="AZ47" s="3059"/>
      <c r="BA47" s="3059"/>
      <c r="BB47" s="3059"/>
      <c r="BC47" s="3059"/>
      <c r="BD47" s="3059"/>
      <c r="BE47" s="3059"/>
      <c r="BF47" s="3059"/>
      <c r="BG47" s="3059"/>
      <c r="BH47" s="3059"/>
      <c r="BI47" s="3059"/>
      <c r="BJ47" s="3059"/>
      <c r="BK47" s="3059"/>
      <c r="BL47" s="3059"/>
      <c r="BM47" s="3059"/>
      <c r="BN47" s="3059"/>
      <c r="BO47" s="3059"/>
      <c r="BP47" s="3059"/>
      <c r="BQ47" s="3059"/>
      <c r="BR47" s="3059"/>
      <c r="BS47" s="3059"/>
      <c r="BT47" s="3059"/>
      <c r="BU47" s="3059"/>
      <c r="BV47" s="3059"/>
      <c r="BW47" s="3059"/>
      <c r="BX47" s="3059"/>
      <c r="BY47" s="3059"/>
      <c r="BZ47" s="3059"/>
      <c r="CA47" s="3059"/>
      <c r="CB47" s="3059"/>
      <c r="CC47" s="3059"/>
      <c r="CD47" s="3059"/>
      <c r="CE47" s="3059"/>
      <c r="CF47" s="4126" t="str">
        <f>B47</f>
        <v>FÉCULENTS</v>
      </c>
      <c r="CG47" s="4126"/>
      <c r="CH47" s="4126"/>
      <c r="CI47" s="4126"/>
      <c r="CJ47" s="4126"/>
      <c r="CK47" s="4126"/>
      <c r="CL47" s="4126"/>
      <c r="CM47" s="4126"/>
      <c r="CN47" s="4126"/>
      <c r="CO47" s="4126"/>
      <c r="CP47" s="4126"/>
      <c r="CQ47" s="4126"/>
      <c r="CR47" s="4126"/>
      <c r="CS47" s="4126"/>
      <c r="CT47" s="4126"/>
      <c r="CU47" s="4126"/>
      <c r="CV47" s="4126"/>
      <c r="CW47" s="4126"/>
      <c r="CX47" s="4126"/>
      <c r="CY47" s="4126"/>
      <c r="CZ47" s="4126"/>
      <c r="DA47" s="4126"/>
      <c r="DB47" s="4126"/>
      <c r="DC47" s="4126"/>
      <c r="DD47" s="4126"/>
      <c r="DE47" s="4126"/>
      <c r="DF47" s="4126"/>
      <c r="DG47" s="4126"/>
      <c r="DH47" s="4126"/>
      <c r="DI47" s="4126"/>
      <c r="DJ47" s="647"/>
      <c r="DK47" s="200">
        <v>0</v>
      </c>
      <c r="DL47" s="200">
        <v>0</v>
      </c>
      <c r="DM47" s="200">
        <v>0</v>
      </c>
      <c r="DN47" s="200">
        <v>0</v>
      </c>
      <c r="DO47" s="200">
        <v>0</v>
      </c>
      <c r="DP47" s="200">
        <v>0</v>
      </c>
      <c r="DQ47" s="200">
        <v>0</v>
      </c>
      <c r="DR47" s="200">
        <v>0</v>
      </c>
      <c r="DS47" s="200">
        <v>0</v>
      </c>
      <c r="DT47" s="200">
        <v>0</v>
      </c>
      <c r="DU47" s="200">
        <v>0</v>
      </c>
      <c r="DV47" s="200">
        <v>0</v>
      </c>
      <c r="DW47" s="1695"/>
    </row>
    <row r="48" spans="2:127" s="240" customFormat="1" ht="15.95" customHeight="1">
      <c r="B48" s="4125"/>
      <c r="C48" s="3061"/>
      <c r="D48" s="3061"/>
      <c r="E48" s="3061"/>
      <c r="F48" s="3061"/>
      <c r="G48" s="3061"/>
      <c r="H48" s="3061"/>
      <c r="I48" s="3061"/>
      <c r="J48" s="3061"/>
      <c r="K48" s="3061"/>
      <c r="L48" s="3061"/>
      <c r="M48" s="3061"/>
      <c r="N48" s="3061"/>
      <c r="O48" s="3061"/>
      <c r="P48" s="3061"/>
      <c r="Q48" s="3061"/>
      <c r="R48" s="3061"/>
      <c r="S48" s="3061"/>
      <c r="T48" s="3061"/>
      <c r="U48" s="3061"/>
      <c r="V48" s="3061"/>
      <c r="W48" s="3061"/>
      <c r="X48" s="3061"/>
      <c r="Y48" s="3061"/>
      <c r="Z48" s="3061"/>
      <c r="AA48" s="3061"/>
      <c r="AB48" s="3061"/>
      <c r="AC48" s="3061"/>
      <c r="AD48" s="3061"/>
      <c r="AE48" s="3061"/>
      <c r="AF48" s="3061"/>
      <c r="AG48" s="3061"/>
      <c r="AH48" s="3061"/>
      <c r="AI48" s="3061"/>
      <c r="AJ48" s="3061"/>
      <c r="AK48" s="3061"/>
      <c r="AL48" s="3061"/>
      <c r="AM48" s="3061"/>
      <c r="AN48" s="3061"/>
      <c r="AO48" s="3061"/>
      <c r="AP48" s="3061"/>
      <c r="AQ48" s="3061"/>
      <c r="AR48" s="3061"/>
      <c r="AS48" s="3061"/>
      <c r="AT48" s="3061"/>
      <c r="AU48" s="3061"/>
      <c r="AV48" s="3061"/>
      <c r="AW48" s="3061"/>
      <c r="AX48" s="3061"/>
      <c r="AY48" s="3061"/>
      <c r="AZ48" s="3061"/>
      <c r="BA48" s="3061"/>
      <c r="BB48" s="3061"/>
      <c r="BC48" s="3061"/>
      <c r="BD48" s="3061"/>
      <c r="BE48" s="3061"/>
      <c r="BF48" s="3061"/>
      <c r="BG48" s="3061"/>
      <c r="BH48" s="3061"/>
      <c r="BI48" s="3061"/>
      <c r="BJ48" s="3061"/>
      <c r="BK48" s="3061"/>
      <c r="BL48" s="3061"/>
      <c r="BM48" s="3061"/>
      <c r="BN48" s="3061"/>
      <c r="BO48" s="3061"/>
      <c r="BP48" s="3061"/>
      <c r="BQ48" s="3061"/>
      <c r="BR48" s="3061"/>
      <c r="BS48" s="3061"/>
      <c r="BT48" s="3061"/>
      <c r="BU48" s="3061"/>
      <c r="BV48" s="3061"/>
      <c r="BW48" s="3061"/>
      <c r="BX48" s="3061"/>
      <c r="BY48" s="3061"/>
      <c r="BZ48" s="3061"/>
      <c r="CA48" s="3061"/>
      <c r="CB48" s="3061"/>
      <c r="CC48" s="3061"/>
      <c r="CD48" s="3061"/>
      <c r="CE48" s="3061"/>
      <c r="CF48" s="4127"/>
      <c r="CG48" s="4127"/>
      <c r="CH48" s="4127"/>
      <c r="CI48" s="4127"/>
      <c r="CJ48" s="4127"/>
      <c r="CK48" s="4127"/>
      <c r="CL48" s="4127"/>
      <c r="CM48" s="4127"/>
      <c r="CN48" s="4127"/>
      <c r="CO48" s="4127"/>
      <c r="CP48" s="4127"/>
      <c r="CQ48" s="4127"/>
      <c r="CR48" s="4127"/>
      <c r="CS48" s="4127"/>
      <c r="CT48" s="4127"/>
      <c r="CU48" s="4127"/>
      <c r="CV48" s="4127"/>
      <c r="CW48" s="4127"/>
      <c r="CX48" s="4127"/>
      <c r="CY48" s="4127"/>
      <c r="CZ48" s="4127"/>
      <c r="DA48" s="4127"/>
      <c r="DB48" s="4127"/>
      <c r="DC48" s="4127"/>
      <c r="DD48" s="4127"/>
      <c r="DE48" s="4127"/>
      <c r="DF48" s="4127"/>
      <c r="DG48" s="4127"/>
      <c r="DH48" s="4127"/>
      <c r="DI48" s="4127"/>
      <c r="DJ48" s="647"/>
      <c r="DK48" s="200">
        <v>0</v>
      </c>
      <c r="DL48" s="200">
        <v>0</v>
      </c>
      <c r="DM48" s="200">
        <v>0</v>
      </c>
      <c r="DN48" s="200">
        <v>0</v>
      </c>
      <c r="DO48" s="200">
        <v>0</v>
      </c>
      <c r="DP48" s="200">
        <v>0</v>
      </c>
      <c r="DQ48" s="200">
        <v>0</v>
      </c>
      <c r="DR48" s="200">
        <v>0</v>
      </c>
      <c r="DS48" s="200">
        <v>0</v>
      </c>
      <c r="DT48" s="200">
        <v>0</v>
      </c>
      <c r="DU48" s="200">
        <v>0</v>
      </c>
      <c r="DV48" s="200">
        <v>0</v>
      </c>
      <c r="DW48" s="1695"/>
    </row>
    <row r="49" spans="2:128" ht="15.95" customHeight="1">
      <c r="B49" s="1799" t="s">
        <v>118</v>
      </c>
      <c r="C49" s="1804"/>
      <c r="D49" s="1805"/>
      <c r="E49" s="1804"/>
      <c r="F49" s="1805"/>
      <c r="G49" s="1804"/>
      <c r="H49" s="1805"/>
      <c r="I49" s="1804"/>
      <c r="J49" s="1805"/>
      <c r="K49" s="1804"/>
      <c r="L49" s="1805"/>
      <c r="M49" s="1804"/>
      <c r="N49" s="1805"/>
      <c r="O49" s="1804"/>
      <c r="P49" s="1805"/>
      <c r="Q49" s="1804"/>
      <c r="R49" s="1805"/>
      <c r="S49" s="1804"/>
      <c r="T49" s="1805"/>
      <c r="U49" s="1804"/>
      <c r="V49" s="1805"/>
      <c r="W49" s="1804"/>
      <c r="X49" s="1805"/>
      <c r="Y49" s="1804"/>
      <c r="Z49" s="1805"/>
      <c r="AA49" s="1804"/>
      <c r="AB49" s="1803"/>
      <c r="AC49" s="648"/>
      <c r="AD49" s="1806"/>
      <c r="AE49" s="1805"/>
      <c r="AF49" s="1804"/>
      <c r="AG49" s="1805"/>
      <c r="AH49" s="1804"/>
      <c r="AI49" s="1805"/>
      <c r="AJ49" s="1804"/>
      <c r="AK49" s="1805"/>
      <c r="AL49" s="1804"/>
      <c r="AM49" s="1805"/>
      <c r="AN49" s="1804"/>
      <c r="AO49" s="1805"/>
      <c r="AP49" s="1804"/>
      <c r="AQ49" s="1805"/>
      <c r="AR49" s="1804"/>
      <c r="AS49" s="1805"/>
      <c r="AT49" s="1804"/>
      <c r="AU49" s="1805"/>
      <c r="AV49" s="1804"/>
      <c r="AW49" s="1805"/>
      <c r="AX49" s="1804"/>
      <c r="AY49" s="1805"/>
      <c r="AZ49" s="1804"/>
      <c r="BA49" s="1805"/>
      <c r="BB49" s="1804"/>
      <c r="BC49" s="1803"/>
      <c r="BD49" s="649"/>
      <c r="BE49" s="1806"/>
      <c r="BF49" s="1805"/>
      <c r="BG49" s="1804"/>
      <c r="BH49" s="1805"/>
      <c r="BI49" s="1804"/>
      <c r="BJ49" s="1805"/>
      <c r="BK49" s="1804"/>
      <c r="BL49" s="1805"/>
      <c r="BM49" s="1804"/>
      <c r="BN49" s="1805"/>
      <c r="BO49" s="1804"/>
      <c r="BP49" s="1805"/>
      <c r="BQ49" s="1804"/>
      <c r="BR49" s="1805"/>
      <c r="BS49" s="1804"/>
      <c r="BT49" s="1805"/>
      <c r="BU49" s="1804"/>
      <c r="BV49" s="1805"/>
      <c r="BW49" s="1804"/>
      <c r="BX49" s="1805"/>
      <c r="BY49" s="1804"/>
      <c r="BZ49" s="1805"/>
      <c r="CA49" s="1804"/>
      <c r="CB49" s="1805"/>
      <c r="CC49" s="1804"/>
      <c r="CD49" s="1803"/>
      <c r="CE49" s="650"/>
      <c r="CF49" s="1797"/>
      <c r="CG49" s="1796"/>
      <c r="CH49" s="1795"/>
      <c r="CI49" s="1794"/>
      <c r="CJ49" s="1795"/>
      <c r="CK49" s="1794"/>
      <c r="CL49" s="1795"/>
      <c r="CM49" s="1794"/>
      <c r="CN49" s="1795"/>
      <c r="CO49" s="1794"/>
      <c r="CP49" s="1795"/>
      <c r="CQ49" s="1794"/>
      <c r="CR49" s="1795"/>
      <c r="CS49" s="1794"/>
      <c r="CT49" s="1795"/>
      <c r="CU49" s="1794"/>
      <c r="CV49" s="1795"/>
      <c r="CW49" s="1794"/>
      <c r="CX49" s="1795"/>
      <c r="CY49" s="1794"/>
      <c r="CZ49" s="1795"/>
      <c r="DA49" s="1794"/>
      <c r="DB49" s="1795"/>
      <c r="DC49" s="1794"/>
      <c r="DD49" s="1795"/>
      <c r="DE49" s="1794"/>
      <c r="DF49" s="1802">
        <f t="shared" ref="DF49:DF69" si="10">COUNTA(C49:DE49)</f>
        <v>0</v>
      </c>
      <c r="DG49" s="1801" t="str">
        <f>IF(DF49=0,"",DF49/DF73)</f>
        <v/>
      </c>
      <c r="DH49" s="1791">
        <f t="shared" ref="DH49:DH69" si="11">SUM(C49:DE49)</f>
        <v>0</v>
      </c>
      <c r="DI49" s="1800" t="str">
        <f>IF(DH49=0,"",DH49/DH75)</f>
        <v/>
      </c>
      <c r="DJ49" s="647"/>
      <c r="DK49" s="200">
        <v>0</v>
      </c>
      <c r="DL49" s="200">
        <v>0</v>
      </c>
      <c r="DM49" s="200">
        <v>0</v>
      </c>
      <c r="DN49" s="200">
        <v>0</v>
      </c>
      <c r="DO49" s="200">
        <v>0</v>
      </c>
      <c r="DP49" s="200">
        <v>0</v>
      </c>
      <c r="DQ49" s="200">
        <v>0</v>
      </c>
      <c r="DR49" s="200">
        <v>0</v>
      </c>
      <c r="DS49" s="200">
        <v>0</v>
      </c>
      <c r="DT49" s="200">
        <v>0</v>
      </c>
      <c r="DU49" s="200">
        <v>0</v>
      </c>
      <c r="DV49" s="200">
        <v>0</v>
      </c>
      <c r="DW49" s="1695"/>
    </row>
    <row r="50" spans="2:128" ht="15.95" customHeight="1">
      <c r="B50" s="1799" t="s">
        <v>120</v>
      </c>
      <c r="C50" s="1795"/>
      <c r="D50" s="1794"/>
      <c r="E50" s="1795"/>
      <c r="F50" s="1794"/>
      <c r="G50" s="1795"/>
      <c r="H50" s="1794"/>
      <c r="I50" s="1795"/>
      <c r="J50" s="1794"/>
      <c r="K50" s="1795"/>
      <c r="L50" s="1794"/>
      <c r="M50" s="1795"/>
      <c r="N50" s="1794"/>
      <c r="O50" s="1795"/>
      <c r="P50" s="1794"/>
      <c r="Q50" s="1795"/>
      <c r="R50" s="1794"/>
      <c r="S50" s="1795"/>
      <c r="T50" s="1794"/>
      <c r="U50" s="1795"/>
      <c r="V50" s="1794"/>
      <c r="W50" s="1795"/>
      <c r="X50" s="1794"/>
      <c r="Y50" s="1795"/>
      <c r="Z50" s="1794"/>
      <c r="AA50" s="1795"/>
      <c r="AB50" s="1798"/>
      <c r="AC50" s="648"/>
      <c r="AD50" s="1797"/>
      <c r="AE50" s="1794"/>
      <c r="AF50" s="1795"/>
      <c r="AG50" s="1794"/>
      <c r="AH50" s="1795"/>
      <c r="AI50" s="1794"/>
      <c r="AJ50" s="1795"/>
      <c r="AK50" s="1794"/>
      <c r="AL50" s="1795"/>
      <c r="AM50" s="1794"/>
      <c r="AN50" s="1795"/>
      <c r="AO50" s="1794"/>
      <c r="AP50" s="1795"/>
      <c r="AQ50" s="1794"/>
      <c r="AR50" s="1795"/>
      <c r="AS50" s="1794"/>
      <c r="AT50" s="1795"/>
      <c r="AU50" s="1794"/>
      <c r="AV50" s="1795"/>
      <c r="AW50" s="1794"/>
      <c r="AX50" s="1795"/>
      <c r="AY50" s="1794"/>
      <c r="AZ50" s="1795"/>
      <c r="BA50" s="1794"/>
      <c r="BB50" s="1795"/>
      <c r="BC50" s="1798"/>
      <c r="BD50" s="649"/>
      <c r="BE50" s="1797"/>
      <c r="BF50" s="1794"/>
      <c r="BG50" s="1795"/>
      <c r="BH50" s="1794"/>
      <c r="BI50" s="1795"/>
      <c r="BJ50" s="1794"/>
      <c r="BK50" s="1795"/>
      <c r="BL50" s="1794"/>
      <c r="BM50" s="1795"/>
      <c r="BN50" s="1794"/>
      <c r="BO50" s="1795"/>
      <c r="BP50" s="1794"/>
      <c r="BQ50" s="1795"/>
      <c r="BR50" s="1794"/>
      <c r="BS50" s="1795"/>
      <c r="BT50" s="1794"/>
      <c r="BU50" s="1795"/>
      <c r="BV50" s="1794"/>
      <c r="BW50" s="1795"/>
      <c r="BX50" s="1794"/>
      <c r="BY50" s="1795"/>
      <c r="BZ50" s="1794"/>
      <c r="CA50" s="1795"/>
      <c r="CB50" s="1794"/>
      <c r="CC50" s="1795"/>
      <c r="CD50" s="1798"/>
      <c r="CE50" s="650"/>
      <c r="CF50" s="1797"/>
      <c r="CG50" s="1796"/>
      <c r="CH50" s="1795"/>
      <c r="CI50" s="1794"/>
      <c r="CJ50" s="1795"/>
      <c r="CK50" s="1794"/>
      <c r="CL50" s="1795"/>
      <c r="CM50" s="1794"/>
      <c r="CN50" s="1795"/>
      <c r="CO50" s="1794"/>
      <c r="CP50" s="1795"/>
      <c r="CQ50" s="1794"/>
      <c r="CR50" s="1795"/>
      <c r="CS50" s="1794"/>
      <c r="CT50" s="1795"/>
      <c r="CU50" s="1794"/>
      <c r="CV50" s="1795"/>
      <c r="CW50" s="1794"/>
      <c r="CX50" s="1795"/>
      <c r="CY50" s="1794"/>
      <c r="CZ50" s="1795"/>
      <c r="DA50" s="1794"/>
      <c r="DB50" s="1795"/>
      <c r="DC50" s="1794"/>
      <c r="DD50" s="1795"/>
      <c r="DE50" s="1794"/>
      <c r="DF50" s="1802">
        <f t="shared" si="10"/>
        <v>0</v>
      </c>
      <c r="DG50" s="1801" t="str">
        <f>IF(DF50=0,"",DF50/DF73)</f>
        <v/>
      </c>
      <c r="DH50" s="1791">
        <f t="shared" si="11"/>
        <v>0</v>
      </c>
      <c r="DI50" s="1800" t="str">
        <f>IF(DH50=0,"",DH50/DH75)</f>
        <v/>
      </c>
      <c r="DJ50" s="647"/>
      <c r="DK50" s="200">
        <v>0</v>
      </c>
      <c r="DL50" s="200">
        <v>0</v>
      </c>
      <c r="DM50" s="200">
        <v>0</v>
      </c>
      <c r="DN50" s="200">
        <v>0</v>
      </c>
      <c r="DO50" s="200">
        <v>0</v>
      </c>
      <c r="DP50" s="200">
        <v>0</v>
      </c>
      <c r="DQ50" s="200">
        <v>0</v>
      </c>
      <c r="DR50" s="200">
        <v>0</v>
      </c>
      <c r="DS50" s="200">
        <v>0</v>
      </c>
      <c r="DT50" s="200">
        <v>0</v>
      </c>
      <c r="DU50" s="200">
        <v>0</v>
      </c>
      <c r="DV50" s="200">
        <v>0</v>
      </c>
      <c r="DW50" s="1695"/>
    </row>
    <row r="51" spans="2:128" ht="15.95" customHeight="1">
      <c r="B51" s="1799" t="s">
        <v>123</v>
      </c>
      <c r="C51" s="1795"/>
      <c r="D51" s="1794"/>
      <c r="E51" s="1795"/>
      <c r="F51" s="1794"/>
      <c r="G51" s="1795"/>
      <c r="H51" s="1794"/>
      <c r="I51" s="1795"/>
      <c r="J51" s="1794"/>
      <c r="K51" s="1795"/>
      <c r="L51" s="1794"/>
      <c r="M51" s="1795"/>
      <c r="N51" s="1794"/>
      <c r="O51" s="1795"/>
      <c r="P51" s="1794"/>
      <c r="Q51" s="1795"/>
      <c r="R51" s="1794"/>
      <c r="S51" s="1795"/>
      <c r="T51" s="1794"/>
      <c r="U51" s="1795"/>
      <c r="V51" s="1794"/>
      <c r="W51" s="1795"/>
      <c r="X51" s="1794"/>
      <c r="Y51" s="1795"/>
      <c r="Z51" s="1794"/>
      <c r="AA51" s="1795"/>
      <c r="AB51" s="1798"/>
      <c r="AC51" s="648"/>
      <c r="AD51" s="1797"/>
      <c r="AE51" s="1794"/>
      <c r="AF51" s="1795"/>
      <c r="AG51" s="1794"/>
      <c r="AH51" s="1795"/>
      <c r="AI51" s="1794"/>
      <c r="AJ51" s="1795"/>
      <c r="AK51" s="1794"/>
      <c r="AL51" s="1795"/>
      <c r="AM51" s="1794"/>
      <c r="AN51" s="1795"/>
      <c r="AO51" s="1794"/>
      <c r="AP51" s="1795"/>
      <c r="AQ51" s="1794"/>
      <c r="AR51" s="1795"/>
      <c r="AS51" s="1794"/>
      <c r="AT51" s="1795"/>
      <c r="AU51" s="1794"/>
      <c r="AV51" s="1795"/>
      <c r="AW51" s="1794"/>
      <c r="AX51" s="1795"/>
      <c r="AY51" s="1794"/>
      <c r="AZ51" s="1795"/>
      <c r="BA51" s="1794"/>
      <c r="BB51" s="1795"/>
      <c r="BC51" s="1798"/>
      <c r="BD51" s="649"/>
      <c r="BE51" s="1797"/>
      <c r="BF51" s="1794"/>
      <c r="BG51" s="1795"/>
      <c r="BH51" s="1794"/>
      <c r="BI51" s="1795"/>
      <c r="BJ51" s="1794"/>
      <c r="BK51" s="1795"/>
      <c r="BL51" s="1794"/>
      <c r="BM51" s="1795"/>
      <c r="BN51" s="1794"/>
      <c r="BO51" s="1795"/>
      <c r="BP51" s="1794"/>
      <c r="BQ51" s="1795"/>
      <c r="BR51" s="1794"/>
      <c r="BS51" s="1795"/>
      <c r="BT51" s="1794"/>
      <c r="BU51" s="1795"/>
      <c r="BV51" s="1794"/>
      <c r="BW51" s="1795"/>
      <c r="BX51" s="1794"/>
      <c r="BY51" s="1795"/>
      <c r="BZ51" s="1794"/>
      <c r="CA51" s="1795"/>
      <c r="CB51" s="1794"/>
      <c r="CC51" s="1795"/>
      <c r="CD51" s="1798"/>
      <c r="CE51" s="650"/>
      <c r="CF51" s="1797"/>
      <c r="CG51" s="1796"/>
      <c r="CH51" s="1795"/>
      <c r="CI51" s="1794"/>
      <c r="CJ51" s="1795"/>
      <c r="CK51" s="1794"/>
      <c r="CL51" s="1795"/>
      <c r="CM51" s="1794"/>
      <c r="CN51" s="1795"/>
      <c r="CO51" s="1794"/>
      <c r="CP51" s="1795"/>
      <c r="CQ51" s="1794"/>
      <c r="CR51" s="1795"/>
      <c r="CS51" s="1794"/>
      <c r="CT51" s="1795"/>
      <c r="CU51" s="1794"/>
      <c r="CV51" s="1795"/>
      <c r="CW51" s="1794"/>
      <c r="CX51" s="1795"/>
      <c r="CY51" s="1794"/>
      <c r="CZ51" s="1795"/>
      <c r="DA51" s="1794"/>
      <c r="DB51" s="1795"/>
      <c r="DC51" s="1794"/>
      <c r="DD51" s="1795"/>
      <c r="DE51" s="1794"/>
      <c r="DF51" s="1802">
        <f t="shared" si="10"/>
        <v>0</v>
      </c>
      <c r="DG51" s="1801" t="str">
        <f>IF(DF51=0,"",DF51/DF73)</f>
        <v/>
      </c>
      <c r="DH51" s="1791">
        <f t="shared" si="11"/>
        <v>0</v>
      </c>
      <c r="DI51" s="1800" t="str">
        <f>IF(DH51=0,"",DH51/DH75)</f>
        <v/>
      </c>
      <c r="DJ51" s="647"/>
      <c r="DK51" s="200">
        <v>0</v>
      </c>
      <c r="DL51" s="200">
        <v>0</v>
      </c>
      <c r="DM51" s="200">
        <v>0</v>
      </c>
      <c r="DN51" s="200">
        <v>0</v>
      </c>
      <c r="DO51" s="200">
        <v>0</v>
      </c>
      <c r="DP51" s="200">
        <v>0</v>
      </c>
      <c r="DQ51" s="200">
        <v>0</v>
      </c>
      <c r="DR51" s="200">
        <v>0</v>
      </c>
      <c r="DS51" s="200">
        <v>0</v>
      </c>
      <c r="DT51" s="200">
        <v>0</v>
      </c>
      <c r="DU51" s="200">
        <v>0</v>
      </c>
      <c r="DV51" s="200">
        <v>0</v>
      </c>
      <c r="DW51" s="1695"/>
    </row>
    <row r="52" spans="2:128" ht="15.95" customHeight="1">
      <c r="B52" s="1799" t="s">
        <v>125</v>
      </c>
      <c r="C52" s="1795"/>
      <c r="D52" s="1794"/>
      <c r="E52" s="1795"/>
      <c r="F52" s="1794"/>
      <c r="G52" s="1795"/>
      <c r="H52" s="1794"/>
      <c r="I52" s="1795"/>
      <c r="J52" s="1794"/>
      <c r="K52" s="1795"/>
      <c r="L52" s="1794"/>
      <c r="M52" s="1795"/>
      <c r="N52" s="1794"/>
      <c r="O52" s="1795"/>
      <c r="P52" s="1794"/>
      <c r="Q52" s="1795"/>
      <c r="R52" s="1794"/>
      <c r="S52" s="1795"/>
      <c r="T52" s="1794"/>
      <c r="U52" s="1795"/>
      <c r="V52" s="1794"/>
      <c r="W52" s="1795"/>
      <c r="X52" s="1794"/>
      <c r="Y52" s="1795"/>
      <c r="Z52" s="1794"/>
      <c r="AA52" s="1795"/>
      <c r="AB52" s="1798"/>
      <c r="AC52" s="648"/>
      <c r="AD52" s="1797"/>
      <c r="AE52" s="1794"/>
      <c r="AF52" s="1795"/>
      <c r="AG52" s="1794"/>
      <c r="AH52" s="1795"/>
      <c r="AI52" s="1794"/>
      <c r="AJ52" s="1795"/>
      <c r="AK52" s="1794"/>
      <c r="AL52" s="1795"/>
      <c r="AM52" s="1794"/>
      <c r="AN52" s="1795"/>
      <c r="AO52" s="1794"/>
      <c r="AP52" s="1795"/>
      <c r="AQ52" s="1794"/>
      <c r="AR52" s="1795"/>
      <c r="AS52" s="1794"/>
      <c r="AT52" s="1795"/>
      <c r="AU52" s="1794"/>
      <c r="AV52" s="1795"/>
      <c r="AW52" s="1794"/>
      <c r="AX52" s="1795"/>
      <c r="AY52" s="1794"/>
      <c r="AZ52" s="1795"/>
      <c r="BA52" s="1794"/>
      <c r="BB52" s="1795"/>
      <c r="BC52" s="1798"/>
      <c r="BD52" s="649"/>
      <c r="BE52" s="1797"/>
      <c r="BF52" s="1794"/>
      <c r="BG52" s="1795"/>
      <c r="BH52" s="1794"/>
      <c r="BI52" s="1795"/>
      <c r="BJ52" s="1794"/>
      <c r="BK52" s="1795"/>
      <c r="BL52" s="1794"/>
      <c r="BM52" s="1795"/>
      <c r="BN52" s="1794"/>
      <c r="BO52" s="1795"/>
      <c r="BP52" s="1794"/>
      <c r="BQ52" s="1795"/>
      <c r="BR52" s="1794"/>
      <c r="BS52" s="1795"/>
      <c r="BT52" s="1794"/>
      <c r="BU52" s="1795"/>
      <c r="BV52" s="1794"/>
      <c r="BW52" s="1795"/>
      <c r="BX52" s="1794"/>
      <c r="BY52" s="1795"/>
      <c r="BZ52" s="1794"/>
      <c r="CA52" s="1795"/>
      <c r="CB52" s="1794"/>
      <c r="CC52" s="1795"/>
      <c r="CD52" s="1798"/>
      <c r="CE52" s="650"/>
      <c r="CF52" s="1797"/>
      <c r="CG52" s="1796"/>
      <c r="CH52" s="1795"/>
      <c r="CI52" s="1794"/>
      <c r="CJ52" s="1795"/>
      <c r="CK52" s="1794"/>
      <c r="CL52" s="1795"/>
      <c r="CM52" s="1794"/>
      <c r="CN52" s="1795"/>
      <c r="CO52" s="1794"/>
      <c r="CP52" s="1795"/>
      <c r="CQ52" s="1794"/>
      <c r="CR52" s="1795"/>
      <c r="CS52" s="1794"/>
      <c r="CT52" s="1795"/>
      <c r="CU52" s="1794"/>
      <c r="CV52" s="1795"/>
      <c r="CW52" s="1794"/>
      <c r="CX52" s="1795"/>
      <c r="CY52" s="1794"/>
      <c r="CZ52" s="1795"/>
      <c r="DA52" s="1794"/>
      <c r="DB52" s="1795"/>
      <c r="DC52" s="1794"/>
      <c r="DD52" s="1795"/>
      <c r="DE52" s="1794"/>
      <c r="DF52" s="1802">
        <f t="shared" si="10"/>
        <v>0</v>
      </c>
      <c r="DG52" s="1801" t="str">
        <f>IF(DF52=0,"",DF52/DF73)</f>
        <v/>
      </c>
      <c r="DH52" s="1791">
        <f t="shared" si="11"/>
        <v>0</v>
      </c>
      <c r="DI52" s="1800" t="str">
        <f>IF(DH52=0,"",DH52/DH75)</f>
        <v/>
      </c>
      <c r="DJ52" s="647"/>
      <c r="DK52" s="200">
        <v>0</v>
      </c>
      <c r="DL52" s="200">
        <v>0</v>
      </c>
      <c r="DM52" s="200">
        <v>0</v>
      </c>
      <c r="DN52" s="200">
        <v>0</v>
      </c>
      <c r="DO52" s="200">
        <v>0</v>
      </c>
      <c r="DP52" s="200">
        <v>0</v>
      </c>
      <c r="DQ52" s="200">
        <v>0</v>
      </c>
      <c r="DR52" s="200">
        <v>0</v>
      </c>
      <c r="DS52" s="200">
        <v>0</v>
      </c>
      <c r="DT52" s="200">
        <v>0</v>
      </c>
      <c r="DU52" s="200">
        <v>0</v>
      </c>
      <c r="DV52" s="200">
        <v>0</v>
      </c>
      <c r="DW52" s="1695"/>
    </row>
    <row r="53" spans="2:128" ht="15.95" customHeight="1">
      <c r="B53" s="1799" t="s">
        <v>127</v>
      </c>
      <c r="C53" s="1795"/>
      <c r="D53" s="1794"/>
      <c r="E53" s="1795"/>
      <c r="F53" s="1794"/>
      <c r="G53" s="1795"/>
      <c r="H53" s="1794"/>
      <c r="I53" s="1795"/>
      <c r="J53" s="1794"/>
      <c r="K53" s="1795"/>
      <c r="L53" s="1794"/>
      <c r="M53" s="1795"/>
      <c r="N53" s="1794"/>
      <c r="O53" s="1795"/>
      <c r="P53" s="1794"/>
      <c r="Q53" s="1795"/>
      <c r="R53" s="1794"/>
      <c r="S53" s="1795"/>
      <c r="T53" s="1794"/>
      <c r="U53" s="1795"/>
      <c r="V53" s="1794"/>
      <c r="W53" s="1795"/>
      <c r="X53" s="1794"/>
      <c r="Y53" s="1795"/>
      <c r="Z53" s="1794"/>
      <c r="AA53" s="1795"/>
      <c r="AB53" s="1798"/>
      <c r="AC53" s="648"/>
      <c r="AD53" s="1797"/>
      <c r="AE53" s="1794"/>
      <c r="AF53" s="1795"/>
      <c r="AG53" s="1794"/>
      <c r="AH53" s="1795"/>
      <c r="AI53" s="1794"/>
      <c r="AJ53" s="1795"/>
      <c r="AK53" s="1794"/>
      <c r="AL53" s="1795"/>
      <c r="AM53" s="1794"/>
      <c r="AN53" s="1795"/>
      <c r="AO53" s="1794"/>
      <c r="AP53" s="1795"/>
      <c r="AQ53" s="1794"/>
      <c r="AR53" s="1795"/>
      <c r="AS53" s="1794"/>
      <c r="AT53" s="1795"/>
      <c r="AU53" s="1794"/>
      <c r="AV53" s="1795"/>
      <c r="AW53" s="1794"/>
      <c r="AX53" s="1795"/>
      <c r="AY53" s="1794"/>
      <c r="AZ53" s="1795"/>
      <c r="BA53" s="1794"/>
      <c r="BB53" s="1795"/>
      <c r="BC53" s="1798"/>
      <c r="BD53" s="649"/>
      <c r="BE53" s="1797"/>
      <c r="BF53" s="1794"/>
      <c r="BG53" s="1795"/>
      <c r="BH53" s="1794"/>
      <c r="BI53" s="1795"/>
      <c r="BJ53" s="1794"/>
      <c r="BK53" s="1795"/>
      <c r="BL53" s="1794"/>
      <c r="BM53" s="1795"/>
      <c r="BN53" s="1794"/>
      <c r="BO53" s="1795"/>
      <c r="BP53" s="1794"/>
      <c r="BQ53" s="1795"/>
      <c r="BR53" s="1794"/>
      <c r="BS53" s="1795"/>
      <c r="BT53" s="1794"/>
      <c r="BU53" s="1795"/>
      <c r="BV53" s="1794"/>
      <c r="BW53" s="1795"/>
      <c r="BX53" s="1794"/>
      <c r="BY53" s="1795"/>
      <c r="BZ53" s="1794"/>
      <c r="CA53" s="1795"/>
      <c r="CB53" s="1794"/>
      <c r="CC53" s="1795"/>
      <c r="CD53" s="1798"/>
      <c r="CE53" s="650"/>
      <c r="CF53" s="1797"/>
      <c r="CG53" s="1796"/>
      <c r="CH53" s="1795"/>
      <c r="CI53" s="1794"/>
      <c r="CJ53" s="1795"/>
      <c r="CK53" s="1794"/>
      <c r="CL53" s="1795"/>
      <c r="CM53" s="1794"/>
      <c r="CN53" s="1795"/>
      <c r="CO53" s="1794"/>
      <c r="CP53" s="1795"/>
      <c r="CQ53" s="1794"/>
      <c r="CR53" s="1795"/>
      <c r="CS53" s="1794"/>
      <c r="CT53" s="1795"/>
      <c r="CU53" s="1794"/>
      <c r="CV53" s="1795"/>
      <c r="CW53" s="1794"/>
      <c r="CX53" s="1795"/>
      <c r="CY53" s="1794"/>
      <c r="CZ53" s="1795"/>
      <c r="DA53" s="1794"/>
      <c r="DB53" s="1795"/>
      <c r="DC53" s="1794"/>
      <c r="DD53" s="1795"/>
      <c r="DE53" s="1794"/>
      <c r="DF53" s="1802">
        <f t="shared" si="10"/>
        <v>0</v>
      </c>
      <c r="DG53" s="1801" t="str">
        <f>IF(DF53=0,"",DF53/DF73)</f>
        <v/>
      </c>
      <c r="DH53" s="1791">
        <f t="shared" si="11"/>
        <v>0</v>
      </c>
      <c r="DI53" s="1800" t="str">
        <f>IF(DH53=0,"",DH53/DH75)</f>
        <v/>
      </c>
      <c r="DJ53" s="647"/>
      <c r="DK53" s="200">
        <v>0</v>
      </c>
      <c r="DL53" s="200">
        <v>0</v>
      </c>
      <c r="DM53" s="200">
        <v>0</v>
      </c>
      <c r="DN53" s="200">
        <v>0</v>
      </c>
      <c r="DO53" s="200">
        <v>0</v>
      </c>
      <c r="DP53" s="200">
        <v>0</v>
      </c>
      <c r="DQ53" s="200">
        <v>0</v>
      </c>
      <c r="DR53" s="200">
        <v>0</v>
      </c>
      <c r="DS53" s="200">
        <v>0</v>
      </c>
      <c r="DT53" s="200">
        <v>0</v>
      </c>
      <c r="DU53" s="200">
        <v>0</v>
      </c>
      <c r="DV53" s="200">
        <v>0</v>
      </c>
      <c r="DW53" s="1695"/>
    </row>
    <row r="54" spans="2:128" ht="15.95" customHeight="1">
      <c r="B54" s="1799" t="s">
        <v>129</v>
      </c>
      <c r="C54" s="1795"/>
      <c r="D54" s="1794"/>
      <c r="E54" s="1795"/>
      <c r="F54" s="1794"/>
      <c r="G54" s="1795"/>
      <c r="H54" s="1794"/>
      <c r="I54" s="1795"/>
      <c r="J54" s="1794"/>
      <c r="K54" s="1795"/>
      <c r="L54" s="1794"/>
      <c r="M54" s="1795"/>
      <c r="N54" s="1794"/>
      <c r="O54" s="1795"/>
      <c r="P54" s="1794"/>
      <c r="Q54" s="1795"/>
      <c r="R54" s="1794"/>
      <c r="S54" s="1795"/>
      <c r="T54" s="1794"/>
      <c r="U54" s="1795"/>
      <c r="V54" s="1794"/>
      <c r="W54" s="1795"/>
      <c r="X54" s="1794"/>
      <c r="Y54" s="1795"/>
      <c r="Z54" s="1794"/>
      <c r="AA54" s="1795"/>
      <c r="AB54" s="1798"/>
      <c r="AC54" s="648"/>
      <c r="AD54" s="1797"/>
      <c r="AE54" s="1794"/>
      <c r="AF54" s="1795"/>
      <c r="AG54" s="1794"/>
      <c r="AH54" s="1795"/>
      <c r="AI54" s="1794"/>
      <c r="AJ54" s="1795"/>
      <c r="AK54" s="1794"/>
      <c r="AL54" s="1795"/>
      <c r="AM54" s="1794"/>
      <c r="AN54" s="1795"/>
      <c r="AO54" s="1794"/>
      <c r="AP54" s="1795"/>
      <c r="AQ54" s="1794"/>
      <c r="AR54" s="1795"/>
      <c r="AS54" s="1794"/>
      <c r="AT54" s="1795"/>
      <c r="AU54" s="1794"/>
      <c r="AV54" s="1795"/>
      <c r="AW54" s="1794"/>
      <c r="AX54" s="1795"/>
      <c r="AY54" s="1794"/>
      <c r="AZ54" s="1795"/>
      <c r="BA54" s="1794"/>
      <c r="BB54" s="1795"/>
      <c r="BC54" s="1798"/>
      <c r="BD54" s="649"/>
      <c r="BE54" s="1797"/>
      <c r="BF54" s="1794"/>
      <c r="BG54" s="1795"/>
      <c r="BH54" s="1794"/>
      <c r="BI54" s="1795"/>
      <c r="BJ54" s="1794"/>
      <c r="BK54" s="1795"/>
      <c r="BL54" s="1794"/>
      <c r="BM54" s="1795"/>
      <c r="BN54" s="1794"/>
      <c r="BO54" s="1795"/>
      <c r="BP54" s="1794"/>
      <c r="BQ54" s="1795"/>
      <c r="BR54" s="1794"/>
      <c r="BS54" s="1795"/>
      <c r="BT54" s="1794"/>
      <c r="BU54" s="1795"/>
      <c r="BV54" s="1794"/>
      <c r="BW54" s="1795"/>
      <c r="BX54" s="1794"/>
      <c r="BY54" s="1795"/>
      <c r="BZ54" s="1794"/>
      <c r="CA54" s="1795"/>
      <c r="CB54" s="1794"/>
      <c r="CC54" s="1795"/>
      <c r="CD54" s="1798"/>
      <c r="CE54" s="650"/>
      <c r="CF54" s="1797"/>
      <c r="CG54" s="1796"/>
      <c r="CH54" s="1795"/>
      <c r="CI54" s="1794"/>
      <c r="CJ54" s="1795"/>
      <c r="CK54" s="1794"/>
      <c r="CL54" s="1795"/>
      <c r="CM54" s="1794"/>
      <c r="CN54" s="1795"/>
      <c r="CO54" s="1794"/>
      <c r="CP54" s="1795"/>
      <c r="CQ54" s="1794"/>
      <c r="CR54" s="1795"/>
      <c r="CS54" s="1794"/>
      <c r="CT54" s="1795"/>
      <c r="CU54" s="1794"/>
      <c r="CV54" s="1795"/>
      <c r="CW54" s="1794"/>
      <c r="CX54" s="1795"/>
      <c r="CY54" s="1794"/>
      <c r="CZ54" s="1795"/>
      <c r="DA54" s="1794"/>
      <c r="DB54" s="1795"/>
      <c r="DC54" s="1794"/>
      <c r="DD54" s="1795"/>
      <c r="DE54" s="1794"/>
      <c r="DF54" s="1802">
        <f t="shared" si="10"/>
        <v>0</v>
      </c>
      <c r="DG54" s="1801" t="str">
        <f>IF(DF54=0,"",DF54/DF73)</f>
        <v/>
      </c>
      <c r="DH54" s="1791">
        <f t="shared" si="11"/>
        <v>0</v>
      </c>
      <c r="DI54" s="1800" t="str">
        <f>IF(DH54=0,"",DH54/DH75)</f>
        <v/>
      </c>
      <c r="DJ54" s="647"/>
      <c r="DK54" s="200">
        <v>0</v>
      </c>
      <c r="DL54" s="200">
        <v>0</v>
      </c>
      <c r="DM54" s="200">
        <v>0</v>
      </c>
      <c r="DN54" s="200">
        <v>0</v>
      </c>
      <c r="DO54" s="200">
        <v>0</v>
      </c>
      <c r="DP54" s="200">
        <v>0</v>
      </c>
      <c r="DQ54" s="200">
        <v>0</v>
      </c>
      <c r="DR54" s="200">
        <v>0</v>
      </c>
      <c r="DS54" s="200">
        <v>0</v>
      </c>
      <c r="DT54" s="200">
        <v>0</v>
      </c>
      <c r="DU54" s="200">
        <v>0</v>
      </c>
      <c r="DV54" s="200">
        <v>0</v>
      </c>
      <c r="DW54" s="1695"/>
    </row>
    <row r="55" spans="2:128" ht="15.95" customHeight="1">
      <c r="B55" s="1799" t="s">
        <v>131</v>
      </c>
      <c r="C55" s="1795"/>
      <c r="D55" s="1794"/>
      <c r="E55" s="1795"/>
      <c r="F55" s="1794"/>
      <c r="G55" s="1795"/>
      <c r="H55" s="1794"/>
      <c r="I55" s="1795"/>
      <c r="J55" s="1794"/>
      <c r="K55" s="1795"/>
      <c r="L55" s="1794"/>
      <c r="M55" s="1795"/>
      <c r="N55" s="1794"/>
      <c r="O55" s="1795"/>
      <c r="P55" s="1794"/>
      <c r="Q55" s="1795"/>
      <c r="R55" s="1794"/>
      <c r="S55" s="1795"/>
      <c r="T55" s="1794"/>
      <c r="U55" s="1795"/>
      <c r="V55" s="1794"/>
      <c r="W55" s="1795"/>
      <c r="X55" s="1794"/>
      <c r="Y55" s="1795"/>
      <c r="Z55" s="1794"/>
      <c r="AA55" s="1795"/>
      <c r="AB55" s="1798"/>
      <c r="AC55" s="648"/>
      <c r="AD55" s="1797"/>
      <c r="AE55" s="1794"/>
      <c r="AF55" s="1795"/>
      <c r="AG55" s="1794"/>
      <c r="AH55" s="1795"/>
      <c r="AI55" s="1794"/>
      <c r="AJ55" s="1795"/>
      <c r="AK55" s="1794"/>
      <c r="AL55" s="1795"/>
      <c r="AM55" s="1794"/>
      <c r="AN55" s="1795"/>
      <c r="AO55" s="1794"/>
      <c r="AP55" s="1795"/>
      <c r="AQ55" s="1794"/>
      <c r="AR55" s="1795"/>
      <c r="AS55" s="1794"/>
      <c r="AT55" s="1795"/>
      <c r="AU55" s="1794"/>
      <c r="AV55" s="1795"/>
      <c r="AW55" s="1794"/>
      <c r="AX55" s="1795"/>
      <c r="AY55" s="1794"/>
      <c r="AZ55" s="1795"/>
      <c r="BA55" s="1794"/>
      <c r="BB55" s="1795"/>
      <c r="BC55" s="1798"/>
      <c r="BD55" s="649"/>
      <c r="BE55" s="1797"/>
      <c r="BF55" s="1794"/>
      <c r="BG55" s="1795"/>
      <c r="BH55" s="1794"/>
      <c r="BI55" s="1795"/>
      <c r="BJ55" s="1794"/>
      <c r="BK55" s="1795"/>
      <c r="BL55" s="1794"/>
      <c r="BM55" s="1795"/>
      <c r="BN55" s="1794"/>
      <c r="BO55" s="1795"/>
      <c r="BP55" s="1794"/>
      <c r="BQ55" s="1795"/>
      <c r="BR55" s="1794"/>
      <c r="BS55" s="1795"/>
      <c r="BT55" s="1794"/>
      <c r="BU55" s="1795"/>
      <c r="BV55" s="1794"/>
      <c r="BW55" s="1795"/>
      <c r="BX55" s="1794"/>
      <c r="BY55" s="1795"/>
      <c r="BZ55" s="1794"/>
      <c r="CA55" s="1795"/>
      <c r="CB55" s="1794"/>
      <c r="CC55" s="1795"/>
      <c r="CD55" s="1798"/>
      <c r="CE55" s="650"/>
      <c r="CF55" s="1797"/>
      <c r="CG55" s="1796"/>
      <c r="CH55" s="1795"/>
      <c r="CI55" s="1794"/>
      <c r="CJ55" s="1795"/>
      <c r="CK55" s="1794"/>
      <c r="CL55" s="1795"/>
      <c r="CM55" s="1794"/>
      <c r="CN55" s="1795"/>
      <c r="CO55" s="1794"/>
      <c r="CP55" s="1795"/>
      <c r="CQ55" s="1794"/>
      <c r="CR55" s="1795"/>
      <c r="CS55" s="1794"/>
      <c r="CT55" s="1795"/>
      <c r="CU55" s="1794"/>
      <c r="CV55" s="1795"/>
      <c r="CW55" s="1794"/>
      <c r="CX55" s="1795"/>
      <c r="CY55" s="1794"/>
      <c r="CZ55" s="1795"/>
      <c r="DA55" s="1794"/>
      <c r="DB55" s="1795"/>
      <c r="DC55" s="1794"/>
      <c r="DD55" s="1795"/>
      <c r="DE55" s="1794"/>
      <c r="DF55" s="1802">
        <f t="shared" si="10"/>
        <v>0</v>
      </c>
      <c r="DG55" s="1801" t="str">
        <f>IF(DF55=0,"",DF55/DF73)</f>
        <v/>
      </c>
      <c r="DH55" s="1791">
        <f t="shared" si="11"/>
        <v>0</v>
      </c>
      <c r="DI55" s="1800" t="str">
        <f>IF(DH55=0,"",DH55/DH75)</f>
        <v/>
      </c>
      <c r="DJ55" s="647"/>
      <c r="DK55" s="200">
        <v>0</v>
      </c>
      <c r="DL55" s="200">
        <v>0</v>
      </c>
      <c r="DM55" s="200">
        <v>0</v>
      </c>
      <c r="DN55" s="200">
        <v>0</v>
      </c>
      <c r="DO55" s="200">
        <v>0</v>
      </c>
      <c r="DP55" s="200">
        <v>0</v>
      </c>
      <c r="DQ55" s="200">
        <v>0</v>
      </c>
      <c r="DR55" s="200">
        <v>0</v>
      </c>
      <c r="DS55" s="200">
        <v>0</v>
      </c>
      <c r="DT55" s="200">
        <v>0</v>
      </c>
      <c r="DU55" s="200">
        <v>0</v>
      </c>
      <c r="DV55" s="200">
        <v>0</v>
      </c>
      <c r="DW55" s="1695"/>
    </row>
    <row r="56" spans="2:128" ht="15.95" customHeight="1">
      <c r="B56" s="1799" t="s">
        <v>133</v>
      </c>
      <c r="C56" s="1795"/>
      <c r="D56" s="1794"/>
      <c r="E56" s="1795"/>
      <c r="F56" s="1794"/>
      <c r="G56" s="1795"/>
      <c r="H56" s="1794"/>
      <c r="I56" s="1795"/>
      <c r="J56" s="1794"/>
      <c r="K56" s="1795"/>
      <c r="L56" s="1794"/>
      <c r="M56" s="1795"/>
      <c r="N56" s="1794"/>
      <c r="O56" s="1795"/>
      <c r="P56" s="1794"/>
      <c r="Q56" s="1795"/>
      <c r="R56" s="1794"/>
      <c r="S56" s="1795"/>
      <c r="T56" s="1794"/>
      <c r="U56" s="1795"/>
      <c r="V56" s="1794"/>
      <c r="W56" s="1795"/>
      <c r="X56" s="1794"/>
      <c r="Y56" s="1795"/>
      <c r="Z56" s="1794"/>
      <c r="AA56" s="1795"/>
      <c r="AB56" s="1798"/>
      <c r="AC56" s="648"/>
      <c r="AD56" s="1797"/>
      <c r="AE56" s="1794"/>
      <c r="AF56" s="1795"/>
      <c r="AG56" s="1794"/>
      <c r="AH56" s="1795"/>
      <c r="AI56" s="1794"/>
      <c r="AJ56" s="1795"/>
      <c r="AK56" s="1794"/>
      <c r="AL56" s="1795"/>
      <c r="AM56" s="1794"/>
      <c r="AN56" s="1795"/>
      <c r="AO56" s="1794"/>
      <c r="AP56" s="1795"/>
      <c r="AQ56" s="1794"/>
      <c r="AR56" s="1795"/>
      <c r="AS56" s="1794"/>
      <c r="AT56" s="1795"/>
      <c r="AU56" s="1794"/>
      <c r="AV56" s="1795"/>
      <c r="AW56" s="1794"/>
      <c r="AX56" s="1795"/>
      <c r="AY56" s="1794"/>
      <c r="AZ56" s="1795"/>
      <c r="BA56" s="1794"/>
      <c r="BB56" s="1795"/>
      <c r="BC56" s="1798"/>
      <c r="BD56" s="649"/>
      <c r="BE56" s="1797"/>
      <c r="BF56" s="1794"/>
      <c r="BG56" s="1795"/>
      <c r="BH56" s="1794"/>
      <c r="BI56" s="1795"/>
      <c r="BJ56" s="1794"/>
      <c r="BK56" s="1795"/>
      <c r="BL56" s="1794"/>
      <c r="BM56" s="1795"/>
      <c r="BN56" s="1794"/>
      <c r="BO56" s="1795"/>
      <c r="BP56" s="1794"/>
      <c r="BQ56" s="1795"/>
      <c r="BR56" s="1794"/>
      <c r="BS56" s="1795"/>
      <c r="BT56" s="1794"/>
      <c r="BU56" s="1795"/>
      <c r="BV56" s="1794"/>
      <c r="BW56" s="1795"/>
      <c r="BX56" s="1794"/>
      <c r="BY56" s="1795"/>
      <c r="BZ56" s="1794"/>
      <c r="CA56" s="1795"/>
      <c r="CB56" s="1794"/>
      <c r="CC56" s="1795"/>
      <c r="CD56" s="1798"/>
      <c r="CE56" s="650"/>
      <c r="CF56" s="1797"/>
      <c r="CG56" s="1796"/>
      <c r="CH56" s="1795"/>
      <c r="CI56" s="1794"/>
      <c r="CJ56" s="1795"/>
      <c r="CK56" s="1794"/>
      <c r="CL56" s="1795"/>
      <c r="CM56" s="1794"/>
      <c r="CN56" s="1795"/>
      <c r="CO56" s="1794"/>
      <c r="CP56" s="1795"/>
      <c r="CQ56" s="1794"/>
      <c r="CR56" s="1795"/>
      <c r="CS56" s="1794"/>
      <c r="CT56" s="1795"/>
      <c r="CU56" s="1794"/>
      <c r="CV56" s="1795"/>
      <c r="CW56" s="1794"/>
      <c r="CX56" s="1795"/>
      <c r="CY56" s="1794"/>
      <c r="CZ56" s="1795"/>
      <c r="DA56" s="1794"/>
      <c r="DB56" s="1795"/>
      <c r="DC56" s="1794"/>
      <c r="DD56" s="1795"/>
      <c r="DE56" s="1794"/>
      <c r="DF56" s="1802">
        <f t="shared" si="10"/>
        <v>0</v>
      </c>
      <c r="DG56" s="1801" t="str">
        <f>IF(DF56=0,"",DF56/DF73)</f>
        <v/>
      </c>
      <c r="DH56" s="1791">
        <f t="shared" si="11"/>
        <v>0</v>
      </c>
      <c r="DI56" s="1800" t="str">
        <f>IF(DH56=0,"",DH56/DH75)</f>
        <v/>
      </c>
      <c r="DJ56" s="647"/>
      <c r="DK56" s="200">
        <v>0</v>
      </c>
      <c r="DL56" s="200">
        <v>0</v>
      </c>
      <c r="DM56" s="200">
        <v>0</v>
      </c>
      <c r="DN56" s="200">
        <v>0</v>
      </c>
      <c r="DO56" s="200">
        <v>0</v>
      </c>
      <c r="DP56" s="200">
        <v>0</v>
      </c>
      <c r="DQ56" s="200">
        <v>0</v>
      </c>
      <c r="DR56" s="200">
        <v>0</v>
      </c>
      <c r="DS56" s="200">
        <v>0</v>
      </c>
      <c r="DT56" s="200">
        <v>0</v>
      </c>
      <c r="DU56" s="200">
        <v>0</v>
      </c>
      <c r="DV56" s="200">
        <v>0</v>
      </c>
      <c r="DW56" s="1695"/>
      <c r="DX56" s="200">
        <v>0</v>
      </c>
    </row>
    <row r="57" spans="2:128" ht="15.95" customHeight="1">
      <c r="B57" s="1799" t="s">
        <v>135</v>
      </c>
      <c r="C57" s="1795"/>
      <c r="D57" s="1794"/>
      <c r="E57" s="1795"/>
      <c r="F57" s="1794"/>
      <c r="G57" s="1795"/>
      <c r="H57" s="1794"/>
      <c r="I57" s="1795"/>
      <c r="J57" s="1794"/>
      <c r="K57" s="1795"/>
      <c r="L57" s="1794"/>
      <c r="M57" s="1795"/>
      <c r="N57" s="1794"/>
      <c r="O57" s="1795"/>
      <c r="P57" s="1794"/>
      <c r="Q57" s="1795"/>
      <c r="R57" s="1794"/>
      <c r="S57" s="1795"/>
      <c r="T57" s="1794"/>
      <c r="U57" s="1795"/>
      <c r="V57" s="1794"/>
      <c r="W57" s="1795"/>
      <c r="X57" s="1794"/>
      <c r="Y57" s="1795"/>
      <c r="Z57" s="1794"/>
      <c r="AA57" s="1795"/>
      <c r="AB57" s="1798"/>
      <c r="AC57" s="648"/>
      <c r="AD57" s="1797"/>
      <c r="AE57" s="1794"/>
      <c r="AF57" s="1795"/>
      <c r="AG57" s="1794"/>
      <c r="AH57" s="1795"/>
      <c r="AI57" s="1794"/>
      <c r="AJ57" s="1795"/>
      <c r="AK57" s="1794"/>
      <c r="AL57" s="1795"/>
      <c r="AM57" s="1794"/>
      <c r="AN57" s="1795"/>
      <c r="AO57" s="1794"/>
      <c r="AP57" s="1795"/>
      <c r="AQ57" s="1794"/>
      <c r="AR57" s="1795"/>
      <c r="AS57" s="1794"/>
      <c r="AT57" s="1795"/>
      <c r="AU57" s="1794"/>
      <c r="AV57" s="1795"/>
      <c r="AW57" s="1794"/>
      <c r="AX57" s="1795"/>
      <c r="AY57" s="1794"/>
      <c r="AZ57" s="1795"/>
      <c r="BA57" s="1794"/>
      <c r="BB57" s="1795"/>
      <c r="BC57" s="1798"/>
      <c r="BD57" s="649"/>
      <c r="BE57" s="1797"/>
      <c r="BF57" s="1794"/>
      <c r="BG57" s="1795"/>
      <c r="BH57" s="1794"/>
      <c r="BI57" s="1795"/>
      <c r="BJ57" s="1794"/>
      <c r="BK57" s="1795"/>
      <c r="BL57" s="1794"/>
      <c r="BM57" s="1795"/>
      <c r="BN57" s="1794"/>
      <c r="BO57" s="1795"/>
      <c r="BP57" s="1794"/>
      <c r="BQ57" s="1795"/>
      <c r="BR57" s="1794"/>
      <c r="BS57" s="1795"/>
      <c r="BT57" s="1794"/>
      <c r="BU57" s="1795"/>
      <c r="BV57" s="1794"/>
      <c r="BW57" s="1795"/>
      <c r="BX57" s="1794"/>
      <c r="BY57" s="1795"/>
      <c r="BZ57" s="1794"/>
      <c r="CA57" s="1795"/>
      <c r="CB57" s="1794"/>
      <c r="CC57" s="1795"/>
      <c r="CD57" s="1798"/>
      <c r="CE57" s="650"/>
      <c r="CF57" s="1797"/>
      <c r="CG57" s="1796"/>
      <c r="CH57" s="1795"/>
      <c r="CI57" s="1794"/>
      <c r="CJ57" s="1795"/>
      <c r="CK57" s="1794"/>
      <c r="CL57" s="1795"/>
      <c r="CM57" s="1794"/>
      <c r="CN57" s="1795"/>
      <c r="CO57" s="1794"/>
      <c r="CP57" s="1795"/>
      <c r="CQ57" s="1794"/>
      <c r="CR57" s="1795"/>
      <c r="CS57" s="1794"/>
      <c r="CT57" s="1795"/>
      <c r="CU57" s="1794"/>
      <c r="CV57" s="1795"/>
      <c r="CW57" s="1794"/>
      <c r="CX57" s="1795"/>
      <c r="CY57" s="1794"/>
      <c r="CZ57" s="1795"/>
      <c r="DA57" s="1794"/>
      <c r="DB57" s="1795"/>
      <c r="DC57" s="1794"/>
      <c r="DD57" s="1795"/>
      <c r="DE57" s="1794"/>
      <c r="DF57" s="1802">
        <f t="shared" si="10"/>
        <v>0</v>
      </c>
      <c r="DG57" s="1801" t="str">
        <f>IF(DF57=0,"",DF57/DF73)</f>
        <v/>
      </c>
      <c r="DH57" s="1791">
        <f t="shared" si="11"/>
        <v>0</v>
      </c>
      <c r="DI57" s="1800" t="str">
        <f>IF(DH57=0,"",DH57/DH75)</f>
        <v/>
      </c>
      <c r="DJ57" s="647"/>
      <c r="DK57" s="200">
        <v>0</v>
      </c>
      <c r="DL57" s="200">
        <v>0</v>
      </c>
      <c r="DM57" s="200">
        <v>0</v>
      </c>
      <c r="DN57" s="200">
        <v>0</v>
      </c>
      <c r="DO57" s="200">
        <v>0</v>
      </c>
      <c r="DP57" s="200">
        <v>0</v>
      </c>
      <c r="DQ57" s="200">
        <v>0</v>
      </c>
      <c r="DR57" s="200">
        <v>0</v>
      </c>
      <c r="DS57" s="200">
        <v>0</v>
      </c>
      <c r="DT57" s="200">
        <v>0</v>
      </c>
      <c r="DU57" s="200">
        <v>0</v>
      </c>
      <c r="DV57" s="200">
        <v>0</v>
      </c>
      <c r="DW57" s="1695"/>
      <c r="DX57" s="200"/>
    </row>
    <row r="58" spans="2:128" ht="15.95" customHeight="1">
      <c r="B58" s="1799" t="s">
        <v>138</v>
      </c>
      <c r="C58" s="1795"/>
      <c r="D58" s="1794"/>
      <c r="E58" s="1795"/>
      <c r="F58" s="1794"/>
      <c r="G58" s="1795"/>
      <c r="H58" s="1794"/>
      <c r="I58" s="1795"/>
      <c r="J58" s="1794"/>
      <c r="K58" s="1795"/>
      <c r="L58" s="1794"/>
      <c r="M58" s="1795"/>
      <c r="N58" s="1794"/>
      <c r="O58" s="1795"/>
      <c r="P58" s="1794"/>
      <c r="Q58" s="1795"/>
      <c r="R58" s="1794"/>
      <c r="S58" s="1795"/>
      <c r="T58" s="1794"/>
      <c r="U58" s="1795"/>
      <c r="V58" s="1794"/>
      <c r="W58" s="1795"/>
      <c r="X58" s="1794"/>
      <c r="Y58" s="1795"/>
      <c r="Z58" s="1794"/>
      <c r="AA58" s="1795"/>
      <c r="AB58" s="1798"/>
      <c r="AC58" s="648"/>
      <c r="AD58" s="1797"/>
      <c r="AE58" s="1794"/>
      <c r="AF58" s="1795"/>
      <c r="AG58" s="1794"/>
      <c r="AH58" s="1795"/>
      <c r="AI58" s="1794"/>
      <c r="AJ58" s="1795"/>
      <c r="AK58" s="1794"/>
      <c r="AL58" s="1795"/>
      <c r="AM58" s="1794"/>
      <c r="AN58" s="1795"/>
      <c r="AO58" s="1794"/>
      <c r="AP58" s="1795"/>
      <c r="AQ58" s="1794"/>
      <c r="AR58" s="1795"/>
      <c r="AS58" s="1794"/>
      <c r="AT58" s="1795"/>
      <c r="AU58" s="1794"/>
      <c r="AV58" s="1795"/>
      <c r="AW58" s="1794"/>
      <c r="AX58" s="1795"/>
      <c r="AY58" s="1794"/>
      <c r="AZ58" s="1795"/>
      <c r="BA58" s="1794"/>
      <c r="BB58" s="1795"/>
      <c r="BC58" s="1798"/>
      <c r="BD58" s="649"/>
      <c r="BE58" s="1797"/>
      <c r="BF58" s="1794"/>
      <c r="BG58" s="1795"/>
      <c r="BH58" s="1794"/>
      <c r="BI58" s="1795"/>
      <c r="BJ58" s="1794"/>
      <c r="BK58" s="1795"/>
      <c r="BL58" s="1794"/>
      <c r="BM58" s="1795"/>
      <c r="BN58" s="1794"/>
      <c r="BO58" s="1795"/>
      <c r="BP58" s="1794"/>
      <c r="BQ58" s="1795"/>
      <c r="BR58" s="1794"/>
      <c r="BS58" s="1795"/>
      <c r="BT58" s="1794"/>
      <c r="BU58" s="1795"/>
      <c r="BV58" s="1794"/>
      <c r="BW58" s="1795"/>
      <c r="BX58" s="1794"/>
      <c r="BY58" s="1795"/>
      <c r="BZ58" s="1794"/>
      <c r="CA58" s="1795"/>
      <c r="CB58" s="1794"/>
      <c r="CC58" s="1795"/>
      <c r="CD58" s="1798"/>
      <c r="CE58" s="650"/>
      <c r="CF58" s="1797"/>
      <c r="CG58" s="1796"/>
      <c r="CH58" s="1795"/>
      <c r="CI58" s="1794"/>
      <c r="CJ58" s="1795"/>
      <c r="CK58" s="1794"/>
      <c r="CL58" s="1795"/>
      <c r="CM58" s="1794"/>
      <c r="CN58" s="1795"/>
      <c r="CO58" s="1794"/>
      <c r="CP58" s="1795"/>
      <c r="CQ58" s="1794"/>
      <c r="CR58" s="1795"/>
      <c r="CS58" s="1794"/>
      <c r="CT58" s="1795"/>
      <c r="CU58" s="1794"/>
      <c r="CV58" s="1795"/>
      <c r="CW58" s="1794"/>
      <c r="CX58" s="1795"/>
      <c r="CY58" s="1794"/>
      <c r="CZ58" s="1795"/>
      <c r="DA58" s="1794"/>
      <c r="DB58" s="1795"/>
      <c r="DC58" s="1794"/>
      <c r="DD58" s="1795"/>
      <c r="DE58" s="1794"/>
      <c r="DF58" s="1802">
        <f t="shared" si="10"/>
        <v>0</v>
      </c>
      <c r="DG58" s="1801" t="str">
        <f>IF(DF58=0,"",DF58/DF73)</f>
        <v/>
      </c>
      <c r="DH58" s="1791">
        <f t="shared" si="11"/>
        <v>0</v>
      </c>
      <c r="DI58" s="1800" t="str">
        <f>IF(DH58=0,"",DH58/DH75)</f>
        <v/>
      </c>
      <c r="DJ58" s="647"/>
      <c r="DK58" s="200">
        <v>0</v>
      </c>
      <c r="DL58" s="200">
        <v>0</v>
      </c>
      <c r="DM58" s="200">
        <v>0</v>
      </c>
      <c r="DN58" s="200">
        <v>0</v>
      </c>
      <c r="DO58" s="200">
        <v>0</v>
      </c>
      <c r="DP58" s="200">
        <v>0</v>
      </c>
      <c r="DQ58" s="200">
        <v>0</v>
      </c>
      <c r="DR58" s="200">
        <v>0</v>
      </c>
      <c r="DS58" s="200">
        <v>0</v>
      </c>
      <c r="DT58" s="200">
        <v>0</v>
      </c>
      <c r="DU58" s="200">
        <v>0</v>
      </c>
      <c r="DV58" s="200">
        <v>0</v>
      </c>
      <c r="DW58" s="1695"/>
    </row>
    <row r="59" spans="2:128" ht="15.95" customHeight="1">
      <c r="B59" s="1799" t="s">
        <v>143</v>
      </c>
      <c r="C59" s="1795">
        <v>2</v>
      </c>
      <c r="D59" s="1794"/>
      <c r="E59" s="1795"/>
      <c r="F59" s="1794"/>
      <c r="G59" s="1795"/>
      <c r="H59" s="1794"/>
      <c r="I59" s="1795"/>
      <c r="J59" s="1794"/>
      <c r="K59" s="1795"/>
      <c r="L59" s="1794"/>
      <c r="M59" s="1795"/>
      <c r="N59" s="1794"/>
      <c r="O59" s="1795"/>
      <c r="P59" s="1794"/>
      <c r="Q59" s="1795"/>
      <c r="R59" s="1794"/>
      <c r="S59" s="1795"/>
      <c r="T59" s="1794"/>
      <c r="U59" s="1795"/>
      <c r="V59" s="1794"/>
      <c r="W59" s="1795"/>
      <c r="X59" s="1794"/>
      <c r="Y59" s="1795"/>
      <c r="Z59" s="1794"/>
      <c r="AA59" s="1795"/>
      <c r="AB59" s="1798"/>
      <c r="AC59" s="648"/>
      <c r="AD59" s="1797"/>
      <c r="AE59" s="1794"/>
      <c r="AF59" s="1795"/>
      <c r="AG59" s="1794"/>
      <c r="AH59" s="1795"/>
      <c r="AI59" s="1794"/>
      <c r="AJ59" s="1795"/>
      <c r="AK59" s="1794"/>
      <c r="AL59" s="1795"/>
      <c r="AM59" s="1794"/>
      <c r="AN59" s="1795"/>
      <c r="AO59" s="1794"/>
      <c r="AP59" s="1795"/>
      <c r="AQ59" s="1794"/>
      <c r="AR59" s="1795"/>
      <c r="AS59" s="1794"/>
      <c r="AT59" s="1795"/>
      <c r="AU59" s="1794"/>
      <c r="AV59" s="1795"/>
      <c r="AW59" s="1794"/>
      <c r="AX59" s="1795"/>
      <c r="AY59" s="1794"/>
      <c r="AZ59" s="1795"/>
      <c r="BA59" s="1794"/>
      <c r="BB59" s="1795"/>
      <c r="BC59" s="1798"/>
      <c r="BD59" s="649"/>
      <c r="BE59" s="1797"/>
      <c r="BF59" s="1794"/>
      <c r="BG59" s="1795"/>
      <c r="BH59" s="1794"/>
      <c r="BI59" s="1795"/>
      <c r="BJ59" s="1794"/>
      <c r="BK59" s="1795"/>
      <c r="BL59" s="1794"/>
      <c r="BM59" s="1795"/>
      <c r="BN59" s="1794"/>
      <c r="BO59" s="1795"/>
      <c r="BP59" s="1794"/>
      <c r="BQ59" s="1795"/>
      <c r="BR59" s="1794"/>
      <c r="BS59" s="1795"/>
      <c r="BT59" s="1794"/>
      <c r="BU59" s="1795"/>
      <c r="BV59" s="1794"/>
      <c r="BW59" s="1795"/>
      <c r="BX59" s="1794"/>
      <c r="BY59" s="1795"/>
      <c r="BZ59" s="1794"/>
      <c r="CA59" s="1795"/>
      <c r="CB59" s="1794"/>
      <c r="CC59" s="1795"/>
      <c r="CD59" s="1798"/>
      <c r="CE59" s="650"/>
      <c r="CF59" s="1797"/>
      <c r="CG59" s="1796"/>
      <c r="CH59" s="1795"/>
      <c r="CI59" s="1794"/>
      <c r="CJ59" s="1795"/>
      <c r="CK59" s="1794"/>
      <c r="CL59" s="1795"/>
      <c r="CM59" s="1794"/>
      <c r="CN59" s="1795"/>
      <c r="CO59" s="1794"/>
      <c r="CP59" s="1795"/>
      <c r="CQ59" s="1794"/>
      <c r="CR59" s="1795"/>
      <c r="CS59" s="1794"/>
      <c r="CT59" s="1795"/>
      <c r="CU59" s="1794"/>
      <c r="CV59" s="1795"/>
      <c r="CW59" s="1794"/>
      <c r="CX59" s="1795"/>
      <c r="CY59" s="1794"/>
      <c r="CZ59" s="1795"/>
      <c r="DA59" s="1794"/>
      <c r="DB59" s="1795"/>
      <c r="DC59" s="1794"/>
      <c r="DD59" s="1795"/>
      <c r="DE59" s="1794"/>
      <c r="DF59" s="1802">
        <f t="shared" si="10"/>
        <v>1</v>
      </c>
      <c r="DG59" s="1801">
        <f>IF(DF59=0,"",DF59/DF73)</f>
        <v>9.0909090909090912E-2</v>
      </c>
      <c r="DH59" s="1791">
        <f t="shared" si="11"/>
        <v>2</v>
      </c>
      <c r="DI59" s="1800">
        <f>IF(DH59=0,"",DH59/DH75)</f>
        <v>0.2857142857142857</v>
      </c>
      <c r="DJ59" s="647"/>
      <c r="DK59" s="200">
        <v>0</v>
      </c>
      <c r="DL59" s="200">
        <v>0</v>
      </c>
      <c r="DM59" s="200">
        <v>0</v>
      </c>
      <c r="DN59" s="200">
        <v>0</v>
      </c>
      <c r="DO59" s="200">
        <v>0</v>
      </c>
      <c r="DP59" s="200">
        <v>0</v>
      </c>
      <c r="DQ59" s="200">
        <v>0</v>
      </c>
      <c r="DR59" s="200">
        <v>0</v>
      </c>
      <c r="DS59" s="200">
        <v>0</v>
      </c>
      <c r="DT59" s="200">
        <v>0</v>
      </c>
      <c r="DU59" s="200">
        <v>0</v>
      </c>
      <c r="DV59" s="200">
        <v>0</v>
      </c>
      <c r="DW59" s="1695"/>
    </row>
    <row r="60" spans="2:128" ht="15.95" customHeight="1">
      <c r="B60" s="1799" t="s">
        <v>146</v>
      </c>
      <c r="C60" s="1795"/>
      <c r="D60" s="1794"/>
      <c r="E60" s="1795"/>
      <c r="F60" s="1794"/>
      <c r="G60" s="1795"/>
      <c r="H60" s="1794"/>
      <c r="I60" s="1795"/>
      <c r="J60" s="1794"/>
      <c r="K60" s="1795"/>
      <c r="L60" s="1794"/>
      <c r="M60" s="1795"/>
      <c r="N60" s="1794"/>
      <c r="O60" s="1795"/>
      <c r="P60" s="1794"/>
      <c r="Q60" s="1795"/>
      <c r="R60" s="1794"/>
      <c r="S60" s="1795"/>
      <c r="T60" s="1794"/>
      <c r="U60" s="1795"/>
      <c r="V60" s="1794"/>
      <c r="W60" s="1795"/>
      <c r="X60" s="1794"/>
      <c r="Y60" s="1795"/>
      <c r="Z60" s="1794"/>
      <c r="AA60" s="1795"/>
      <c r="AB60" s="1798"/>
      <c r="AC60" s="648"/>
      <c r="AD60" s="1797"/>
      <c r="AE60" s="1794"/>
      <c r="AF60" s="1795"/>
      <c r="AG60" s="1794"/>
      <c r="AH60" s="1795"/>
      <c r="AI60" s="1794"/>
      <c r="AJ60" s="1795"/>
      <c r="AK60" s="1794"/>
      <c r="AL60" s="1795"/>
      <c r="AM60" s="1794"/>
      <c r="AN60" s="1795"/>
      <c r="AO60" s="1794"/>
      <c r="AP60" s="1795"/>
      <c r="AQ60" s="1794"/>
      <c r="AR60" s="1795"/>
      <c r="AS60" s="1794"/>
      <c r="AT60" s="1795"/>
      <c r="AU60" s="1794"/>
      <c r="AV60" s="1795"/>
      <c r="AW60" s="1794"/>
      <c r="AX60" s="1795"/>
      <c r="AY60" s="1794"/>
      <c r="AZ60" s="1795"/>
      <c r="BA60" s="1794"/>
      <c r="BB60" s="1795"/>
      <c r="BC60" s="1798"/>
      <c r="BD60" s="649"/>
      <c r="BE60" s="1797"/>
      <c r="BF60" s="1794"/>
      <c r="BG60" s="1795"/>
      <c r="BH60" s="1794"/>
      <c r="BI60" s="1795"/>
      <c r="BJ60" s="1794"/>
      <c r="BK60" s="1795"/>
      <c r="BL60" s="1794"/>
      <c r="BM60" s="1795"/>
      <c r="BN60" s="1794"/>
      <c r="BO60" s="1795"/>
      <c r="BP60" s="1794"/>
      <c r="BQ60" s="1795"/>
      <c r="BR60" s="1794"/>
      <c r="BS60" s="1795"/>
      <c r="BT60" s="1794"/>
      <c r="BU60" s="1795"/>
      <c r="BV60" s="1794"/>
      <c r="BW60" s="1795"/>
      <c r="BX60" s="1794"/>
      <c r="BY60" s="1795"/>
      <c r="BZ60" s="1794"/>
      <c r="CA60" s="1795"/>
      <c r="CB60" s="1794"/>
      <c r="CC60" s="1795"/>
      <c r="CD60" s="1798"/>
      <c r="CE60" s="650"/>
      <c r="CF60" s="1797"/>
      <c r="CG60" s="1796"/>
      <c r="CH60" s="1795"/>
      <c r="CI60" s="1794"/>
      <c r="CJ60" s="1795"/>
      <c r="CK60" s="1794"/>
      <c r="CL60" s="1795"/>
      <c r="CM60" s="1794"/>
      <c r="CN60" s="1795"/>
      <c r="CO60" s="1794"/>
      <c r="CP60" s="1795"/>
      <c r="CQ60" s="1794"/>
      <c r="CR60" s="1795"/>
      <c r="CS60" s="1794"/>
      <c r="CT60" s="1795"/>
      <c r="CU60" s="1794"/>
      <c r="CV60" s="1795"/>
      <c r="CW60" s="1794"/>
      <c r="CX60" s="1795"/>
      <c r="CY60" s="1794"/>
      <c r="CZ60" s="1795"/>
      <c r="DA60" s="1794"/>
      <c r="DB60" s="1795"/>
      <c r="DC60" s="1794"/>
      <c r="DD60" s="1795"/>
      <c r="DE60" s="1794"/>
      <c r="DF60" s="1802">
        <f t="shared" si="10"/>
        <v>0</v>
      </c>
      <c r="DG60" s="1801" t="str">
        <f>IF(DF60=0,"",DF60/DF73)</f>
        <v/>
      </c>
      <c r="DH60" s="1791">
        <f t="shared" si="11"/>
        <v>0</v>
      </c>
      <c r="DI60" s="1800" t="str">
        <f>IF(DH60=0,"",DH60/DH75)</f>
        <v/>
      </c>
      <c r="DJ60" s="647"/>
      <c r="DK60" s="200">
        <v>0</v>
      </c>
      <c r="DL60" s="200">
        <v>0</v>
      </c>
      <c r="DM60" s="200">
        <v>0</v>
      </c>
      <c r="DN60" s="200">
        <v>0</v>
      </c>
      <c r="DO60" s="200">
        <v>0</v>
      </c>
      <c r="DP60" s="200">
        <v>0</v>
      </c>
      <c r="DQ60" s="200">
        <v>0</v>
      </c>
      <c r="DR60" s="200">
        <v>0</v>
      </c>
      <c r="DS60" s="200">
        <v>0</v>
      </c>
      <c r="DT60" s="200">
        <v>0</v>
      </c>
      <c r="DU60" s="200">
        <v>0</v>
      </c>
      <c r="DV60" s="200">
        <v>0</v>
      </c>
      <c r="DW60" s="1695"/>
    </row>
    <row r="61" spans="2:128" ht="15.95" customHeight="1">
      <c r="B61" s="1799" t="s">
        <v>148</v>
      </c>
      <c r="C61" s="1795"/>
      <c r="D61" s="1794"/>
      <c r="E61" s="1795"/>
      <c r="F61" s="1794"/>
      <c r="G61" s="1795"/>
      <c r="H61" s="1794"/>
      <c r="I61" s="1795"/>
      <c r="J61" s="1794"/>
      <c r="K61" s="1795"/>
      <c r="L61" s="1794"/>
      <c r="M61" s="1795"/>
      <c r="N61" s="1794"/>
      <c r="O61" s="1795"/>
      <c r="P61" s="1794"/>
      <c r="Q61" s="1795"/>
      <c r="R61" s="1794"/>
      <c r="S61" s="1795"/>
      <c r="T61" s="1794"/>
      <c r="U61" s="1795"/>
      <c r="V61" s="1794"/>
      <c r="W61" s="1795"/>
      <c r="X61" s="1794"/>
      <c r="Y61" s="1795"/>
      <c r="Z61" s="1794"/>
      <c r="AA61" s="1795"/>
      <c r="AB61" s="1798"/>
      <c r="AC61" s="648"/>
      <c r="AD61" s="1797"/>
      <c r="AE61" s="1794"/>
      <c r="AF61" s="1795"/>
      <c r="AG61" s="1794"/>
      <c r="AH61" s="1795"/>
      <c r="AI61" s="1794"/>
      <c r="AJ61" s="1795"/>
      <c r="AK61" s="1794"/>
      <c r="AL61" s="1795"/>
      <c r="AM61" s="1794"/>
      <c r="AN61" s="1795"/>
      <c r="AO61" s="1794"/>
      <c r="AP61" s="1795"/>
      <c r="AQ61" s="1794"/>
      <c r="AR61" s="1795"/>
      <c r="AS61" s="1794"/>
      <c r="AT61" s="1795"/>
      <c r="AU61" s="1794"/>
      <c r="AV61" s="1795"/>
      <c r="AW61" s="1794"/>
      <c r="AX61" s="1795"/>
      <c r="AY61" s="1794"/>
      <c r="AZ61" s="1795"/>
      <c r="BA61" s="1794"/>
      <c r="BB61" s="1795"/>
      <c r="BC61" s="1798"/>
      <c r="BD61" s="649"/>
      <c r="BE61" s="1797"/>
      <c r="BF61" s="1794"/>
      <c r="BG61" s="1795"/>
      <c r="BH61" s="1794"/>
      <c r="BI61" s="1795"/>
      <c r="BJ61" s="1794"/>
      <c r="BK61" s="1795"/>
      <c r="BL61" s="1794"/>
      <c r="BM61" s="1795"/>
      <c r="BN61" s="1794"/>
      <c r="BO61" s="1795"/>
      <c r="BP61" s="1794"/>
      <c r="BQ61" s="1795"/>
      <c r="BR61" s="1794"/>
      <c r="BS61" s="1795"/>
      <c r="BT61" s="1794"/>
      <c r="BU61" s="1795"/>
      <c r="BV61" s="1794"/>
      <c r="BW61" s="1795"/>
      <c r="BX61" s="1794"/>
      <c r="BY61" s="1795"/>
      <c r="BZ61" s="1794"/>
      <c r="CA61" s="1795"/>
      <c r="CB61" s="1794"/>
      <c r="CC61" s="1795"/>
      <c r="CD61" s="1798"/>
      <c r="CE61" s="650"/>
      <c r="CF61" s="1797"/>
      <c r="CG61" s="1796"/>
      <c r="CH61" s="1795"/>
      <c r="CI61" s="1794"/>
      <c r="CJ61" s="1795"/>
      <c r="CK61" s="1794"/>
      <c r="CL61" s="1795"/>
      <c r="CM61" s="1794"/>
      <c r="CN61" s="1795"/>
      <c r="CO61" s="1794"/>
      <c r="CP61" s="1795"/>
      <c r="CQ61" s="1794"/>
      <c r="CR61" s="1795"/>
      <c r="CS61" s="1794"/>
      <c r="CT61" s="1795"/>
      <c r="CU61" s="1794"/>
      <c r="CV61" s="1795"/>
      <c r="CW61" s="1794"/>
      <c r="CX61" s="1795"/>
      <c r="CY61" s="1794"/>
      <c r="CZ61" s="1795"/>
      <c r="DA61" s="1794"/>
      <c r="DB61" s="1795"/>
      <c r="DC61" s="1794"/>
      <c r="DD61" s="1795"/>
      <c r="DE61" s="1794"/>
      <c r="DF61" s="1802">
        <f t="shared" si="10"/>
        <v>0</v>
      </c>
      <c r="DG61" s="1801" t="str">
        <f>IF(DF61=0,"",DF61/DF73)</f>
        <v/>
      </c>
      <c r="DH61" s="1791">
        <f t="shared" si="11"/>
        <v>0</v>
      </c>
      <c r="DI61" s="1800" t="str">
        <f>IF(DH61=0,"",DH61/DH75)</f>
        <v/>
      </c>
      <c r="DJ61" s="647"/>
      <c r="DK61" s="200">
        <v>0</v>
      </c>
      <c r="DL61" s="200">
        <v>0</v>
      </c>
      <c r="DM61" s="200">
        <v>0</v>
      </c>
      <c r="DN61" s="200">
        <v>0</v>
      </c>
      <c r="DO61" s="200">
        <v>0</v>
      </c>
      <c r="DP61" s="200">
        <v>0</v>
      </c>
      <c r="DQ61" s="200">
        <v>0</v>
      </c>
      <c r="DR61" s="200">
        <v>0</v>
      </c>
      <c r="DS61" s="200">
        <v>0</v>
      </c>
      <c r="DT61" s="200">
        <v>0</v>
      </c>
      <c r="DU61" s="200">
        <v>0</v>
      </c>
      <c r="DV61" s="200">
        <v>0</v>
      </c>
      <c r="DW61" s="1695"/>
    </row>
    <row r="62" spans="2:128" ht="15.95" customHeight="1">
      <c r="B62" s="1799" t="s">
        <v>152</v>
      </c>
      <c r="C62" s="1795"/>
      <c r="D62" s="1794"/>
      <c r="E62" s="1795"/>
      <c r="F62" s="1794"/>
      <c r="G62" s="1795"/>
      <c r="H62" s="1794"/>
      <c r="I62" s="1795"/>
      <c r="J62" s="1794"/>
      <c r="K62" s="1795"/>
      <c r="L62" s="1794"/>
      <c r="M62" s="1795"/>
      <c r="N62" s="1794"/>
      <c r="O62" s="1795"/>
      <c r="P62" s="1794"/>
      <c r="Q62" s="1795"/>
      <c r="R62" s="1794"/>
      <c r="S62" s="1795"/>
      <c r="T62" s="1794"/>
      <c r="U62" s="1795"/>
      <c r="V62" s="1794"/>
      <c r="W62" s="1795"/>
      <c r="X62" s="1794"/>
      <c r="Y62" s="1795"/>
      <c r="Z62" s="1794"/>
      <c r="AA62" s="1795"/>
      <c r="AB62" s="1798"/>
      <c r="AC62" s="648"/>
      <c r="AD62" s="1797"/>
      <c r="AE62" s="1794"/>
      <c r="AF62" s="1795"/>
      <c r="AG62" s="1794"/>
      <c r="AH62" s="1795"/>
      <c r="AI62" s="1794"/>
      <c r="AJ62" s="1795"/>
      <c r="AK62" s="1794"/>
      <c r="AL62" s="1795"/>
      <c r="AM62" s="1794"/>
      <c r="AN62" s="1795"/>
      <c r="AO62" s="1794"/>
      <c r="AP62" s="1795"/>
      <c r="AQ62" s="1794"/>
      <c r="AR62" s="1795"/>
      <c r="AS62" s="1794"/>
      <c r="AT62" s="1795"/>
      <c r="AU62" s="1794"/>
      <c r="AV62" s="1795"/>
      <c r="AW62" s="1794"/>
      <c r="AX62" s="1795"/>
      <c r="AY62" s="1794"/>
      <c r="AZ62" s="1795"/>
      <c r="BA62" s="1794"/>
      <c r="BB62" s="1795"/>
      <c r="BC62" s="1798"/>
      <c r="BD62" s="649"/>
      <c r="BE62" s="1797"/>
      <c r="BF62" s="1794"/>
      <c r="BG62" s="1795"/>
      <c r="BH62" s="1794"/>
      <c r="BI62" s="1795"/>
      <c r="BJ62" s="1794"/>
      <c r="BK62" s="1795"/>
      <c r="BL62" s="1794"/>
      <c r="BM62" s="1795"/>
      <c r="BN62" s="1794"/>
      <c r="BO62" s="1795"/>
      <c r="BP62" s="1794"/>
      <c r="BQ62" s="1795"/>
      <c r="BR62" s="1794"/>
      <c r="BS62" s="1795"/>
      <c r="BT62" s="1794"/>
      <c r="BU62" s="1795"/>
      <c r="BV62" s="1794"/>
      <c r="BW62" s="1795"/>
      <c r="BX62" s="1794"/>
      <c r="BY62" s="1795"/>
      <c r="BZ62" s="1794"/>
      <c r="CA62" s="1795"/>
      <c r="CB62" s="1794"/>
      <c r="CC62" s="1795"/>
      <c r="CD62" s="1798"/>
      <c r="CE62" s="650"/>
      <c r="CF62" s="1797"/>
      <c r="CG62" s="1796"/>
      <c r="CH62" s="1795"/>
      <c r="CI62" s="1794"/>
      <c r="CJ62" s="1795"/>
      <c r="CK62" s="1794"/>
      <c r="CL62" s="1795"/>
      <c r="CM62" s="1794"/>
      <c r="CN62" s="1795"/>
      <c r="CO62" s="1794"/>
      <c r="CP62" s="1795"/>
      <c r="CQ62" s="1794"/>
      <c r="CR62" s="1795"/>
      <c r="CS62" s="1794"/>
      <c r="CT62" s="1795"/>
      <c r="CU62" s="1794"/>
      <c r="CV62" s="1795"/>
      <c r="CW62" s="1794"/>
      <c r="CX62" s="1795"/>
      <c r="CY62" s="1794"/>
      <c r="CZ62" s="1795"/>
      <c r="DA62" s="1794"/>
      <c r="DB62" s="1795"/>
      <c r="DC62" s="1794"/>
      <c r="DD62" s="1795"/>
      <c r="DE62" s="1794"/>
      <c r="DF62" s="1802">
        <f t="shared" si="10"/>
        <v>0</v>
      </c>
      <c r="DG62" s="1801" t="str">
        <f>IF(DF62=0,"",DF62/DF73)</f>
        <v/>
      </c>
      <c r="DH62" s="1791">
        <f t="shared" si="11"/>
        <v>0</v>
      </c>
      <c r="DI62" s="1800" t="str">
        <f>IF(DH62=0,"",DH62/DH75)</f>
        <v/>
      </c>
      <c r="DJ62" s="647"/>
      <c r="DK62" s="200">
        <v>0</v>
      </c>
      <c r="DL62" s="200">
        <v>0</v>
      </c>
      <c r="DM62" s="200">
        <v>0</v>
      </c>
      <c r="DN62" s="200">
        <v>0</v>
      </c>
      <c r="DO62" s="200">
        <v>0</v>
      </c>
      <c r="DP62" s="200">
        <v>0</v>
      </c>
      <c r="DQ62" s="200">
        <v>0</v>
      </c>
      <c r="DR62" s="200">
        <v>0</v>
      </c>
      <c r="DS62" s="200">
        <v>0</v>
      </c>
      <c r="DT62" s="200">
        <v>0</v>
      </c>
      <c r="DU62" s="200">
        <v>0</v>
      </c>
      <c r="DV62" s="200">
        <v>0</v>
      </c>
      <c r="DW62" s="1695"/>
    </row>
    <row r="63" spans="2:128" ht="15.95" customHeight="1">
      <c r="B63" s="1799" t="s">
        <v>156</v>
      </c>
      <c r="C63" s="1795">
        <v>1</v>
      </c>
      <c r="D63" s="1794"/>
      <c r="E63" s="1795"/>
      <c r="F63" s="1794"/>
      <c r="G63" s="1795"/>
      <c r="H63" s="1794"/>
      <c r="I63" s="1795"/>
      <c r="J63" s="1794"/>
      <c r="K63" s="1795"/>
      <c r="L63" s="1794"/>
      <c r="M63" s="1795"/>
      <c r="N63" s="1794"/>
      <c r="O63" s="1795"/>
      <c r="P63" s="1794"/>
      <c r="Q63" s="1795"/>
      <c r="R63" s="1794"/>
      <c r="S63" s="1795"/>
      <c r="T63" s="1794"/>
      <c r="U63" s="1795"/>
      <c r="V63" s="1794"/>
      <c r="W63" s="1795"/>
      <c r="X63" s="1794"/>
      <c r="Y63" s="1795"/>
      <c r="Z63" s="1794"/>
      <c r="AA63" s="1795"/>
      <c r="AB63" s="1798"/>
      <c r="AC63" s="648"/>
      <c r="AD63" s="1797"/>
      <c r="AE63" s="1794"/>
      <c r="AF63" s="1795"/>
      <c r="AG63" s="1794"/>
      <c r="AH63" s="1795"/>
      <c r="AI63" s="1794"/>
      <c r="AJ63" s="1795"/>
      <c r="AK63" s="1794"/>
      <c r="AL63" s="1795"/>
      <c r="AM63" s="1794"/>
      <c r="AN63" s="1795"/>
      <c r="AO63" s="1794"/>
      <c r="AP63" s="1795"/>
      <c r="AQ63" s="1794"/>
      <c r="AR63" s="1795"/>
      <c r="AS63" s="1794"/>
      <c r="AT63" s="1795"/>
      <c r="AU63" s="1794"/>
      <c r="AV63" s="1795"/>
      <c r="AW63" s="1794"/>
      <c r="AX63" s="1795"/>
      <c r="AY63" s="1794"/>
      <c r="AZ63" s="1795"/>
      <c r="BA63" s="1794"/>
      <c r="BB63" s="1795"/>
      <c r="BC63" s="1798"/>
      <c r="BD63" s="649"/>
      <c r="BE63" s="1797"/>
      <c r="BF63" s="1794"/>
      <c r="BG63" s="1795"/>
      <c r="BH63" s="1794"/>
      <c r="BI63" s="1795"/>
      <c r="BJ63" s="1794"/>
      <c r="BK63" s="1795"/>
      <c r="BL63" s="1794"/>
      <c r="BM63" s="1795"/>
      <c r="BN63" s="1794"/>
      <c r="BO63" s="1795"/>
      <c r="BP63" s="1794"/>
      <c r="BQ63" s="1795"/>
      <c r="BR63" s="1794"/>
      <c r="BS63" s="1795"/>
      <c r="BT63" s="1794"/>
      <c r="BU63" s="1795"/>
      <c r="BV63" s="1794"/>
      <c r="BW63" s="1795"/>
      <c r="BX63" s="1794"/>
      <c r="BY63" s="1795"/>
      <c r="BZ63" s="1794"/>
      <c r="CA63" s="1795"/>
      <c r="CB63" s="1794"/>
      <c r="CC63" s="1795"/>
      <c r="CD63" s="1798"/>
      <c r="CE63" s="650"/>
      <c r="CF63" s="1797"/>
      <c r="CG63" s="1796"/>
      <c r="CH63" s="1795"/>
      <c r="CI63" s="1794"/>
      <c r="CJ63" s="1795"/>
      <c r="CK63" s="1794"/>
      <c r="CL63" s="1795"/>
      <c r="CM63" s="1794"/>
      <c r="CN63" s="1795"/>
      <c r="CO63" s="1794"/>
      <c r="CP63" s="1795"/>
      <c r="CQ63" s="1794"/>
      <c r="CR63" s="1795"/>
      <c r="CS63" s="1794"/>
      <c r="CT63" s="1795"/>
      <c r="CU63" s="1794"/>
      <c r="CV63" s="1795"/>
      <c r="CW63" s="1794"/>
      <c r="CX63" s="1795"/>
      <c r="CY63" s="1794"/>
      <c r="CZ63" s="1795"/>
      <c r="DA63" s="1794"/>
      <c r="DB63" s="1795"/>
      <c r="DC63" s="1794"/>
      <c r="DD63" s="1795"/>
      <c r="DE63" s="1794"/>
      <c r="DF63" s="1802">
        <f t="shared" si="10"/>
        <v>1</v>
      </c>
      <c r="DG63" s="1801">
        <f>IF(DF63=0,"",DF63/DF73)</f>
        <v>9.0909090909090912E-2</v>
      </c>
      <c r="DH63" s="1791">
        <f t="shared" si="11"/>
        <v>1</v>
      </c>
      <c r="DI63" s="1800">
        <f>IF(DH63=0,"",DH63/DH75)</f>
        <v>0.14285714285714285</v>
      </c>
      <c r="DJ63" s="647"/>
      <c r="DK63" s="200">
        <v>0</v>
      </c>
      <c r="DL63" s="200">
        <v>0</v>
      </c>
      <c r="DM63" s="200">
        <v>0</v>
      </c>
      <c r="DN63" s="200">
        <v>0</v>
      </c>
      <c r="DO63" s="200">
        <v>0</v>
      </c>
      <c r="DP63" s="200">
        <v>0</v>
      </c>
      <c r="DQ63" s="200">
        <v>0</v>
      </c>
      <c r="DR63" s="200">
        <v>0</v>
      </c>
      <c r="DS63" s="200">
        <v>0</v>
      </c>
      <c r="DT63" s="200">
        <v>0</v>
      </c>
      <c r="DU63" s="200">
        <v>0</v>
      </c>
      <c r="DV63" s="200">
        <v>0</v>
      </c>
      <c r="DW63" s="1695"/>
    </row>
    <row r="64" spans="2:128" ht="15.95" customHeight="1">
      <c r="B64" s="1799"/>
      <c r="C64" s="1795"/>
      <c r="D64" s="1794"/>
      <c r="E64" s="1795"/>
      <c r="F64" s="1794"/>
      <c r="G64" s="1795"/>
      <c r="H64" s="1794"/>
      <c r="I64" s="1795"/>
      <c r="J64" s="1794"/>
      <c r="K64" s="1795"/>
      <c r="L64" s="1794"/>
      <c r="M64" s="1795"/>
      <c r="N64" s="1794"/>
      <c r="O64" s="1795"/>
      <c r="P64" s="1794"/>
      <c r="Q64" s="1795"/>
      <c r="R64" s="1794"/>
      <c r="S64" s="1795"/>
      <c r="T64" s="1794"/>
      <c r="U64" s="1795"/>
      <c r="V64" s="1794"/>
      <c r="W64" s="1795"/>
      <c r="X64" s="1794"/>
      <c r="Y64" s="1795"/>
      <c r="Z64" s="1794"/>
      <c r="AA64" s="1795"/>
      <c r="AB64" s="1798"/>
      <c r="AC64" s="648"/>
      <c r="AD64" s="1797"/>
      <c r="AE64" s="1794"/>
      <c r="AF64" s="1795"/>
      <c r="AG64" s="1794"/>
      <c r="AH64" s="1795"/>
      <c r="AI64" s="1794"/>
      <c r="AJ64" s="1795"/>
      <c r="AK64" s="1794"/>
      <c r="AL64" s="1795"/>
      <c r="AM64" s="1794"/>
      <c r="AN64" s="1795"/>
      <c r="AO64" s="1794"/>
      <c r="AP64" s="1795"/>
      <c r="AQ64" s="1794"/>
      <c r="AR64" s="1795"/>
      <c r="AS64" s="1794"/>
      <c r="AT64" s="1795"/>
      <c r="AU64" s="1794"/>
      <c r="AV64" s="1795"/>
      <c r="AW64" s="1794"/>
      <c r="AX64" s="1795"/>
      <c r="AY64" s="1794"/>
      <c r="AZ64" s="1795"/>
      <c r="BA64" s="1794"/>
      <c r="BB64" s="1795"/>
      <c r="BC64" s="1798"/>
      <c r="BD64" s="649"/>
      <c r="BE64" s="1797"/>
      <c r="BF64" s="1794"/>
      <c r="BG64" s="1795"/>
      <c r="BH64" s="1794"/>
      <c r="BI64" s="1795"/>
      <c r="BJ64" s="1794"/>
      <c r="BK64" s="1795"/>
      <c r="BL64" s="1794"/>
      <c r="BM64" s="1795"/>
      <c r="BN64" s="1794"/>
      <c r="BO64" s="1795"/>
      <c r="BP64" s="1794"/>
      <c r="BQ64" s="1795"/>
      <c r="BR64" s="1794"/>
      <c r="BS64" s="1795"/>
      <c r="BT64" s="1794"/>
      <c r="BU64" s="1795"/>
      <c r="BV64" s="1794"/>
      <c r="BW64" s="1795"/>
      <c r="BX64" s="1794"/>
      <c r="BY64" s="1795"/>
      <c r="BZ64" s="1794"/>
      <c r="CA64" s="1795"/>
      <c r="CB64" s="1794"/>
      <c r="CC64" s="1795"/>
      <c r="CD64" s="1798"/>
      <c r="CE64" s="650"/>
      <c r="CF64" s="1797"/>
      <c r="CG64" s="1796"/>
      <c r="CH64" s="1795"/>
      <c r="CI64" s="1794"/>
      <c r="CJ64" s="1795"/>
      <c r="CK64" s="1794"/>
      <c r="CL64" s="1795"/>
      <c r="CM64" s="1794"/>
      <c r="CN64" s="1795"/>
      <c r="CO64" s="1794"/>
      <c r="CP64" s="1795"/>
      <c r="CQ64" s="1794"/>
      <c r="CR64" s="1795"/>
      <c r="CS64" s="1794"/>
      <c r="CT64" s="1795"/>
      <c r="CU64" s="1794"/>
      <c r="CV64" s="1795"/>
      <c r="CW64" s="1794"/>
      <c r="CX64" s="1795"/>
      <c r="CY64" s="1794"/>
      <c r="CZ64" s="1795"/>
      <c r="DA64" s="1794"/>
      <c r="DB64" s="1795"/>
      <c r="DC64" s="1794"/>
      <c r="DD64" s="1795"/>
      <c r="DE64" s="1794"/>
      <c r="DF64" s="1802">
        <f t="shared" si="10"/>
        <v>0</v>
      </c>
      <c r="DG64" s="1801" t="str">
        <f>IF(DF64=0,"",DF64/DF73)</f>
        <v/>
      </c>
      <c r="DH64" s="1791">
        <f t="shared" si="11"/>
        <v>0</v>
      </c>
      <c r="DI64" s="1800" t="str">
        <f>IF(DH64=0,"",DH64/DH75)</f>
        <v/>
      </c>
      <c r="DJ64" s="647"/>
      <c r="DK64" s="659"/>
      <c r="DL64" s="659"/>
      <c r="DM64" s="659"/>
      <c r="DN64" s="659"/>
      <c r="DO64" s="659"/>
      <c r="DP64" s="659"/>
      <c r="DQ64" s="1522"/>
      <c r="DR64" s="659"/>
      <c r="DS64" s="200">
        <v>0</v>
      </c>
      <c r="DT64" s="200">
        <v>0</v>
      </c>
      <c r="DU64" s="200">
        <v>0</v>
      </c>
      <c r="DV64" s="200">
        <v>0</v>
      </c>
      <c r="DW64" s="1695"/>
    </row>
    <row r="65" spans="1:127" ht="15.95" customHeight="1">
      <c r="B65" s="1799"/>
      <c r="C65" s="1795"/>
      <c r="D65" s="1794"/>
      <c r="E65" s="1795"/>
      <c r="F65" s="1794"/>
      <c r="G65" s="1795"/>
      <c r="H65" s="1794"/>
      <c r="I65" s="1795"/>
      <c r="J65" s="1794"/>
      <c r="K65" s="1795"/>
      <c r="L65" s="1794"/>
      <c r="M65" s="1795"/>
      <c r="N65" s="1794"/>
      <c r="O65" s="1795"/>
      <c r="P65" s="1794"/>
      <c r="Q65" s="1795"/>
      <c r="R65" s="1794"/>
      <c r="S65" s="1795"/>
      <c r="T65" s="1794"/>
      <c r="U65" s="1795"/>
      <c r="V65" s="1794"/>
      <c r="W65" s="1795"/>
      <c r="X65" s="1794"/>
      <c r="Y65" s="1795"/>
      <c r="Z65" s="1794"/>
      <c r="AA65" s="1795"/>
      <c r="AB65" s="1798"/>
      <c r="AC65" s="648"/>
      <c r="AD65" s="1797"/>
      <c r="AE65" s="1794"/>
      <c r="AF65" s="1795"/>
      <c r="AG65" s="1794"/>
      <c r="AH65" s="1795"/>
      <c r="AI65" s="1794"/>
      <c r="AJ65" s="1795"/>
      <c r="AK65" s="1794"/>
      <c r="AL65" s="1795"/>
      <c r="AM65" s="1794"/>
      <c r="AN65" s="1795"/>
      <c r="AO65" s="1794"/>
      <c r="AP65" s="1795"/>
      <c r="AQ65" s="1794"/>
      <c r="AR65" s="1795"/>
      <c r="AS65" s="1794"/>
      <c r="AT65" s="1795"/>
      <c r="AU65" s="1794"/>
      <c r="AV65" s="1795"/>
      <c r="AW65" s="1794"/>
      <c r="AX65" s="1795"/>
      <c r="AY65" s="1794"/>
      <c r="AZ65" s="1795"/>
      <c r="BA65" s="1794"/>
      <c r="BB65" s="1795"/>
      <c r="BC65" s="1798"/>
      <c r="BD65" s="649"/>
      <c r="BE65" s="1797"/>
      <c r="BF65" s="1794"/>
      <c r="BG65" s="1795"/>
      <c r="BH65" s="1794"/>
      <c r="BI65" s="1795"/>
      <c r="BJ65" s="1794"/>
      <c r="BK65" s="1795"/>
      <c r="BL65" s="1794"/>
      <c r="BM65" s="1795"/>
      <c r="BN65" s="1794"/>
      <c r="BO65" s="1795"/>
      <c r="BP65" s="1794"/>
      <c r="BQ65" s="1795"/>
      <c r="BR65" s="1794"/>
      <c r="BS65" s="1795"/>
      <c r="BT65" s="1794"/>
      <c r="BU65" s="1795"/>
      <c r="BV65" s="1794"/>
      <c r="BW65" s="1795"/>
      <c r="BX65" s="1794"/>
      <c r="BY65" s="1795"/>
      <c r="BZ65" s="1794"/>
      <c r="CA65" s="1795"/>
      <c r="CB65" s="1794"/>
      <c r="CC65" s="1795"/>
      <c r="CD65" s="1798"/>
      <c r="CE65" s="650"/>
      <c r="CF65" s="1797"/>
      <c r="CG65" s="1796"/>
      <c r="CH65" s="1795"/>
      <c r="CI65" s="1794"/>
      <c r="CJ65" s="1795"/>
      <c r="CK65" s="1794"/>
      <c r="CL65" s="1795"/>
      <c r="CM65" s="1794"/>
      <c r="CN65" s="1795"/>
      <c r="CO65" s="1794"/>
      <c r="CP65" s="1795"/>
      <c r="CQ65" s="1794"/>
      <c r="CR65" s="1795"/>
      <c r="CS65" s="1794"/>
      <c r="CT65" s="1795"/>
      <c r="CU65" s="1794"/>
      <c r="CV65" s="1795"/>
      <c r="CW65" s="1794"/>
      <c r="CX65" s="1795"/>
      <c r="CY65" s="1794"/>
      <c r="CZ65" s="1795"/>
      <c r="DA65" s="1794"/>
      <c r="DB65" s="1795"/>
      <c r="DC65" s="1794"/>
      <c r="DD65" s="1795"/>
      <c r="DE65" s="1794"/>
      <c r="DF65" s="1802">
        <f t="shared" si="10"/>
        <v>0</v>
      </c>
      <c r="DG65" s="1801" t="str">
        <f>IF(DF65=0,"",DF65/DF73)</f>
        <v/>
      </c>
      <c r="DH65" s="1791">
        <f t="shared" si="11"/>
        <v>0</v>
      </c>
      <c r="DI65" s="1800" t="str">
        <f>IF(DH65=0,"",DH65/DH75)</f>
        <v/>
      </c>
      <c r="DJ65" s="647"/>
      <c r="DK65" s="659"/>
      <c r="DL65" s="659"/>
      <c r="DM65" s="659"/>
      <c r="DN65" s="659"/>
      <c r="DO65" s="659"/>
      <c r="DP65" s="659"/>
      <c r="DQ65" s="1522"/>
      <c r="DR65" s="659"/>
      <c r="DS65" s="200">
        <v>0</v>
      </c>
      <c r="DT65" s="200">
        <v>0</v>
      </c>
      <c r="DU65" s="200">
        <v>0</v>
      </c>
      <c r="DV65" s="200">
        <v>0</v>
      </c>
      <c r="DW65" s="1695"/>
    </row>
    <row r="66" spans="1:127" ht="15.95" customHeight="1">
      <c r="B66" s="1799"/>
      <c r="C66" s="1795"/>
      <c r="D66" s="1794"/>
      <c r="E66" s="1795"/>
      <c r="F66" s="1794"/>
      <c r="G66" s="1795"/>
      <c r="H66" s="1794"/>
      <c r="I66" s="1795"/>
      <c r="J66" s="1794"/>
      <c r="K66" s="1795"/>
      <c r="L66" s="1794"/>
      <c r="M66" s="1795"/>
      <c r="N66" s="1794"/>
      <c r="O66" s="1795"/>
      <c r="P66" s="1794"/>
      <c r="Q66" s="1795"/>
      <c r="R66" s="1794"/>
      <c r="S66" s="1795"/>
      <c r="T66" s="1794"/>
      <c r="U66" s="1795"/>
      <c r="V66" s="1794"/>
      <c r="W66" s="1795"/>
      <c r="X66" s="1794"/>
      <c r="Y66" s="1795"/>
      <c r="Z66" s="1794"/>
      <c r="AA66" s="1795"/>
      <c r="AB66" s="1798"/>
      <c r="AC66" s="648"/>
      <c r="AD66" s="1797"/>
      <c r="AE66" s="1794"/>
      <c r="AF66" s="1795"/>
      <c r="AG66" s="1794"/>
      <c r="AH66" s="1795"/>
      <c r="AI66" s="1794"/>
      <c r="AJ66" s="1795"/>
      <c r="AK66" s="1794"/>
      <c r="AL66" s="1795"/>
      <c r="AM66" s="1794"/>
      <c r="AN66" s="1795"/>
      <c r="AO66" s="1794"/>
      <c r="AP66" s="1795"/>
      <c r="AQ66" s="1794"/>
      <c r="AR66" s="1795"/>
      <c r="AS66" s="1794"/>
      <c r="AT66" s="1795"/>
      <c r="AU66" s="1794"/>
      <c r="AV66" s="1795"/>
      <c r="AW66" s="1794"/>
      <c r="AX66" s="1795"/>
      <c r="AY66" s="1794"/>
      <c r="AZ66" s="1795"/>
      <c r="BA66" s="1794"/>
      <c r="BB66" s="1795"/>
      <c r="BC66" s="1798"/>
      <c r="BD66" s="649"/>
      <c r="BE66" s="1797"/>
      <c r="BF66" s="1794"/>
      <c r="BG66" s="1795"/>
      <c r="BH66" s="1794"/>
      <c r="BI66" s="1795"/>
      <c r="BJ66" s="1794"/>
      <c r="BK66" s="1795"/>
      <c r="BL66" s="1794"/>
      <c r="BM66" s="1795"/>
      <c r="BN66" s="1794"/>
      <c r="BO66" s="1795"/>
      <c r="BP66" s="1794"/>
      <c r="BQ66" s="1795"/>
      <c r="BR66" s="1794"/>
      <c r="BS66" s="1795"/>
      <c r="BT66" s="1794"/>
      <c r="BU66" s="1795"/>
      <c r="BV66" s="1794"/>
      <c r="BW66" s="1795"/>
      <c r="BX66" s="1794"/>
      <c r="BY66" s="1795"/>
      <c r="BZ66" s="1794"/>
      <c r="CA66" s="1795"/>
      <c r="CB66" s="1794"/>
      <c r="CC66" s="1795"/>
      <c r="CD66" s="1798"/>
      <c r="CE66" s="650"/>
      <c r="CF66" s="1797"/>
      <c r="CG66" s="1796"/>
      <c r="CH66" s="1795"/>
      <c r="CI66" s="1794"/>
      <c r="CJ66" s="1795"/>
      <c r="CK66" s="1794"/>
      <c r="CL66" s="1795"/>
      <c r="CM66" s="1794"/>
      <c r="CN66" s="1795"/>
      <c r="CO66" s="1794"/>
      <c r="CP66" s="1795"/>
      <c r="CQ66" s="1794"/>
      <c r="CR66" s="1795"/>
      <c r="CS66" s="1794"/>
      <c r="CT66" s="1795"/>
      <c r="CU66" s="1794"/>
      <c r="CV66" s="1795"/>
      <c r="CW66" s="1794"/>
      <c r="CX66" s="1795"/>
      <c r="CY66" s="1794"/>
      <c r="CZ66" s="1795"/>
      <c r="DA66" s="1794"/>
      <c r="DB66" s="1795"/>
      <c r="DC66" s="1794"/>
      <c r="DD66" s="1795"/>
      <c r="DE66" s="1794"/>
      <c r="DF66" s="1802">
        <f t="shared" si="10"/>
        <v>0</v>
      </c>
      <c r="DG66" s="1801" t="str">
        <f>IF(DF66=0,"",DF66/DF73)</f>
        <v/>
      </c>
      <c r="DH66" s="1791">
        <f t="shared" si="11"/>
        <v>0</v>
      </c>
      <c r="DI66" s="1800" t="str">
        <f>IF(DH66=0,"",DH66/DH75)</f>
        <v/>
      </c>
      <c r="DJ66" s="647"/>
      <c r="DK66" s="659"/>
      <c r="DL66" s="659"/>
      <c r="DM66" s="659"/>
      <c r="DN66" s="659"/>
      <c r="DO66" s="659"/>
      <c r="DP66" s="659"/>
      <c r="DQ66" s="659"/>
      <c r="DR66" s="659"/>
      <c r="DS66" s="200">
        <v>0</v>
      </c>
      <c r="DT66" s="200">
        <v>0</v>
      </c>
      <c r="DU66" s="200">
        <v>0</v>
      </c>
      <c r="DV66" s="200">
        <v>0</v>
      </c>
      <c r="DW66" s="1695"/>
    </row>
    <row r="67" spans="1:127" ht="15.95" customHeight="1">
      <c r="B67" s="1799"/>
      <c r="C67" s="1795"/>
      <c r="D67" s="1794"/>
      <c r="E67" s="1795"/>
      <c r="F67" s="1794"/>
      <c r="G67" s="1795"/>
      <c r="H67" s="1794"/>
      <c r="I67" s="1795"/>
      <c r="J67" s="1794"/>
      <c r="K67" s="1795"/>
      <c r="L67" s="1794"/>
      <c r="M67" s="1795"/>
      <c r="N67" s="1794"/>
      <c r="O67" s="1795"/>
      <c r="P67" s="1794"/>
      <c r="Q67" s="1795"/>
      <c r="R67" s="1794"/>
      <c r="S67" s="1795"/>
      <c r="T67" s="1794"/>
      <c r="U67" s="1795"/>
      <c r="V67" s="1794"/>
      <c r="W67" s="1795"/>
      <c r="X67" s="1794"/>
      <c r="Y67" s="1795"/>
      <c r="Z67" s="1794"/>
      <c r="AA67" s="1795"/>
      <c r="AB67" s="1798"/>
      <c r="AC67" s="648"/>
      <c r="AD67" s="1797"/>
      <c r="AE67" s="1794"/>
      <c r="AF67" s="1795"/>
      <c r="AG67" s="1794"/>
      <c r="AH67" s="1795"/>
      <c r="AI67" s="1794"/>
      <c r="AJ67" s="1795"/>
      <c r="AK67" s="1794"/>
      <c r="AL67" s="1795"/>
      <c r="AM67" s="1794"/>
      <c r="AN67" s="1795"/>
      <c r="AO67" s="1794"/>
      <c r="AP67" s="1795"/>
      <c r="AQ67" s="1794"/>
      <c r="AR67" s="1795"/>
      <c r="AS67" s="1794"/>
      <c r="AT67" s="1795"/>
      <c r="AU67" s="1794"/>
      <c r="AV67" s="1795"/>
      <c r="AW67" s="1794"/>
      <c r="AX67" s="1795"/>
      <c r="AY67" s="1794"/>
      <c r="AZ67" s="1795"/>
      <c r="BA67" s="1794"/>
      <c r="BB67" s="1795"/>
      <c r="BC67" s="1798"/>
      <c r="BD67" s="649"/>
      <c r="BE67" s="1797"/>
      <c r="BF67" s="1794"/>
      <c r="BG67" s="1795"/>
      <c r="BH67" s="1794"/>
      <c r="BI67" s="1795"/>
      <c r="BJ67" s="1794"/>
      <c r="BK67" s="1795"/>
      <c r="BL67" s="1794"/>
      <c r="BM67" s="1795"/>
      <c r="BN67" s="1794"/>
      <c r="BO67" s="1795"/>
      <c r="BP67" s="1794"/>
      <c r="BQ67" s="1795"/>
      <c r="BR67" s="1794"/>
      <c r="BS67" s="1795"/>
      <c r="BT67" s="1794"/>
      <c r="BU67" s="1795"/>
      <c r="BV67" s="1794"/>
      <c r="BW67" s="1795"/>
      <c r="BX67" s="1794"/>
      <c r="BY67" s="1795"/>
      <c r="BZ67" s="1794"/>
      <c r="CA67" s="1795"/>
      <c r="CB67" s="1794"/>
      <c r="CC67" s="1795"/>
      <c r="CD67" s="1798"/>
      <c r="CE67" s="650"/>
      <c r="CF67" s="1797"/>
      <c r="CG67" s="1796"/>
      <c r="CH67" s="1795"/>
      <c r="CI67" s="1794"/>
      <c r="CJ67" s="1795"/>
      <c r="CK67" s="1794"/>
      <c r="CL67" s="1795"/>
      <c r="CM67" s="1794"/>
      <c r="CN67" s="1795"/>
      <c r="CO67" s="1794"/>
      <c r="CP67" s="1795"/>
      <c r="CQ67" s="1794"/>
      <c r="CR67" s="1795"/>
      <c r="CS67" s="1794"/>
      <c r="CT67" s="1795"/>
      <c r="CU67" s="1794"/>
      <c r="CV67" s="1795"/>
      <c r="CW67" s="1794"/>
      <c r="CX67" s="1795"/>
      <c r="CY67" s="1794"/>
      <c r="CZ67" s="1795"/>
      <c r="DA67" s="1794"/>
      <c r="DB67" s="1795"/>
      <c r="DC67" s="1794"/>
      <c r="DD67" s="1795"/>
      <c r="DE67" s="1794"/>
      <c r="DF67" s="1802">
        <f t="shared" si="10"/>
        <v>0</v>
      </c>
      <c r="DG67" s="1801" t="str">
        <f>IF(DF67=0,"",DF67/DF73)</f>
        <v/>
      </c>
      <c r="DH67" s="1791">
        <f t="shared" si="11"/>
        <v>0</v>
      </c>
      <c r="DI67" s="1800" t="str">
        <f>IF(DH67=0,"",DH67/DH75)</f>
        <v/>
      </c>
      <c r="DJ67" s="647"/>
      <c r="DK67" s="659"/>
      <c r="DL67" s="659"/>
      <c r="DM67" s="659"/>
      <c r="DN67" s="659"/>
      <c r="DO67" s="659"/>
      <c r="DP67" s="659"/>
      <c r="DQ67" s="659"/>
      <c r="DR67" s="659"/>
      <c r="DS67" s="200">
        <v>0</v>
      </c>
      <c r="DT67" s="200">
        <v>0</v>
      </c>
      <c r="DU67" s="200">
        <v>0</v>
      </c>
      <c r="DV67" s="200">
        <v>0</v>
      </c>
      <c r="DW67" s="1695"/>
    </row>
    <row r="68" spans="1:127" ht="15.95" customHeight="1">
      <c r="B68" s="1799"/>
      <c r="C68" s="1795"/>
      <c r="D68" s="1794"/>
      <c r="E68" s="1795"/>
      <c r="F68" s="1794"/>
      <c r="G68" s="1795"/>
      <c r="H68" s="1794"/>
      <c r="I68" s="1795"/>
      <c r="J68" s="1794"/>
      <c r="K68" s="1795"/>
      <c r="L68" s="1794"/>
      <c r="M68" s="1795"/>
      <c r="N68" s="1794"/>
      <c r="O68" s="1795"/>
      <c r="P68" s="1794"/>
      <c r="Q68" s="1795"/>
      <c r="R68" s="1794"/>
      <c r="S68" s="1795"/>
      <c r="T68" s="1794"/>
      <c r="U68" s="1795"/>
      <c r="V68" s="1794"/>
      <c r="W68" s="1795"/>
      <c r="X68" s="1794"/>
      <c r="Y68" s="1795"/>
      <c r="Z68" s="1794"/>
      <c r="AA68" s="1795"/>
      <c r="AB68" s="1798"/>
      <c r="AC68" s="648"/>
      <c r="AD68" s="1797"/>
      <c r="AE68" s="1794"/>
      <c r="AF68" s="1795"/>
      <c r="AG68" s="1794"/>
      <c r="AH68" s="1795"/>
      <c r="AI68" s="1794"/>
      <c r="AJ68" s="1795"/>
      <c r="AK68" s="1794"/>
      <c r="AL68" s="1795"/>
      <c r="AM68" s="1794"/>
      <c r="AN68" s="1795"/>
      <c r="AO68" s="1794"/>
      <c r="AP68" s="1795"/>
      <c r="AQ68" s="1794"/>
      <c r="AR68" s="1795"/>
      <c r="AS68" s="1794"/>
      <c r="AT68" s="1795"/>
      <c r="AU68" s="1794"/>
      <c r="AV68" s="1795"/>
      <c r="AW68" s="1794"/>
      <c r="AX68" s="1795"/>
      <c r="AY68" s="1794"/>
      <c r="AZ68" s="1795"/>
      <c r="BA68" s="1794"/>
      <c r="BB68" s="1795"/>
      <c r="BC68" s="1798"/>
      <c r="BD68" s="649"/>
      <c r="BE68" s="1797"/>
      <c r="BF68" s="1794"/>
      <c r="BG68" s="1795"/>
      <c r="BH68" s="1794"/>
      <c r="BI68" s="1795"/>
      <c r="BJ68" s="1794"/>
      <c r="BK68" s="1795"/>
      <c r="BL68" s="1794"/>
      <c r="BM68" s="1795"/>
      <c r="BN68" s="1794"/>
      <c r="BO68" s="1795"/>
      <c r="BP68" s="1794"/>
      <c r="BQ68" s="1795"/>
      <c r="BR68" s="1794"/>
      <c r="BS68" s="1795"/>
      <c r="BT68" s="1794"/>
      <c r="BU68" s="1795"/>
      <c r="BV68" s="1794"/>
      <c r="BW68" s="1795"/>
      <c r="BX68" s="1794"/>
      <c r="BY68" s="1795"/>
      <c r="BZ68" s="1794"/>
      <c r="CA68" s="1795"/>
      <c r="CB68" s="1794"/>
      <c r="CC68" s="1795"/>
      <c r="CD68" s="1798"/>
      <c r="CE68" s="650"/>
      <c r="CF68" s="1797"/>
      <c r="CG68" s="1796"/>
      <c r="CH68" s="1795"/>
      <c r="CI68" s="1794"/>
      <c r="CJ68" s="1795"/>
      <c r="CK68" s="1794"/>
      <c r="CL68" s="1795"/>
      <c r="CM68" s="1794"/>
      <c r="CN68" s="1795"/>
      <c r="CO68" s="1794"/>
      <c r="CP68" s="1795"/>
      <c r="CQ68" s="1794"/>
      <c r="CR68" s="1795"/>
      <c r="CS68" s="1794"/>
      <c r="CT68" s="1795"/>
      <c r="CU68" s="1794"/>
      <c r="CV68" s="1795"/>
      <c r="CW68" s="1794"/>
      <c r="CX68" s="1795"/>
      <c r="CY68" s="1794"/>
      <c r="CZ68" s="1795"/>
      <c r="DA68" s="1794"/>
      <c r="DB68" s="1795"/>
      <c r="DC68" s="1794"/>
      <c r="DD68" s="1795"/>
      <c r="DE68" s="1794"/>
      <c r="DF68" s="1802">
        <f t="shared" si="10"/>
        <v>0</v>
      </c>
      <c r="DG68" s="1801" t="str">
        <f>IF(DF68=0,"",DF68/DF73)</f>
        <v/>
      </c>
      <c r="DH68" s="1791">
        <f t="shared" si="11"/>
        <v>0</v>
      </c>
      <c r="DI68" s="1800" t="str">
        <f>IF(DH68=0,"",DH68/DH75)</f>
        <v/>
      </c>
      <c r="DJ68" s="647"/>
      <c r="DK68" s="659"/>
      <c r="DL68" s="659"/>
      <c r="DM68" s="659"/>
      <c r="DN68" s="659"/>
      <c r="DO68" s="659"/>
      <c r="DP68" s="659"/>
      <c r="DQ68" s="659"/>
      <c r="DR68" s="659"/>
      <c r="DS68" s="200">
        <v>0</v>
      </c>
      <c r="DT68" s="200">
        <v>0</v>
      </c>
      <c r="DU68" s="200">
        <v>0</v>
      </c>
      <c r="DV68" s="200">
        <v>0</v>
      </c>
      <c r="DW68" s="1695"/>
    </row>
    <row r="69" spans="1:127" ht="15.95" customHeight="1">
      <c r="B69" s="1799"/>
      <c r="C69" s="1795"/>
      <c r="D69" s="1794"/>
      <c r="E69" s="1795"/>
      <c r="F69" s="1794"/>
      <c r="G69" s="1795"/>
      <c r="H69" s="1794"/>
      <c r="I69" s="1795"/>
      <c r="J69" s="1794"/>
      <c r="K69" s="1795"/>
      <c r="L69" s="1794"/>
      <c r="M69" s="1795"/>
      <c r="N69" s="1794"/>
      <c r="O69" s="1795"/>
      <c r="P69" s="1794"/>
      <c r="Q69" s="1795"/>
      <c r="R69" s="1794"/>
      <c r="S69" s="1795"/>
      <c r="T69" s="1794"/>
      <c r="U69" s="1795"/>
      <c r="V69" s="1794"/>
      <c r="W69" s="1795"/>
      <c r="X69" s="1794"/>
      <c r="Y69" s="1795"/>
      <c r="Z69" s="1794"/>
      <c r="AA69" s="1795"/>
      <c r="AB69" s="1798"/>
      <c r="AC69" s="648"/>
      <c r="AD69" s="1797"/>
      <c r="AE69" s="1794"/>
      <c r="AF69" s="1795"/>
      <c r="AG69" s="1794"/>
      <c r="AH69" s="1795"/>
      <c r="AI69" s="1794"/>
      <c r="AJ69" s="1795"/>
      <c r="AK69" s="1794"/>
      <c r="AL69" s="1795"/>
      <c r="AM69" s="1794"/>
      <c r="AN69" s="1795"/>
      <c r="AO69" s="1794"/>
      <c r="AP69" s="1795"/>
      <c r="AQ69" s="1794"/>
      <c r="AR69" s="1795"/>
      <c r="AS69" s="1794"/>
      <c r="AT69" s="1795"/>
      <c r="AU69" s="1794"/>
      <c r="AV69" s="1795"/>
      <c r="AW69" s="1794"/>
      <c r="AX69" s="1795"/>
      <c r="AY69" s="1794"/>
      <c r="AZ69" s="1795"/>
      <c r="BA69" s="1794"/>
      <c r="BB69" s="1795"/>
      <c r="BC69" s="1798"/>
      <c r="BD69" s="649"/>
      <c r="BE69" s="1797"/>
      <c r="BF69" s="1794"/>
      <c r="BG69" s="1795"/>
      <c r="BH69" s="1794"/>
      <c r="BI69" s="1795"/>
      <c r="BJ69" s="1794"/>
      <c r="BK69" s="1795"/>
      <c r="BL69" s="1794"/>
      <c r="BM69" s="1795"/>
      <c r="BN69" s="1794"/>
      <c r="BO69" s="1795"/>
      <c r="BP69" s="1794"/>
      <c r="BQ69" s="1795"/>
      <c r="BR69" s="1794"/>
      <c r="BS69" s="1795"/>
      <c r="BT69" s="1794"/>
      <c r="BU69" s="1795"/>
      <c r="BV69" s="1794"/>
      <c r="BW69" s="1795"/>
      <c r="BX69" s="1794"/>
      <c r="BY69" s="1795"/>
      <c r="BZ69" s="1794"/>
      <c r="CA69" s="1795"/>
      <c r="CB69" s="1794"/>
      <c r="CC69" s="1795"/>
      <c r="CD69" s="1798"/>
      <c r="CE69" s="650"/>
      <c r="CF69" s="1797"/>
      <c r="CG69" s="1796"/>
      <c r="CH69" s="1795"/>
      <c r="CI69" s="1794"/>
      <c r="CJ69" s="1795"/>
      <c r="CK69" s="1794"/>
      <c r="CL69" s="1795"/>
      <c r="CM69" s="1794"/>
      <c r="CN69" s="1795"/>
      <c r="CO69" s="1794"/>
      <c r="CP69" s="1795"/>
      <c r="CQ69" s="1794"/>
      <c r="CR69" s="1795"/>
      <c r="CS69" s="1794"/>
      <c r="CT69" s="1795"/>
      <c r="CU69" s="1794"/>
      <c r="CV69" s="1795"/>
      <c r="CW69" s="1794"/>
      <c r="CX69" s="1795"/>
      <c r="CY69" s="1794"/>
      <c r="CZ69" s="1795"/>
      <c r="DA69" s="1794"/>
      <c r="DB69" s="1795"/>
      <c r="DC69" s="1794"/>
      <c r="DD69" s="1795"/>
      <c r="DE69" s="1794"/>
      <c r="DF69" s="1793">
        <f t="shared" si="10"/>
        <v>0</v>
      </c>
      <c r="DG69" s="1792" t="str">
        <f>IF(DF69=0,"",DF69/DF73)</f>
        <v/>
      </c>
      <c r="DH69" s="1791">
        <f t="shared" si="11"/>
        <v>0</v>
      </c>
      <c r="DI69" s="1790" t="str">
        <f>IF(DH69=0,"",DH69/DH75)</f>
        <v/>
      </c>
      <c r="DJ69" s="647"/>
      <c r="DK69" s="659"/>
      <c r="DL69" s="659"/>
      <c r="DM69" s="659"/>
      <c r="DN69" s="659"/>
      <c r="DO69" s="659"/>
      <c r="DP69" s="659"/>
      <c r="DQ69" s="659"/>
      <c r="DR69" s="659"/>
      <c r="DS69" s="200">
        <v>0</v>
      </c>
      <c r="DT69" s="200">
        <v>0</v>
      </c>
      <c r="DU69" s="200">
        <v>0</v>
      </c>
      <c r="DV69" s="200">
        <v>0</v>
      </c>
      <c r="DW69" s="1695"/>
    </row>
    <row r="70" spans="1:127" ht="15.75">
      <c r="B70" s="1786" t="s">
        <v>857</v>
      </c>
      <c r="C70" s="1554">
        <f t="shared" ref="C70:AB70" si="12">COUNTA(C49:C69)</f>
        <v>2</v>
      </c>
      <c r="D70" s="1555">
        <f t="shared" si="12"/>
        <v>0</v>
      </c>
      <c r="E70" s="1556">
        <f t="shared" si="12"/>
        <v>0</v>
      </c>
      <c r="F70" s="1557">
        <f t="shared" si="12"/>
        <v>0</v>
      </c>
      <c r="G70" s="1556">
        <f t="shared" si="12"/>
        <v>0</v>
      </c>
      <c r="H70" s="1557">
        <f t="shared" si="12"/>
        <v>0</v>
      </c>
      <c r="I70" s="1556">
        <f t="shared" si="12"/>
        <v>0</v>
      </c>
      <c r="J70" s="1557">
        <f t="shared" si="12"/>
        <v>0</v>
      </c>
      <c r="K70" s="1556">
        <f t="shared" si="12"/>
        <v>0</v>
      </c>
      <c r="L70" s="1557">
        <f t="shared" si="12"/>
        <v>0</v>
      </c>
      <c r="M70" s="1556">
        <f t="shared" si="12"/>
        <v>0</v>
      </c>
      <c r="N70" s="1557">
        <f t="shared" si="12"/>
        <v>0</v>
      </c>
      <c r="O70" s="1556">
        <f t="shared" si="12"/>
        <v>0</v>
      </c>
      <c r="P70" s="1557">
        <f t="shared" si="12"/>
        <v>0</v>
      </c>
      <c r="Q70" s="1556">
        <f t="shared" si="12"/>
        <v>0</v>
      </c>
      <c r="R70" s="1557">
        <f t="shared" si="12"/>
        <v>0</v>
      </c>
      <c r="S70" s="1556">
        <f t="shared" si="12"/>
        <v>0</v>
      </c>
      <c r="T70" s="1557">
        <f t="shared" si="12"/>
        <v>0</v>
      </c>
      <c r="U70" s="1556">
        <f t="shared" si="12"/>
        <v>0</v>
      </c>
      <c r="V70" s="1557">
        <f t="shared" si="12"/>
        <v>0</v>
      </c>
      <c r="W70" s="1556">
        <f t="shared" si="12"/>
        <v>0</v>
      </c>
      <c r="X70" s="1557">
        <f t="shared" si="12"/>
        <v>0</v>
      </c>
      <c r="Y70" s="1556">
        <f t="shared" si="12"/>
        <v>0</v>
      </c>
      <c r="Z70" s="1557">
        <f t="shared" si="12"/>
        <v>0</v>
      </c>
      <c r="AA70" s="1556">
        <f t="shared" si="12"/>
        <v>0</v>
      </c>
      <c r="AB70" s="1557">
        <f t="shared" si="12"/>
        <v>0</v>
      </c>
      <c r="AC70" s="648"/>
      <c r="AD70" s="1558">
        <f t="shared" ref="AD70:BC70" si="13">COUNTA(AD49:AD69)</f>
        <v>0</v>
      </c>
      <c r="AE70" s="1557">
        <f t="shared" si="13"/>
        <v>0</v>
      </c>
      <c r="AF70" s="1559">
        <f t="shared" si="13"/>
        <v>0</v>
      </c>
      <c r="AG70" s="1557">
        <f t="shared" si="13"/>
        <v>0</v>
      </c>
      <c r="AH70" s="1559">
        <f t="shared" si="13"/>
        <v>0</v>
      </c>
      <c r="AI70" s="1557">
        <f t="shared" si="13"/>
        <v>0</v>
      </c>
      <c r="AJ70" s="1559">
        <f t="shared" si="13"/>
        <v>0</v>
      </c>
      <c r="AK70" s="1557">
        <f t="shared" si="13"/>
        <v>0</v>
      </c>
      <c r="AL70" s="1559">
        <f t="shared" si="13"/>
        <v>0</v>
      </c>
      <c r="AM70" s="1557">
        <f t="shared" si="13"/>
        <v>0</v>
      </c>
      <c r="AN70" s="1559">
        <f t="shared" si="13"/>
        <v>0</v>
      </c>
      <c r="AO70" s="1557">
        <f t="shared" si="13"/>
        <v>0</v>
      </c>
      <c r="AP70" s="1559">
        <f t="shared" si="13"/>
        <v>0</v>
      </c>
      <c r="AQ70" s="1557">
        <f t="shared" si="13"/>
        <v>0</v>
      </c>
      <c r="AR70" s="1559">
        <f t="shared" si="13"/>
        <v>0</v>
      </c>
      <c r="AS70" s="1557">
        <f t="shared" si="13"/>
        <v>0</v>
      </c>
      <c r="AT70" s="1559">
        <f t="shared" si="13"/>
        <v>0</v>
      </c>
      <c r="AU70" s="1557">
        <f t="shared" si="13"/>
        <v>0</v>
      </c>
      <c r="AV70" s="1559">
        <f t="shared" si="13"/>
        <v>0</v>
      </c>
      <c r="AW70" s="1557">
        <f t="shared" si="13"/>
        <v>0</v>
      </c>
      <c r="AX70" s="1559">
        <f t="shared" si="13"/>
        <v>0</v>
      </c>
      <c r="AY70" s="1557">
        <f t="shared" si="13"/>
        <v>0</v>
      </c>
      <c r="AZ70" s="1559">
        <f t="shared" si="13"/>
        <v>0</v>
      </c>
      <c r="BA70" s="1557">
        <f t="shared" si="13"/>
        <v>0</v>
      </c>
      <c r="BB70" s="1559">
        <f t="shared" si="13"/>
        <v>0</v>
      </c>
      <c r="BC70" s="1560">
        <f t="shared" si="13"/>
        <v>0</v>
      </c>
      <c r="BD70" s="649"/>
      <c r="BE70" s="1561">
        <f t="shared" ref="BE70:CD70" si="14">COUNTA(BE49:BE69)</f>
        <v>0</v>
      </c>
      <c r="BF70" s="1557">
        <f t="shared" si="14"/>
        <v>0</v>
      </c>
      <c r="BG70" s="1562">
        <f t="shared" si="14"/>
        <v>0</v>
      </c>
      <c r="BH70" s="1557">
        <f t="shared" si="14"/>
        <v>0</v>
      </c>
      <c r="BI70" s="1562">
        <f t="shared" si="14"/>
        <v>0</v>
      </c>
      <c r="BJ70" s="1557">
        <f t="shared" si="14"/>
        <v>0</v>
      </c>
      <c r="BK70" s="1562">
        <f t="shared" si="14"/>
        <v>0</v>
      </c>
      <c r="BL70" s="1557">
        <f t="shared" si="14"/>
        <v>0</v>
      </c>
      <c r="BM70" s="1562">
        <f t="shared" si="14"/>
        <v>0</v>
      </c>
      <c r="BN70" s="1557">
        <f t="shared" si="14"/>
        <v>0</v>
      </c>
      <c r="BO70" s="1562">
        <f t="shared" si="14"/>
        <v>0</v>
      </c>
      <c r="BP70" s="1557">
        <f t="shared" si="14"/>
        <v>0</v>
      </c>
      <c r="BQ70" s="1562">
        <f t="shared" si="14"/>
        <v>0</v>
      </c>
      <c r="BR70" s="1557">
        <f t="shared" si="14"/>
        <v>0</v>
      </c>
      <c r="BS70" s="1562">
        <f t="shared" si="14"/>
        <v>0</v>
      </c>
      <c r="BT70" s="1557">
        <f t="shared" si="14"/>
        <v>0</v>
      </c>
      <c r="BU70" s="1562">
        <f t="shared" si="14"/>
        <v>0</v>
      </c>
      <c r="BV70" s="1557">
        <f t="shared" si="14"/>
        <v>0</v>
      </c>
      <c r="BW70" s="1562">
        <f t="shared" si="14"/>
        <v>0</v>
      </c>
      <c r="BX70" s="1557">
        <f t="shared" si="14"/>
        <v>0</v>
      </c>
      <c r="BY70" s="1562">
        <f t="shared" si="14"/>
        <v>0</v>
      </c>
      <c r="BZ70" s="1557">
        <f t="shared" si="14"/>
        <v>0</v>
      </c>
      <c r="CA70" s="1562">
        <f t="shared" si="14"/>
        <v>0</v>
      </c>
      <c r="CB70" s="1557">
        <f t="shared" si="14"/>
        <v>0</v>
      </c>
      <c r="CC70" s="1563">
        <f t="shared" si="14"/>
        <v>0</v>
      </c>
      <c r="CD70" s="1560">
        <f t="shared" si="14"/>
        <v>0</v>
      </c>
      <c r="CE70" s="650"/>
      <c r="CF70" s="1564">
        <f t="shared" ref="CF70:DE70" si="15">COUNTA(CF49:CF69)</f>
        <v>0</v>
      </c>
      <c r="CG70" s="1557">
        <f t="shared" si="15"/>
        <v>0</v>
      </c>
      <c r="CH70" s="1564">
        <f t="shared" si="15"/>
        <v>0</v>
      </c>
      <c r="CI70" s="1557">
        <f t="shared" si="15"/>
        <v>0</v>
      </c>
      <c r="CJ70" s="1564">
        <f t="shared" si="15"/>
        <v>0</v>
      </c>
      <c r="CK70" s="1557">
        <f t="shared" si="15"/>
        <v>0</v>
      </c>
      <c r="CL70" s="1565">
        <f t="shared" si="15"/>
        <v>0</v>
      </c>
      <c r="CM70" s="1557">
        <f t="shared" si="15"/>
        <v>0</v>
      </c>
      <c r="CN70" s="1565">
        <f t="shared" si="15"/>
        <v>0</v>
      </c>
      <c r="CO70" s="1557">
        <f t="shared" si="15"/>
        <v>0</v>
      </c>
      <c r="CP70" s="1565">
        <f t="shared" si="15"/>
        <v>0</v>
      </c>
      <c r="CQ70" s="1557">
        <f t="shared" si="15"/>
        <v>0</v>
      </c>
      <c r="CR70" s="1565">
        <f t="shared" si="15"/>
        <v>0</v>
      </c>
      <c r="CS70" s="1557">
        <f t="shared" si="15"/>
        <v>0</v>
      </c>
      <c r="CT70" s="1565">
        <f t="shared" si="15"/>
        <v>0</v>
      </c>
      <c r="CU70" s="1557">
        <f t="shared" si="15"/>
        <v>0</v>
      </c>
      <c r="CV70" s="1565">
        <f t="shared" si="15"/>
        <v>0</v>
      </c>
      <c r="CW70" s="1557">
        <f t="shared" si="15"/>
        <v>0</v>
      </c>
      <c r="CX70" s="1565">
        <f t="shared" si="15"/>
        <v>0</v>
      </c>
      <c r="CY70" s="1557">
        <f t="shared" si="15"/>
        <v>0</v>
      </c>
      <c r="CZ70" s="1565">
        <f t="shared" si="15"/>
        <v>0</v>
      </c>
      <c r="DA70" s="1557">
        <f t="shared" si="15"/>
        <v>0</v>
      </c>
      <c r="DB70" s="1565">
        <f t="shared" si="15"/>
        <v>0</v>
      </c>
      <c r="DC70" s="1557">
        <f t="shared" si="15"/>
        <v>0</v>
      </c>
      <c r="DD70" s="1566">
        <f t="shared" si="15"/>
        <v>0</v>
      </c>
      <c r="DE70" s="1567">
        <f t="shared" si="15"/>
        <v>0</v>
      </c>
      <c r="DF70" s="1789" t="s">
        <v>912</v>
      </c>
      <c r="DG70" s="1788"/>
      <c r="DH70" s="1787"/>
      <c r="DI70" s="1787"/>
      <c r="DJ70" s="647"/>
      <c r="DK70" s="659"/>
      <c r="DL70" s="659"/>
      <c r="DM70" s="659"/>
      <c r="DN70" s="659"/>
      <c r="DO70" s="659"/>
      <c r="DP70" s="659"/>
      <c r="DQ70" s="659"/>
      <c r="DR70" s="659"/>
      <c r="DS70" s="200">
        <v>0</v>
      </c>
      <c r="DT70" s="200">
        <v>0</v>
      </c>
      <c r="DU70" s="200">
        <v>0</v>
      </c>
      <c r="DV70" s="200">
        <v>0</v>
      </c>
      <c r="DW70" s="1695"/>
    </row>
    <row r="71" spans="1:127" ht="15.75">
      <c r="B71" s="1786" t="s">
        <v>858</v>
      </c>
      <c r="C71" s="1785">
        <f t="shared" ref="C71:AB71" si="16">SUM(C49:C69)</f>
        <v>3</v>
      </c>
      <c r="D71" s="1781">
        <f t="shared" si="16"/>
        <v>0</v>
      </c>
      <c r="E71" s="1785">
        <f t="shared" si="16"/>
        <v>0</v>
      </c>
      <c r="F71" s="1781">
        <f t="shared" si="16"/>
        <v>0</v>
      </c>
      <c r="G71" s="1785">
        <f t="shared" si="16"/>
        <v>0</v>
      </c>
      <c r="H71" s="1781">
        <f t="shared" si="16"/>
        <v>0</v>
      </c>
      <c r="I71" s="1785">
        <f t="shared" si="16"/>
        <v>0</v>
      </c>
      <c r="J71" s="1781">
        <f t="shared" si="16"/>
        <v>0</v>
      </c>
      <c r="K71" s="1785">
        <f t="shared" si="16"/>
        <v>0</v>
      </c>
      <c r="L71" s="1781">
        <f t="shared" si="16"/>
        <v>0</v>
      </c>
      <c r="M71" s="1785">
        <f t="shared" si="16"/>
        <v>0</v>
      </c>
      <c r="N71" s="1781">
        <f t="shared" si="16"/>
        <v>0</v>
      </c>
      <c r="O71" s="1785">
        <f t="shared" si="16"/>
        <v>0</v>
      </c>
      <c r="P71" s="1781">
        <f t="shared" si="16"/>
        <v>0</v>
      </c>
      <c r="Q71" s="1785">
        <f t="shared" si="16"/>
        <v>0</v>
      </c>
      <c r="R71" s="1781">
        <f t="shared" si="16"/>
        <v>0</v>
      </c>
      <c r="S71" s="1785">
        <f t="shared" si="16"/>
        <v>0</v>
      </c>
      <c r="T71" s="1781">
        <f t="shared" si="16"/>
        <v>0</v>
      </c>
      <c r="U71" s="1785">
        <f t="shared" si="16"/>
        <v>0</v>
      </c>
      <c r="V71" s="1781">
        <f t="shared" si="16"/>
        <v>0</v>
      </c>
      <c r="W71" s="1785">
        <f t="shared" si="16"/>
        <v>0</v>
      </c>
      <c r="X71" s="1781">
        <f t="shared" si="16"/>
        <v>0</v>
      </c>
      <c r="Y71" s="1785">
        <f t="shared" si="16"/>
        <v>0</v>
      </c>
      <c r="Z71" s="1781">
        <f t="shared" si="16"/>
        <v>0</v>
      </c>
      <c r="AA71" s="1785">
        <f t="shared" si="16"/>
        <v>0</v>
      </c>
      <c r="AB71" s="1781">
        <f t="shared" si="16"/>
        <v>0</v>
      </c>
      <c r="AC71" s="648"/>
      <c r="AD71" s="1784">
        <f t="shared" ref="AD71:BC71" si="17">SUM(AD49:AD69)</f>
        <v>0</v>
      </c>
      <c r="AE71" s="1781">
        <f t="shared" si="17"/>
        <v>0</v>
      </c>
      <c r="AF71" s="1784">
        <f t="shared" si="17"/>
        <v>0</v>
      </c>
      <c r="AG71" s="1781">
        <f t="shared" si="17"/>
        <v>0</v>
      </c>
      <c r="AH71" s="1784">
        <f t="shared" si="17"/>
        <v>0</v>
      </c>
      <c r="AI71" s="1781">
        <f t="shared" si="17"/>
        <v>0</v>
      </c>
      <c r="AJ71" s="1784">
        <f t="shared" si="17"/>
        <v>0</v>
      </c>
      <c r="AK71" s="1781">
        <f t="shared" si="17"/>
        <v>0</v>
      </c>
      <c r="AL71" s="1784">
        <f t="shared" si="17"/>
        <v>0</v>
      </c>
      <c r="AM71" s="1781">
        <f t="shared" si="17"/>
        <v>0</v>
      </c>
      <c r="AN71" s="1784">
        <f t="shared" si="17"/>
        <v>0</v>
      </c>
      <c r="AO71" s="1781">
        <f t="shared" si="17"/>
        <v>0</v>
      </c>
      <c r="AP71" s="1784">
        <f t="shared" si="17"/>
        <v>0</v>
      </c>
      <c r="AQ71" s="1781">
        <f t="shared" si="17"/>
        <v>0</v>
      </c>
      <c r="AR71" s="1784">
        <f t="shared" si="17"/>
        <v>0</v>
      </c>
      <c r="AS71" s="1781">
        <f t="shared" si="17"/>
        <v>0</v>
      </c>
      <c r="AT71" s="1784">
        <f t="shared" si="17"/>
        <v>0</v>
      </c>
      <c r="AU71" s="1781">
        <f t="shared" si="17"/>
        <v>0</v>
      </c>
      <c r="AV71" s="1784">
        <f t="shared" si="17"/>
        <v>0</v>
      </c>
      <c r="AW71" s="1781">
        <f t="shared" si="17"/>
        <v>0</v>
      </c>
      <c r="AX71" s="1784">
        <f t="shared" si="17"/>
        <v>0</v>
      </c>
      <c r="AY71" s="1781">
        <f t="shared" si="17"/>
        <v>0</v>
      </c>
      <c r="AZ71" s="1784">
        <f t="shared" si="17"/>
        <v>0</v>
      </c>
      <c r="BA71" s="1781">
        <f t="shared" si="17"/>
        <v>0</v>
      </c>
      <c r="BB71" s="1784">
        <f t="shared" si="17"/>
        <v>0</v>
      </c>
      <c r="BC71" s="1781">
        <f t="shared" si="17"/>
        <v>0</v>
      </c>
      <c r="BD71" s="649"/>
      <c r="BE71" s="1783">
        <f t="shared" ref="BE71:CD71" si="18">SUM(BE49:BE69)</f>
        <v>0</v>
      </c>
      <c r="BF71" s="1781">
        <f t="shared" si="18"/>
        <v>0</v>
      </c>
      <c r="BG71" s="1783">
        <f t="shared" si="18"/>
        <v>0</v>
      </c>
      <c r="BH71" s="1781">
        <f t="shared" si="18"/>
        <v>0</v>
      </c>
      <c r="BI71" s="1783">
        <f t="shared" si="18"/>
        <v>0</v>
      </c>
      <c r="BJ71" s="1781">
        <f t="shared" si="18"/>
        <v>0</v>
      </c>
      <c r="BK71" s="1783">
        <f t="shared" si="18"/>
        <v>0</v>
      </c>
      <c r="BL71" s="1781">
        <f t="shared" si="18"/>
        <v>0</v>
      </c>
      <c r="BM71" s="1783">
        <f t="shared" si="18"/>
        <v>0</v>
      </c>
      <c r="BN71" s="1781">
        <f t="shared" si="18"/>
        <v>0</v>
      </c>
      <c r="BO71" s="1783">
        <f t="shared" si="18"/>
        <v>0</v>
      </c>
      <c r="BP71" s="1781">
        <f t="shared" si="18"/>
        <v>0</v>
      </c>
      <c r="BQ71" s="1783">
        <f t="shared" si="18"/>
        <v>0</v>
      </c>
      <c r="BR71" s="1781">
        <f t="shared" si="18"/>
        <v>0</v>
      </c>
      <c r="BS71" s="1783">
        <f t="shared" si="18"/>
        <v>0</v>
      </c>
      <c r="BT71" s="1781">
        <f t="shared" si="18"/>
        <v>0</v>
      </c>
      <c r="BU71" s="1783">
        <f t="shared" si="18"/>
        <v>0</v>
      </c>
      <c r="BV71" s="1781">
        <f t="shared" si="18"/>
        <v>0</v>
      </c>
      <c r="BW71" s="1783">
        <f t="shared" si="18"/>
        <v>0</v>
      </c>
      <c r="BX71" s="1781">
        <f t="shared" si="18"/>
        <v>0</v>
      </c>
      <c r="BY71" s="1783">
        <f t="shared" si="18"/>
        <v>0</v>
      </c>
      <c r="BZ71" s="1781">
        <f t="shared" si="18"/>
        <v>0</v>
      </c>
      <c r="CA71" s="1783">
        <f t="shared" si="18"/>
        <v>0</v>
      </c>
      <c r="CB71" s="1781">
        <f t="shared" si="18"/>
        <v>0</v>
      </c>
      <c r="CC71" s="1783">
        <f t="shared" si="18"/>
        <v>0</v>
      </c>
      <c r="CD71" s="1781">
        <f t="shared" si="18"/>
        <v>0</v>
      </c>
      <c r="CE71" s="650"/>
      <c r="CF71" s="1782">
        <f t="shared" ref="CF71:DE71" si="19">SUM(CF49:CF69)</f>
        <v>0</v>
      </c>
      <c r="CG71" s="1781">
        <f t="shared" si="19"/>
        <v>0</v>
      </c>
      <c r="CH71" s="1782">
        <f t="shared" si="19"/>
        <v>0</v>
      </c>
      <c r="CI71" s="1781">
        <f t="shared" si="19"/>
        <v>0</v>
      </c>
      <c r="CJ71" s="1782">
        <f t="shared" si="19"/>
        <v>0</v>
      </c>
      <c r="CK71" s="1781">
        <f t="shared" si="19"/>
        <v>0</v>
      </c>
      <c r="CL71" s="1782">
        <f t="shared" si="19"/>
        <v>0</v>
      </c>
      <c r="CM71" s="1781">
        <f t="shared" si="19"/>
        <v>0</v>
      </c>
      <c r="CN71" s="1782">
        <f t="shared" si="19"/>
        <v>0</v>
      </c>
      <c r="CO71" s="1781">
        <f t="shared" si="19"/>
        <v>0</v>
      </c>
      <c r="CP71" s="1782">
        <f t="shared" si="19"/>
        <v>0</v>
      </c>
      <c r="CQ71" s="1781">
        <f t="shared" si="19"/>
        <v>0</v>
      </c>
      <c r="CR71" s="1782">
        <f t="shared" si="19"/>
        <v>0</v>
      </c>
      <c r="CS71" s="1781">
        <f t="shared" si="19"/>
        <v>0</v>
      </c>
      <c r="CT71" s="1782">
        <f t="shared" si="19"/>
        <v>0</v>
      </c>
      <c r="CU71" s="1781">
        <f t="shared" si="19"/>
        <v>0</v>
      </c>
      <c r="CV71" s="1782">
        <f t="shared" si="19"/>
        <v>0</v>
      </c>
      <c r="CW71" s="1781">
        <f t="shared" si="19"/>
        <v>0</v>
      </c>
      <c r="CX71" s="1782">
        <f t="shared" si="19"/>
        <v>0</v>
      </c>
      <c r="CY71" s="1781">
        <f t="shared" si="19"/>
        <v>0</v>
      </c>
      <c r="CZ71" s="1782">
        <f t="shared" si="19"/>
        <v>0</v>
      </c>
      <c r="DA71" s="1781">
        <f t="shared" si="19"/>
        <v>0</v>
      </c>
      <c r="DB71" s="1782">
        <f t="shared" si="19"/>
        <v>0</v>
      </c>
      <c r="DC71" s="1781">
        <f t="shared" si="19"/>
        <v>0</v>
      </c>
      <c r="DD71" s="1782">
        <f t="shared" si="19"/>
        <v>0</v>
      </c>
      <c r="DE71" s="1781">
        <f t="shared" si="19"/>
        <v>0</v>
      </c>
      <c r="DF71" s="1780" t="s">
        <v>913</v>
      </c>
      <c r="DG71" s="1779"/>
      <c r="DH71" s="1778"/>
      <c r="DI71" s="1778"/>
      <c r="DJ71" s="647"/>
      <c r="DK71" s="659"/>
      <c r="DL71" s="659"/>
      <c r="DM71" s="659"/>
      <c r="DN71" s="659"/>
      <c r="DO71" s="659"/>
      <c r="DP71" s="659"/>
      <c r="DQ71" s="659"/>
      <c r="DR71" s="659"/>
      <c r="DS71" s="200">
        <v>0</v>
      </c>
      <c r="DT71" s="200">
        <v>0</v>
      </c>
      <c r="DU71" s="200">
        <v>0</v>
      </c>
      <c r="DV71" s="200">
        <v>0</v>
      </c>
      <c r="DW71" s="1695"/>
    </row>
    <row r="72" spans="1:127" ht="15.75">
      <c r="A72" s="1473" t="s">
        <v>66</v>
      </c>
      <c r="B72" s="1777">
        <f>COUNTA(B49:B69)</f>
        <v>15</v>
      </c>
      <c r="C72" s="1544" t="s">
        <v>66</v>
      </c>
      <c r="D72" s="1545" t="s">
        <v>77</v>
      </c>
      <c r="E72" s="1544" t="s">
        <v>66</v>
      </c>
      <c r="F72" s="1545" t="s">
        <v>77</v>
      </c>
      <c r="G72" s="1544" t="s">
        <v>66</v>
      </c>
      <c r="H72" s="1545" t="s">
        <v>77</v>
      </c>
      <c r="I72" s="1544" t="s">
        <v>66</v>
      </c>
      <c r="J72" s="1545" t="s">
        <v>77</v>
      </c>
      <c r="K72" s="1544" t="s">
        <v>66</v>
      </c>
      <c r="L72" s="1545" t="s">
        <v>77</v>
      </c>
      <c r="M72" s="1544" t="s">
        <v>66</v>
      </c>
      <c r="N72" s="1545" t="s">
        <v>77</v>
      </c>
      <c r="O72" s="1544" t="s">
        <v>66</v>
      </c>
      <c r="P72" s="1545" t="s">
        <v>77</v>
      </c>
      <c r="Q72" s="1544" t="s">
        <v>66</v>
      </c>
      <c r="R72" s="1545" t="s">
        <v>77</v>
      </c>
      <c r="S72" s="1544" t="s">
        <v>66</v>
      </c>
      <c r="T72" s="1545" t="s">
        <v>77</v>
      </c>
      <c r="U72" s="1544" t="s">
        <v>66</v>
      </c>
      <c r="V72" s="1545" t="s">
        <v>77</v>
      </c>
      <c r="W72" s="1544" t="s">
        <v>66</v>
      </c>
      <c r="X72" s="1545" t="s">
        <v>77</v>
      </c>
      <c r="Y72" s="1544" t="s">
        <v>66</v>
      </c>
      <c r="Z72" s="1545" t="s">
        <v>77</v>
      </c>
      <c r="AA72" s="1544" t="s">
        <v>66</v>
      </c>
      <c r="AB72" s="1545" t="s">
        <v>77</v>
      </c>
      <c r="AC72" s="1546"/>
      <c r="AD72" s="1547" t="s">
        <v>66</v>
      </c>
      <c r="AE72" s="1545" t="s">
        <v>77</v>
      </c>
      <c r="AF72" s="1547" t="s">
        <v>66</v>
      </c>
      <c r="AG72" s="1545" t="s">
        <v>77</v>
      </c>
      <c r="AH72" s="1547" t="s">
        <v>66</v>
      </c>
      <c r="AI72" s="1545" t="s">
        <v>77</v>
      </c>
      <c r="AJ72" s="1547" t="s">
        <v>66</v>
      </c>
      <c r="AK72" s="1545" t="s">
        <v>77</v>
      </c>
      <c r="AL72" s="1547" t="s">
        <v>66</v>
      </c>
      <c r="AM72" s="1545" t="s">
        <v>77</v>
      </c>
      <c r="AN72" s="1547" t="s">
        <v>66</v>
      </c>
      <c r="AO72" s="1545" t="s">
        <v>77</v>
      </c>
      <c r="AP72" s="1547" t="s">
        <v>66</v>
      </c>
      <c r="AQ72" s="1545" t="s">
        <v>77</v>
      </c>
      <c r="AR72" s="1547" t="s">
        <v>66</v>
      </c>
      <c r="AS72" s="1545" t="s">
        <v>77</v>
      </c>
      <c r="AT72" s="1547" t="s">
        <v>66</v>
      </c>
      <c r="AU72" s="1545" t="s">
        <v>77</v>
      </c>
      <c r="AV72" s="1547" t="s">
        <v>66</v>
      </c>
      <c r="AW72" s="1545" t="s">
        <v>77</v>
      </c>
      <c r="AX72" s="1547" t="s">
        <v>66</v>
      </c>
      <c r="AY72" s="1545" t="s">
        <v>77</v>
      </c>
      <c r="AZ72" s="1547" t="s">
        <v>66</v>
      </c>
      <c r="BA72" s="1545" t="s">
        <v>77</v>
      </c>
      <c r="BB72" s="1547" t="s">
        <v>66</v>
      </c>
      <c r="BC72" s="1545" t="s">
        <v>77</v>
      </c>
      <c r="BD72" s="1548"/>
      <c r="BE72" s="1549" t="s">
        <v>66</v>
      </c>
      <c r="BF72" s="1545" t="s">
        <v>77</v>
      </c>
      <c r="BG72" s="1549" t="s">
        <v>66</v>
      </c>
      <c r="BH72" s="1545" t="s">
        <v>77</v>
      </c>
      <c r="BI72" s="1549" t="s">
        <v>66</v>
      </c>
      <c r="BJ72" s="1545" t="s">
        <v>77</v>
      </c>
      <c r="BK72" s="1549" t="s">
        <v>66</v>
      </c>
      <c r="BL72" s="1545" t="s">
        <v>77</v>
      </c>
      <c r="BM72" s="1549" t="s">
        <v>66</v>
      </c>
      <c r="BN72" s="1545" t="s">
        <v>77</v>
      </c>
      <c r="BO72" s="1549" t="s">
        <v>66</v>
      </c>
      <c r="BP72" s="1545" t="s">
        <v>77</v>
      </c>
      <c r="BQ72" s="1549" t="s">
        <v>66</v>
      </c>
      <c r="BR72" s="1545" t="s">
        <v>77</v>
      </c>
      <c r="BS72" s="1549" t="s">
        <v>66</v>
      </c>
      <c r="BT72" s="1545" t="s">
        <v>77</v>
      </c>
      <c r="BU72" s="1549" t="s">
        <v>66</v>
      </c>
      <c r="BV72" s="1545" t="s">
        <v>77</v>
      </c>
      <c r="BW72" s="1549" t="s">
        <v>66</v>
      </c>
      <c r="BX72" s="1545" t="s">
        <v>77</v>
      </c>
      <c r="BY72" s="1549" t="s">
        <v>66</v>
      </c>
      <c r="BZ72" s="1545" t="s">
        <v>77</v>
      </c>
      <c r="CA72" s="1549" t="s">
        <v>66</v>
      </c>
      <c r="CB72" s="1545" t="s">
        <v>77</v>
      </c>
      <c r="CC72" s="1549" t="s">
        <v>66</v>
      </c>
      <c r="CD72" s="1545" t="s">
        <v>77</v>
      </c>
      <c r="CE72" s="1550"/>
      <c r="CF72" s="1551" t="s">
        <v>66</v>
      </c>
      <c r="CG72" s="1545" t="s">
        <v>77</v>
      </c>
      <c r="CH72" s="1551" t="s">
        <v>66</v>
      </c>
      <c r="CI72" s="1545" t="s">
        <v>77</v>
      </c>
      <c r="CJ72" s="1551" t="s">
        <v>66</v>
      </c>
      <c r="CK72" s="1545" t="s">
        <v>77</v>
      </c>
      <c r="CL72" s="1551" t="s">
        <v>66</v>
      </c>
      <c r="CM72" s="1545" t="s">
        <v>77</v>
      </c>
      <c r="CN72" s="1551" t="s">
        <v>66</v>
      </c>
      <c r="CO72" s="1545" t="s">
        <v>77</v>
      </c>
      <c r="CP72" s="1551" t="s">
        <v>66</v>
      </c>
      <c r="CQ72" s="1545" t="s">
        <v>77</v>
      </c>
      <c r="CR72" s="1551" t="s">
        <v>66</v>
      </c>
      <c r="CS72" s="1545" t="s">
        <v>77</v>
      </c>
      <c r="CT72" s="1551" t="s">
        <v>66</v>
      </c>
      <c r="CU72" s="1545" t="s">
        <v>77</v>
      </c>
      <c r="CV72" s="1551" t="s">
        <v>66</v>
      </c>
      <c r="CW72" s="1545" t="s">
        <v>77</v>
      </c>
      <c r="CX72" s="1551" t="s">
        <v>66</v>
      </c>
      <c r="CY72" s="1545" t="s">
        <v>77</v>
      </c>
      <c r="CZ72" s="1551" t="s">
        <v>66</v>
      </c>
      <c r="DA72" s="1545" t="s">
        <v>77</v>
      </c>
      <c r="DB72" s="1551" t="s">
        <v>66</v>
      </c>
      <c r="DC72" s="1545" t="s">
        <v>77</v>
      </c>
      <c r="DD72" s="1551" t="s">
        <v>66</v>
      </c>
      <c r="DE72" s="1552" t="s">
        <v>77</v>
      </c>
      <c r="DF72" s="1482" t="s">
        <v>922</v>
      </c>
      <c r="DG72" s="1484"/>
      <c r="DH72" s="1484"/>
      <c r="DI72" s="1483"/>
      <c r="DJ72" s="647"/>
      <c r="DK72" s="659"/>
      <c r="DL72" s="659"/>
      <c r="DM72" s="659"/>
      <c r="DN72" s="659"/>
      <c r="DO72" s="659"/>
      <c r="DP72" s="659"/>
      <c r="DQ72" s="659"/>
      <c r="DR72" s="200">
        <v>0</v>
      </c>
      <c r="DS72" s="200">
        <v>0</v>
      </c>
      <c r="DT72" s="200">
        <v>0</v>
      </c>
      <c r="DU72" s="200">
        <v>0</v>
      </c>
      <c r="DV72" s="200">
        <v>0</v>
      </c>
      <c r="DW72" s="1695"/>
    </row>
    <row r="73" spans="1:127" ht="22.5" customHeight="1">
      <c r="A73" s="1670"/>
      <c r="B73" s="1670"/>
      <c r="C73" s="1670"/>
      <c r="D73" s="1670"/>
      <c r="E73" s="1670"/>
      <c r="F73" s="1670"/>
      <c r="G73" s="1670"/>
      <c r="H73" s="1670"/>
      <c r="I73" s="1670"/>
      <c r="J73" s="1670"/>
      <c r="K73" s="1670"/>
      <c r="L73" s="1670"/>
      <c r="M73" s="1670"/>
      <c r="N73" s="1670"/>
      <c r="O73" s="1670"/>
      <c r="P73" s="1670"/>
      <c r="Q73" s="1670"/>
      <c r="R73" s="1670"/>
      <c r="S73" s="1670"/>
      <c r="T73" s="1670"/>
      <c r="U73" s="1670"/>
      <c r="V73" s="1670"/>
      <c r="W73" s="1670"/>
      <c r="X73" s="1670"/>
      <c r="Y73" s="1670"/>
      <c r="Z73" s="1670"/>
      <c r="AA73" s="1670"/>
      <c r="AB73" s="1670"/>
      <c r="AC73" s="1670"/>
      <c r="AD73" s="1670"/>
      <c r="AE73" s="1670"/>
      <c r="AF73" s="1670"/>
      <c r="AG73" s="1670"/>
      <c r="AH73" s="1670"/>
      <c r="AI73" s="1670"/>
      <c r="AJ73" s="1670"/>
      <c r="AK73" s="1670"/>
      <c r="AL73" s="1670"/>
      <c r="AM73" s="1670"/>
      <c r="AN73" s="1670"/>
      <c r="AO73" s="1670"/>
      <c r="AP73" s="1670"/>
      <c r="AQ73" s="1670"/>
      <c r="AR73" s="1670"/>
      <c r="AS73" s="1670"/>
      <c r="AT73" s="1670"/>
      <c r="AU73" s="1670"/>
      <c r="AV73" s="1670"/>
      <c r="AW73" s="1670"/>
      <c r="AX73" s="1670"/>
      <c r="AY73" s="1670"/>
      <c r="AZ73" s="1670"/>
      <c r="BA73" s="1670"/>
      <c r="BB73" s="1670"/>
      <c r="BC73" s="1670"/>
      <c r="BD73" s="1670"/>
      <c r="BE73" s="1668"/>
      <c r="BF73" s="1668"/>
      <c r="BG73" s="1668"/>
      <c r="BH73" s="1668"/>
      <c r="BI73" s="1668"/>
      <c r="BJ73" s="1668"/>
      <c r="BK73" s="1668"/>
      <c r="BL73" s="1668"/>
      <c r="BM73" s="1668"/>
      <c r="BN73" s="1668"/>
      <c r="BO73" s="1668"/>
      <c r="BP73" s="1668"/>
      <c r="BQ73" s="1668"/>
      <c r="BR73" s="1668"/>
      <c r="BS73" s="1669"/>
      <c r="BT73" s="1669"/>
      <c r="BU73" s="1670"/>
      <c r="BV73" s="1670"/>
      <c r="BW73" s="1670"/>
      <c r="BX73" s="1670"/>
      <c r="BY73" s="1670"/>
      <c r="BZ73" s="1670"/>
      <c r="CA73" s="1670"/>
      <c r="CB73" s="1670"/>
      <c r="CC73" s="1670"/>
      <c r="CD73" s="1670"/>
      <c r="CE73" s="1774"/>
      <c r="CF73" s="1776"/>
      <c r="CG73" s="1776"/>
      <c r="CH73" s="1776"/>
      <c r="CI73" s="1776"/>
      <c r="CJ73" s="1776"/>
      <c r="CK73" s="1776"/>
      <c r="CL73" s="1776"/>
      <c r="CM73" s="1776"/>
      <c r="CN73" s="1776"/>
      <c r="CO73" s="1776"/>
      <c r="CP73" s="1776"/>
      <c r="CQ73" s="1776"/>
      <c r="CR73" s="1776"/>
      <c r="CS73" s="1776"/>
      <c r="CT73" s="1775"/>
      <c r="CU73" s="1775"/>
      <c r="CV73" s="1774"/>
      <c r="CW73" s="1774"/>
      <c r="CX73" s="1774"/>
      <c r="CY73" s="1774"/>
      <c r="CZ73" s="1774"/>
      <c r="DA73" s="1774"/>
      <c r="DB73" s="1769"/>
      <c r="DC73" s="1773"/>
      <c r="DD73" s="1757"/>
      <c r="DE73" s="1773" t="s">
        <v>914</v>
      </c>
      <c r="DF73" s="4072">
        <f>SUM(DF9:DF42,DF49:DF69)</f>
        <v>11</v>
      </c>
      <c r="DG73" s="4072"/>
      <c r="DH73" s="1739"/>
      <c r="DI73" s="1739"/>
      <c r="DJ73" s="1738"/>
      <c r="DK73" s="659">
        <v>0</v>
      </c>
      <c r="DL73" s="659">
        <v>0</v>
      </c>
      <c r="DM73" s="659">
        <v>0</v>
      </c>
      <c r="DN73" s="659">
        <v>0</v>
      </c>
      <c r="DO73" s="659">
        <v>0</v>
      </c>
      <c r="DP73" s="659">
        <v>0</v>
      </c>
      <c r="DQ73" s="659">
        <v>0</v>
      </c>
      <c r="DR73" s="200">
        <v>0</v>
      </c>
      <c r="DS73" s="200">
        <v>0</v>
      </c>
      <c r="DT73" s="200">
        <v>0</v>
      </c>
      <c r="DU73" s="200">
        <v>0</v>
      </c>
      <c r="DV73" s="200">
        <v>0</v>
      </c>
      <c r="DW73" s="1695"/>
    </row>
    <row r="74" spans="1:127" ht="9.9499999999999993" customHeight="1">
      <c r="B74" s="712"/>
      <c r="C74" s="713"/>
      <c r="D74" s="713"/>
      <c r="E74" s="713"/>
      <c r="F74" s="713"/>
      <c r="G74" s="713"/>
      <c r="H74" s="713"/>
      <c r="I74" s="713"/>
      <c r="J74" s="713"/>
      <c r="K74" s="713"/>
      <c r="L74" s="713"/>
      <c r="M74" s="713"/>
      <c r="N74" s="713"/>
      <c r="O74" s="713"/>
      <c r="P74" s="713"/>
      <c r="Q74" s="714"/>
      <c r="R74" s="714"/>
      <c r="S74" s="715"/>
      <c r="T74" s="715"/>
      <c r="U74" s="713"/>
      <c r="V74" s="713"/>
      <c r="W74" s="713"/>
      <c r="X74" s="713"/>
      <c r="Y74" s="713"/>
      <c r="Z74" s="713"/>
      <c r="AA74" s="713"/>
      <c r="AB74" s="713"/>
      <c r="AC74" s="713"/>
      <c r="AD74" s="713"/>
      <c r="AE74" s="713"/>
      <c r="AF74" s="713"/>
      <c r="AG74" s="714"/>
      <c r="AH74" s="714"/>
      <c r="AI74" s="715"/>
      <c r="AJ74" s="715"/>
      <c r="AK74" s="715"/>
      <c r="AL74" s="715"/>
      <c r="AM74" s="715"/>
      <c r="AN74" s="715"/>
      <c r="AO74" s="1576" t="s">
        <v>916</v>
      </c>
      <c r="AP74" s="715"/>
      <c r="AQ74" s="715"/>
      <c r="AR74" s="715"/>
      <c r="AS74" s="715"/>
      <c r="AT74" s="713"/>
      <c r="AU74" s="713"/>
      <c r="AV74" s="713"/>
      <c r="AW74" s="713"/>
      <c r="AX74" s="713"/>
      <c r="AY74" s="713"/>
      <c r="AZ74" s="713"/>
      <c r="BA74" s="714"/>
      <c r="BB74" s="714"/>
      <c r="BC74" s="715"/>
      <c r="BD74" s="715"/>
      <c r="BE74" s="1576" t="s">
        <v>916</v>
      </c>
      <c r="BF74" s="715"/>
      <c r="BG74" s="715"/>
      <c r="BH74" s="715"/>
      <c r="BI74" s="715"/>
      <c r="BJ74" s="715"/>
      <c r="BK74" s="715"/>
      <c r="BL74" s="715"/>
      <c r="BM74" s="715"/>
      <c r="BN74" s="713"/>
      <c r="BO74" s="1583"/>
      <c r="BP74" s="1576" t="s">
        <v>916</v>
      </c>
      <c r="BQ74" s="1772"/>
      <c r="BR74" s="1772"/>
      <c r="BS74" s="1751"/>
      <c r="BT74" s="1772"/>
      <c r="BU74" s="1751"/>
      <c r="BV74" s="716"/>
      <c r="BW74" s="1772"/>
      <c r="BX74" s="1751"/>
      <c r="BY74" s="1772"/>
      <c r="BZ74" s="713"/>
      <c r="CA74" s="713"/>
      <c r="CB74" s="714"/>
      <c r="CC74" s="1576"/>
      <c r="CD74" s="715"/>
      <c r="CE74" s="715"/>
      <c r="CF74" s="715"/>
      <c r="CG74" s="716"/>
      <c r="CH74" s="716"/>
      <c r="CI74" s="716"/>
      <c r="CJ74" s="716"/>
      <c r="CK74" s="716"/>
      <c r="CL74" s="716"/>
      <c r="CM74" s="716"/>
      <c r="CN74" s="716"/>
      <c r="CO74" s="716"/>
      <c r="CP74" s="716"/>
      <c r="CQ74" s="716"/>
      <c r="CR74" s="716"/>
      <c r="CS74" s="716"/>
      <c r="CT74" s="716"/>
      <c r="CU74" s="716"/>
      <c r="CV74" s="716"/>
      <c r="CW74" s="716"/>
      <c r="CX74" s="716"/>
      <c r="CY74" s="716"/>
      <c r="CZ74" s="716"/>
      <c r="DA74" s="716"/>
      <c r="DB74" s="715"/>
      <c r="DC74" s="715"/>
      <c r="DD74" s="716"/>
      <c r="DE74" s="716"/>
      <c r="DF74" s="716"/>
      <c r="DG74" s="716"/>
      <c r="DH74" s="716"/>
      <c r="DI74" s="716"/>
      <c r="DJ74" s="717"/>
      <c r="DK74" s="659">
        <v>0</v>
      </c>
      <c r="DL74" s="659">
        <v>0</v>
      </c>
      <c r="DM74" s="659">
        <v>0</v>
      </c>
      <c r="DN74" s="659">
        <v>0</v>
      </c>
      <c r="DO74" s="659">
        <v>0</v>
      </c>
      <c r="DP74" s="659">
        <v>0</v>
      </c>
      <c r="DQ74" s="659">
        <v>0</v>
      </c>
      <c r="DR74" s="200">
        <v>0</v>
      </c>
      <c r="DS74" s="200">
        <v>0</v>
      </c>
      <c r="DT74" s="200">
        <v>0</v>
      </c>
      <c r="DU74" s="200">
        <v>0</v>
      </c>
      <c r="DV74" s="200">
        <v>0</v>
      </c>
      <c r="DW74" s="1695"/>
    </row>
    <row r="75" spans="1:127" ht="21">
      <c r="B75" s="718"/>
      <c r="C75" s="4073">
        <f>COUNTA(B9:B42)</f>
        <v>29</v>
      </c>
      <c r="D75" s="4074"/>
      <c r="E75" s="1771" t="s">
        <v>114</v>
      </c>
      <c r="F75" s="1770"/>
      <c r="G75" s="1770"/>
      <c r="H75" s="1769"/>
      <c r="I75" s="1768"/>
      <c r="K75" s="4084">
        <f>COUNTA(B49:B69)</f>
        <v>15</v>
      </c>
      <c r="L75" s="4085"/>
      <c r="M75" s="1767" t="s">
        <v>116</v>
      </c>
      <c r="N75" s="1767"/>
      <c r="O75" s="1767"/>
      <c r="P75" s="1766"/>
      <c r="Q75" s="1765"/>
      <c r="R75" s="716"/>
      <c r="S75" s="716"/>
      <c r="T75" s="716"/>
      <c r="U75" s="1584"/>
      <c r="V75" s="1584"/>
      <c r="W75" s="1584"/>
      <c r="X75" s="1584"/>
      <c r="Y75" s="1584"/>
      <c r="Z75" s="1584"/>
      <c r="AA75" s="4130" t="s">
        <v>68</v>
      </c>
      <c r="AB75" s="4131"/>
      <c r="AC75" s="4131"/>
      <c r="AD75" s="4131"/>
      <c r="AE75" s="4131"/>
      <c r="AF75" s="4131"/>
      <c r="AG75" s="4131"/>
      <c r="AH75" s="716"/>
      <c r="AI75" s="1675"/>
      <c r="AJ75" s="1675"/>
      <c r="AK75" s="1675"/>
      <c r="AL75" s="1675"/>
      <c r="AM75" s="1675"/>
      <c r="AN75" s="1577" t="s">
        <v>1269</v>
      </c>
      <c r="AO75" s="1585" t="s">
        <v>77</v>
      </c>
      <c r="AP75" s="4056">
        <f>COUNTIF(C9:DE42,AO75)+COUNTIF(C49:DE69,AO75)</f>
        <v>1</v>
      </c>
      <c r="AQ75" s="4057"/>
      <c r="AR75" s="1675"/>
      <c r="AS75" s="1764"/>
      <c r="AU75" s="1675"/>
      <c r="AV75" s="1678"/>
      <c r="AW75" s="1581"/>
      <c r="AX75" s="1581"/>
      <c r="AY75" s="1581"/>
      <c r="AZ75" s="1581"/>
      <c r="BA75" s="1581"/>
      <c r="BB75" s="1581"/>
      <c r="BC75" s="1581"/>
      <c r="BD75" s="1577" t="s">
        <v>69</v>
      </c>
      <c r="BE75" s="1585" t="s">
        <v>78</v>
      </c>
      <c r="BF75" s="4056">
        <f>+COUNTIF(C9:DE42,BE75)+COUNTIF(C49:DE69,BE75)</f>
        <v>0</v>
      </c>
      <c r="BG75" s="4057"/>
      <c r="BH75" s="1583"/>
      <c r="BI75" s="1583"/>
      <c r="BJ75" s="1583"/>
      <c r="BK75" s="1583"/>
      <c r="BL75" s="1583"/>
      <c r="BM75" s="716"/>
      <c r="BN75" s="1583"/>
      <c r="BO75" s="1577" t="s">
        <v>211</v>
      </c>
      <c r="BP75" s="1585" t="s">
        <v>75</v>
      </c>
      <c r="BQ75" s="4056">
        <f>+COUNTIF(C9:DE42,BP75)+COUNTIF(C49:DE69,BP75)</f>
        <v>1</v>
      </c>
      <c r="BR75" s="4057"/>
      <c r="BS75" s="1751"/>
      <c r="BT75" s="1750" t="s">
        <v>216</v>
      </c>
      <c r="BU75" s="1751"/>
      <c r="BV75" s="1751"/>
      <c r="BW75" s="1751"/>
      <c r="BX75" s="1751"/>
      <c r="BY75" s="1751"/>
      <c r="BZ75" s="716"/>
      <c r="CA75" s="716"/>
      <c r="CB75" s="716"/>
      <c r="CC75" s="1747"/>
      <c r="CD75" s="1677"/>
      <c r="CE75" s="1677"/>
      <c r="CF75" s="716"/>
      <c r="CG75" s="716"/>
      <c r="CH75" s="716"/>
      <c r="CI75" s="716"/>
      <c r="CJ75" s="716"/>
      <c r="CK75" s="716"/>
      <c r="CL75" s="1586"/>
      <c r="CM75" s="1586"/>
      <c r="CN75" s="1586"/>
      <c r="CO75" s="1587"/>
      <c r="CP75" s="1587"/>
      <c r="CQ75" s="1587"/>
      <c r="CR75" s="1587"/>
      <c r="CS75" s="1587"/>
      <c r="CT75" s="1588"/>
      <c r="CU75" s="1588"/>
      <c r="CV75" s="1763"/>
      <c r="CW75" s="1763"/>
      <c r="CX75" s="1763"/>
      <c r="CY75" s="1763"/>
      <c r="CZ75" s="1763"/>
      <c r="DA75" s="1763"/>
      <c r="DB75" s="1586"/>
      <c r="DC75" s="1589"/>
      <c r="DD75" s="1586"/>
      <c r="DE75" s="1586"/>
      <c r="DF75" s="1762"/>
      <c r="DG75" s="1589" t="s">
        <v>915</v>
      </c>
      <c r="DH75" s="4075">
        <f>SUM(DH9:DH42,DH49:DH69)</f>
        <v>7</v>
      </c>
      <c r="DI75" s="4075"/>
      <c r="DJ75" s="717"/>
      <c r="DK75" s="659">
        <v>0</v>
      </c>
      <c r="DL75" s="659">
        <v>0</v>
      </c>
      <c r="DM75" s="659">
        <v>0</v>
      </c>
      <c r="DN75" s="659">
        <v>0</v>
      </c>
      <c r="DO75" s="659">
        <v>0</v>
      </c>
      <c r="DP75" s="659">
        <v>0</v>
      </c>
      <c r="DQ75" s="659">
        <v>0</v>
      </c>
      <c r="DR75" s="200">
        <v>0</v>
      </c>
      <c r="DS75" s="200">
        <v>0</v>
      </c>
      <c r="DT75" s="200">
        <v>0</v>
      </c>
      <c r="DU75" s="200">
        <v>0</v>
      </c>
      <c r="DV75" s="200">
        <v>0</v>
      </c>
      <c r="DW75" s="1695"/>
    </row>
    <row r="76" spans="1:127" ht="13.5" customHeight="1">
      <c r="B76" s="718"/>
      <c r="C76" s="4080">
        <f>SUM(DF9:DF42)</f>
        <v>9</v>
      </c>
      <c r="D76" s="4081"/>
      <c r="E76" s="1761" t="s">
        <v>968</v>
      </c>
      <c r="F76" s="1760"/>
      <c r="G76" s="1760"/>
      <c r="H76" s="1757"/>
      <c r="I76" s="1756" t="s">
        <v>907</v>
      </c>
      <c r="K76" s="4086">
        <f>SUM(DF49:DF69)</f>
        <v>2</v>
      </c>
      <c r="L76" s="4087"/>
      <c r="M76" s="1759" t="s">
        <v>968</v>
      </c>
      <c r="N76" s="1758"/>
      <c r="O76" s="1758"/>
      <c r="P76" s="1757"/>
      <c r="Q76" s="1756" t="s">
        <v>907</v>
      </c>
      <c r="R76" s="716"/>
      <c r="S76" s="716"/>
      <c r="T76" s="716"/>
      <c r="U76" s="1584"/>
      <c r="V76" s="1584"/>
      <c r="W76" s="1584"/>
      <c r="X76" s="1584"/>
      <c r="Y76" s="1584"/>
      <c r="Z76" s="1584"/>
      <c r="AA76" s="4130"/>
      <c r="AB76" s="4131"/>
      <c r="AC76" s="4131"/>
      <c r="AD76" s="4131"/>
      <c r="AE76" s="4131"/>
      <c r="AF76" s="4131"/>
      <c r="AG76" s="4131"/>
      <c r="AH76" s="716"/>
      <c r="AI76" s="1675"/>
      <c r="AJ76" s="1675"/>
      <c r="AK76" s="1675"/>
      <c r="AL76" s="1675"/>
      <c r="AM76" s="1675"/>
      <c r="AN76" s="1675"/>
      <c r="AO76" s="1576" t="s">
        <v>916</v>
      </c>
      <c r="AP76" s="1675"/>
      <c r="AQ76" s="1675"/>
      <c r="AR76" s="1675"/>
      <c r="AS76" s="716"/>
      <c r="AT76" s="1675"/>
      <c r="AU76" s="1675"/>
      <c r="AV76" s="1678"/>
      <c r="AW76" s="1581"/>
      <c r="AX76" s="1581"/>
      <c r="AY76" s="1581"/>
      <c r="AZ76" s="1581"/>
      <c r="BA76" s="1581"/>
      <c r="BB76" s="1581"/>
      <c r="BC76" s="1581"/>
      <c r="BD76" s="1581"/>
      <c r="BE76" s="1576" t="s">
        <v>916</v>
      </c>
      <c r="BF76" s="1581"/>
      <c r="BG76" s="1583"/>
      <c r="BH76" s="1583"/>
      <c r="BI76" s="1583"/>
      <c r="BJ76" s="1583"/>
      <c r="BK76" s="1583"/>
      <c r="BL76" s="1583"/>
      <c r="BM76" s="716"/>
      <c r="BN76" s="1583"/>
      <c r="BO76" s="1581"/>
      <c r="BP76" s="1576" t="s">
        <v>916</v>
      </c>
      <c r="BQ76" s="1581"/>
      <c r="BR76" s="1583"/>
      <c r="BS76" s="1751"/>
      <c r="BT76" s="1751"/>
      <c r="BU76" s="1751"/>
      <c r="BV76" s="1751"/>
      <c r="BW76" s="1751"/>
      <c r="BX76" s="1751"/>
      <c r="BY76" s="1751"/>
      <c r="BZ76" s="716"/>
      <c r="CA76" s="716"/>
      <c r="CB76" s="716"/>
      <c r="CC76" s="1747"/>
      <c r="CD76" s="1677"/>
      <c r="CE76" s="1677"/>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716"/>
      <c r="DI76" s="716"/>
      <c r="DJ76" s="717"/>
      <c r="DK76" s="659">
        <v>0</v>
      </c>
      <c r="DL76" s="659">
        <v>0</v>
      </c>
      <c r="DM76" s="659">
        <v>0</v>
      </c>
      <c r="DN76" s="659">
        <v>0</v>
      </c>
      <c r="DO76" s="659">
        <v>0</v>
      </c>
      <c r="DP76" s="659">
        <v>0</v>
      </c>
      <c r="DQ76" s="659">
        <v>0</v>
      </c>
      <c r="DR76" s="200">
        <v>0</v>
      </c>
      <c r="DS76" s="200">
        <v>0</v>
      </c>
      <c r="DT76" s="200">
        <v>0</v>
      </c>
      <c r="DU76" s="200">
        <v>0</v>
      </c>
      <c r="DV76" s="200">
        <v>0</v>
      </c>
      <c r="DW76" s="1695"/>
    </row>
    <row r="77" spans="1:127" ht="18" customHeight="1">
      <c r="B77" s="718"/>
      <c r="C77" s="4082">
        <f>SUM(DH9:DH42)</f>
        <v>4</v>
      </c>
      <c r="D77" s="4083"/>
      <c r="E77" s="1755" t="s">
        <v>867</v>
      </c>
      <c r="F77" s="1754"/>
      <c r="G77" s="1754"/>
      <c r="H77" s="1753"/>
      <c r="I77" s="1752" t="s">
        <v>908</v>
      </c>
      <c r="K77" s="4082">
        <f>SUM(DH49:DH69)</f>
        <v>3</v>
      </c>
      <c r="L77" s="4083"/>
      <c r="M77" s="1755" t="s">
        <v>867</v>
      </c>
      <c r="N77" s="1754"/>
      <c r="O77" s="1754"/>
      <c r="P77" s="1753"/>
      <c r="Q77" s="1752" t="s">
        <v>908</v>
      </c>
      <c r="R77" s="716"/>
      <c r="S77" s="716"/>
      <c r="T77" s="716"/>
      <c r="U77" s="1584"/>
      <c r="V77" s="1584"/>
      <c r="W77" s="1584"/>
      <c r="X77" s="1584"/>
      <c r="Y77" s="1584"/>
      <c r="Z77" s="1584"/>
      <c r="AA77" s="4130"/>
      <c r="AB77" s="4131"/>
      <c r="AC77" s="4131"/>
      <c r="AD77" s="4131"/>
      <c r="AE77" s="4131"/>
      <c r="AF77" s="4131"/>
      <c r="AG77" s="4131"/>
      <c r="AH77" s="716"/>
      <c r="AI77" s="1675"/>
      <c r="AJ77" s="1675"/>
      <c r="AK77" s="1675"/>
      <c r="AL77" s="1675"/>
      <c r="AM77" s="1675"/>
      <c r="AN77" s="1577" t="s">
        <v>210</v>
      </c>
      <c r="AO77" s="1585" t="s">
        <v>209</v>
      </c>
      <c r="AP77" s="4056">
        <f>COUNTIF(C9:DE42,AO77)+COUNTIF(C49:DE69,AO77)</f>
        <v>1</v>
      </c>
      <c r="AQ77" s="4057"/>
      <c r="AR77" s="1675"/>
      <c r="AS77" s="716"/>
      <c r="AU77" s="1675"/>
      <c r="AV77" s="1678"/>
      <c r="AW77" s="1581"/>
      <c r="AX77" s="1581"/>
      <c r="AY77" s="1581"/>
      <c r="AZ77" s="1581"/>
      <c r="BA77" s="1581"/>
      <c r="BB77" s="1581"/>
      <c r="BC77" s="1581"/>
      <c r="BD77" s="1577" t="s">
        <v>70</v>
      </c>
      <c r="BE77" s="1585" t="s">
        <v>2</v>
      </c>
      <c r="BF77" s="4056">
        <f>COUNTIF(C9:DE42,BE77)+COUNTIF(C49:DE69,BE77)</f>
        <v>0</v>
      </c>
      <c r="BG77" s="4057"/>
      <c r="BH77" s="1583"/>
      <c r="BI77" s="1583"/>
      <c r="BJ77" s="1583"/>
      <c r="BK77" s="1583"/>
      <c r="BL77" s="1583"/>
      <c r="BM77" s="716"/>
      <c r="BN77" s="1583"/>
      <c r="BO77" s="1577" t="s">
        <v>212</v>
      </c>
      <c r="BP77" s="1578" t="s">
        <v>213</v>
      </c>
      <c r="BQ77" s="4056">
        <f>+COUNTIF(C9:DE42,BP77)+COUNTIF(C49:DE69,BP77)</f>
        <v>5</v>
      </c>
      <c r="BR77" s="4057"/>
      <c r="BS77" s="1751"/>
      <c r="BT77" s="1750" t="s">
        <v>217</v>
      </c>
      <c r="BU77" s="1750"/>
      <c r="BV77" s="1750"/>
      <c r="BW77" s="1750"/>
      <c r="BX77" s="1750"/>
      <c r="BY77" s="1750"/>
      <c r="BZ77" s="716"/>
      <c r="CA77" s="716"/>
      <c r="CB77" s="716"/>
      <c r="CC77" s="1747"/>
      <c r="CD77" s="1677"/>
      <c r="CE77" s="1677"/>
      <c r="CF77" s="716"/>
      <c r="CG77" s="716"/>
      <c r="CH77" s="716"/>
      <c r="CI77" s="716"/>
      <c r="CJ77" s="716"/>
      <c r="CK77" s="716"/>
      <c r="CL77" s="716"/>
      <c r="CM77" s="716"/>
      <c r="CN77" s="716"/>
      <c r="CO77" s="716"/>
      <c r="CP77" s="716"/>
      <c r="CQ77" s="716"/>
      <c r="CR77" s="716"/>
      <c r="CS77" s="716"/>
      <c r="CT77" s="716"/>
      <c r="CU77" s="716"/>
      <c r="CV77" s="716"/>
      <c r="CW77" s="716"/>
      <c r="CX77" s="716"/>
      <c r="CY77" s="716"/>
      <c r="CZ77" s="716"/>
      <c r="DA77" s="716"/>
      <c r="DB77" s="716"/>
      <c r="DC77" s="716"/>
      <c r="DD77" s="716"/>
      <c r="DE77" s="716"/>
      <c r="DF77" s="716"/>
      <c r="DG77" s="716"/>
      <c r="DH77" s="1746" t="s">
        <v>920</v>
      </c>
      <c r="DI77" s="1745" t="s">
        <v>907</v>
      </c>
      <c r="DJ77" s="717"/>
      <c r="DK77" s="659">
        <v>0</v>
      </c>
      <c r="DL77" s="659">
        <v>0</v>
      </c>
      <c r="DM77" s="659">
        <v>0</v>
      </c>
      <c r="DN77" s="659">
        <v>0</v>
      </c>
      <c r="DO77" s="659">
        <v>0</v>
      </c>
      <c r="DP77" s="659">
        <v>0</v>
      </c>
      <c r="DQ77" s="659">
        <v>0</v>
      </c>
      <c r="DR77" s="200">
        <v>0</v>
      </c>
      <c r="DS77" s="200">
        <v>0</v>
      </c>
      <c r="DT77" s="200">
        <v>0</v>
      </c>
      <c r="DU77" s="200">
        <v>0</v>
      </c>
      <c r="DV77" s="200">
        <v>0</v>
      </c>
      <c r="DW77" s="1695"/>
    </row>
    <row r="78" spans="1:127" ht="18" customHeight="1">
      <c r="B78" s="718"/>
      <c r="C78" s="716"/>
      <c r="D78" s="716"/>
      <c r="E78" s="716"/>
      <c r="F78" s="716"/>
      <c r="G78" s="716"/>
      <c r="H78" s="716"/>
      <c r="I78" s="716"/>
      <c r="J78" s="716"/>
      <c r="K78" s="716"/>
      <c r="L78" s="716"/>
      <c r="M78" s="716"/>
      <c r="N78" s="716"/>
      <c r="O78" s="716"/>
      <c r="P78" s="716"/>
      <c r="Q78" s="716"/>
      <c r="R78" s="716"/>
      <c r="S78" s="716"/>
      <c r="T78" s="716"/>
      <c r="U78" s="1749"/>
      <c r="V78" s="1749"/>
      <c r="W78" s="1749"/>
      <c r="X78" s="1749"/>
      <c r="Y78" s="1749"/>
      <c r="Z78" s="1749"/>
      <c r="AA78" s="1749"/>
      <c r="AB78" s="716"/>
      <c r="AC78" s="1583"/>
      <c r="AD78" s="716"/>
      <c r="AE78" s="716"/>
      <c r="AF78" s="716"/>
      <c r="AG78" s="716"/>
      <c r="AH78" s="716"/>
      <c r="AI78" s="1675"/>
      <c r="AJ78" s="1675"/>
      <c r="AK78" s="1675"/>
      <c r="AL78" s="1675"/>
      <c r="AM78" s="1675"/>
      <c r="AN78" s="1675"/>
      <c r="AO78" s="1747"/>
      <c r="AP78" s="1677"/>
      <c r="AQ78" s="1677"/>
      <c r="AR78" s="1675"/>
      <c r="AS78" s="716"/>
      <c r="AT78" s="1583"/>
      <c r="AU78" s="1675"/>
      <c r="AV78" s="1678"/>
      <c r="AW78" s="1581"/>
      <c r="AX78" s="1581"/>
      <c r="AY78" s="1581"/>
      <c r="AZ78" s="1581"/>
      <c r="BA78" s="1581"/>
      <c r="BB78" s="1581"/>
      <c r="BC78" s="1581"/>
      <c r="BD78" s="1581"/>
      <c r="BE78" s="1747"/>
      <c r="BF78" s="1677"/>
      <c r="BG78" s="1677"/>
      <c r="BH78" s="1583"/>
      <c r="BI78" s="1583"/>
      <c r="BJ78" s="1583"/>
      <c r="BK78" s="1583"/>
      <c r="BL78" s="1583"/>
      <c r="BM78" s="716"/>
      <c r="BN78" s="1583"/>
      <c r="BO78" s="1577"/>
      <c r="BP78" s="1748"/>
      <c r="BQ78" s="1677"/>
      <c r="BR78" s="1677"/>
      <c r="BS78" s="716"/>
      <c r="BT78" s="1583"/>
      <c r="BU78" s="1583"/>
      <c r="BV78" s="1583"/>
      <c r="BW78" s="1583"/>
      <c r="BX78" s="1583"/>
      <c r="BY78" s="1583"/>
      <c r="BZ78" s="716"/>
      <c r="CA78" s="716"/>
      <c r="CB78" s="716"/>
      <c r="CC78" s="1747"/>
      <c r="CD78" s="1677"/>
      <c r="CE78" s="1677"/>
      <c r="CF78" s="716"/>
      <c r="CG78" s="716"/>
      <c r="CH78" s="716"/>
      <c r="CI78" s="716"/>
      <c r="CJ78" s="716"/>
      <c r="CK78" s="716"/>
      <c r="CL78" s="716"/>
      <c r="CM78" s="716"/>
      <c r="CN78" s="716"/>
      <c r="CO78" s="716"/>
      <c r="CP78" s="716"/>
      <c r="CQ78" s="716"/>
      <c r="CR78" s="716"/>
      <c r="CS78" s="716"/>
      <c r="CT78" s="716"/>
      <c r="CU78" s="716"/>
      <c r="CV78" s="716"/>
      <c r="CW78" s="716"/>
      <c r="CX78" s="716"/>
      <c r="CY78" s="716"/>
      <c r="CZ78" s="716"/>
      <c r="DA78" s="716"/>
      <c r="DB78" s="716"/>
      <c r="DC78" s="716"/>
      <c r="DD78" s="716"/>
      <c r="DE78" s="716"/>
      <c r="DF78" s="716"/>
      <c r="DG78" s="716"/>
      <c r="DH78" s="1746" t="s">
        <v>921</v>
      </c>
      <c r="DI78" s="1590" t="s">
        <v>908</v>
      </c>
      <c r="DJ78" s="717"/>
      <c r="DK78" s="659"/>
      <c r="DL78" s="659"/>
      <c r="DM78" s="659"/>
      <c r="DN78" s="659"/>
      <c r="DO78" s="659"/>
      <c r="DP78" s="659"/>
      <c r="DQ78" s="659"/>
      <c r="DR78" s="200">
        <v>0</v>
      </c>
      <c r="DS78" s="200">
        <v>0</v>
      </c>
      <c r="DT78" s="200">
        <v>0</v>
      </c>
      <c r="DU78" s="200">
        <v>0</v>
      </c>
      <c r="DV78" s="200">
        <v>0</v>
      </c>
      <c r="DW78" s="1695"/>
    </row>
    <row r="79" spans="1:127" ht="14.25" customHeight="1">
      <c r="B79" s="718"/>
      <c r="C79" s="1745" t="s">
        <v>907</v>
      </c>
      <c r="D79" s="1742" t="s">
        <v>910</v>
      </c>
      <c r="E79" s="716"/>
      <c r="F79" s="716"/>
      <c r="G79" s="716"/>
      <c r="H79" s="716"/>
      <c r="I79" s="716"/>
      <c r="J79" s="716"/>
      <c r="K79" s="716"/>
      <c r="L79" s="716"/>
      <c r="M79" s="716"/>
      <c r="N79" s="716"/>
      <c r="O79" s="716"/>
      <c r="P79" s="716"/>
      <c r="Q79" s="716"/>
      <c r="R79" s="716"/>
      <c r="S79" s="716"/>
      <c r="T79" s="716"/>
      <c r="U79" s="716"/>
      <c r="V79" s="716"/>
      <c r="W79" s="716"/>
      <c r="X79" s="716"/>
      <c r="Y79" s="716"/>
      <c r="Z79" s="716"/>
      <c r="AA79" s="716"/>
      <c r="AB79" s="716"/>
      <c r="AC79" s="716"/>
      <c r="AD79" s="716"/>
      <c r="AE79" s="716"/>
      <c r="AF79" s="716"/>
      <c r="AG79" s="716"/>
      <c r="AH79" s="716"/>
      <c r="AI79" s="716"/>
      <c r="AJ79" s="716"/>
      <c r="AK79" s="716"/>
      <c r="AL79" s="716"/>
      <c r="AM79" s="716"/>
      <c r="AN79" s="716"/>
      <c r="AO79" s="716"/>
      <c r="AP79" s="716"/>
      <c r="AQ79" s="716"/>
      <c r="AR79" s="716"/>
      <c r="AS79" s="1577" t="s">
        <v>1268</v>
      </c>
      <c r="AT79" s="1744" t="s">
        <v>214</v>
      </c>
      <c r="AU79" s="4056">
        <f>+COUNTIF(C9:DE42,AT79)+COUNTIF(C49:DE69,AT79)</f>
        <v>0</v>
      </c>
      <c r="AV79" s="4057"/>
      <c r="AW79" s="1675"/>
      <c r="AX79" s="1675"/>
      <c r="AY79" s="1675"/>
      <c r="AZ79" s="1675"/>
      <c r="BA79" s="1675"/>
      <c r="BB79" s="1675"/>
      <c r="BC79" s="1675"/>
      <c r="BD79" s="716"/>
      <c r="BE79" s="1675"/>
      <c r="BF79" s="1675"/>
      <c r="BG79" s="1577" t="s">
        <v>1267</v>
      </c>
      <c r="BH79" s="1743" t="s">
        <v>215</v>
      </c>
      <c r="BI79" s="4056">
        <f>COUNTIF(C9:DE42,BH79)+COUNTIF(C49:DE69,BH79)</f>
        <v>0</v>
      </c>
      <c r="BJ79" s="4057"/>
      <c r="BK79" s="1675"/>
      <c r="BL79" s="1675"/>
      <c r="BM79" s="1675"/>
      <c r="BN79" s="1678"/>
      <c r="BO79" s="1581"/>
      <c r="BP79" s="1581"/>
      <c r="BQ79" s="1581"/>
      <c r="BR79" s="1581"/>
      <c r="BS79" s="1581"/>
      <c r="BT79" s="1581"/>
      <c r="BU79" s="1581"/>
      <c r="BV79" s="716"/>
      <c r="BW79" s="1581"/>
      <c r="BX79" s="1581"/>
      <c r="BY79" s="1583"/>
      <c r="BZ79" s="1583"/>
      <c r="CA79" s="1583"/>
      <c r="CB79" s="1583"/>
      <c r="CC79" s="1583"/>
      <c r="CD79" s="1583"/>
      <c r="CE79" s="716"/>
      <c r="CF79" s="1583"/>
      <c r="CG79" s="1583"/>
      <c r="CH79" s="1581"/>
      <c r="CI79" s="1581"/>
      <c r="CJ79" s="716"/>
      <c r="CK79" s="716"/>
      <c r="CL79" s="716"/>
      <c r="CM79" s="716"/>
      <c r="CN79" s="1741"/>
      <c r="CO79" s="1741"/>
      <c r="CP79" s="716"/>
      <c r="CQ79" s="716"/>
      <c r="CR79" s="1677"/>
      <c r="CS79" s="1677"/>
      <c r="CT79" s="1679"/>
      <c r="CU79" s="1679"/>
      <c r="CV79" s="1677"/>
      <c r="CW79" s="1677"/>
      <c r="CX79" s="716"/>
      <c r="CY79" s="716"/>
      <c r="CZ79" s="716"/>
      <c r="DA79" s="716"/>
      <c r="DB79" s="716"/>
      <c r="DC79" s="716"/>
      <c r="DD79" s="716"/>
      <c r="DE79" s="716"/>
      <c r="DF79" s="716"/>
      <c r="DG79" s="716"/>
      <c r="DH79" s="716"/>
      <c r="DI79" s="716"/>
      <c r="DJ79" s="717"/>
      <c r="DK79" s="659">
        <v>0</v>
      </c>
      <c r="DL79" s="659">
        <v>0</v>
      </c>
      <c r="DM79" s="659">
        <v>0</v>
      </c>
      <c r="DN79" s="659">
        <v>0</v>
      </c>
      <c r="DO79" s="659">
        <v>0</v>
      </c>
      <c r="DP79" s="659">
        <v>0</v>
      </c>
      <c r="DQ79" s="659">
        <v>0</v>
      </c>
      <c r="DR79" s="200">
        <v>0</v>
      </c>
      <c r="DS79" s="200">
        <v>0</v>
      </c>
      <c r="DT79" s="200">
        <v>0</v>
      </c>
      <c r="DU79" s="200">
        <v>0</v>
      </c>
      <c r="DV79" s="200">
        <v>0</v>
      </c>
      <c r="DW79" s="1695"/>
    </row>
    <row r="80" spans="1:127" ht="12" customHeight="1">
      <c r="B80" s="718"/>
      <c r="C80" s="1590" t="s">
        <v>908</v>
      </c>
      <c r="D80" s="1742" t="s">
        <v>911</v>
      </c>
      <c r="E80" s="716"/>
      <c r="F80" s="716"/>
      <c r="G80" s="716"/>
      <c r="H80" s="716"/>
      <c r="I80" s="716"/>
      <c r="J80" s="716"/>
      <c r="K80" s="716"/>
      <c r="L80" s="716"/>
      <c r="M80" s="716"/>
      <c r="N80" s="716"/>
      <c r="O80" s="716"/>
      <c r="P80" s="716"/>
      <c r="Q80" s="716"/>
      <c r="R80" s="716"/>
      <c r="S80" s="716"/>
      <c r="T80" s="716"/>
      <c r="U80" s="716"/>
      <c r="V80" s="716"/>
      <c r="W80" s="716"/>
      <c r="X80" s="716"/>
      <c r="Y80" s="716"/>
      <c r="Z80" s="716"/>
      <c r="AA80" s="716"/>
      <c r="AB80" s="716"/>
      <c r="AC80" s="716"/>
      <c r="AD80" s="716"/>
      <c r="AE80" s="716"/>
      <c r="AF80" s="716"/>
      <c r="AG80" s="716"/>
      <c r="AH80" s="716"/>
      <c r="AI80" s="716"/>
      <c r="AJ80" s="716"/>
      <c r="AK80" s="716"/>
      <c r="AL80" s="716"/>
      <c r="AM80" s="716"/>
      <c r="AN80" s="716"/>
      <c r="AO80" s="716"/>
      <c r="AP80" s="716"/>
      <c r="AQ80" s="716"/>
      <c r="AR80" s="716"/>
      <c r="AS80" s="716"/>
      <c r="AT80" s="1675"/>
      <c r="AU80" s="1675"/>
      <c r="AV80" s="1675"/>
      <c r="AW80" s="1675"/>
      <c r="AX80" s="1675"/>
      <c r="AY80" s="1675"/>
      <c r="AZ80" s="1675"/>
      <c r="BA80" s="1675"/>
      <c r="BB80" s="1675"/>
      <c r="BC80" s="1675"/>
      <c r="BD80" s="716"/>
      <c r="BE80" s="1675"/>
      <c r="BF80" s="1675"/>
      <c r="BG80" s="1675"/>
      <c r="BH80" s="1675"/>
      <c r="BI80" s="1675"/>
      <c r="BJ80" s="1675"/>
      <c r="BK80" s="1675"/>
      <c r="BL80" s="1675"/>
      <c r="BM80" s="1675"/>
      <c r="BN80" s="1678"/>
      <c r="BO80" s="1581"/>
      <c r="BP80" s="1581"/>
      <c r="BQ80" s="1581"/>
      <c r="BR80" s="1581"/>
      <c r="BS80" s="1581"/>
      <c r="BT80" s="1581"/>
      <c r="BU80" s="1581"/>
      <c r="BV80" s="1581"/>
      <c r="BW80" s="1581"/>
      <c r="BX80" s="1581"/>
      <c r="BY80" s="1583"/>
      <c r="BZ80" s="1583"/>
      <c r="CA80" s="1583"/>
      <c r="CB80" s="1583"/>
      <c r="CC80" s="1583"/>
      <c r="CD80" s="1583"/>
      <c r="CE80" s="716"/>
      <c r="CF80" s="1583"/>
      <c r="CG80" s="1583"/>
      <c r="CH80" s="1581"/>
      <c r="CI80" s="1581"/>
      <c r="CJ80" s="716"/>
      <c r="CK80" s="716"/>
      <c r="CL80" s="716"/>
      <c r="CM80" s="716"/>
      <c r="CN80" s="1741"/>
      <c r="CO80" s="1741"/>
      <c r="CP80" s="716"/>
      <c r="CQ80" s="716"/>
      <c r="CR80" s="1677"/>
      <c r="CS80" s="1677"/>
      <c r="CT80" s="1679"/>
      <c r="CU80" s="1679"/>
      <c r="CV80" s="1677"/>
      <c r="CW80" s="1677"/>
      <c r="CX80" s="716"/>
      <c r="CY80" s="716"/>
      <c r="CZ80" s="716"/>
      <c r="DA80" s="716"/>
      <c r="DB80" s="716"/>
      <c r="DC80" s="716"/>
      <c r="DD80" s="716"/>
      <c r="DE80" s="716"/>
      <c r="DF80" s="716"/>
      <c r="DG80" s="716"/>
      <c r="DH80" s="716"/>
      <c r="DI80" s="716"/>
      <c r="DJ80" s="717"/>
      <c r="DK80" s="659"/>
      <c r="DL80" s="659"/>
      <c r="DM80" s="659"/>
      <c r="DN80" s="659"/>
      <c r="DO80" s="659"/>
      <c r="DP80" s="659"/>
      <c r="DQ80" s="659"/>
      <c r="DR80" s="200">
        <v>0</v>
      </c>
      <c r="DS80" s="200">
        <v>0</v>
      </c>
      <c r="DT80" s="200">
        <v>0</v>
      </c>
      <c r="DU80" s="200">
        <v>0</v>
      </c>
      <c r="DV80" s="200">
        <v>0</v>
      </c>
      <c r="DW80" s="1695"/>
    </row>
    <row r="81" spans="1:127" ht="12" customHeight="1">
      <c r="B81" s="718"/>
      <c r="C81" s="719"/>
      <c r="D81" s="719"/>
      <c r="E81" s="716"/>
      <c r="F81" s="716"/>
      <c r="G81" s="716"/>
      <c r="H81" s="716"/>
      <c r="I81" s="716"/>
      <c r="J81" s="716"/>
      <c r="K81" s="716"/>
      <c r="L81" s="716"/>
      <c r="M81" s="716"/>
      <c r="N81" s="716"/>
      <c r="O81" s="716"/>
      <c r="P81" s="716"/>
      <c r="Q81" s="716"/>
      <c r="R81" s="716"/>
      <c r="S81" s="716"/>
      <c r="T81" s="716"/>
      <c r="U81" s="716"/>
      <c r="V81" s="716"/>
      <c r="W81" s="716"/>
      <c r="X81" s="716"/>
      <c r="Y81" s="1677"/>
      <c r="Z81" s="1677"/>
      <c r="AA81" s="716"/>
      <c r="AB81" s="716"/>
      <c r="AC81" s="716"/>
      <c r="AD81" s="716"/>
      <c r="AE81" s="716"/>
      <c r="AF81" s="716"/>
      <c r="AG81" s="716"/>
      <c r="AH81" s="716"/>
      <c r="AI81" s="716"/>
      <c r="AJ81" s="716"/>
      <c r="AK81" s="716"/>
      <c r="AL81" s="716"/>
      <c r="AM81" s="716"/>
      <c r="AN81" s="716"/>
      <c r="AO81" s="716"/>
      <c r="AP81" s="716"/>
      <c r="AQ81" s="716"/>
      <c r="AR81" s="716"/>
      <c r="AS81" s="716"/>
      <c r="AT81" s="1675"/>
      <c r="AU81" s="1675"/>
      <c r="AV81" s="1675"/>
      <c r="AW81" s="1675"/>
      <c r="AX81" s="1675"/>
      <c r="AY81" s="1675"/>
      <c r="AZ81" s="1675"/>
      <c r="BA81" s="1675"/>
      <c r="BB81" s="1675"/>
      <c r="BC81" s="1675"/>
      <c r="BD81" s="716"/>
      <c r="BE81" s="1675"/>
      <c r="BF81" s="1675"/>
      <c r="BG81" s="1675"/>
      <c r="BH81" s="1675"/>
      <c r="BI81" s="1675"/>
      <c r="BJ81" s="1675"/>
      <c r="BK81" s="1675"/>
      <c r="BL81" s="1675"/>
      <c r="BM81" s="1675"/>
      <c r="BN81" s="1678"/>
      <c r="BO81" s="1581"/>
      <c r="BP81" s="1581"/>
      <c r="BQ81" s="1581"/>
      <c r="BR81" s="1581"/>
      <c r="BS81" s="1581"/>
      <c r="BT81" s="1581"/>
      <c r="BU81" s="1581"/>
      <c r="BV81" s="1581"/>
      <c r="BW81" s="1581"/>
      <c r="BX81" s="1581"/>
      <c r="BY81" s="1583"/>
      <c r="BZ81" s="1583"/>
      <c r="CA81" s="1583"/>
      <c r="CB81" s="1583"/>
      <c r="CC81" s="1583"/>
      <c r="CD81" s="1583"/>
      <c r="CE81" s="716"/>
      <c r="CF81" s="1583"/>
      <c r="CG81" s="1583"/>
      <c r="CH81" s="1581"/>
      <c r="CI81" s="1581"/>
      <c r="CJ81" s="716"/>
      <c r="CK81" s="716"/>
      <c r="CL81" s="716"/>
      <c r="CM81" s="716"/>
      <c r="CN81" s="1741"/>
      <c r="CO81" s="1741"/>
      <c r="CP81" s="716"/>
      <c r="CQ81" s="716"/>
      <c r="CR81" s="1677"/>
      <c r="CS81" s="1677"/>
      <c r="CT81" s="1679"/>
      <c r="CU81" s="1679"/>
      <c r="CV81" s="1677"/>
      <c r="CW81" s="1677"/>
      <c r="CX81" s="716"/>
      <c r="CY81" s="716"/>
      <c r="CZ81" s="716"/>
      <c r="DA81" s="716"/>
      <c r="DB81" s="716"/>
      <c r="DC81" s="716"/>
      <c r="DD81" s="716"/>
      <c r="DE81" s="716"/>
      <c r="DF81" s="716"/>
      <c r="DG81" s="716"/>
      <c r="DH81" s="716"/>
      <c r="DI81" s="716"/>
      <c r="DJ81" s="717"/>
      <c r="DK81" s="659"/>
      <c r="DL81" s="659"/>
      <c r="DM81" s="659"/>
      <c r="DN81" s="659"/>
      <c r="DO81" s="659"/>
      <c r="DP81" s="659"/>
      <c r="DQ81" s="659"/>
      <c r="DR81" s="200">
        <v>0</v>
      </c>
      <c r="DS81" s="200">
        <v>0</v>
      </c>
      <c r="DT81" s="200">
        <v>0</v>
      </c>
      <c r="DU81" s="200">
        <v>0</v>
      </c>
      <c r="DV81" s="200">
        <v>0</v>
      </c>
      <c r="DW81" s="1695"/>
    </row>
    <row r="82" spans="1:127" ht="22.5" customHeight="1">
      <c r="B82" s="1591" t="s">
        <v>878</v>
      </c>
      <c r="C82" s="4089" t="s">
        <v>879</v>
      </c>
      <c r="D82" s="4089"/>
      <c r="E82" s="4089"/>
      <c r="F82" s="4089"/>
      <c r="G82" s="4089"/>
      <c r="H82" s="4089"/>
      <c r="I82" s="4089"/>
      <c r="J82" s="4089"/>
      <c r="K82" s="4089"/>
      <c r="L82" s="4089"/>
      <c r="M82" s="4089"/>
      <c r="N82" s="4089"/>
      <c r="O82" s="4089"/>
      <c r="P82" s="4089"/>
      <c r="Q82" s="4089"/>
      <c r="R82" s="4089"/>
      <c r="S82" s="4089"/>
      <c r="T82" s="4089"/>
      <c r="U82" s="4089"/>
      <c r="V82" s="4089"/>
      <c r="W82" s="4089"/>
      <c r="X82" s="4090" t="s">
        <v>880</v>
      </c>
      <c r="Y82" s="4089"/>
      <c r="Z82" s="4089"/>
      <c r="AA82" s="4089"/>
      <c r="AB82" s="4089"/>
      <c r="AC82" s="4089"/>
      <c r="AD82" s="4089"/>
      <c r="AE82" s="4089"/>
      <c r="AF82" s="4089"/>
      <c r="AG82" s="4089"/>
      <c r="AH82" s="4089"/>
      <c r="AI82" s="4089"/>
      <c r="AJ82" s="4089"/>
      <c r="AK82" s="4089"/>
      <c r="AL82" s="4089"/>
      <c r="AM82" s="4089"/>
      <c r="AN82" s="4089"/>
      <c r="AO82" s="4089"/>
      <c r="AP82" s="4089"/>
      <c r="AQ82" s="4089"/>
      <c r="AR82" s="4089"/>
      <c r="AS82" s="4089"/>
      <c r="AT82" s="4091"/>
      <c r="AU82" s="1740"/>
      <c r="AV82" s="1670"/>
      <c r="AW82" s="1670"/>
      <c r="AX82" s="1670"/>
      <c r="AY82" s="1670"/>
      <c r="AZ82" s="1670"/>
      <c r="BA82" s="1670"/>
      <c r="BB82" s="1670"/>
      <c r="BC82" s="1670"/>
      <c r="BD82" s="1670"/>
      <c r="BE82" s="1668"/>
      <c r="BF82" s="1668"/>
      <c r="BG82" s="1668"/>
      <c r="BH82" s="1668"/>
      <c r="BI82" s="1668"/>
      <c r="BJ82" s="1668"/>
      <c r="BK82" s="1668"/>
      <c r="BL82" s="1668"/>
      <c r="BM82" s="1668"/>
      <c r="BN82" s="1668"/>
      <c r="BO82" s="1668"/>
      <c r="BP82" s="1668"/>
      <c r="BQ82" s="1668"/>
      <c r="BR82" s="1668"/>
      <c r="BS82" s="1669"/>
      <c r="BT82" s="1669"/>
      <c r="BU82" s="1670"/>
      <c r="BV82" s="1670"/>
      <c r="BW82" s="1670"/>
      <c r="BX82" s="1670"/>
      <c r="BY82" s="1670"/>
      <c r="BZ82" s="1670"/>
      <c r="CA82" s="1670"/>
      <c r="CB82" s="1670"/>
      <c r="CC82" s="1670"/>
      <c r="CD82" s="1670"/>
      <c r="CE82" s="1670"/>
      <c r="CF82" s="1670"/>
      <c r="CG82" s="1670"/>
      <c r="CH82" s="1670"/>
      <c r="CI82" s="1670"/>
      <c r="CJ82" s="1670"/>
      <c r="CK82" s="1670"/>
      <c r="CL82" s="1670"/>
      <c r="CM82" s="1670"/>
      <c r="CN82" s="1670"/>
      <c r="CO82" s="1670"/>
      <c r="CP82" s="1670"/>
      <c r="CQ82" s="1670"/>
      <c r="CR82" s="1670"/>
      <c r="CS82" s="1670"/>
      <c r="CT82" s="1670"/>
      <c r="CU82" s="1670"/>
      <c r="CV82" s="1670"/>
      <c r="CW82" s="1670"/>
      <c r="CX82" s="1670"/>
      <c r="CY82" s="1670"/>
      <c r="CZ82" s="1670"/>
      <c r="DA82" s="1670"/>
      <c r="DB82" s="1670"/>
      <c r="DC82" s="1670"/>
      <c r="DD82" s="1670"/>
      <c r="DE82" s="1670"/>
      <c r="DF82" s="1670"/>
      <c r="DG82" s="1670"/>
      <c r="DH82" s="1670"/>
      <c r="DI82" s="1739"/>
      <c r="DJ82" s="1738"/>
      <c r="DK82" s="659">
        <v>0</v>
      </c>
      <c r="DL82" s="659">
        <v>0</v>
      </c>
      <c r="DM82" s="659">
        <v>0</v>
      </c>
      <c r="DN82" s="659">
        <v>0</v>
      </c>
      <c r="DO82" s="659">
        <v>0</v>
      </c>
      <c r="DP82" s="659">
        <v>0</v>
      </c>
      <c r="DQ82" s="659">
        <v>0</v>
      </c>
      <c r="DR82" s="200">
        <v>0</v>
      </c>
      <c r="DS82" s="200">
        <v>0</v>
      </c>
      <c r="DT82" s="200">
        <v>0</v>
      </c>
      <c r="DU82" s="200">
        <v>0</v>
      </c>
      <c r="DV82" s="200">
        <v>0</v>
      </c>
      <c r="DW82" s="1695"/>
    </row>
    <row r="83" spans="1:127" ht="21" customHeight="1" thickBot="1">
      <c r="B83" s="1737" t="s">
        <v>4</v>
      </c>
      <c r="C83" s="1690"/>
      <c r="D83" s="1690"/>
      <c r="E83" s="1690"/>
      <c r="F83" s="1690"/>
      <c r="G83" s="1690"/>
      <c r="H83" s="1690"/>
      <c r="I83" s="1690"/>
      <c r="J83" s="1690"/>
      <c r="K83" s="1690"/>
      <c r="L83" s="1690"/>
      <c r="M83" s="1690"/>
      <c r="N83" s="1690"/>
      <c r="O83" s="1690"/>
      <c r="P83" s="1690"/>
      <c r="Q83" s="1690"/>
      <c r="R83" s="1690"/>
      <c r="S83" s="1690"/>
      <c r="T83" s="1690"/>
      <c r="U83" s="1690"/>
      <c r="V83" s="1690"/>
      <c r="W83" s="1690"/>
      <c r="X83" s="1690"/>
      <c r="Y83" s="1690"/>
      <c r="Z83" s="1690"/>
      <c r="AA83" s="1690"/>
      <c r="AB83" s="1690"/>
      <c r="AC83" s="1690"/>
      <c r="AD83" s="1690"/>
      <c r="AE83" s="1690"/>
      <c r="AF83" s="1690"/>
      <c r="AG83" s="1690"/>
      <c r="AH83" s="1690"/>
      <c r="AI83" s="1690"/>
      <c r="AJ83" s="1690"/>
      <c r="AK83" s="1690"/>
      <c r="AL83" s="1690"/>
      <c r="AM83" s="1690"/>
      <c r="AN83" s="1690"/>
      <c r="AO83" s="1690"/>
      <c r="AP83" s="1690"/>
      <c r="AQ83" s="1690"/>
      <c r="AR83" s="1690"/>
      <c r="AS83" s="1690"/>
      <c r="AT83" s="1690"/>
      <c r="AU83" s="1690"/>
      <c r="AV83" s="1690"/>
      <c r="AW83" s="1690"/>
      <c r="AX83" s="1690"/>
      <c r="AY83" s="1690"/>
      <c r="AZ83" s="1690"/>
      <c r="BA83" s="1690"/>
      <c r="BB83" s="1690"/>
      <c r="BC83" s="1690"/>
      <c r="BD83" s="1690"/>
      <c r="BE83" s="1690"/>
      <c r="BF83" s="1690"/>
      <c r="BG83" s="1690"/>
      <c r="BH83" s="1690"/>
      <c r="BI83" s="1690"/>
      <c r="BJ83" s="1690"/>
      <c r="BK83" s="1690"/>
      <c r="BL83" s="1690"/>
      <c r="BM83" s="1690"/>
      <c r="BN83" s="1690"/>
      <c r="BO83" s="1690"/>
      <c r="BP83" s="1690"/>
      <c r="BQ83" s="1690"/>
      <c r="BR83" s="1690"/>
      <c r="BS83" s="1690"/>
      <c r="BT83" s="1690"/>
      <c r="BU83" s="1690"/>
      <c r="BV83" s="1690"/>
      <c r="BW83" s="1690"/>
      <c r="BX83" s="1690"/>
      <c r="BY83" s="1690"/>
      <c r="BZ83" s="1690"/>
      <c r="CA83" s="1690"/>
      <c r="CB83" s="1690"/>
      <c r="CC83" s="1690"/>
      <c r="CD83" s="1690"/>
      <c r="CE83" s="1690"/>
      <c r="CF83" s="1690"/>
      <c r="CG83" s="1690"/>
      <c r="CH83" s="1690"/>
      <c r="CI83" s="1690"/>
      <c r="CJ83" s="1690"/>
      <c r="CK83" s="1690"/>
      <c r="CL83" s="1690"/>
      <c r="CM83" s="1690"/>
      <c r="CN83" s="1690"/>
      <c r="CO83" s="1690"/>
      <c r="CP83" s="1690"/>
      <c r="CQ83" s="1690"/>
      <c r="CR83" s="1690"/>
      <c r="CS83" s="1690"/>
      <c r="CT83" s="1690"/>
      <c r="CU83" s="1690"/>
      <c r="CV83" s="1690"/>
      <c r="CW83" s="1690"/>
      <c r="CX83" s="1690"/>
      <c r="CY83" s="1690"/>
      <c r="CZ83" s="1690"/>
      <c r="DA83" s="1690"/>
      <c r="DB83" s="1690"/>
      <c r="DC83" s="1690"/>
      <c r="DD83" s="1690"/>
      <c r="DE83" s="1690"/>
      <c r="DF83" s="1690"/>
      <c r="DG83" s="1690"/>
      <c r="DH83" s="1690"/>
      <c r="DI83" s="1690"/>
      <c r="DJ83" s="1736"/>
      <c r="DK83" s="659">
        <v>0</v>
      </c>
      <c r="DL83" s="659">
        <v>0</v>
      </c>
      <c r="DM83" s="659">
        <v>0</v>
      </c>
      <c r="DN83" s="659">
        <v>0</v>
      </c>
      <c r="DO83" s="659">
        <v>0</v>
      </c>
      <c r="DP83" s="659">
        <v>0</v>
      </c>
      <c r="DQ83" s="659">
        <v>0</v>
      </c>
      <c r="DR83" s="200">
        <v>0</v>
      </c>
      <c r="DS83" s="200">
        <v>0</v>
      </c>
      <c r="DT83" s="200">
        <v>0</v>
      </c>
      <c r="DU83" s="200">
        <v>0</v>
      </c>
      <c r="DV83" s="200">
        <v>0</v>
      </c>
      <c r="DW83" s="1695"/>
    </row>
    <row r="84" spans="1:127" ht="21" customHeight="1" thickBot="1">
      <c r="A84" s="659">
        <v>0</v>
      </c>
      <c r="B84" s="200">
        <v>0</v>
      </c>
      <c r="C84" s="200">
        <v>0</v>
      </c>
      <c r="D84" s="200">
        <v>0</v>
      </c>
      <c r="E84" s="200">
        <v>0</v>
      </c>
      <c r="F84" s="200">
        <v>0</v>
      </c>
      <c r="G84" s="200">
        <v>0</v>
      </c>
      <c r="H84" s="200">
        <v>0</v>
      </c>
      <c r="I84" s="200">
        <v>0</v>
      </c>
      <c r="J84" s="200">
        <v>0</v>
      </c>
      <c r="K84" s="200">
        <v>0</v>
      </c>
      <c r="L84" s="200">
        <v>0</v>
      </c>
      <c r="M84" s="200">
        <v>0</v>
      </c>
      <c r="N84" s="200">
        <v>0</v>
      </c>
      <c r="O84" s="200">
        <v>0</v>
      </c>
      <c r="P84" s="200">
        <v>0</v>
      </c>
      <c r="Q84" s="200">
        <v>0</v>
      </c>
      <c r="R84" s="200">
        <v>0</v>
      </c>
      <c r="S84" s="200">
        <v>0</v>
      </c>
      <c r="T84" s="200">
        <v>0</v>
      </c>
      <c r="U84" s="200">
        <v>0</v>
      </c>
      <c r="V84" s="200">
        <v>0</v>
      </c>
      <c r="W84" s="200">
        <v>0</v>
      </c>
      <c r="X84" s="200">
        <v>0</v>
      </c>
      <c r="Y84" s="200">
        <v>0</v>
      </c>
      <c r="Z84" s="200">
        <v>0</v>
      </c>
      <c r="AA84" s="200">
        <v>0</v>
      </c>
      <c r="AB84" s="200">
        <v>0</v>
      </c>
      <c r="AC84" s="200">
        <v>0</v>
      </c>
      <c r="AD84" s="200">
        <v>0</v>
      </c>
      <c r="AE84" s="200">
        <v>0</v>
      </c>
      <c r="AF84" s="200">
        <v>0</v>
      </c>
      <c r="AG84" s="200">
        <v>0</v>
      </c>
      <c r="AH84" s="200">
        <v>0</v>
      </c>
      <c r="AI84" s="200">
        <v>0</v>
      </c>
      <c r="AJ84" s="200">
        <v>0</v>
      </c>
      <c r="AK84" s="200">
        <v>0</v>
      </c>
      <c r="AL84" s="200">
        <v>0</v>
      </c>
      <c r="AM84" s="200">
        <v>0</v>
      </c>
      <c r="AN84" s="200">
        <v>0</v>
      </c>
      <c r="AO84" s="200">
        <v>0</v>
      </c>
      <c r="AP84" s="200">
        <v>0</v>
      </c>
      <c r="AQ84" s="200">
        <v>0</v>
      </c>
      <c r="AR84" s="200">
        <v>0</v>
      </c>
      <c r="AS84" s="200">
        <v>0</v>
      </c>
      <c r="AT84" s="200">
        <v>0</v>
      </c>
      <c r="AU84" s="200">
        <v>0</v>
      </c>
      <c r="AV84" s="200">
        <v>0</v>
      </c>
      <c r="AW84" s="200">
        <v>0</v>
      </c>
      <c r="AX84" s="200">
        <v>0</v>
      </c>
      <c r="AY84" s="659">
        <v>0</v>
      </c>
      <c r="AZ84" s="659">
        <v>0</v>
      </c>
      <c r="BA84" s="659">
        <v>0</v>
      </c>
      <c r="BB84" s="659">
        <v>0</v>
      </c>
      <c r="BC84" s="659">
        <v>0</v>
      </c>
      <c r="BD84" s="659">
        <v>0</v>
      </c>
      <c r="BE84" s="659">
        <v>0</v>
      </c>
      <c r="BF84" s="659">
        <v>0</v>
      </c>
      <c r="BG84" s="659">
        <v>0</v>
      </c>
      <c r="BH84" s="659">
        <v>0</v>
      </c>
      <c r="BI84" s="659">
        <v>0</v>
      </c>
      <c r="BJ84" s="659">
        <v>0</v>
      </c>
      <c r="BK84" s="659">
        <v>0</v>
      </c>
      <c r="BL84" s="659">
        <v>0</v>
      </c>
      <c r="BM84" s="659">
        <v>0</v>
      </c>
      <c r="BN84" s="659">
        <v>0</v>
      </c>
      <c r="BO84" s="659">
        <v>0</v>
      </c>
      <c r="BP84" s="659">
        <v>0</v>
      </c>
      <c r="BQ84" s="659">
        <v>0</v>
      </c>
      <c r="BR84" s="659">
        <v>0</v>
      </c>
      <c r="BS84" s="659">
        <v>0</v>
      </c>
      <c r="BT84" s="659">
        <v>0</v>
      </c>
      <c r="BU84" s="659">
        <v>0</v>
      </c>
      <c r="BV84" s="659">
        <v>0</v>
      </c>
      <c r="BW84" s="659">
        <v>0</v>
      </c>
      <c r="BX84" s="659">
        <v>0</v>
      </c>
      <c r="BY84" s="659">
        <v>0</v>
      </c>
      <c r="BZ84" s="659">
        <v>0</v>
      </c>
      <c r="CA84" s="659">
        <v>0</v>
      </c>
      <c r="CB84" s="659">
        <v>0</v>
      </c>
      <c r="CC84" s="659">
        <v>0</v>
      </c>
      <c r="CD84" s="659">
        <v>0</v>
      </c>
      <c r="CE84" s="659">
        <v>0</v>
      </c>
      <c r="CF84" s="659">
        <v>0</v>
      </c>
      <c r="CG84" s="659">
        <v>0</v>
      </c>
      <c r="CH84" s="659">
        <v>0</v>
      </c>
      <c r="CI84" s="659">
        <v>0</v>
      </c>
      <c r="CJ84" s="659">
        <v>0</v>
      </c>
      <c r="CK84" s="659">
        <v>0</v>
      </c>
      <c r="CL84" s="659">
        <v>0</v>
      </c>
      <c r="CM84" s="659">
        <v>0</v>
      </c>
      <c r="CN84" s="659">
        <v>0</v>
      </c>
      <c r="CO84" s="659">
        <v>0</v>
      </c>
      <c r="CP84" s="659">
        <v>0</v>
      </c>
      <c r="CQ84" s="659">
        <v>0</v>
      </c>
      <c r="CR84" s="659">
        <v>0</v>
      </c>
      <c r="CS84" s="659">
        <v>0</v>
      </c>
      <c r="CT84" s="659">
        <v>0</v>
      </c>
      <c r="CU84" s="659">
        <v>0</v>
      </c>
      <c r="CV84" s="659">
        <v>0</v>
      </c>
      <c r="CW84" s="659">
        <v>0</v>
      </c>
      <c r="CX84" s="659">
        <v>0</v>
      </c>
      <c r="CY84" s="659">
        <v>0</v>
      </c>
      <c r="CZ84" s="659">
        <v>0</v>
      </c>
      <c r="DA84" s="659">
        <v>0</v>
      </c>
      <c r="DB84" s="659">
        <v>0</v>
      </c>
      <c r="DC84" s="659">
        <v>0</v>
      </c>
      <c r="DD84" s="659">
        <v>0</v>
      </c>
      <c r="DE84" s="659">
        <v>0</v>
      </c>
      <c r="DF84" s="659">
        <v>0</v>
      </c>
      <c r="DG84" s="659"/>
      <c r="DH84" s="659"/>
      <c r="DI84" s="659"/>
      <c r="DJ84" s="659">
        <v>0</v>
      </c>
      <c r="DK84" s="659">
        <v>0</v>
      </c>
      <c r="DL84" s="659">
        <v>0</v>
      </c>
      <c r="DM84" s="659">
        <v>0</v>
      </c>
      <c r="DN84" s="659">
        <v>0</v>
      </c>
      <c r="DO84" s="659">
        <v>0</v>
      </c>
      <c r="DP84" s="659">
        <v>0</v>
      </c>
      <c r="DQ84" s="659">
        <v>0</v>
      </c>
      <c r="DR84" s="200">
        <v>0</v>
      </c>
      <c r="DS84" s="200">
        <v>0</v>
      </c>
      <c r="DT84" s="200">
        <v>0</v>
      </c>
      <c r="DU84" s="200">
        <v>0</v>
      </c>
      <c r="DV84" s="200">
        <v>0</v>
      </c>
      <c r="DW84" s="1695"/>
    </row>
    <row r="85" spans="1:127" ht="12.75" customHeight="1">
      <c r="B85" s="200">
        <v>0</v>
      </c>
      <c r="C85" s="200">
        <v>0</v>
      </c>
      <c r="D85" s="200">
        <v>0</v>
      </c>
      <c r="E85" s="200">
        <v>0</v>
      </c>
      <c r="F85" s="200">
        <v>0</v>
      </c>
      <c r="G85" s="200">
        <v>0</v>
      </c>
      <c r="H85" s="200">
        <v>0</v>
      </c>
      <c r="I85" s="200">
        <v>0</v>
      </c>
      <c r="J85" s="200">
        <v>0</v>
      </c>
      <c r="K85" s="200">
        <v>0</v>
      </c>
      <c r="L85" s="200">
        <v>0</v>
      </c>
      <c r="M85" s="200">
        <v>0</v>
      </c>
      <c r="N85" s="200">
        <v>0</v>
      </c>
      <c r="O85" s="200">
        <v>0</v>
      </c>
      <c r="P85" s="200">
        <v>0</v>
      </c>
      <c r="Q85" s="200">
        <v>0</v>
      </c>
      <c r="R85" s="200">
        <v>0</v>
      </c>
      <c r="S85" s="200">
        <v>0</v>
      </c>
      <c r="T85" s="200">
        <v>0</v>
      </c>
      <c r="U85" s="200">
        <v>0</v>
      </c>
      <c r="V85" s="200">
        <v>0</v>
      </c>
      <c r="W85" s="200">
        <v>0</v>
      </c>
      <c r="X85" s="200">
        <v>0</v>
      </c>
      <c r="Y85" s="200">
        <v>0</v>
      </c>
      <c r="Z85" s="200">
        <v>0</v>
      </c>
      <c r="AA85" s="200">
        <v>0</v>
      </c>
      <c r="AB85" s="200">
        <v>0</v>
      </c>
      <c r="AC85" s="200">
        <v>0</v>
      </c>
      <c r="AD85" s="200">
        <v>0</v>
      </c>
      <c r="AE85" s="200">
        <v>0</v>
      </c>
      <c r="AF85" s="200">
        <v>0</v>
      </c>
      <c r="AG85" s="200">
        <v>0</v>
      </c>
      <c r="AH85" s="200">
        <v>0</v>
      </c>
      <c r="AI85" s="200">
        <v>0</v>
      </c>
      <c r="AJ85" s="200">
        <v>0</v>
      </c>
      <c r="AK85" s="200">
        <v>0</v>
      </c>
      <c r="AL85" s="200">
        <v>0</v>
      </c>
      <c r="AM85" s="200">
        <v>0</v>
      </c>
      <c r="AN85" s="200">
        <v>0</v>
      </c>
      <c r="AO85" s="200">
        <v>0</v>
      </c>
      <c r="AP85" s="200">
        <v>0</v>
      </c>
      <c r="AQ85" s="200">
        <v>0</v>
      </c>
      <c r="AR85" s="200">
        <v>0</v>
      </c>
      <c r="AS85" s="200">
        <v>0</v>
      </c>
      <c r="AT85" s="200">
        <v>0</v>
      </c>
      <c r="AU85" s="200">
        <v>0</v>
      </c>
      <c r="AV85" s="200">
        <v>0</v>
      </c>
      <c r="AW85" s="200">
        <v>0</v>
      </c>
      <c r="AX85" s="200">
        <v>0</v>
      </c>
      <c r="AY85" s="3031" t="s">
        <v>982</v>
      </c>
      <c r="AZ85" s="3032"/>
      <c r="BA85" s="3032"/>
      <c r="BB85" s="3032"/>
      <c r="BC85" s="3032"/>
      <c r="BD85" s="3032"/>
      <c r="BE85" s="3032"/>
      <c r="BF85" s="3032"/>
      <c r="BG85" s="3032"/>
      <c r="BH85" s="3032"/>
      <c r="BI85" s="3032"/>
      <c r="BJ85" s="3032"/>
      <c r="BK85" s="3032"/>
      <c r="BL85" s="3032"/>
      <c r="BM85" s="3032"/>
      <c r="BN85" s="3032"/>
      <c r="BO85" s="3032"/>
      <c r="BP85" s="3032"/>
      <c r="BQ85" s="3032"/>
      <c r="BR85" s="3032"/>
      <c r="BS85" s="3032"/>
      <c r="BT85" s="3032"/>
      <c r="BU85" s="3032"/>
      <c r="BV85" s="3032"/>
      <c r="BW85" s="3032"/>
      <c r="BX85" s="3032"/>
      <c r="BY85" s="3032"/>
      <c r="BZ85" s="3032"/>
      <c r="CA85" s="3032"/>
      <c r="CB85" s="3032"/>
      <c r="CC85" s="3032"/>
      <c r="CD85" s="3032"/>
      <c r="CE85" s="3032"/>
      <c r="CF85" s="3032"/>
      <c r="CG85" s="3032"/>
      <c r="CH85" s="3032"/>
      <c r="CI85" s="3032"/>
      <c r="CJ85" s="3032"/>
      <c r="CK85" s="3032"/>
      <c r="CL85" s="3032"/>
      <c r="CM85" s="3032"/>
      <c r="CN85" s="3032"/>
      <c r="CO85" s="4088"/>
      <c r="CP85" s="1735" t="s">
        <v>983</v>
      </c>
      <c r="CQ85" s="1735"/>
      <c r="CR85" s="1735"/>
      <c r="CS85" s="1735"/>
      <c r="CT85" s="1735"/>
      <c r="CU85" s="1735"/>
      <c r="CV85" s="1735"/>
      <c r="CW85" s="1735"/>
      <c r="CX85" s="1735"/>
      <c r="CY85" s="1735"/>
      <c r="CZ85" s="1735"/>
      <c r="DA85" s="1735"/>
      <c r="DB85" s="1734"/>
      <c r="DC85" s="200">
        <v>0</v>
      </c>
      <c r="DD85" s="200">
        <v>0</v>
      </c>
      <c r="DE85" s="200">
        <v>0</v>
      </c>
      <c r="DF85" s="200">
        <v>0</v>
      </c>
      <c r="DG85" s="200">
        <v>0</v>
      </c>
      <c r="DH85" s="200">
        <v>0</v>
      </c>
      <c r="DI85" s="200">
        <v>0</v>
      </c>
      <c r="DJ85" s="200">
        <v>0</v>
      </c>
      <c r="DK85" s="200">
        <v>0</v>
      </c>
      <c r="DL85" s="200">
        <v>0</v>
      </c>
      <c r="DM85" s="200">
        <v>0</v>
      </c>
      <c r="DN85" s="200">
        <v>0</v>
      </c>
      <c r="DO85" s="200">
        <v>0</v>
      </c>
      <c r="DP85" s="200">
        <v>0</v>
      </c>
      <c r="DQ85" s="200">
        <v>0</v>
      </c>
      <c r="DR85" s="200">
        <v>0</v>
      </c>
      <c r="DS85" s="200">
        <v>0</v>
      </c>
      <c r="DT85" s="200">
        <v>0</v>
      </c>
      <c r="DU85" s="200">
        <v>0</v>
      </c>
      <c r="DV85" s="200">
        <v>0</v>
      </c>
      <c r="DW85" s="1695"/>
    </row>
    <row r="86" spans="1:127" ht="12.75" customHeight="1">
      <c r="B86" s="200">
        <v>0</v>
      </c>
      <c r="C86" s="200">
        <v>0</v>
      </c>
      <c r="D86" s="200">
        <v>0</v>
      </c>
      <c r="E86" s="200">
        <v>0</v>
      </c>
      <c r="F86" s="200">
        <v>0</v>
      </c>
      <c r="G86" s="200">
        <v>0</v>
      </c>
      <c r="H86" s="200">
        <v>0</v>
      </c>
      <c r="I86" s="200">
        <v>0</v>
      </c>
      <c r="J86" s="200">
        <v>0</v>
      </c>
      <c r="K86" s="200">
        <v>0</v>
      </c>
      <c r="L86" s="200">
        <v>0</v>
      </c>
      <c r="M86" s="200">
        <v>0</v>
      </c>
      <c r="N86" s="200">
        <v>0</v>
      </c>
      <c r="O86" s="200">
        <v>0</v>
      </c>
      <c r="P86" s="200">
        <v>0</v>
      </c>
      <c r="Q86" s="200">
        <v>0</v>
      </c>
      <c r="R86" s="200">
        <v>0</v>
      </c>
      <c r="S86" s="200">
        <v>0</v>
      </c>
      <c r="T86" s="200">
        <v>0</v>
      </c>
      <c r="U86" s="200">
        <v>0</v>
      </c>
      <c r="V86" s="200">
        <v>0</v>
      </c>
      <c r="W86" s="200">
        <v>0</v>
      </c>
      <c r="X86" s="200">
        <v>0</v>
      </c>
      <c r="Y86" s="200">
        <v>0</v>
      </c>
      <c r="Z86" s="200">
        <v>0</v>
      </c>
      <c r="AA86" s="200">
        <v>0</v>
      </c>
      <c r="AB86" s="200">
        <v>0</v>
      </c>
      <c r="AC86" s="200">
        <v>0</v>
      </c>
      <c r="AD86" s="200">
        <v>0</v>
      </c>
      <c r="AE86" s="200">
        <v>0</v>
      </c>
      <c r="AF86" s="200">
        <v>0</v>
      </c>
      <c r="AG86" s="200">
        <v>0</v>
      </c>
      <c r="AH86" s="200">
        <v>0</v>
      </c>
      <c r="AI86" s="200">
        <v>0</v>
      </c>
      <c r="AJ86" s="200">
        <v>0</v>
      </c>
      <c r="AK86" s="200">
        <v>0</v>
      </c>
      <c r="AL86" s="200">
        <v>0</v>
      </c>
      <c r="AM86" s="200">
        <v>0</v>
      </c>
      <c r="AN86" s="200">
        <v>0</v>
      </c>
      <c r="AO86" s="200">
        <v>0</v>
      </c>
      <c r="AP86" s="200">
        <v>0</v>
      </c>
      <c r="AQ86" s="200">
        <v>0</v>
      </c>
      <c r="AR86" s="200">
        <v>0</v>
      </c>
      <c r="AS86" s="200">
        <v>0</v>
      </c>
      <c r="AT86" s="200">
        <v>0</v>
      </c>
      <c r="AU86" s="200">
        <v>0</v>
      </c>
      <c r="AV86" s="200">
        <v>0</v>
      </c>
      <c r="AW86" s="200">
        <v>0</v>
      </c>
      <c r="AX86" s="200">
        <v>0</v>
      </c>
      <c r="AY86" s="3034"/>
      <c r="AZ86" s="3035"/>
      <c r="BA86" s="3035"/>
      <c r="BB86" s="3035"/>
      <c r="BC86" s="3035"/>
      <c r="BD86" s="3035"/>
      <c r="BE86" s="3035"/>
      <c r="BF86" s="3035"/>
      <c r="BG86" s="3035"/>
      <c r="BH86" s="3035"/>
      <c r="BI86" s="3035"/>
      <c r="BJ86" s="3035"/>
      <c r="BK86" s="3035"/>
      <c r="BL86" s="3035"/>
      <c r="BM86" s="3035"/>
      <c r="BN86" s="3035"/>
      <c r="BO86" s="3035"/>
      <c r="BP86" s="3035"/>
      <c r="BQ86" s="3035"/>
      <c r="BR86" s="3035"/>
      <c r="BS86" s="3035"/>
      <c r="BT86" s="3035"/>
      <c r="BU86" s="3035"/>
      <c r="BV86" s="3035"/>
      <c r="BW86" s="3035"/>
      <c r="BX86" s="3035"/>
      <c r="BY86" s="3035"/>
      <c r="BZ86" s="3035"/>
      <c r="CA86" s="3035"/>
      <c r="CB86" s="3035"/>
      <c r="CC86" s="3035"/>
      <c r="CD86" s="3035"/>
      <c r="CE86" s="3035"/>
      <c r="CF86" s="3035"/>
      <c r="CG86" s="3035"/>
      <c r="CH86" s="3035"/>
      <c r="CI86" s="3035"/>
      <c r="CJ86" s="3035"/>
      <c r="CK86" s="3035"/>
      <c r="CL86" s="3035"/>
      <c r="CM86" s="3035"/>
      <c r="CN86" s="3035"/>
      <c r="CO86" s="3618"/>
      <c r="CP86" s="1733"/>
      <c r="CQ86" s="1733"/>
      <c r="CR86" s="1733"/>
      <c r="CS86" s="1733"/>
      <c r="CT86" s="1733"/>
      <c r="CU86" s="1733"/>
      <c r="CV86" s="1733"/>
      <c r="CW86" s="1733"/>
      <c r="CX86" s="1733"/>
      <c r="CY86" s="1733"/>
      <c r="CZ86" s="1733"/>
      <c r="DA86" s="1733"/>
      <c r="DB86" s="1732"/>
      <c r="DC86" s="200">
        <v>0</v>
      </c>
      <c r="DD86" s="200">
        <v>0</v>
      </c>
      <c r="DE86" s="200">
        <v>0</v>
      </c>
      <c r="DF86" s="200">
        <v>0</v>
      </c>
      <c r="DG86" s="200">
        <v>0</v>
      </c>
      <c r="DH86" s="200">
        <v>0</v>
      </c>
      <c r="DI86" s="200">
        <v>0</v>
      </c>
      <c r="DJ86" s="200">
        <v>0</v>
      </c>
      <c r="DK86" s="200">
        <v>0</v>
      </c>
      <c r="DL86" s="200">
        <v>0</v>
      </c>
      <c r="DM86" s="200">
        <v>0</v>
      </c>
      <c r="DN86" s="200">
        <v>0</v>
      </c>
      <c r="DO86" s="200">
        <v>0</v>
      </c>
      <c r="DP86" s="200">
        <v>0</v>
      </c>
      <c r="DQ86" s="200">
        <v>0</v>
      </c>
      <c r="DR86" s="200">
        <v>0</v>
      </c>
      <c r="DS86" s="200">
        <v>0</v>
      </c>
      <c r="DT86" s="200">
        <v>0</v>
      </c>
      <c r="DU86" s="200">
        <v>0</v>
      </c>
      <c r="DV86" s="200">
        <v>0</v>
      </c>
      <c r="DW86" s="1695"/>
    </row>
    <row r="87" spans="1:127" ht="15.75" customHeight="1">
      <c r="B87" s="200">
        <v>0</v>
      </c>
      <c r="C87" s="200">
        <v>0</v>
      </c>
      <c r="D87" s="200">
        <v>0</v>
      </c>
      <c r="E87" s="200">
        <v>0</v>
      </c>
      <c r="F87" s="200">
        <v>0</v>
      </c>
      <c r="G87" s="200">
        <v>0</v>
      </c>
      <c r="H87" s="200">
        <v>0</v>
      </c>
      <c r="I87" s="200">
        <v>0</v>
      </c>
      <c r="J87" s="200">
        <v>0</v>
      </c>
      <c r="K87" s="200">
        <v>0</v>
      </c>
      <c r="L87" s="200">
        <v>0</v>
      </c>
      <c r="M87" s="200">
        <v>0</v>
      </c>
      <c r="N87" s="200">
        <v>0</v>
      </c>
      <c r="O87" s="200">
        <v>0</v>
      </c>
      <c r="P87" s="200">
        <v>0</v>
      </c>
      <c r="Q87" s="200">
        <v>0</v>
      </c>
      <c r="R87" s="200">
        <v>0</v>
      </c>
      <c r="S87" s="200">
        <v>0</v>
      </c>
      <c r="T87" s="200">
        <v>0</v>
      </c>
      <c r="U87" s="200">
        <v>0</v>
      </c>
      <c r="V87" s="200">
        <v>0</v>
      </c>
      <c r="W87" s="200">
        <v>0</v>
      </c>
      <c r="X87" s="200">
        <v>0</v>
      </c>
      <c r="Y87" s="200">
        <v>0</v>
      </c>
      <c r="Z87" s="200">
        <v>0</v>
      </c>
      <c r="AA87" s="200">
        <v>0</v>
      </c>
      <c r="AB87" s="200">
        <v>0</v>
      </c>
      <c r="AC87" s="200">
        <v>0</v>
      </c>
      <c r="AD87" s="200">
        <v>0</v>
      </c>
      <c r="AE87" s="200">
        <v>0</v>
      </c>
      <c r="AF87" s="200">
        <v>0</v>
      </c>
      <c r="AG87" s="200">
        <v>0</v>
      </c>
      <c r="AH87" s="200">
        <v>0</v>
      </c>
      <c r="AI87" s="200">
        <v>0</v>
      </c>
      <c r="AJ87" s="200">
        <v>0</v>
      </c>
      <c r="AK87" s="200">
        <v>0</v>
      </c>
      <c r="AL87" s="200">
        <v>0</v>
      </c>
      <c r="AM87" s="200">
        <v>0</v>
      </c>
      <c r="AN87" s="200">
        <v>0</v>
      </c>
      <c r="AO87" s="200">
        <v>0</v>
      </c>
      <c r="AP87" s="200">
        <v>0</v>
      </c>
      <c r="AQ87" s="200">
        <v>0</v>
      </c>
      <c r="AR87" s="200">
        <v>0</v>
      </c>
      <c r="AS87" s="200">
        <v>0</v>
      </c>
      <c r="AT87" s="200">
        <v>0</v>
      </c>
      <c r="AU87" s="200">
        <v>0</v>
      </c>
      <c r="AV87" s="200">
        <v>0</v>
      </c>
      <c r="AW87" s="200">
        <v>0</v>
      </c>
      <c r="AX87" s="200">
        <v>0</v>
      </c>
      <c r="AY87" s="2975" t="s">
        <v>984</v>
      </c>
      <c r="AZ87" s="2976"/>
      <c r="BA87" s="2976"/>
      <c r="BB87" s="2976"/>
      <c r="BC87" s="2976"/>
      <c r="BD87" s="2976"/>
      <c r="BE87" s="2976"/>
      <c r="BF87" s="2976"/>
      <c r="BG87" s="2977" t="s">
        <v>1067</v>
      </c>
      <c r="BH87" s="2977"/>
      <c r="BI87" s="2977"/>
      <c r="BJ87" s="2977"/>
      <c r="BK87" s="2977"/>
      <c r="BL87" s="2977"/>
      <c r="BM87" s="2977"/>
      <c r="BN87" s="2977"/>
      <c r="BO87" s="2977"/>
      <c r="BP87" s="2977"/>
      <c r="BQ87" s="2977"/>
      <c r="BR87" s="2977"/>
      <c r="BS87" s="2977"/>
      <c r="BT87" s="2978">
        <f>BZ96</f>
        <v>64</v>
      </c>
      <c r="BU87" s="2978"/>
      <c r="BV87" s="2978"/>
      <c r="BW87" s="2978"/>
      <c r="BX87" s="2978"/>
      <c r="BY87" s="2978"/>
      <c r="BZ87" s="2979" t="s">
        <v>992</v>
      </c>
      <c r="CA87" s="2979"/>
      <c r="CB87" s="2979"/>
      <c r="CC87" s="2979"/>
      <c r="CD87" s="2979"/>
      <c r="CE87" s="2979"/>
      <c r="CF87" s="2979"/>
      <c r="CG87" s="2979"/>
      <c r="CH87" s="267" t="s">
        <v>993</v>
      </c>
      <c r="CI87" s="585"/>
      <c r="CJ87" s="585"/>
      <c r="CK87" s="585"/>
      <c r="CL87" s="585"/>
      <c r="CM87" s="585"/>
      <c r="CN87" s="585"/>
      <c r="CO87" s="586"/>
      <c r="CP87" s="1731" t="s">
        <v>984</v>
      </c>
      <c r="CQ87" s="1721"/>
      <c r="CR87" s="1721"/>
      <c r="CS87" s="270"/>
      <c r="CT87" s="270"/>
      <c r="CU87" s="270"/>
      <c r="CV87" s="270"/>
      <c r="CW87" s="270"/>
      <c r="CX87" s="270"/>
      <c r="CY87" s="270"/>
      <c r="CZ87" s="270"/>
      <c r="DA87" s="270"/>
      <c r="DB87" s="271"/>
      <c r="DC87" s="200">
        <v>0</v>
      </c>
      <c r="DD87" s="200">
        <v>0</v>
      </c>
      <c r="DE87" s="200">
        <v>0</v>
      </c>
      <c r="DF87" s="200">
        <v>0</v>
      </c>
      <c r="DG87" s="200">
        <v>0</v>
      </c>
      <c r="DH87" s="200">
        <v>0</v>
      </c>
      <c r="DI87" s="200">
        <v>0</v>
      </c>
      <c r="DJ87" s="200">
        <v>0</v>
      </c>
      <c r="DK87" s="200">
        <v>0</v>
      </c>
      <c r="DL87" s="200">
        <v>0</v>
      </c>
      <c r="DM87" s="200">
        <v>0</v>
      </c>
      <c r="DN87" s="200">
        <v>0</v>
      </c>
      <c r="DO87" s="200">
        <v>0</v>
      </c>
      <c r="DP87" s="200">
        <v>0</v>
      </c>
      <c r="DQ87" s="200">
        <v>0</v>
      </c>
      <c r="DR87" s="200">
        <v>0</v>
      </c>
      <c r="DS87" s="200">
        <v>0</v>
      </c>
      <c r="DT87" s="200">
        <v>0</v>
      </c>
      <c r="DU87" s="200">
        <v>0</v>
      </c>
      <c r="DV87" s="200">
        <v>0</v>
      </c>
      <c r="DW87" s="1695"/>
    </row>
    <row r="88" spans="1:127" ht="15.75" customHeight="1">
      <c r="B88" s="200">
        <v>0</v>
      </c>
      <c r="C88" s="200">
        <v>0</v>
      </c>
      <c r="D88" s="200">
        <v>0</v>
      </c>
      <c r="E88" s="200">
        <v>0</v>
      </c>
      <c r="F88" s="200">
        <v>0</v>
      </c>
      <c r="G88" s="200">
        <v>0</v>
      </c>
      <c r="H88" s="200">
        <v>0</v>
      </c>
      <c r="I88" s="200">
        <v>0</v>
      </c>
      <c r="J88" s="200">
        <v>0</v>
      </c>
      <c r="K88" s="200">
        <v>0</v>
      </c>
      <c r="L88" s="200">
        <v>0</v>
      </c>
      <c r="M88" s="200">
        <v>0</v>
      </c>
      <c r="N88" s="200">
        <v>0</v>
      </c>
      <c r="O88" s="200">
        <v>0</v>
      </c>
      <c r="P88" s="200">
        <v>0</v>
      </c>
      <c r="Q88" s="200">
        <v>0</v>
      </c>
      <c r="R88" s="200">
        <v>0</v>
      </c>
      <c r="S88" s="200">
        <v>0</v>
      </c>
      <c r="T88" s="200">
        <v>0</v>
      </c>
      <c r="U88" s="200">
        <v>0</v>
      </c>
      <c r="V88" s="200">
        <v>0</v>
      </c>
      <c r="W88" s="200">
        <v>0</v>
      </c>
      <c r="X88" s="200">
        <v>0</v>
      </c>
      <c r="Y88" s="200">
        <v>0</v>
      </c>
      <c r="Z88" s="200">
        <v>0</v>
      </c>
      <c r="AA88" s="200">
        <v>0</v>
      </c>
      <c r="AB88" s="200">
        <v>0</v>
      </c>
      <c r="AC88" s="200">
        <v>0</v>
      </c>
      <c r="AD88" s="200">
        <v>0</v>
      </c>
      <c r="AE88" s="200">
        <v>0</v>
      </c>
      <c r="AF88" s="200">
        <v>0</v>
      </c>
      <c r="AG88" s="200">
        <v>0</v>
      </c>
      <c r="AH88" s="200">
        <v>0</v>
      </c>
      <c r="AI88" s="200">
        <v>0</v>
      </c>
      <c r="AJ88" s="200">
        <v>0</v>
      </c>
      <c r="AK88" s="200">
        <v>0</v>
      </c>
      <c r="AL88" s="200">
        <v>0</v>
      </c>
      <c r="AM88" s="200">
        <v>0</v>
      </c>
      <c r="AN88" s="200">
        <v>0</v>
      </c>
      <c r="AO88" s="200">
        <v>0</v>
      </c>
      <c r="AP88" s="200">
        <v>0</v>
      </c>
      <c r="AQ88" s="200">
        <v>0</v>
      </c>
      <c r="AR88" s="200">
        <v>0</v>
      </c>
      <c r="AS88" s="200">
        <v>0</v>
      </c>
      <c r="AT88" s="200">
        <v>0</v>
      </c>
      <c r="AU88" s="200">
        <v>0</v>
      </c>
      <c r="AV88" s="200">
        <v>0</v>
      </c>
      <c r="AW88" s="200">
        <v>0</v>
      </c>
      <c r="AX88" s="200">
        <v>0</v>
      </c>
      <c r="AY88" s="2970">
        <v>20</v>
      </c>
      <c r="AZ88" s="2971"/>
      <c r="BA88" s="2971"/>
      <c r="BB88" s="2971"/>
      <c r="BC88" s="2971"/>
      <c r="BD88" s="2971"/>
      <c r="BE88" s="2971"/>
      <c r="BF88" s="2971"/>
      <c r="BG88" s="2972" t="s">
        <v>994</v>
      </c>
      <c r="BH88" s="2972"/>
      <c r="BI88" s="2972"/>
      <c r="BJ88" s="2972"/>
      <c r="BK88" s="2972"/>
      <c r="BL88" s="2972"/>
      <c r="BM88" s="2972"/>
      <c r="BN88" s="2972"/>
      <c r="BO88" s="2972"/>
      <c r="BP88" s="2972"/>
      <c r="BQ88" s="2972"/>
      <c r="BR88" s="2972"/>
      <c r="BS88" s="2972"/>
      <c r="BT88" s="2973">
        <f>BZ88</f>
        <v>32</v>
      </c>
      <c r="BU88" s="2973"/>
      <c r="BV88" s="2973"/>
      <c r="BW88" s="2973"/>
      <c r="BX88" s="2973"/>
      <c r="BY88" s="2973"/>
      <c r="BZ88" s="2974">
        <v>32</v>
      </c>
      <c r="CA88" s="2974"/>
      <c r="CB88" s="2974"/>
      <c r="CC88" s="2974"/>
      <c r="CD88" s="2974"/>
      <c r="CE88" s="2974"/>
      <c r="CF88" s="2974"/>
      <c r="CG88" s="2974"/>
      <c r="CH88" s="2954">
        <v>2</v>
      </c>
      <c r="CI88" s="2954"/>
      <c r="CJ88" s="2954"/>
      <c r="CK88" s="2954"/>
      <c r="CL88" s="2954"/>
      <c r="CM88" s="2954"/>
      <c r="CN88" s="2954"/>
      <c r="CO88" s="3602"/>
      <c r="CP88" s="1730" t="s">
        <v>985</v>
      </c>
      <c r="CQ88" s="1721"/>
      <c r="CR88" s="1721"/>
      <c r="CS88" s="270"/>
      <c r="CT88" s="270"/>
      <c r="CU88" s="270"/>
      <c r="CV88" s="270"/>
      <c r="CW88" s="270"/>
      <c r="CX88" s="270"/>
      <c r="CY88" s="270"/>
      <c r="CZ88" s="270"/>
      <c r="DA88" s="270"/>
      <c r="DB88" s="271"/>
      <c r="DC88" s="200">
        <v>0</v>
      </c>
      <c r="DD88" s="200">
        <v>0</v>
      </c>
      <c r="DE88" s="200">
        <v>0</v>
      </c>
      <c r="DF88" s="200">
        <v>0</v>
      </c>
      <c r="DG88" s="200">
        <v>0</v>
      </c>
      <c r="DH88" s="200">
        <v>0</v>
      </c>
      <c r="DI88" s="200">
        <v>0</v>
      </c>
      <c r="DJ88" s="200">
        <v>0</v>
      </c>
      <c r="DK88" s="200">
        <v>0</v>
      </c>
      <c r="DL88" s="200">
        <v>0</v>
      </c>
      <c r="DM88" s="200">
        <v>0</v>
      </c>
      <c r="DN88" s="200">
        <v>0</v>
      </c>
      <c r="DO88" s="200">
        <v>0</v>
      </c>
      <c r="DP88" s="200">
        <v>0</v>
      </c>
      <c r="DQ88" s="200">
        <v>0</v>
      </c>
      <c r="DR88" s="200">
        <v>0</v>
      </c>
      <c r="DS88" s="200">
        <v>0</v>
      </c>
      <c r="DT88" s="200">
        <v>0</v>
      </c>
      <c r="DU88" s="200">
        <v>0</v>
      </c>
      <c r="DV88" s="200">
        <v>0</v>
      </c>
      <c r="DW88" s="1695"/>
    </row>
    <row r="89" spans="1:127" ht="15.75" customHeight="1">
      <c r="B89" s="200">
        <v>0</v>
      </c>
      <c r="C89" s="200">
        <v>0</v>
      </c>
      <c r="D89" s="200">
        <v>0</v>
      </c>
      <c r="E89" s="200">
        <v>0</v>
      </c>
      <c r="F89" s="200">
        <v>0</v>
      </c>
      <c r="G89" s="200">
        <v>0</v>
      </c>
      <c r="H89" s="200">
        <v>0</v>
      </c>
      <c r="I89" s="200">
        <v>0</v>
      </c>
      <c r="J89" s="200">
        <v>0</v>
      </c>
      <c r="K89" s="200">
        <v>0</v>
      </c>
      <c r="L89" s="200">
        <v>0</v>
      </c>
      <c r="M89" s="200">
        <v>0</v>
      </c>
      <c r="N89" s="200">
        <v>0</v>
      </c>
      <c r="O89" s="200">
        <v>0</v>
      </c>
      <c r="P89" s="200">
        <v>0</v>
      </c>
      <c r="Q89" s="200">
        <v>0</v>
      </c>
      <c r="R89" s="200">
        <v>0</v>
      </c>
      <c r="S89" s="200">
        <v>0</v>
      </c>
      <c r="T89" s="200">
        <v>0</v>
      </c>
      <c r="U89" s="200">
        <v>0</v>
      </c>
      <c r="V89" s="200">
        <v>0</v>
      </c>
      <c r="W89" s="200">
        <v>0</v>
      </c>
      <c r="X89" s="200">
        <v>0</v>
      </c>
      <c r="Y89" s="200">
        <v>0</v>
      </c>
      <c r="Z89" s="200">
        <v>0</v>
      </c>
      <c r="AA89" s="200">
        <v>0</v>
      </c>
      <c r="AB89" s="200">
        <v>0</v>
      </c>
      <c r="AC89" s="200">
        <v>0</v>
      </c>
      <c r="AD89" s="200">
        <v>0</v>
      </c>
      <c r="AE89" s="200">
        <v>0</v>
      </c>
      <c r="AF89" s="200">
        <v>0</v>
      </c>
      <c r="AG89" s="200">
        <v>0</v>
      </c>
      <c r="AH89" s="200">
        <v>0</v>
      </c>
      <c r="AI89" s="200">
        <v>0</v>
      </c>
      <c r="AJ89" s="200">
        <v>0</v>
      </c>
      <c r="AK89" s="200">
        <v>0</v>
      </c>
      <c r="AL89" s="200">
        <v>0</v>
      </c>
      <c r="AM89" s="200">
        <v>0</v>
      </c>
      <c r="AN89" s="200">
        <v>0</v>
      </c>
      <c r="AO89" s="200">
        <v>0</v>
      </c>
      <c r="AP89" s="200">
        <v>0</v>
      </c>
      <c r="AQ89" s="200">
        <v>0</v>
      </c>
      <c r="AR89" s="200">
        <v>0</v>
      </c>
      <c r="AS89" s="200">
        <v>0</v>
      </c>
      <c r="AT89" s="200">
        <v>0</v>
      </c>
      <c r="AU89" s="200">
        <v>0</v>
      </c>
      <c r="AV89" s="200">
        <v>0</v>
      </c>
      <c r="AW89" s="200">
        <v>0</v>
      </c>
      <c r="AX89" s="200">
        <v>0</v>
      </c>
      <c r="AY89" s="2962" t="s">
        <v>988</v>
      </c>
      <c r="AZ89" s="2963"/>
      <c r="BA89" s="2963"/>
      <c r="BB89" s="2963"/>
      <c r="BC89" s="2963"/>
      <c r="BD89" s="2963"/>
      <c r="BE89" s="2963"/>
      <c r="BF89" s="2963"/>
      <c r="BG89" s="2964" t="s">
        <v>1068</v>
      </c>
      <c r="BH89" s="2964"/>
      <c r="BI89" s="2964"/>
      <c r="BJ89" s="2964"/>
      <c r="BK89" s="2964"/>
      <c r="BL89" s="2964"/>
      <c r="BM89" s="2964"/>
      <c r="BN89" s="2964"/>
      <c r="BO89" s="2964"/>
      <c r="BP89" s="2964"/>
      <c r="BQ89" s="2964"/>
      <c r="BR89" s="2964"/>
      <c r="BS89" s="2964"/>
      <c r="BT89" s="2964"/>
      <c r="BU89" s="2964"/>
      <c r="BV89" s="2964"/>
      <c r="BW89" s="2964"/>
      <c r="BX89" s="2964"/>
      <c r="BY89" s="2964"/>
      <c r="BZ89" s="2965" t="s">
        <v>976</v>
      </c>
      <c r="CA89" s="2965"/>
      <c r="CB89" s="2965"/>
      <c r="CC89" s="2965" t="s">
        <v>977</v>
      </c>
      <c r="CD89" s="2965"/>
      <c r="CE89" s="2965"/>
      <c r="CF89" s="2965"/>
      <c r="CG89" s="2965"/>
      <c r="CH89" s="4134" t="s">
        <v>981</v>
      </c>
      <c r="CI89" s="4134"/>
      <c r="CJ89" s="4134"/>
      <c r="CK89" s="4134"/>
      <c r="CL89" s="4134"/>
      <c r="CM89" s="4134"/>
      <c r="CN89" s="4134"/>
      <c r="CO89" s="4135"/>
      <c r="CP89" s="1729" t="s">
        <v>995</v>
      </c>
      <c r="CQ89" s="1721"/>
      <c r="CR89" s="1721"/>
      <c r="CS89" s="270"/>
      <c r="CT89" s="270"/>
      <c r="CU89" s="270"/>
      <c r="CV89" s="270"/>
      <c r="CW89" s="270"/>
      <c r="CX89" s="270"/>
      <c r="CY89" s="270"/>
      <c r="CZ89" s="270"/>
      <c r="DA89" s="270"/>
      <c r="DB89" s="271"/>
      <c r="DC89" s="200">
        <v>0</v>
      </c>
      <c r="DD89" s="200">
        <v>0</v>
      </c>
      <c r="DE89" s="200">
        <v>0</v>
      </c>
      <c r="DF89" s="200">
        <v>0</v>
      </c>
      <c r="DG89" s="200">
        <v>0</v>
      </c>
      <c r="DH89" s="200">
        <v>0</v>
      </c>
      <c r="DI89" s="200">
        <v>0</v>
      </c>
      <c r="DJ89" s="200">
        <v>0</v>
      </c>
      <c r="DK89" s="200">
        <v>0</v>
      </c>
      <c r="DL89" s="200">
        <v>0</v>
      </c>
      <c r="DM89" s="200">
        <v>0</v>
      </c>
      <c r="DN89" s="200">
        <v>0</v>
      </c>
      <c r="DO89" s="200">
        <v>0</v>
      </c>
      <c r="DP89" s="200">
        <v>0</v>
      </c>
      <c r="DQ89" s="200">
        <v>0</v>
      </c>
      <c r="DR89" s="200">
        <v>0</v>
      </c>
      <c r="DS89" s="200">
        <v>0</v>
      </c>
      <c r="DT89" s="200">
        <v>0</v>
      </c>
      <c r="DU89" s="200">
        <v>0</v>
      </c>
      <c r="DV89" s="200">
        <v>0</v>
      </c>
      <c r="DW89" s="1695"/>
    </row>
    <row r="90" spans="1:127" ht="15.75" customHeight="1">
      <c r="B90" s="200">
        <v>0</v>
      </c>
      <c r="C90" s="200">
        <v>0</v>
      </c>
      <c r="D90" s="200">
        <v>0</v>
      </c>
      <c r="E90" s="200">
        <v>0</v>
      </c>
      <c r="F90" s="200">
        <v>0</v>
      </c>
      <c r="G90" s="200">
        <v>0</v>
      </c>
      <c r="H90" s="200">
        <v>0</v>
      </c>
      <c r="I90" s="200">
        <v>0</v>
      </c>
      <c r="J90" s="200">
        <v>0</v>
      </c>
      <c r="K90" s="200">
        <v>0</v>
      </c>
      <c r="L90" s="200">
        <v>0</v>
      </c>
      <c r="M90" s="200">
        <v>0</v>
      </c>
      <c r="N90" s="200">
        <v>0</v>
      </c>
      <c r="O90" s="200">
        <v>0</v>
      </c>
      <c r="P90" s="200">
        <v>0</v>
      </c>
      <c r="Q90" s="200">
        <v>0</v>
      </c>
      <c r="R90" s="200">
        <v>0</v>
      </c>
      <c r="S90" s="200">
        <v>0</v>
      </c>
      <c r="T90" s="200">
        <v>0</v>
      </c>
      <c r="U90" s="200">
        <v>0</v>
      </c>
      <c r="V90" s="200">
        <v>0</v>
      </c>
      <c r="W90" s="200">
        <v>0</v>
      </c>
      <c r="X90" s="200">
        <v>0</v>
      </c>
      <c r="Y90" s="200">
        <v>0</v>
      </c>
      <c r="Z90" s="200">
        <v>0</v>
      </c>
      <c r="AA90" s="200">
        <v>0</v>
      </c>
      <c r="AB90" s="200">
        <v>0</v>
      </c>
      <c r="AC90" s="200">
        <v>0</v>
      </c>
      <c r="AD90" s="200">
        <v>0</v>
      </c>
      <c r="AE90" s="200">
        <v>0</v>
      </c>
      <c r="AF90" s="200">
        <v>0</v>
      </c>
      <c r="AG90" s="200">
        <v>0</v>
      </c>
      <c r="AH90" s="200">
        <v>0</v>
      </c>
      <c r="AI90" s="200">
        <v>0</v>
      </c>
      <c r="AJ90" s="200">
        <v>0</v>
      </c>
      <c r="AK90" s="200">
        <v>0</v>
      </c>
      <c r="AL90" s="200">
        <v>0</v>
      </c>
      <c r="AM90" s="200">
        <v>0</v>
      </c>
      <c r="AN90" s="200">
        <v>0</v>
      </c>
      <c r="AO90" s="200">
        <v>0</v>
      </c>
      <c r="AP90" s="200">
        <v>0</v>
      </c>
      <c r="AQ90" s="200">
        <v>0</v>
      </c>
      <c r="AR90" s="200">
        <v>0</v>
      </c>
      <c r="AS90" s="200">
        <v>0</v>
      </c>
      <c r="AT90" s="200">
        <v>0</v>
      </c>
      <c r="AU90" s="200">
        <v>0</v>
      </c>
      <c r="AV90" s="200">
        <v>0</v>
      </c>
      <c r="AW90" s="200">
        <v>0</v>
      </c>
      <c r="AX90" s="200">
        <v>0</v>
      </c>
      <c r="AY90" s="2939">
        <v>4</v>
      </c>
      <c r="AZ90" s="2940"/>
      <c r="BA90" s="2940"/>
      <c r="BB90" s="2940"/>
      <c r="BC90" s="2940"/>
      <c r="BD90" s="2941">
        <f>AY90/AY88</f>
        <v>0.2</v>
      </c>
      <c r="BE90" s="2941"/>
      <c r="BF90" s="2941"/>
      <c r="BG90" s="265" t="s">
        <v>1021</v>
      </c>
      <c r="BH90" s="265"/>
      <c r="BI90" s="265"/>
      <c r="BJ90" s="265"/>
      <c r="BK90" s="265"/>
      <c r="BL90" s="265"/>
      <c r="BM90" s="265"/>
      <c r="BN90" s="265"/>
      <c r="BO90" s="265"/>
      <c r="BP90" s="265"/>
      <c r="BQ90" s="265"/>
      <c r="BR90" s="265"/>
      <c r="BS90" s="265"/>
      <c r="BT90" s="265"/>
      <c r="BU90" s="265"/>
      <c r="BV90" s="265"/>
      <c r="BW90" s="265"/>
      <c r="BX90" s="265"/>
      <c r="BY90" s="265"/>
      <c r="BZ90" s="2942">
        <f>(AY90/AY88)*BZ96</f>
        <v>12.8</v>
      </c>
      <c r="CA90" s="2942"/>
      <c r="CB90" s="2942"/>
      <c r="CC90" s="2943">
        <f>IF(BZ90=BZ96,"chaque repas",IF(BZ90=0,0,BZ96/BZ90))</f>
        <v>5</v>
      </c>
      <c r="CD90" s="2943"/>
      <c r="CE90" s="2943"/>
      <c r="CF90" s="2943"/>
      <c r="CG90" s="2943"/>
      <c r="CH90" s="4136" t="s">
        <v>979</v>
      </c>
      <c r="CI90" s="4136"/>
      <c r="CJ90" s="4136"/>
      <c r="CK90" s="4136"/>
      <c r="CL90" s="4136"/>
      <c r="CM90" s="4136"/>
      <c r="CN90" s="4136"/>
      <c r="CO90" s="4137"/>
      <c r="CP90" s="1728" t="s">
        <v>996</v>
      </c>
      <c r="CQ90" s="1728"/>
      <c r="CR90" s="1721"/>
      <c r="CS90" s="270"/>
      <c r="CT90" s="270"/>
      <c r="CU90" s="270"/>
      <c r="CV90" s="270"/>
      <c r="CW90" s="270"/>
      <c r="CX90" s="270"/>
      <c r="CY90" s="270"/>
      <c r="CZ90" s="270"/>
      <c r="DA90" s="270"/>
      <c r="DB90" s="271"/>
      <c r="DC90" s="200">
        <v>0</v>
      </c>
      <c r="DD90" s="200">
        <v>0</v>
      </c>
      <c r="DE90" s="200">
        <v>0</v>
      </c>
      <c r="DF90" s="200">
        <v>0</v>
      </c>
      <c r="DG90" s="200">
        <v>0</v>
      </c>
      <c r="DH90" s="200">
        <v>0</v>
      </c>
      <c r="DI90" s="200">
        <v>0</v>
      </c>
      <c r="DJ90" s="200">
        <v>0</v>
      </c>
      <c r="DK90" s="200">
        <v>0</v>
      </c>
      <c r="DL90" s="200">
        <v>0</v>
      </c>
      <c r="DM90" s="200">
        <v>0</v>
      </c>
      <c r="DN90" s="200">
        <v>0</v>
      </c>
      <c r="DO90" s="200">
        <v>0</v>
      </c>
      <c r="DP90" s="200">
        <v>0</v>
      </c>
      <c r="DQ90" s="200">
        <v>0</v>
      </c>
      <c r="DR90" s="200">
        <v>0</v>
      </c>
      <c r="DS90" s="200">
        <v>0</v>
      </c>
      <c r="DT90" s="200">
        <v>0</v>
      </c>
      <c r="DU90" s="200">
        <v>0</v>
      </c>
      <c r="DV90" s="200">
        <v>0</v>
      </c>
      <c r="DW90" s="1695"/>
    </row>
    <row r="91" spans="1:127" ht="15.75">
      <c r="B91" s="200">
        <v>0</v>
      </c>
      <c r="C91" s="200">
        <v>0</v>
      </c>
      <c r="D91" s="200">
        <v>0</v>
      </c>
      <c r="E91" s="200">
        <v>0</v>
      </c>
      <c r="F91" s="200">
        <v>0</v>
      </c>
      <c r="G91" s="200">
        <v>0</v>
      </c>
      <c r="H91" s="200">
        <v>0</v>
      </c>
      <c r="I91" s="200">
        <v>0</v>
      </c>
      <c r="J91" s="200">
        <v>0</v>
      </c>
      <c r="K91" s="200">
        <v>0</v>
      </c>
      <c r="L91" s="200">
        <v>0</v>
      </c>
      <c r="M91" s="200">
        <v>0</v>
      </c>
      <c r="N91" s="200">
        <v>0</v>
      </c>
      <c r="O91" s="200">
        <v>0</v>
      </c>
      <c r="P91" s="200">
        <v>0</v>
      </c>
      <c r="Q91" s="200">
        <v>0</v>
      </c>
      <c r="R91" s="200">
        <v>0</v>
      </c>
      <c r="S91" s="200">
        <v>0</v>
      </c>
      <c r="T91" s="200">
        <v>0</v>
      </c>
      <c r="U91" s="200">
        <v>0</v>
      </c>
      <c r="V91" s="200">
        <v>0</v>
      </c>
      <c r="W91" s="200">
        <v>0</v>
      </c>
      <c r="X91" s="200">
        <v>0</v>
      </c>
      <c r="Y91" s="200">
        <v>0</v>
      </c>
      <c r="Z91" s="200">
        <v>0</v>
      </c>
      <c r="AA91" s="200">
        <v>0</v>
      </c>
      <c r="AB91" s="200">
        <v>0</v>
      </c>
      <c r="AC91" s="200">
        <v>0</v>
      </c>
      <c r="AD91" s="200">
        <v>0</v>
      </c>
      <c r="AE91" s="200">
        <v>0</v>
      </c>
      <c r="AF91" s="200">
        <v>0</v>
      </c>
      <c r="AG91" s="200">
        <v>0</v>
      </c>
      <c r="AH91" s="200">
        <v>0</v>
      </c>
      <c r="AI91" s="200">
        <v>0</v>
      </c>
      <c r="AJ91" s="200">
        <v>0</v>
      </c>
      <c r="AK91" s="200">
        <v>0</v>
      </c>
      <c r="AL91" s="200">
        <v>0</v>
      </c>
      <c r="AM91" s="200">
        <v>0</v>
      </c>
      <c r="AN91" s="200">
        <v>0</v>
      </c>
      <c r="AO91" s="200">
        <v>0</v>
      </c>
      <c r="AP91" s="200">
        <v>0</v>
      </c>
      <c r="AQ91" s="200">
        <v>0</v>
      </c>
      <c r="AR91" s="200">
        <v>0</v>
      </c>
      <c r="AS91" s="200">
        <v>0</v>
      </c>
      <c r="AT91" s="200">
        <v>0</v>
      </c>
      <c r="AU91" s="200">
        <v>0</v>
      </c>
      <c r="AV91" s="200">
        <v>0</v>
      </c>
      <c r="AW91" s="200">
        <v>0</v>
      </c>
      <c r="AX91" s="200">
        <v>0</v>
      </c>
      <c r="AY91" s="2939">
        <v>2</v>
      </c>
      <c r="AZ91" s="2940"/>
      <c r="BA91" s="2940"/>
      <c r="BB91" s="2940"/>
      <c r="BC91" s="2940"/>
      <c r="BD91" s="2941">
        <f>AY91/AY88</f>
        <v>0.1</v>
      </c>
      <c r="BE91" s="2941"/>
      <c r="BF91" s="2941"/>
      <c r="BG91" s="1727" t="s">
        <v>1027</v>
      </c>
      <c r="BH91" s="64"/>
      <c r="BI91" s="64"/>
      <c r="BJ91" s="64"/>
      <c r="BK91" s="64"/>
      <c r="BL91" s="64"/>
      <c r="BM91" s="64"/>
      <c r="BN91" s="64"/>
      <c r="BO91" s="64"/>
      <c r="BP91" s="64"/>
      <c r="BQ91" s="64"/>
      <c r="BR91" s="64"/>
      <c r="BS91" s="64"/>
      <c r="BT91" s="64"/>
      <c r="BU91" s="64"/>
      <c r="BV91" s="64"/>
      <c r="BW91" s="64"/>
      <c r="BX91" s="64"/>
      <c r="BY91" s="64"/>
      <c r="BZ91" s="2942">
        <f>(AY91/AY88)*BZ96</f>
        <v>6.4</v>
      </c>
      <c r="CA91" s="2942"/>
      <c r="CB91" s="2942"/>
      <c r="CC91" s="2943">
        <f>IF(BZ91=BZ96,"chaque repas",IF(BZ91=0,0,BZ96/BZ91))</f>
        <v>10</v>
      </c>
      <c r="CD91" s="2943"/>
      <c r="CE91" s="2943"/>
      <c r="CF91" s="2943"/>
      <c r="CG91" s="2943"/>
      <c r="CH91" s="4136"/>
      <c r="CI91" s="4136"/>
      <c r="CJ91" s="4136"/>
      <c r="CK91" s="4136"/>
      <c r="CL91" s="4136"/>
      <c r="CM91" s="4136"/>
      <c r="CN91" s="4136"/>
      <c r="CO91" s="4137"/>
      <c r="CP91" s="1721" t="s">
        <v>997</v>
      </c>
      <c r="CQ91" s="1721"/>
      <c r="CR91" s="1721"/>
      <c r="CS91" s="270"/>
      <c r="CT91" s="270"/>
      <c r="CU91" s="270"/>
      <c r="CV91" s="270"/>
      <c r="CW91" s="270"/>
      <c r="CX91" s="270"/>
      <c r="CY91" s="270"/>
      <c r="CZ91" s="270"/>
      <c r="DA91" s="270"/>
      <c r="DB91" s="271"/>
      <c r="DC91" s="200">
        <v>0</v>
      </c>
      <c r="DD91" s="200">
        <v>0</v>
      </c>
      <c r="DE91" s="200">
        <v>0</v>
      </c>
      <c r="DF91" s="200">
        <v>0</v>
      </c>
      <c r="DG91" s="200">
        <v>0</v>
      </c>
      <c r="DH91" s="200">
        <v>0</v>
      </c>
      <c r="DI91" s="200">
        <v>0</v>
      </c>
      <c r="DJ91" s="200">
        <v>0</v>
      </c>
      <c r="DK91" s="200">
        <v>0</v>
      </c>
      <c r="DL91" s="200">
        <v>0</v>
      </c>
      <c r="DM91" s="200">
        <v>0</v>
      </c>
      <c r="DN91" s="200">
        <v>0</v>
      </c>
      <c r="DO91" s="200">
        <v>0</v>
      </c>
      <c r="DP91" s="200">
        <v>0</v>
      </c>
      <c r="DQ91" s="200">
        <v>0</v>
      </c>
      <c r="DR91" s="200">
        <v>0</v>
      </c>
      <c r="DS91" s="200">
        <v>0</v>
      </c>
      <c r="DT91" s="200">
        <v>0</v>
      </c>
      <c r="DU91" s="200">
        <v>0</v>
      </c>
      <c r="DV91" s="200">
        <v>0</v>
      </c>
      <c r="DW91" s="1695"/>
    </row>
    <row r="92" spans="1:127" ht="15.75" customHeight="1">
      <c r="B92" s="200">
        <v>0</v>
      </c>
      <c r="C92" s="200">
        <v>0</v>
      </c>
      <c r="D92" s="200">
        <v>0</v>
      </c>
      <c r="E92" s="200">
        <v>0</v>
      </c>
      <c r="F92" s="200">
        <v>0</v>
      </c>
      <c r="G92" s="200">
        <v>0</v>
      </c>
      <c r="H92" s="200">
        <v>0</v>
      </c>
      <c r="I92" s="200">
        <v>0</v>
      </c>
      <c r="J92" s="200">
        <v>0</v>
      </c>
      <c r="K92" s="200">
        <v>0</v>
      </c>
      <c r="L92" s="200">
        <v>0</v>
      </c>
      <c r="M92" s="200">
        <v>0</v>
      </c>
      <c r="N92" s="200">
        <v>0</v>
      </c>
      <c r="O92" s="200">
        <v>0</v>
      </c>
      <c r="P92" s="200">
        <v>0</v>
      </c>
      <c r="Q92" s="200">
        <v>0</v>
      </c>
      <c r="R92" s="200">
        <v>0</v>
      </c>
      <c r="S92" s="200">
        <v>0</v>
      </c>
      <c r="T92" s="200">
        <v>0</v>
      </c>
      <c r="U92" s="200">
        <v>0</v>
      </c>
      <c r="V92" s="200">
        <v>0</v>
      </c>
      <c r="W92" s="200">
        <v>0</v>
      </c>
      <c r="X92" s="200">
        <v>0</v>
      </c>
      <c r="Y92" s="200">
        <v>0</v>
      </c>
      <c r="Z92" s="200">
        <v>0</v>
      </c>
      <c r="AA92" s="200">
        <v>0</v>
      </c>
      <c r="AB92" s="200">
        <v>0</v>
      </c>
      <c r="AC92" s="200">
        <v>0</v>
      </c>
      <c r="AD92" s="200">
        <v>0</v>
      </c>
      <c r="AE92" s="200">
        <v>0</v>
      </c>
      <c r="AF92" s="200">
        <v>0</v>
      </c>
      <c r="AG92" s="200">
        <v>0</v>
      </c>
      <c r="AH92" s="200">
        <v>0</v>
      </c>
      <c r="AI92" s="200">
        <v>0</v>
      </c>
      <c r="AJ92" s="200">
        <v>0</v>
      </c>
      <c r="AK92" s="200">
        <v>0</v>
      </c>
      <c r="AL92" s="200">
        <v>0</v>
      </c>
      <c r="AM92" s="200">
        <v>0</v>
      </c>
      <c r="AN92" s="200">
        <v>0</v>
      </c>
      <c r="AO92" s="200">
        <v>0</v>
      </c>
      <c r="AP92" s="200">
        <v>0</v>
      </c>
      <c r="AQ92" s="200">
        <v>0</v>
      </c>
      <c r="AR92" s="200">
        <v>0</v>
      </c>
      <c r="AS92" s="200">
        <v>0</v>
      </c>
      <c r="AT92" s="200">
        <v>0</v>
      </c>
      <c r="AU92" s="200">
        <v>0</v>
      </c>
      <c r="AV92" s="200">
        <v>0</v>
      </c>
      <c r="AW92" s="200">
        <v>0</v>
      </c>
      <c r="AX92" s="200">
        <v>0</v>
      </c>
      <c r="AY92" s="2939">
        <v>4</v>
      </c>
      <c r="AZ92" s="2940"/>
      <c r="BA92" s="2940"/>
      <c r="BB92" s="2940"/>
      <c r="BC92" s="2940"/>
      <c r="BD92" s="2941">
        <f>AY92/AY88</f>
        <v>0.2</v>
      </c>
      <c r="BE92" s="2941"/>
      <c r="BF92" s="2941"/>
      <c r="BG92" s="1727" t="s">
        <v>1029</v>
      </c>
      <c r="BH92" s="1726"/>
      <c r="BI92" s="1726"/>
      <c r="BJ92" s="1726"/>
      <c r="BK92" s="1726"/>
      <c r="BL92" s="1726"/>
      <c r="BM92" s="1726"/>
      <c r="BN92" s="1726"/>
      <c r="BO92" s="1726"/>
      <c r="BP92" s="1726"/>
      <c r="BQ92" s="1726"/>
      <c r="BR92" s="1726"/>
      <c r="BS92" s="1726"/>
      <c r="BT92" s="1726"/>
      <c r="BU92" s="1726"/>
      <c r="BV92" s="1726"/>
      <c r="BW92" s="1726"/>
      <c r="BX92" s="1726"/>
      <c r="BY92" s="1726"/>
      <c r="BZ92" s="2942">
        <f>(AY92/AY88)*BZ96</f>
        <v>12.8</v>
      </c>
      <c r="CA92" s="2942"/>
      <c r="CB92" s="2942"/>
      <c r="CC92" s="2943">
        <f>IF(BZ92=BZ96,"chaque repas",IF(BZ92=0,0,BZ96/BZ92))</f>
        <v>5</v>
      </c>
      <c r="CD92" s="2943"/>
      <c r="CE92" s="2943"/>
      <c r="CF92" s="2943"/>
      <c r="CG92" s="2943"/>
      <c r="CH92" s="4136"/>
      <c r="CI92" s="4136"/>
      <c r="CJ92" s="4136"/>
      <c r="CK92" s="4136"/>
      <c r="CL92" s="4136"/>
      <c r="CM92" s="4136"/>
      <c r="CN92" s="4136"/>
      <c r="CO92" s="4137"/>
      <c r="CP92" s="1721" t="s">
        <v>998</v>
      </c>
      <c r="CQ92" s="1721"/>
      <c r="CR92" s="1721"/>
      <c r="CS92" s="270"/>
      <c r="CT92" s="270"/>
      <c r="CU92" s="270"/>
      <c r="CV92" s="270"/>
      <c r="CW92" s="270"/>
      <c r="CX92" s="270"/>
      <c r="CY92" s="270"/>
      <c r="CZ92" s="270"/>
      <c r="DA92" s="270"/>
      <c r="DB92" s="271"/>
      <c r="DC92" s="200">
        <v>0</v>
      </c>
      <c r="DD92" s="200">
        <v>0</v>
      </c>
      <c r="DE92" s="200">
        <v>0</v>
      </c>
      <c r="DF92" s="200">
        <v>0</v>
      </c>
      <c r="DG92" s="200">
        <v>0</v>
      </c>
      <c r="DH92" s="200">
        <v>0</v>
      </c>
      <c r="DI92" s="200">
        <v>0</v>
      </c>
      <c r="DJ92" s="200">
        <v>0</v>
      </c>
      <c r="DK92" s="200">
        <v>0</v>
      </c>
      <c r="DL92" s="200">
        <v>0</v>
      </c>
      <c r="DM92" s="200">
        <v>0</v>
      </c>
      <c r="DN92" s="200">
        <v>0</v>
      </c>
      <c r="DO92" s="200">
        <v>0</v>
      </c>
      <c r="DP92" s="200">
        <v>0</v>
      </c>
      <c r="DQ92" s="200">
        <v>0</v>
      </c>
      <c r="DR92" s="200">
        <v>0</v>
      </c>
      <c r="DS92" s="200">
        <v>0</v>
      </c>
      <c r="DT92" s="200">
        <v>0</v>
      </c>
      <c r="DU92" s="200">
        <v>0</v>
      </c>
      <c r="DV92" s="200">
        <v>0</v>
      </c>
      <c r="DW92" s="1695"/>
    </row>
    <row r="93" spans="1:127" ht="15.75">
      <c r="B93" s="200">
        <v>0</v>
      </c>
      <c r="C93" s="200">
        <v>0</v>
      </c>
      <c r="D93" s="200">
        <v>0</v>
      </c>
      <c r="E93" s="200">
        <v>0</v>
      </c>
      <c r="F93" s="200">
        <v>0</v>
      </c>
      <c r="G93" s="200">
        <v>0</v>
      </c>
      <c r="H93" s="200">
        <v>0</v>
      </c>
      <c r="I93" s="200">
        <v>0</v>
      </c>
      <c r="J93" s="200">
        <v>0</v>
      </c>
      <c r="K93" s="200">
        <v>0</v>
      </c>
      <c r="L93" s="200">
        <v>0</v>
      </c>
      <c r="M93" s="200">
        <v>0</v>
      </c>
      <c r="N93" s="200">
        <v>0</v>
      </c>
      <c r="O93" s="200">
        <v>0</v>
      </c>
      <c r="P93" s="200">
        <v>0</v>
      </c>
      <c r="Q93" s="200">
        <v>0</v>
      </c>
      <c r="R93" s="200">
        <v>0</v>
      </c>
      <c r="S93" s="200">
        <v>0</v>
      </c>
      <c r="T93" s="200">
        <v>0</v>
      </c>
      <c r="U93" s="200">
        <v>0</v>
      </c>
      <c r="V93" s="200">
        <v>0</v>
      </c>
      <c r="W93" s="200">
        <v>0</v>
      </c>
      <c r="X93" s="200">
        <v>0</v>
      </c>
      <c r="Y93" s="200">
        <v>0</v>
      </c>
      <c r="Z93" s="200">
        <v>0</v>
      </c>
      <c r="AA93" s="200">
        <v>0</v>
      </c>
      <c r="AB93" s="200">
        <v>0</v>
      </c>
      <c r="AC93" s="200">
        <v>0</v>
      </c>
      <c r="AD93" s="200">
        <v>0</v>
      </c>
      <c r="AE93" s="200">
        <v>0</v>
      </c>
      <c r="AF93" s="200">
        <v>0</v>
      </c>
      <c r="AG93" s="200">
        <v>0</v>
      </c>
      <c r="AH93" s="200">
        <v>0</v>
      </c>
      <c r="AI93" s="200">
        <v>0</v>
      </c>
      <c r="AJ93" s="200">
        <v>0</v>
      </c>
      <c r="AK93" s="200">
        <v>0</v>
      </c>
      <c r="AL93" s="200">
        <v>0</v>
      </c>
      <c r="AM93" s="200">
        <v>0</v>
      </c>
      <c r="AN93" s="200">
        <v>0</v>
      </c>
      <c r="AO93" s="200">
        <v>0</v>
      </c>
      <c r="AP93" s="200">
        <v>0</v>
      </c>
      <c r="AQ93" s="200">
        <v>0</v>
      </c>
      <c r="AR93" s="200">
        <v>0</v>
      </c>
      <c r="AS93" s="200">
        <v>0</v>
      </c>
      <c r="AT93" s="200">
        <v>0</v>
      </c>
      <c r="AU93" s="200">
        <v>0</v>
      </c>
      <c r="AV93" s="200">
        <v>0</v>
      </c>
      <c r="AW93" s="200">
        <v>0</v>
      </c>
      <c r="AX93" s="200">
        <v>0</v>
      </c>
      <c r="AY93" s="2939">
        <v>4</v>
      </c>
      <c r="AZ93" s="2940"/>
      <c r="BA93" s="2940"/>
      <c r="BB93" s="2940"/>
      <c r="BC93" s="2940"/>
      <c r="BD93" s="2941">
        <f>AY93/AY88</f>
        <v>0.2</v>
      </c>
      <c r="BE93" s="2941"/>
      <c r="BF93" s="2941"/>
      <c r="BG93" s="1727" t="s">
        <v>51</v>
      </c>
      <c r="BH93" s="1726"/>
      <c r="BI93" s="1726"/>
      <c r="BJ93" s="1726"/>
      <c r="BK93" s="1726"/>
      <c r="BL93" s="1726"/>
      <c r="BM93" s="1726"/>
      <c r="BN93" s="1726"/>
      <c r="BO93" s="1726"/>
      <c r="BP93" s="1726"/>
      <c r="BQ93" s="1726"/>
      <c r="BR93" s="1726"/>
      <c r="BS93" s="1726"/>
      <c r="BT93" s="1726"/>
      <c r="BU93" s="1726"/>
      <c r="BV93" s="1726"/>
      <c r="BW93" s="1726"/>
      <c r="BX93" s="1726"/>
      <c r="BY93" s="1726"/>
      <c r="BZ93" s="2942">
        <f>(AY93/AY88)*BZ96</f>
        <v>12.8</v>
      </c>
      <c r="CA93" s="2942"/>
      <c r="CB93" s="2942"/>
      <c r="CC93" s="2943">
        <f>IF(BZ93=BZ96,"chaque repas",IF(BZ93=0,0,BZ96/BZ93))</f>
        <v>5</v>
      </c>
      <c r="CD93" s="2943"/>
      <c r="CE93" s="2943"/>
      <c r="CF93" s="2943"/>
      <c r="CG93" s="2943"/>
      <c r="CH93" s="4136"/>
      <c r="CI93" s="4136"/>
      <c r="CJ93" s="4136"/>
      <c r="CK93" s="4136"/>
      <c r="CL93" s="4136"/>
      <c r="CM93" s="4136"/>
      <c r="CN93" s="4136"/>
      <c r="CO93" s="4137"/>
      <c r="CP93" s="1721" t="s">
        <v>986</v>
      </c>
      <c r="CQ93" s="270"/>
      <c r="CR93" s="270"/>
      <c r="CS93" s="270"/>
      <c r="CT93" s="270"/>
      <c r="CU93" s="270"/>
      <c r="CV93" s="270"/>
      <c r="CW93" s="270"/>
      <c r="CX93" s="270"/>
      <c r="CY93" s="270"/>
      <c r="CZ93" s="270"/>
      <c r="DA93" s="270"/>
      <c r="DB93" s="271"/>
      <c r="DC93" s="200">
        <v>0</v>
      </c>
      <c r="DD93" s="200">
        <v>0</v>
      </c>
      <c r="DE93" s="200">
        <v>0</v>
      </c>
      <c r="DF93" s="200">
        <v>0</v>
      </c>
      <c r="DG93" s="200">
        <v>0</v>
      </c>
      <c r="DH93" s="200">
        <v>0</v>
      </c>
      <c r="DI93" s="200">
        <v>0</v>
      </c>
      <c r="DJ93" s="200">
        <v>0</v>
      </c>
      <c r="DK93" s="200">
        <v>0</v>
      </c>
      <c r="DL93" s="200">
        <v>0</v>
      </c>
      <c r="DM93" s="200">
        <v>0</v>
      </c>
      <c r="DN93" s="200">
        <v>0</v>
      </c>
      <c r="DO93" s="200">
        <v>0</v>
      </c>
      <c r="DP93" s="200">
        <v>0</v>
      </c>
      <c r="DQ93" s="200">
        <v>0</v>
      </c>
      <c r="DR93" s="200">
        <v>0</v>
      </c>
      <c r="DS93" s="200">
        <v>0</v>
      </c>
      <c r="DT93" s="200">
        <v>0</v>
      </c>
      <c r="DU93" s="200">
        <v>0</v>
      </c>
      <c r="DV93" s="200">
        <v>0</v>
      </c>
      <c r="DW93" s="1695"/>
    </row>
    <row r="94" spans="1:127" ht="15.75">
      <c r="B94" s="200">
        <v>0</v>
      </c>
      <c r="C94" s="200">
        <v>0</v>
      </c>
      <c r="D94" s="200">
        <v>0</v>
      </c>
      <c r="E94" s="200">
        <v>0</v>
      </c>
      <c r="F94" s="200">
        <v>0</v>
      </c>
      <c r="G94" s="200">
        <v>0</v>
      </c>
      <c r="H94" s="200">
        <v>0</v>
      </c>
      <c r="I94" s="200">
        <v>0</v>
      </c>
      <c r="J94" s="200">
        <v>0</v>
      </c>
      <c r="K94" s="200">
        <v>0</v>
      </c>
      <c r="L94" s="200">
        <v>0</v>
      </c>
      <c r="M94" s="200">
        <v>0</v>
      </c>
      <c r="N94" s="200">
        <v>0</v>
      </c>
      <c r="O94" s="200">
        <v>0</v>
      </c>
      <c r="P94" s="200">
        <v>0</v>
      </c>
      <c r="Q94" s="200">
        <v>0</v>
      </c>
      <c r="R94" s="200">
        <v>0</v>
      </c>
      <c r="S94" s="200">
        <v>0</v>
      </c>
      <c r="T94" s="200">
        <v>0</v>
      </c>
      <c r="U94" s="200">
        <v>0</v>
      </c>
      <c r="V94" s="200">
        <v>0</v>
      </c>
      <c r="W94" s="200">
        <v>0</v>
      </c>
      <c r="X94" s="200">
        <v>0</v>
      </c>
      <c r="Y94" s="200">
        <v>0</v>
      </c>
      <c r="Z94" s="200">
        <v>0</v>
      </c>
      <c r="AA94" s="200">
        <v>0</v>
      </c>
      <c r="AB94" s="200">
        <v>0</v>
      </c>
      <c r="AC94" s="200">
        <v>0</v>
      </c>
      <c r="AD94" s="200">
        <v>0</v>
      </c>
      <c r="AE94" s="200">
        <v>0</v>
      </c>
      <c r="AF94" s="200">
        <v>0</v>
      </c>
      <c r="AG94" s="200">
        <v>0</v>
      </c>
      <c r="AH94" s="200">
        <v>0</v>
      </c>
      <c r="AI94" s="200">
        <v>0</v>
      </c>
      <c r="AJ94" s="200">
        <v>0</v>
      </c>
      <c r="AK94" s="200">
        <v>0</v>
      </c>
      <c r="AL94" s="200">
        <v>0</v>
      </c>
      <c r="AM94" s="200">
        <v>0</v>
      </c>
      <c r="AN94" s="200">
        <v>0</v>
      </c>
      <c r="AO94" s="200">
        <v>0</v>
      </c>
      <c r="AP94" s="200">
        <v>0</v>
      </c>
      <c r="AQ94" s="200">
        <v>0</v>
      </c>
      <c r="AR94" s="200">
        <v>0</v>
      </c>
      <c r="AS94" s="200">
        <v>0</v>
      </c>
      <c r="AT94" s="200">
        <v>0</v>
      </c>
      <c r="AU94" s="200">
        <v>0</v>
      </c>
      <c r="AV94" s="200">
        <v>0</v>
      </c>
      <c r="AW94" s="200">
        <v>0</v>
      </c>
      <c r="AX94" s="200">
        <v>0</v>
      </c>
      <c r="AY94" s="1605"/>
      <c r="AZ94" s="1606"/>
      <c r="BA94" s="1606"/>
      <c r="BB94" s="1606"/>
      <c r="BC94" s="1606"/>
      <c r="BD94" s="2941">
        <f>AY94/AY88</f>
        <v>0</v>
      </c>
      <c r="BE94" s="2941"/>
      <c r="BF94" s="2941"/>
      <c r="BG94" s="1725" t="s">
        <v>1032</v>
      </c>
      <c r="BH94" s="1724"/>
      <c r="BI94" s="1724"/>
      <c r="BJ94" s="1724"/>
      <c r="BK94" s="1724"/>
      <c r="BL94" s="1724"/>
      <c r="BM94" s="1724"/>
      <c r="BN94" s="1724"/>
      <c r="BO94" s="1724"/>
      <c r="BP94" s="1724"/>
      <c r="BQ94" s="1724"/>
      <c r="BR94" s="1724"/>
      <c r="BS94" s="1724"/>
      <c r="BT94" s="1724"/>
      <c r="BU94" s="1724"/>
      <c r="BV94" s="1724"/>
      <c r="BW94" s="1724"/>
      <c r="BX94" s="1724"/>
      <c r="BY94" s="1724"/>
      <c r="BZ94" s="2942">
        <f>(AY94/AY88)*BZ96</f>
        <v>0</v>
      </c>
      <c r="CA94" s="2942"/>
      <c r="CB94" s="2942"/>
      <c r="CC94" s="2943">
        <f>IF(BZ94=BZ96,"chaque repas",IF(BZ94=0,0,BZ96/BZ94))</f>
        <v>0</v>
      </c>
      <c r="CD94" s="2943"/>
      <c r="CE94" s="2943"/>
      <c r="CF94" s="2943"/>
      <c r="CG94" s="2943"/>
      <c r="CH94" s="4097" t="s">
        <v>1033</v>
      </c>
      <c r="CI94" s="4097"/>
      <c r="CJ94" s="4097"/>
      <c r="CK94" s="4097"/>
      <c r="CL94" s="4097"/>
      <c r="CM94" s="4097"/>
      <c r="CN94" s="4097"/>
      <c r="CO94" s="4098"/>
      <c r="CP94" s="1721" t="s">
        <v>987</v>
      </c>
      <c r="CQ94" s="270"/>
      <c r="CR94" s="270"/>
      <c r="CS94" s="270"/>
      <c r="CT94" s="270"/>
      <c r="CU94" s="270"/>
      <c r="CV94" s="270"/>
      <c r="CW94" s="270"/>
      <c r="CX94" s="270"/>
      <c r="CY94" s="270"/>
      <c r="CZ94" s="270"/>
      <c r="DA94" s="270"/>
      <c r="DB94" s="271"/>
      <c r="DC94" s="200">
        <v>0</v>
      </c>
      <c r="DD94" s="200">
        <v>0</v>
      </c>
      <c r="DE94" s="200">
        <v>0</v>
      </c>
      <c r="DF94" s="200">
        <v>0</v>
      </c>
      <c r="DG94" s="200">
        <v>0</v>
      </c>
      <c r="DH94" s="200">
        <v>0</v>
      </c>
      <c r="DI94" s="200">
        <v>0</v>
      </c>
      <c r="DJ94" s="200">
        <v>0</v>
      </c>
      <c r="DK94" s="200">
        <v>0</v>
      </c>
      <c r="DL94" s="200">
        <v>0</v>
      </c>
      <c r="DM94" s="200">
        <v>0</v>
      </c>
      <c r="DN94" s="200">
        <v>0</v>
      </c>
      <c r="DO94" s="200">
        <v>0</v>
      </c>
      <c r="DP94" s="200">
        <v>0</v>
      </c>
      <c r="DQ94" s="200">
        <v>0</v>
      </c>
      <c r="DR94" s="200">
        <v>0</v>
      </c>
      <c r="DS94" s="200">
        <v>0</v>
      </c>
      <c r="DT94" s="200">
        <v>0</v>
      </c>
      <c r="DU94" s="200">
        <v>0</v>
      </c>
      <c r="DV94" s="200">
        <v>0</v>
      </c>
      <c r="DW94" s="1695"/>
    </row>
    <row r="95" spans="1:127" ht="15.75">
      <c r="B95" s="200">
        <v>0</v>
      </c>
      <c r="C95" s="200">
        <v>0</v>
      </c>
      <c r="D95" s="200">
        <v>0</v>
      </c>
      <c r="E95" s="200">
        <v>0</v>
      </c>
      <c r="F95" s="200">
        <v>0</v>
      </c>
      <c r="G95" s="200">
        <v>0</v>
      </c>
      <c r="H95" s="200">
        <v>0</v>
      </c>
      <c r="I95" s="200">
        <v>0</v>
      </c>
      <c r="J95" s="200">
        <v>0</v>
      </c>
      <c r="K95" s="200">
        <v>0</v>
      </c>
      <c r="L95" s="200">
        <v>0</v>
      </c>
      <c r="M95" s="200">
        <v>0</v>
      </c>
      <c r="N95" s="200">
        <v>0</v>
      </c>
      <c r="O95" s="200">
        <v>0</v>
      </c>
      <c r="P95" s="200">
        <v>0</v>
      </c>
      <c r="Q95" s="200">
        <v>0</v>
      </c>
      <c r="R95" s="200">
        <v>0</v>
      </c>
      <c r="S95" s="200">
        <v>0</v>
      </c>
      <c r="T95" s="200">
        <v>0</v>
      </c>
      <c r="U95" s="200">
        <v>0</v>
      </c>
      <c r="V95" s="200">
        <v>0</v>
      </c>
      <c r="W95" s="200">
        <v>0</v>
      </c>
      <c r="X95" s="200">
        <v>0</v>
      </c>
      <c r="Y95" s="200">
        <v>0</v>
      </c>
      <c r="Z95" s="200">
        <v>0</v>
      </c>
      <c r="AA95" s="200">
        <v>0</v>
      </c>
      <c r="AB95" s="200">
        <v>0</v>
      </c>
      <c r="AC95" s="200">
        <v>0</v>
      </c>
      <c r="AD95" s="200">
        <v>0</v>
      </c>
      <c r="AE95" s="200">
        <v>0</v>
      </c>
      <c r="AF95" s="200">
        <v>0</v>
      </c>
      <c r="AG95" s="200">
        <v>0</v>
      </c>
      <c r="AH95" s="200">
        <v>0</v>
      </c>
      <c r="AI95" s="200">
        <v>0</v>
      </c>
      <c r="AJ95" s="200">
        <v>0</v>
      </c>
      <c r="AK95" s="200">
        <v>0</v>
      </c>
      <c r="AL95" s="200">
        <v>0</v>
      </c>
      <c r="AM95" s="200">
        <v>0</v>
      </c>
      <c r="AN95" s="200">
        <v>0</v>
      </c>
      <c r="AO95" s="200">
        <v>0</v>
      </c>
      <c r="AP95" s="200">
        <v>0</v>
      </c>
      <c r="AQ95" s="200">
        <v>0</v>
      </c>
      <c r="AR95" s="200">
        <v>0</v>
      </c>
      <c r="AS95" s="200">
        <v>0</v>
      </c>
      <c r="AT95" s="200">
        <v>0</v>
      </c>
      <c r="AU95" s="200">
        <v>0</v>
      </c>
      <c r="AV95" s="200">
        <v>0</v>
      </c>
      <c r="AW95" s="200">
        <v>0</v>
      </c>
      <c r="AX95" s="200">
        <v>0</v>
      </c>
      <c r="AY95" s="2939"/>
      <c r="AZ95" s="2940"/>
      <c r="BA95" s="2940"/>
      <c r="BB95" s="2940"/>
      <c r="BC95" s="2940"/>
      <c r="BD95" s="2941">
        <f>AY95/AY88</f>
        <v>0</v>
      </c>
      <c r="BE95" s="2941"/>
      <c r="BF95" s="2941"/>
      <c r="BG95" s="1723" t="s">
        <v>56</v>
      </c>
      <c r="BH95" s="1722"/>
      <c r="BI95" s="1722"/>
      <c r="BJ95" s="1722"/>
      <c r="BK95" s="1722"/>
      <c r="BL95" s="1722"/>
      <c r="BM95" s="1722"/>
      <c r="BN95" s="1722"/>
      <c r="BO95" s="1722"/>
      <c r="BP95" s="1722"/>
      <c r="BQ95" s="1722"/>
      <c r="BR95" s="1722"/>
      <c r="BS95" s="1722"/>
      <c r="BT95" s="1722"/>
      <c r="BU95" s="1722"/>
      <c r="BV95" s="1722"/>
      <c r="BW95" s="1722"/>
      <c r="BX95" s="1722"/>
      <c r="BY95" s="1722"/>
      <c r="BZ95" s="2942">
        <f>(AY95/AY88)*BZ96</f>
        <v>0</v>
      </c>
      <c r="CA95" s="2942"/>
      <c r="CB95" s="2942"/>
      <c r="CC95" s="2943">
        <f>IF(BZ95=BZ96,"chaque repas",IF(BZ95=0,0,BZ96/BZ95))</f>
        <v>0</v>
      </c>
      <c r="CD95" s="2943"/>
      <c r="CE95" s="2943"/>
      <c r="CF95" s="2943"/>
      <c r="CG95" s="2943"/>
      <c r="CH95" s="4097"/>
      <c r="CI95" s="4097"/>
      <c r="CJ95" s="4097"/>
      <c r="CK95" s="4097"/>
      <c r="CL95" s="4097"/>
      <c r="CM95" s="4097"/>
      <c r="CN95" s="4097"/>
      <c r="CO95" s="4098"/>
      <c r="CP95" s="1721"/>
      <c r="CQ95" s="270"/>
      <c r="CR95" s="270"/>
      <c r="CS95" s="270"/>
      <c r="CT95" s="270"/>
      <c r="CU95" s="270"/>
      <c r="CV95" s="270"/>
      <c r="CW95" s="270"/>
      <c r="CX95" s="270"/>
      <c r="CY95" s="270"/>
      <c r="CZ95" s="270"/>
      <c r="DA95" s="270"/>
      <c r="DB95" s="271"/>
      <c r="DC95" s="200">
        <v>0</v>
      </c>
      <c r="DD95" s="200">
        <v>0</v>
      </c>
      <c r="DE95" s="200">
        <v>0</v>
      </c>
      <c r="DF95" s="200">
        <v>0</v>
      </c>
      <c r="DG95" s="200">
        <v>0</v>
      </c>
      <c r="DH95" s="200">
        <v>0</v>
      </c>
      <c r="DI95" s="200">
        <v>0</v>
      </c>
      <c r="DJ95" s="200">
        <v>0</v>
      </c>
      <c r="DK95" s="200">
        <v>0</v>
      </c>
      <c r="DL95" s="200">
        <v>0</v>
      </c>
      <c r="DM95" s="200">
        <v>0</v>
      </c>
      <c r="DN95" s="200">
        <v>0</v>
      </c>
      <c r="DO95" s="200">
        <v>0</v>
      </c>
      <c r="DP95" s="200">
        <v>0</v>
      </c>
      <c r="DQ95" s="200">
        <v>0</v>
      </c>
      <c r="DR95" s="200">
        <v>0</v>
      </c>
      <c r="DS95" s="200">
        <v>0</v>
      </c>
      <c r="DT95" s="200">
        <v>0</v>
      </c>
      <c r="DU95" s="200">
        <v>0</v>
      </c>
      <c r="DV95" s="200">
        <v>0</v>
      </c>
      <c r="DW95" s="1695"/>
    </row>
    <row r="96" spans="1:127" ht="16.5" thickBot="1">
      <c r="B96" s="200">
        <v>0</v>
      </c>
      <c r="C96" s="200">
        <v>0</v>
      </c>
      <c r="D96" s="200">
        <v>0</v>
      </c>
      <c r="E96" s="200">
        <v>0</v>
      </c>
      <c r="F96" s="200">
        <v>0</v>
      </c>
      <c r="G96" s="200">
        <v>0</v>
      </c>
      <c r="H96" s="200">
        <v>0</v>
      </c>
      <c r="I96" s="200">
        <v>0</v>
      </c>
      <c r="J96" s="200">
        <v>0</v>
      </c>
      <c r="K96" s="200">
        <v>0</v>
      </c>
      <c r="L96" s="200">
        <v>0</v>
      </c>
      <c r="M96" s="200">
        <v>0</v>
      </c>
      <c r="N96" s="200">
        <v>0</v>
      </c>
      <c r="O96" s="200">
        <v>0</v>
      </c>
      <c r="P96" s="200">
        <v>0</v>
      </c>
      <c r="Q96" s="200">
        <v>0</v>
      </c>
      <c r="R96" s="200">
        <v>0</v>
      </c>
      <c r="S96" s="200">
        <v>0</v>
      </c>
      <c r="T96" s="200">
        <v>0</v>
      </c>
      <c r="U96" s="200">
        <v>0</v>
      </c>
      <c r="V96" s="200">
        <v>0</v>
      </c>
      <c r="W96" s="200">
        <v>0</v>
      </c>
      <c r="X96" s="200">
        <v>0</v>
      </c>
      <c r="Y96" s="200">
        <v>0</v>
      </c>
      <c r="Z96" s="200">
        <v>0</v>
      </c>
      <c r="AA96" s="200">
        <v>0</v>
      </c>
      <c r="AB96" s="200">
        <v>0</v>
      </c>
      <c r="AC96" s="200">
        <v>0</v>
      </c>
      <c r="AD96" s="200">
        <v>0</v>
      </c>
      <c r="AE96" s="200">
        <v>0</v>
      </c>
      <c r="AF96" s="200">
        <v>0</v>
      </c>
      <c r="AG96" s="200">
        <v>0</v>
      </c>
      <c r="AH96" s="200">
        <v>0</v>
      </c>
      <c r="AI96" s="200">
        <v>0</v>
      </c>
      <c r="AJ96" s="200">
        <v>0</v>
      </c>
      <c r="AK96" s="200">
        <v>0</v>
      </c>
      <c r="AL96" s="200">
        <v>0</v>
      </c>
      <c r="AM96" s="200">
        <v>0</v>
      </c>
      <c r="AN96" s="200">
        <v>0</v>
      </c>
      <c r="AO96" s="200">
        <v>0</v>
      </c>
      <c r="AP96" s="200">
        <v>0</v>
      </c>
      <c r="AQ96" s="200">
        <v>0</v>
      </c>
      <c r="AR96" s="200">
        <v>0</v>
      </c>
      <c r="AS96" s="200">
        <v>0</v>
      </c>
      <c r="AT96" s="200">
        <v>0</v>
      </c>
      <c r="AU96" s="200">
        <v>0</v>
      </c>
      <c r="AV96" s="200">
        <v>0</v>
      </c>
      <c r="AW96" s="200">
        <v>0</v>
      </c>
      <c r="AX96" s="200">
        <v>0</v>
      </c>
      <c r="AY96" s="376"/>
      <c r="AZ96" s="468"/>
      <c r="BA96" s="468"/>
      <c r="BB96" s="468"/>
      <c r="BC96" s="468"/>
      <c r="BD96" s="2951">
        <f>SUM(BD90:BF95)</f>
        <v>0.7</v>
      </c>
      <c r="BE96" s="2951"/>
      <c r="BF96" s="2951"/>
      <c r="BG96" s="378"/>
      <c r="BH96" s="468"/>
      <c r="BI96" s="468"/>
      <c r="BJ96" s="468"/>
      <c r="BK96" s="468"/>
      <c r="BL96" s="468"/>
      <c r="BM96" s="468"/>
      <c r="BN96" s="468"/>
      <c r="BO96" s="468"/>
      <c r="BP96" s="468"/>
      <c r="BQ96" s="468"/>
      <c r="BR96" s="468"/>
      <c r="BS96" s="468"/>
      <c r="BT96" s="468"/>
      <c r="BU96" s="468"/>
      <c r="BV96" s="468"/>
      <c r="BW96" s="468"/>
      <c r="BX96" s="468"/>
      <c r="BY96" s="1720" t="s">
        <v>998</v>
      </c>
      <c r="BZ96" s="2952">
        <f>BZ88*CH88</f>
        <v>64</v>
      </c>
      <c r="CA96" s="2952"/>
      <c r="CB96" s="2952"/>
      <c r="CC96" s="379" t="s">
        <v>1002</v>
      </c>
      <c r="CD96" s="468"/>
      <c r="CE96" s="468"/>
      <c r="CF96" s="468"/>
      <c r="CG96" s="468"/>
      <c r="CH96" s="378"/>
      <c r="CI96" s="468"/>
      <c r="CJ96" s="468"/>
      <c r="CK96" s="468"/>
      <c r="CL96" s="468"/>
      <c r="CM96" s="468"/>
      <c r="CN96" s="468"/>
      <c r="CO96" s="593"/>
      <c r="CP96" s="1719"/>
      <c r="CQ96" s="594"/>
      <c r="CR96" s="594"/>
      <c r="CS96" s="594"/>
      <c r="CT96" s="594"/>
      <c r="CU96" s="594"/>
      <c r="CV96" s="594"/>
      <c r="CW96" s="594"/>
      <c r="CX96" s="594"/>
      <c r="CY96" s="594"/>
      <c r="CZ96" s="594"/>
      <c r="DA96" s="594"/>
      <c r="DB96" s="595" t="s">
        <v>1003</v>
      </c>
      <c r="DC96" s="200">
        <v>0</v>
      </c>
      <c r="DD96" s="200">
        <v>0</v>
      </c>
      <c r="DE96" s="200">
        <v>0</v>
      </c>
      <c r="DF96" s="200">
        <v>0</v>
      </c>
      <c r="DG96" s="200">
        <v>0</v>
      </c>
      <c r="DH96" s="200">
        <v>0</v>
      </c>
      <c r="DI96" s="200">
        <v>0</v>
      </c>
      <c r="DJ96" s="200">
        <v>0</v>
      </c>
      <c r="DK96" s="200">
        <v>0</v>
      </c>
      <c r="DL96" s="200">
        <v>0</v>
      </c>
      <c r="DM96" s="200">
        <v>0</v>
      </c>
      <c r="DN96" s="200">
        <v>0</v>
      </c>
      <c r="DO96" s="200">
        <v>0</v>
      </c>
      <c r="DP96" s="200">
        <v>0</v>
      </c>
      <c r="DQ96" s="200">
        <v>0</v>
      </c>
      <c r="DR96" s="200">
        <v>0</v>
      </c>
      <c r="DS96" s="200">
        <v>0</v>
      </c>
      <c r="DT96" s="200">
        <v>0</v>
      </c>
      <c r="DU96" s="200">
        <v>0</v>
      </c>
      <c r="DV96" s="200">
        <v>0</v>
      </c>
      <c r="DW96" s="1695"/>
    </row>
    <row r="97" spans="1:127" ht="15.75">
      <c r="B97" s="200">
        <v>0</v>
      </c>
      <c r="C97" s="200">
        <v>0</v>
      </c>
      <c r="D97" s="200">
        <v>0</v>
      </c>
      <c r="E97" s="200">
        <v>0</v>
      </c>
      <c r="F97" s="200">
        <v>0</v>
      </c>
      <c r="G97" s="200">
        <v>0</v>
      </c>
      <c r="H97" s="200">
        <v>0</v>
      </c>
      <c r="I97" s="200">
        <v>0</v>
      </c>
      <c r="J97" s="200">
        <v>0</v>
      </c>
      <c r="K97" s="200">
        <v>0</v>
      </c>
      <c r="L97" s="200">
        <v>0</v>
      </c>
      <c r="M97" s="200">
        <v>0</v>
      </c>
      <c r="N97" s="200">
        <v>0</v>
      </c>
      <c r="O97" s="200">
        <v>0</v>
      </c>
      <c r="P97" s="200">
        <v>0</v>
      </c>
      <c r="Q97" s="200">
        <v>0</v>
      </c>
      <c r="R97" s="200">
        <v>0</v>
      </c>
      <c r="S97" s="200">
        <v>0</v>
      </c>
      <c r="T97" s="200">
        <v>0</v>
      </c>
      <c r="U97" s="200">
        <v>0</v>
      </c>
      <c r="V97" s="200">
        <v>0</v>
      </c>
      <c r="W97" s="200">
        <v>0</v>
      </c>
      <c r="X97" s="200">
        <v>0</v>
      </c>
      <c r="Y97" s="200">
        <v>0</v>
      </c>
      <c r="Z97" s="200">
        <v>0</v>
      </c>
      <c r="AA97" s="200">
        <v>0</v>
      </c>
      <c r="AB97" s="200">
        <v>0</v>
      </c>
      <c r="AC97" s="200">
        <v>0</v>
      </c>
      <c r="AD97" s="200">
        <v>0</v>
      </c>
      <c r="AE97" s="200">
        <v>0</v>
      </c>
      <c r="AF97" s="200">
        <v>0</v>
      </c>
      <c r="AG97" s="200">
        <v>0</v>
      </c>
      <c r="AH97" s="200">
        <v>0</v>
      </c>
      <c r="AI97" s="200">
        <v>0</v>
      </c>
      <c r="AJ97" s="200">
        <v>0</v>
      </c>
      <c r="AK97" s="200">
        <v>0</v>
      </c>
      <c r="AL97" s="200">
        <v>0</v>
      </c>
      <c r="AM97" s="200">
        <v>0</v>
      </c>
      <c r="AN97" s="200">
        <v>0</v>
      </c>
      <c r="AO97" s="200">
        <v>0</v>
      </c>
      <c r="AP97" s="200">
        <v>0</v>
      </c>
      <c r="AQ97" s="200">
        <v>0</v>
      </c>
      <c r="AR97" s="200">
        <v>0</v>
      </c>
      <c r="AS97" s="200">
        <v>0</v>
      </c>
      <c r="AT97" s="200">
        <v>0</v>
      </c>
      <c r="AU97" s="200">
        <v>0</v>
      </c>
      <c r="AV97" s="200">
        <v>0</v>
      </c>
      <c r="AW97" s="200">
        <v>0</v>
      </c>
      <c r="AX97" s="200">
        <v>0</v>
      </c>
      <c r="AY97" s="200">
        <v>0</v>
      </c>
      <c r="AZ97" s="200">
        <v>0</v>
      </c>
      <c r="BA97" s="200">
        <v>0</v>
      </c>
      <c r="BB97" s="200">
        <v>0</v>
      </c>
      <c r="BC97" s="200">
        <v>0</v>
      </c>
      <c r="BD97" s="200">
        <v>0</v>
      </c>
      <c r="BE97" s="200">
        <v>0</v>
      </c>
      <c r="BF97" s="200">
        <v>0</v>
      </c>
      <c r="BG97" s="200">
        <v>0</v>
      </c>
      <c r="BH97" s="200">
        <v>0</v>
      </c>
      <c r="BI97" s="200">
        <v>0</v>
      </c>
      <c r="BJ97" s="200">
        <v>0</v>
      </c>
      <c r="BK97" s="200">
        <v>0</v>
      </c>
      <c r="BL97" s="200">
        <v>0</v>
      </c>
      <c r="BM97" s="200">
        <v>0</v>
      </c>
      <c r="BN97" s="200">
        <v>0</v>
      </c>
      <c r="BO97" s="200">
        <v>0</v>
      </c>
      <c r="BP97" s="200">
        <v>0</v>
      </c>
      <c r="BQ97" s="200">
        <v>0</v>
      </c>
      <c r="BR97" s="200">
        <v>0</v>
      </c>
      <c r="BS97" s="200">
        <v>0</v>
      </c>
      <c r="BT97" s="200">
        <v>0</v>
      </c>
      <c r="BU97" s="200">
        <v>0</v>
      </c>
      <c r="BV97" s="200">
        <v>0</v>
      </c>
      <c r="BW97" s="200">
        <v>0</v>
      </c>
      <c r="BX97" s="200">
        <v>0</v>
      </c>
      <c r="BY97" s="200">
        <v>0</v>
      </c>
      <c r="BZ97" s="200">
        <v>0</v>
      </c>
      <c r="CA97" s="200">
        <v>0</v>
      </c>
      <c r="CB97" s="200">
        <v>0</v>
      </c>
      <c r="CC97" s="200">
        <v>0</v>
      </c>
      <c r="CD97" s="200">
        <v>0</v>
      </c>
      <c r="CE97" s="200">
        <v>0</v>
      </c>
      <c r="CF97" s="200">
        <v>0</v>
      </c>
      <c r="CG97" s="200">
        <v>0</v>
      </c>
      <c r="CH97" s="200">
        <v>0</v>
      </c>
      <c r="CI97" s="200">
        <v>0</v>
      </c>
      <c r="CJ97" s="200">
        <v>0</v>
      </c>
      <c r="CK97" s="200">
        <v>0</v>
      </c>
      <c r="CL97" s="200">
        <v>0</v>
      </c>
      <c r="CM97" s="200">
        <v>0</v>
      </c>
      <c r="CN97" s="200">
        <v>0</v>
      </c>
      <c r="CO97" s="200">
        <v>0</v>
      </c>
      <c r="CP97" s="200">
        <v>0</v>
      </c>
      <c r="CQ97" s="200">
        <v>0</v>
      </c>
      <c r="CR97" s="200">
        <v>0</v>
      </c>
      <c r="CS97" s="200">
        <v>0</v>
      </c>
      <c r="CT97" s="200">
        <v>0</v>
      </c>
      <c r="CU97" s="200">
        <v>0</v>
      </c>
      <c r="CV97" s="200">
        <v>0</v>
      </c>
      <c r="CW97" s="200">
        <v>0</v>
      </c>
      <c r="CX97" s="200">
        <v>0</v>
      </c>
      <c r="CY97" s="200">
        <v>0</v>
      </c>
      <c r="CZ97" s="200">
        <v>0</v>
      </c>
      <c r="DA97" s="200">
        <v>0</v>
      </c>
      <c r="DB97" s="200">
        <v>0</v>
      </c>
      <c r="DC97" s="200">
        <v>0</v>
      </c>
      <c r="DD97" s="200">
        <v>0</v>
      </c>
      <c r="DE97" s="200">
        <v>0</v>
      </c>
      <c r="DF97" s="200">
        <v>0</v>
      </c>
      <c r="DG97" s="200">
        <v>0</v>
      </c>
      <c r="DH97" s="200">
        <v>0</v>
      </c>
      <c r="DI97" s="200">
        <v>0</v>
      </c>
      <c r="DJ97" s="200">
        <v>0</v>
      </c>
      <c r="DK97" s="200">
        <v>0</v>
      </c>
      <c r="DL97" s="200">
        <v>0</v>
      </c>
      <c r="DM97" s="200">
        <v>0</v>
      </c>
      <c r="DN97" s="200">
        <v>0</v>
      </c>
      <c r="DO97" s="200">
        <v>0</v>
      </c>
      <c r="DP97" s="200">
        <v>0</v>
      </c>
      <c r="DQ97" s="200">
        <v>0</v>
      </c>
      <c r="DR97" s="200">
        <v>0</v>
      </c>
      <c r="DS97" s="200">
        <v>0</v>
      </c>
      <c r="DT97" s="200">
        <v>0</v>
      </c>
      <c r="DU97" s="200">
        <v>0</v>
      </c>
      <c r="DV97" s="200">
        <v>0</v>
      </c>
      <c r="DW97" s="1695"/>
    </row>
    <row r="98" spans="1:127" s="1718" customFormat="1" ht="35.25" customHeight="1">
      <c r="B98" s="4132" t="s">
        <v>1004</v>
      </c>
      <c r="C98" s="4133"/>
      <c r="D98" s="4133"/>
      <c r="E98" s="4133"/>
      <c r="F98" s="4133"/>
      <c r="G98" s="4133"/>
      <c r="H98" s="4133"/>
      <c r="I98" s="4133"/>
      <c r="J98" s="4133"/>
      <c r="K98" s="4133"/>
      <c r="L98" s="4133"/>
      <c r="M98" s="4133"/>
      <c r="N98" s="4133"/>
      <c r="O98" s="4133"/>
      <c r="P98" s="4133"/>
      <c r="Q98" s="4133"/>
      <c r="R98" s="4133"/>
      <c r="S98" s="4133"/>
      <c r="T98" s="4133"/>
      <c r="U98" s="4133"/>
      <c r="V98" s="4133"/>
      <c r="W98" s="4133"/>
      <c r="X98" s="4133"/>
      <c r="Y98" s="4133"/>
      <c r="Z98" s="4133"/>
      <c r="AA98" s="4133"/>
      <c r="AB98" s="4133"/>
      <c r="AC98" s="4133"/>
      <c r="AD98" s="4133"/>
      <c r="AE98" s="4133"/>
      <c r="AF98" s="4133"/>
      <c r="AG98" s="4133"/>
      <c r="AH98" s="4133"/>
      <c r="AI98" s="4133"/>
      <c r="AJ98" s="4133"/>
      <c r="AK98" s="4133"/>
      <c r="AL98" s="4133"/>
      <c r="AM98" s="4133"/>
      <c r="AN98" s="4133"/>
      <c r="AO98" s="4133"/>
      <c r="AP98" s="4133"/>
      <c r="AQ98" s="4133"/>
      <c r="AR98" s="4133"/>
      <c r="AS98" s="4133"/>
      <c r="AT98" s="4133"/>
      <c r="AU98" s="4133"/>
      <c r="AV98" s="4133"/>
      <c r="AW98" s="4133"/>
      <c r="AX98" s="4133"/>
      <c r="AY98" s="4133"/>
      <c r="AZ98" s="4133"/>
      <c r="BA98" s="4133"/>
      <c r="BB98" s="4133"/>
      <c r="BC98" s="4133"/>
      <c r="BD98" s="4133"/>
      <c r="BE98" s="4133"/>
      <c r="BF98" s="4133"/>
      <c r="BG98" s="4133"/>
      <c r="BH98" s="4133"/>
      <c r="BI98" s="4133"/>
      <c r="BJ98" s="4133"/>
      <c r="BK98" s="4133"/>
      <c r="BL98" s="4133"/>
      <c r="BM98" s="4133"/>
      <c r="BN98" s="4133"/>
      <c r="BO98" s="4133"/>
      <c r="BP98" s="4133"/>
      <c r="BQ98" s="4133"/>
      <c r="BR98" s="4133"/>
      <c r="BS98" s="4133"/>
      <c r="BT98" s="4133"/>
      <c r="BU98" s="4133"/>
      <c r="BV98" s="4133"/>
      <c r="BW98" s="4133"/>
      <c r="BX98" s="4133"/>
      <c r="BY98" s="4133"/>
      <c r="BZ98" s="4133"/>
      <c r="CA98" s="4133"/>
      <c r="CB98" s="4133"/>
      <c r="CC98" s="4133"/>
      <c r="CD98" s="4133"/>
      <c r="CE98" s="4133"/>
      <c r="CF98" s="4133"/>
      <c r="CG98" s="4133"/>
      <c r="CH98" s="4133"/>
      <c r="CI98" s="4133"/>
      <c r="CJ98" s="4133"/>
      <c r="CK98" s="4133"/>
      <c r="CL98" s="4133"/>
      <c r="CM98" s="4133"/>
      <c r="CN98" s="4133"/>
      <c r="CO98" s="4133"/>
      <c r="CP98" s="4133"/>
      <c r="CQ98" s="4133"/>
      <c r="CR98" s="4133"/>
      <c r="CS98" s="4133"/>
      <c r="CT98" s="4133"/>
      <c r="CU98" s="4133"/>
      <c r="CV98" s="4133"/>
      <c r="CW98" s="4133"/>
      <c r="CX98" s="4133"/>
      <c r="CY98" s="4133"/>
      <c r="CZ98" s="4133"/>
      <c r="DA98" s="4133"/>
      <c r="DB98" s="4133"/>
      <c r="DC98" s="4133"/>
      <c r="DD98" s="4133"/>
      <c r="DE98" s="4133"/>
      <c r="DF98" s="4133"/>
      <c r="DG98" s="4133"/>
      <c r="DH98" s="4133"/>
      <c r="DI98" s="4133"/>
      <c r="DJ98" s="4133"/>
      <c r="DK98" s="4133"/>
      <c r="DL98" s="4133"/>
      <c r="DM98" s="4133"/>
      <c r="DN98" s="4133"/>
      <c r="DO98" s="4133"/>
      <c r="DP98" s="4133"/>
      <c r="DQ98" s="4133"/>
      <c r="DR98" s="4133"/>
      <c r="DS98" s="4133"/>
      <c r="DT98" s="4133"/>
      <c r="DU98" s="4133"/>
      <c r="DV98" s="4133"/>
      <c r="DW98" s="1695"/>
    </row>
    <row r="99" spans="1:127" s="240" customFormat="1" ht="15.7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c r="AK99" s="395"/>
      <c r="AL99" s="395"/>
      <c r="AM99" s="395"/>
      <c r="AN99" s="395"/>
      <c r="AO99" s="395"/>
      <c r="AP99" s="395"/>
      <c r="AQ99" s="395"/>
      <c r="AR99" s="395"/>
      <c r="AS99" s="395"/>
      <c r="AT99" s="200">
        <v>0</v>
      </c>
      <c r="AU99" s="200">
        <v>0</v>
      </c>
      <c r="AV99" s="200">
        <v>0</v>
      </c>
      <c r="AW99" s="200">
        <v>0</v>
      </c>
      <c r="AX99" s="200">
        <v>0</v>
      </c>
      <c r="AY99" s="200">
        <v>0</v>
      </c>
      <c r="AZ99" s="200">
        <v>0</v>
      </c>
      <c r="BA99" s="200">
        <v>0</v>
      </c>
      <c r="BB99" s="200">
        <v>0</v>
      </c>
      <c r="BC99" s="200">
        <v>0</v>
      </c>
      <c r="BD99" s="200">
        <v>0</v>
      </c>
      <c r="BE99" s="200">
        <v>0</v>
      </c>
      <c r="BF99" s="200">
        <v>0</v>
      </c>
      <c r="BG99" s="200">
        <v>0</v>
      </c>
      <c r="BH99" s="200">
        <v>0</v>
      </c>
      <c r="BI99" s="200">
        <v>0</v>
      </c>
      <c r="BJ99" s="200">
        <v>0</v>
      </c>
      <c r="BK99" s="200">
        <v>0</v>
      </c>
      <c r="BL99" s="200">
        <v>0</v>
      </c>
      <c r="BM99" s="200">
        <v>0</v>
      </c>
      <c r="BN99" s="200">
        <v>0</v>
      </c>
      <c r="BO99" s="200">
        <v>0</v>
      </c>
      <c r="BP99" s="200">
        <v>0</v>
      </c>
      <c r="BQ99" s="200">
        <v>0</v>
      </c>
      <c r="BR99" s="200">
        <v>0</v>
      </c>
      <c r="BS99" s="200">
        <v>0</v>
      </c>
      <c r="BT99" s="200">
        <v>0</v>
      </c>
      <c r="BU99" s="200">
        <v>0</v>
      </c>
      <c r="BV99" s="200">
        <v>0</v>
      </c>
      <c r="BW99" s="200">
        <v>0</v>
      </c>
      <c r="BX99" s="200">
        <v>0</v>
      </c>
      <c r="BY99" s="200">
        <v>0</v>
      </c>
      <c r="BZ99" s="200">
        <v>0</v>
      </c>
      <c r="CA99" s="200">
        <v>0</v>
      </c>
      <c r="CB99" s="200">
        <v>0</v>
      </c>
      <c r="CC99" s="200">
        <v>0</v>
      </c>
      <c r="CD99" s="200">
        <v>0</v>
      </c>
      <c r="CE99" s="200">
        <v>0</v>
      </c>
      <c r="CF99" s="200">
        <v>0</v>
      </c>
      <c r="CG99" s="200">
        <v>0</v>
      </c>
      <c r="CH99" s="200">
        <v>0</v>
      </c>
      <c r="CI99" s="200">
        <v>0</v>
      </c>
      <c r="CJ99" s="200">
        <v>0</v>
      </c>
      <c r="CK99" s="200">
        <v>0</v>
      </c>
      <c r="CL99" s="200">
        <v>0</v>
      </c>
      <c r="CM99" s="200">
        <v>0</v>
      </c>
      <c r="CN99" s="200">
        <v>0</v>
      </c>
      <c r="CO99" s="200">
        <v>0</v>
      </c>
      <c r="CP99" s="200">
        <v>0</v>
      </c>
      <c r="CQ99" s="200">
        <v>0</v>
      </c>
      <c r="CR99" s="200">
        <v>0</v>
      </c>
      <c r="CS99" s="200">
        <v>0</v>
      </c>
      <c r="CT99" s="200">
        <v>0</v>
      </c>
      <c r="CU99" s="200">
        <v>0</v>
      </c>
      <c r="CV99" s="200">
        <v>0</v>
      </c>
      <c r="CW99" s="200">
        <v>0</v>
      </c>
      <c r="CX99" s="200">
        <v>0</v>
      </c>
      <c r="CY99" s="200">
        <v>0</v>
      </c>
      <c r="CZ99" s="200">
        <v>0</v>
      </c>
      <c r="DA99" s="200">
        <v>0</v>
      </c>
      <c r="DB99" s="200">
        <v>0</v>
      </c>
      <c r="DC99" s="200">
        <v>0</v>
      </c>
      <c r="DD99" s="200">
        <v>0</v>
      </c>
      <c r="DE99" s="200">
        <v>0</v>
      </c>
      <c r="DF99" s="200">
        <v>0</v>
      </c>
      <c r="DG99" s="200">
        <v>0</v>
      </c>
      <c r="DH99" s="200">
        <v>0</v>
      </c>
      <c r="DI99" s="200">
        <v>0</v>
      </c>
      <c r="DJ99" s="200">
        <v>0</v>
      </c>
      <c r="DK99" s="200">
        <v>0</v>
      </c>
      <c r="DL99" s="200">
        <v>0</v>
      </c>
      <c r="DM99" s="200">
        <v>0</v>
      </c>
      <c r="DN99" s="200">
        <v>0</v>
      </c>
      <c r="DO99" s="200">
        <v>0</v>
      </c>
      <c r="DP99" s="200">
        <v>0</v>
      </c>
      <c r="DQ99" s="200">
        <v>0</v>
      </c>
      <c r="DR99" s="200">
        <v>0</v>
      </c>
      <c r="DS99" s="200">
        <v>0</v>
      </c>
      <c r="DT99" s="200">
        <v>0</v>
      </c>
      <c r="DU99" s="200">
        <v>0</v>
      </c>
      <c r="DV99" s="200">
        <v>0</v>
      </c>
      <c r="DW99" s="1695"/>
    </row>
    <row r="100" spans="1:127" s="240" customFormat="1" ht="23.25">
      <c r="B100" s="1698" t="s">
        <v>1005</v>
      </c>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1714" t="s">
        <v>983</v>
      </c>
      <c r="AY100" s="1713"/>
      <c r="AZ100" s="1713"/>
      <c r="BA100" s="1713"/>
      <c r="BB100" s="1713"/>
      <c r="BC100" s="1713"/>
      <c r="BD100" s="1713"/>
      <c r="BE100" s="1713"/>
      <c r="BF100" s="1713"/>
      <c r="BG100" s="1713"/>
      <c r="BH100" s="1713"/>
      <c r="BI100" s="1713"/>
      <c r="BJ100" s="1713"/>
      <c r="BK100" s="1713"/>
      <c r="BL100" s="1713"/>
      <c r="BM100" s="1713"/>
      <c r="BN100" s="1713"/>
      <c r="BO100" s="1713"/>
      <c r="BP100" s="1713"/>
      <c r="BQ100" s="1712"/>
      <c r="BR100" s="200">
        <v>0</v>
      </c>
      <c r="BS100" s="200">
        <v>0</v>
      </c>
      <c r="BT100" s="200">
        <v>0</v>
      </c>
      <c r="BU100" s="200">
        <v>0</v>
      </c>
      <c r="BV100" s="200">
        <v>0</v>
      </c>
      <c r="BW100" s="200">
        <v>0</v>
      </c>
      <c r="BX100" s="200">
        <v>0</v>
      </c>
      <c r="BY100" s="200">
        <v>0</v>
      </c>
      <c r="BZ100" s="200">
        <v>0</v>
      </c>
      <c r="CA100" s="200">
        <v>0</v>
      </c>
      <c r="CB100" s="200">
        <v>0</v>
      </c>
      <c r="CC100" s="200">
        <v>0</v>
      </c>
      <c r="CD100" s="200">
        <v>0</v>
      </c>
      <c r="CE100" s="200">
        <v>0</v>
      </c>
      <c r="CF100" s="200">
        <v>0</v>
      </c>
      <c r="CG100" s="200">
        <v>0</v>
      </c>
      <c r="CH100" s="200">
        <v>0</v>
      </c>
      <c r="CI100" s="200">
        <v>0</v>
      </c>
      <c r="CJ100" s="200">
        <v>0</v>
      </c>
      <c r="CK100" s="200">
        <v>0</v>
      </c>
      <c r="CL100" s="200">
        <v>0</v>
      </c>
      <c r="CM100" s="200">
        <v>0</v>
      </c>
      <c r="CN100" s="200">
        <v>0</v>
      </c>
      <c r="CO100" s="200">
        <v>0</v>
      </c>
      <c r="CP100" s="200">
        <v>0</v>
      </c>
      <c r="CQ100" s="200">
        <v>0</v>
      </c>
      <c r="CR100" s="200">
        <v>0</v>
      </c>
      <c r="CS100" s="200">
        <v>0</v>
      </c>
      <c r="CT100" s="200">
        <v>0</v>
      </c>
      <c r="CU100" s="200">
        <v>0</v>
      </c>
      <c r="CV100" s="200">
        <v>0</v>
      </c>
      <c r="CW100" s="200">
        <v>0</v>
      </c>
      <c r="CX100" s="200">
        <v>0</v>
      </c>
      <c r="CY100" s="200">
        <v>0</v>
      </c>
      <c r="CZ100" s="200">
        <v>0</v>
      </c>
      <c r="DA100" s="200">
        <v>0</v>
      </c>
      <c r="DB100" s="200">
        <v>0</v>
      </c>
      <c r="DC100" s="200">
        <v>0</v>
      </c>
      <c r="DD100" s="200">
        <v>0</v>
      </c>
      <c r="DE100" s="200">
        <v>0</v>
      </c>
      <c r="DF100" s="200">
        <v>0</v>
      </c>
      <c r="DG100" s="200">
        <v>0</v>
      </c>
      <c r="DH100" s="200">
        <v>0</v>
      </c>
      <c r="DI100" s="200">
        <v>0</v>
      </c>
      <c r="DJ100" s="200">
        <v>0</v>
      </c>
      <c r="DK100" s="200">
        <v>0</v>
      </c>
      <c r="DL100" s="200">
        <v>0</v>
      </c>
      <c r="DM100" s="200">
        <v>0</v>
      </c>
      <c r="DN100" s="200">
        <v>0</v>
      </c>
      <c r="DO100" s="200">
        <v>0</v>
      </c>
      <c r="DP100" s="200">
        <v>0</v>
      </c>
      <c r="DQ100" s="200">
        <v>0</v>
      </c>
      <c r="DR100" s="200">
        <v>0</v>
      </c>
      <c r="DS100" s="200">
        <v>0</v>
      </c>
      <c r="DT100" s="200">
        <v>0</v>
      </c>
      <c r="DU100" s="200">
        <v>0</v>
      </c>
      <c r="DV100" s="200">
        <v>0</v>
      </c>
      <c r="DW100" s="1695"/>
    </row>
    <row r="101" spans="1:127" s="240" customFormat="1" ht="15.75">
      <c r="B101" s="1698" t="s">
        <v>295</v>
      </c>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1708" t="s">
        <v>1006</v>
      </c>
      <c r="AY101" s="1706"/>
      <c r="AZ101" s="1706"/>
      <c r="BA101" s="1706"/>
      <c r="BB101" s="1706"/>
      <c r="BC101" s="1706"/>
      <c r="BD101" s="1706"/>
      <c r="BE101" s="1706"/>
      <c r="BF101" s="1706"/>
      <c r="BG101" s="1706"/>
      <c r="BH101" s="1706"/>
      <c r="BI101" s="1706"/>
      <c r="BJ101" s="1706"/>
      <c r="BK101" s="1706"/>
      <c r="BL101" s="1706"/>
      <c r="BM101" s="1706"/>
      <c r="BN101" s="1706"/>
      <c r="BO101" s="1706"/>
      <c r="BP101" s="1706"/>
      <c r="BQ101" s="1705"/>
      <c r="BR101" s="200">
        <v>0</v>
      </c>
      <c r="BS101" s="200">
        <v>0</v>
      </c>
      <c r="BT101" s="200">
        <v>0</v>
      </c>
      <c r="BU101" s="200">
        <v>0</v>
      </c>
      <c r="BV101" s="200">
        <v>0</v>
      </c>
      <c r="BW101" s="200">
        <v>0</v>
      </c>
      <c r="BX101" s="200">
        <v>0</v>
      </c>
      <c r="BY101" s="200">
        <v>0</v>
      </c>
      <c r="BZ101" s="200">
        <v>0</v>
      </c>
      <c r="CA101" s="200">
        <v>0</v>
      </c>
      <c r="CB101" s="200">
        <v>0</v>
      </c>
      <c r="CC101" s="200">
        <v>0</v>
      </c>
      <c r="CD101" s="200">
        <v>0</v>
      </c>
      <c r="CE101" s="200">
        <v>0</v>
      </c>
      <c r="CF101" s="200">
        <v>0</v>
      </c>
      <c r="CG101" s="200">
        <v>0</v>
      </c>
      <c r="CH101" s="200">
        <v>0</v>
      </c>
      <c r="CI101" s="200">
        <v>0</v>
      </c>
      <c r="CJ101" s="200">
        <v>0</v>
      </c>
      <c r="CK101" s="200">
        <v>0</v>
      </c>
      <c r="CL101" s="200">
        <v>0</v>
      </c>
      <c r="CM101" s="200">
        <v>0</v>
      </c>
      <c r="CN101" s="200">
        <v>0</v>
      </c>
      <c r="CO101" s="200">
        <v>0</v>
      </c>
      <c r="CP101" s="200">
        <v>0</v>
      </c>
      <c r="CQ101" s="200">
        <v>0</v>
      </c>
      <c r="CR101" s="200">
        <v>0</v>
      </c>
      <c r="CS101" s="200">
        <v>0</v>
      </c>
      <c r="CT101" s="200">
        <v>0</v>
      </c>
      <c r="CU101" s="200">
        <v>0</v>
      </c>
      <c r="CV101" s="200">
        <v>0</v>
      </c>
      <c r="CW101" s="200">
        <v>0</v>
      </c>
      <c r="CX101" s="200">
        <v>0</v>
      </c>
      <c r="CY101" s="200">
        <v>0</v>
      </c>
      <c r="CZ101" s="200">
        <v>0</v>
      </c>
      <c r="DA101" s="200">
        <v>0</v>
      </c>
      <c r="DB101" s="200">
        <v>0</v>
      </c>
      <c r="DC101" s="200">
        <v>0</v>
      </c>
      <c r="DD101" s="200">
        <v>0</v>
      </c>
      <c r="DE101" s="200">
        <v>0</v>
      </c>
      <c r="DF101" s="200">
        <v>0</v>
      </c>
      <c r="DG101" s="200">
        <v>0</v>
      </c>
      <c r="DH101" s="200">
        <v>0</v>
      </c>
      <c r="DI101" s="200">
        <v>0</v>
      </c>
      <c r="DJ101" s="200">
        <v>0</v>
      </c>
      <c r="DK101" s="200">
        <v>0</v>
      </c>
      <c r="DL101" s="200">
        <v>0</v>
      </c>
      <c r="DM101" s="200">
        <v>0</v>
      </c>
      <c r="DN101" s="200">
        <v>0</v>
      </c>
      <c r="DO101" s="200">
        <v>0</v>
      </c>
      <c r="DP101" s="200">
        <v>0</v>
      </c>
      <c r="DQ101" s="200">
        <v>0</v>
      </c>
      <c r="DR101" s="200">
        <v>0</v>
      </c>
      <c r="DS101" s="200">
        <v>0</v>
      </c>
      <c r="DT101" s="200">
        <v>0</v>
      </c>
      <c r="DU101" s="200">
        <v>0</v>
      </c>
      <c r="DV101" s="200">
        <v>0</v>
      </c>
      <c r="DW101" s="1695"/>
    </row>
    <row r="102" spans="1:127" s="240" customFormat="1" ht="15.75">
      <c r="B102" s="1698" t="s">
        <v>296</v>
      </c>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1708" t="s">
        <v>1007</v>
      </c>
      <c r="AY102" s="1706"/>
      <c r="AZ102" s="1706"/>
      <c r="BA102" s="1706"/>
      <c r="BB102" s="1706"/>
      <c r="BC102" s="1706"/>
      <c r="BD102" s="1706"/>
      <c r="BE102" s="1706"/>
      <c r="BF102" s="1706"/>
      <c r="BG102" s="1706"/>
      <c r="BH102" s="1706"/>
      <c r="BI102" s="1706"/>
      <c r="BJ102" s="1706"/>
      <c r="BK102" s="1706"/>
      <c r="BL102" s="1706"/>
      <c r="BM102" s="1706"/>
      <c r="BN102" s="1706"/>
      <c r="BO102" s="1706"/>
      <c r="BP102" s="1706"/>
      <c r="BQ102" s="1705"/>
      <c r="BR102" s="200">
        <v>0</v>
      </c>
      <c r="BS102" s="200">
        <v>0</v>
      </c>
      <c r="BT102" s="200">
        <v>0</v>
      </c>
      <c r="BU102" s="200">
        <v>0</v>
      </c>
      <c r="BV102" s="200">
        <v>0</v>
      </c>
      <c r="BW102" s="200">
        <v>0</v>
      </c>
      <c r="BX102" s="200">
        <v>0</v>
      </c>
      <c r="BY102" s="200">
        <v>0</v>
      </c>
      <c r="BZ102" s="200">
        <v>0</v>
      </c>
      <c r="CA102" s="200">
        <v>0</v>
      </c>
      <c r="CB102" s="200">
        <v>0</v>
      </c>
      <c r="CC102" s="200">
        <v>0</v>
      </c>
      <c r="CD102" s="200">
        <v>0</v>
      </c>
      <c r="CE102" s="200">
        <v>0</v>
      </c>
      <c r="CF102" s="200">
        <v>0</v>
      </c>
      <c r="CG102" s="200">
        <v>0</v>
      </c>
      <c r="CH102" s="200">
        <v>0</v>
      </c>
      <c r="CI102" s="200">
        <v>0</v>
      </c>
      <c r="CJ102" s="200">
        <v>0</v>
      </c>
      <c r="CK102" s="200">
        <v>0</v>
      </c>
      <c r="CL102" s="200">
        <v>0</v>
      </c>
      <c r="CM102" s="200">
        <v>0</v>
      </c>
      <c r="CN102" s="200">
        <v>0</v>
      </c>
      <c r="CO102" s="200">
        <v>0</v>
      </c>
      <c r="CP102" s="200">
        <v>0</v>
      </c>
      <c r="CQ102" s="200">
        <v>0</v>
      </c>
      <c r="CR102" s="200">
        <v>0</v>
      </c>
      <c r="CS102" s="200">
        <v>0</v>
      </c>
      <c r="CT102" s="200">
        <v>0</v>
      </c>
      <c r="CU102" s="200">
        <v>0</v>
      </c>
      <c r="CV102" s="200">
        <v>0</v>
      </c>
      <c r="CW102" s="200">
        <v>0</v>
      </c>
      <c r="CX102" s="200">
        <v>0</v>
      </c>
      <c r="CY102" s="200">
        <v>0</v>
      </c>
      <c r="CZ102" s="200">
        <v>0</v>
      </c>
      <c r="DA102" s="200">
        <v>0</v>
      </c>
      <c r="DB102" s="200">
        <v>0</v>
      </c>
      <c r="DC102" s="200">
        <v>0</v>
      </c>
      <c r="DD102" s="200">
        <v>0</v>
      </c>
      <c r="DE102" s="200">
        <v>0</v>
      </c>
      <c r="DF102" s="200">
        <v>0</v>
      </c>
      <c r="DG102" s="200">
        <v>0</v>
      </c>
      <c r="DH102" s="200">
        <v>0</v>
      </c>
      <c r="DI102" s="200">
        <v>0</v>
      </c>
      <c r="DJ102" s="200">
        <v>0</v>
      </c>
      <c r="DK102" s="200">
        <v>0</v>
      </c>
      <c r="DL102" s="200">
        <v>0</v>
      </c>
      <c r="DM102" s="200">
        <v>0</v>
      </c>
      <c r="DN102" s="200">
        <v>0</v>
      </c>
      <c r="DO102" s="200">
        <v>0</v>
      </c>
      <c r="DP102" s="200">
        <v>0</v>
      </c>
      <c r="DQ102" s="200">
        <v>0</v>
      </c>
      <c r="DR102" s="200">
        <v>0</v>
      </c>
      <c r="DS102" s="200">
        <v>0</v>
      </c>
      <c r="DT102" s="200">
        <v>0</v>
      </c>
      <c r="DU102" s="200">
        <v>0</v>
      </c>
      <c r="DV102" s="200">
        <v>0</v>
      </c>
      <c r="DW102" s="1695"/>
    </row>
    <row r="103" spans="1:127" s="240" customFormat="1" ht="15.75">
      <c r="B103" s="1698" t="s">
        <v>297</v>
      </c>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1711" t="s">
        <v>1008</v>
      </c>
      <c r="AY103" s="1706"/>
      <c r="AZ103" s="1706"/>
      <c r="BA103" s="1706"/>
      <c r="BB103" s="1706"/>
      <c r="BC103" s="1706"/>
      <c r="BD103" s="1706"/>
      <c r="BE103" s="1706"/>
      <c r="BF103" s="1706"/>
      <c r="BG103" s="1706"/>
      <c r="BH103" s="1706"/>
      <c r="BI103" s="1706"/>
      <c r="BJ103" s="1706"/>
      <c r="BK103" s="1706"/>
      <c r="BL103" s="1706"/>
      <c r="BM103" s="1706"/>
      <c r="BN103" s="1706"/>
      <c r="BO103" s="1706"/>
      <c r="BP103" s="1706"/>
      <c r="BQ103" s="1705"/>
      <c r="BR103" s="200">
        <v>0</v>
      </c>
      <c r="BS103" s="200">
        <v>0</v>
      </c>
      <c r="BT103" s="200">
        <v>0</v>
      </c>
      <c r="BU103" s="200">
        <v>0</v>
      </c>
      <c r="BV103" s="200">
        <v>0</v>
      </c>
      <c r="BW103" s="200">
        <v>0</v>
      </c>
      <c r="BX103" s="200">
        <v>0</v>
      </c>
      <c r="BY103" s="200">
        <v>0</v>
      </c>
      <c r="BZ103" s="200">
        <v>0</v>
      </c>
      <c r="CA103" s="200">
        <v>0</v>
      </c>
      <c r="CB103" s="200">
        <v>0</v>
      </c>
      <c r="CC103" s="200">
        <v>0</v>
      </c>
      <c r="CD103" s="200">
        <v>0</v>
      </c>
      <c r="CE103" s="200">
        <v>0</v>
      </c>
      <c r="CF103" s="200">
        <v>0</v>
      </c>
      <c r="CG103" s="200">
        <v>0</v>
      </c>
      <c r="CH103" s="200">
        <v>0</v>
      </c>
      <c r="CI103" s="200">
        <v>0</v>
      </c>
      <c r="CJ103" s="200">
        <v>0</v>
      </c>
      <c r="CK103" s="200">
        <v>0</v>
      </c>
      <c r="CL103" s="200">
        <v>0</v>
      </c>
      <c r="CM103" s="200">
        <v>0</v>
      </c>
      <c r="CN103" s="200">
        <v>0</v>
      </c>
      <c r="CO103" s="200">
        <v>0</v>
      </c>
      <c r="CP103" s="200">
        <v>0</v>
      </c>
      <c r="CQ103" s="200">
        <v>0</v>
      </c>
      <c r="CR103" s="200">
        <v>0</v>
      </c>
      <c r="CS103" s="200">
        <v>0</v>
      </c>
      <c r="CT103" s="200">
        <v>0</v>
      </c>
      <c r="CU103" s="200">
        <v>0</v>
      </c>
      <c r="CV103" s="200">
        <v>0</v>
      </c>
      <c r="CW103" s="200">
        <v>0</v>
      </c>
      <c r="CX103" s="200">
        <v>0</v>
      </c>
      <c r="CY103" s="200">
        <v>0</v>
      </c>
      <c r="CZ103" s="200">
        <v>0</v>
      </c>
      <c r="DA103" s="200">
        <v>0</v>
      </c>
      <c r="DB103" s="200">
        <v>0</v>
      </c>
      <c r="DC103" s="200">
        <v>0</v>
      </c>
      <c r="DD103" s="200">
        <v>0</v>
      </c>
      <c r="DE103" s="200">
        <v>0</v>
      </c>
      <c r="DF103" s="200">
        <v>0</v>
      </c>
      <c r="DG103" s="200">
        <v>0</v>
      </c>
      <c r="DH103" s="200">
        <v>0</v>
      </c>
      <c r="DI103" s="200">
        <v>0</v>
      </c>
      <c r="DJ103" s="200">
        <v>0</v>
      </c>
      <c r="DK103" s="200">
        <v>0</v>
      </c>
      <c r="DL103" s="200">
        <v>0</v>
      </c>
      <c r="DM103" s="200">
        <v>0</v>
      </c>
      <c r="DN103" s="200">
        <v>0</v>
      </c>
      <c r="DO103" s="200">
        <v>0</v>
      </c>
      <c r="DP103" s="200">
        <v>0</v>
      </c>
      <c r="DQ103" s="200">
        <v>0</v>
      </c>
      <c r="DR103" s="200">
        <v>0</v>
      </c>
      <c r="DS103" s="200">
        <v>0</v>
      </c>
      <c r="DT103" s="200">
        <v>0</v>
      </c>
      <c r="DU103" s="200">
        <v>0</v>
      </c>
      <c r="DV103" s="200">
        <v>0</v>
      </c>
      <c r="DW103" s="1695"/>
    </row>
    <row r="104" spans="1:127" s="240" customFormat="1" ht="15.75">
      <c r="B104" s="1698" t="s">
        <v>1009</v>
      </c>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1710" t="s">
        <v>1010</v>
      </c>
      <c r="AY104" s="1706"/>
      <c r="AZ104" s="1706"/>
      <c r="BA104" s="1706"/>
      <c r="BB104" s="1706"/>
      <c r="BC104" s="1706"/>
      <c r="BD104" s="1706"/>
      <c r="BE104" s="1706"/>
      <c r="BF104" s="1706"/>
      <c r="BG104" s="1706"/>
      <c r="BH104" s="1706"/>
      <c r="BI104" s="1706"/>
      <c r="BJ104" s="1706"/>
      <c r="BK104" s="1706"/>
      <c r="BL104" s="1706"/>
      <c r="BM104" s="1706"/>
      <c r="BN104" s="1706"/>
      <c r="BO104" s="1706"/>
      <c r="BP104" s="1706"/>
      <c r="BQ104" s="1705"/>
      <c r="BR104" s="200">
        <v>0</v>
      </c>
      <c r="BS104" s="200">
        <v>0</v>
      </c>
      <c r="BT104" s="200">
        <v>0</v>
      </c>
      <c r="BU104" s="200">
        <v>0</v>
      </c>
      <c r="BV104" s="200">
        <v>0</v>
      </c>
      <c r="BW104" s="200">
        <v>0</v>
      </c>
      <c r="BX104" s="200">
        <v>0</v>
      </c>
      <c r="BY104" s="200">
        <v>0</v>
      </c>
      <c r="BZ104" s="200">
        <v>0</v>
      </c>
      <c r="CA104" s="200">
        <v>0</v>
      </c>
      <c r="CB104" s="200">
        <v>0</v>
      </c>
      <c r="CC104" s="200">
        <v>0</v>
      </c>
      <c r="CD104" s="200">
        <v>0</v>
      </c>
      <c r="CE104" s="200">
        <v>0</v>
      </c>
      <c r="CF104" s="200">
        <v>0</v>
      </c>
      <c r="CG104" s="200">
        <v>0</v>
      </c>
      <c r="CH104" s="200">
        <v>0</v>
      </c>
      <c r="CI104" s="200">
        <v>0</v>
      </c>
      <c r="CJ104" s="200">
        <v>0</v>
      </c>
      <c r="CK104" s="200">
        <v>0</v>
      </c>
      <c r="CL104" s="200">
        <v>0</v>
      </c>
      <c r="CM104" s="200">
        <v>0</v>
      </c>
      <c r="CN104" s="200">
        <v>0</v>
      </c>
      <c r="CO104" s="200">
        <v>0</v>
      </c>
      <c r="CP104" s="200">
        <v>0</v>
      </c>
      <c r="CQ104" s="200">
        <v>0</v>
      </c>
      <c r="CR104" s="200">
        <v>0</v>
      </c>
      <c r="CS104" s="200">
        <v>0</v>
      </c>
      <c r="CT104" s="200">
        <v>0</v>
      </c>
      <c r="CU104" s="200">
        <v>0</v>
      </c>
      <c r="CV104" s="200">
        <v>0</v>
      </c>
      <c r="CW104" s="200">
        <v>0</v>
      </c>
      <c r="CX104" s="200">
        <v>0</v>
      </c>
      <c r="CY104" s="200">
        <v>0</v>
      </c>
      <c r="CZ104" s="200">
        <v>0</v>
      </c>
      <c r="DA104" s="200">
        <v>0</v>
      </c>
      <c r="DB104" s="200">
        <v>0</v>
      </c>
      <c r="DC104" s="200">
        <v>0</v>
      </c>
      <c r="DD104" s="200">
        <v>0</v>
      </c>
      <c r="DE104" s="200">
        <v>0</v>
      </c>
      <c r="DF104" s="200">
        <v>0</v>
      </c>
      <c r="DG104" s="200">
        <v>0</v>
      </c>
      <c r="DH104" s="200">
        <v>0</v>
      </c>
      <c r="DI104" s="200">
        <v>0</v>
      </c>
      <c r="DJ104" s="200">
        <v>0</v>
      </c>
      <c r="DK104" s="200">
        <v>0</v>
      </c>
      <c r="DL104" s="200">
        <v>0</v>
      </c>
      <c r="DM104" s="200">
        <v>0</v>
      </c>
      <c r="DN104" s="200">
        <v>0</v>
      </c>
      <c r="DO104" s="200">
        <v>0</v>
      </c>
      <c r="DP104" s="200">
        <v>0</v>
      </c>
      <c r="DQ104" s="200">
        <v>0</v>
      </c>
      <c r="DR104" s="200">
        <v>0</v>
      </c>
      <c r="DS104" s="200">
        <v>0</v>
      </c>
      <c r="DT104" s="200">
        <v>0</v>
      </c>
      <c r="DU104" s="200">
        <v>0</v>
      </c>
      <c r="DV104" s="200">
        <v>0</v>
      </c>
      <c r="DW104" s="1695"/>
    </row>
    <row r="105" spans="1:127" s="240" customFormat="1" ht="15.75">
      <c r="B105" s="200">
        <v>0</v>
      </c>
      <c r="C105" s="200">
        <v>0</v>
      </c>
      <c r="D105" s="200">
        <v>0</v>
      </c>
      <c r="E105" s="200">
        <v>0</v>
      </c>
      <c r="F105" s="200">
        <v>0</v>
      </c>
      <c r="G105" s="200">
        <v>0</v>
      </c>
      <c r="H105" s="200">
        <v>0</v>
      </c>
      <c r="I105" s="200">
        <v>0</v>
      </c>
      <c r="J105" s="200">
        <v>0</v>
      </c>
      <c r="K105" s="200">
        <v>0</v>
      </c>
      <c r="L105" s="200">
        <v>0</v>
      </c>
      <c r="M105" s="200">
        <v>0</v>
      </c>
      <c r="N105" s="200">
        <v>0</v>
      </c>
      <c r="O105" s="200">
        <v>0</v>
      </c>
      <c r="P105" s="200">
        <v>0</v>
      </c>
      <c r="Q105" s="200">
        <v>0</v>
      </c>
      <c r="R105" s="200">
        <v>0</v>
      </c>
      <c r="S105" s="200">
        <v>0</v>
      </c>
      <c r="T105" s="200">
        <v>0</v>
      </c>
      <c r="U105" s="200">
        <v>0</v>
      </c>
      <c r="V105" s="200">
        <v>0</v>
      </c>
      <c r="W105" s="200">
        <v>0</v>
      </c>
      <c r="X105" s="200">
        <v>0</v>
      </c>
      <c r="Y105" s="200">
        <v>0</v>
      </c>
      <c r="Z105" s="200">
        <v>0</v>
      </c>
      <c r="AA105" s="200">
        <v>0</v>
      </c>
      <c r="AB105" s="200">
        <v>0</v>
      </c>
      <c r="AC105" s="200">
        <v>0</v>
      </c>
      <c r="AD105" s="200">
        <v>0</v>
      </c>
      <c r="AE105" s="200">
        <v>0</v>
      </c>
      <c r="AF105" s="200">
        <v>0</v>
      </c>
      <c r="AG105" s="200">
        <v>0</v>
      </c>
      <c r="AH105" s="200">
        <v>0</v>
      </c>
      <c r="AI105" s="200">
        <v>0</v>
      </c>
      <c r="AJ105" s="200">
        <v>0</v>
      </c>
      <c r="AK105" s="200">
        <v>0</v>
      </c>
      <c r="AL105" s="200">
        <v>0</v>
      </c>
      <c r="AM105" s="200">
        <v>0</v>
      </c>
      <c r="AN105" s="200">
        <v>0</v>
      </c>
      <c r="AO105" s="200">
        <v>0</v>
      </c>
      <c r="AP105" s="200">
        <v>0</v>
      </c>
      <c r="AQ105" s="200">
        <v>0</v>
      </c>
      <c r="AR105" s="200">
        <v>0</v>
      </c>
      <c r="AS105" s="200">
        <v>0</v>
      </c>
      <c r="AT105" s="200">
        <v>0</v>
      </c>
      <c r="AU105" s="200">
        <v>0</v>
      </c>
      <c r="AV105" s="200">
        <v>0</v>
      </c>
      <c r="AW105" s="299">
        <v>0</v>
      </c>
      <c r="AX105" s="1717" t="s">
        <v>1011</v>
      </c>
      <c r="AY105" s="1700"/>
      <c r="AZ105" s="1700"/>
      <c r="BA105" s="1700"/>
      <c r="BB105" s="1700"/>
      <c r="BC105" s="1700"/>
      <c r="BD105" s="1700"/>
      <c r="BE105" s="1700"/>
      <c r="BF105" s="1700"/>
      <c r="BG105" s="1700"/>
      <c r="BH105" s="1700"/>
      <c r="BI105" s="1700"/>
      <c r="BJ105" s="1700"/>
      <c r="BK105" s="1700"/>
      <c r="BL105" s="1700"/>
      <c r="BM105" s="1700"/>
      <c r="BN105" s="1700"/>
      <c r="BO105" s="1700"/>
      <c r="BP105" s="1700"/>
      <c r="BQ105" s="1699"/>
      <c r="BR105" s="200">
        <v>0</v>
      </c>
      <c r="BS105" s="200">
        <v>0</v>
      </c>
      <c r="BT105" s="200">
        <v>0</v>
      </c>
      <c r="BU105" s="200">
        <v>0</v>
      </c>
      <c r="BV105" s="200">
        <v>0</v>
      </c>
      <c r="BW105" s="200">
        <v>0</v>
      </c>
      <c r="BX105" s="200">
        <v>0</v>
      </c>
      <c r="BY105" s="200">
        <v>0</v>
      </c>
      <c r="BZ105" s="200">
        <v>0</v>
      </c>
      <c r="CA105" s="200">
        <v>0</v>
      </c>
      <c r="CB105" s="200">
        <v>0</v>
      </c>
      <c r="CC105" s="200">
        <v>0</v>
      </c>
      <c r="CD105" s="200">
        <v>0</v>
      </c>
      <c r="CE105" s="200">
        <v>0</v>
      </c>
      <c r="CF105" s="200">
        <v>0</v>
      </c>
      <c r="CG105" s="200">
        <v>0</v>
      </c>
      <c r="CH105" s="200">
        <v>0</v>
      </c>
      <c r="CI105" s="200">
        <v>0</v>
      </c>
      <c r="CJ105" s="200">
        <v>0</v>
      </c>
      <c r="CK105" s="200">
        <v>0</v>
      </c>
      <c r="CL105" s="200">
        <v>0</v>
      </c>
      <c r="CM105" s="200">
        <v>0</v>
      </c>
      <c r="CN105" s="200">
        <v>0</v>
      </c>
      <c r="CO105" s="200">
        <v>0</v>
      </c>
      <c r="CP105" s="200">
        <v>0</v>
      </c>
      <c r="CQ105" s="200">
        <v>0</v>
      </c>
      <c r="CR105" s="200">
        <v>0</v>
      </c>
      <c r="CS105" s="200">
        <v>0</v>
      </c>
      <c r="CT105" s="200">
        <v>0</v>
      </c>
      <c r="CU105" s="200">
        <v>0</v>
      </c>
      <c r="CV105" s="200">
        <v>0</v>
      </c>
      <c r="CW105" s="200">
        <v>0</v>
      </c>
      <c r="CX105" s="200">
        <v>0</v>
      </c>
      <c r="CY105" s="1716" t="s">
        <v>1006</v>
      </c>
      <c r="CZ105" s="200"/>
      <c r="DA105" s="200"/>
      <c r="DB105" s="200"/>
      <c r="DC105" s="200"/>
      <c r="DD105" s="200"/>
      <c r="DE105" s="200"/>
      <c r="DF105" s="200"/>
      <c r="DG105" s="200"/>
      <c r="DH105" s="200"/>
      <c r="DI105" s="200"/>
      <c r="DJ105" s="200"/>
      <c r="DK105" s="200"/>
      <c r="DL105" s="200"/>
      <c r="DM105" s="200">
        <v>0</v>
      </c>
      <c r="DN105" s="200">
        <v>0</v>
      </c>
      <c r="DO105" s="200">
        <v>0</v>
      </c>
      <c r="DP105" s="200">
        <v>0</v>
      </c>
      <c r="DQ105" s="200">
        <v>0</v>
      </c>
      <c r="DR105" s="200">
        <v>0</v>
      </c>
      <c r="DS105" s="200">
        <v>0</v>
      </c>
      <c r="DT105" s="200">
        <v>0</v>
      </c>
      <c r="DU105" s="200">
        <v>0</v>
      </c>
      <c r="DV105" s="200">
        <v>0</v>
      </c>
      <c r="DW105" s="1695"/>
    </row>
    <row r="106" spans="1:127" s="240" customFormat="1" ht="15.75">
      <c r="A106" s="200">
        <v>0</v>
      </c>
      <c r="B106" s="200">
        <v>0</v>
      </c>
      <c r="C106" s="200">
        <v>0</v>
      </c>
      <c r="D106" s="200">
        <v>0</v>
      </c>
      <c r="E106" s="200">
        <v>0</v>
      </c>
      <c r="F106" s="200">
        <v>0</v>
      </c>
      <c r="G106" s="200">
        <v>0</v>
      </c>
      <c r="H106" s="200">
        <v>0</v>
      </c>
      <c r="I106" s="200">
        <v>0</v>
      </c>
      <c r="J106" s="200">
        <v>0</v>
      </c>
      <c r="K106" s="200">
        <v>0</v>
      </c>
      <c r="L106" s="200">
        <v>0</v>
      </c>
      <c r="M106" s="200">
        <v>0</v>
      </c>
      <c r="N106" s="200">
        <v>0</v>
      </c>
      <c r="O106" s="200">
        <v>0</v>
      </c>
      <c r="P106" s="200">
        <v>0</v>
      </c>
      <c r="Q106" s="200">
        <v>0</v>
      </c>
      <c r="R106" s="200">
        <v>0</v>
      </c>
      <c r="S106" s="200">
        <v>0</v>
      </c>
      <c r="T106" s="200">
        <v>0</v>
      </c>
      <c r="U106" s="200">
        <v>0</v>
      </c>
      <c r="V106" s="200">
        <v>0</v>
      </c>
      <c r="W106" s="200">
        <v>0</v>
      </c>
      <c r="X106" s="200">
        <v>0</v>
      </c>
      <c r="Y106" s="200">
        <v>0</v>
      </c>
      <c r="Z106" s="200">
        <v>0</v>
      </c>
      <c r="AA106" s="200">
        <v>0</v>
      </c>
      <c r="AB106" s="200">
        <v>0</v>
      </c>
      <c r="AC106" s="200">
        <v>0</v>
      </c>
      <c r="AD106" s="200">
        <v>0</v>
      </c>
      <c r="AE106" s="200">
        <v>0</v>
      </c>
      <c r="AF106" s="200">
        <v>0</v>
      </c>
      <c r="AG106" s="200">
        <v>0</v>
      </c>
      <c r="AH106" s="200">
        <v>0</v>
      </c>
      <c r="AI106" s="200">
        <v>0</v>
      </c>
      <c r="AJ106" s="200">
        <v>0</v>
      </c>
      <c r="AK106" s="200">
        <v>0</v>
      </c>
      <c r="AL106" s="200">
        <v>0</v>
      </c>
      <c r="AM106" s="200">
        <v>0</v>
      </c>
      <c r="AN106" s="200">
        <v>0</v>
      </c>
      <c r="AO106" s="200">
        <v>0</v>
      </c>
      <c r="AP106" s="200">
        <v>0</v>
      </c>
      <c r="AQ106" s="200">
        <v>0</v>
      </c>
      <c r="AR106" s="200">
        <v>0</v>
      </c>
      <c r="AS106" s="200">
        <v>0</v>
      </c>
      <c r="AT106" s="200">
        <v>0</v>
      </c>
      <c r="AU106" s="200">
        <v>0</v>
      </c>
      <c r="AV106" s="200">
        <v>0</v>
      </c>
      <c r="AW106" s="200">
        <v>0</v>
      </c>
      <c r="AX106" s="200">
        <v>0</v>
      </c>
      <c r="AY106" s="200">
        <v>0</v>
      </c>
      <c r="AZ106" s="200">
        <v>0</v>
      </c>
      <c r="BA106" s="200">
        <v>0</v>
      </c>
      <c r="BB106" s="200">
        <v>0</v>
      </c>
      <c r="BC106" s="200">
        <v>0</v>
      </c>
      <c r="BD106" s="200">
        <v>0</v>
      </c>
      <c r="BE106" s="200">
        <v>0</v>
      </c>
      <c r="BF106" s="200">
        <v>0</v>
      </c>
      <c r="BG106" s="200">
        <v>0</v>
      </c>
      <c r="BH106" s="200">
        <v>0</v>
      </c>
      <c r="BI106" s="200">
        <v>0</v>
      </c>
      <c r="BJ106" s="200">
        <v>0</v>
      </c>
      <c r="BK106" s="200">
        <v>0</v>
      </c>
      <c r="BL106" s="200">
        <v>0</v>
      </c>
      <c r="BM106" s="200">
        <v>0</v>
      </c>
      <c r="BN106" s="200">
        <v>0</v>
      </c>
      <c r="BO106" s="200">
        <v>0</v>
      </c>
      <c r="BP106" s="200">
        <v>0</v>
      </c>
      <c r="BQ106" s="200">
        <v>0</v>
      </c>
      <c r="BR106" s="200">
        <v>0</v>
      </c>
      <c r="BS106" s="200">
        <v>0</v>
      </c>
      <c r="BT106" s="200">
        <v>0</v>
      </c>
      <c r="BU106" s="200">
        <v>0</v>
      </c>
      <c r="BV106" s="200">
        <v>0</v>
      </c>
      <c r="BW106" s="200">
        <v>0</v>
      </c>
      <c r="BX106" s="200">
        <v>0</v>
      </c>
      <c r="BY106" s="200">
        <v>0</v>
      </c>
      <c r="BZ106" s="200">
        <v>0</v>
      </c>
      <c r="CA106" s="200">
        <v>0</v>
      </c>
      <c r="CB106" s="200">
        <v>0</v>
      </c>
      <c r="CC106" s="200">
        <v>0</v>
      </c>
      <c r="CD106" s="200">
        <v>0</v>
      </c>
      <c r="CE106" s="200">
        <v>0</v>
      </c>
      <c r="CF106" s="200">
        <v>0</v>
      </c>
      <c r="CG106" s="200">
        <v>0</v>
      </c>
      <c r="CH106" s="200">
        <v>0</v>
      </c>
      <c r="CI106" s="200">
        <v>0</v>
      </c>
      <c r="CJ106" s="200">
        <v>0</v>
      </c>
      <c r="CK106" s="200">
        <v>0</v>
      </c>
      <c r="CL106" s="200">
        <v>0</v>
      </c>
      <c r="CM106" s="200">
        <v>0</v>
      </c>
      <c r="CN106" s="200">
        <v>0</v>
      </c>
      <c r="CO106" s="200">
        <v>0</v>
      </c>
      <c r="CP106" s="200">
        <v>0</v>
      </c>
      <c r="CQ106" s="200">
        <v>0</v>
      </c>
      <c r="CR106" s="200">
        <v>0</v>
      </c>
      <c r="CS106" s="200">
        <v>0</v>
      </c>
      <c r="CT106" s="200">
        <v>0</v>
      </c>
      <c r="CU106" s="200">
        <v>0</v>
      </c>
      <c r="CV106" s="200">
        <v>0</v>
      </c>
      <c r="CW106" s="200">
        <v>0</v>
      </c>
      <c r="CX106" s="200">
        <v>0</v>
      </c>
      <c r="CY106" s="4099" t="str">
        <f>SUBSTITUTE(ADDRESS(1,COLUMN(),4),"1","")</f>
        <v>CY</v>
      </c>
      <c r="CZ106" s="2963"/>
      <c r="DA106" s="4100"/>
      <c r="DB106" s="4099" t="str">
        <f>LEFT(ADDRESS(1,COLUMN(),4),LEN(ADDRESS(1,COLUMN(),4))-1)</f>
        <v>DB</v>
      </c>
      <c r="DC106" s="2963"/>
      <c r="DD106" s="4100"/>
      <c r="DE106" s="4099" t="str">
        <f>SUBSTITUTE(ADDRESS(1,COLUMN(),4),"1","")</f>
        <v>DE</v>
      </c>
      <c r="DF106" s="2963"/>
      <c r="DG106" s="4100"/>
      <c r="DH106" s="4099" t="str">
        <f>LEFT(ADDRESS(1,COLUMN(),4),LEN(ADDRESS(1,COLUMN(),4))-1)</f>
        <v>DH</v>
      </c>
      <c r="DI106" s="4100" t="str">
        <f>SUBSTITUTE(ADDRESS(1,COLUMN(),4),"1","")</f>
        <v>DI</v>
      </c>
      <c r="DJ106" s="1715" t="str">
        <f>LEFT(ADDRESS(1,COLUMN(),4),LEN(ADDRESS(1,COLUMN(),4))-1)</f>
        <v>DJ</v>
      </c>
      <c r="DK106" s="1715" t="str">
        <f>SUBSTITUTE(ADDRESS(1,COLUMN(),4),"1","")</f>
        <v>DK</v>
      </c>
      <c r="DL106" s="1715" t="str">
        <f>LEFT(ADDRESS(1,COLUMN(),4),LEN(ADDRESS(1,COLUMN(),4))-1)</f>
        <v>DL</v>
      </c>
      <c r="DM106" s="1715" t="str">
        <f>SUBSTITUTE(ADDRESS(1,COLUMN(),4),"1","")</f>
        <v>DM</v>
      </c>
      <c r="DN106" s="1715" t="str">
        <f>SUBSTITUTE(ADDRESS(1,COLUMN(),4),"1","")</f>
        <v>DN</v>
      </c>
      <c r="DO106" s="200">
        <v>0</v>
      </c>
      <c r="DP106" s="200">
        <v>0</v>
      </c>
      <c r="DQ106" s="200"/>
      <c r="DR106" s="200"/>
      <c r="DS106" s="200">
        <v>0</v>
      </c>
      <c r="DT106" s="200">
        <v>0</v>
      </c>
      <c r="DU106" s="200">
        <v>0</v>
      </c>
      <c r="DV106" s="200">
        <v>0</v>
      </c>
      <c r="DW106" s="1695"/>
    </row>
    <row r="107" spans="1:127" s="1697" customFormat="1" ht="15.95" customHeight="1">
      <c r="A107" s="1696">
        <v>0</v>
      </c>
      <c r="B107" s="4092" t="s">
        <v>1064</v>
      </c>
      <c r="C107" s="2919"/>
      <c r="D107" s="2919"/>
      <c r="E107" s="2919"/>
      <c r="F107" s="2919"/>
      <c r="G107" s="2919"/>
      <c r="H107" s="2919"/>
      <c r="I107" s="2919"/>
      <c r="J107" s="2919"/>
      <c r="K107" s="2919"/>
      <c r="L107" s="2919"/>
      <c r="M107" s="2919"/>
      <c r="N107" s="2919"/>
      <c r="O107" s="2919"/>
      <c r="P107" s="2919"/>
      <c r="Q107" s="2919"/>
      <c r="R107" s="2919"/>
      <c r="S107" s="2919"/>
      <c r="T107" s="2919"/>
      <c r="U107" s="2919"/>
      <c r="V107" s="2919"/>
      <c r="W107" s="2919"/>
      <c r="X107" s="2919"/>
      <c r="Y107" s="2919"/>
      <c r="Z107" s="2919"/>
      <c r="AA107" s="2919"/>
      <c r="AB107" s="2919"/>
      <c r="AC107" s="2919"/>
      <c r="AD107" s="1600"/>
      <c r="AE107" s="306"/>
      <c r="AF107" s="306"/>
      <c r="AG107" s="306"/>
      <c r="AH107" s="306"/>
      <c r="AI107" s="306"/>
      <c r="AJ107" s="306"/>
      <c r="AK107" s="306"/>
      <c r="AL107" s="1600"/>
      <c r="AM107" s="306"/>
      <c r="AN107" s="306"/>
      <c r="AO107" s="306"/>
      <c r="AP107" s="306"/>
      <c r="AQ107" s="306"/>
      <c r="AR107" s="306"/>
      <c r="AS107" s="306"/>
      <c r="AT107" s="306"/>
      <c r="AU107" s="306"/>
      <c r="AV107" s="306"/>
      <c r="AW107" s="306"/>
      <c r="AX107" s="306"/>
      <c r="AY107" s="306"/>
      <c r="AZ107" s="306"/>
      <c r="BA107" s="306"/>
      <c r="BB107" s="306"/>
      <c r="BC107" s="306"/>
      <c r="BD107" s="306"/>
      <c r="BE107" s="306"/>
      <c r="BF107" s="306"/>
      <c r="BG107" s="306"/>
      <c r="BH107" s="306"/>
      <c r="BI107" s="306"/>
      <c r="BJ107" s="306"/>
      <c r="BK107" s="306"/>
      <c r="BL107" s="306"/>
      <c r="BM107" s="306"/>
      <c r="BN107" s="306"/>
      <c r="BO107" s="306"/>
      <c r="BP107" s="306"/>
      <c r="BQ107" s="306"/>
      <c r="BR107" s="306"/>
      <c r="BS107" s="306"/>
      <c r="BT107" s="306"/>
      <c r="BU107" s="306"/>
      <c r="BV107" s="306"/>
      <c r="BW107" s="306"/>
      <c r="BX107" s="306"/>
      <c r="BY107" s="306"/>
      <c r="BZ107" s="306"/>
      <c r="CA107" s="306"/>
      <c r="CB107" s="306"/>
      <c r="CC107" s="306"/>
      <c r="CD107" s="306"/>
      <c r="CE107" s="306"/>
      <c r="CF107" s="306"/>
      <c r="CG107" s="306"/>
      <c r="CH107" s="306"/>
      <c r="CI107" s="306"/>
      <c r="CJ107" s="306"/>
      <c r="CK107" s="306"/>
      <c r="CL107" s="306"/>
      <c r="CM107" s="306"/>
      <c r="CN107" s="306"/>
      <c r="CO107" s="306"/>
      <c r="CP107" s="306"/>
      <c r="CQ107" s="1602"/>
      <c r="CR107" s="1602"/>
      <c r="CS107" s="1602"/>
      <c r="CT107" s="1602"/>
      <c r="CU107" s="1602"/>
      <c r="CV107" s="1602"/>
      <c r="CW107" s="1602"/>
      <c r="CX107" s="1602"/>
      <c r="CY107" s="1602"/>
      <c r="CZ107" s="1602"/>
      <c r="DA107" s="1602"/>
      <c r="DB107" s="1602"/>
      <c r="DC107" s="1602"/>
      <c r="DD107" s="1602"/>
      <c r="DE107" s="1602"/>
      <c r="DF107" s="1602"/>
      <c r="DG107" s="1602"/>
      <c r="DH107" s="1602"/>
      <c r="DI107" s="1602"/>
      <c r="DJ107" s="1602"/>
      <c r="DK107" s="1602"/>
      <c r="DL107" s="1602"/>
      <c r="DM107" s="1602"/>
      <c r="DN107" s="1602"/>
      <c r="DO107" s="4093" t="s">
        <v>981</v>
      </c>
      <c r="DP107" s="4094"/>
      <c r="DQ107" s="200">
        <v>0</v>
      </c>
      <c r="DR107" s="1714" t="s">
        <v>983</v>
      </c>
      <c r="DS107" s="1713"/>
      <c r="DT107" s="1713"/>
      <c r="DU107" s="1712"/>
      <c r="DV107" s="200">
        <v>0</v>
      </c>
      <c r="DW107" s="1695"/>
    </row>
    <row r="108" spans="1:127" s="1697" customFormat="1" ht="15.95" customHeight="1">
      <c r="A108" s="1696">
        <v>0</v>
      </c>
      <c r="B108" s="4092"/>
      <c r="C108" s="2919"/>
      <c r="D108" s="2919"/>
      <c r="E108" s="2919"/>
      <c r="F108" s="2919"/>
      <c r="G108" s="2919"/>
      <c r="H108" s="2919"/>
      <c r="I108" s="2919"/>
      <c r="J108" s="2919"/>
      <c r="K108" s="2919"/>
      <c r="L108" s="2919"/>
      <c r="M108" s="2919"/>
      <c r="N108" s="2919"/>
      <c r="O108" s="2919"/>
      <c r="P108" s="2919"/>
      <c r="Q108" s="2919"/>
      <c r="R108" s="2919"/>
      <c r="S108" s="2919"/>
      <c r="T108" s="2919"/>
      <c r="U108" s="2919"/>
      <c r="V108" s="2919"/>
      <c r="W108" s="2919"/>
      <c r="X108" s="2919"/>
      <c r="Y108" s="2919"/>
      <c r="Z108" s="2919"/>
      <c r="AA108" s="2919"/>
      <c r="AB108" s="2919"/>
      <c r="AC108" s="2919"/>
      <c r="AD108" s="1600"/>
      <c r="AE108" s="2920" t="s">
        <v>1008</v>
      </c>
      <c r="AF108" s="2920"/>
      <c r="AG108" s="2920"/>
      <c r="AH108" s="2920"/>
      <c r="AI108" s="2920"/>
      <c r="AJ108" s="2920"/>
      <c r="AK108" s="2920"/>
      <c r="AL108" s="2920"/>
      <c r="AM108" s="2920"/>
      <c r="AN108" s="2920"/>
      <c r="AO108" s="2920"/>
      <c r="AP108" s="2920"/>
      <c r="AQ108" s="2920"/>
      <c r="AR108" s="2920"/>
      <c r="AS108" s="2920"/>
      <c r="AT108" s="2920"/>
      <c r="AU108" s="2921">
        <v>2</v>
      </c>
      <c r="AV108" s="2921"/>
      <c r="AW108" s="2921"/>
      <c r="AX108" s="2921"/>
      <c r="AY108" s="1601"/>
      <c r="AZ108" s="1601"/>
      <c r="BA108" s="1601"/>
      <c r="BB108" s="1601"/>
      <c r="BC108" s="2922" t="s">
        <v>1010</v>
      </c>
      <c r="BD108" s="2922"/>
      <c r="BE108" s="2922"/>
      <c r="BF108" s="2922"/>
      <c r="BG108" s="2922"/>
      <c r="BH108" s="2922"/>
      <c r="BI108" s="2922"/>
      <c r="BJ108" s="2922"/>
      <c r="BK108" s="2922"/>
      <c r="BL108" s="2922"/>
      <c r="BM108" s="2922"/>
      <c r="BN108" s="2922"/>
      <c r="BO108" s="2922"/>
      <c r="BP108" s="2922"/>
      <c r="BQ108" s="2922"/>
      <c r="BR108" s="2922"/>
      <c r="BS108" s="2923">
        <v>125</v>
      </c>
      <c r="BT108" s="2923"/>
      <c r="BU108" s="2923"/>
      <c r="BV108" s="2923"/>
      <c r="BW108" s="2923"/>
      <c r="BX108" s="2923"/>
      <c r="BY108" s="2923"/>
      <c r="BZ108" s="2923"/>
      <c r="CA108" s="2924" t="s">
        <v>1014</v>
      </c>
      <c r="CB108" s="2924"/>
      <c r="CC108" s="2924"/>
      <c r="CD108" s="2924"/>
      <c r="CE108" s="2924"/>
      <c r="CF108" s="2924"/>
      <c r="CG108" s="2924"/>
      <c r="CH108" s="2924"/>
      <c r="CI108" s="2924"/>
      <c r="CJ108" s="2924"/>
      <c r="CK108" s="2924"/>
      <c r="CL108" s="2924"/>
      <c r="CM108" s="2924"/>
      <c r="CN108" s="2924"/>
      <c r="CO108" s="2924"/>
      <c r="CP108" s="2924"/>
      <c r="CQ108" s="2925">
        <f>AU108*BS108</f>
        <v>250</v>
      </c>
      <c r="CR108" s="2925"/>
      <c r="CS108" s="2925"/>
      <c r="CT108" s="2925"/>
      <c r="CU108" s="2925"/>
      <c r="CV108" s="2925"/>
      <c r="CW108" s="2925"/>
      <c r="CX108" s="2925"/>
      <c r="CY108" s="2926" t="s">
        <v>1015</v>
      </c>
      <c r="CZ108" s="2926"/>
      <c r="DA108" s="2926"/>
      <c r="DB108" s="2926"/>
      <c r="DC108" s="2926"/>
      <c r="DD108" s="2926"/>
      <c r="DE108" s="2926"/>
      <c r="DF108" s="2926"/>
      <c r="DG108" s="2926"/>
      <c r="DH108" s="2926"/>
      <c r="DI108" s="2926"/>
      <c r="DJ108" s="2926"/>
      <c r="DK108" s="2926"/>
      <c r="DL108" s="2927"/>
      <c r="DM108" s="2930" t="s">
        <v>1016</v>
      </c>
      <c r="DN108" s="2931"/>
      <c r="DO108" s="4093"/>
      <c r="DP108" s="4094"/>
      <c r="DQ108" s="200">
        <v>0</v>
      </c>
      <c r="DR108" s="1708" t="s">
        <v>1017</v>
      </c>
      <c r="DS108" s="1706"/>
      <c r="DT108" s="1706"/>
      <c r="DU108" s="1705"/>
      <c r="DV108" s="200">
        <v>0</v>
      </c>
      <c r="DW108" s="1695"/>
    </row>
    <row r="109" spans="1:127" s="1697" customFormat="1" ht="15.95" customHeight="1">
      <c r="A109" s="1696">
        <v>0</v>
      </c>
      <c r="B109" s="4092"/>
      <c r="C109" s="2919"/>
      <c r="D109" s="2919"/>
      <c r="E109" s="2919"/>
      <c r="F109" s="2919"/>
      <c r="G109" s="2919"/>
      <c r="H109" s="2919"/>
      <c r="I109" s="2919"/>
      <c r="J109" s="2919"/>
      <c r="K109" s="2919"/>
      <c r="L109" s="2919"/>
      <c r="M109" s="2919"/>
      <c r="N109" s="2919"/>
      <c r="O109" s="2919"/>
      <c r="P109" s="2919"/>
      <c r="Q109" s="2919"/>
      <c r="R109" s="2919"/>
      <c r="S109" s="2919"/>
      <c r="T109" s="2919"/>
      <c r="U109" s="2919"/>
      <c r="V109" s="2919"/>
      <c r="W109" s="2919"/>
      <c r="X109" s="2919"/>
      <c r="Y109" s="2919"/>
      <c r="Z109" s="2919"/>
      <c r="AA109" s="2919"/>
      <c r="AB109" s="2919"/>
      <c r="AC109" s="2919"/>
      <c r="AD109" s="1600"/>
      <c r="AE109" s="2920"/>
      <c r="AF109" s="2920"/>
      <c r="AG109" s="2920"/>
      <c r="AH109" s="2920"/>
      <c r="AI109" s="2920"/>
      <c r="AJ109" s="2920"/>
      <c r="AK109" s="2920"/>
      <c r="AL109" s="2920"/>
      <c r="AM109" s="2920"/>
      <c r="AN109" s="2920"/>
      <c r="AO109" s="2920"/>
      <c r="AP109" s="2920"/>
      <c r="AQ109" s="2920"/>
      <c r="AR109" s="2920"/>
      <c r="AS109" s="2920"/>
      <c r="AT109" s="2920"/>
      <c r="AU109" s="2921"/>
      <c r="AV109" s="2921"/>
      <c r="AW109" s="2921"/>
      <c r="AX109" s="2921"/>
      <c r="AY109" s="1601"/>
      <c r="AZ109" s="1601"/>
      <c r="BA109" s="1601"/>
      <c r="BB109" s="1601"/>
      <c r="BC109" s="2922"/>
      <c r="BD109" s="2922"/>
      <c r="BE109" s="2922"/>
      <c r="BF109" s="2922"/>
      <c r="BG109" s="2922"/>
      <c r="BH109" s="2922"/>
      <c r="BI109" s="2922"/>
      <c r="BJ109" s="2922"/>
      <c r="BK109" s="2922"/>
      <c r="BL109" s="2922"/>
      <c r="BM109" s="2922"/>
      <c r="BN109" s="2922"/>
      <c r="BO109" s="2922"/>
      <c r="BP109" s="2922"/>
      <c r="BQ109" s="2922"/>
      <c r="BR109" s="2922"/>
      <c r="BS109" s="2923"/>
      <c r="BT109" s="2923"/>
      <c r="BU109" s="2923"/>
      <c r="BV109" s="2923"/>
      <c r="BW109" s="2923"/>
      <c r="BX109" s="2923"/>
      <c r="BY109" s="2923"/>
      <c r="BZ109" s="2923"/>
      <c r="CA109" s="2924"/>
      <c r="CB109" s="2924"/>
      <c r="CC109" s="2924"/>
      <c r="CD109" s="2924"/>
      <c r="CE109" s="2924"/>
      <c r="CF109" s="2924"/>
      <c r="CG109" s="2924"/>
      <c r="CH109" s="2924"/>
      <c r="CI109" s="2924"/>
      <c r="CJ109" s="2924"/>
      <c r="CK109" s="2924"/>
      <c r="CL109" s="2924"/>
      <c r="CM109" s="2924"/>
      <c r="CN109" s="2924"/>
      <c r="CO109" s="2924"/>
      <c r="CP109" s="2924"/>
      <c r="CQ109" s="2925"/>
      <c r="CR109" s="2925"/>
      <c r="CS109" s="2925"/>
      <c r="CT109" s="2925"/>
      <c r="CU109" s="2925"/>
      <c r="CV109" s="2925"/>
      <c r="CW109" s="2925"/>
      <c r="CX109" s="2925"/>
      <c r="CY109" s="2926"/>
      <c r="CZ109" s="2926"/>
      <c r="DA109" s="2926"/>
      <c r="DB109" s="2926"/>
      <c r="DC109" s="2926"/>
      <c r="DD109" s="2926"/>
      <c r="DE109" s="2926"/>
      <c r="DF109" s="2926"/>
      <c r="DG109" s="2926"/>
      <c r="DH109" s="2926"/>
      <c r="DI109" s="2926"/>
      <c r="DJ109" s="2926"/>
      <c r="DK109" s="2926"/>
      <c r="DL109" s="2927"/>
      <c r="DM109" s="2930"/>
      <c r="DN109" s="2931"/>
      <c r="DO109" s="4093"/>
      <c r="DP109" s="4094"/>
      <c r="DQ109" s="200">
        <v>0</v>
      </c>
      <c r="DR109" s="1708" t="s">
        <v>1007</v>
      </c>
      <c r="DS109" s="1706"/>
      <c r="DT109" s="1706"/>
      <c r="DU109" s="1705"/>
      <c r="DV109" s="200">
        <v>0</v>
      </c>
      <c r="DW109" s="1695"/>
    </row>
    <row r="110" spans="1:127" s="1697" customFormat="1" ht="15.95" customHeight="1">
      <c r="A110" s="1696">
        <v>0</v>
      </c>
      <c r="B110" s="4092"/>
      <c r="C110" s="2919"/>
      <c r="D110" s="2919"/>
      <c r="E110" s="2919"/>
      <c r="F110" s="2919"/>
      <c r="G110" s="2919"/>
      <c r="H110" s="2919"/>
      <c r="I110" s="2919"/>
      <c r="J110" s="2919"/>
      <c r="K110" s="2919"/>
      <c r="L110" s="2919"/>
      <c r="M110" s="2919"/>
      <c r="N110" s="2919"/>
      <c r="O110" s="2919"/>
      <c r="P110" s="2919"/>
      <c r="Q110" s="2919"/>
      <c r="R110" s="2919"/>
      <c r="S110" s="2919"/>
      <c r="T110" s="2919"/>
      <c r="U110" s="2919"/>
      <c r="V110" s="2919"/>
      <c r="W110" s="2919"/>
      <c r="X110" s="2919"/>
      <c r="Y110" s="2919"/>
      <c r="Z110" s="2919"/>
      <c r="AA110" s="2919"/>
      <c r="AB110" s="2919"/>
      <c r="AC110" s="2919"/>
      <c r="AD110" s="1600"/>
      <c r="AE110" s="2920"/>
      <c r="AF110" s="2920"/>
      <c r="AG110" s="2920"/>
      <c r="AH110" s="2920"/>
      <c r="AI110" s="2920"/>
      <c r="AJ110" s="2920"/>
      <c r="AK110" s="2920"/>
      <c r="AL110" s="2920"/>
      <c r="AM110" s="2920"/>
      <c r="AN110" s="2920"/>
      <c r="AO110" s="2920"/>
      <c r="AP110" s="2920"/>
      <c r="AQ110" s="2920"/>
      <c r="AR110" s="2920"/>
      <c r="AS110" s="2920"/>
      <c r="AT110" s="2920"/>
      <c r="AU110" s="2921"/>
      <c r="AV110" s="2921"/>
      <c r="AW110" s="2921"/>
      <c r="AX110" s="2921"/>
      <c r="AY110" s="1601"/>
      <c r="AZ110" s="1601"/>
      <c r="BA110" s="1601"/>
      <c r="BB110" s="1601"/>
      <c r="BC110" s="2922"/>
      <c r="BD110" s="2922"/>
      <c r="BE110" s="2922"/>
      <c r="BF110" s="2922"/>
      <c r="BG110" s="2922"/>
      <c r="BH110" s="2922"/>
      <c r="BI110" s="2922"/>
      <c r="BJ110" s="2922"/>
      <c r="BK110" s="2922"/>
      <c r="BL110" s="2922"/>
      <c r="BM110" s="2922"/>
      <c r="BN110" s="2922"/>
      <c r="BO110" s="2922"/>
      <c r="BP110" s="2922"/>
      <c r="BQ110" s="2922"/>
      <c r="BR110" s="2922"/>
      <c r="BS110" s="2923"/>
      <c r="BT110" s="2923"/>
      <c r="BU110" s="2923"/>
      <c r="BV110" s="2923"/>
      <c r="BW110" s="2923"/>
      <c r="BX110" s="2923"/>
      <c r="BY110" s="2923"/>
      <c r="BZ110" s="2923"/>
      <c r="CA110" s="2924"/>
      <c r="CB110" s="2924"/>
      <c r="CC110" s="2924"/>
      <c r="CD110" s="2924"/>
      <c r="CE110" s="2924"/>
      <c r="CF110" s="2924"/>
      <c r="CG110" s="2924"/>
      <c r="CH110" s="2924"/>
      <c r="CI110" s="2924"/>
      <c r="CJ110" s="2924"/>
      <c r="CK110" s="2924"/>
      <c r="CL110" s="2924"/>
      <c r="CM110" s="2924"/>
      <c r="CN110" s="2924"/>
      <c r="CO110" s="2924"/>
      <c r="CP110" s="2924"/>
      <c r="CQ110" s="2925"/>
      <c r="CR110" s="2925"/>
      <c r="CS110" s="2925"/>
      <c r="CT110" s="2925"/>
      <c r="CU110" s="2925"/>
      <c r="CV110" s="2925"/>
      <c r="CW110" s="2925"/>
      <c r="CX110" s="2925"/>
      <c r="CY110" s="2900">
        <v>20</v>
      </c>
      <c r="CZ110" s="2900"/>
      <c r="DA110" s="2900"/>
      <c r="DB110" s="2900"/>
      <c r="DC110" s="2900"/>
      <c r="DD110" s="2900"/>
      <c r="DE110" s="2900"/>
      <c r="DF110" s="2900"/>
      <c r="DG110" s="2900"/>
      <c r="DH110" s="2900"/>
      <c r="DI110" s="2900"/>
      <c r="DJ110" s="2900"/>
      <c r="DK110" s="2900"/>
      <c r="DL110" s="2901"/>
      <c r="DM110" s="2902">
        <v>28</v>
      </c>
      <c r="DN110" s="2903"/>
      <c r="DO110" s="4093"/>
      <c r="DP110" s="4094"/>
      <c r="DQ110" s="200">
        <v>0</v>
      </c>
      <c r="DR110" s="1708" t="s">
        <v>1018</v>
      </c>
      <c r="DS110" s="1706"/>
      <c r="DT110" s="1706"/>
      <c r="DU110" s="1705"/>
      <c r="DV110" s="200">
        <v>0</v>
      </c>
      <c r="DW110" s="1695"/>
    </row>
    <row r="111" spans="1:127" s="1697" customFormat="1" ht="15.95" customHeight="1">
      <c r="A111" s="1696">
        <v>0</v>
      </c>
      <c r="B111" s="4092"/>
      <c r="C111" s="2919"/>
      <c r="D111" s="2919"/>
      <c r="E111" s="2919"/>
      <c r="F111" s="2919"/>
      <c r="G111" s="2919"/>
      <c r="H111" s="2919"/>
      <c r="I111" s="2919"/>
      <c r="J111" s="2919"/>
      <c r="K111" s="2919"/>
      <c r="L111" s="2919"/>
      <c r="M111" s="2919"/>
      <c r="N111" s="2919"/>
      <c r="O111" s="2919"/>
      <c r="P111" s="2919"/>
      <c r="Q111" s="2919"/>
      <c r="R111" s="2919"/>
      <c r="S111" s="2919"/>
      <c r="T111" s="2919"/>
      <c r="U111" s="2919"/>
      <c r="V111" s="2919"/>
      <c r="W111" s="2919"/>
      <c r="X111" s="2919"/>
      <c r="Y111" s="2919"/>
      <c r="Z111" s="2919"/>
      <c r="AA111" s="2919"/>
      <c r="AB111" s="2919"/>
      <c r="AC111" s="2919"/>
      <c r="AD111" s="1600"/>
      <c r="AE111" s="2932" t="s">
        <v>301</v>
      </c>
      <c r="AF111" s="2932"/>
      <c r="AG111" s="2932"/>
      <c r="AH111" s="2932"/>
      <c r="AI111" s="2932"/>
      <c r="AJ111" s="2932"/>
      <c r="AK111" s="2932"/>
      <c r="AL111" s="1600"/>
      <c r="AM111" s="2932" t="s">
        <v>302</v>
      </c>
      <c r="AN111" s="2932"/>
      <c r="AO111" s="2932"/>
      <c r="AP111" s="2932"/>
      <c r="AQ111" s="2932"/>
      <c r="AR111" s="2932"/>
      <c r="AS111" s="2932"/>
      <c r="AT111" s="1604"/>
      <c r="AU111" s="2932" t="s">
        <v>303</v>
      </c>
      <c r="AV111" s="2932"/>
      <c r="AW111" s="2932"/>
      <c r="AX111" s="2932"/>
      <c r="AY111" s="2932"/>
      <c r="AZ111" s="2932"/>
      <c r="BA111" s="2932"/>
      <c r="BB111" s="1604"/>
      <c r="BC111" s="2932" t="s">
        <v>304</v>
      </c>
      <c r="BD111" s="2932"/>
      <c r="BE111" s="2932"/>
      <c r="BF111" s="2932"/>
      <c r="BG111" s="2932"/>
      <c r="BH111" s="2932"/>
      <c r="BI111" s="2932"/>
      <c r="BJ111" s="1604"/>
      <c r="BK111" s="2932" t="s">
        <v>305</v>
      </c>
      <c r="BL111" s="2932"/>
      <c r="BM111" s="2932"/>
      <c r="BN111" s="2932"/>
      <c r="BO111" s="2932"/>
      <c r="BP111" s="2932"/>
      <c r="BQ111" s="2932"/>
      <c r="BR111" s="1604"/>
      <c r="BS111" s="2932" t="s">
        <v>1019</v>
      </c>
      <c r="BT111" s="2932"/>
      <c r="BU111" s="2932"/>
      <c r="BV111" s="2932"/>
      <c r="BW111" s="2932"/>
      <c r="BX111" s="2932"/>
      <c r="BY111" s="2932"/>
      <c r="BZ111" s="1604"/>
      <c r="CA111" s="2932" t="s">
        <v>1020</v>
      </c>
      <c r="CB111" s="2932"/>
      <c r="CC111" s="2932"/>
      <c r="CD111" s="2932"/>
      <c r="CE111" s="2932"/>
      <c r="CF111" s="2932"/>
      <c r="CG111" s="2932"/>
      <c r="CH111" s="1604"/>
      <c r="CI111" s="2917" t="s">
        <v>1019</v>
      </c>
      <c r="CJ111" s="2905"/>
      <c r="CK111" s="2905"/>
      <c r="CL111" s="2905"/>
      <c r="CM111" s="2905"/>
      <c r="CN111" s="2905"/>
      <c r="CO111" s="2905"/>
      <c r="CP111" s="312"/>
      <c r="CQ111" s="2904" t="s">
        <v>1020</v>
      </c>
      <c r="CR111" s="2905"/>
      <c r="CS111" s="2905"/>
      <c r="CT111" s="2905"/>
      <c r="CU111" s="2905"/>
      <c r="CV111" s="2905"/>
      <c r="CW111" s="2905"/>
      <c r="CX111" s="312"/>
      <c r="CY111" s="2620" t="s">
        <v>301</v>
      </c>
      <c r="CZ111" s="2620"/>
      <c r="DA111" s="2620"/>
      <c r="DB111" s="2907" t="s">
        <v>302</v>
      </c>
      <c r="DC111" s="2907"/>
      <c r="DD111" s="2907"/>
      <c r="DE111" s="2620" t="s">
        <v>303</v>
      </c>
      <c r="DF111" s="2620"/>
      <c r="DG111" s="2620"/>
      <c r="DH111" s="2620" t="s">
        <v>304</v>
      </c>
      <c r="DI111" s="2620"/>
      <c r="DJ111" s="2928" t="s">
        <v>305</v>
      </c>
      <c r="DK111" s="2909" t="s">
        <v>1019</v>
      </c>
      <c r="DL111" s="4101" t="s">
        <v>1020</v>
      </c>
      <c r="DM111" s="2913" t="s">
        <v>1019</v>
      </c>
      <c r="DN111" s="2915" t="s">
        <v>1020</v>
      </c>
      <c r="DO111" s="4093"/>
      <c r="DP111" s="4094"/>
      <c r="DQ111" s="200">
        <v>0</v>
      </c>
      <c r="DR111" s="313">
        <v>10</v>
      </c>
      <c r="DS111" s="314">
        <v>8</v>
      </c>
      <c r="DT111" s="315">
        <v>8</v>
      </c>
      <c r="DU111" s="1705"/>
      <c r="DV111" s="200">
        <v>0</v>
      </c>
      <c r="DW111" s="1695"/>
    </row>
    <row r="112" spans="1:127" s="1697" customFormat="1" ht="15.95" customHeight="1">
      <c r="A112" s="1696">
        <v>0</v>
      </c>
      <c r="B112" s="4092"/>
      <c r="C112" s="2919"/>
      <c r="D112" s="2919"/>
      <c r="E112" s="2919"/>
      <c r="F112" s="2919"/>
      <c r="G112" s="2919"/>
      <c r="H112" s="2919"/>
      <c r="I112" s="2919"/>
      <c r="J112" s="2919"/>
      <c r="K112" s="2919"/>
      <c r="L112" s="2919"/>
      <c r="M112" s="2919"/>
      <c r="N112" s="2919"/>
      <c r="O112" s="2919"/>
      <c r="P112" s="2919"/>
      <c r="Q112" s="2919"/>
      <c r="R112" s="2919"/>
      <c r="S112" s="2919"/>
      <c r="T112" s="2919"/>
      <c r="U112" s="2919"/>
      <c r="V112" s="2919"/>
      <c r="W112" s="2919"/>
      <c r="X112" s="2919"/>
      <c r="Y112" s="2919"/>
      <c r="Z112" s="2919"/>
      <c r="AA112" s="2919"/>
      <c r="AB112" s="2919"/>
      <c r="AC112" s="2919"/>
      <c r="AD112" s="1602"/>
      <c r="AE112" s="2894" t="s">
        <v>976</v>
      </c>
      <c r="AF112" s="2895"/>
      <c r="AG112" s="2895"/>
      <c r="AH112" s="2893" t="s">
        <v>977</v>
      </c>
      <c r="AI112" s="2893"/>
      <c r="AJ112" s="2893"/>
      <c r="AK112" s="2893"/>
      <c r="AL112" s="1602"/>
      <c r="AM112" s="2894" t="s">
        <v>976</v>
      </c>
      <c r="AN112" s="2895"/>
      <c r="AO112" s="2895"/>
      <c r="AP112" s="2893" t="s">
        <v>977</v>
      </c>
      <c r="AQ112" s="2893"/>
      <c r="AR112" s="2893"/>
      <c r="AS112" s="2893"/>
      <c r="AT112" s="1602"/>
      <c r="AU112" s="2894" t="s">
        <v>976</v>
      </c>
      <c r="AV112" s="2895"/>
      <c r="AW112" s="2895"/>
      <c r="AX112" s="2893" t="s">
        <v>977</v>
      </c>
      <c r="AY112" s="2893"/>
      <c r="AZ112" s="2893"/>
      <c r="BA112" s="2893"/>
      <c r="BB112" s="1602"/>
      <c r="BC112" s="2894" t="s">
        <v>976</v>
      </c>
      <c r="BD112" s="2895"/>
      <c r="BE112" s="2895"/>
      <c r="BF112" s="2893" t="s">
        <v>977</v>
      </c>
      <c r="BG112" s="2893"/>
      <c r="BH112" s="2893"/>
      <c r="BI112" s="2893"/>
      <c r="BJ112" s="1602"/>
      <c r="BK112" s="2894" t="s">
        <v>976</v>
      </c>
      <c r="BL112" s="2895"/>
      <c r="BM112" s="2895"/>
      <c r="BN112" s="2893" t="s">
        <v>977</v>
      </c>
      <c r="BO112" s="2893"/>
      <c r="BP112" s="2893"/>
      <c r="BQ112" s="2893"/>
      <c r="BR112" s="1602"/>
      <c r="BS112" s="2894" t="s">
        <v>976</v>
      </c>
      <c r="BT112" s="2895"/>
      <c r="BU112" s="2895"/>
      <c r="BV112" s="2893" t="s">
        <v>977</v>
      </c>
      <c r="BW112" s="2893"/>
      <c r="BX112" s="2893"/>
      <c r="BY112" s="2893"/>
      <c r="BZ112" s="1602"/>
      <c r="CA112" s="2894" t="s">
        <v>976</v>
      </c>
      <c r="CB112" s="2895"/>
      <c r="CC112" s="2895"/>
      <c r="CD112" s="2893" t="s">
        <v>977</v>
      </c>
      <c r="CE112" s="2893"/>
      <c r="CF112" s="2893"/>
      <c r="CG112" s="2893"/>
      <c r="CH112" s="1602"/>
      <c r="CI112" s="2894" t="s">
        <v>976</v>
      </c>
      <c r="CJ112" s="2895"/>
      <c r="CK112" s="2895"/>
      <c r="CL112" s="2893" t="s">
        <v>977</v>
      </c>
      <c r="CM112" s="2893"/>
      <c r="CN112" s="2893"/>
      <c r="CO112" s="2893"/>
      <c r="CP112" s="312"/>
      <c r="CQ112" s="2895" t="s">
        <v>976</v>
      </c>
      <c r="CR112" s="2895"/>
      <c r="CS112" s="2895"/>
      <c r="CT112" s="2893" t="s">
        <v>977</v>
      </c>
      <c r="CU112" s="2893"/>
      <c r="CV112" s="2893"/>
      <c r="CW112" s="2893"/>
      <c r="CX112" s="312"/>
      <c r="CY112" s="2906"/>
      <c r="CZ112" s="2906"/>
      <c r="DA112" s="2906"/>
      <c r="DB112" s="2908"/>
      <c r="DC112" s="2908"/>
      <c r="DD112" s="2908"/>
      <c r="DE112" s="2906"/>
      <c r="DF112" s="2906"/>
      <c r="DG112" s="2906"/>
      <c r="DH112" s="2906"/>
      <c r="DI112" s="2906"/>
      <c r="DJ112" s="2929"/>
      <c r="DK112" s="2910"/>
      <c r="DL112" s="2912"/>
      <c r="DM112" s="2914"/>
      <c r="DN112" s="2916"/>
      <c r="DO112" s="4095"/>
      <c r="DP112" s="4096"/>
      <c r="DQ112" s="200">
        <v>0</v>
      </c>
      <c r="DR112" s="1711" t="s">
        <v>1008</v>
      </c>
      <c r="DS112" s="1706"/>
      <c r="DT112" s="1706"/>
      <c r="DU112" s="1705"/>
      <c r="DV112" s="200">
        <v>0</v>
      </c>
      <c r="DW112" s="1695"/>
    </row>
    <row r="113" spans="1:127" s="1697" customFormat="1" ht="26.25" customHeight="1">
      <c r="A113" s="1696">
        <v>0</v>
      </c>
      <c r="B113" s="4102" t="s">
        <v>1021</v>
      </c>
      <c r="C113" s="2876"/>
      <c r="D113" s="2876"/>
      <c r="E113" s="2876"/>
      <c r="F113" s="2876"/>
      <c r="G113" s="2876"/>
      <c r="H113" s="2876"/>
      <c r="I113" s="2876"/>
      <c r="J113" s="2876"/>
      <c r="K113" s="2876"/>
      <c r="L113" s="2876"/>
      <c r="M113" s="2876"/>
      <c r="N113" s="2876"/>
      <c r="O113" s="2876"/>
      <c r="P113" s="2876"/>
      <c r="Q113" s="2876"/>
      <c r="R113" s="2876"/>
      <c r="S113" s="2876"/>
      <c r="T113" s="2876"/>
      <c r="U113" s="2876"/>
      <c r="V113" s="2876"/>
      <c r="W113" s="2876"/>
      <c r="X113" s="2876"/>
      <c r="Y113" s="2876"/>
      <c r="Z113" s="2876"/>
      <c r="AA113" s="2876"/>
      <c r="AB113" s="2876"/>
      <c r="AC113" s="2876"/>
      <c r="AD113" s="316"/>
      <c r="AE113" s="2885">
        <f>IF(ISTEXT(CY113),0,(CY113/CY110)*CQ108)</f>
        <v>125</v>
      </c>
      <c r="AF113" s="2886"/>
      <c r="AG113" s="2886"/>
      <c r="AH113" s="2883">
        <f>IF(ISTEXT(CY113),CY113,IF(AE113=CQ108,"chaque repas",IF(AE113=0,0,CQ108/AE113)))</f>
        <v>2</v>
      </c>
      <c r="AI113" s="2883"/>
      <c r="AJ113" s="2883"/>
      <c r="AK113" s="2884"/>
      <c r="AL113" s="316"/>
      <c r="AM113" s="2885">
        <f>IF(ISTEXT(DB113),0,(DB113/CY110)*CQ108)</f>
        <v>100</v>
      </c>
      <c r="AN113" s="2886"/>
      <c r="AO113" s="2886"/>
      <c r="AP113" s="2883">
        <f>IF(ISTEXT(DB113),DB113,IF(AM113=CQ108,"chaque repas",IF(AM113=0,0,CQ108/AM113)))</f>
        <v>2.5</v>
      </c>
      <c r="AQ113" s="2883"/>
      <c r="AR113" s="2883"/>
      <c r="AS113" s="2884"/>
      <c r="AT113" s="316"/>
      <c r="AU113" s="2885">
        <f>IF(ISTEXT(DE113),0,(DE113/CY110)*CQ108)</f>
        <v>100</v>
      </c>
      <c r="AV113" s="2886"/>
      <c r="AW113" s="2886"/>
      <c r="AX113" s="2883">
        <f>IF(ISTEXT(DE113),DE113,IF(AU113=CQ108,"chaque repas",IF(AU113=0,0,CQ108/AU113)))</f>
        <v>2.5</v>
      </c>
      <c r="AY113" s="2883"/>
      <c r="AZ113" s="2883"/>
      <c r="BA113" s="2884"/>
      <c r="BB113" s="316"/>
      <c r="BC113" s="2885">
        <f>IF(ISTEXT(DH113),0,(DH113/CY110)*CQ108)</f>
        <v>125</v>
      </c>
      <c r="BD113" s="2886"/>
      <c r="BE113" s="2886"/>
      <c r="BF113" s="2883">
        <f>IF(ISTEXT(DH113),DH113,IF(BC113=CQ108,"chaque repas",IF(BC113=0,0,CQ108/BC113)))</f>
        <v>2</v>
      </c>
      <c r="BG113" s="2883"/>
      <c r="BH113" s="2883"/>
      <c r="BI113" s="2884"/>
      <c r="BJ113" s="316"/>
      <c r="BK113" s="2885">
        <f>IF(ISTEXT(DJ113),0,(DJ113/CY110)*CQ108)</f>
        <v>187.5</v>
      </c>
      <c r="BL113" s="2886"/>
      <c r="BM113" s="2886"/>
      <c r="BN113" s="2883">
        <f>IF(ISTEXT(DJ113),DJ113,IF(BK113=CQ108,"chaque repas",IF(BK113=0,0,CQ108/BK113)))</f>
        <v>1.3333333333333333</v>
      </c>
      <c r="BO113" s="2883"/>
      <c r="BP113" s="2883"/>
      <c r="BQ113" s="2884"/>
      <c r="BR113" s="316"/>
      <c r="BS113" s="2885">
        <f>IF(ISTEXT(DK113),0,(DK113/CY110)*CQ108)</f>
        <v>75</v>
      </c>
      <c r="BT113" s="2886"/>
      <c r="BU113" s="2886"/>
      <c r="BV113" s="2883">
        <f>IF(ISTEXT(DK113),DK113,IF(BS113=CQ108,"chaque repas",IF(BS113=0,0,CQ108/BS113)))</f>
        <v>3.3333333333333335</v>
      </c>
      <c r="BW113" s="2883"/>
      <c r="BX113" s="2883"/>
      <c r="BY113" s="2884"/>
      <c r="BZ113" s="316"/>
      <c r="CA113" s="2885">
        <f>IF(ISTEXT(DL113),0,(DL113/CY110)*CQ108)</f>
        <v>0</v>
      </c>
      <c r="CB113" s="2886"/>
      <c r="CC113" s="2886"/>
      <c r="CD113" s="2883" t="str">
        <f>IF(ISTEXT(DL113),DL113,IF(CA113=CQ108,"chaque repas",IF(CA113=0,0,CQ108/CA113)))</f>
        <v>libre</v>
      </c>
      <c r="CE113" s="2883"/>
      <c r="CF113" s="2883"/>
      <c r="CG113" s="2884"/>
      <c r="CH113" s="316"/>
      <c r="CI113" s="2885">
        <f>IF(ISTEXT(DM113),0,(DM113/DM110)*CQ108)</f>
        <v>71.428571428571431</v>
      </c>
      <c r="CJ113" s="2886"/>
      <c r="CK113" s="2886"/>
      <c r="CL113" s="2883">
        <f>IF(ISTEXT(DM113),DM113,IF(CI113=CQ108,"chaque repas",IF(CI113=0,0,CQ108/CI113)))</f>
        <v>3.5</v>
      </c>
      <c r="CM113" s="2883"/>
      <c r="CN113" s="2883"/>
      <c r="CO113" s="2883"/>
      <c r="CP113" s="316"/>
      <c r="CQ113" s="2886">
        <f>IF(ISTEXT(DN113),0,(DN113/DM110)*CQ108)</f>
        <v>0</v>
      </c>
      <c r="CR113" s="2886"/>
      <c r="CS113" s="2886"/>
      <c r="CT113" s="2883" t="str">
        <f>IF(ISTEXT(DN113),DN113,IF(CQ113=CQ108,"chaque repas",IF(CQ113=0,0,CQ108/CQ113)))</f>
        <v>libre</v>
      </c>
      <c r="CU113" s="2883"/>
      <c r="CV113" s="2883"/>
      <c r="CW113" s="2884"/>
      <c r="CX113" s="316"/>
      <c r="CY113" s="2808">
        <v>10</v>
      </c>
      <c r="CZ113" s="2809"/>
      <c r="DA113" s="2810"/>
      <c r="DB113" s="2808">
        <v>8</v>
      </c>
      <c r="DC113" s="2809"/>
      <c r="DD113" s="2810"/>
      <c r="DE113" s="2808">
        <v>8</v>
      </c>
      <c r="DF113" s="2809"/>
      <c r="DG113" s="2810"/>
      <c r="DH113" s="2746">
        <v>10</v>
      </c>
      <c r="DI113" s="2748"/>
      <c r="DJ113" s="1598">
        <v>15</v>
      </c>
      <c r="DK113" s="318">
        <v>6</v>
      </c>
      <c r="DL113" s="1597" t="s">
        <v>1022</v>
      </c>
      <c r="DM113" s="318">
        <v>8</v>
      </c>
      <c r="DN113" s="1597" t="s">
        <v>1022</v>
      </c>
      <c r="DO113" s="4103" t="s">
        <v>979</v>
      </c>
      <c r="DP113" s="4104"/>
      <c r="DQ113" s="200">
        <v>0</v>
      </c>
      <c r="DR113" s="1710" t="s">
        <v>1010</v>
      </c>
      <c r="DS113" s="1706"/>
      <c r="DT113" s="1706"/>
      <c r="DU113" s="1705"/>
      <c r="DV113" s="200">
        <v>0</v>
      </c>
      <c r="DW113" s="1695"/>
    </row>
    <row r="114" spans="1:127" s="1697" customFormat="1" ht="18" customHeight="1">
      <c r="A114" s="1696">
        <v>0</v>
      </c>
      <c r="B114" s="4110" t="s">
        <v>1027</v>
      </c>
      <c r="C114" s="2850"/>
      <c r="D114" s="2850"/>
      <c r="E114" s="2850"/>
      <c r="F114" s="2850"/>
      <c r="G114" s="2850"/>
      <c r="H114" s="2850"/>
      <c r="I114" s="2850"/>
      <c r="J114" s="2850"/>
      <c r="K114" s="2850"/>
      <c r="L114" s="2850"/>
      <c r="M114" s="2850"/>
      <c r="N114" s="2850"/>
      <c r="O114" s="2850"/>
      <c r="P114" s="2850"/>
      <c r="Q114" s="2850"/>
      <c r="R114" s="2850"/>
      <c r="S114" s="2850"/>
      <c r="T114" s="2850"/>
      <c r="U114" s="2850"/>
      <c r="V114" s="2850"/>
      <c r="W114" s="2850"/>
      <c r="X114" s="2850"/>
      <c r="Y114" s="2850"/>
      <c r="Z114" s="2850"/>
      <c r="AA114" s="2850"/>
      <c r="AB114" s="2850"/>
      <c r="AC114" s="2850"/>
      <c r="AD114" s="325"/>
      <c r="AE114" s="2851">
        <f>IF(ISTEXT(CY114),0,(CY114/CY110)*CQ108)</f>
        <v>0</v>
      </c>
      <c r="AF114" s="2852"/>
      <c r="AG114" s="2852"/>
      <c r="AH114" s="2853">
        <f>IF(ISTEXT(CY114),CY114,IF(AE114=CQ108,"chaque repas",IF(AE114=0,0,CQ108/AE114)))</f>
        <v>0</v>
      </c>
      <c r="AI114" s="2853"/>
      <c r="AJ114" s="2853"/>
      <c r="AK114" s="2853"/>
      <c r="AL114" s="325"/>
      <c r="AM114" s="2851">
        <f>IF(ISTEXT(DB114),0,(DB114/CY110)*CQ108)</f>
        <v>0</v>
      </c>
      <c r="AN114" s="2852"/>
      <c r="AO114" s="2852"/>
      <c r="AP114" s="2853">
        <f>IF(ISTEXT(DB114),DB114,IF(AM114=CQ108,"chaque repas",IF(AM114=0,0,CQ108/AM114)))</f>
        <v>0</v>
      </c>
      <c r="AQ114" s="2853"/>
      <c r="AR114" s="2853"/>
      <c r="AS114" s="2853"/>
      <c r="AT114" s="325"/>
      <c r="AU114" s="2851">
        <f>IF(ISTEXT(DE114),0,(DE114/CY110)*CQ108)</f>
        <v>0</v>
      </c>
      <c r="AV114" s="2852"/>
      <c r="AW114" s="2852"/>
      <c r="AX114" s="2853">
        <f>IF(ISTEXT(DE114),DE114,IF(AU114=CQ108,"chaque repas",IF(AU114=0,0,CQ108/AU114)))</f>
        <v>0</v>
      </c>
      <c r="AY114" s="2853"/>
      <c r="AZ114" s="2853"/>
      <c r="BA114" s="2853"/>
      <c r="BB114" s="325"/>
      <c r="BC114" s="2851">
        <f>IF(ISTEXT(DH114),0,(DH114/CY110)*CQ108)</f>
        <v>0</v>
      </c>
      <c r="BD114" s="2852"/>
      <c r="BE114" s="2852"/>
      <c r="BF114" s="2853">
        <f>IF(ISTEXT(DH114),DH114,IF(BC114=CQ108,"chaque repas",IF(BC114=0,0,CQ108/BC114)))</f>
        <v>0</v>
      </c>
      <c r="BG114" s="2853"/>
      <c r="BH114" s="2853"/>
      <c r="BI114" s="2853"/>
      <c r="BJ114" s="325"/>
      <c r="BK114" s="2851">
        <f>IF(ISTEXT(DJ114),0,(DJ114/CY110)*CQ108)</f>
        <v>0</v>
      </c>
      <c r="BL114" s="2852"/>
      <c r="BM114" s="2852"/>
      <c r="BN114" s="2853">
        <f>IF(ISTEXT(DJ114),DJ114,IF(BK114=CQ108,"chaque repas",IF(BK114=0,0,CQ108/BK114)))</f>
        <v>0</v>
      </c>
      <c r="BO114" s="2853"/>
      <c r="BP114" s="2853"/>
      <c r="BQ114" s="2853"/>
      <c r="BR114" s="325"/>
      <c r="BS114" s="2851">
        <f>IF(ISTEXT(DK114),0,(DK114/CY110)*CQ108)</f>
        <v>0</v>
      </c>
      <c r="BT114" s="2852"/>
      <c r="BU114" s="2852"/>
      <c r="BV114" s="2853" t="str">
        <f>IF(ISTEXT(DK114),DK114,IF(BS114=CQ108,"chaque repas",IF(BS114=0,0,CQ108/BS114)))</f>
        <v>libre</v>
      </c>
      <c r="BW114" s="2853"/>
      <c r="BX114" s="2853"/>
      <c r="BY114" s="2853"/>
      <c r="BZ114" s="325"/>
      <c r="CA114" s="2851">
        <f>IF(ISTEXT(DL114),0,(DL114/CY110)*CQ108)</f>
        <v>125</v>
      </c>
      <c r="CB114" s="2852"/>
      <c r="CC114" s="2852"/>
      <c r="CD114" s="2853">
        <f>IF(ISTEXT(DL114),DL114,IF(CA114=CQ108,"chaque repas",IF(CA114=0,0,CQ108/CA114)))</f>
        <v>2</v>
      </c>
      <c r="CE114" s="2853"/>
      <c r="CF114" s="2853"/>
      <c r="CG114" s="2853"/>
      <c r="CH114" s="325"/>
      <c r="CI114" s="2851">
        <f>IF(ISTEXT(DM114),0,(DM114/DM110)*CQ108)</f>
        <v>0</v>
      </c>
      <c r="CJ114" s="2852"/>
      <c r="CK114" s="2852"/>
      <c r="CL114" s="2853" t="str">
        <f>IF(ISTEXT(DM114),DM114,IF(CI114=CQ108,"chaque repas",IF(CI114=0,0,CQ108/CI114)))</f>
        <v>libre</v>
      </c>
      <c r="CM114" s="2853"/>
      <c r="CN114" s="2853"/>
      <c r="CO114" s="2854"/>
      <c r="CP114" s="325"/>
      <c r="CQ114" s="2852">
        <f>IF(ISTEXT(DN114),0,(DN114/DM110)*CQ108)</f>
        <v>125</v>
      </c>
      <c r="CR114" s="2852"/>
      <c r="CS114" s="2852"/>
      <c r="CT114" s="2853">
        <f>IF(ISTEXT(DN114),DN114,IF(CQ114=CQ108,"chaque repas",IF(CQ114=0,0,CQ108/CQ114)))</f>
        <v>2</v>
      </c>
      <c r="CU114" s="2853"/>
      <c r="CV114" s="2853"/>
      <c r="CW114" s="2853"/>
      <c r="CX114" s="325"/>
      <c r="CY114" s="4107"/>
      <c r="CZ114" s="4108"/>
      <c r="DA114" s="4109"/>
      <c r="DB114" s="4107"/>
      <c r="DC114" s="4108"/>
      <c r="DD114" s="4109"/>
      <c r="DE114" s="4107"/>
      <c r="DF114" s="4108"/>
      <c r="DG114" s="4109"/>
      <c r="DH114" s="4107"/>
      <c r="DI114" s="4109"/>
      <c r="DJ114" s="326"/>
      <c r="DK114" s="1595" t="s">
        <v>1022</v>
      </c>
      <c r="DL114" s="1611">
        <v>10</v>
      </c>
      <c r="DM114" s="1595" t="s">
        <v>1022</v>
      </c>
      <c r="DN114" s="1596">
        <v>14</v>
      </c>
      <c r="DO114" s="4105"/>
      <c r="DP114" s="4106"/>
      <c r="DQ114" s="200">
        <v>0</v>
      </c>
      <c r="DR114" s="1709" t="s">
        <v>1011</v>
      </c>
      <c r="DS114" s="1706"/>
      <c r="DT114" s="1706"/>
      <c r="DU114" s="1705"/>
      <c r="DV114" s="200">
        <v>0</v>
      </c>
      <c r="DW114" s="1695"/>
    </row>
    <row r="115" spans="1:127" s="1697" customFormat="1" ht="18" customHeight="1">
      <c r="A115" s="1696">
        <v>0</v>
      </c>
      <c r="B115" s="4110" t="s">
        <v>1029</v>
      </c>
      <c r="C115" s="2850"/>
      <c r="D115" s="2850"/>
      <c r="E115" s="2850"/>
      <c r="F115" s="2850"/>
      <c r="G115" s="2850"/>
      <c r="H115" s="2850"/>
      <c r="I115" s="2850"/>
      <c r="J115" s="2850"/>
      <c r="K115" s="2850"/>
      <c r="L115" s="2850"/>
      <c r="M115" s="2850"/>
      <c r="N115" s="2850"/>
      <c r="O115" s="2850"/>
      <c r="P115" s="2850"/>
      <c r="Q115" s="2850"/>
      <c r="R115" s="2850"/>
      <c r="S115" s="2850"/>
      <c r="T115" s="2850"/>
      <c r="U115" s="2850"/>
      <c r="V115" s="2850"/>
      <c r="W115" s="2850"/>
      <c r="X115" s="2850"/>
      <c r="Y115" s="2850"/>
      <c r="Z115" s="2850"/>
      <c r="AA115" s="2850"/>
      <c r="AB115" s="2850"/>
      <c r="AC115" s="2850"/>
      <c r="AD115" s="325"/>
      <c r="AE115" s="2851">
        <f>IF(ISTEXT(CY115),0,(CY115/CY110)*CQ108)</f>
        <v>0</v>
      </c>
      <c r="AF115" s="2852"/>
      <c r="AG115" s="2852"/>
      <c r="AH115" s="2853" t="str">
        <f>IF(ISTEXT(CY115),CY115,IF(AE115=CQ108,"chaque repas",IF(AE115=0,0,CQ108/AE115)))</f>
        <v>10</v>
      </c>
      <c r="AI115" s="2853"/>
      <c r="AJ115" s="2853"/>
      <c r="AK115" s="2853"/>
      <c r="AL115" s="325"/>
      <c r="AM115" s="2851">
        <f>IF(ISTEXT(DB115),0,(DB115/CY110)*CQ108)</f>
        <v>0</v>
      </c>
      <c r="AN115" s="2852"/>
      <c r="AO115" s="2852"/>
      <c r="AP115" s="2853" t="str">
        <f>IF(ISTEXT(DB115),DB115,IF(AM115=CQ108,"chaque repas",IF(AM115=0,0,CQ108/AM115)))</f>
        <v>20</v>
      </c>
      <c r="AQ115" s="2853"/>
      <c r="AR115" s="2853"/>
      <c r="AS115" s="2853"/>
      <c r="AT115" s="325"/>
      <c r="AU115" s="2851">
        <f>IF(ISTEXT(DE115),0,(DE115/CY110)*CQ108)</f>
        <v>125</v>
      </c>
      <c r="AV115" s="2852"/>
      <c r="AW115" s="2852"/>
      <c r="AX115" s="2853">
        <f>IF(ISTEXT(DE115),DE115,IF(AU115=CQ108,"chaque repas",IF(AU115=0,0,CQ108/AU115)))</f>
        <v>2</v>
      </c>
      <c r="AY115" s="2853"/>
      <c r="AZ115" s="2853"/>
      <c r="BA115" s="2853"/>
      <c r="BB115" s="325"/>
      <c r="BC115" s="2851">
        <f>IF(ISTEXT(DH115),0,(DH115/CY110)*CQ108)</f>
        <v>0</v>
      </c>
      <c r="BD115" s="2852"/>
      <c r="BE115" s="2852"/>
      <c r="BF115" s="2853" t="str">
        <f>IF(ISTEXT(DH115),DH115,IF(BC115=CQ108,"chaque repas",IF(BC115=0,0,CQ108/BC115)))</f>
        <v>10</v>
      </c>
      <c r="BG115" s="2853"/>
      <c r="BH115" s="2853"/>
      <c r="BI115" s="2853"/>
      <c r="BJ115" s="325"/>
      <c r="BK115" s="2851">
        <f>IF(ISTEXT(DJ115),0,(DJ115/CY110)*CQ108)</f>
        <v>87.5</v>
      </c>
      <c r="BL115" s="2852"/>
      <c r="BM115" s="2852"/>
      <c r="BN115" s="2853">
        <f>IF(ISTEXT(DJ115),DJ115,IF(BK115=CQ108,"chaque repas",IF(BK115=0,0,CQ108/BK115)))</f>
        <v>2.8571428571428572</v>
      </c>
      <c r="BO115" s="2853"/>
      <c r="BP115" s="2853"/>
      <c r="BQ115" s="2853"/>
      <c r="BR115" s="325"/>
      <c r="BS115" s="2851">
        <f>IF(ISTEXT(DK115),0,(DK115/CY110)*CQ108)</f>
        <v>125</v>
      </c>
      <c r="BT115" s="2852"/>
      <c r="BU115" s="2852"/>
      <c r="BV115" s="2853">
        <f>IF(ISTEXT(DK115),DK115,IF(BS115=CQ108,"chaque repas",IF(BS115=0,0,CQ108/BS115)))</f>
        <v>2</v>
      </c>
      <c r="BW115" s="2853"/>
      <c r="BX115" s="2853"/>
      <c r="BY115" s="2853"/>
      <c r="BZ115" s="325"/>
      <c r="CA115" s="2851">
        <f>IF(ISTEXT(DL115),0,(DL115/CY110)*CQ108)</f>
        <v>100</v>
      </c>
      <c r="CB115" s="2852"/>
      <c r="CC115" s="2852"/>
      <c r="CD115" s="2853">
        <f>IF(ISTEXT(DL115),DL115,IF(CA115=CQ108,"chaque repas",IF(CA115=0,0,CQ108/CA115)))</f>
        <v>2.5</v>
      </c>
      <c r="CE115" s="2853"/>
      <c r="CF115" s="2853"/>
      <c r="CG115" s="2853"/>
      <c r="CH115" s="325"/>
      <c r="CI115" s="2851">
        <f>IF(ISTEXT(DM115),0,(DM115/DM110)*CQ108)</f>
        <v>125</v>
      </c>
      <c r="CJ115" s="2852"/>
      <c r="CK115" s="2852"/>
      <c r="CL115" s="2853">
        <f>IF(ISTEXT(DM115),DM115,IF(CI115=CQ108,"chaque repas",IF(CI115=0,0,CQ108/CI115)))</f>
        <v>2</v>
      </c>
      <c r="CM115" s="2853"/>
      <c r="CN115" s="2853"/>
      <c r="CO115" s="2854"/>
      <c r="CP115" s="325"/>
      <c r="CQ115" s="2852">
        <f>IF(ISTEXT(DN115),0,(DN115/DM110)*CQ108)</f>
        <v>107.14285714285714</v>
      </c>
      <c r="CR115" s="2852"/>
      <c r="CS115" s="2852"/>
      <c r="CT115" s="2853">
        <f>IF(ISTEXT(DN115),DN115,IF(CQ115=CQ108,"chaque repas",IF(CQ115=0,0,CQ108/CQ115)))</f>
        <v>2.3333333333333335</v>
      </c>
      <c r="CU115" s="2853"/>
      <c r="CV115" s="2853"/>
      <c r="CW115" s="2853"/>
      <c r="CX115" s="325"/>
      <c r="CY115" s="2780" t="s">
        <v>323</v>
      </c>
      <c r="CZ115" s="2781"/>
      <c r="DA115" s="2782"/>
      <c r="DB115" s="2780" t="s">
        <v>276</v>
      </c>
      <c r="DC115" s="2781"/>
      <c r="DD115" s="2782"/>
      <c r="DE115" s="2706">
        <v>10</v>
      </c>
      <c r="DF115" s="2707"/>
      <c r="DG115" s="2708"/>
      <c r="DH115" s="2780" t="s">
        <v>323</v>
      </c>
      <c r="DI115" s="2782"/>
      <c r="DJ115" s="2882">
        <v>7</v>
      </c>
      <c r="DK115" s="2882">
        <v>10</v>
      </c>
      <c r="DL115" s="2882">
        <v>8</v>
      </c>
      <c r="DM115" s="2882">
        <v>14</v>
      </c>
      <c r="DN115" s="2882">
        <v>12</v>
      </c>
      <c r="DO115" s="4105"/>
      <c r="DP115" s="4106"/>
      <c r="DQ115" s="200">
        <v>0</v>
      </c>
      <c r="DR115" s="1709" t="s">
        <v>1026</v>
      </c>
      <c r="DS115" s="1706"/>
      <c r="DT115" s="1706"/>
      <c r="DU115" s="1705"/>
      <c r="DV115" s="200">
        <v>0</v>
      </c>
      <c r="DW115" s="1695"/>
    </row>
    <row r="116" spans="1:127" s="1697" customFormat="1" ht="18" customHeight="1">
      <c r="A116" s="1696">
        <v>0</v>
      </c>
      <c r="B116" s="4110" t="s">
        <v>51</v>
      </c>
      <c r="C116" s="2850"/>
      <c r="D116" s="2850"/>
      <c r="E116" s="2850"/>
      <c r="F116" s="2850"/>
      <c r="G116" s="2850"/>
      <c r="H116" s="2850"/>
      <c r="I116" s="2850"/>
      <c r="J116" s="2850"/>
      <c r="K116" s="2850"/>
      <c r="L116" s="2850"/>
      <c r="M116" s="2850"/>
      <c r="N116" s="2850"/>
      <c r="O116" s="2850"/>
      <c r="P116" s="2850"/>
      <c r="Q116" s="2850"/>
      <c r="R116" s="2850"/>
      <c r="S116" s="2850"/>
      <c r="T116" s="2850"/>
      <c r="U116" s="2850"/>
      <c r="V116" s="2850"/>
      <c r="W116" s="2850"/>
      <c r="X116" s="2850"/>
      <c r="Y116" s="2850"/>
      <c r="Z116" s="2850"/>
      <c r="AA116" s="2850"/>
      <c r="AB116" s="2850"/>
      <c r="AC116" s="2850"/>
      <c r="AD116" s="332"/>
      <c r="AE116" s="2851"/>
      <c r="AF116" s="2852"/>
      <c r="AG116" s="2852"/>
      <c r="AH116" s="2853"/>
      <c r="AI116" s="2853"/>
      <c r="AJ116" s="2853"/>
      <c r="AK116" s="2853"/>
      <c r="AL116" s="332"/>
      <c r="AM116" s="2851"/>
      <c r="AN116" s="2852"/>
      <c r="AO116" s="2852"/>
      <c r="AP116" s="2853"/>
      <c r="AQ116" s="2853"/>
      <c r="AR116" s="2853"/>
      <c r="AS116" s="2853"/>
      <c r="AT116" s="332"/>
      <c r="AU116" s="2851"/>
      <c r="AV116" s="2852"/>
      <c r="AW116" s="2852"/>
      <c r="AX116" s="2853"/>
      <c r="AY116" s="2853"/>
      <c r="AZ116" s="2853"/>
      <c r="BA116" s="2853"/>
      <c r="BB116" s="332"/>
      <c r="BC116" s="2851"/>
      <c r="BD116" s="2852"/>
      <c r="BE116" s="2852"/>
      <c r="BF116" s="2853"/>
      <c r="BG116" s="2853"/>
      <c r="BH116" s="2853"/>
      <c r="BI116" s="2853"/>
      <c r="BJ116" s="332"/>
      <c r="BK116" s="2851"/>
      <c r="BL116" s="2852"/>
      <c r="BM116" s="2852"/>
      <c r="BN116" s="2853"/>
      <c r="BO116" s="2853"/>
      <c r="BP116" s="2853"/>
      <c r="BQ116" s="2853"/>
      <c r="BR116" s="332"/>
      <c r="BS116" s="2851"/>
      <c r="BT116" s="2852"/>
      <c r="BU116" s="2852"/>
      <c r="BV116" s="2853"/>
      <c r="BW116" s="2853"/>
      <c r="BX116" s="2853"/>
      <c r="BY116" s="2853"/>
      <c r="BZ116" s="332"/>
      <c r="CA116" s="2851"/>
      <c r="CB116" s="2852"/>
      <c r="CC116" s="2852"/>
      <c r="CD116" s="2853"/>
      <c r="CE116" s="2853"/>
      <c r="CF116" s="2853"/>
      <c r="CG116" s="2853"/>
      <c r="CH116" s="332"/>
      <c r="CI116" s="2851"/>
      <c r="CJ116" s="2852"/>
      <c r="CK116" s="2852"/>
      <c r="CL116" s="2853"/>
      <c r="CM116" s="2853"/>
      <c r="CN116" s="2853"/>
      <c r="CO116" s="2854"/>
      <c r="CP116" s="332"/>
      <c r="CQ116" s="2852" t="e">
        <f>IF(ISTEXT(DN116),0,(DN116/$DM$185)*$CQ$183)</f>
        <v>#DIV/0!</v>
      </c>
      <c r="CR116" s="2852"/>
      <c r="CS116" s="2852"/>
      <c r="CT116" s="2853" t="e">
        <f>IF(ISTEXT(DN116),DN116,IF(CQ116=$CQ$183,"chaque repas",IF(CQ116=0,0,$CQ$183/CQ116)))</f>
        <v>#DIV/0!</v>
      </c>
      <c r="CU116" s="2853"/>
      <c r="CV116" s="2853"/>
      <c r="CW116" s="2853"/>
      <c r="CX116" s="332"/>
      <c r="CY116" s="2861"/>
      <c r="CZ116" s="2862"/>
      <c r="DA116" s="2863"/>
      <c r="DB116" s="2861"/>
      <c r="DC116" s="2862"/>
      <c r="DD116" s="2863"/>
      <c r="DE116" s="2709"/>
      <c r="DF116" s="2710"/>
      <c r="DG116" s="2711"/>
      <c r="DH116" s="2861"/>
      <c r="DI116" s="2863"/>
      <c r="DJ116" s="2713"/>
      <c r="DK116" s="2713"/>
      <c r="DL116" s="2713"/>
      <c r="DM116" s="2713"/>
      <c r="DN116" s="2713"/>
      <c r="DO116" s="4105"/>
      <c r="DP116" s="4106"/>
      <c r="DQ116" s="200">
        <v>0</v>
      </c>
      <c r="DR116" s="1709" t="s">
        <v>1028</v>
      </c>
      <c r="DS116" s="1706"/>
      <c r="DT116" s="1706"/>
      <c r="DU116" s="1705"/>
      <c r="DV116" s="200">
        <v>0</v>
      </c>
      <c r="DW116" s="1695"/>
    </row>
    <row r="117" spans="1:127" s="1697" customFormat="1" ht="23.25" customHeight="1">
      <c r="A117" s="1696">
        <v>0</v>
      </c>
      <c r="B117" s="4112" t="s">
        <v>1032</v>
      </c>
      <c r="C117" s="2858"/>
      <c r="D117" s="2858"/>
      <c r="E117" s="2858"/>
      <c r="F117" s="2858"/>
      <c r="G117" s="2858"/>
      <c r="H117" s="2858"/>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58"/>
      <c r="AD117" s="336"/>
      <c r="AE117" s="2826">
        <f>IF(ISTEXT(CY117),0,(CY117/CY110)*CQ108)</f>
        <v>125</v>
      </c>
      <c r="AF117" s="2827"/>
      <c r="AG117" s="2827"/>
      <c r="AH117" s="2830">
        <f>IF(ISTEXT(CY117),CY117,IF(AE117=CQ108,"chaque repas",IF(AE117=0,0,CQ108/AE117)))</f>
        <v>2</v>
      </c>
      <c r="AI117" s="2830"/>
      <c r="AJ117" s="2830"/>
      <c r="AK117" s="2830"/>
      <c r="AL117" s="336"/>
      <c r="AM117" s="2826">
        <f>IF(ISTEXT(DB117),0,(DB117/CY110)*CQ108)</f>
        <v>0</v>
      </c>
      <c r="AN117" s="2827"/>
      <c r="AO117" s="2827"/>
      <c r="AP117" s="2830" t="str">
        <f>IF(ISTEXT(DB117),DB117,IF(AM117=CQ108,"chaque repas",IF(AM117=0,0,CQ108/AM117)))</f>
        <v>20</v>
      </c>
      <c r="AQ117" s="2830"/>
      <c r="AR117" s="2830"/>
      <c r="AS117" s="2830"/>
      <c r="AT117" s="336"/>
      <c r="AU117" s="2826">
        <f>IF(ISTEXT(DE117),0,(DE117/CY110)*CQ108)</f>
        <v>125</v>
      </c>
      <c r="AV117" s="2827"/>
      <c r="AW117" s="2827"/>
      <c r="AX117" s="2830">
        <f>IF(ISTEXT(DE117),DE117,IF(AU117=CQ108,"chaque repas",IF(AU117=0,0,CQ108/AU117)))</f>
        <v>2</v>
      </c>
      <c r="AY117" s="2830"/>
      <c r="AZ117" s="2830"/>
      <c r="BA117" s="2830"/>
      <c r="BB117" s="336"/>
      <c r="BC117" s="2826">
        <f>IF(ISTEXT(DH117),0,(DH117/CY110)*CQ108)</f>
        <v>0</v>
      </c>
      <c r="BD117" s="2827"/>
      <c r="BE117" s="2827"/>
      <c r="BF117" s="2830" t="str">
        <f>IF(ISTEXT(DH117),DH117,IF(BC117=CQ108,"chaque repas",IF(BC117=0,0,CQ108/BC117)))</f>
        <v>10</v>
      </c>
      <c r="BG117" s="2830"/>
      <c r="BH117" s="2830"/>
      <c r="BI117" s="2830"/>
      <c r="BJ117" s="336"/>
      <c r="BK117" s="2826">
        <f>IF(ISTEXT(DJ117),0,(DJ117/CY110)*CQ108)</f>
        <v>87.5</v>
      </c>
      <c r="BL117" s="2827"/>
      <c r="BM117" s="2827"/>
      <c r="BN117" s="2830">
        <f>IF(ISTEXT(DJ117),DJ117,IF(BK117=CQ108,"chaque repas",IF(BK117=0,0,CQ108/BK117)))</f>
        <v>2.8571428571428572</v>
      </c>
      <c r="BO117" s="2830"/>
      <c r="BP117" s="2830"/>
      <c r="BQ117" s="2830"/>
      <c r="BR117" s="336"/>
      <c r="BS117" s="2826">
        <f>IF(ISTEXT(DK117),0,(DK117/CY110)*CQ108)</f>
        <v>62.5</v>
      </c>
      <c r="BT117" s="2827"/>
      <c r="BU117" s="2827"/>
      <c r="BV117" s="2830">
        <f>IF(ISTEXT(DK117),DK117,IF(BS117=CQ108,"chaque repas",IF(BS117=0,0,CQ108/BS117)))</f>
        <v>4</v>
      </c>
      <c r="BW117" s="2830"/>
      <c r="BX117" s="2830"/>
      <c r="BY117" s="2830"/>
      <c r="BZ117" s="336"/>
      <c r="CA117" s="2826">
        <f>IF(ISTEXT(DL117),0,(DL117/CY110)*CQ108)</f>
        <v>62.5</v>
      </c>
      <c r="CB117" s="2827"/>
      <c r="CC117" s="2827"/>
      <c r="CD117" s="2830">
        <f>IF(ISTEXT(DL117),DL117,IF(CA117=CQ108,"chaque repas",IF(CA117=0,0,CQ108/CA117)))</f>
        <v>4</v>
      </c>
      <c r="CE117" s="2830"/>
      <c r="CF117" s="2830"/>
      <c r="CG117" s="2830"/>
      <c r="CH117" s="336"/>
      <c r="CI117" s="2826">
        <f>IF(ISTEXT(DM117),0,(DM117/DM110)*CQ108)</f>
        <v>62.5</v>
      </c>
      <c r="CJ117" s="2827"/>
      <c r="CK117" s="2827"/>
      <c r="CL117" s="2830">
        <f>IF(ISTEXT(DM117),DM117,IF(CI117=CQ108,"chaque repas",IF(CI117=0,0,CQ108/CI117)))</f>
        <v>4</v>
      </c>
      <c r="CM117" s="2830"/>
      <c r="CN117" s="2830"/>
      <c r="CO117" s="2830"/>
      <c r="CP117" s="336"/>
      <c r="CQ117" s="2827">
        <f>IF(ISTEXT(DN117),0,(DN117/DM110)*CQ108)</f>
        <v>62.5</v>
      </c>
      <c r="CR117" s="2827"/>
      <c r="CS117" s="2827"/>
      <c r="CT117" s="2830">
        <f>IF(ISTEXT(DN117),DN117,IF(CQ117=CQ108,"chaque repas",IF(CQ117=0,0,CQ108/CQ117)))</f>
        <v>4</v>
      </c>
      <c r="CU117" s="2830"/>
      <c r="CV117" s="2830"/>
      <c r="CW117" s="2830"/>
      <c r="CX117" s="336"/>
      <c r="CY117" s="2832">
        <v>10</v>
      </c>
      <c r="CZ117" s="2833"/>
      <c r="DA117" s="2834"/>
      <c r="DB117" s="2832" t="s">
        <v>276</v>
      </c>
      <c r="DC117" s="2833"/>
      <c r="DD117" s="2834"/>
      <c r="DE117" s="2695">
        <v>10</v>
      </c>
      <c r="DF117" s="2696"/>
      <c r="DG117" s="2697"/>
      <c r="DH117" s="2832" t="s">
        <v>323</v>
      </c>
      <c r="DI117" s="2834"/>
      <c r="DJ117" s="2712">
        <v>7</v>
      </c>
      <c r="DK117" s="2712">
        <v>5</v>
      </c>
      <c r="DL117" s="2712">
        <v>5</v>
      </c>
      <c r="DM117" s="2712">
        <v>7</v>
      </c>
      <c r="DN117" s="2712">
        <v>7</v>
      </c>
      <c r="DO117" s="4114" t="s">
        <v>1033</v>
      </c>
      <c r="DP117" s="4115"/>
      <c r="DQ117" s="200">
        <v>0</v>
      </c>
      <c r="DR117" s="330">
        <v>3.5</v>
      </c>
      <c r="DS117" s="1708" t="s">
        <v>1030</v>
      </c>
      <c r="DT117" s="1706"/>
      <c r="DU117" s="1705"/>
      <c r="DV117" s="200">
        <v>0</v>
      </c>
      <c r="DW117" s="1695"/>
    </row>
    <row r="118" spans="1:127" s="1697" customFormat="1" ht="18" customHeight="1">
      <c r="A118" s="1696">
        <v>0</v>
      </c>
      <c r="B118" s="4111" t="s">
        <v>56</v>
      </c>
      <c r="C118" s="2860"/>
      <c r="D118" s="2860"/>
      <c r="E118" s="2860"/>
      <c r="F118" s="2860"/>
      <c r="G118" s="2860"/>
      <c r="H118" s="2860"/>
      <c r="I118" s="2860"/>
      <c r="J118" s="2860"/>
      <c r="K118" s="2860"/>
      <c r="L118" s="2860"/>
      <c r="M118" s="2860"/>
      <c r="N118" s="2860"/>
      <c r="O118" s="2860"/>
      <c r="P118" s="2860"/>
      <c r="Q118" s="2860"/>
      <c r="R118" s="2860"/>
      <c r="S118" s="2860"/>
      <c r="T118" s="2860"/>
      <c r="U118" s="2860"/>
      <c r="V118" s="2860"/>
      <c r="W118" s="2860"/>
      <c r="X118" s="2860"/>
      <c r="Y118" s="2860"/>
      <c r="Z118" s="2860"/>
      <c r="AA118" s="2860"/>
      <c r="AB118" s="2860"/>
      <c r="AC118" s="2860"/>
      <c r="AD118" s="332"/>
      <c r="AE118" s="2828"/>
      <c r="AF118" s="2829"/>
      <c r="AG118" s="2829"/>
      <c r="AH118" s="2831"/>
      <c r="AI118" s="2831"/>
      <c r="AJ118" s="2831"/>
      <c r="AK118" s="2831"/>
      <c r="AL118" s="332"/>
      <c r="AM118" s="2828"/>
      <c r="AN118" s="2829"/>
      <c r="AO118" s="2829"/>
      <c r="AP118" s="2831"/>
      <c r="AQ118" s="2831"/>
      <c r="AR118" s="2831"/>
      <c r="AS118" s="2831"/>
      <c r="AT118" s="332"/>
      <c r="AU118" s="2828"/>
      <c r="AV118" s="2829"/>
      <c r="AW118" s="2829"/>
      <c r="AX118" s="2831"/>
      <c r="AY118" s="2831"/>
      <c r="AZ118" s="2831"/>
      <c r="BA118" s="2831"/>
      <c r="BB118" s="332"/>
      <c r="BC118" s="2828"/>
      <c r="BD118" s="2829"/>
      <c r="BE118" s="2829"/>
      <c r="BF118" s="2831"/>
      <c r="BG118" s="2831"/>
      <c r="BH118" s="2831"/>
      <c r="BI118" s="2831"/>
      <c r="BJ118" s="332"/>
      <c r="BK118" s="2828"/>
      <c r="BL118" s="2829"/>
      <c r="BM118" s="2829"/>
      <c r="BN118" s="2831"/>
      <c r="BO118" s="2831"/>
      <c r="BP118" s="2831"/>
      <c r="BQ118" s="2831"/>
      <c r="BR118" s="332"/>
      <c r="BS118" s="2828"/>
      <c r="BT118" s="2829"/>
      <c r="BU118" s="2829"/>
      <c r="BV118" s="2831"/>
      <c r="BW118" s="2831"/>
      <c r="BX118" s="2831"/>
      <c r="BY118" s="2831"/>
      <c r="BZ118" s="332"/>
      <c r="CA118" s="2828"/>
      <c r="CB118" s="2829"/>
      <c r="CC118" s="2829"/>
      <c r="CD118" s="2831"/>
      <c r="CE118" s="2831"/>
      <c r="CF118" s="2831"/>
      <c r="CG118" s="2831"/>
      <c r="CH118" s="332"/>
      <c r="CI118" s="2828"/>
      <c r="CJ118" s="2829"/>
      <c r="CK118" s="2829"/>
      <c r="CL118" s="2831"/>
      <c r="CM118" s="2831"/>
      <c r="CN118" s="2831"/>
      <c r="CO118" s="2831"/>
      <c r="CP118" s="332"/>
      <c r="CQ118" s="2829"/>
      <c r="CR118" s="2829"/>
      <c r="CS118" s="2829"/>
      <c r="CT118" s="2831"/>
      <c r="CU118" s="2831"/>
      <c r="CV118" s="2831"/>
      <c r="CW118" s="2831"/>
      <c r="CX118" s="332"/>
      <c r="CY118" s="2835"/>
      <c r="CZ118" s="2836"/>
      <c r="DA118" s="2837"/>
      <c r="DB118" s="2835"/>
      <c r="DC118" s="2836"/>
      <c r="DD118" s="2837"/>
      <c r="DE118" s="2838"/>
      <c r="DF118" s="2839"/>
      <c r="DG118" s="2840"/>
      <c r="DH118" s="4113"/>
      <c r="DI118" s="2842"/>
      <c r="DJ118" s="2713"/>
      <c r="DK118" s="2713"/>
      <c r="DL118" s="2713"/>
      <c r="DM118" s="2713"/>
      <c r="DN118" s="2713"/>
      <c r="DO118" s="4116"/>
      <c r="DP118" s="4117"/>
      <c r="DQ118" s="200">
        <v>0</v>
      </c>
      <c r="DR118" s="1707" t="s">
        <v>986</v>
      </c>
      <c r="DS118" s="1706"/>
      <c r="DT118" s="1706"/>
      <c r="DU118" s="1705"/>
      <c r="DV118" s="200">
        <v>0</v>
      </c>
      <c r="DW118" s="1695"/>
    </row>
    <row r="119" spans="1:127" s="1697" customFormat="1" ht="18" customHeight="1">
      <c r="A119" s="1696">
        <v>0</v>
      </c>
      <c r="B119" s="1704"/>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4"/>
      <c r="AE119" s="2620" t="s">
        <v>301</v>
      </c>
      <c r="AF119" s="2620"/>
      <c r="AG119" s="2620"/>
      <c r="AH119" s="2620"/>
      <c r="AI119" s="2620"/>
      <c r="AJ119" s="2620"/>
      <c r="AK119" s="2620"/>
      <c r="AL119" s="354"/>
      <c r="AM119" s="2620" t="s">
        <v>302</v>
      </c>
      <c r="AN119" s="2620"/>
      <c r="AO119" s="2620"/>
      <c r="AP119" s="2620"/>
      <c r="AQ119" s="2620"/>
      <c r="AR119" s="2620"/>
      <c r="AS119" s="2620"/>
      <c r="AT119" s="354"/>
      <c r="AU119" s="2620" t="s">
        <v>303</v>
      </c>
      <c r="AV119" s="2620"/>
      <c r="AW119" s="2620"/>
      <c r="AX119" s="2620"/>
      <c r="AY119" s="2620"/>
      <c r="AZ119" s="2620"/>
      <c r="BA119" s="2620"/>
      <c r="BB119" s="354"/>
      <c r="BC119" s="2620" t="s">
        <v>304</v>
      </c>
      <c r="BD119" s="2620"/>
      <c r="BE119" s="2620"/>
      <c r="BF119" s="2620"/>
      <c r="BG119" s="2620"/>
      <c r="BH119" s="2620"/>
      <c r="BI119" s="2620"/>
      <c r="BJ119" s="354"/>
      <c r="BK119" s="2620" t="s">
        <v>305</v>
      </c>
      <c r="BL119" s="2620"/>
      <c r="BM119" s="2620"/>
      <c r="BN119" s="2620"/>
      <c r="BO119" s="2620"/>
      <c r="BP119" s="2620"/>
      <c r="BQ119" s="2620"/>
      <c r="BR119" s="354"/>
      <c r="BS119" s="2620" t="s">
        <v>1019</v>
      </c>
      <c r="BT119" s="2620"/>
      <c r="BU119" s="2620"/>
      <c r="BV119" s="2620"/>
      <c r="BW119" s="2620"/>
      <c r="BX119" s="2620"/>
      <c r="BY119" s="2620"/>
      <c r="BZ119" s="354"/>
      <c r="CA119" s="2620" t="s">
        <v>1020</v>
      </c>
      <c r="CB119" s="2620"/>
      <c r="CC119" s="2620"/>
      <c r="CD119" s="2620"/>
      <c r="CE119" s="2620"/>
      <c r="CF119" s="2620"/>
      <c r="CG119" s="2620"/>
      <c r="CH119" s="354"/>
      <c r="CI119" s="2621" t="s">
        <v>1019</v>
      </c>
      <c r="CJ119" s="2622"/>
      <c r="CK119" s="2622"/>
      <c r="CL119" s="2622"/>
      <c r="CM119" s="2622"/>
      <c r="CN119" s="2622"/>
      <c r="CO119" s="2622"/>
      <c r="CP119" s="354"/>
      <c r="CQ119" s="2622" t="s">
        <v>1020</v>
      </c>
      <c r="CR119" s="2622"/>
      <c r="CS119" s="2622"/>
      <c r="CT119" s="2622"/>
      <c r="CU119" s="2622"/>
      <c r="CV119" s="2622"/>
      <c r="CW119" s="2622"/>
      <c r="CX119" s="354"/>
      <c r="CY119" s="2623" t="s">
        <v>301</v>
      </c>
      <c r="CZ119" s="2623"/>
      <c r="DA119" s="2623"/>
      <c r="DB119" s="2624" t="s">
        <v>302</v>
      </c>
      <c r="DC119" s="2624"/>
      <c r="DD119" s="2624"/>
      <c r="DE119" s="2623" t="s">
        <v>303</v>
      </c>
      <c r="DF119" s="2623"/>
      <c r="DG119" s="2623"/>
      <c r="DH119" s="2623" t="s">
        <v>304</v>
      </c>
      <c r="DI119" s="2623"/>
      <c r="DJ119" s="1603" t="s">
        <v>305</v>
      </c>
      <c r="DK119" s="358" t="s">
        <v>1019</v>
      </c>
      <c r="DL119" s="1594" t="s">
        <v>1020</v>
      </c>
      <c r="DM119" s="609" t="s">
        <v>1019</v>
      </c>
      <c r="DN119" s="1599" t="s">
        <v>1020</v>
      </c>
      <c r="DO119" s="1703"/>
      <c r="DP119" s="1702"/>
      <c r="DQ119" s="200">
        <v>0</v>
      </c>
      <c r="DR119" s="1701" t="s">
        <v>987</v>
      </c>
      <c r="DS119" s="1700"/>
      <c r="DT119" s="1700"/>
      <c r="DU119" s="1699"/>
      <c r="DV119" s="200">
        <v>0</v>
      </c>
      <c r="DW119" s="1695"/>
    </row>
    <row r="120" spans="1:127" s="1697" customFormat="1" ht="18" customHeight="1">
      <c r="A120" s="1696">
        <v>0</v>
      </c>
      <c r="B120" s="1698" t="s">
        <v>1005</v>
      </c>
      <c r="C120" s="364"/>
      <c r="D120" s="364"/>
      <c r="E120" s="364"/>
      <c r="F120" s="364"/>
      <c r="G120" s="364"/>
      <c r="H120" s="364"/>
      <c r="I120" s="364"/>
      <c r="J120" s="364"/>
      <c r="K120" s="364"/>
      <c r="L120" s="364"/>
      <c r="M120" s="364"/>
      <c r="N120" s="364"/>
      <c r="O120" s="364"/>
      <c r="P120" s="364"/>
      <c r="Q120" s="364"/>
      <c r="R120" s="364"/>
      <c r="S120" s="364"/>
      <c r="T120" s="364"/>
      <c r="U120" s="364"/>
      <c r="V120" s="364"/>
      <c r="W120" s="364"/>
      <c r="X120" s="364"/>
      <c r="Y120" s="364"/>
      <c r="Z120" s="364"/>
      <c r="AA120" s="364"/>
      <c r="AB120" s="364"/>
      <c r="AC120" s="364"/>
      <c r="AD120" s="610"/>
      <c r="AE120" s="1609"/>
      <c r="AF120" s="1609"/>
      <c r="AG120" s="1609"/>
      <c r="AH120" s="1609"/>
      <c r="AI120" s="1609"/>
      <c r="AJ120" s="1609"/>
      <c r="AK120" s="1609"/>
      <c r="AL120" s="610"/>
      <c r="AM120" s="1609"/>
      <c r="AN120" s="1609"/>
      <c r="AO120" s="1609"/>
      <c r="AP120" s="1609"/>
      <c r="AQ120" s="1609"/>
      <c r="AR120" s="1609"/>
      <c r="AS120" s="1609"/>
      <c r="AT120" s="610"/>
      <c r="AU120" s="1609"/>
      <c r="AV120" s="1609"/>
      <c r="AW120" s="1609"/>
      <c r="AX120" s="1609"/>
      <c r="AY120" s="1609"/>
      <c r="AZ120" s="1609"/>
      <c r="BA120" s="1609"/>
      <c r="BB120" s="610"/>
      <c r="BC120" s="1609"/>
      <c r="BD120" s="1609"/>
      <c r="BE120" s="1609"/>
      <c r="BF120" s="1609"/>
      <c r="BG120" s="1609"/>
      <c r="BH120" s="1609"/>
      <c r="BI120" s="1609"/>
      <c r="BJ120" s="610"/>
      <c r="BK120" s="1609"/>
      <c r="BL120" s="1609"/>
      <c r="BM120" s="1609"/>
      <c r="BN120" s="1609"/>
      <c r="BO120" s="1609"/>
      <c r="BP120" s="1609"/>
      <c r="BQ120" s="382"/>
      <c r="BR120" s="354"/>
      <c r="BS120" s="4128" t="s">
        <v>1050</v>
      </c>
      <c r="BT120" s="2654"/>
      <c r="BU120" s="2654"/>
      <c r="BV120" s="2654"/>
      <c r="BW120" s="2654"/>
      <c r="BX120" s="2654"/>
      <c r="BY120" s="2655"/>
      <c r="BZ120" s="354"/>
      <c r="CA120" s="4129" t="s">
        <v>1051</v>
      </c>
      <c r="CB120" s="2660"/>
      <c r="CC120" s="2660"/>
      <c r="CD120" s="2660"/>
      <c r="CE120" s="2660"/>
      <c r="CF120" s="2660"/>
      <c r="CG120" s="2660"/>
      <c r="CH120" s="354"/>
      <c r="CI120" s="2663" t="s">
        <v>1050</v>
      </c>
      <c r="CJ120" s="2664"/>
      <c r="CK120" s="2664"/>
      <c r="CL120" s="2664"/>
      <c r="CM120" s="2664"/>
      <c r="CN120" s="2664"/>
      <c r="CO120" s="2664"/>
      <c r="CP120" s="354"/>
      <c r="CQ120" s="2664" t="s">
        <v>1051</v>
      </c>
      <c r="CR120" s="2664"/>
      <c r="CS120" s="2664"/>
      <c r="CT120" s="2664"/>
      <c r="CU120" s="2664"/>
      <c r="CV120" s="2664"/>
      <c r="CW120" s="2664"/>
      <c r="CX120" s="354"/>
      <c r="CY120" s="1609"/>
      <c r="CZ120" s="1609"/>
      <c r="DA120" s="1609"/>
      <c r="DB120" s="1609"/>
      <c r="DC120" s="1609"/>
      <c r="DD120" s="1609"/>
      <c r="DE120" s="1609"/>
      <c r="DF120" s="1609"/>
      <c r="DG120" s="1609"/>
      <c r="DH120" s="1609"/>
      <c r="DI120" s="1609"/>
      <c r="DJ120" s="1610"/>
      <c r="DK120" s="2667" t="s">
        <v>1052</v>
      </c>
      <c r="DL120" s="2643" t="s">
        <v>1053</v>
      </c>
      <c r="DM120" s="2645" t="s">
        <v>1054</v>
      </c>
      <c r="DN120" s="2647" t="s">
        <v>1055</v>
      </c>
      <c r="DO120" s="4118"/>
      <c r="DP120" s="4119"/>
      <c r="DQ120" s="200">
        <v>0</v>
      </c>
      <c r="DR120" s="200">
        <v>0</v>
      </c>
      <c r="DS120" s="200">
        <v>0</v>
      </c>
      <c r="DT120" s="200">
        <v>0</v>
      </c>
      <c r="DU120" s="200">
        <v>0</v>
      </c>
      <c r="DV120" s="200">
        <v>0</v>
      </c>
      <c r="DW120" s="1695"/>
    </row>
    <row r="121" spans="1:127" s="1697" customFormat="1" ht="18" customHeight="1">
      <c r="A121" s="1696">
        <v>0</v>
      </c>
      <c r="B121" s="1698" t="s">
        <v>295</v>
      </c>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364"/>
      <c r="AC121" s="364"/>
      <c r="AD121" s="610"/>
      <c r="AE121" s="1609"/>
      <c r="AF121" s="1609"/>
      <c r="AG121" s="1609"/>
      <c r="AH121" s="1609"/>
      <c r="AI121" s="1609"/>
      <c r="AJ121" s="1609"/>
      <c r="AK121" s="1609"/>
      <c r="AL121" s="610"/>
      <c r="AM121" s="1609"/>
      <c r="AN121" s="1609"/>
      <c r="AO121" s="1609"/>
      <c r="AP121" s="1609"/>
      <c r="AQ121" s="1609"/>
      <c r="AR121" s="1609"/>
      <c r="AS121" s="1609"/>
      <c r="AT121" s="610"/>
      <c r="AU121" s="1609"/>
      <c r="AV121" s="1609"/>
      <c r="AW121" s="1609"/>
      <c r="AX121" s="1609"/>
      <c r="AY121" s="1609"/>
      <c r="AZ121" s="1609"/>
      <c r="BA121" s="1609"/>
      <c r="BB121" s="610"/>
      <c r="BC121" s="1609"/>
      <c r="BD121" s="1609"/>
      <c r="BE121" s="1609"/>
      <c r="BF121" s="1609"/>
      <c r="BG121" s="1609"/>
      <c r="BH121" s="1609"/>
      <c r="BI121" s="1609"/>
      <c r="BJ121" s="610"/>
      <c r="BK121" s="1609"/>
      <c r="BL121" s="1609"/>
      <c r="BM121" s="1609"/>
      <c r="BN121" s="1609"/>
      <c r="BO121" s="1609"/>
      <c r="BP121" s="1609"/>
      <c r="BQ121" s="382"/>
      <c r="BR121" s="354"/>
      <c r="BS121" s="4128"/>
      <c r="BT121" s="2654"/>
      <c r="BU121" s="2654"/>
      <c r="BV121" s="2654"/>
      <c r="BW121" s="2654"/>
      <c r="BX121" s="2654"/>
      <c r="BY121" s="2655"/>
      <c r="BZ121" s="354"/>
      <c r="CA121" s="4129"/>
      <c r="CB121" s="2660"/>
      <c r="CC121" s="2660"/>
      <c r="CD121" s="2660"/>
      <c r="CE121" s="2660"/>
      <c r="CF121" s="2660"/>
      <c r="CG121" s="2660"/>
      <c r="CH121" s="354"/>
      <c r="CI121" s="2663"/>
      <c r="CJ121" s="2664"/>
      <c r="CK121" s="2664"/>
      <c r="CL121" s="2664"/>
      <c r="CM121" s="2664"/>
      <c r="CN121" s="2664"/>
      <c r="CO121" s="2664"/>
      <c r="CP121" s="354"/>
      <c r="CQ121" s="2664"/>
      <c r="CR121" s="2664"/>
      <c r="CS121" s="2664"/>
      <c r="CT121" s="2664"/>
      <c r="CU121" s="2664"/>
      <c r="CV121" s="2664"/>
      <c r="CW121" s="2664"/>
      <c r="CX121" s="354"/>
      <c r="CY121" s="1609"/>
      <c r="CZ121" s="1609"/>
      <c r="DA121" s="1609"/>
      <c r="DB121" s="1609"/>
      <c r="DC121" s="1609"/>
      <c r="DD121" s="1609"/>
      <c r="DE121" s="1609"/>
      <c r="DF121" s="1609"/>
      <c r="DG121" s="1609"/>
      <c r="DH121" s="1609"/>
      <c r="DI121" s="1609"/>
      <c r="DJ121" s="1610"/>
      <c r="DK121" s="2667"/>
      <c r="DL121" s="2643"/>
      <c r="DM121" s="2645"/>
      <c r="DN121" s="2647"/>
      <c r="DO121" s="4118"/>
      <c r="DP121" s="4119"/>
      <c r="DQ121" s="200">
        <v>0</v>
      </c>
      <c r="DR121" s="200">
        <v>0</v>
      </c>
      <c r="DS121" s="200">
        <v>0</v>
      </c>
      <c r="DT121" s="200">
        <v>0</v>
      </c>
      <c r="DU121" s="200">
        <v>0</v>
      </c>
      <c r="DV121" s="200">
        <v>0</v>
      </c>
      <c r="DW121" s="1695"/>
    </row>
    <row r="122" spans="1:127" s="1697" customFormat="1" ht="18" customHeight="1">
      <c r="A122" s="1696">
        <v>0</v>
      </c>
      <c r="B122" s="1698" t="s">
        <v>296</v>
      </c>
      <c r="C122" s="364"/>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364"/>
      <c r="Z122" s="364"/>
      <c r="AA122" s="364"/>
      <c r="AB122" s="364"/>
      <c r="AC122" s="364"/>
      <c r="AD122" s="610"/>
      <c r="AE122" s="1609"/>
      <c r="AF122" s="1609"/>
      <c r="AG122" s="1609"/>
      <c r="AH122" s="1609"/>
      <c r="AI122" s="1609"/>
      <c r="AJ122" s="1609"/>
      <c r="AK122" s="1609"/>
      <c r="AL122" s="610"/>
      <c r="AM122" s="1609"/>
      <c r="AN122" s="1609"/>
      <c r="AO122" s="1609"/>
      <c r="AP122" s="1609"/>
      <c r="AQ122" s="1609"/>
      <c r="AR122" s="1609"/>
      <c r="AS122" s="1609"/>
      <c r="AT122" s="610"/>
      <c r="AU122" s="1609"/>
      <c r="AV122" s="1609"/>
      <c r="AW122" s="1609"/>
      <c r="AX122" s="1609"/>
      <c r="AY122" s="1609"/>
      <c r="AZ122" s="1609"/>
      <c r="BA122" s="1609"/>
      <c r="BB122" s="610"/>
      <c r="BC122" s="1609"/>
      <c r="BD122" s="1609"/>
      <c r="BE122" s="1609"/>
      <c r="BF122" s="1609"/>
      <c r="BG122" s="1609"/>
      <c r="BH122" s="1609"/>
      <c r="BI122" s="1609"/>
      <c r="BJ122" s="610"/>
      <c r="BK122" s="1609"/>
      <c r="BL122" s="1609"/>
      <c r="BM122" s="1609"/>
      <c r="BN122" s="1609"/>
      <c r="BO122" s="1609"/>
      <c r="BP122" s="1609"/>
      <c r="BQ122" s="382"/>
      <c r="BR122" s="354"/>
      <c r="BS122" s="4128"/>
      <c r="BT122" s="2654"/>
      <c r="BU122" s="2654"/>
      <c r="BV122" s="2654"/>
      <c r="BW122" s="2654"/>
      <c r="BX122" s="2654"/>
      <c r="BY122" s="2655"/>
      <c r="BZ122" s="354"/>
      <c r="CA122" s="4129"/>
      <c r="CB122" s="2660"/>
      <c r="CC122" s="2660"/>
      <c r="CD122" s="2660"/>
      <c r="CE122" s="2660"/>
      <c r="CF122" s="2660"/>
      <c r="CG122" s="2660"/>
      <c r="CH122" s="354"/>
      <c r="CI122" s="2663"/>
      <c r="CJ122" s="2664"/>
      <c r="CK122" s="2664"/>
      <c r="CL122" s="2664"/>
      <c r="CM122" s="2664"/>
      <c r="CN122" s="2664"/>
      <c r="CO122" s="2664"/>
      <c r="CP122" s="354"/>
      <c r="CQ122" s="2664"/>
      <c r="CR122" s="2664"/>
      <c r="CS122" s="2664"/>
      <c r="CT122" s="2664"/>
      <c r="CU122" s="2664"/>
      <c r="CV122" s="2664"/>
      <c r="CW122" s="2664"/>
      <c r="CX122" s="354"/>
      <c r="CY122" s="1609"/>
      <c r="CZ122" s="1609"/>
      <c r="DA122" s="1609"/>
      <c r="DB122" s="1609"/>
      <c r="DC122" s="1609"/>
      <c r="DD122" s="1609"/>
      <c r="DE122" s="1609"/>
      <c r="DF122" s="1609"/>
      <c r="DG122" s="1609"/>
      <c r="DH122" s="1609"/>
      <c r="DI122" s="1609"/>
      <c r="DJ122" s="1610"/>
      <c r="DK122" s="2667"/>
      <c r="DL122" s="2643"/>
      <c r="DM122" s="2645"/>
      <c r="DN122" s="2647"/>
      <c r="DO122" s="4118"/>
      <c r="DP122" s="4119"/>
      <c r="DQ122" s="200">
        <v>0</v>
      </c>
      <c r="DR122" s="200">
        <v>0</v>
      </c>
      <c r="DS122" s="200">
        <v>0</v>
      </c>
      <c r="DT122" s="200">
        <v>0</v>
      </c>
      <c r="DU122" s="200">
        <v>0</v>
      </c>
      <c r="DV122" s="200">
        <v>0</v>
      </c>
      <c r="DW122" s="1695"/>
    </row>
    <row r="123" spans="1:127" s="1697" customFormat="1" ht="18" customHeight="1">
      <c r="A123" s="1696">
        <v>0</v>
      </c>
      <c r="B123" s="1698" t="s">
        <v>297</v>
      </c>
      <c r="C123" s="364"/>
      <c r="D123" s="364"/>
      <c r="E123" s="364"/>
      <c r="F123" s="364"/>
      <c r="G123" s="364"/>
      <c r="H123" s="364"/>
      <c r="I123" s="364"/>
      <c r="J123" s="364"/>
      <c r="K123" s="364"/>
      <c r="L123" s="364"/>
      <c r="M123" s="364"/>
      <c r="N123" s="364"/>
      <c r="O123" s="364"/>
      <c r="P123" s="364"/>
      <c r="Q123" s="364"/>
      <c r="R123" s="364"/>
      <c r="S123" s="364"/>
      <c r="T123" s="364"/>
      <c r="U123" s="364"/>
      <c r="V123" s="364"/>
      <c r="W123" s="364"/>
      <c r="X123" s="364"/>
      <c r="Y123" s="364"/>
      <c r="Z123" s="364"/>
      <c r="AA123" s="364"/>
      <c r="AB123" s="364"/>
      <c r="AC123" s="364"/>
      <c r="AD123" s="610"/>
      <c r="AE123" s="1609"/>
      <c r="AF123" s="1609"/>
      <c r="AG123" s="1609"/>
      <c r="AH123" s="1609"/>
      <c r="AI123" s="1609"/>
      <c r="AJ123" s="1609"/>
      <c r="AK123" s="1609"/>
      <c r="AL123" s="610"/>
      <c r="AM123" s="1609"/>
      <c r="AN123" s="1609"/>
      <c r="AO123" s="1609"/>
      <c r="AP123" s="1609"/>
      <c r="AQ123" s="1609"/>
      <c r="AR123" s="1609"/>
      <c r="AS123" s="1609"/>
      <c r="AT123" s="610"/>
      <c r="AU123" s="1609"/>
      <c r="AV123" s="1609"/>
      <c r="AW123" s="1609"/>
      <c r="AX123" s="1609"/>
      <c r="AY123" s="1609"/>
      <c r="AZ123" s="1609"/>
      <c r="BA123" s="1609"/>
      <c r="BB123" s="610"/>
      <c r="BC123" s="1609"/>
      <c r="BD123" s="1609"/>
      <c r="BE123" s="1609"/>
      <c r="BF123" s="1609"/>
      <c r="BG123" s="1609"/>
      <c r="BH123" s="1609"/>
      <c r="BI123" s="1609"/>
      <c r="BJ123" s="610"/>
      <c r="BK123" s="1609"/>
      <c r="BL123" s="1609"/>
      <c r="BM123" s="1609"/>
      <c r="BN123" s="1609"/>
      <c r="BO123" s="1609"/>
      <c r="BP123" s="1609"/>
      <c r="BQ123" s="382"/>
      <c r="BR123" s="354"/>
      <c r="BS123" s="4128"/>
      <c r="BT123" s="2654"/>
      <c r="BU123" s="2654"/>
      <c r="BV123" s="2654"/>
      <c r="BW123" s="2654"/>
      <c r="BX123" s="2654"/>
      <c r="BY123" s="2655"/>
      <c r="BZ123" s="354"/>
      <c r="CA123" s="4129"/>
      <c r="CB123" s="2660"/>
      <c r="CC123" s="2660"/>
      <c r="CD123" s="2660"/>
      <c r="CE123" s="2660"/>
      <c r="CF123" s="2660"/>
      <c r="CG123" s="2660"/>
      <c r="CH123" s="354"/>
      <c r="CI123" s="2663"/>
      <c r="CJ123" s="2664"/>
      <c r="CK123" s="2664"/>
      <c r="CL123" s="2664"/>
      <c r="CM123" s="2664"/>
      <c r="CN123" s="2664"/>
      <c r="CO123" s="2664"/>
      <c r="CP123" s="354"/>
      <c r="CQ123" s="2664"/>
      <c r="CR123" s="2664"/>
      <c r="CS123" s="2664"/>
      <c r="CT123" s="2664"/>
      <c r="CU123" s="2664"/>
      <c r="CV123" s="2664"/>
      <c r="CW123" s="2664"/>
      <c r="CX123" s="354"/>
      <c r="CY123" s="1609"/>
      <c r="CZ123" s="1609"/>
      <c r="DA123" s="1609"/>
      <c r="DB123" s="1609"/>
      <c r="DC123" s="1609"/>
      <c r="DD123" s="1609"/>
      <c r="DE123" s="1609"/>
      <c r="DF123" s="1609"/>
      <c r="DG123" s="1609"/>
      <c r="DH123" s="1609"/>
      <c r="DI123" s="1609"/>
      <c r="DJ123" s="1610"/>
      <c r="DK123" s="2667"/>
      <c r="DL123" s="2643"/>
      <c r="DM123" s="2645"/>
      <c r="DN123" s="2647"/>
      <c r="DO123" s="4118"/>
      <c r="DP123" s="4119"/>
      <c r="DQ123" s="200">
        <v>0</v>
      </c>
      <c r="DR123" s="200">
        <v>0</v>
      </c>
      <c r="DS123" s="200">
        <v>0</v>
      </c>
      <c r="DT123" s="200">
        <v>0</v>
      </c>
      <c r="DU123" s="200">
        <v>0</v>
      </c>
      <c r="DV123" s="200">
        <v>0</v>
      </c>
      <c r="DW123" s="1695"/>
    </row>
    <row r="124" spans="1:127" s="1697" customFormat="1" ht="18" customHeight="1">
      <c r="A124" s="1696">
        <v>0</v>
      </c>
      <c r="B124" s="367" t="s">
        <v>1009</v>
      </c>
      <c r="C124" s="368"/>
      <c r="D124" s="368"/>
      <c r="E124" s="368"/>
      <c r="F124" s="368"/>
      <c r="G124" s="368"/>
      <c r="H124" s="368"/>
      <c r="I124" s="368"/>
      <c r="J124" s="368"/>
      <c r="K124" s="368"/>
      <c r="L124" s="368"/>
      <c r="M124" s="368"/>
      <c r="N124" s="368"/>
      <c r="O124" s="368"/>
      <c r="P124" s="368"/>
      <c r="Q124" s="368"/>
      <c r="R124" s="368"/>
      <c r="S124" s="368"/>
      <c r="T124" s="368"/>
      <c r="U124" s="368"/>
      <c r="V124" s="368"/>
      <c r="W124" s="368"/>
      <c r="X124" s="368"/>
      <c r="Y124" s="368"/>
      <c r="Z124" s="368"/>
      <c r="AA124" s="368"/>
      <c r="AB124" s="368"/>
      <c r="AC124" s="368"/>
      <c r="AD124" s="385"/>
      <c r="AE124" s="369"/>
      <c r="AF124" s="369"/>
      <c r="AG124" s="369"/>
      <c r="AH124" s="369"/>
      <c r="AI124" s="369"/>
      <c r="AJ124" s="369"/>
      <c r="AK124" s="369"/>
      <c r="AL124" s="385"/>
      <c r="AM124" s="369"/>
      <c r="AN124" s="369"/>
      <c r="AO124" s="369"/>
      <c r="AP124" s="369"/>
      <c r="AQ124" s="369"/>
      <c r="AR124" s="369"/>
      <c r="AS124" s="369"/>
      <c r="AT124" s="385"/>
      <c r="AU124" s="369"/>
      <c r="AV124" s="369"/>
      <c r="AW124" s="369"/>
      <c r="AX124" s="369"/>
      <c r="AY124" s="369"/>
      <c r="AZ124" s="369"/>
      <c r="BA124" s="369"/>
      <c r="BB124" s="385"/>
      <c r="BC124" s="369"/>
      <c r="BD124" s="369"/>
      <c r="BE124" s="369"/>
      <c r="BF124" s="369"/>
      <c r="BG124" s="369"/>
      <c r="BH124" s="369"/>
      <c r="BI124" s="369"/>
      <c r="BJ124" s="385"/>
      <c r="BK124" s="369"/>
      <c r="BL124" s="369"/>
      <c r="BM124" s="369"/>
      <c r="BN124" s="369"/>
      <c r="BO124" s="369"/>
      <c r="BP124" s="369"/>
      <c r="BQ124" s="383"/>
      <c r="BR124" s="354"/>
      <c r="BS124" s="2656"/>
      <c r="BT124" s="2657"/>
      <c r="BU124" s="2657"/>
      <c r="BV124" s="2657"/>
      <c r="BW124" s="2657"/>
      <c r="BX124" s="2657"/>
      <c r="BY124" s="2658"/>
      <c r="BZ124" s="354"/>
      <c r="CA124" s="2661"/>
      <c r="CB124" s="2662"/>
      <c r="CC124" s="2662"/>
      <c r="CD124" s="2662"/>
      <c r="CE124" s="2662"/>
      <c r="CF124" s="2662"/>
      <c r="CG124" s="2662"/>
      <c r="CH124" s="354"/>
      <c r="CI124" s="2665"/>
      <c r="CJ124" s="2666"/>
      <c r="CK124" s="2666"/>
      <c r="CL124" s="2666"/>
      <c r="CM124" s="2666"/>
      <c r="CN124" s="2666"/>
      <c r="CO124" s="2666"/>
      <c r="CP124" s="354"/>
      <c r="CQ124" s="2666"/>
      <c r="CR124" s="2666"/>
      <c r="CS124" s="2666"/>
      <c r="CT124" s="2666"/>
      <c r="CU124" s="2666"/>
      <c r="CV124" s="2666"/>
      <c r="CW124" s="2666"/>
      <c r="CX124" s="354"/>
      <c r="CY124" s="369"/>
      <c r="CZ124" s="369"/>
      <c r="DA124" s="369"/>
      <c r="DB124" s="369"/>
      <c r="DC124" s="369"/>
      <c r="DD124" s="369"/>
      <c r="DE124" s="369"/>
      <c r="DF124" s="369"/>
      <c r="DG124" s="369"/>
      <c r="DH124" s="369"/>
      <c r="DI124" s="369"/>
      <c r="DJ124" s="370"/>
      <c r="DK124" s="2668"/>
      <c r="DL124" s="2644"/>
      <c r="DM124" s="2646"/>
      <c r="DN124" s="2648"/>
      <c r="DO124" s="4120"/>
      <c r="DP124" s="4121"/>
      <c r="DQ124" s="200">
        <v>0</v>
      </c>
      <c r="DR124" s="200">
        <v>0</v>
      </c>
      <c r="DS124" s="200">
        <v>0</v>
      </c>
      <c r="DT124" s="200">
        <v>0</v>
      </c>
      <c r="DU124" s="200">
        <v>0</v>
      </c>
      <c r="DV124" s="200">
        <v>0</v>
      </c>
      <c r="DW124" s="1695"/>
    </row>
    <row r="125" spans="1:127" s="1697" customFormat="1" ht="18" customHeight="1" thickBot="1">
      <c r="A125" s="1696">
        <v>0</v>
      </c>
      <c r="B125" s="371"/>
      <c r="C125" s="372"/>
      <c r="D125" s="372"/>
      <c r="E125" s="372"/>
      <c r="F125" s="372"/>
      <c r="G125" s="372"/>
      <c r="H125" s="372"/>
      <c r="I125" s="372"/>
      <c r="J125" s="372"/>
      <c r="K125" s="372"/>
      <c r="L125" s="372"/>
      <c r="M125" s="372"/>
      <c r="N125" s="372"/>
      <c r="O125" s="372"/>
      <c r="P125" s="372"/>
      <c r="Q125" s="372"/>
      <c r="R125" s="372"/>
      <c r="S125" s="372"/>
      <c r="T125" s="372"/>
      <c r="U125" s="372"/>
      <c r="V125" s="372"/>
      <c r="W125" s="372"/>
      <c r="X125" s="372"/>
      <c r="Y125" s="372"/>
      <c r="Z125" s="372"/>
      <c r="AA125" s="372"/>
      <c r="AB125" s="372"/>
      <c r="AC125" s="372"/>
      <c r="AD125" s="372"/>
      <c r="AE125" s="372"/>
      <c r="AF125" s="372"/>
      <c r="AG125" s="372"/>
      <c r="AH125" s="372"/>
      <c r="AI125" s="372"/>
      <c r="AJ125" s="372"/>
      <c r="AK125" s="372"/>
      <c r="AL125" s="372"/>
      <c r="AM125" s="372"/>
      <c r="AN125" s="372"/>
      <c r="AO125" s="372"/>
      <c r="AP125" s="372"/>
      <c r="AQ125" s="372"/>
      <c r="AR125" s="372"/>
      <c r="AS125" s="372"/>
      <c r="AT125" s="372"/>
      <c r="AU125" s="372"/>
      <c r="AV125" s="372"/>
      <c r="AW125" s="372"/>
      <c r="AX125" s="372"/>
      <c r="AY125" s="372"/>
      <c r="AZ125" s="372"/>
      <c r="BA125" s="372"/>
      <c r="BB125" s="372"/>
      <c r="BC125" s="372"/>
      <c r="BD125" s="372"/>
      <c r="BE125" s="372"/>
      <c r="BF125" s="372"/>
      <c r="BG125" s="372"/>
      <c r="BH125" s="372"/>
      <c r="BI125" s="372"/>
      <c r="BJ125" s="372"/>
      <c r="BK125" s="372"/>
      <c r="BL125" s="372"/>
      <c r="BM125" s="372"/>
      <c r="BN125" s="372"/>
      <c r="BO125" s="372"/>
      <c r="BP125" s="372"/>
      <c r="BQ125" s="372"/>
      <c r="BR125" s="372"/>
      <c r="BS125" s="372"/>
      <c r="BT125" s="372"/>
      <c r="BU125" s="372"/>
      <c r="BV125" s="372"/>
      <c r="BW125" s="372"/>
      <c r="BX125" s="372"/>
      <c r="BY125" s="372"/>
      <c r="BZ125" s="372"/>
      <c r="CA125" s="372"/>
      <c r="CB125" s="372"/>
      <c r="CC125" s="372"/>
      <c r="CD125" s="372"/>
      <c r="CE125" s="372"/>
      <c r="CF125" s="372"/>
      <c r="CG125" s="372"/>
      <c r="CH125" s="372"/>
      <c r="CI125" s="372"/>
      <c r="CJ125" s="372"/>
      <c r="CK125" s="372"/>
      <c r="CL125" s="372"/>
      <c r="CM125" s="372"/>
      <c r="CN125" s="372"/>
      <c r="CO125" s="372"/>
      <c r="CP125" s="372"/>
      <c r="CQ125" s="372"/>
      <c r="CR125" s="372"/>
      <c r="CS125" s="372"/>
      <c r="CT125" s="372"/>
      <c r="CU125" s="372"/>
      <c r="CV125" s="372"/>
      <c r="CW125" s="372"/>
      <c r="CX125" s="372"/>
      <c r="CY125" s="372"/>
      <c r="CZ125" s="372"/>
      <c r="DA125" s="372"/>
      <c r="DB125" s="372"/>
      <c r="DC125" s="372"/>
      <c r="DD125" s="372"/>
      <c r="DE125" s="372"/>
      <c r="DF125" s="372"/>
      <c r="DG125" s="372"/>
      <c r="DH125" s="386" t="s">
        <v>1063</v>
      </c>
      <c r="DI125" s="372">
        <v>12</v>
      </c>
      <c r="DJ125" s="372">
        <v>12</v>
      </c>
      <c r="DK125" s="372">
        <v>12</v>
      </c>
      <c r="DL125" s="372">
        <v>12</v>
      </c>
      <c r="DM125" s="372">
        <v>12</v>
      </c>
      <c r="DN125" s="372">
        <v>12</v>
      </c>
      <c r="DO125" s="372">
        <v>12</v>
      </c>
      <c r="DP125" s="373">
        <v>12</v>
      </c>
      <c r="DQ125" s="200">
        <v>0</v>
      </c>
      <c r="DR125" s="200">
        <v>0</v>
      </c>
      <c r="DS125" s="200">
        <v>0</v>
      </c>
      <c r="DT125" s="200">
        <v>0</v>
      </c>
      <c r="DU125" s="200">
        <v>0</v>
      </c>
      <c r="DV125" s="200">
        <v>0</v>
      </c>
      <c r="DW125" s="1695"/>
    </row>
    <row r="126" spans="1:127" s="240" customFormat="1" ht="15.75">
      <c r="B126" s="1696">
        <v>0</v>
      </c>
      <c r="C126" s="1696">
        <v>0</v>
      </c>
      <c r="D126" s="1696">
        <v>0</v>
      </c>
      <c r="E126" s="1696">
        <v>0</v>
      </c>
      <c r="F126" s="1696">
        <v>0</v>
      </c>
      <c r="G126" s="1696">
        <v>0</v>
      </c>
      <c r="H126" s="1696">
        <v>0</v>
      </c>
      <c r="I126" s="1696">
        <v>0</v>
      </c>
      <c r="J126" s="1696">
        <v>0</v>
      </c>
      <c r="K126" s="1696">
        <v>0</v>
      </c>
      <c r="L126" s="1696">
        <v>0</v>
      </c>
      <c r="M126" s="1696">
        <v>0</v>
      </c>
      <c r="N126" s="1696">
        <v>0</v>
      </c>
      <c r="O126" s="1696">
        <v>0</v>
      </c>
      <c r="P126" s="1696">
        <v>0</v>
      </c>
      <c r="Q126" s="1696">
        <v>0</v>
      </c>
      <c r="R126" s="1696">
        <v>0</v>
      </c>
      <c r="S126" s="1696">
        <v>0</v>
      </c>
      <c r="T126" s="1696">
        <v>0</v>
      </c>
      <c r="U126" s="1696">
        <v>0</v>
      </c>
      <c r="V126" s="1696">
        <v>0</v>
      </c>
      <c r="W126" s="1696">
        <v>0</v>
      </c>
      <c r="X126" s="1696">
        <v>0</v>
      </c>
      <c r="Y126" s="1696">
        <v>0</v>
      </c>
      <c r="Z126" s="1696">
        <v>0</v>
      </c>
      <c r="AA126" s="1696">
        <v>0</v>
      </c>
      <c r="AB126" s="1696">
        <v>0</v>
      </c>
      <c r="AC126" s="1696">
        <v>0</v>
      </c>
      <c r="AD126" s="1696">
        <v>0</v>
      </c>
      <c r="AE126" s="1696">
        <v>0</v>
      </c>
      <c r="AF126" s="1696">
        <v>0</v>
      </c>
      <c r="AG126" s="1696">
        <v>0</v>
      </c>
      <c r="AH126" s="1696">
        <v>0</v>
      </c>
      <c r="AI126" s="1696">
        <v>0</v>
      </c>
      <c r="AJ126" s="1696">
        <v>0</v>
      </c>
      <c r="AK126" s="1696">
        <v>0</v>
      </c>
      <c r="AL126" s="1696">
        <v>0</v>
      </c>
      <c r="AM126" s="1696">
        <v>0</v>
      </c>
      <c r="AN126" s="1696">
        <v>0</v>
      </c>
      <c r="AO126" s="1696">
        <v>0</v>
      </c>
      <c r="AP126" s="1696">
        <v>0</v>
      </c>
      <c r="AQ126" s="1696">
        <v>0</v>
      </c>
      <c r="AR126" s="1696">
        <v>0</v>
      </c>
      <c r="AS126" s="1696">
        <v>0</v>
      </c>
      <c r="AT126" s="1696">
        <v>0</v>
      </c>
      <c r="AU126" s="1696">
        <v>0</v>
      </c>
      <c r="AV126" s="1696">
        <v>0</v>
      </c>
      <c r="AW126" s="1696">
        <v>0</v>
      </c>
      <c r="AX126" s="1696">
        <v>0</v>
      </c>
      <c r="AY126" s="1696">
        <v>0</v>
      </c>
      <c r="AZ126" s="1696">
        <v>0</v>
      </c>
      <c r="BA126" s="1696">
        <v>0</v>
      </c>
      <c r="BB126" s="1696">
        <v>0</v>
      </c>
      <c r="BC126" s="1696">
        <v>0</v>
      </c>
      <c r="BD126" s="1696">
        <v>0</v>
      </c>
      <c r="BE126" s="1696">
        <v>0</v>
      </c>
      <c r="BF126" s="1696">
        <v>0</v>
      </c>
      <c r="BG126" s="1696">
        <v>0</v>
      </c>
      <c r="BH126" s="1696">
        <v>0</v>
      </c>
      <c r="BI126" s="1696">
        <v>0</v>
      </c>
      <c r="BJ126" s="1696">
        <v>0</v>
      </c>
      <c r="BK126" s="1696">
        <v>0</v>
      </c>
      <c r="BL126" s="1696">
        <v>0</v>
      </c>
      <c r="BM126" s="1696">
        <v>0</v>
      </c>
      <c r="BN126" s="1696">
        <v>0</v>
      </c>
      <c r="BO126" s="1696">
        <v>0</v>
      </c>
      <c r="BP126" s="1696">
        <v>0</v>
      </c>
      <c r="BQ126" s="1696">
        <v>0</v>
      </c>
      <c r="BR126" s="1696">
        <v>0</v>
      </c>
      <c r="BS126" s="1696">
        <v>0</v>
      </c>
      <c r="BT126" s="1696">
        <v>0</v>
      </c>
      <c r="BU126" s="1696">
        <v>0</v>
      </c>
      <c r="BV126" s="1696">
        <v>0</v>
      </c>
      <c r="BW126" s="1696">
        <v>0</v>
      </c>
      <c r="BX126" s="1696">
        <v>0</v>
      </c>
      <c r="BY126" s="1696">
        <v>0</v>
      </c>
      <c r="BZ126" s="1696">
        <v>0</v>
      </c>
      <c r="CA126" s="1696">
        <v>0</v>
      </c>
      <c r="CB126" s="1696">
        <v>0</v>
      </c>
      <c r="CC126" s="1696">
        <v>0</v>
      </c>
      <c r="CD126" s="1696">
        <v>0</v>
      </c>
      <c r="CE126" s="1696">
        <v>0</v>
      </c>
      <c r="CF126" s="1696">
        <v>0</v>
      </c>
      <c r="CG126" s="1696">
        <v>0</v>
      </c>
      <c r="CH126" s="1696">
        <v>0</v>
      </c>
      <c r="CI126" s="1696">
        <v>0</v>
      </c>
      <c r="CJ126" s="1696">
        <v>0</v>
      </c>
      <c r="CK126" s="1696">
        <v>0</v>
      </c>
      <c r="CL126" s="1696">
        <v>0</v>
      </c>
      <c r="CM126" s="1696">
        <v>0</v>
      </c>
      <c r="CN126" s="1696">
        <v>0</v>
      </c>
      <c r="CO126" s="1696">
        <v>0</v>
      </c>
      <c r="CP126" s="1696">
        <v>0</v>
      </c>
      <c r="CQ126" s="1696">
        <v>0</v>
      </c>
      <c r="CR126" s="1696">
        <v>0</v>
      </c>
      <c r="CS126" s="1696">
        <v>0</v>
      </c>
      <c r="CT126" s="1696">
        <v>0</v>
      </c>
      <c r="CU126" s="1696">
        <v>0</v>
      </c>
      <c r="CV126" s="1696">
        <v>0</v>
      </c>
      <c r="CW126" s="1696">
        <v>0</v>
      </c>
      <c r="CX126" s="1696">
        <v>0</v>
      </c>
      <c r="CY126" s="1696">
        <v>0</v>
      </c>
      <c r="CZ126" s="1696">
        <v>0</v>
      </c>
      <c r="DA126" s="1696">
        <v>0</v>
      </c>
      <c r="DB126" s="1696">
        <v>0</v>
      </c>
      <c r="DC126" s="1696">
        <v>0</v>
      </c>
      <c r="DD126" s="1696">
        <v>0</v>
      </c>
      <c r="DE126" s="1696">
        <v>0</v>
      </c>
      <c r="DF126" s="1696">
        <v>0</v>
      </c>
      <c r="DG126" s="1696">
        <v>0</v>
      </c>
      <c r="DH126" s="1696">
        <v>0</v>
      </c>
      <c r="DI126" s="1696">
        <v>0</v>
      </c>
      <c r="DJ126" s="1696">
        <v>0</v>
      </c>
      <c r="DK126" s="1696">
        <v>0</v>
      </c>
      <c r="DL126" s="1696">
        <v>0</v>
      </c>
      <c r="DM126" s="1696">
        <v>0</v>
      </c>
      <c r="DN126" s="1696">
        <v>0</v>
      </c>
      <c r="DO126" s="1696">
        <v>0</v>
      </c>
      <c r="DP126" s="1696">
        <v>0</v>
      </c>
      <c r="DQ126" s="1696">
        <v>0</v>
      </c>
      <c r="DR126" s="200">
        <v>0</v>
      </c>
      <c r="DS126" s="200">
        <v>0</v>
      </c>
      <c r="DT126" s="200">
        <v>0</v>
      </c>
      <c r="DU126" s="200">
        <v>0</v>
      </c>
      <c r="DV126" s="200">
        <v>0</v>
      </c>
      <c r="DW126" s="1695"/>
    </row>
    <row r="127" spans="1:127" s="240" customFormat="1">
      <c r="A127" s="397"/>
      <c r="B127" s="397"/>
      <c r="C127" s="397"/>
      <c r="D127" s="397"/>
      <c r="E127" s="397"/>
      <c r="F127" s="397"/>
      <c r="G127" s="397"/>
      <c r="H127" s="397"/>
      <c r="I127" s="397"/>
      <c r="J127" s="397"/>
      <c r="K127" s="397"/>
      <c r="L127" s="397"/>
      <c r="M127" s="397"/>
      <c r="N127" s="397"/>
      <c r="O127" s="397"/>
      <c r="P127" s="397"/>
      <c r="Q127" s="397"/>
      <c r="R127" s="397"/>
      <c r="S127" s="397"/>
      <c r="T127" s="397"/>
      <c r="U127" s="397"/>
      <c r="V127" s="397"/>
      <c r="W127" s="397"/>
      <c r="X127" s="397"/>
      <c r="Y127" s="397"/>
      <c r="Z127" s="397"/>
      <c r="AA127" s="397"/>
      <c r="AB127" s="397"/>
      <c r="AC127" s="397"/>
      <c r="AD127" s="397"/>
      <c r="AE127" s="397"/>
      <c r="AF127" s="397"/>
      <c r="AG127" s="397"/>
      <c r="AH127" s="397"/>
      <c r="AI127" s="397"/>
      <c r="AJ127" s="397"/>
      <c r="AK127" s="397"/>
      <c r="AL127" s="397"/>
      <c r="AM127" s="397"/>
      <c r="AN127" s="397"/>
      <c r="AO127" s="397"/>
      <c r="AP127" s="397"/>
      <c r="AQ127" s="397"/>
      <c r="AR127" s="397"/>
      <c r="AS127" s="397"/>
      <c r="AT127" s="397"/>
      <c r="AU127" s="397"/>
      <c r="AV127" s="397"/>
      <c r="AW127" s="397"/>
      <c r="AX127" s="397"/>
      <c r="AY127" s="397"/>
      <c r="AZ127" s="397"/>
      <c r="BA127" s="397"/>
      <c r="BB127" s="397"/>
      <c r="BC127" s="397"/>
      <c r="BD127" s="397"/>
      <c r="BE127" s="397"/>
      <c r="BF127" s="397"/>
      <c r="BG127" s="397"/>
      <c r="BH127" s="397"/>
      <c r="BI127" s="397"/>
      <c r="BJ127" s="397"/>
      <c r="BK127" s="397"/>
      <c r="BL127" s="397"/>
      <c r="BM127" s="397"/>
      <c r="BN127" s="397"/>
      <c r="BO127" s="397"/>
      <c r="BP127" s="397"/>
      <c r="BQ127" s="397"/>
      <c r="BR127" s="397"/>
      <c r="BS127" s="397"/>
      <c r="BT127" s="397"/>
      <c r="BU127" s="397"/>
      <c r="BV127" s="397"/>
      <c r="BW127" s="397"/>
      <c r="BX127" s="397"/>
      <c r="BY127" s="397"/>
      <c r="BZ127" s="397"/>
      <c r="CA127" s="397"/>
      <c r="CB127" s="397"/>
      <c r="CC127" s="397"/>
      <c r="CD127" s="397"/>
      <c r="CE127" s="397"/>
      <c r="CF127" s="397"/>
      <c r="CG127" s="397"/>
      <c r="CH127" s="397"/>
      <c r="CI127" s="397"/>
      <c r="CJ127" s="397"/>
      <c r="CK127" s="397"/>
      <c r="CL127" s="397"/>
      <c r="CM127" s="397"/>
      <c r="CN127" s="397"/>
      <c r="CO127" s="397"/>
      <c r="CP127" s="397"/>
      <c r="CQ127" s="397"/>
      <c r="CR127" s="397"/>
      <c r="CS127" s="397"/>
      <c r="CT127" s="397"/>
      <c r="CU127" s="397"/>
      <c r="CV127" s="397"/>
      <c r="CW127" s="397"/>
      <c r="CX127" s="397"/>
      <c r="CY127" s="397"/>
      <c r="CZ127" s="397"/>
      <c r="DA127" s="397"/>
      <c r="DB127" s="397"/>
      <c r="DC127" s="397"/>
      <c r="DD127" s="397"/>
      <c r="DE127" s="397"/>
      <c r="DF127" s="397"/>
      <c r="DG127" s="397"/>
      <c r="DH127" s="397"/>
      <c r="DI127" s="397"/>
      <c r="DJ127" s="397"/>
      <c r="DK127" s="397"/>
      <c r="DL127" s="397"/>
      <c r="DM127" s="397"/>
      <c r="DN127" s="397"/>
      <c r="DO127" s="397"/>
      <c r="DP127" s="397"/>
      <c r="DQ127" s="397"/>
      <c r="DR127" s="397"/>
      <c r="DS127" s="397"/>
      <c r="DT127" s="397"/>
      <c r="DU127" s="397"/>
      <c r="DV127" s="397"/>
      <c r="DW127" s="611" t="s">
        <v>846</v>
      </c>
    </row>
    <row r="128" spans="1:127" s="240" customFormat="1"/>
  </sheetData>
  <mergeCells count="357">
    <mergeCell ref="CH89:CO89"/>
    <mergeCell ref="AY90:BC90"/>
    <mergeCell ref="BD90:BF90"/>
    <mergeCell ref="BZ90:CB90"/>
    <mergeCell ref="CC90:CG90"/>
    <mergeCell ref="CH90:CO93"/>
    <mergeCell ref="AY91:BC91"/>
    <mergeCell ref="BD91:BF91"/>
    <mergeCell ref="BZ91:CB91"/>
    <mergeCell ref="BD96:BF96"/>
    <mergeCell ref="BZ96:CB96"/>
    <mergeCell ref="BD94:BF94"/>
    <mergeCell ref="AY95:BC95"/>
    <mergeCell ref="BD95:BF95"/>
    <mergeCell ref="AY89:BF89"/>
    <mergeCell ref="BG89:BY89"/>
    <mergeCell ref="BZ89:CB89"/>
    <mergeCell ref="CC89:CG89"/>
    <mergeCell ref="BZ94:CB94"/>
    <mergeCell ref="CC94:CG94"/>
    <mergeCell ref="CC91:CG91"/>
    <mergeCell ref="AY92:BC92"/>
    <mergeCell ref="BD92:BF92"/>
    <mergeCell ref="BZ92:CB92"/>
    <mergeCell ref="CC92:CG92"/>
    <mergeCell ref="AY93:BC93"/>
    <mergeCell ref="BD93:BF93"/>
    <mergeCell ref="BZ93:CB93"/>
    <mergeCell ref="CC93:CG93"/>
    <mergeCell ref="DN117:DN118"/>
    <mergeCell ref="DO117:DP118"/>
    <mergeCell ref="DL117:DL118"/>
    <mergeCell ref="DN120:DN124"/>
    <mergeCell ref="DO120:DP124"/>
    <mergeCell ref="B7:CE8"/>
    <mergeCell ref="B47:CE48"/>
    <mergeCell ref="CF47:DI48"/>
    <mergeCell ref="DH119:DI119"/>
    <mergeCell ref="BS120:BY124"/>
    <mergeCell ref="CA120:CG124"/>
    <mergeCell ref="CI120:CO124"/>
    <mergeCell ref="CQ120:CW124"/>
    <mergeCell ref="AA75:AG77"/>
    <mergeCell ref="CF7:DE8"/>
    <mergeCell ref="AU79:AV79"/>
    <mergeCell ref="BI79:BJ79"/>
    <mergeCell ref="DL120:DL124"/>
    <mergeCell ref="DM120:DM124"/>
    <mergeCell ref="DK120:DK124"/>
    <mergeCell ref="CA119:CG119"/>
    <mergeCell ref="CI119:CO119"/>
    <mergeCell ref="CQ119:CW119"/>
    <mergeCell ref="B98:DV98"/>
    <mergeCell ref="DB119:DD119"/>
    <mergeCell ref="DE119:DG119"/>
    <mergeCell ref="DM117:DM118"/>
    <mergeCell ref="DE117:DG118"/>
    <mergeCell ref="DH117:DI118"/>
    <mergeCell ref="DJ117:DJ118"/>
    <mergeCell ref="DK117:DK118"/>
    <mergeCell ref="CD117:CG118"/>
    <mergeCell ref="CI117:CK118"/>
    <mergeCell ref="CL117:CO118"/>
    <mergeCell ref="CQ117:CS118"/>
    <mergeCell ref="DB117:DD118"/>
    <mergeCell ref="B118:AC118"/>
    <mergeCell ref="CY117:DA118"/>
    <mergeCell ref="BF117:BI118"/>
    <mergeCell ref="BK117:BM118"/>
    <mergeCell ref="BN117:BQ118"/>
    <mergeCell ref="BS117:BU118"/>
    <mergeCell ref="BV117:BY118"/>
    <mergeCell ref="CA117:CC118"/>
    <mergeCell ref="BS119:BY119"/>
    <mergeCell ref="B117:AC117"/>
    <mergeCell ref="AE117:AG118"/>
    <mergeCell ref="AH117:AK118"/>
    <mergeCell ref="AM117:AO118"/>
    <mergeCell ref="AP117:AS118"/>
    <mergeCell ref="AU117:AW118"/>
    <mergeCell ref="AX117:BA118"/>
    <mergeCell ref="BC117:BE118"/>
    <mergeCell ref="CT117:CW118"/>
    <mergeCell ref="AE119:AK119"/>
    <mergeCell ref="AM119:AS119"/>
    <mergeCell ref="AU119:BA119"/>
    <mergeCell ref="BC119:BI119"/>
    <mergeCell ref="BK119:BQ119"/>
    <mergeCell ref="CY119:DA119"/>
    <mergeCell ref="BK115:BM116"/>
    <mergeCell ref="BN115:BQ116"/>
    <mergeCell ref="BS115:BU116"/>
    <mergeCell ref="BV115:BY116"/>
    <mergeCell ref="CA115:CC116"/>
    <mergeCell ref="CD115:CG116"/>
    <mergeCell ref="CI115:CK116"/>
    <mergeCell ref="CL115:CO116"/>
    <mergeCell ref="CQ115:CS116"/>
    <mergeCell ref="B115:AC115"/>
    <mergeCell ref="AE115:AG116"/>
    <mergeCell ref="AH115:AK116"/>
    <mergeCell ref="AM115:AO116"/>
    <mergeCell ref="AP115:AS116"/>
    <mergeCell ref="AU115:AW116"/>
    <mergeCell ref="AX115:BA116"/>
    <mergeCell ref="BC115:BE116"/>
    <mergeCell ref="BF115:BI116"/>
    <mergeCell ref="B116:AC116"/>
    <mergeCell ref="BK114:BM114"/>
    <mergeCell ref="BN114:BQ114"/>
    <mergeCell ref="BS114:BU114"/>
    <mergeCell ref="BV114:BY114"/>
    <mergeCell ref="CA114:CC114"/>
    <mergeCell ref="CD114:CG114"/>
    <mergeCell ref="CI114:CK114"/>
    <mergeCell ref="CL114:CO114"/>
    <mergeCell ref="CQ114:CS114"/>
    <mergeCell ref="B114:AC114"/>
    <mergeCell ref="AE114:AG114"/>
    <mergeCell ref="AH114:AK114"/>
    <mergeCell ref="AM114:AO114"/>
    <mergeCell ref="AP114:AS114"/>
    <mergeCell ref="AU114:AW114"/>
    <mergeCell ref="AX114:BA114"/>
    <mergeCell ref="BC114:BE114"/>
    <mergeCell ref="BF114:BI114"/>
    <mergeCell ref="CT113:CW113"/>
    <mergeCell ref="CY113:DA113"/>
    <mergeCell ref="DB113:DD113"/>
    <mergeCell ref="DE113:DG113"/>
    <mergeCell ref="DH113:DI113"/>
    <mergeCell ref="DO113:DP116"/>
    <mergeCell ref="CT114:CW114"/>
    <mergeCell ref="CY114:DA114"/>
    <mergeCell ref="DB114:DD114"/>
    <mergeCell ref="DE114:DG114"/>
    <mergeCell ref="DH114:DI114"/>
    <mergeCell ref="CT115:CW116"/>
    <mergeCell ref="CY115:DA116"/>
    <mergeCell ref="DB115:DD116"/>
    <mergeCell ref="DE115:DG116"/>
    <mergeCell ref="DH115:DI116"/>
    <mergeCell ref="DJ115:DJ116"/>
    <mergeCell ref="DK115:DK116"/>
    <mergeCell ref="DL115:DL116"/>
    <mergeCell ref="DM115:DM116"/>
    <mergeCell ref="DN115:DN116"/>
    <mergeCell ref="BK113:BM113"/>
    <mergeCell ref="BN113:BQ113"/>
    <mergeCell ref="BS113:BU113"/>
    <mergeCell ref="BV113:BY113"/>
    <mergeCell ref="CA113:CC113"/>
    <mergeCell ref="CD113:CG113"/>
    <mergeCell ref="CI113:CK113"/>
    <mergeCell ref="CL113:CO113"/>
    <mergeCell ref="CQ113:CS113"/>
    <mergeCell ref="B113:AC113"/>
    <mergeCell ref="AE113:AG113"/>
    <mergeCell ref="AH113:AK113"/>
    <mergeCell ref="AM113:AO113"/>
    <mergeCell ref="AP113:AS113"/>
    <mergeCell ref="AU113:AW113"/>
    <mergeCell ref="AX113:BA113"/>
    <mergeCell ref="BC113:BE113"/>
    <mergeCell ref="BF113:BI113"/>
    <mergeCell ref="DL111:DL112"/>
    <mergeCell ref="DM111:DM112"/>
    <mergeCell ref="DN111:DN112"/>
    <mergeCell ref="AE112:AG112"/>
    <mergeCell ref="AH112:AK112"/>
    <mergeCell ref="AM112:AO112"/>
    <mergeCell ref="AP112:AS112"/>
    <mergeCell ref="AU112:AW112"/>
    <mergeCell ref="AX112:BA112"/>
    <mergeCell ref="BC112:BE112"/>
    <mergeCell ref="BF112:BI112"/>
    <mergeCell ref="BK112:BM112"/>
    <mergeCell ref="BN112:BQ112"/>
    <mergeCell ref="BS112:BU112"/>
    <mergeCell ref="BV112:BY112"/>
    <mergeCell ref="CA112:CC112"/>
    <mergeCell ref="CD112:CG112"/>
    <mergeCell ref="CI112:CK112"/>
    <mergeCell ref="BS111:BY111"/>
    <mergeCell ref="CA111:CG111"/>
    <mergeCell ref="CH94:CO95"/>
    <mergeCell ref="BZ95:CB95"/>
    <mergeCell ref="CC95:CG95"/>
    <mergeCell ref="DE111:DG112"/>
    <mergeCell ref="DH111:DI112"/>
    <mergeCell ref="DJ111:DJ112"/>
    <mergeCell ref="DK111:DK112"/>
    <mergeCell ref="CY106:DA106"/>
    <mergeCell ref="DB106:DD106"/>
    <mergeCell ref="DE106:DG106"/>
    <mergeCell ref="DH106:DI106"/>
    <mergeCell ref="B107:AC112"/>
    <mergeCell ref="DO107:DP112"/>
    <mergeCell ref="AE108:AT110"/>
    <mergeCell ref="AU108:AX110"/>
    <mergeCell ref="BC108:BR110"/>
    <mergeCell ref="BS108:BZ110"/>
    <mergeCell ref="CA108:CP110"/>
    <mergeCell ref="CQ108:CX110"/>
    <mergeCell ref="CY108:DL109"/>
    <mergeCell ref="DM108:DN109"/>
    <mergeCell ref="CY110:DL110"/>
    <mergeCell ref="DM110:DN110"/>
    <mergeCell ref="AE111:AK111"/>
    <mergeCell ref="AM111:AS111"/>
    <mergeCell ref="AU111:BA111"/>
    <mergeCell ref="BC111:BI111"/>
    <mergeCell ref="BK111:BQ111"/>
    <mergeCell ref="CI111:CO111"/>
    <mergeCell ref="CQ111:CW111"/>
    <mergeCell ref="CY111:DA112"/>
    <mergeCell ref="DB111:DD112"/>
    <mergeCell ref="CL112:CO112"/>
    <mergeCell ref="CQ112:CS112"/>
    <mergeCell ref="CT112:CW112"/>
    <mergeCell ref="AY87:BF87"/>
    <mergeCell ref="BG87:BS87"/>
    <mergeCell ref="BT87:BY87"/>
    <mergeCell ref="BZ87:CG87"/>
    <mergeCell ref="AY88:BF88"/>
    <mergeCell ref="BG88:BS88"/>
    <mergeCell ref="BT88:BY88"/>
    <mergeCell ref="BZ88:CG88"/>
    <mergeCell ref="CH88:CO88"/>
    <mergeCell ref="C76:D76"/>
    <mergeCell ref="C77:D77"/>
    <mergeCell ref="AP77:AQ77"/>
    <mergeCell ref="BF77:BG77"/>
    <mergeCell ref="BQ77:BR77"/>
    <mergeCell ref="K75:L75"/>
    <mergeCell ref="K76:L76"/>
    <mergeCell ref="K77:L77"/>
    <mergeCell ref="AY85:CO86"/>
    <mergeCell ref="C82:W82"/>
    <mergeCell ref="X82:AT82"/>
    <mergeCell ref="DL35:DP35"/>
    <mergeCell ref="DF73:DG73"/>
    <mergeCell ref="C75:D75"/>
    <mergeCell ref="AP75:AQ75"/>
    <mergeCell ref="BF75:BG75"/>
    <mergeCell ref="BQ75:BR75"/>
    <mergeCell ref="CX43:CY43"/>
    <mergeCell ref="CZ43:DA43"/>
    <mergeCell ref="DB43:DC43"/>
    <mergeCell ref="DD43:DE43"/>
    <mergeCell ref="DH75:DI75"/>
    <mergeCell ref="CA43:CB43"/>
    <mergeCell ref="CC43:CD43"/>
    <mergeCell ref="CF43:CG43"/>
    <mergeCell ref="CH43:CI43"/>
    <mergeCell ref="CJ43:CK43"/>
    <mergeCell ref="DF44:DG44"/>
    <mergeCell ref="DH44:DI44"/>
    <mergeCell ref="CL43:CM43"/>
    <mergeCell ref="CN43:CO43"/>
    <mergeCell ref="CP43:CQ43"/>
    <mergeCell ref="CR43:CS43"/>
    <mergeCell ref="CT43:CU43"/>
    <mergeCell ref="CV43:CW43"/>
    <mergeCell ref="BI43:BJ43"/>
    <mergeCell ref="BK43:BL43"/>
    <mergeCell ref="BM43:BN43"/>
    <mergeCell ref="BO43:BP43"/>
    <mergeCell ref="BQ43:BR43"/>
    <mergeCell ref="BS43:BT43"/>
    <mergeCell ref="BU43:BV43"/>
    <mergeCell ref="BW43:BX43"/>
    <mergeCell ref="BY43:BZ43"/>
    <mergeCell ref="AP43:AQ43"/>
    <mergeCell ref="AR43:AS43"/>
    <mergeCell ref="AT43:AU43"/>
    <mergeCell ref="AV43:AW43"/>
    <mergeCell ref="AX43:AY43"/>
    <mergeCell ref="AZ43:BA43"/>
    <mergeCell ref="BB43:BC43"/>
    <mergeCell ref="BE43:BF43"/>
    <mergeCell ref="BG43:BH43"/>
    <mergeCell ref="CZ4:DA4"/>
    <mergeCell ref="DB4:DC4"/>
    <mergeCell ref="DD4:DE4"/>
    <mergeCell ref="DF6:DG6"/>
    <mergeCell ref="DH6:DI6"/>
    <mergeCell ref="C43:D43"/>
    <mergeCell ref="E43:F43"/>
    <mergeCell ref="G43:H43"/>
    <mergeCell ref="I43:J43"/>
    <mergeCell ref="K43:L43"/>
    <mergeCell ref="M43:N43"/>
    <mergeCell ref="O43:P43"/>
    <mergeCell ref="Q43:R43"/>
    <mergeCell ref="S43:T43"/>
    <mergeCell ref="U43:V43"/>
    <mergeCell ref="W43:X43"/>
    <mergeCell ref="Y43:Z43"/>
    <mergeCell ref="AA43:AB43"/>
    <mergeCell ref="AD43:AE43"/>
    <mergeCell ref="AF43:AG43"/>
    <mergeCell ref="AH43:AI43"/>
    <mergeCell ref="AJ43:AK43"/>
    <mergeCell ref="AL43:AM43"/>
    <mergeCell ref="AN43:AO43"/>
    <mergeCell ref="CH4:CI4"/>
    <mergeCell ref="CJ4:CK4"/>
    <mergeCell ref="CL4:CM4"/>
    <mergeCell ref="CN4:CO4"/>
    <mergeCell ref="CP4:CQ4"/>
    <mergeCell ref="CR4:CS4"/>
    <mergeCell ref="CT4:CU4"/>
    <mergeCell ref="CV4:CW4"/>
    <mergeCell ref="CX4:CY4"/>
    <mergeCell ref="BO4:BP4"/>
    <mergeCell ref="BQ4:BR4"/>
    <mergeCell ref="BS4:BT4"/>
    <mergeCell ref="BU4:BV4"/>
    <mergeCell ref="BW4:BX4"/>
    <mergeCell ref="BY4:BZ4"/>
    <mergeCell ref="CA4:CB4"/>
    <mergeCell ref="CC4:CD4"/>
    <mergeCell ref="CF4:CG4"/>
    <mergeCell ref="AV4:AW4"/>
    <mergeCell ref="AX4:AY4"/>
    <mergeCell ref="AZ4:BA4"/>
    <mergeCell ref="BB4:BC4"/>
    <mergeCell ref="BE4:BF4"/>
    <mergeCell ref="BG4:BH4"/>
    <mergeCell ref="BI4:BJ4"/>
    <mergeCell ref="BK4:BL4"/>
    <mergeCell ref="BM4:BN4"/>
    <mergeCell ref="C2:M2"/>
    <mergeCell ref="CX2:DF2"/>
    <mergeCell ref="C4:D4"/>
    <mergeCell ref="E4:F4"/>
    <mergeCell ref="G4:H4"/>
    <mergeCell ref="I4:J4"/>
    <mergeCell ref="K4:L4"/>
    <mergeCell ref="M4:N4"/>
    <mergeCell ref="O4:P4"/>
    <mergeCell ref="Q4:R4"/>
    <mergeCell ref="S4:T4"/>
    <mergeCell ref="U4:V4"/>
    <mergeCell ref="W4:X4"/>
    <mergeCell ref="Y4:Z4"/>
    <mergeCell ref="AA4:AB4"/>
    <mergeCell ref="AD4:AE4"/>
    <mergeCell ref="AF4:AG4"/>
    <mergeCell ref="AH4:AI4"/>
    <mergeCell ref="AJ4:AK4"/>
    <mergeCell ref="AL4:AM4"/>
    <mergeCell ref="AN4:AO4"/>
    <mergeCell ref="AP4:AQ4"/>
    <mergeCell ref="AR4:AS4"/>
    <mergeCell ref="AT4:AU4"/>
  </mergeCells>
  <hyperlinks>
    <hyperlink ref="C82" r:id="rId1" xr:uid="{B542EE4D-E752-42FA-A598-4326FFBD59A8}"/>
    <hyperlink ref="X82" r:id="rId2" xr:uid="{F4DFAC64-0BBD-419C-911B-E304492C4B6B}"/>
  </hyperlinks>
  <printOptions horizontalCentered="1"/>
  <pageMargins left="0" right="0" top="0" bottom="0" header="0" footer="0"/>
  <pageSetup paperSize="9" scale="35" orientation="landscape" horizontalDpi="4294967292" verticalDpi="300" r:id="rId3"/>
  <headerFooter alignWithMargins="0">
    <oddFooter>&amp;R&amp;8&amp;F-&amp;A-&amp;D</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54352-F8B2-44DF-94D3-93A511488AE1}">
  <sheetPr>
    <pageSetUpPr fitToPage="1"/>
  </sheetPr>
  <dimension ref="A1:DT76"/>
  <sheetViews>
    <sheetView topLeftCell="AO1" zoomScaleNormal="100" workbookViewId="0">
      <selection activeCell="CX2" sqref="CX2:DF2"/>
    </sheetView>
  </sheetViews>
  <sheetFormatPr baseColWidth="10" defaultRowHeight="12.75"/>
  <cols>
    <col min="1" max="1" width="0.85546875" style="639" customWidth="1"/>
    <col min="2" max="2" width="24.7109375" style="639" customWidth="1"/>
    <col min="3" max="110" width="2.7109375" style="639" customWidth="1"/>
    <col min="111" max="113" width="5.7109375" style="639" customWidth="1"/>
    <col min="114" max="114" width="1.140625" style="639" customWidth="1"/>
    <col min="115" max="115" width="3.5703125" style="639" customWidth="1"/>
    <col min="116" max="122" width="12.7109375" style="639" customWidth="1"/>
    <col min="123" max="123" width="12.28515625" style="639" customWidth="1"/>
    <col min="124" max="16384" width="11.42578125" style="639"/>
  </cols>
  <sheetData>
    <row r="1" spans="1:123" ht="9" customHeight="1" thickBot="1">
      <c r="A1" s="638"/>
      <c r="DS1" s="1460"/>
    </row>
    <row r="2" spans="1:123" ht="23.25">
      <c r="B2" s="640" t="s">
        <v>848</v>
      </c>
      <c r="C2" s="4151" t="s">
        <v>115</v>
      </c>
      <c r="D2" s="4152"/>
      <c r="E2" s="4152"/>
      <c r="F2" s="4152"/>
      <c r="G2" s="4152"/>
      <c r="H2" s="4152"/>
      <c r="I2" s="4152"/>
      <c r="J2" s="4152"/>
      <c r="K2" s="4152"/>
      <c r="L2" s="4152"/>
      <c r="M2" s="4152"/>
      <c r="N2" s="641" t="s">
        <v>904</v>
      </c>
      <c r="O2" s="642"/>
      <c r="P2" s="643"/>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2"/>
      <c r="CR2" s="642"/>
      <c r="CS2" s="642"/>
      <c r="CT2" s="644"/>
      <c r="CU2" s="644"/>
      <c r="CV2" s="644" t="s">
        <v>72</v>
      </c>
      <c r="CW2" s="644"/>
      <c r="CX2" s="3275">
        <v>2021</v>
      </c>
      <c r="CY2" s="3275"/>
      <c r="CZ2" s="3275"/>
      <c r="DA2" s="3275"/>
      <c r="DB2" s="3275"/>
      <c r="DC2" s="3275"/>
      <c r="DD2" s="3275"/>
      <c r="DE2" s="3275"/>
      <c r="DF2" s="4153"/>
      <c r="DG2" s="1461"/>
      <c r="DH2" s="1461"/>
      <c r="DI2" s="1461"/>
      <c r="DJ2" s="1462"/>
      <c r="DL2" s="1463"/>
      <c r="DM2" s="1309"/>
      <c r="DN2" s="1309"/>
      <c r="DO2" s="1309"/>
      <c r="DP2" s="1309"/>
      <c r="DQ2" s="1309"/>
      <c r="DR2" s="1309"/>
      <c r="DS2" s="1460"/>
    </row>
    <row r="3" spans="1:123"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4"/>
      <c r="DF3" s="551"/>
      <c r="DG3" s="551"/>
      <c r="DH3" s="1464"/>
      <c r="DI3" s="1465">
        <v>0</v>
      </c>
      <c r="DJ3" s="1466"/>
      <c r="DK3" s="95"/>
      <c r="DL3" s="407" t="s">
        <v>853</v>
      </c>
      <c r="DM3" s="408"/>
      <c r="DN3" s="408"/>
      <c r="DO3" s="408"/>
      <c r="DP3" s="408"/>
      <c r="DQ3" s="408"/>
      <c r="DR3" s="408"/>
      <c r="DS3" s="1460"/>
    </row>
    <row r="4" spans="1:123" ht="18" customHeight="1">
      <c r="B4" s="202" t="s">
        <v>847</v>
      </c>
      <c r="C4" s="4063">
        <v>1</v>
      </c>
      <c r="D4" s="4048"/>
      <c r="E4" s="4063">
        <f>C4+1</f>
        <v>2</v>
      </c>
      <c r="F4" s="4048"/>
      <c r="G4" s="4063">
        <f>E4+1</f>
        <v>3</v>
      </c>
      <c r="H4" s="4048"/>
      <c r="I4" s="4063">
        <f>G4+1</f>
        <v>4</v>
      </c>
      <c r="J4" s="4048"/>
      <c r="K4" s="4063">
        <f>I4+1</f>
        <v>5</v>
      </c>
      <c r="L4" s="4048"/>
      <c r="M4" s="4063">
        <f>K4+1</f>
        <v>6</v>
      </c>
      <c r="N4" s="4048"/>
      <c r="O4" s="4063">
        <f>M4+1</f>
        <v>7</v>
      </c>
      <c r="P4" s="4048"/>
      <c r="Q4" s="4063">
        <f>O4+1</f>
        <v>8</v>
      </c>
      <c r="R4" s="4048"/>
      <c r="S4" s="4063">
        <f>Q4+1</f>
        <v>9</v>
      </c>
      <c r="T4" s="4048"/>
      <c r="U4" s="4063">
        <f>S4+1</f>
        <v>10</v>
      </c>
      <c r="V4" s="4048"/>
      <c r="W4" s="4063">
        <f>U4+1</f>
        <v>11</v>
      </c>
      <c r="X4" s="4048"/>
      <c r="Y4" s="4063">
        <f>W4+1</f>
        <v>12</v>
      </c>
      <c r="Z4" s="4048"/>
      <c r="AA4" s="4063">
        <f>Y4+1</f>
        <v>13</v>
      </c>
      <c r="AB4" s="4050"/>
      <c r="AC4" s="648"/>
      <c r="AD4" s="4050">
        <f>AA4+1</f>
        <v>14</v>
      </c>
      <c r="AE4" s="4048"/>
      <c r="AF4" s="4063">
        <f>AD4+1</f>
        <v>15</v>
      </c>
      <c r="AG4" s="4048"/>
      <c r="AH4" s="4063">
        <f>AF4+1</f>
        <v>16</v>
      </c>
      <c r="AI4" s="4048"/>
      <c r="AJ4" s="4063">
        <f>AH4+1</f>
        <v>17</v>
      </c>
      <c r="AK4" s="4048"/>
      <c r="AL4" s="4063">
        <f>AJ4+1</f>
        <v>18</v>
      </c>
      <c r="AM4" s="4048"/>
      <c r="AN4" s="4063">
        <f>AL4+1</f>
        <v>19</v>
      </c>
      <c r="AO4" s="4048"/>
      <c r="AP4" s="4063">
        <f>AN4+1</f>
        <v>20</v>
      </c>
      <c r="AQ4" s="4048"/>
      <c r="AR4" s="4063">
        <f>AP4+1</f>
        <v>21</v>
      </c>
      <c r="AS4" s="4048"/>
      <c r="AT4" s="4063">
        <f>AR4+1</f>
        <v>22</v>
      </c>
      <c r="AU4" s="4048"/>
      <c r="AV4" s="4063">
        <f>AT4+1</f>
        <v>23</v>
      </c>
      <c r="AW4" s="4048"/>
      <c r="AX4" s="4063">
        <f>AV4+1</f>
        <v>24</v>
      </c>
      <c r="AY4" s="4048"/>
      <c r="AZ4" s="4063">
        <f>AX4+1</f>
        <v>25</v>
      </c>
      <c r="BA4" s="4048"/>
      <c r="BB4" s="4063">
        <f>AZ4+1</f>
        <v>26</v>
      </c>
      <c r="BC4" s="4050"/>
      <c r="BD4" s="649"/>
      <c r="BE4" s="4050">
        <f>BB4+1</f>
        <v>27</v>
      </c>
      <c r="BF4" s="4048"/>
      <c r="BG4" s="4063">
        <f>BE4+1</f>
        <v>28</v>
      </c>
      <c r="BH4" s="4048"/>
      <c r="BI4" s="4063">
        <f>BG4+1</f>
        <v>29</v>
      </c>
      <c r="BJ4" s="4048"/>
      <c r="BK4" s="4063">
        <f>BI4+1</f>
        <v>30</v>
      </c>
      <c r="BL4" s="4048"/>
      <c r="BM4" s="4063">
        <f>BK4+1</f>
        <v>31</v>
      </c>
      <c r="BN4" s="4048"/>
      <c r="BO4" s="4063">
        <f>BM4+1</f>
        <v>32</v>
      </c>
      <c r="BP4" s="4048"/>
      <c r="BQ4" s="4063">
        <f>BO4+1</f>
        <v>33</v>
      </c>
      <c r="BR4" s="4048"/>
      <c r="BS4" s="4063">
        <f>BQ4+1</f>
        <v>34</v>
      </c>
      <c r="BT4" s="4048"/>
      <c r="BU4" s="4063">
        <f>BS4+1</f>
        <v>35</v>
      </c>
      <c r="BV4" s="4048"/>
      <c r="BW4" s="4063">
        <f>BU4+1</f>
        <v>36</v>
      </c>
      <c r="BX4" s="4048"/>
      <c r="BY4" s="4063">
        <f>BW4+1</f>
        <v>37</v>
      </c>
      <c r="BZ4" s="4048"/>
      <c r="CA4" s="4063">
        <f>BY4+1</f>
        <v>38</v>
      </c>
      <c r="CB4" s="4048"/>
      <c r="CC4" s="4063">
        <f>CA4+1</f>
        <v>39</v>
      </c>
      <c r="CD4" s="4050"/>
      <c r="CE4" s="650"/>
      <c r="CF4" s="4064">
        <f>CC4+1</f>
        <v>40</v>
      </c>
      <c r="CG4" s="4052"/>
      <c r="CH4" s="4053">
        <f>CF4+1</f>
        <v>41</v>
      </c>
      <c r="CI4" s="4052"/>
      <c r="CJ4" s="4053">
        <f>CH4+1</f>
        <v>42</v>
      </c>
      <c r="CK4" s="4052"/>
      <c r="CL4" s="4063">
        <f>CJ4+1</f>
        <v>43</v>
      </c>
      <c r="CM4" s="4048"/>
      <c r="CN4" s="4063">
        <f>CL4+1</f>
        <v>44</v>
      </c>
      <c r="CO4" s="4048"/>
      <c r="CP4" s="4063">
        <f>CN4+1</f>
        <v>45</v>
      </c>
      <c r="CQ4" s="4048"/>
      <c r="CR4" s="4063">
        <f>CP4+1</f>
        <v>46</v>
      </c>
      <c r="CS4" s="4048"/>
      <c r="CT4" s="4063">
        <f>CR4+1</f>
        <v>47</v>
      </c>
      <c r="CU4" s="4048"/>
      <c r="CV4" s="4063">
        <f>CT4+1</f>
        <v>48</v>
      </c>
      <c r="CW4" s="4048"/>
      <c r="CX4" s="4063">
        <f>CV4+1</f>
        <v>49</v>
      </c>
      <c r="CY4" s="4048"/>
      <c r="CZ4" s="4063">
        <f>CX4+1</f>
        <v>50</v>
      </c>
      <c r="DA4" s="4048"/>
      <c r="DB4" s="4063">
        <f>CZ4+1</f>
        <v>51</v>
      </c>
      <c r="DC4" s="4048"/>
      <c r="DD4" s="4063">
        <f>DB4+1</f>
        <v>52</v>
      </c>
      <c r="DE4" s="4050"/>
      <c r="DF4" s="1467" t="s">
        <v>937</v>
      </c>
      <c r="DG4" s="1468"/>
      <c r="DH4" s="1469"/>
      <c r="DI4" s="1470"/>
      <c r="DJ4" s="647"/>
      <c r="DL4" s="1471" t="s">
        <v>187</v>
      </c>
      <c r="DM4" s="1309"/>
      <c r="DN4" s="1309"/>
      <c r="DO4" s="1309"/>
      <c r="DP4" s="1309"/>
      <c r="DQ4" s="1309"/>
      <c r="DR4" s="1309"/>
      <c r="DS4" s="1460"/>
    </row>
    <row r="5" spans="1:123" ht="13.5" customHeight="1">
      <c r="B5" s="1472" t="s">
        <v>205</v>
      </c>
      <c r="C5" s="1473" t="s">
        <v>66</v>
      </c>
      <c r="D5" s="1474" t="s">
        <v>77</v>
      </c>
      <c r="E5" s="1473" t="s">
        <v>66</v>
      </c>
      <c r="F5" s="1474" t="s">
        <v>77</v>
      </c>
      <c r="G5" s="1473" t="s">
        <v>66</v>
      </c>
      <c r="H5" s="1474" t="s">
        <v>77</v>
      </c>
      <c r="I5" s="1473" t="s">
        <v>66</v>
      </c>
      <c r="J5" s="1474" t="s">
        <v>77</v>
      </c>
      <c r="K5" s="1473" t="s">
        <v>66</v>
      </c>
      <c r="L5" s="1474" t="s">
        <v>77</v>
      </c>
      <c r="M5" s="1473" t="s">
        <v>66</v>
      </c>
      <c r="N5" s="1474" t="s">
        <v>77</v>
      </c>
      <c r="O5" s="1473" t="s">
        <v>66</v>
      </c>
      <c r="P5" s="1474" t="s">
        <v>77</v>
      </c>
      <c r="Q5" s="1473" t="s">
        <v>66</v>
      </c>
      <c r="R5" s="1474" t="s">
        <v>77</v>
      </c>
      <c r="S5" s="1473" t="s">
        <v>66</v>
      </c>
      <c r="T5" s="1474" t="s">
        <v>77</v>
      </c>
      <c r="U5" s="1473" t="s">
        <v>66</v>
      </c>
      <c r="V5" s="1474" t="s">
        <v>77</v>
      </c>
      <c r="W5" s="1473" t="s">
        <v>66</v>
      </c>
      <c r="X5" s="1474" t="s">
        <v>77</v>
      </c>
      <c r="Y5" s="1473" t="s">
        <v>66</v>
      </c>
      <c r="Z5" s="1474" t="s">
        <v>77</v>
      </c>
      <c r="AA5" s="1473" t="s">
        <v>66</v>
      </c>
      <c r="AB5" s="1475" t="s">
        <v>77</v>
      </c>
      <c r="AC5" s="648"/>
      <c r="AD5" s="1476" t="s">
        <v>66</v>
      </c>
      <c r="AE5" s="1474" t="s">
        <v>77</v>
      </c>
      <c r="AF5" s="1477" t="s">
        <v>66</v>
      </c>
      <c r="AG5" s="1474" t="s">
        <v>77</v>
      </c>
      <c r="AH5" s="1477" t="s">
        <v>66</v>
      </c>
      <c r="AI5" s="1474" t="s">
        <v>77</v>
      </c>
      <c r="AJ5" s="1477" t="s">
        <v>66</v>
      </c>
      <c r="AK5" s="1474" t="s">
        <v>77</v>
      </c>
      <c r="AL5" s="1477" t="s">
        <v>66</v>
      </c>
      <c r="AM5" s="1474" t="s">
        <v>77</v>
      </c>
      <c r="AN5" s="1477" t="s">
        <v>66</v>
      </c>
      <c r="AO5" s="1474" t="s">
        <v>77</v>
      </c>
      <c r="AP5" s="1477" t="s">
        <v>66</v>
      </c>
      <c r="AQ5" s="1474" t="s">
        <v>77</v>
      </c>
      <c r="AR5" s="1477" t="s">
        <v>66</v>
      </c>
      <c r="AS5" s="1474" t="s">
        <v>77</v>
      </c>
      <c r="AT5" s="1477" t="s">
        <v>66</v>
      </c>
      <c r="AU5" s="1474" t="s">
        <v>77</v>
      </c>
      <c r="AV5" s="1477" t="s">
        <v>66</v>
      </c>
      <c r="AW5" s="1474" t="s">
        <v>77</v>
      </c>
      <c r="AX5" s="1477" t="s">
        <v>66</v>
      </c>
      <c r="AY5" s="1474" t="s">
        <v>77</v>
      </c>
      <c r="AZ5" s="1477" t="s">
        <v>66</v>
      </c>
      <c r="BA5" s="1474" t="s">
        <v>77</v>
      </c>
      <c r="BB5" s="1477" t="s">
        <v>66</v>
      </c>
      <c r="BC5" s="1475" t="s">
        <v>77</v>
      </c>
      <c r="BD5" s="649"/>
      <c r="BE5" s="1478" t="s">
        <v>66</v>
      </c>
      <c r="BF5" s="1474" t="s">
        <v>77</v>
      </c>
      <c r="BG5" s="1479" t="s">
        <v>66</v>
      </c>
      <c r="BH5" s="1474" t="s">
        <v>77</v>
      </c>
      <c r="BI5" s="1479" t="s">
        <v>66</v>
      </c>
      <c r="BJ5" s="1474" t="s">
        <v>77</v>
      </c>
      <c r="BK5" s="1479" t="s">
        <v>66</v>
      </c>
      <c r="BL5" s="1474" t="s">
        <v>77</v>
      </c>
      <c r="BM5" s="1479" t="s">
        <v>66</v>
      </c>
      <c r="BN5" s="1474" t="s">
        <v>77</v>
      </c>
      <c r="BO5" s="1479" t="s">
        <v>66</v>
      </c>
      <c r="BP5" s="1474" t="s">
        <v>77</v>
      </c>
      <c r="BQ5" s="1479" t="s">
        <v>66</v>
      </c>
      <c r="BR5" s="1474" t="s">
        <v>77</v>
      </c>
      <c r="BS5" s="1479" t="s">
        <v>66</v>
      </c>
      <c r="BT5" s="1474" t="s">
        <v>77</v>
      </c>
      <c r="BU5" s="1479" t="s">
        <v>66</v>
      </c>
      <c r="BV5" s="1474" t="s">
        <v>77</v>
      </c>
      <c r="BW5" s="1479" t="s">
        <v>66</v>
      </c>
      <c r="BX5" s="1474" t="s">
        <v>77</v>
      </c>
      <c r="BY5" s="1479" t="s">
        <v>66</v>
      </c>
      <c r="BZ5" s="1474" t="s">
        <v>77</v>
      </c>
      <c r="CA5" s="1479" t="s">
        <v>66</v>
      </c>
      <c r="CB5" s="1474" t="s">
        <v>77</v>
      </c>
      <c r="CC5" s="1479" t="s">
        <v>66</v>
      </c>
      <c r="CD5" s="1475" t="s">
        <v>77</v>
      </c>
      <c r="CE5" s="650"/>
      <c r="CF5" s="1480" t="s">
        <v>66</v>
      </c>
      <c r="CG5" s="1474" t="s">
        <v>77</v>
      </c>
      <c r="CH5" s="1481" t="s">
        <v>66</v>
      </c>
      <c r="CI5" s="1474" t="s">
        <v>77</v>
      </c>
      <c r="CJ5" s="1481" t="s">
        <v>66</v>
      </c>
      <c r="CK5" s="1474" t="s">
        <v>77</v>
      </c>
      <c r="CL5" s="1481" t="s">
        <v>66</v>
      </c>
      <c r="CM5" s="1474" t="s">
        <v>77</v>
      </c>
      <c r="CN5" s="1481" t="s">
        <v>66</v>
      </c>
      <c r="CO5" s="1474" t="s">
        <v>77</v>
      </c>
      <c r="CP5" s="1481" t="s">
        <v>66</v>
      </c>
      <c r="CQ5" s="1474" t="s">
        <v>77</v>
      </c>
      <c r="CR5" s="1481" t="s">
        <v>66</v>
      </c>
      <c r="CS5" s="1474" t="s">
        <v>77</v>
      </c>
      <c r="CT5" s="1481" t="s">
        <v>66</v>
      </c>
      <c r="CU5" s="1474" t="s">
        <v>77</v>
      </c>
      <c r="CV5" s="1481" t="s">
        <v>66</v>
      </c>
      <c r="CW5" s="1474" t="s">
        <v>77</v>
      </c>
      <c r="CX5" s="1481" t="s">
        <v>66</v>
      </c>
      <c r="CY5" s="1474" t="s">
        <v>77</v>
      </c>
      <c r="CZ5" s="1481" t="s">
        <v>66</v>
      </c>
      <c r="DA5" s="1474" t="s">
        <v>77</v>
      </c>
      <c r="DB5" s="1481" t="s">
        <v>66</v>
      </c>
      <c r="DC5" s="1474" t="s">
        <v>77</v>
      </c>
      <c r="DD5" s="1481" t="s">
        <v>66</v>
      </c>
      <c r="DE5" s="1475" t="s">
        <v>77</v>
      </c>
      <c r="DF5" s="1482" t="s">
        <v>922</v>
      </c>
      <c r="DG5" s="1483"/>
      <c r="DH5" s="1484"/>
      <c r="DI5" s="1483"/>
      <c r="DJ5" s="647"/>
      <c r="DL5" s="1309"/>
      <c r="DM5" s="1309"/>
      <c r="DN5" s="1309"/>
      <c r="DO5" s="1309"/>
      <c r="DP5" s="1309"/>
      <c r="DQ5" s="1309"/>
      <c r="DR5" s="1309"/>
      <c r="DS5" s="1460"/>
    </row>
    <row r="6" spans="1:123" ht="18.75">
      <c r="B6" s="1485" t="s">
        <v>206</v>
      </c>
      <c r="C6" s="1486" t="s">
        <v>899</v>
      </c>
      <c r="D6" s="1872"/>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487"/>
      <c r="AD6" s="1486" t="s">
        <v>899</v>
      </c>
      <c r="AE6" s="1872"/>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3"/>
      <c r="BD6" s="1488"/>
      <c r="BE6" s="1486" t="s">
        <v>899</v>
      </c>
      <c r="BF6" s="1872"/>
      <c r="BG6" s="1871"/>
      <c r="BH6" s="1871"/>
      <c r="BI6" s="1871"/>
      <c r="BJ6" s="1871"/>
      <c r="BK6" s="1871"/>
      <c r="BL6" s="1871"/>
      <c r="BM6" s="1871"/>
      <c r="BN6" s="1871"/>
      <c r="BO6" s="1871"/>
      <c r="BP6" s="1871"/>
      <c r="BQ6" s="1871"/>
      <c r="BR6" s="1871"/>
      <c r="BS6" s="1871"/>
      <c r="BT6" s="1871"/>
      <c r="BU6" s="1871"/>
      <c r="BV6" s="1871"/>
      <c r="BW6" s="1871"/>
      <c r="BX6" s="1871"/>
      <c r="BY6" s="1871"/>
      <c r="BZ6" s="1871"/>
      <c r="CA6" s="1871"/>
      <c r="CB6" s="1871"/>
      <c r="CC6" s="1871"/>
      <c r="CD6" s="1871"/>
      <c r="CE6" s="1489"/>
      <c r="CF6" s="1486" t="s">
        <v>899</v>
      </c>
      <c r="CG6" s="1490"/>
      <c r="CH6" s="1491"/>
      <c r="CI6" s="1492"/>
      <c r="CJ6" s="1491"/>
      <c r="CK6" s="1492"/>
      <c r="CL6" s="1870"/>
      <c r="CM6" s="1870"/>
      <c r="CN6" s="1870"/>
      <c r="CO6" s="1870"/>
      <c r="CP6" s="1870"/>
      <c r="CQ6" s="1870"/>
      <c r="CR6" s="1870"/>
      <c r="CS6" s="1870"/>
      <c r="CT6" s="1870"/>
      <c r="CU6" s="1870"/>
      <c r="CV6" s="1870"/>
      <c r="CW6" s="1870"/>
      <c r="CX6" s="1870"/>
      <c r="CY6" s="1870"/>
      <c r="CZ6" s="1870"/>
      <c r="DA6" s="1870"/>
      <c r="DB6" s="1870"/>
      <c r="DC6" s="1870"/>
      <c r="DD6" s="1870"/>
      <c r="DE6" s="1870"/>
      <c r="DF6" s="4145" t="s">
        <v>907</v>
      </c>
      <c r="DG6" s="4146"/>
      <c r="DH6" s="4067" t="s">
        <v>908</v>
      </c>
      <c r="DI6" s="4068"/>
      <c r="DJ6" s="647"/>
      <c r="DL6" s="1493" t="s">
        <v>188</v>
      </c>
      <c r="DM6" s="1309"/>
      <c r="DN6" s="1309"/>
      <c r="DO6" s="1309"/>
      <c r="DP6" s="1309"/>
      <c r="DQ6" s="1309"/>
      <c r="DR6" s="1309"/>
      <c r="DS6" s="1460"/>
    </row>
    <row r="7" spans="1:123" ht="15.95" customHeight="1">
      <c r="B7" s="1494" t="s">
        <v>117</v>
      </c>
      <c r="C7" s="1495"/>
      <c r="D7" s="1496"/>
      <c r="E7" s="1495"/>
      <c r="F7" s="1496"/>
      <c r="G7" s="1495"/>
      <c r="H7" s="1496"/>
      <c r="I7" s="1495"/>
      <c r="J7" s="1496"/>
      <c r="K7" s="1495"/>
      <c r="L7" s="1496"/>
      <c r="M7" s="1495"/>
      <c r="N7" s="1496"/>
      <c r="O7" s="1495"/>
      <c r="P7" s="1496"/>
      <c r="Q7" s="1495"/>
      <c r="R7" s="1496"/>
      <c r="S7" s="1495"/>
      <c r="T7" s="1496"/>
      <c r="U7" s="1495"/>
      <c r="V7" s="1496"/>
      <c r="W7" s="1495"/>
      <c r="X7" s="1496"/>
      <c r="Y7" s="1495"/>
      <c r="Z7" s="1496"/>
      <c r="AA7" s="1495"/>
      <c r="AB7" s="1497"/>
      <c r="AC7" s="648"/>
      <c r="AD7" s="1498"/>
      <c r="AE7" s="1496"/>
      <c r="AF7" s="1495"/>
      <c r="AG7" s="1496"/>
      <c r="AH7" s="1495"/>
      <c r="AI7" s="1496"/>
      <c r="AJ7" s="1495"/>
      <c r="AK7" s="1496"/>
      <c r="AL7" s="1495"/>
      <c r="AM7" s="1496"/>
      <c r="AN7" s="1495"/>
      <c r="AO7" s="1496"/>
      <c r="AP7" s="1495"/>
      <c r="AQ7" s="1496"/>
      <c r="AR7" s="1495"/>
      <c r="AS7" s="1496"/>
      <c r="AT7" s="1495"/>
      <c r="AU7" s="1496"/>
      <c r="AV7" s="1495"/>
      <c r="AW7" s="1496"/>
      <c r="AX7" s="1495"/>
      <c r="AY7" s="1496"/>
      <c r="AZ7" s="1495"/>
      <c r="BA7" s="1496"/>
      <c r="BB7" s="1495"/>
      <c r="BC7" s="1497"/>
      <c r="BD7" s="649"/>
      <c r="BE7" s="1498"/>
      <c r="BF7" s="1496"/>
      <c r="BG7" s="1495"/>
      <c r="BH7" s="1496"/>
      <c r="BI7" s="1495"/>
      <c r="BJ7" s="1496"/>
      <c r="BK7" s="1495"/>
      <c r="BL7" s="1496"/>
      <c r="BM7" s="1495"/>
      <c r="BN7" s="1496"/>
      <c r="BO7" s="1495"/>
      <c r="BP7" s="1496"/>
      <c r="BQ7" s="1495"/>
      <c r="BR7" s="1496"/>
      <c r="BS7" s="1495"/>
      <c r="BT7" s="1496"/>
      <c r="BU7" s="1495"/>
      <c r="BV7" s="1496"/>
      <c r="BW7" s="1495"/>
      <c r="BX7" s="1496"/>
      <c r="BY7" s="1495"/>
      <c r="BZ7" s="1496"/>
      <c r="CA7" s="1495"/>
      <c r="CB7" s="1496"/>
      <c r="CC7" s="1495"/>
      <c r="CD7" s="1497"/>
      <c r="CE7" s="650"/>
      <c r="CF7" s="1498"/>
      <c r="CG7" s="1499"/>
      <c r="CH7" s="1495"/>
      <c r="CI7" s="1496"/>
      <c r="CJ7" s="1495"/>
      <c r="CK7" s="1496"/>
      <c r="CL7" s="1495"/>
      <c r="CM7" s="1496"/>
      <c r="CN7" s="1495"/>
      <c r="CO7" s="1496"/>
      <c r="CP7" s="1495"/>
      <c r="CQ7" s="1496"/>
      <c r="CR7" s="1495"/>
      <c r="CS7" s="1496"/>
      <c r="CT7" s="1495"/>
      <c r="CU7" s="1496"/>
      <c r="CV7" s="1495"/>
      <c r="CW7" s="1496"/>
      <c r="CX7" s="1495"/>
      <c r="CY7" s="1496"/>
      <c r="CZ7" s="1495"/>
      <c r="DA7" s="1496"/>
      <c r="DB7" s="1495"/>
      <c r="DC7" s="1496"/>
      <c r="DD7" s="1495"/>
      <c r="DE7" s="1496"/>
      <c r="DF7" s="1500">
        <f t="shared" ref="DF7:DF38" si="0">COUNTA(C7:DE7)</f>
        <v>0</v>
      </c>
      <c r="DG7" s="1501" t="str">
        <f>IF(DF7=0,"",DF7/DF66)</f>
        <v/>
      </c>
      <c r="DH7" s="1502">
        <f t="shared" ref="DH7:DH38" si="1">SUM(C7:DE7)</f>
        <v>0</v>
      </c>
      <c r="DI7" s="1503" t="str">
        <f>IF(DH7=0,"",DH7/DH68)</f>
        <v/>
      </c>
      <c r="DJ7" s="647"/>
      <c r="DL7" s="1493"/>
      <c r="DM7" s="1309"/>
      <c r="DN7" s="1309"/>
      <c r="DO7" s="1309"/>
      <c r="DP7" s="1309"/>
      <c r="DQ7" s="1309"/>
      <c r="DR7" s="1309"/>
      <c r="DS7" s="1460"/>
    </row>
    <row r="8" spans="1:123" ht="15.95" customHeight="1">
      <c r="B8" s="1504" t="s">
        <v>119</v>
      </c>
      <c r="C8" s="1495"/>
      <c r="D8" s="1496"/>
      <c r="E8" s="1495"/>
      <c r="F8" s="1496"/>
      <c r="G8" s="1495"/>
      <c r="H8" s="1496"/>
      <c r="I8" s="1495"/>
      <c r="J8" s="1496"/>
      <c r="K8" s="1495"/>
      <c r="L8" s="1496"/>
      <c r="M8" s="1495"/>
      <c r="N8" s="1496"/>
      <c r="O8" s="1495"/>
      <c r="P8" s="1496"/>
      <c r="Q8" s="1495"/>
      <c r="R8" s="1496"/>
      <c r="S8" s="1495"/>
      <c r="T8" s="1496"/>
      <c r="U8" s="1495"/>
      <c r="V8" s="1496"/>
      <c r="W8" s="1495"/>
      <c r="X8" s="1496"/>
      <c r="Y8" s="1495"/>
      <c r="Z8" s="1496"/>
      <c r="AA8" s="1495"/>
      <c r="AB8" s="1497"/>
      <c r="AC8" s="648"/>
      <c r="AD8" s="1498"/>
      <c r="AE8" s="1496"/>
      <c r="AF8" s="1495"/>
      <c r="AG8" s="1496"/>
      <c r="AH8" s="1495"/>
      <c r="AI8" s="1496"/>
      <c r="AJ8" s="1495"/>
      <c r="AK8" s="1496"/>
      <c r="AL8" s="1495"/>
      <c r="AM8" s="1496"/>
      <c r="AN8" s="1495"/>
      <c r="AO8" s="1496"/>
      <c r="AP8" s="1495"/>
      <c r="AQ8" s="1496"/>
      <c r="AR8" s="1495"/>
      <c r="AS8" s="1496"/>
      <c r="AT8" s="1495"/>
      <c r="AU8" s="1496"/>
      <c r="AV8" s="1495"/>
      <c r="AW8" s="1496"/>
      <c r="AX8" s="1495"/>
      <c r="AY8" s="1496"/>
      <c r="AZ8" s="1495"/>
      <c r="BA8" s="1496"/>
      <c r="BB8" s="1495"/>
      <c r="BC8" s="1497"/>
      <c r="BD8" s="649"/>
      <c r="BE8" s="1498"/>
      <c r="BF8" s="1496"/>
      <c r="BG8" s="1495"/>
      <c r="BH8" s="1496"/>
      <c r="BI8" s="1495"/>
      <c r="BJ8" s="1496"/>
      <c r="BK8" s="1495"/>
      <c r="BL8" s="1496"/>
      <c r="BM8" s="1495"/>
      <c r="BN8" s="1496"/>
      <c r="BO8" s="1495"/>
      <c r="BP8" s="1496"/>
      <c r="BQ8" s="1495"/>
      <c r="BR8" s="1496"/>
      <c r="BS8" s="1495"/>
      <c r="BT8" s="1496"/>
      <c r="BU8" s="1495"/>
      <c r="BV8" s="1496"/>
      <c r="BW8" s="1495"/>
      <c r="BX8" s="1496"/>
      <c r="BY8" s="1495"/>
      <c r="BZ8" s="1496"/>
      <c r="CA8" s="1495"/>
      <c r="CB8" s="1496"/>
      <c r="CC8" s="1495"/>
      <c r="CD8" s="1497"/>
      <c r="CE8" s="650"/>
      <c r="CF8" s="1498"/>
      <c r="CG8" s="1499"/>
      <c r="CH8" s="1495"/>
      <c r="CI8" s="1496"/>
      <c r="CJ8" s="1495"/>
      <c r="CK8" s="1496"/>
      <c r="CL8" s="1495"/>
      <c r="CM8" s="1496"/>
      <c r="CN8" s="1495"/>
      <c r="CO8" s="1496"/>
      <c r="CP8" s="1495"/>
      <c r="CQ8" s="1496"/>
      <c r="CR8" s="1495"/>
      <c r="CS8" s="1496"/>
      <c r="CT8" s="1495"/>
      <c r="CU8" s="1496"/>
      <c r="CV8" s="1495"/>
      <c r="CW8" s="1496"/>
      <c r="CX8" s="1495"/>
      <c r="CY8" s="1496"/>
      <c r="CZ8" s="1495"/>
      <c r="DA8" s="1496"/>
      <c r="DB8" s="1495"/>
      <c r="DC8" s="1496"/>
      <c r="DD8" s="1495"/>
      <c r="DE8" s="1496"/>
      <c r="DF8" s="1500">
        <f t="shared" si="0"/>
        <v>0</v>
      </c>
      <c r="DG8" s="1501" t="str">
        <f>IF(DF8=0,"",DF8/DF66)</f>
        <v/>
      </c>
      <c r="DH8" s="1502">
        <f t="shared" si="1"/>
        <v>0</v>
      </c>
      <c r="DI8" s="1503" t="str">
        <f>IF(DH8=0,"",DH8/DH68)</f>
        <v/>
      </c>
      <c r="DJ8" s="647"/>
      <c r="DL8" s="1493" t="s">
        <v>195</v>
      </c>
      <c r="DM8" s="1309"/>
      <c r="DN8" s="1309"/>
      <c r="DO8" s="1309"/>
      <c r="DP8" s="1309"/>
      <c r="DQ8" s="1309"/>
      <c r="DR8" s="1309"/>
      <c r="DS8" s="1460"/>
    </row>
    <row r="9" spans="1:123" ht="15.95" customHeight="1">
      <c r="B9" s="1504" t="s">
        <v>122</v>
      </c>
      <c r="C9" s="1505"/>
      <c r="D9" s="1506"/>
      <c r="E9" s="1505"/>
      <c r="F9" s="1506"/>
      <c r="G9" s="1505"/>
      <c r="H9" s="1506"/>
      <c r="I9" s="1505"/>
      <c r="J9" s="1506"/>
      <c r="K9" s="1505"/>
      <c r="L9" s="1506"/>
      <c r="M9" s="1505"/>
      <c r="N9" s="1506"/>
      <c r="O9" s="1505"/>
      <c r="P9" s="1506"/>
      <c r="Q9" s="1505"/>
      <c r="R9" s="1506"/>
      <c r="S9" s="1505"/>
      <c r="T9" s="1506"/>
      <c r="U9" s="1505"/>
      <c r="V9" s="1506"/>
      <c r="W9" s="1505"/>
      <c r="X9" s="1506"/>
      <c r="Y9" s="1505"/>
      <c r="Z9" s="1506"/>
      <c r="AA9" s="1505"/>
      <c r="AB9" s="1507"/>
      <c r="AC9" s="648"/>
      <c r="AD9" s="1508"/>
      <c r="AE9" s="1506"/>
      <c r="AF9" s="1505"/>
      <c r="AG9" s="1506"/>
      <c r="AH9" s="1505"/>
      <c r="AI9" s="1506"/>
      <c r="AJ9" s="1505"/>
      <c r="AK9" s="1506"/>
      <c r="AL9" s="1505"/>
      <c r="AM9" s="1506"/>
      <c r="AN9" s="1505"/>
      <c r="AO9" s="1506"/>
      <c r="AP9" s="1505"/>
      <c r="AQ9" s="1506"/>
      <c r="AR9" s="1505"/>
      <c r="AS9" s="1506"/>
      <c r="AT9" s="1505"/>
      <c r="AU9" s="1506"/>
      <c r="AV9" s="1505"/>
      <c r="AW9" s="1506"/>
      <c r="AX9" s="1505"/>
      <c r="AY9" s="1506"/>
      <c r="AZ9" s="1505"/>
      <c r="BA9" s="1506"/>
      <c r="BB9" s="1505"/>
      <c r="BC9" s="1507"/>
      <c r="BD9" s="649"/>
      <c r="BE9" s="1508"/>
      <c r="BF9" s="1506"/>
      <c r="BG9" s="1505"/>
      <c r="BH9" s="1506"/>
      <c r="BI9" s="1505"/>
      <c r="BJ9" s="1506"/>
      <c r="BK9" s="1505"/>
      <c r="BL9" s="1506"/>
      <c r="BM9" s="1505"/>
      <c r="BN9" s="1506"/>
      <c r="BO9" s="1505"/>
      <c r="BP9" s="1506"/>
      <c r="BQ9" s="1505"/>
      <c r="BR9" s="1506"/>
      <c r="BS9" s="1505"/>
      <c r="BT9" s="1506"/>
      <c r="BU9" s="1505"/>
      <c r="BV9" s="1506"/>
      <c r="BW9" s="1505"/>
      <c r="BX9" s="1506"/>
      <c r="BY9" s="1505"/>
      <c r="BZ9" s="1506"/>
      <c r="CA9" s="1505"/>
      <c r="CB9" s="1506"/>
      <c r="CC9" s="1505"/>
      <c r="CD9" s="1507"/>
      <c r="CE9" s="650"/>
      <c r="CF9" s="1508"/>
      <c r="CG9" s="1509"/>
      <c r="CH9" s="1505"/>
      <c r="CI9" s="1506"/>
      <c r="CJ9" s="1505"/>
      <c r="CK9" s="1506"/>
      <c r="CL9" s="1505"/>
      <c r="CM9" s="1506"/>
      <c r="CN9" s="1505"/>
      <c r="CO9" s="1506"/>
      <c r="CP9" s="1505"/>
      <c r="CQ9" s="1506"/>
      <c r="CR9" s="1505"/>
      <c r="CS9" s="1506"/>
      <c r="CT9" s="1505"/>
      <c r="CU9" s="1506"/>
      <c r="CV9" s="1505"/>
      <c r="CW9" s="1506"/>
      <c r="CX9" s="1505"/>
      <c r="CY9" s="1506"/>
      <c r="CZ9" s="1505"/>
      <c r="DA9" s="1506"/>
      <c r="DB9" s="1505"/>
      <c r="DC9" s="1506"/>
      <c r="DD9" s="1505"/>
      <c r="DE9" s="1506"/>
      <c r="DF9" s="1500">
        <f t="shared" si="0"/>
        <v>0</v>
      </c>
      <c r="DG9" s="1501" t="str">
        <f>IF(DF9=0,"",DF9/DF66)</f>
        <v/>
      </c>
      <c r="DH9" s="1502">
        <f t="shared" si="1"/>
        <v>0</v>
      </c>
      <c r="DI9" s="1503" t="str">
        <f>IF(DH9=0,"",DH9/DH68)</f>
        <v/>
      </c>
      <c r="DJ9" s="647"/>
      <c r="DL9" s="1510"/>
      <c r="DM9" s="1510" t="s">
        <v>859</v>
      </c>
      <c r="DN9" s="1309"/>
      <c r="DO9" s="1309"/>
      <c r="DP9" s="1309"/>
      <c r="DQ9" s="1309"/>
      <c r="DR9" s="1309"/>
      <c r="DS9" s="1460"/>
    </row>
    <row r="10" spans="1:123" ht="15.95" customHeight="1">
      <c r="B10" s="1504" t="s">
        <v>124</v>
      </c>
      <c r="C10" s="1505"/>
      <c r="D10" s="1506"/>
      <c r="E10" s="1505"/>
      <c r="F10" s="1506"/>
      <c r="G10" s="1505"/>
      <c r="H10" s="1506"/>
      <c r="I10" s="1505"/>
      <c r="J10" s="1506"/>
      <c r="K10" s="1505"/>
      <c r="L10" s="1506"/>
      <c r="M10" s="1505"/>
      <c r="N10" s="1506"/>
      <c r="O10" s="1505"/>
      <c r="P10" s="1506"/>
      <c r="Q10" s="1505"/>
      <c r="R10" s="1506"/>
      <c r="S10" s="1505"/>
      <c r="T10" s="1506"/>
      <c r="U10" s="1505"/>
      <c r="V10" s="1506"/>
      <c r="W10" s="1505"/>
      <c r="X10" s="1506"/>
      <c r="Y10" s="1505"/>
      <c r="Z10" s="1506"/>
      <c r="AA10" s="1505"/>
      <c r="AB10" s="1507"/>
      <c r="AC10" s="648"/>
      <c r="AD10" s="1508"/>
      <c r="AE10" s="1506"/>
      <c r="AF10" s="1505"/>
      <c r="AG10" s="1506"/>
      <c r="AH10" s="1505"/>
      <c r="AI10" s="1506"/>
      <c r="AJ10" s="1505"/>
      <c r="AK10" s="1506"/>
      <c r="AL10" s="1505"/>
      <c r="AM10" s="1506"/>
      <c r="AN10" s="1505"/>
      <c r="AO10" s="1506"/>
      <c r="AP10" s="1505"/>
      <c r="AQ10" s="1506"/>
      <c r="AR10" s="1505"/>
      <c r="AS10" s="1506"/>
      <c r="AT10" s="1505"/>
      <c r="AU10" s="1506"/>
      <c r="AV10" s="1505"/>
      <c r="AW10" s="1506"/>
      <c r="AX10" s="1505"/>
      <c r="AY10" s="1506"/>
      <c r="AZ10" s="1505"/>
      <c r="BA10" s="1506"/>
      <c r="BB10" s="1505"/>
      <c r="BC10" s="1507"/>
      <c r="BD10" s="649"/>
      <c r="BE10" s="1508"/>
      <c r="BF10" s="1506"/>
      <c r="BG10" s="1505"/>
      <c r="BH10" s="1506"/>
      <c r="BI10" s="1505"/>
      <c r="BJ10" s="1506"/>
      <c r="BK10" s="1505"/>
      <c r="BL10" s="1506"/>
      <c r="BM10" s="1505"/>
      <c r="BN10" s="1506"/>
      <c r="BO10" s="1505"/>
      <c r="BP10" s="1506"/>
      <c r="BQ10" s="1505"/>
      <c r="BR10" s="1506"/>
      <c r="BS10" s="1505"/>
      <c r="BT10" s="1506"/>
      <c r="BU10" s="1505"/>
      <c r="BV10" s="1506"/>
      <c r="BW10" s="1505"/>
      <c r="BX10" s="1506"/>
      <c r="BY10" s="1505"/>
      <c r="BZ10" s="1506"/>
      <c r="CA10" s="1505"/>
      <c r="CB10" s="1506"/>
      <c r="CC10" s="1505"/>
      <c r="CD10" s="1507"/>
      <c r="CE10" s="650"/>
      <c r="CF10" s="1508"/>
      <c r="CG10" s="1509"/>
      <c r="CH10" s="1505"/>
      <c r="CI10" s="1506"/>
      <c r="CJ10" s="1505"/>
      <c r="CK10" s="1506"/>
      <c r="CL10" s="1505"/>
      <c r="CM10" s="1506"/>
      <c r="CN10" s="1505"/>
      <c r="CO10" s="1506"/>
      <c r="CP10" s="1505"/>
      <c r="CQ10" s="1506"/>
      <c r="CR10" s="1505"/>
      <c r="CS10" s="1506"/>
      <c r="CT10" s="1505"/>
      <c r="CU10" s="1506"/>
      <c r="CV10" s="1505"/>
      <c r="CW10" s="1506"/>
      <c r="CX10" s="1505"/>
      <c r="CY10" s="1506"/>
      <c r="CZ10" s="1505"/>
      <c r="DA10" s="1506"/>
      <c r="DB10" s="1505"/>
      <c r="DC10" s="1506"/>
      <c r="DD10" s="1505"/>
      <c r="DE10" s="1506"/>
      <c r="DF10" s="1500">
        <f t="shared" si="0"/>
        <v>0</v>
      </c>
      <c r="DG10" s="1501" t="str">
        <f>IF(DF10=0,"",DF10/DF66)</f>
        <v/>
      </c>
      <c r="DH10" s="1502">
        <f t="shared" si="1"/>
        <v>0</v>
      </c>
      <c r="DI10" s="1503" t="str">
        <f>IF(DH10=0,"",DH10/DH68)</f>
        <v/>
      </c>
      <c r="DJ10" s="647"/>
      <c r="DL10" s="1510"/>
      <c r="DM10" s="1510" t="s">
        <v>197</v>
      </c>
      <c r="DN10" s="1309"/>
      <c r="DO10" s="1309"/>
      <c r="DP10" s="1309"/>
      <c r="DQ10" s="1309"/>
      <c r="DR10" s="1309"/>
      <c r="DS10" s="1460"/>
    </row>
    <row r="11" spans="1:123" ht="15.95" customHeight="1">
      <c r="B11" s="1504" t="s">
        <v>126</v>
      </c>
      <c r="C11" s="1505"/>
      <c r="D11" s="1506"/>
      <c r="E11" s="1505"/>
      <c r="F11" s="1506"/>
      <c r="G11" s="1505"/>
      <c r="H11" s="1506"/>
      <c r="I11" s="1505"/>
      <c r="J11" s="1506"/>
      <c r="K11" s="1505"/>
      <c r="L11" s="1506"/>
      <c r="M11" s="1505"/>
      <c r="N11" s="1506"/>
      <c r="O11" s="1505"/>
      <c r="P11" s="1506"/>
      <c r="Q11" s="1505"/>
      <c r="R11" s="1506"/>
      <c r="S11" s="1505"/>
      <c r="T11" s="1506"/>
      <c r="U11" s="1505"/>
      <c r="V11" s="1506"/>
      <c r="W11" s="1505"/>
      <c r="X11" s="1506"/>
      <c r="Y11" s="1505"/>
      <c r="Z11" s="1506"/>
      <c r="AA11" s="1505"/>
      <c r="AB11" s="1507"/>
      <c r="AC11" s="648"/>
      <c r="AD11" s="1508"/>
      <c r="AE11" s="1506"/>
      <c r="AF11" s="1505"/>
      <c r="AG11" s="1506"/>
      <c r="AH11" s="1505"/>
      <c r="AI11" s="1506"/>
      <c r="AJ11" s="1505"/>
      <c r="AK11" s="1506"/>
      <c r="AL11" s="1505"/>
      <c r="AM11" s="1506"/>
      <c r="AN11" s="1505"/>
      <c r="AO11" s="1506"/>
      <c r="AP11" s="1505"/>
      <c r="AQ11" s="1506"/>
      <c r="AR11" s="1505"/>
      <c r="AS11" s="1506"/>
      <c r="AT11" s="1505"/>
      <c r="AU11" s="1506"/>
      <c r="AV11" s="1505"/>
      <c r="AW11" s="1506"/>
      <c r="AX11" s="1505"/>
      <c r="AY11" s="1506"/>
      <c r="AZ11" s="1505"/>
      <c r="BA11" s="1506"/>
      <c r="BB11" s="1505"/>
      <c r="BC11" s="1507"/>
      <c r="BD11" s="649"/>
      <c r="BE11" s="1508"/>
      <c r="BF11" s="1506"/>
      <c r="BG11" s="1505"/>
      <c r="BH11" s="1506"/>
      <c r="BI11" s="1505"/>
      <c r="BJ11" s="1506"/>
      <c r="BK11" s="1505"/>
      <c r="BL11" s="1506"/>
      <c r="BM11" s="1505"/>
      <c r="BN11" s="1506"/>
      <c r="BO11" s="1505"/>
      <c r="BP11" s="1506"/>
      <c r="BQ11" s="1505"/>
      <c r="BR11" s="1506"/>
      <c r="BS11" s="1505"/>
      <c r="BT11" s="1506"/>
      <c r="BU11" s="1505"/>
      <c r="BV11" s="1506"/>
      <c r="BW11" s="1505"/>
      <c r="BX11" s="1506"/>
      <c r="BY11" s="1505"/>
      <c r="BZ11" s="1506"/>
      <c r="CA11" s="1505"/>
      <c r="CB11" s="1506"/>
      <c r="CC11" s="1505"/>
      <c r="CD11" s="1507"/>
      <c r="CE11" s="650"/>
      <c r="CF11" s="1508"/>
      <c r="CG11" s="1509"/>
      <c r="CH11" s="1505"/>
      <c r="CI11" s="1506"/>
      <c r="CJ11" s="1505"/>
      <c r="CK11" s="1506"/>
      <c r="CL11" s="1505"/>
      <c r="CM11" s="1506"/>
      <c r="CN11" s="1505"/>
      <c r="CO11" s="1506"/>
      <c r="CP11" s="1505"/>
      <c r="CQ11" s="1506"/>
      <c r="CR11" s="1505"/>
      <c r="CS11" s="1506"/>
      <c r="CT11" s="1505"/>
      <c r="CU11" s="1506"/>
      <c r="CV11" s="1505"/>
      <c r="CW11" s="1506"/>
      <c r="CX11" s="1505"/>
      <c r="CY11" s="1506"/>
      <c r="CZ11" s="1505"/>
      <c r="DA11" s="1506"/>
      <c r="DB11" s="1505"/>
      <c r="DC11" s="1506"/>
      <c r="DD11" s="1505"/>
      <c r="DE11" s="1506"/>
      <c r="DF11" s="1500">
        <f t="shared" si="0"/>
        <v>0</v>
      </c>
      <c r="DG11" s="1501" t="str">
        <f>IF(DF11=0,"",DF11/DF66)</f>
        <v/>
      </c>
      <c r="DH11" s="1502">
        <f t="shared" si="1"/>
        <v>0</v>
      </c>
      <c r="DI11" s="1503" t="str">
        <f>IF(DH11=0,"",DH11/DH68)</f>
        <v/>
      </c>
      <c r="DJ11" s="647"/>
      <c r="DL11" s="1493"/>
      <c r="DM11" s="1309"/>
      <c r="DN11" s="1309"/>
      <c r="DO11" s="1309"/>
      <c r="DP11" s="1309"/>
      <c r="DQ11" s="1309"/>
      <c r="DR11" s="1309"/>
      <c r="DS11" s="1460"/>
    </row>
    <row r="12" spans="1:123" ht="15.95" customHeight="1">
      <c r="B12" s="1504" t="s">
        <v>128</v>
      </c>
      <c r="C12" s="1505"/>
      <c r="D12" s="1506"/>
      <c r="E12" s="1511" t="s">
        <v>213</v>
      </c>
      <c r="F12" s="1506"/>
      <c r="G12" s="1505"/>
      <c r="H12" s="1506"/>
      <c r="I12" s="1505"/>
      <c r="J12" s="1506"/>
      <c r="K12" s="1505"/>
      <c r="L12" s="1506"/>
      <c r="M12" s="1505"/>
      <c r="N12" s="1506"/>
      <c r="O12" s="1505"/>
      <c r="P12" s="1506"/>
      <c r="Q12" s="1505"/>
      <c r="R12" s="1506"/>
      <c r="S12" s="1505"/>
      <c r="T12" s="1506"/>
      <c r="U12" s="1505"/>
      <c r="V12" s="1506"/>
      <c r="W12" s="1505"/>
      <c r="X12" s="1506"/>
      <c r="Y12" s="1505"/>
      <c r="Z12" s="1506"/>
      <c r="AA12" s="1505"/>
      <c r="AB12" s="1507"/>
      <c r="AC12" s="648"/>
      <c r="AD12" s="1508"/>
      <c r="AE12" s="1506"/>
      <c r="AF12" s="1505"/>
      <c r="AG12" s="1506"/>
      <c r="AH12" s="1505"/>
      <c r="AI12" s="1506"/>
      <c r="AJ12" s="1505"/>
      <c r="AK12" s="1506"/>
      <c r="AL12" s="1505"/>
      <c r="AM12" s="1506"/>
      <c r="AN12" s="1505"/>
      <c r="AO12" s="1506"/>
      <c r="AP12" s="1505"/>
      <c r="AQ12" s="1506"/>
      <c r="AR12" s="1505"/>
      <c r="AS12" s="1506"/>
      <c r="AT12" s="1505"/>
      <c r="AU12" s="1506"/>
      <c r="AV12" s="1505"/>
      <c r="AW12" s="1506"/>
      <c r="AX12" s="1505"/>
      <c r="AY12" s="1506"/>
      <c r="AZ12" s="1505"/>
      <c r="BA12" s="1506"/>
      <c r="BB12" s="1505"/>
      <c r="BC12" s="1507"/>
      <c r="BD12" s="649"/>
      <c r="BE12" s="1508"/>
      <c r="BF12" s="1506"/>
      <c r="BG12" s="1505"/>
      <c r="BH12" s="1506"/>
      <c r="BI12" s="1505"/>
      <c r="BJ12" s="1506"/>
      <c r="BK12" s="1505"/>
      <c r="BL12" s="1506"/>
      <c r="BM12" s="1505"/>
      <c r="BN12" s="1506"/>
      <c r="BO12" s="1505"/>
      <c r="BP12" s="1506"/>
      <c r="BQ12" s="1505"/>
      <c r="BR12" s="1506"/>
      <c r="BS12" s="1505"/>
      <c r="BT12" s="1506"/>
      <c r="BU12" s="1505"/>
      <c r="BV12" s="1506"/>
      <c r="BW12" s="1505"/>
      <c r="BX12" s="1506"/>
      <c r="BY12" s="1505"/>
      <c r="BZ12" s="1506"/>
      <c r="CA12" s="1505"/>
      <c r="CB12" s="1506"/>
      <c r="CC12" s="1505"/>
      <c r="CD12" s="1507"/>
      <c r="CE12" s="650"/>
      <c r="CF12" s="1508"/>
      <c r="CG12" s="1509"/>
      <c r="CH12" s="1505"/>
      <c r="CI12" s="1506"/>
      <c r="CJ12" s="1505"/>
      <c r="CK12" s="1506"/>
      <c r="CL12" s="1505"/>
      <c r="CM12" s="1506"/>
      <c r="CN12" s="1505"/>
      <c r="CO12" s="1506"/>
      <c r="CP12" s="1505"/>
      <c r="CQ12" s="1506"/>
      <c r="CR12" s="1505"/>
      <c r="CS12" s="1506"/>
      <c r="CT12" s="1505"/>
      <c r="CU12" s="1506"/>
      <c r="CV12" s="1505"/>
      <c r="CW12" s="1506"/>
      <c r="CX12" s="1505"/>
      <c r="CY12" s="1506"/>
      <c r="CZ12" s="1505"/>
      <c r="DA12" s="1506"/>
      <c r="DB12" s="1505"/>
      <c r="DC12" s="1506"/>
      <c r="DD12" s="1505"/>
      <c r="DE12" s="1506"/>
      <c r="DF12" s="1500">
        <f t="shared" si="0"/>
        <v>1</v>
      </c>
      <c r="DG12" s="1501">
        <f>IF(DF12=0,"",DF12/DF66)</f>
        <v>0.16666666666666666</v>
      </c>
      <c r="DH12" s="1502">
        <f t="shared" si="1"/>
        <v>0</v>
      </c>
      <c r="DI12" s="1503" t="str">
        <f>IF(DH12=0,"",DH12/DH68)</f>
        <v/>
      </c>
      <c r="DJ12" s="647"/>
      <c r="DL12" s="1493" t="s">
        <v>219</v>
      </c>
      <c r="DM12" s="1510"/>
      <c r="DN12" s="1309"/>
      <c r="DO12" s="1309"/>
      <c r="DP12" s="1309"/>
      <c r="DQ12" s="1309"/>
      <c r="DR12" s="1309"/>
      <c r="DS12" s="1460"/>
    </row>
    <row r="13" spans="1:123" ht="15.95" customHeight="1">
      <c r="B13" s="1504" t="s">
        <v>130</v>
      </c>
      <c r="C13" s="1505"/>
      <c r="D13" s="1506"/>
      <c r="E13" s="1505"/>
      <c r="F13" s="1506"/>
      <c r="G13" s="1505"/>
      <c r="H13" s="1506"/>
      <c r="I13" s="1505"/>
      <c r="J13" s="1506"/>
      <c r="K13" s="1505"/>
      <c r="L13" s="1506"/>
      <c r="M13" s="1505"/>
      <c r="N13" s="1506"/>
      <c r="O13" s="1505"/>
      <c r="P13" s="1506"/>
      <c r="Q13" s="1505"/>
      <c r="R13" s="1506"/>
      <c r="S13" s="1505"/>
      <c r="T13" s="1506"/>
      <c r="U13" s="1505"/>
      <c r="V13" s="1506"/>
      <c r="W13" s="1505"/>
      <c r="X13" s="1506"/>
      <c r="Y13" s="1505"/>
      <c r="Z13" s="1506"/>
      <c r="AA13" s="1505"/>
      <c r="AB13" s="1507"/>
      <c r="AC13" s="648"/>
      <c r="AD13" s="1508"/>
      <c r="AE13" s="1506"/>
      <c r="AF13" s="1505"/>
      <c r="AG13" s="1506"/>
      <c r="AH13" s="1505"/>
      <c r="AI13" s="1506"/>
      <c r="AJ13" s="1505"/>
      <c r="AK13" s="1506"/>
      <c r="AL13" s="1505"/>
      <c r="AM13" s="1506"/>
      <c r="AN13" s="1505"/>
      <c r="AO13" s="1506"/>
      <c r="AP13" s="1505"/>
      <c r="AQ13" s="1506"/>
      <c r="AR13" s="1505"/>
      <c r="AS13" s="1506"/>
      <c r="AT13" s="1505"/>
      <c r="AU13" s="1506"/>
      <c r="AV13" s="1505"/>
      <c r="AW13" s="1506"/>
      <c r="AX13" s="1505"/>
      <c r="AY13" s="1506"/>
      <c r="AZ13" s="1505"/>
      <c r="BA13" s="1506"/>
      <c r="BB13" s="1505"/>
      <c r="BC13" s="1507"/>
      <c r="BD13" s="649"/>
      <c r="BE13" s="1508"/>
      <c r="BF13" s="1506"/>
      <c r="BG13" s="1505"/>
      <c r="BH13" s="1506"/>
      <c r="BI13" s="1505"/>
      <c r="BJ13" s="1506"/>
      <c r="BK13" s="1505"/>
      <c r="BL13" s="1506"/>
      <c r="BM13" s="1505"/>
      <c r="BN13" s="1506"/>
      <c r="BO13" s="1505"/>
      <c r="BP13" s="1506"/>
      <c r="BQ13" s="1505"/>
      <c r="BR13" s="1506"/>
      <c r="BS13" s="1505"/>
      <c r="BT13" s="1506"/>
      <c r="BU13" s="1505"/>
      <c r="BV13" s="1506"/>
      <c r="BW13" s="1505"/>
      <c r="BX13" s="1506"/>
      <c r="BY13" s="1505"/>
      <c r="BZ13" s="1506"/>
      <c r="CA13" s="1505"/>
      <c r="CB13" s="1506"/>
      <c r="CC13" s="1505"/>
      <c r="CD13" s="1507"/>
      <c r="CE13" s="650"/>
      <c r="CF13" s="1508"/>
      <c r="CG13" s="1509"/>
      <c r="CH13" s="1505"/>
      <c r="CI13" s="1506"/>
      <c r="CJ13" s="1505"/>
      <c r="CK13" s="1506"/>
      <c r="CL13" s="1505"/>
      <c r="CM13" s="1506"/>
      <c r="CN13" s="1505"/>
      <c r="CO13" s="1506"/>
      <c r="CP13" s="1505"/>
      <c r="CQ13" s="1506"/>
      <c r="CR13" s="1505"/>
      <c r="CS13" s="1506"/>
      <c r="CT13" s="1505"/>
      <c r="CU13" s="1506"/>
      <c r="CV13" s="1505"/>
      <c r="CW13" s="1506"/>
      <c r="CX13" s="1505"/>
      <c r="CY13" s="1506"/>
      <c r="CZ13" s="1505"/>
      <c r="DA13" s="1506"/>
      <c r="DB13" s="1505"/>
      <c r="DC13" s="1506"/>
      <c r="DD13" s="1505"/>
      <c r="DE13" s="1506"/>
      <c r="DF13" s="1500">
        <f t="shared" si="0"/>
        <v>0</v>
      </c>
      <c r="DG13" s="1501" t="str">
        <f>IF(DF13=0,"",DF13/DF66)</f>
        <v/>
      </c>
      <c r="DH13" s="1502">
        <f t="shared" si="1"/>
        <v>0</v>
      </c>
      <c r="DI13" s="1503" t="str">
        <f>IF(DH13=0,"",DH13/DH68)</f>
        <v/>
      </c>
      <c r="DJ13" s="647"/>
      <c r="DL13" s="1510" t="s">
        <v>196</v>
      </c>
      <c r="DM13" s="1510"/>
      <c r="DN13" s="1309"/>
      <c r="DO13" s="1309"/>
      <c r="DP13" s="1309"/>
      <c r="DQ13" s="1309"/>
      <c r="DR13" s="1309"/>
      <c r="DS13" s="1460"/>
    </row>
    <row r="14" spans="1:123" ht="15.95" customHeight="1">
      <c r="B14" s="1504" t="s">
        <v>132</v>
      </c>
      <c r="C14" s="1505"/>
      <c r="D14" s="1506"/>
      <c r="E14" s="1505"/>
      <c r="F14" s="1506"/>
      <c r="G14" s="1505"/>
      <c r="H14" s="1506"/>
      <c r="I14" s="1505"/>
      <c r="J14" s="1506"/>
      <c r="K14" s="1505"/>
      <c r="L14" s="1506"/>
      <c r="M14" s="1505"/>
      <c r="N14" s="1506"/>
      <c r="O14" s="1505"/>
      <c r="P14" s="1506"/>
      <c r="Q14" s="1505"/>
      <c r="R14" s="1506"/>
      <c r="S14" s="1505"/>
      <c r="T14" s="1506"/>
      <c r="U14" s="1505"/>
      <c r="V14" s="1506"/>
      <c r="W14" s="1505"/>
      <c r="X14" s="1506"/>
      <c r="Y14" s="1505"/>
      <c r="Z14" s="1506"/>
      <c r="AA14" s="1505"/>
      <c r="AB14" s="1507"/>
      <c r="AC14" s="648"/>
      <c r="AD14" s="1508"/>
      <c r="AE14" s="1506"/>
      <c r="AF14" s="1505"/>
      <c r="AG14" s="1506"/>
      <c r="AH14" s="1505"/>
      <c r="AI14" s="1506"/>
      <c r="AJ14" s="1505"/>
      <c r="AK14" s="1506"/>
      <c r="AL14" s="1505"/>
      <c r="AM14" s="1506"/>
      <c r="AN14" s="1505"/>
      <c r="AO14" s="1506"/>
      <c r="AP14" s="1505"/>
      <c r="AQ14" s="1506"/>
      <c r="AR14" s="1505"/>
      <c r="AS14" s="1506"/>
      <c r="AT14" s="1505"/>
      <c r="AU14" s="1506"/>
      <c r="AV14" s="1505"/>
      <c r="AW14" s="1506"/>
      <c r="AX14" s="1505"/>
      <c r="AY14" s="1506"/>
      <c r="AZ14" s="1505"/>
      <c r="BA14" s="1506"/>
      <c r="BB14" s="1505"/>
      <c r="BC14" s="1507"/>
      <c r="BD14" s="649"/>
      <c r="BE14" s="1508"/>
      <c r="BF14" s="1506"/>
      <c r="BG14" s="1505"/>
      <c r="BH14" s="1506"/>
      <c r="BI14" s="1505"/>
      <c r="BJ14" s="1506"/>
      <c r="BK14" s="1505"/>
      <c r="BL14" s="1506"/>
      <c r="BM14" s="1505"/>
      <c r="BN14" s="1506"/>
      <c r="BO14" s="1505"/>
      <c r="BP14" s="1506"/>
      <c r="BQ14" s="1505"/>
      <c r="BR14" s="1506"/>
      <c r="BS14" s="1505"/>
      <c r="BT14" s="1506"/>
      <c r="BU14" s="1505"/>
      <c r="BV14" s="1506"/>
      <c r="BW14" s="1505"/>
      <c r="BX14" s="1506"/>
      <c r="BY14" s="1505"/>
      <c r="BZ14" s="1506"/>
      <c r="CA14" s="1505"/>
      <c r="CB14" s="1506"/>
      <c r="CC14" s="1505"/>
      <c r="CD14" s="1507"/>
      <c r="CE14" s="650"/>
      <c r="CF14" s="1508"/>
      <c r="CG14" s="1509"/>
      <c r="CH14" s="1505"/>
      <c r="CI14" s="1506"/>
      <c r="CJ14" s="1505"/>
      <c r="CK14" s="1506"/>
      <c r="CL14" s="1505"/>
      <c r="CM14" s="1506"/>
      <c r="CN14" s="1505"/>
      <c r="CO14" s="1506"/>
      <c r="CP14" s="1505"/>
      <c r="CQ14" s="1506"/>
      <c r="CR14" s="1505"/>
      <c r="CS14" s="1506"/>
      <c r="CT14" s="1505"/>
      <c r="CU14" s="1506"/>
      <c r="CV14" s="1505"/>
      <c r="CW14" s="1506"/>
      <c r="CX14" s="1505"/>
      <c r="CY14" s="1506"/>
      <c r="CZ14" s="1505"/>
      <c r="DA14" s="1506"/>
      <c r="DB14" s="1505"/>
      <c r="DC14" s="1506"/>
      <c r="DD14" s="1505"/>
      <c r="DE14" s="1506"/>
      <c r="DF14" s="1500">
        <f t="shared" si="0"/>
        <v>0</v>
      </c>
      <c r="DG14" s="1501" t="str">
        <f>IF(DF14=0,"",DF14/DF66)</f>
        <v/>
      </c>
      <c r="DH14" s="1502">
        <f t="shared" si="1"/>
        <v>0</v>
      </c>
      <c r="DI14" s="1503" t="str">
        <f>IF(DH14=0,"",DH14/DH68)</f>
        <v/>
      </c>
      <c r="DJ14" s="647"/>
      <c r="DL14" s="1510" t="s">
        <v>955</v>
      </c>
      <c r="DM14" s="1309"/>
      <c r="DN14" s="1309"/>
      <c r="DO14" s="1309"/>
      <c r="DP14" s="1309"/>
      <c r="DQ14" s="1309"/>
      <c r="DR14" s="1309"/>
      <c r="DS14" s="1460"/>
    </row>
    <row r="15" spans="1:123" ht="15.95" customHeight="1">
      <c r="B15" s="1504" t="s">
        <v>134</v>
      </c>
      <c r="C15" s="1505"/>
      <c r="D15" s="1506"/>
      <c r="E15" s="1505"/>
      <c r="F15" s="1506"/>
      <c r="G15" s="1505"/>
      <c r="H15" s="1506"/>
      <c r="I15" s="1505"/>
      <c r="J15" s="1506"/>
      <c r="K15" s="1505"/>
      <c r="L15" s="1506"/>
      <c r="M15" s="1505"/>
      <c r="N15" s="1506"/>
      <c r="O15" s="1505"/>
      <c r="P15" s="1506"/>
      <c r="Q15" s="1505"/>
      <c r="R15" s="1506"/>
      <c r="S15" s="1505"/>
      <c r="T15" s="1506"/>
      <c r="U15" s="1505"/>
      <c r="V15" s="1506"/>
      <c r="W15" s="1505"/>
      <c r="X15" s="1506"/>
      <c r="Y15" s="1505"/>
      <c r="Z15" s="1506"/>
      <c r="AA15" s="1505"/>
      <c r="AB15" s="1507"/>
      <c r="AC15" s="648"/>
      <c r="AD15" s="1508"/>
      <c r="AE15" s="1506"/>
      <c r="AF15" s="1505"/>
      <c r="AG15" s="1506"/>
      <c r="AH15" s="1505"/>
      <c r="AI15" s="1506"/>
      <c r="AJ15" s="1505"/>
      <c r="AK15" s="1506"/>
      <c r="AL15" s="1505"/>
      <c r="AM15" s="1506"/>
      <c r="AN15" s="1505"/>
      <c r="AO15" s="1506"/>
      <c r="AP15" s="1505"/>
      <c r="AQ15" s="1506"/>
      <c r="AR15" s="1505"/>
      <c r="AS15" s="1506"/>
      <c r="AT15" s="1505"/>
      <c r="AU15" s="1506"/>
      <c r="AV15" s="1505"/>
      <c r="AW15" s="1506"/>
      <c r="AX15" s="1505"/>
      <c r="AY15" s="1506"/>
      <c r="AZ15" s="1505"/>
      <c r="BA15" s="1506"/>
      <c r="BB15" s="1505"/>
      <c r="BC15" s="1507"/>
      <c r="BD15" s="649"/>
      <c r="BE15" s="1508"/>
      <c r="BF15" s="1506"/>
      <c r="BG15" s="1505"/>
      <c r="BH15" s="1506"/>
      <c r="BI15" s="1505"/>
      <c r="BJ15" s="1506"/>
      <c r="BK15" s="1505"/>
      <c r="BL15" s="1506"/>
      <c r="BM15" s="1505"/>
      <c r="BN15" s="1506"/>
      <c r="BO15" s="1505"/>
      <c r="BP15" s="1506"/>
      <c r="BQ15" s="1505"/>
      <c r="BR15" s="1506"/>
      <c r="BS15" s="1505"/>
      <c r="BT15" s="1506"/>
      <c r="BU15" s="1505"/>
      <c r="BV15" s="1506"/>
      <c r="BW15" s="1505"/>
      <c r="BX15" s="1506"/>
      <c r="BY15" s="1505"/>
      <c r="BZ15" s="1506"/>
      <c r="CA15" s="1505"/>
      <c r="CB15" s="1506"/>
      <c r="CC15" s="1505"/>
      <c r="CD15" s="1507"/>
      <c r="CE15" s="650"/>
      <c r="CF15" s="1508"/>
      <c r="CG15" s="1509"/>
      <c r="CH15" s="1505"/>
      <c r="CI15" s="1506"/>
      <c r="CJ15" s="1505"/>
      <c r="CK15" s="1506"/>
      <c r="CL15" s="1505"/>
      <c r="CM15" s="1506"/>
      <c r="CN15" s="1505"/>
      <c r="CO15" s="1506"/>
      <c r="CP15" s="1505"/>
      <c r="CQ15" s="1506"/>
      <c r="CR15" s="1505"/>
      <c r="CS15" s="1506"/>
      <c r="CT15" s="1505"/>
      <c r="CU15" s="1506"/>
      <c r="CV15" s="1505"/>
      <c r="CW15" s="1506"/>
      <c r="CX15" s="1505"/>
      <c r="CY15" s="1506"/>
      <c r="CZ15" s="1505"/>
      <c r="DA15" s="1506"/>
      <c r="DB15" s="1505"/>
      <c r="DC15" s="1506"/>
      <c r="DD15" s="1505"/>
      <c r="DE15" s="1506"/>
      <c r="DF15" s="1500">
        <f t="shared" si="0"/>
        <v>0</v>
      </c>
      <c r="DG15" s="1501" t="str">
        <f>IF(DF15=0,"",DF15/DF66)</f>
        <v/>
      </c>
      <c r="DH15" s="1502">
        <f t="shared" si="1"/>
        <v>0</v>
      </c>
      <c r="DI15" s="1503" t="str">
        <f>IF(DH15=0,"",DH15/DH68)</f>
        <v/>
      </c>
      <c r="DJ15" s="647"/>
      <c r="DL15" s="4147" t="s">
        <v>1252</v>
      </c>
      <c r="DM15" s="4147"/>
      <c r="DN15" s="4147"/>
      <c r="DO15" s="4147"/>
      <c r="DP15" s="4147"/>
      <c r="DQ15" s="4147"/>
      <c r="DR15" s="4147"/>
      <c r="DS15" s="1460"/>
    </row>
    <row r="16" spans="1:123" ht="15.95" customHeight="1">
      <c r="B16" s="1504" t="s">
        <v>137</v>
      </c>
      <c r="C16" s="1505"/>
      <c r="D16" s="1506"/>
      <c r="E16" s="1513" t="s">
        <v>215</v>
      </c>
      <c r="F16" s="1506"/>
      <c r="G16" s="1505"/>
      <c r="H16" s="1506"/>
      <c r="I16" s="1513"/>
      <c r="J16" s="1506"/>
      <c r="K16" s="1505"/>
      <c r="L16" s="1506"/>
      <c r="M16" s="1505"/>
      <c r="N16" s="1506"/>
      <c r="O16" s="1505"/>
      <c r="P16" s="1506"/>
      <c r="Q16" s="1505"/>
      <c r="R16" s="1506"/>
      <c r="S16" s="1513"/>
      <c r="T16" s="1506"/>
      <c r="U16" s="1505"/>
      <c r="V16" s="1506"/>
      <c r="W16" s="1505"/>
      <c r="X16" s="1506"/>
      <c r="Y16" s="1505"/>
      <c r="Z16" s="1506"/>
      <c r="AA16" s="1505"/>
      <c r="AB16" s="1507"/>
      <c r="AC16" s="648"/>
      <c r="AD16" s="1508"/>
      <c r="AE16" s="1506"/>
      <c r="AF16" s="1505"/>
      <c r="AG16" s="1506"/>
      <c r="AH16" s="1505"/>
      <c r="AI16" s="1506"/>
      <c r="AJ16" s="1505"/>
      <c r="AK16" s="1506"/>
      <c r="AL16" s="1505"/>
      <c r="AM16" s="1506"/>
      <c r="AN16" s="1505"/>
      <c r="AO16" s="1506"/>
      <c r="AP16" s="1505"/>
      <c r="AQ16" s="1506"/>
      <c r="AR16" s="1505"/>
      <c r="AS16" s="1506"/>
      <c r="AT16" s="1505"/>
      <c r="AU16" s="1506"/>
      <c r="AV16" s="1505"/>
      <c r="AW16" s="1506"/>
      <c r="AX16" s="1505"/>
      <c r="AY16" s="1506"/>
      <c r="AZ16" s="1505"/>
      <c r="BA16" s="1506"/>
      <c r="BB16" s="1505"/>
      <c r="BC16" s="1507"/>
      <c r="BD16" s="649"/>
      <c r="BE16" s="1508"/>
      <c r="BF16" s="1506"/>
      <c r="BG16" s="1505"/>
      <c r="BH16" s="1506"/>
      <c r="BI16" s="1505"/>
      <c r="BJ16" s="1506"/>
      <c r="BK16" s="1505"/>
      <c r="BL16" s="1506"/>
      <c r="BM16" s="1505"/>
      <c r="BN16" s="1506"/>
      <c r="BO16" s="1505"/>
      <c r="BP16" s="1506"/>
      <c r="BQ16" s="1505"/>
      <c r="BR16" s="1506"/>
      <c r="BS16" s="1505"/>
      <c r="BT16" s="1506"/>
      <c r="BU16" s="1505"/>
      <c r="BV16" s="1506"/>
      <c r="BW16" s="1505"/>
      <c r="BX16" s="1506"/>
      <c r="BY16" s="1505"/>
      <c r="BZ16" s="1506"/>
      <c r="CA16" s="1505"/>
      <c r="CB16" s="1506"/>
      <c r="CC16" s="1505"/>
      <c r="CD16" s="1507"/>
      <c r="CE16" s="650"/>
      <c r="CF16" s="1508"/>
      <c r="CG16" s="1509"/>
      <c r="CH16" s="1505"/>
      <c r="CI16" s="1506"/>
      <c r="CJ16" s="1505"/>
      <c r="CK16" s="1506"/>
      <c r="CL16" s="1505"/>
      <c r="CM16" s="1506"/>
      <c r="CN16" s="1505"/>
      <c r="CO16" s="1506"/>
      <c r="CP16" s="1505"/>
      <c r="CQ16" s="1506"/>
      <c r="CR16" s="1505"/>
      <c r="CS16" s="1506"/>
      <c r="CT16" s="1505"/>
      <c r="CU16" s="1506"/>
      <c r="CV16" s="1505"/>
      <c r="CW16" s="1506"/>
      <c r="CX16" s="1505"/>
      <c r="CY16" s="1506"/>
      <c r="CZ16" s="1505"/>
      <c r="DA16" s="1506"/>
      <c r="DB16" s="1505"/>
      <c r="DC16" s="1506"/>
      <c r="DD16" s="1505"/>
      <c r="DE16" s="1506"/>
      <c r="DF16" s="1500">
        <f t="shared" si="0"/>
        <v>1</v>
      </c>
      <c r="DG16" s="1501">
        <f>IF(DF16=0,"",DF16/DF66)</f>
        <v>0.16666666666666666</v>
      </c>
      <c r="DH16" s="1502">
        <f t="shared" si="1"/>
        <v>0</v>
      </c>
      <c r="DI16" s="1503" t="str">
        <f>IF(DH16=0,"",DH16/DH68)</f>
        <v/>
      </c>
      <c r="DJ16" s="647"/>
      <c r="DL16" s="4147"/>
      <c r="DM16" s="4147"/>
      <c r="DN16" s="4147"/>
      <c r="DO16" s="4147"/>
      <c r="DP16" s="4147"/>
      <c r="DQ16" s="4147"/>
      <c r="DR16" s="4147"/>
      <c r="DS16" s="1460"/>
    </row>
    <row r="17" spans="2:123" ht="15.95" customHeight="1">
      <c r="B17" s="1504" t="s">
        <v>142</v>
      </c>
      <c r="C17" s="1515" t="s">
        <v>214</v>
      </c>
      <c r="D17" s="1511"/>
      <c r="E17" s="1505"/>
      <c r="F17" s="1506"/>
      <c r="G17" s="1505"/>
      <c r="H17" s="1506"/>
      <c r="I17" s="1505"/>
      <c r="J17" s="1506"/>
      <c r="K17" s="1505"/>
      <c r="L17" s="1506"/>
      <c r="M17" s="1505"/>
      <c r="N17" s="1506"/>
      <c r="O17" s="1505"/>
      <c r="P17" s="1506"/>
      <c r="Q17" s="1505"/>
      <c r="R17" s="1506"/>
      <c r="S17" s="1505"/>
      <c r="T17" s="1506"/>
      <c r="U17" s="1505"/>
      <c r="V17" s="1506"/>
      <c r="W17" s="1505"/>
      <c r="X17" s="1506"/>
      <c r="Y17" s="1505"/>
      <c r="Z17" s="1506"/>
      <c r="AA17" s="1505"/>
      <c r="AB17" s="1507"/>
      <c r="AC17" s="648"/>
      <c r="AD17" s="1508"/>
      <c r="AE17" s="1506"/>
      <c r="AF17" s="1505"/>
      <c r="AG17" s="1506"/>
      <c r="AH17" s="1505"/>
      <c r="AI17" s="1506"/>
      <c r="AJ17" s="1505"/>
      <c r="AK17" s="1506"/>
      <c r="AL17" s="1505"/>
      <c r="AM17" s="1506"/>
      <c r="AN17" s="1505"/>
      <c r="AO17" s="1506"/>
      <c r="AP17" s="1505"/>
      <c r="AQ17" s="1506"/>
      <c r="AR17" s="1505"/>
      <c r="AS17" s="1506"/>
      <c r="AT17" s="1505"/>
      <c r="AU17" s="1506"/>
      <c r="AV17" s="1505"/>
      <c r="AW17" s="1506"/>
      <c r="AX17" s="1505"/>
      <c r="AY17" s="1506"/>
      <c r="AZ17" s="1505"/>
      <c r="BA17" s="1506"/>
      <c r="BB17" s="1505"/>
      <c r="BC17" s="1507"/>
      <c r="BD17" s="649"/>
      <c r="BE17" s="1508"/>
      <c r="BF17" s="1506"/>
      <c r="BG17" s="1505"/>
      <c r="BH17" s="1506"/>
      <c r="BI17" s="1505"/>
      <c r="BJ17" s="1506"/>
      <c r="BK17" s="1505"/>
      <c r="BL17" s="1506"/>
      <c r="BM17" s="1505"/>
      <c r="BN17" s="1506"/>
      <c r="BO17" s="1505"/>
      <c r="BP17" s="1506"/>
      <c r="BQ17" s="1505"/>
      <c r="BR17" s="1506"/>
      <c r="BS17" s="1505"/>
      <c r="BT17" s="1506"/>
      <c r="BU17" s="1505"/>
      <c r="BV17" s="1506"/>
      <c r="BW17" s="1505"/>
      <c r="BX17" s="1506"/>
      <c r="BY17" s="1505"/>
      <c r="BZ17" s="1506"/>
      <c r="CA17" s="1505"/>
      <c r="CB17" s="1506"/>
      <c r="CC17" s="1505"/>
      <c r="CD17" s="1507"/>
      <c r="CE17" s="650"/>
      <c r="CF17" s="1508"/>
      <c r="CG17" s="1509"/>
      <c r="CH17" s="1505"/>
      <c r="CI17" s="1506"/>
      <c r="CJ17" s="1505"/>
      <c r="CK17" s="1506"/>
      <c r="CL17" s="1505"/>
      <c r="CM17" s="1506"/>
      <c r="CN17" s="1505"/>
      <c r="CO17" s="1506"/>
      <c r="CP17" s="1505"/>
      <c r="CQ17" s="1506"/>
      <c r="CR17" s="1505"/>
      <c r="CS17" s="1506"/>
      <c r="CT17" s="1505"/>
      <c r="CU17" s="1506"/>
      <c r="CV17" s="1505"/>
      <c r="CW17" s="1506"/>
      <c r="CX17" s="1505"/>
      <c r="CY17" s="1506"/>
      <c r="CZ17" s="1505"/>
      <c r="DA17" s="1506"/>
      <c r="DB17" s="1505"/>
      <c r="DC17" s="1506"/>
      <c r="DD17" s="1505"/>
      <c r="DE17" s="1506"/>
      <c r="DF17" s="1500">
        <f t="shared" si="0"/>
        <v>1</v>
      </c>
      <c r="DG17" s="1501">
        <f>IF(DF17=0,"",DF17/DF66)</f>
        <v>0.16666666666666666</v>
      </c>
      <c r="DH17" s="1502">
        <f t="shared" si="1"/>
        <v>0</v>
      </c>
      <c r="DI17" s="1503" t="str">
        <f>IF(DH17=0,"",DH17/DH68)</f>
        <v/>
      </c>
      <c r="DJ17" s="647"/>
      <c r="DL17" s="4147"/>
      <c r="DM17" s="4147"/>
      <c r="DN17" s="4147"/>
      <c r="DO17" s="4147"/>
      <c r="DP17" s="4147"/>
      <c r="DQ17" s="4147"/>
      <c r="DR17" s="4147"/>
      <c r="DS17" s="1460"/>
    </row>
    <row r="18" spans="2:123" ht="15.95" customHeight="1">
      <c r="B18" s="1504" t="s">
        <v>145</v>
      </c>
      <c r="C18" s="1505"/>
      <c r="D18" s="1506"/>
      <c r="E18" s="1505"/>
      <c r="F18" s="1506"/>
      <c r="G18" s="1505"/>
      <c r="H18" s="1506"/>
      <c r="I18" s="1505"/>
      <c r="J18" s="1506"/>
      <c r="K18" s="1505"/>
      <c r="L18" s="1506"/>
      <c r="M18" s="1505"/>
      <c r="N18" s="1506"/>
      <c r="O18" s="1505"/>
      <c r="P18" s="1506"/>
      <c r="Q18" s="1505"/>
      <c r="R18" s="1506"/>
      <c r="S18" s="1505"/>
      <c r="T18" s="1506"/>
      <c r="U18" s="1505"/>
      <c r="V18" s="1506"/>
      <c r="W18" s="1505"/>
      <c r="X18" s="1506"/>
      <c r="Y18" s="1505"/>
      <c r="Z18" s="1506"/>
      <c r="AA18" s="1505"/>
      <c r="AB18" s="1507"/>
      <c r="AC18" s="648"/>
      <c r="AD18" s="1508"/>
      <c r="AE18" s="1506"/>
      <c r="AF18" s="1505"/>
      <c r="AG18" s="1506"/>
      <c r="AH18" s="1505"/>
      <c r="AI18" s="1506"/>
      <c r="AJ18" s="1505"/>
      <c r="AK18" s="1506"/>
      <c r="AL18" s="1505"/>
      <c r="AM18" s="1506"/>
      <c r="AN18" s="1505"/>
      <c r="AO18" s="1506"/>
      <c r="AP18" s="1505"/>
      <c r="AQ18" s="1506"/>
      <c r="AR18" s="1505"/>
      <c r="AS18" s="1506"/>
      <c r="AT18" s="1505"/>
      <c r="AU18" s="1506"/>
      <c r="AV18" s="1505"/>
      <c r="AW18" s="1506"/>
      <c r="AX18" s="1505"/>
      <c r="AY18" s="1506"/>
      <c r="AZ18" s="1505"/>
      <c r="BA18" s="1506"/>
      <c r="BB18" s="1505"/>
      <c r="BC18" s="1507"/>
      <c r="BD18" s="649"/>
      <c r="BE18" s="1508"/>
      <c r="BF18" s="1506"/>
      <c r="BG18" s="1505"/>
      <c r="BH18" s="1506"/>
      <c r="BI18" s="1505"/>
      <c r="BJ18" s="1506"/>
      <c r="BK18" s="1505"/>
      <c r="BL18" s="1506"/>
      <c r="BM18" s="1505"/>
      <c r="BN18" s="1506"/>
      <c r="BO18" s="1505"/>
      <c r="BP18" s="1506"/>
      <c r="BQ18" s="1505"/>
      <c r="BR18" s="1506"/>
      <c r="BS18" s="1505"/>
      <c r="BT18" s="1506"/>
      <c r="BU18" s="1505"/>
      <c r="BV18" s="1506"/>
      <c r="BW18" s="1505"/>
      <c r="BX18" s="1506"/>
      <c r="BY18" s="1505"/>
      <c r="BZ18" s="1506"/>
      <c r="CA18" s="1505"/>
      <c r="CB18" s="1506"/>
      <c r="CC18" s="1505"/>
      <c r="CD18" s="1507"/>
      <c r="CE18" s="650"/>
      <c r="CF18" s="1508"/>
      <c r="CG18" s="1509"/>
      <c r="CH18" s="1505"/>
      <c r="CI18" s="1506"/>
      <c r="CJ18" s="1505"/>
      <c r="CK18" s="1506"/>
      <c r="CL18" s="1505"/>
      <c r="CM18" s="1506"/>
      <c r="CN18" s="1505"/>
      <c r="CO18" s="1506"/>
      <c r="CP18" s="1505"/>
      <c r="CQ18" s="1506"/>
      <c r="CR18" s="1505"/>
      <c r="CS18" s="1506"/>
      <c r="CT18" s="1505"/>
      <c r="CU18" s="1506"/>
      <c r="CV18" s="1505"/>
      <c r="CW18" s="1506"/>
      <c r="CX18" s="1505"/>
      <c r="CY18" s="1506"/>
      <c r="CZ18" s="1505"/>
      <c r="DA18" s="1506"/>
      <c r="DB18" s="1505"/>
      <c r="DC18" s="1506"/>
      <c r="DD18" s="1505"/>
      <c r="DE18" s="1506"/>
      <c r="DF18" s="1500">
        <f t="shared" si="0"/>
        <v>0</v>
      </c>
      <c r="DG18" s="1501" t="str">
        <f>IF(DF18=0,"",DF18/DF66)</f>
        <v/>
      </c>
      <c r="DH18" s="1502">
        <f t="shared" si="1"/>
        <v>0</v>
      </c>
      <c r="DI18" s="1503" t="str">
        <f>IF(DH18=0,"",DH18/DH68)</f>
        <v/>
      </c>
      <c r="DJ18" s="647"/>
      <c r="DL18" s="1516"/>
      <c r="DM18" s="1309"/>
      <c r="DN18" s="1309"/>
      <c r="DO18" s="1309"/>
      <c r="DP18" s="1309"/>
      <c r="DQ18" s="1309"/>
      <c r="DR18" s="1309"/>
      <c r="DS18" s="1460"/>
    </row>
    <row r="19" spans="2:123" ht="15.95" customHeight="1">
      <c r="B19" s="1504" t="s">
        <v>147</v>
      </c>
      <c r="C19" s="1495"/>
      <c r="D19" s="1496"/>
      <c r="E19" s="1495"/>
      <c r="F19" s="1511" t="s">
        <v>213</v>
      </c>
      <c r="G19" s="1495"/>
      <c r="H19" s="1496"/>
      <c r="I19" s="1495"/>
      <c r="J19" s="1496"/>
      <c r="K19" s="1495"/>
      <c r="L19" s="1496"/>
      <c r="M19" s="1495"/>
      <c r="N19" s="1496"/>
      <c r="O19" s="1495"/>
      <c r="P19" s="1496"/>
      <c r="Q19" s="1495"/>
      <c r="R19" s="1496"/>
      <c r="S19" s="1495"/>
      <c r="T19" s="1496"/>
      <c r="U19" s="1495"/>
      <c r="V19" s="1496"/>
      <c r="W19" s="1495"/>
      <c r="X19" s="1496"/>
      <c r="Y19" s="1495"/>
      <c r="Z19" s="1496"/>
      <c r="AA19" s="1495"/>
      <c r="AB19" s="1497"/>
      <c r="AC19" s="648"/>
      <c r="AD19" s="1498"/>
      <c r="AE19" s="1496"/>
      <c r="AF19" s="1495"/>
      <c r="AG19" s="1496"/>
      <c r="AH19" s="1495"/>
      <c r="AI19" s="1496"/>
      <c r="AJ19" s="1495"/>
      <c r="AK19" s="1496"/>
      <c r="AL19" s="1495"/>
      <c r="AM19" s="1496"/>
      <c r="AN19" s="1495"/>
      <c r="AO19" s="1496"/>
      <c r="AP19" s="1495"/>
      <c r="AQ19" s="1496"/>
      <c r="AR19" s="1495"/>
      <c r="AS19" s="1496"/>
      <c r="AT19" s="1495"/>
      <c r="AU19" s="1496"/>
      <c r="AV19" s="1495"/>
      <c r="AW19" s="1496"/>
      <c r="AX19" s="1495"/>
      <c r="AY19" s="1496"/>
      <c r="AZ19" s="1495"/>
      <c r="BA19" s="1496"/>
      <c r="BB19" s="1495"/>
      <c r="BC19" s="1497"/>
      <c r="BD19" s="649"/>
      <c r="BE19" s="1498"/>
      <c r="BF19" s="1496"/>
      <c r="BG19" s="1495"/>
      <c r="BH19" s="1496"/>
      <c r="BI19" s="1495"/>
      <c r="BJ19" s="1496"/>
      <c r="BK19" s="1495"/>
      <c r="BL19" s="1496"/>
      <c r="BM19" s="1495"/>
      <c r="BN19" s="1496"/>
      <c r="BO19" s="1495"/>
      <c r="BP19" s="1496"/>
      <c r="BQ19" s="1495"/>
      <c r="BR19" s="1496"/>
      <c r="BS19" s="1495"/>
      <c r="BT19" s="1496"/>
      <c r="BU19" s="1495"/>
      <c r="BV19" s="1496"/>
      <c r="BW19" s="1495"/>
      <c r="BX19" s="1496"/>
      <c r="BY19" s="1495"/>
      <c r="BZ19" s="1496"/>
      <c r="CA19" s="1495"/>
      <c r="CB19" s="1496"/>
      <c r="CC19" s="1495"/>
      <c r="CD19" s="1497"/>
      <c r="CE19" s="650"/>
      <c r="CF19" s="1498"/>
      <c r="CG19" s="1499"/>
      <c r="CH19" s="1495"/>
      <c r="CI19" s="1496"/>
      <c r="CJ19" s="1495"/>
      <c r="CK19" s="1496"/>
      <c r="CL19" s="1495"/>
      <c r="CM19" s="1496"/>
      <c r="CN19" s="1495"/>
      <c r="CO19" s="1496"/>
      <c r="CP19" s="1495"/>
      <c r="CQ19" s="1496"/>
      <c r="CR19" s="1495"/>
      <c r="CS19" s="1496"/>
      <c r="CT19" s="1495"/>
      <c r="CU19" s="1496"/>
      <c r="CV19" s="1495"/>
      <c r="CW19" s="1496"/>
      <c r="CX19" s="1495"/>
      <c r="CY19" s="1496"/>
      <c r="CZ19" s="1495"/>
      <c r="DA19" s="1496"/>
      <c r="DB19" s="1495"/>
      <c r="DC19" s="1496"/>
      <c r="DD19" s="1495"/>
      <c r="DE19" s="1496"/>
      <c r="DF19" s="1500">
        <f t="shared" si="0"/>
        <v>1</v>
      </c>
      <c r="DG19" s="1501">
        <f>IF(DF19=0,"",DF19/DF66)</f>
        <v>0.16666666666666666</v>
      </c>
      <c r="DH19" s="1502">
        <f t="shared" si="1"/>
        <v>0</v>
      </c>
      <c r="DI19" s="1503" t="str">
        <f>IF(DH19=0,"",DH19/DH68)</f>
        <v/>
      </c>
      <c r="DJ19" s="647"/>
      <c r="DL19" s="1516"/>
      <c r="DM19" s="1309"/>
      <c r="DN19" s="1309"/>
      <c r="DO19" s="1309"/>
      <c r="DP19" s="1309"/>
      <c r="DQ19" s="1309"/>
      <c r="DR19" s="1309"/>
      <c r="DS19" s="1460"/>
    </row>
    <row r="20" spans="2:123" ht="15.95" customHeight="1">
      <c r="B20" s="1504" t="s">
        <v>151</v>
      </c>
      <c r="C20" s="1495"/>
      <c r="D20" s="1496"/>
      <c r="E20" s="1495"/>
      <c r="F20" s="1496"/>
      <c r="G20" s="1513"/>
      <c r="H20" s="1496"/>
      <c r="I20" s="1495"/>
      <c r="J20" s="1496"/>
      <c r="K20" s="1495"/>
      <c r="L20" s="1496"/>
      <c r="M20" s="1495"/>
      <c r="N20" s="1496"/>
      <c r="O20" s="1495"/>
      <c r="P20" s="1496"/>
      <c r="Q20" s="1495"/>
      <c r="R20" s="1496"/>
      <c r="S20" s="1495"/>
      <c r="T20" s="1496"/>
      <c r="U20" s="1495"/>
      <c r="V20" s="1496"/>
      <c r="W20" s="1495"/>
      <c r="X20" s="1496"/>
      <c r="Y20" s="1495"/>
      <c r="Z20" s="1496"/>
      <c r="AA20" s="1495"/>
      <c r="AB20" s="1497"/>
      <c r="AC20" s="648"/>
      <c r="AD20" s="1498"/>
      <c r="AE20" s="1496"/>
      <c r="AF20" s="1495"/>
      <c r="AG20" s="1496"/>
      <c r="AH20" s="1495"/>
      <c r="AI20" s="1496"/>
      <c r="AJ20" s="1495"/>
      <c r="AK20" s="1496"/>
      <c r="AL20" s="1495"/>
      <c r="AM20" s="1496"/>
      <c r="AN20" s="1495"/>
      <c r="AO20" s="1496"/>
      <c r="AP20" s="1495"/>
      <c r="AQ20" s="1496"/>
      <c r="AR20" s="1495"/>
      <c r="AS20" s="1496"/>
      <c r="AT20" s="1495"/>
      <c r="AU20" s="1496"/>
      <c r="AV20" s="1495"/>
      <c r="AW20" s="1496"/>
      <c r="AX20" s="1495"/>
      <c r="AY20" s="1496"/>
      <c r="AZ20" s="1495"/>
      <c r="BA20" s="1496"/>
      <c r="BB20" s="1495"/>
      <c r="BC20" s="1497"/>
      <c r="BD20" s="649"/>
      <c r="BE20" s="1498"/>
      <c r="BF20" s="1496"/>
      <c r="BG20" s="1495"/>
      <c r="BH20" s="1496"/>
      <c r="BI20" s="1495"/>
      <c r="BJ20" s="1496"/>
      <c r="BK20" s="1495"/>
      <c r="BL20" s="1496"/>
      <c r="BM20" s="1495"/>
      <c r="BN20" s="1496"/>
      <c r="BO20" s="1495"/>
      <c r="BP20" s="1496"/>
      <c r="BQ20" s="1495"/>
      <c r="BR20" s="1496"/>
      <c r="BS20" s="1495"/>
      <c r="BT20" s="1496"/>
      <c r="BU20" s="1495"/>
      <c r="BV20" s="1496"/>
      <c r="BW20" s="1495"/>
      <c r="BX20" s="1496"/>
      <c r="BY20" s="1495"/>
      <c r="BZ20" s="1496"/>
      <c r="CA20" s="1495"/>
      <c r="CB20" s="1496"/>
      <c r="CC20" s="1495"/>
      <c r="CD20" s="1497"/>
      <c r="CE20" s="650"/>
      <c r="CF20" s="1498"/>
      <c r="CG20" s="1499"/>
      <c r="CH20" s="1495"/>
      <c r="CI20" s="1496"/>
      <c r="CJ20" s="1495"/>
      <c r="CK20" s="1496"/>
      <c r="CL20" s="1495"/>
      <c r="CM20" s="1496"/>
      <c r="CN20" s="1495"/>
      <c r="CO20" s="1496"/>
      <c r="CP20" s="1495"/>
      <c r="CQ20" s="1496"/>
      <c r="CR20" s="1495"/>
      <c r="CS20" s="1496"/>
      <c r="CT20" s="1495"/>
      <c r="CU20" s="1496"/>
      <c r="CV20" s="1495"/>
      <c r="CW20" s="1496"/>
      <c r="CX20" s="1495"/>
      <c r="CY20" s="1496"/>
      <c r="CZ20" s="1495"/>
      <c r="DA20" s="1496"/>
      <c r="DB20" s="1495"/>
      <c r="DC20" s="1496"/>
      <c r="DD20" s="1495"/>
      <c r="DE20" s="1496"/>
      <c r="DF20" s="1500">
        <f t="shared" si="0"/>
        <v>0</v>
      </c>
      <c r="DG20" s="1501" t="str">
        <f>IF(DF20=0,"",DF20/DF66)</f>
        <v/>
      </c>
      <c r="DH20" s="1502">
        <f t="shared" si="1"/>
        <v>0</v>
      </c>
      <c r="DI20" s="1503" t="str">
        <f>IF(DH20=0,"",DH20/DH68)</f>
        <v/>
      </c>
      <c r="DJ20" s="647"/>
      <c r="DL20" s="1518" t="s">
        <v>198</v>
      </c>
      <c r="DM20" s="1309"/>
      <c r="DN20" s="1309"/>
      <c r="DO20" s="1309"/>
      <c r="DP20" s="1309"/>
      <c r="DQ20" s="1309"/>
      <c r="DR20" s="1309"/>
      <c r="DS20" s="1460"/>
    </row>
    <row r="21" spans="2:123" ht="15.95" customHeight="1">
      <c r="B21" s="1504" t="s">
        <v>155</v>
      </c>
      <c r="C21" s="1495"/>
      <c r="D21" s="1496"/>
      <c r="E21" s="1495"/>
      <c r="F21" s="1496"/>
      <c r="G21" s="1495"/>
      <c r="H21" s="1496"/>
      <c r="I21" s="1495"/>
      <c r="J21" s="1496"/>
      <c r="K21" s="1495"/>
      <c r="L21" s="1496"/>
      <c r="M21" s="1495"/>
      <c r="N21" s="1496"/>
      <c r="O21" s="1495"/>
      <c r="P21" s="1496"/>
      <c r="Q21" s="1495"/>
      <c r="R21" s="1496"/>
      <c r="S21" s="1495"/>
      <c r="T21" s="1496"/>
      <c r="U21" s="1495"/>
      <c r="V21" s="1496"/>
      <c r="W21" s="1495"/>
      <c r="X21" s="1496"/>
      <c r="Y21" s="1495"/>
      <c r="Z21" s="1496"/>
      <c r="AA21" s="1495"/>
      <c r="AB21" s="1497"/>
      <c r="AC21" s="648"/>
      <c r="AD21" s="1498"/>
      <c r="AE21" s="1496"/>
      <c r="AF21" s="1495"/>
      <c r="AG21" s="1496"/>
      <c r="AH21" s="1495"/>
      <c r="AI21" s="1496"/>
      <c r="AJ21" s="1495"/>
      <c r="AK21" s="1496"/>
      <c r="AL21" s="1495"/>
      <c r="AM21" s="1496"/>
      <c r="AN21" s="1495"/>
      <c r="AO21" s="1496"/>
      <c r="AP21" s="1495"/>
      <c r="AQ21" s="1496"/>
      <c r="AR21" s="1495"/>
      <c r="AS21" s="1496"/>
      <c r="AT21" s="1495"/>
      <c r="AU21" s="1496"/>
      <c r="AV21" s="1495"/>
      <c r="AW21" s="1496"/>
      <c r="AX21" s="1495"/>
      <c r="AY21" s="1496"/>
      <c r="AZ21" s="1495"/>
      <c r="BA21" s="1496"/>
      <c r="BB21" s="1495"/>
      <c r="BC21" s="1497"/>
      <c r="BD21" s="649"/>
      <c r="BE21" s="1498"/>
      <c r="BF21" s="1496"/>
      <c r="BG21" s="1495"/>
      <c r="BH21" s="1496"/>
      <c r="BI21" s="1495"/>
      <c r="BJ21" s="1496"/>
      <c r="BK21" s="1495"/>
      <c r="BL21" s="1496"/>
      <c r="BM21" s="1495"/>
      <c r="BN21" s="1496"/>
      <c r="BO21" s="1495"/>
      <c r="BP21" s="1496"/>
      <c r="BQ21" s="1495"/>
      <c r="BR21" s="1496"/>
      <c r="BS21" s="1495"/>
      <c r="BT21" s="1496"/>
      <c r="BU21" s="1495"/>
      <c r="BV21" s="1496"/>
      <c r="BW21" s="1495"/>
      <c r="BX21" s="1496"/>
      <c r="BY21" s="1495"/>
      <c r="BZ21" s="1496"/>
      <c r="CA21" s="1495"/>
      <c r="CB21" s="1496"/>
      <c r="CC21" s="1495"/>
      <c r="CD21" s="1497"/>
      <c r="CE21" s="650"/>
      <c r="CF21" s="1498"/>
      <c r="CG21" s="1499"/>
      <c r="CH21" s="1495"/>
      <c r="CI21" s="1496"/>
      <c r="CJ21" s="1495"/>
      <c r="CK21" s="1496"/>
      <c r="CL21" s="1495"/>
      <c r="CM21" s="1496"/>
      <c r="CN21" s="1495"/>
      <c r="CO21" s="1496"/>
      <c r="CP21" s="1495"/>
      <c r="CQ21" s="1496"/>
      <c r="CR21" s="1495"/>
      <c r="CS21" s="1496"/>
      <c r="CT21" s="1495"/>
      <c r="CU21" s="1496"/>
      <c r="CV21" s="1495"/>
      <c r="CW21" s="1496"/>
      <c r="CX21" s="1495"/>
      <c r="CY21" s="1496"/>
      <c r="CZ21" s="1495"/>
      <c r="DA21" s="1496"/>
      <c r="DB21" s="1495"/>
      <c r="DC21" s="1496"/>
      <c r="DD21" s="1495"/>
      <c r="DE21" s="1496"/>
      <c r="DF21" s="1500">
        <f t="shared" si="0"/>
        <v>0</v>
      </c>
      <c r="DG21" s="1501" t="str">
        <f>IF(DF21=0,"",DF21/DF66)</f>
        <v/>
      </c>
      <c r="DH21" s="1502">
        <f t="shared" si="1"/>
        <v>0</v>
      </c>
      <c r="DI21" s="1503" t="str">
        <f>IF(DH21=0,"",DH21/DH68)</f>
        <v/>
      </c>
      <c r="DJ21" s="647"/>
      <c r="DL21" s="1510" t="s">
        <v>199</v>
      </c>
      <c r="DM21" s="1309"/>
      <c r="DN21" s="1309"/>
      <c r="DO21" s="1309"/>
      <c r="DP21" s="1309"/>
      <c r="DQ21" s="1309"/>
      <c r="DR21" s="1309"/>
      <c r="DS21" s="1460"/>
    </row>
    <row r="22" spans="2:123" ht="15.95" customHeight="1">
      <c r="B22" s="1504" t="s">
        <v>158</v>
      </c>
      <c r="C22" s="1495"/>
      <c r="D22" s="1496"/>
      <c r="E22" s="1495"/>
      <c r="F22" s="1496"/>
      <c r="G22" s="1495"/>
      <c r="H22" s="1513"/>
      <c r="I22" s="1495"/>
      <c r="J22" s="1496"/>
      <c r="K22" s="1495"/>
      <c r="L22" s="1496"/>
      <c r="M22" s="1495"/>
      <c r="N22" s="1496"/>
      <c r="O22" s="1495"/>
      <c r="P22" s="1496"/>
      <c r="Q22" s="1495"/>
      <c r="R22" s="1496"/>
      <c r="S22" s="1495"/>
      <c r="T22" s="1496"/>
      <c r="U22" s="1495"/>
      <c r="V22" s="1496"/>
      <c r="W22" s="1495"/>
      <c r="X22" s="1496"/>
      <c r="Y22" s="1495"/>
      <c r="Z22" s="1496"/>
      <c r="AA22" s="1495"/>
      <c r="AB22" s="1497"/>
      <c r="AC22" s="648"/>
      <c r="AD22" s="1498"/>
      <c r="AE22" s="1496"/>
      <c r="AF22" s="1495"/>
      <c r="AG22" s="1496"/>
      <c r="AH22" s="1495"/>
      <c r="AI22" s="1496"/>
      <c r="AJ22" s="1495"/>
      <c r="AK22" s="1496"/>
      <c r="AL22" s="1495"/>
      <c r="AM22" s="1496"/>
      <c r="AN22" s="1495"/>
      <c r="AO22" s="1496"/>
      <c r="AP22" s="1495"/>
      <c r="AQ22" s="1496"/>
      <c r="AR22" s="1495"/>
      <c r="AS22" s="1496"/>
      <c r="AT22" s="1495"/>
      <c r="AU22" s="1496"/>
      <c r="AV22" s="1495"/>
      <c r="AW22" s="1496"/>
      <c r="AX22" s="1495"/>
      <c r="AY22" s="1496"/>
      <c r="AZ22" s="1495"/>
      <c r="BA22" s="1496"/>
      <c r="BB22" s="1495"/>
      <c r="BC22" s="1497"/>
      <c r="BD22" s="649"/>
      <c r="BE22" s="1498"/>
      <c r="BF22" s="1496"/>
      <c r="BG22" s="1495"/>
      <c r="BH22" s="1496"/>
      <c r="BI22" s="1495"/>
      <c r="BJ22" s="1496"/>
      <c r="BK22" s="1495"/>
      <c r="BL22" s="1496"/>
      <c r="BM22" s="1495"/>
      <c r="BN22" s="1496"/>
      <c r="BO22" s="1495"/>
      <c r="BP22" s="1496"/>
      <c r="BQ22" s="1495"/>
      <c r="BR22" s="1496"/>
      <c r="BS22" s="1495"/>
      <c r="BT22" s="1496"/>
      <c r="BU22" s="1495"/>
      <c r="BV22" s="1496"/>
      <c r="BW22" s="1495"/>
      <c r="BX22" s="1496"/>
      <c r="BY22" s="1495"/>
      <c r="BZ22" s="1496"/>
      <c r="CA22" s="1495"/>
      <c r="CB22" s="1496"/>
      <c r="CC22" s="1495"/>
      <c r="CD22" s="1497"/>
      <c r="CE22" s="650"/>
      <c r="CF22" s="1498"/>
      <c r="CG22" s="1499"/>
      <c r="CH22" s="1495"/>
      <c r="CI22" s="1496"/>
      <c r="CJ22" s="1495"/>
      <c r="CK22" s="1496"/>
      <c r="CL22" s="1495"/>
      <c r="CM22" s="1496"/>
      <c r="CN22" s="1495"/>
      <c r="CO22" s="1496"/>
      <c r="CP22" s="1495"/>
      <c r="CQ22" s="1496"/>
      <c r="CR22" s="1495"/>
      <c r="CS22" s="1496"/>
      <c r="CT22" s="1495"/>
      <c r="CU22" s="1496"/>
      <c r="CV22" s="1495"/>
      <c r="CW22" s="1496"/>
      <c r="CX22" s="1495"/>
      <c r="CY22" s="1496"/>
      <c r="CZ22" s="1495"/>
      <c r="DA22" s="1496"/>
      <c r="DB22" s="1495"/>
      <c r="DC22" s="1496"/>
      <c r="DD22" s="1495"/>
      <c r="DE22" s="1496"/>
      <c r="DF22" s="1500">
        <f t="shared" si="0"/>
        <v>0</v>
      </c>
      <c r="DG22" s="1501" t="str">
        <f>IF(DF22=0,"",DF22/DF66)</f>
        <v/>
      </c>
      <c r="DH22" s="1502">
        <f t="shared" si="1"/>
        <v>0</v>
      </c>
      <c r="DI22" s="1503" t="str">
        <f>IF(DH22=0,"",DH22/DH68)</f>
        <v/>
      </c>
      <c r="DJ22" s="647"/>
      <c r="DL22" s="1510"/>
      <c r="DM22" s="1309"/>
      <c r="DN22" s="1309"/>
      <c r="DO22" s="1309"/>
      <c r="DP22" s="1309"/>
      <c r="DQ22" s="1309"/>
      <c r="DR22" s="1309"/>
      <c r="DS22" s="1460"/>
    </row>
    <row r="23" spans="2:123" ht="15.95" customHeight="1">
      <c r="B23" s="1504" t="s">
        <v>160</v>
      </c>
      <c r="C23" s="1495"/>
      <c r="D23" s="1496"/>
      <c r="E23" s="1495"/>
      <c r="F23" s="1496"/>
      <c r="G23" s="1495"/>
      <c r="H23" s="1496"/>
      <c r="I23" s="1495"/>
      <c r="J23" s="1496"/>
      <c r="K23" s="1495"/>
      <c r="L23" s="1496"/>
      <c r="M23" s="1495"/>
      <c r="N23" s="1496"/>
      <c r="O23" s="1495"/>
      <c r="P23" s="1496"/>
      <c r="Q23" s="1495"/>
      <c r="R23" s="1496"/>
      <c r="S23" s="1495"/>
      <c r="T23" s="1496"/>
      <c r="U23" s="1495"/>
      <c r="V23" s="1496"/>
      <c r="W23" s="1495"/>
      <c r="X23" s="1496"/>
      <c r="Y23" s="1495"/>
      <c r="Z23" s="1496"/>
      <c r="AA23" s="1495"/>
      <c r="AB23" s="1497"/>
      <c r="AC23" s="648"/>
      <c r="AD23" s="1498"/>
      <c r="AE23" s="1496"/>
      <c r="AF23" s="1495"/>
      <c r="AG23" s="1496"/>
      <c r="AH23" s="1495"/>
      <c r="AI23" s="1496"/>
      <c r="AJ23" s="1495"/>
      <c r="AK23" s="1496"/>
      <c r="AL23" s="1495"/>
      <c r="AM23" s="1496"/>
      <c r="AN23" s="1495"/>
      <c r="AO23" s="1496"/>
      <c r="AP23" s="1495"/>
      <c r="AQ23" s="1496"/>
      <c r="AR23" s="1495"/>
      <c r="AS23" s="1496"/>
      <c r="AT23" s="1495"/>
      <c r="AU23" s="1496"/>
      <c r="AV23" s="1495"/>
      <c r="AW23" s="1496"/>
      <c r="AX23" s="1495"/>
      <c r="AY23" s="1496"/>
      <c r="AZ23" s="1495"/>
      <c r="BA23" s="1496"/>
      <c r="BB23" s="1495"/>
      <c r="BC23" s="1497"/>
      <c r="BD23" s="649"/>
      <c r="BE23" s="1498"/>
      <c r="BF23" s="1496"/>
      <c r="BG23" s="1495"/>
      <c r="BH23" s="1496"/>
      <c r="BI23" s="1495"/>
      <c r="BJ23" s="1496"/>
      <c r="BK23" s="1495"/>
      <c r="BL23" s="1496"/>
      <c r="BM23" s="1495"/>
      <c r="BN23" s="1496"/>
      <c r="BO23" s="1495"/>
      <c r="BP23" s="1496"/>
      <c r="BQ23" s="1495"/>
      <c r="BR23" s="1496"/>
      <c r="BS23" s="1495"/>
      <c r="BT23" s="1496"/>
      <c r="BU23" s="1495"/>
      <c r="BV23" s="1496"/>
      <c r="BW23" s="1495"/>
      <c r="BX23" s="1496"/>
      <c r="BY23" s="1495"/>
      <c r="BZ23" s="1496"/>
      <c r="CA23" s="1495"/>
      <c r="CB23" s="1496"/>
      <c r="CC23" s="1495"/>
      <c r="CD23" s="1497"/>
      <c r="CE23" s="650"/>
      <c r="CF23" s="1498"/>
      <c r="CG23" s="1499"/>
      <c r="CH23" s="1495"/>
      <c r="CI23" s="1496"/>
      <c r="CJ23" s="1495"/>
      <c r="CK23" s="1496"/>
      <c r="CL23" s="1495"/>
      <c r="CM23" s="1496"/>
      <c r="CN23" s="1495"/>
      <c r="CO23" s="1496"/>
      <c r="CP23" s="1495"/>
      <c r="CQ23" s="1496"/>
      <c r="CR23" s="1495"/>
      <c r="CS23" s="1496"/>
      <c r="CT23" s="1495"/>
      <c r="CU23" s="1496"/>
      <c r="CV23" s="1495"/>
      <c r="CW23" s="1496"/>
      <c r="CX23" s="1495"/>
      <c r="CY23" s="1496"/>
      <c r="CZ23" s="1495"/>
      <c r="DA23" s="1496"/>
      <c r="DB23" s="1495"/>
      <c r="DC23" s="1496"/>
      <c r="DD23" s="1495"/>
      <c r="DE23" s="1496"/>
      <c r="DF23" s="1500">
        <f t="shared" si="0"/>
        <v>0</v>
      </c>
      <c r="DG23" s="1501" t="str">
        <f>IF(DF23=0,"",DF23/DF66)</f>
        <v/>
      </c>
      <c r="DH23" s="1502">
        <f t="shared" si="1"/>
        <v>0</v>
      </c>
      <c r="DI23" s="1503" t="str">
        <f>IF(DH23=0,"",DH23/DH68)</f>
        <v/>
      </c>
      <c r="DJ23" s="647"/>
      <c r="DL23" s="4148" t="s">
        <v>50</v>
      </c>
      <c r="DM23" s="4149"/>
      <c r="DN23" s="4149"/>
      <c r="DO23" s="4149"/>
      <c r="DP23" s="4149"/>
      <c r="DQ23" s="4150"/>
      <c r="DR23" s="1522"/>
      <c r="DS23" s="1460"/>
    </row>
    <row r="24" spans="2:123" ht="15.95" customHeight="1">
      <c r="B24" s="1504" t="s">
        <v>161</v>
      </c>
      <c r="C24" s="1495"/>
      <c r="D24" s="1496"/>
      <c r="E24" s="1495"/>
      <c r="F24" s="1496"/>
      <c r="G24" s="1495"/>
      <c r="H24" s="1496"/>
      <c r="I24" s="1495"/>
      <c r="J24" s="1496"/>
      <c r="K24" s="1495"/>
      <c r="L24" s="1496"/>
      <c r="M24" s="1495"/>
      <c r="N24" s="1496"/>
      <c r="O24" s="1495"/>
      <c r="P24" s="1496"/>
      <c r="Q24" s="1495"/>
      <c r="R24" s="1496"/>
      <c r="S24" s="1495"/>
      <c r="T24" s="1496"/>
      <c r="U24" s="1495"/>
      <c r="V24" s="1496"/>
      <c r="W24" s="1495"/>
      <c r="X24" s="1496"/>
      <c r="Y24" s="1495"/>
      <c r="Z24" s="1496"/>
      <c r="AA24" s="1495"/>
      <c r="AB24" s="1497"/>
      <c r="AC24" s="648"/>
      <c r="AD24" s="1498"/>
      <c r="AE24" s="1496"/>
      <c r="AF24" s="1495"/>
      <c r="AG24" s="1496"/>
      <c r="AH24" s="1495"/>
      <c r="AI24" s="1496"/>
      <c r="AJ24" s="1495"/>
      <c r="AK24" s="1496"/>
      <c r="AL24" s="1495"/>
      <c r="AM24" s="1496"/>
      <c r="AN24" s="1495"/>
      <c r="AO24" s="1496"/>
      <c r="AP24" s="1495"/>
      <c r="AQ24" s="1496"/>
      <c r="AR24" s="1495"/>
      <c r="AS24" s="1496"/>
      <c r="AT24" s="1495"/>
      <c r="AU24" s="1496"/>
      <c r="AV24" s="1495"/>
      <c r="AW24" s="1496"/>
      <c r="AX24" s="1495"/>
      <c r="AY24" s="1496"/>
      <c r="AZ24" s="1495"/>
      <c r="BA24" s="1496"/>
      <c r="BB24" s="1495"/>
      <c r="BC24" s="1497"/>
      <c r="BD24" s="649"/>
      <c r="BE24" s="1498"/>
      <c r="BF24" s="1496"/>
      <c r="BG24" s="1495"/>
      <c r="BH24" s="1496"/>
      <c r="BI24" s="1495"/>
      <c r="BJ24" s="1496"/>
      <c r="BK24" s="1495"/>
      <c r="BL24" s="1496"/>
      <c r="BM24" s="1495"/>
      <c r="BN24" s="1496"/>
      <c r="BO24" s="1495"/>
      <c r="BP24" s="1496"/>
      <c r="BQ24" s="1495"/>
      <c r="BR24" s="1496"/>
      <c r="BS24" s="1495"/>
      <c r="BT24" s="1496"/>
      <c r="BU24" s="1495"/>
      <c r="BV24" s="1496"/>
      <c r="BW24" s="1495"/>
      <c r="BX24" s="1496"/>
      <c r="BY24" s="1495"/>
      <c r="BZ24" s="1496"/>
      <c r="CA24" s="1495"/>
      <c r="CB24" s="1496"/>
      <c r="CC24" s="1495"/>
      <c r="CD24" s="1497"/>
      <c r="CE24" s="650"/>
      <c r="CF24" s="1498"/>
      <c r="CG24" s="1499"/>
      <c r="CH24" s="1495"/>
      <c r="CI24" s="1496"/>
      <c r="CJ24" s="1495"/>
      <c r="CK24" s="1496"/>
      <c r="CL24" s="1495"/>
      <c r="CM24" s="1496"/>
      <c r="CN24" s="1495"/>
      <c r="CO24" s="1496"/>
      <c r="CP24" s="1495"/>
      <c r="CQ24" s="1496"/>
      <c r="CR24" s="1495"/>
      <c r="CS24" s="1496"/>
      <c r="CT24" s="1495"/>
      <c r="CU24" s="1496"/>
      <c r="CV24" s="1495"/>
      <c r="CW24" s="1496"/>
      <c r="CX24" s="1495"/>
      <c r="CY24" s="1496"/>
      <c r="CZ24" s="1495"/>
      <c r="DA24" s="1496"/>
      <c r="DB24" s="1495"/>
      <c r="DC24" s="1496"/>
      <c r="DD24" s="1495"/>
      <c r="DE24" s="1496"/>
      <c r="DF24" s="1500">
        <f t="shared" si="0"/>
        <v>0</v>
      </c>
      <c r="DG24" s="1501" t="str">
        <f>IF(DF24=0,"",DF24/DF66)</f>
        <v/>
      </c>
      <c r="DH24" s="1502">
        <f t="shared" si="1"/>
        <v>0</v>
      </c>
      <c r="DI24" s="1503" t="str">
        <f>IF(DH24=0,"",DH24/DH68)</f>
        <v/>
      </c>
      <c r="DJ24" s="647"/>
      <c r="DL24" s="1834" t="s">
        <v>21</v>
      </c>
      <c r="DM24" s="1524" t="s">
        <v>54</v>
      </c>
      <c r="DN24" s="1524"/>
      <c r="DO24" s="1524" t="s">
        <v>55</v>
      </c>
      <c r="DP24" s="1524"/>
      <c r="DQ24" s="1525"/>
      <c r="DR24" s="1522"/>
      <c r="DS24" s="1460"/>
    </row>
    <row r="25" spans="2:123" ht="15.95" customHeight="1">
      <c r="B25" s="1504" t="s">
        <v>162</v>
      </c>
      <c r="C25" s="1495"/>
      <c r="D25" s="1496"/>
      <c r="E25" s="1495"/>
      <c r="F25" s="1496"/>
      <c r="G25" s="1495"/>
      <c r="H25" s="1496"/>
      <c r="I25" s="1495"/>
      <c r="J25" s="1496"/>
      <c r="K25" s="1495"/>
      <c r="L25" s="1496"/>
      <c r="M25" s="1495"/>
      <c r="N25" s="1496"/>
      <c r="O25" s="1495"/>
      <c r="P25" s="1496"/>
      <c r="Q25" s="1495"/>
      <c r="R25" s="1496"/>
      <c r="S25" s="1495"/>
      <c r="T25" s="1496"/>
      <c r="U25" s="1495"/>
      <c r="V25" s="1496"/>
      <c r="W25" s="1495"/>
      <c r="X25" s="1496"/>
      <c r="Y25" s="1495"/>
      <c r="Z25" s="1496"/>
      <c r="AA25" s="1495"/>
      <c r="AB25" s="1497"/>
      <c r="AC25" s="648"/>
      <c r="AD25" s="1498"/>
      <c r="AE25" s="1496"/>
      <c r="AF25" s="1495"/>
      <c r="AG25" s="1496"/>
      <c r="AH25" s="1495"/>
      <c r="AI25" s="1496"/>
      <c r="AJ25" s="1495"/>
      <c r="AK25" s="1496"/>
      <c r="AL25" s="1495"/>
      <c r="AM25" s="1496"/>
      <c r="AN25" s="1495"/>
      <c r="AO25" s="1496"/>
      <c r="AP25" s="1495"/>
      <c r="AQ25" s="1496"/>
      <c r="AR25" s="1495"/>
      <c r="AS25" s="1496"/>
      <c r="AT25" s="1495"/>
      <c r="AU25" s="1496"/>
      <c r="AV25" s="1495"/>
      <c r="AW25" s="1496"/>
      <c r="AX25" s="1495"/>
      <c r="AY25" s="1496"/>
      <c r="AZ25" s="1495"/>
      <c r="BA25" s="1496"/>
      <c r="BB25" s="1495"/>
      <c r="BC25" s="1497"/>
      <c r="BD25" s="649"/>
      <c r="BE25" s="1498"/>
      <c r="BF25" s="1496"/>
      <c r="BG25" s="1495"/>
      <c r="BH25" s="1496"/>
      <c r="BI25" s="1495"/>
      <c r="BJ25" s="1496"/>
      <c r="BK25" s="1495"/>
      <c r="BL25" s="1496"/>
      <c r="BM25" s="1495"/>
      <c r="BN25" s="1496"/>
      <c r="BO25" s="1495"/>
      <c r="BP25" s="1496"/>
      <c r="BQ25" s="1495"/>
      <c r="BR25" s="1496"/>
      <c r="BS25" s="1495"/>
      <c r="BT25" s="1496"/>
      <c r="BU25" s="1495"/>
      <c r="BV25" s="1496"/>
      <c r="BW25" s="1495"/>
      <c r="BX25" s="1496"/>
      <c r="BY25" s="1495"/>
      <c r="BZ25" s="1496"/>
      <c r="CA25" s="1495"/>
      <c r="CB25" s="1496"/>
      <c r="CC25" s="1495"/>
      <c r="CD25" s="1497"/>
      <c r="CE25" s="650"/>
      <c r="CF25" s="1498"/>
      <c r="CG25" s="1499"/>
      <c r="CH25" s="1495"/>
      <c r="CI25" s="1496"/>
      <c r="CJ25" s="1495"/>
      <c r="CK25" s="1496"/>
      <c r="CL25" s="1495"/>
      <c r="CM25" s="1496"/>
      <c r="CN25" s="1495"/>
      <c r="CO25" s="1496"/>
      <c r="CP25" s="1495"/>
      <c r="CQ25" s="1496"/>
      <c r="CR25" s="1495"/>
      <c r="CS25" s="1496"/>
      <c r="CT25" s="1495"/>
      <c r="CU25" s="1496"/>
      <c r="CV25" s="1495"/>
      <c r="CW25" s="1496"/>
      <c r="CX25" s="1495"/>
      <c r="CY25" s="1496"/>
      <c r="CZ25" s="1495"/>
      <c r="DA25" s="1496"/>
      <c r="DB25" s="1495"/>
      <c r="DC25" s="1496"/>
      <c r="DD25" s="1495"/>
      <c r="DE25" s="1496"/>
      <c r="DF25" s="1500">
        <f t="shared" si="0"/>
        <v>0</v>
      </c>
      <c r="DG25" s="1501" t="str">
        <f>IF(DF25=0,"",DF25/DF66)</f>
        <v/>
      </c>
      <c r="DH25" s="1502">
        <f t="shared" si="1"/>
        <v>0</v>
      </c>
      <c r="DI25" s="1503" t="str">
        <f>IF(DH25=0,"",DH25/DH68)</f>
        <v/>
      </c>
      <c r="DJ25" s="647"/>
      <c r="DL25" s="1833" t="s">
        <v>22</v>
      </c>
      <c r="DM25" s="1527" t="s">
        <v>57</v>
      </c>
      <c r="DN25" s="1527"/>
      <c r="DO25" s="1527" t="s">
        <v>58</v>
      </c>
      <c r="DP25" s="1527"/>
      <c r="DQ25" s="1528"/>
      <c r="DR25" s="1522"/>
      <c r="DS25" s="1460"/>
    </row>
    <row r="26" spans="2:123" ht="15.95" customHeight="1">
      <c r="B26" s="1504" t="s">
        <v>163</v>
      </c>
      <c r="C26" s="1495"/>
      <c r="D26" s="1496"/>
      <c r="E26" s="1495"/>
      <c r="F26" s="1496"/>
      <c r="G26" s="1495"/>
      <c r="H26" s="1496"/>
      <c r="I26" s="1495"/>
      <c r="J26" s="1496"/>
      <c r="K26" s="1495"/>
      <c r="L26" s="1496"/>
      <c r="M26" s="1495"/>
      <c r="N26" s="1496"/>
      <c r="O26" s="1495"/>
      <c r="P26" s="1496"/>
      <c r="Q26" s="1495"/>
      <c r="R26" s="1496"/>
      <c r="S26" s="1495"/>
      <c r="T26" s="1496"/>
      <c r="U26" s="1495"/>
      <c r="V26" s="1496"/>
      <c r="W26" s="1495"/>
      <c r="X26" s="1496"/>
      <c r="Y26" s="1495"/>
      <c r="Z26" s="1496"/>
      <c r="AA26" s="1495"/>
      <c r="AB26" s="1497"/>
      <c r="AC26" s="648"/>
      <c r="AD26" s="1498"/>
      <c r="AE26" s="1496"/>
      <c r="AF26" s="1495"/>
      <c r="AG26" s="1496"/>
      <c r="AH26" s="1495"/>
      <c r="AI26" s="1496"/>
      <c r="AJ26" s="1495"/>
      <c r="AK26" s="1496"/>
      <c r="AL26" s="1495"/>
      <c r="AM26" s="1496"/>
      <c r="AN26" s="1495"/>
      <c r="AO26" s="1496"/>
      <c r="AP26" s="1495"/>
      <c r="AQ26" s="1496"/>
      <c r="AR26" s="1495"/>
      <c r="AS26" s="1496"/>
      <c r="AT26" s="1495"/>
      <c r="AU26" s="1496"/>
      <c r="AV26" s="1495"/>
      <c r="AW26" s="1496"/>
      <c r="AX26" s="1495"/>
      <c r="AY26" s="1496"/>
      <c r="AZ26" s="1495"/>
      <c r="BA26" s="1496"/>
      <c r="BB26" s="1495"/>
      <c r="BC26" s="1497"/>
      <c r="BD26" s="649"/>
      <c r="BE26" s="1498"/>
      <c r="BF26" s="1496"/>
      <c r="BG26" s="1495"/>
      <c r="BH26" s="1496"/>
      <c r="BI26" s="1495"/>
      <c r="BJ26" s="1496"/>
      <c r="BK26" s="1495"/>
      <c r="BL26" s="1496"/>
      <c r="BM26" s="1495"/>
      <c r="BN26" s="1496"/>
      <c r="BO26" s="1495"/>
      <c r="BP26" s="1496"/>
      <c r="BQ26" s="1495"/>
      <c r="BR26" s="1496"/>
      <c r="BS26" s="1495"/>
      <c r="BT26" s="1496"/>
      <c r="BU26" s="1495"/>
      <c r="BV26" s="1496"/>
      <c r="BW26" s="1495"/>
      <c r="BX26" s="1496"/>
      <c r="BY26" s="1495"/>
      <c r="BZ26" s="1496"/>
      <c r="CA26" s="1495"/>
      <c r="CB26" s="1496"/>
      <c r="CC26" s="1495"/>
      <c r="CD26" s="1497"/>
      <c r="CE26" s="650"/>
      <c r="CF26" s="1498"/>
      <c r="CG26" s="1499"/>
      <c r="CH26" s="1495"/>
      <c r="CI26" s="1496"/>
      <c r="CJ26" s="1495"/>
      <c r="CK26" s="1496"/>
      <c r="CL26" s="1495"/>
      <c r="CM26" s="1496"/>
      <c r="CN26" s="1495"/>
      <c r="CO26" s="1496"/>
      <c r="CP26" s="1495"/>
      <c r="CQ26" s="1496"/>
      <c r="CR26" s="1495"/>
      <c r="CS26" s="1496"/>
      <c r="CT26" s="1495"/>
      <c r="CU26" s="1496"/>
      <c r="CV26" s="1495"/>
      <c r="CW26" s="1496"/>
      <c r="CX26" s="1495"/>
      <c r="CY26" s="1496"/>
      <c r="CZ26" s="1495"/>
      <c r="DA26" s="1496"/>
      <c r="DB26" s="1495"/>
      <c r="DC26" s="1496"/>
      <c r="DD26" s="1495"/>
      <c r="DE26" s="1496"/>
      <c r="DF26" s="1500">
        <f t="shared" si="0"/>
        <v>0</v>
      </c>
      <c r="DG26" s="1501" t="str">
        <f>IF(DF26=0,"",DF26/DF66)</f>
        <v/>
      </c>
      <c r="DH26" s="1502">
        <f t="shared" si="1"/>
        <v>0</v>
      </c>
      <c r="DI26" s="1503" t="str">
        <f>IF(DH26=0,"",DH26/DH68)</f>
        <v/>
      </c>
      <c r="DJ26" s="647"/>
      <c r="DL26" s="1832" t="s">
        <v>23</v>
      </c>
      <c r="DM26" s="1530" t="s">
        <v>60</v>
      </c>
      <c r="DN26" s="1530"/>
      <c r="DO26" s="1530" t="s">
        <v>61</v>
      </c>
      <c r="DP26" s="1530"/>
      <c r="DQ26" s="1531"/>
      <c r="DR26" s="1522"/>
      <c r="DS26" s="1460"/>
    </row>
    <row r="27" spans="2:123" ht="15.95" customHeight="1">
      <c r="B27" s="1504" t="s">
        <v>164</v>
      </c>
      <c r="C27" s="1495"/>
      <c r="D27" s="1496"/>
      <c r="E27" s="1495"/>
      <c r="F27" s="1496"/>
      <c r="G27" s="1495"/>
      <c r="H27" s="1496"/>
      <c r="I27" s="1495"/>
      <c r="J27" s="1496"/>
      <c r="K27" s="1495"/>
      <c r="L27" s="1496"/>
      <c r="M27" s="1495"/>
      <c r="N27" s="1496"/>
      <c r="O27" s="1495"/>
      <c r="P27" s="1496"/>
      <c r="Q27" s="1495"/>
      <c r="R27" s="1496"/>
      <c r="S27" s="1495"/>
      <c r="T27" s="1496"/>
      <c r="U27" s="1495"/>
      <c r="V27" s="1496"/>
      <c r="W27" s="1495"/>
      <c r="X27" s="1496"/>
      <c r="Y27" s="1495"/>
      <c r="Z27" s="1496"/>
      <c r="AA27" s="1495"/>
      <c r="AB27" s="1497"/>
      <c r="AC27" s="648"/>
      <c r="AD27" s="1498"/>
      <c r="AE27" s="1496"/>
      <c r="AF27" s="1495"/>
      <c r="AG27" s="1496"/>
      <c r="AH27" s="1495"/>
      <c r="AI27" s="1496"/>
      <c r="AJ27" s="1495"/>
      <c r="AK27" s="1496"/>
      <c r="AL27" s="1495"/>
      <c r="AM27" s="1496"/>
      <c r="AN27" s="1495"/>
      <c r="AO27" s="1496"/>
      <c r="AP27" s="1495"/>
      <c r="AQ27" s="1496"/>
      <c r="AR27" s="1495"/>
      <c r="AS27" s="1496"/>
      <c r="AT27" s="1495"/>
      <c r="AU27" s="1496"/>
      <c r="AV27" s="1495"/>
      <c r="AW27" s="1496"/>
      <c r="AX27" s="1495"/>
      <c r="AY27" s="1496"/>
      <c r="AZ27" s="1495"/>
      <c r="BA27" s="1496"/>
      <c r="BB27" s="1495"/>
      <c r="BC27" s="1497"/>
      <c r="BD27" s="649"/>
      <c r="BE27" s="1498"/>
      <c r="BF27" s="1496"/>
      <c r="BG27" s="1495"/>
      <c r="BH27" s="1496"/>
      <c r="BI27" s="1495"/>
      <c r="BJ27" s="1496"/>
      <c r="BK27" s="1495"/>
      <c r="BL27" s="1496"/>
      <c r="BM27" s="1495"/>
      <c r="BN27" s="1496"/>
      <c r="BO27" s="1495"/>
      <c r="BP27" s="1496"/>
      <c r="BQ27" s="1495"/>
      <c r="BR27" s="1496"/>
      <c r="BS27" s="1495"/>
      <c r="BT27" s="1496"/>
      <c r="BU27" s="1495"/>
      <c r="BV27" s="1496"/>
      <c r="BW27" s="1495"/>
      <c r="BX27" s="1496"/>
      <c r="BY27" s="1495"/>
      <c r="BZ27" s="1496"/>
      <c r="CA27" s="1495"/>
      <c r="CB27" s="1496"/>
      <c r="CC27" s="1495"/>
      <c r="CD27" s="1497"/>
      <c r="CE27" s="650"/>
      <c r="CF27" s="1498"/>
      <c r="CG27" s="1499"/>
      <c r="CH27" s="1495"/>
      <c r="CI27" s="1496"/>
      <c r="CJ27" s="1495"/>
      <c r="CK27" s="1496"/>
      <c r="CL27" s="1495"/>
      <c r="CM27" s="1496"/>
      <c r="CN27" s="1495"/>
      <c r="CO27" s="1496"/>
      <c r="CP27" s="1495"/>
      <c r="CQ27" s="1496"/>
      <c r="CR27" s="1495"/>
      <c r="CS27" s="1496"/>
      <c r="CT27" s="1495"/>
      <c r="CU27" s="1496"/>
      <c r="CV27" s="1495"/>
      <c r="CW27" s="1496"/>
      <c r="CX27" s="1495"/>
      <c r="CY27" s="1496"/>
      <c r="CZ27" s="1495"/>
      <c r="DA27" s="1496"/>
      <c r="DB27" s="1495"/>
      <c r="DC27" s="1496"/>
      <c r="DD27" s="1495"/>
      <c r="DE27" s="1496"/>
      <c r="DF27" s="1500">
        <f t="shared" si="0"/>
        <v>0</v>
      </c>
      <c r="DG27" s="1501" t="str">
        <f>IF(DF27=0,"",DF27/DF66)</f>
        <v/>
      </c>
      <c r="DH27" s="1502">
        <f t="shared" si="1"/>
        <v>0</v>
      </c>
      <c r="DI27" s="1503" t="str">
        <f>IF(DH27=0,"",DH27/DH68)</f>
        <v/>
      </c>
      <c r="DJ27" s="647"/>
      <c r="DL27" s="1532" t="s">
        <v>24</v>
      </c>
      <c r="DM27" s="1533" t="s">
        <v>62</v>
      </c>
      <c r="DN27" s="1533"/>
      <c r="DO27" s="1533" t="s">
        <v>63</v>
      </c>
      <c r="DP27" s="1533"/>
      <c r="DQ27" s="1534"/>
      <c r="DR27" s="1522"/>
      <c r="DS27" s="1460"/>
    </row>
    <row r="28" spans="2:123" ht="15.95" customHeight="1">
      <c r="B28" s="1504" t="s">
        <v>166</v>
      </c>
      <c r="C28" s="1495"/>
      <c r="D28" s="1496"/>
      <c r="E28" s="1495"/>
      <c r="F28" s="1496"/>
      <c r="G28" s="1495"/>
      <c r="H28" s="1496"/>
      <c r="I28" s="1495"/>
      <c r="J28" s="1496"/>
      <c r="K28" s="1495"/>
      <c r="L28" s="1496"/>
      <c r="M28" s="1495"/>
      <c r="N28" s="1496"/>
      <c r="O28" s="1495"/>
      <c r="P28" s="1496"/>
      <c r="Q28" s="1495"/>
      <c r="R28" s="1496"/>
      <c r="S28" s="1495"/>
      <c r="T28" s="1496"/>
      <c r="U28" s="1495"/>
      <c r="V28" s="1496"/>
      <c r="W28" s="1495"/>
      <c r="X28" s="1496"/>
      <c r="Y28" s="1495"/>
      <c r="Z28" s="1496"/>
      <c r="AA28" s="1495"/>
      <c r="AB28" s="1497"/>
      <c r="AC28" s="648"/>
      <c r="AD28" s="1498"/>
      <c r="AE28" s="1496"/>
      <c r="AF28" s="1495"/>
      <c r="AG28" s="1496"/>
      <c r="AH28" s="1495"/>
      <c r="AI28" s="1496"/>
      <c r="AJ28" s="1495"/>
      <c r="AK28" s="1496"/>
      <c r="AL28" s="1495"/>
      <c r="AM28" s="1496"/>
      <c r="AN28" s="1495"/>
      <c r="AO28" s="1496"/>
      <c r="AP28" s="1495"/>
      <c r="AQ28" s="1496"/>
      <c r="AR28" s="1495"/>
      <c r="AS28" s="1496"/>
      <c r="AT28" s="1495"/>
      <c r="AU28" s="1496"/>
      <c r="AV28" s="1495"/>
      <c r="AW28" s="1496"/>
      <c r="AX28" s="1495"/>
      <c r="AY28" s="1496"/>
      <c r="AZ28" s="1495"/>
      <c r="BA28" s="1496"/>
      <c r="BB28" s="1495"/>
      <c r="BC28" s="1497"/>
      <c r="BD28" s="649"/>
      <c r="BE28" s="1498"/>
      <c r="BF28" s="1496"/>
      <c r="BG28" s="1495"/>
      <c r="BH28" s="1496"/>
      <c r="BI28" s="1495"/>
      <c r="BJ28" s="1496"/>
      <c r="BK28" s="1495"/>
      <c r="BL28" s="1496"/>
      <c r="BM28" s="1495"/>
      <c r="BN28" s="1496"/>
      <c r="BO28" s="1495"/>
      <c r="BP28" s="1496"/>
      <c r="BQ28" s="1495"/>
      <c r="BR28" s="1496"/>
      <c r="BS28" s="1495"/>
      <c r="BT28" s="1496"/>
      <c r="BU28" s="1495"/>
      <c r="BV28" s="1496"/>
      <c r="BW28" s="1495"/>
      <c r="BX28" s="1496"/>
      <c r="BY28" s="1495"/>
      <c r="BZ28" s="1496"/>
      <c r="CA28" s="1495"/>
      <c r="CB28" s="1496"/>
      <c r="CC28" s="1495"/>
      <c r="CD28" s="1497"/>
      <c r="CE28" s="650"/>
      <c r="CF28" s="1498"/>
      <c r="CG28" s="1499"/>
      <c r="CH28" s="1495"/>
      <c r="CI28" s="1496"/>
      <c r="CJ28" s="1495"/>
      <c r="CK28" s="1496"/>
      <c r="CL28" s="1495"/>
      <c r="CM28" s="1496"/>
      <c r="CN28" s="1495"/>
      <c r="CO28" s="1496"/>
      <c r="CP28" s="1495"/>
      <c r="CQ28" s="1496"/>
      <c r="CR28" s="1495"/>
      <c r="CS28" s="1496"/>
      <c r="CT28" s="1495"/>
      <c r="CU28" s="1496"/>
      <c r="CV28" s="1495"/>
      <c r="CW28" s="1496"/>
      <c r="CX28" s="1495"/>
      <c r="CY28" s="1496"/>
      <c r="CZ28" s="1495"/>
      <c r="DA28" s="1496"/>
      <c r="DB28" s="1495"/>
      <c r="DC28" s="1496"/>
      <c r="DD28" s="1495"/>
      <c r="DE28" s="1496"/>
      <c r="DF28" s="1500">
        <f t="shared" si="0"/>
        <v>0</v>
      </c>
      <c r="DG28" s="1501" t="str">
        <f>IF(DF28=0,"",DF28/DF66)</f>
        <v/>
      </c>
      <c r="DH28" s="1502">
        <f t="shared" si="1"/>
        <v>0</v>
      </c>
      <c r="DI28" s="1503" t="str">
        <f>IF(DH28=0,"",DH28/DH68)</f>
        <v/>
      </c>
      <c r="DJ28" s="647"/>
      <c r="DL28" s="1522"/>
      <c r="DM28" s="1522"/>
      <c r="DN28" s="1522"/>
      <c r="DO28" s="1522"/>
      <c r="DP28" s="1522"/>
      <c r="DQ28" s="1522"/>
      <c r="DR28" s="1522"/>
      <c r="DS28" s="1460"/>
    </row>
    <row r="29" spans="2:123" ht="15.95" customHeight="1">
      <c r="B29" s="1504" t="s">
        <v>167</v>
      </c>
      <c r="C29" s="1495">
        <v>3</v>
      </c>
      <c r="D29" s="1496"/>
      <c r="E29" s="1495"/>
      <c r="F29" s="1496"/>
      <c r="G29" s="1495"/>
      <c r="H29" s="1496"/>
      <c r="I29" s="1495"/>
      <c r="J29" s="1496"/>
      <c r="K29" s="1495"/>
      <c r="L29" s="1496"/>
      <c r="M29" s="1495"/>
      <c r="N29" s="1496"/>
      <c r="O29" s="1495"/>
      <c r="P29" s="1496"/>
      <c r="Q29" s="1495"/>
      <c r="R29" s="1496"/>
      <c r="S29" s="1495"/>
      <c r="T29" s="1496"/>
      <c r="U29" s="1495"/>
      <c r="V29" s="1496"/>
      <c r="W29" s="1495"/>
      <c r="X29" s="1496"/>
      <c r="Y29" s="1495"/>
      <c r="Z29" s="1496"/>
      <c r="AA29" s="1495"/>
      <c r="AB29" s="1497"/>
      <c r="AC29" s="648"/>
      <c r="AD29" s="1498"/>
      <c r="AE29" s="1496"/>
      <c r="AF29" s="1495"/>
      <c r="AG29" s="1496"/>
      <c r="AH29" s="1495"/>
      <c r="AI29" s="1496"/>
      <c r="AJ29" s="1495"/>
      <c r="AK29" s="1496"/>
      <c r="AL29" s="1495"/>
      <c r="AM29" s="1496"/>
      <c r="AN29" s="1495"/>
      <c r="AO29" s="1496"/>
      <c r="AP29" s="1495"/>
      <c r="AQ29" s="1496"/>
      <c r="AR29" s="1495"/>
      <c r="AS29" s="1496"/>
      <c r="AT29" s="1495"/>
      <c r="AU29" s="1496"/>
      <c r="AV29" s="1495"/>
      <c r="AW29" s="1496"/>
      <c r="AX29" s="1495"/>
      <c r="AY29" s="1496"/>
      <c r="AZ29" s="1495"/>
      <c r="BA29" s="1496"/>
      <c r="BB29" s="1495"/>
      <c r="BC29" s="1497"/>
      <c r="BD29" s="649"/>
      <c r="BE29" s="1498"/>
      <c r="BF29" s="1496"/>
      <c r="BG29" s="1495"/>
      <c r="BH29" s="1496"/>
      <c r="BI29" s="1495"/>
      <c r="BJ29" s="1496"/>
      <c r="BK29" s="1495"/>
      <c r="BL29" s="1496"/>
      <c r="BM29" s="1495"/>
      <c r="BN29" s="1496"/>
      <c r="BO29" s="1495"/>
      <c r="BP29" s="1496"/>
      <c r="BQ29" s="1495"/>
      <c r="BR29" s="1496"/>
      <c r="BS29" s="1495"/>
      <c r="BT29" s="1496"/>
      <c r="BU29" s="1495"/>
      <c r="BV29" s="1496"/>
      <c r="BW29" s="1495"/>
      <c r="BX29" s="1496"/>
      <c r="BY29" s="1495"/>
      <c r="BZ29" s="1496"/>
      <c r="CA29" s="1495"/>
      <c r="CB29" s="1496"/>
      <c r="CC29" s="1495"/>
      <c r="CD29" s="1497"/>
      <c r="CE29" s="650"/>
      <c r="CF29" s="1498"/>
      <c r="CG29" s="1499"/>
      <c r="CH29" s="1495"/>
      <c r="CI29" s="1496"/>
      <c r="CJ29" s="1495"/>
      <c r="CK29" s="1496"/>
      <c r="CL29" s="1495"/>
      <c r="CM29" s="1496"/>
      <c r="CN29" s="1495"/>
      <c r="CO29" s="1496"/>
      <c r="CP29" s="1495"/>
      <c r="CQ29" s="1496"/>
      <c r="CR29" s="1495"/>
      <c r="CS29" s="1496"/>
      <c r="CT29" s="1495"/>
      <c r="CU29" s="1496"/>
      <c r="CV29" s="1495"/>
      <c r="CW29" s="1496"/>
      <c r="CX29" s="1495"/>
      <c r="CY29" s="1496"/>
      <c r="CZ29" s="1495"/>
      <c r="DA29" s="1496"/>
      <c r="DB29" s="1495"/>
      <c r="DC29" s="1496"/>
      <c r="DD29" s="1495"/>
      <c r="DE29" s="1496"/>
      <c r="DF29" s="1500">
        <f t="shared" si="0"/>
        <v>1</v>
      </c>
      <c r="DG29" s="1501">
        <f>IF(DF29=0,"",DF29/DF66)</f>
        <v>0.16666666666666666</v>
      </c>
      <c r="DH29" s="1502">
        <f t="shared" si="1"/>
        <v>3</v>
      </c>
      <c r="DI29" s="1503">
        <f>IF(DH29=0,"",DH29/DH68)</f>
        <v>0.6</v>
      </c>
      <c r="DJ29" s="647"/>
      <c r="DK29" s="659">
        <v>0</v>
      </c>
      <c r="DL29" s="4044" t="s">
        <v>876</v>
      </c>
      <c r="DM29" s="4045"/>
      <c r="DN29" s="4045"/>
      <c r="DO29" s="4045"/>
      <c r="DP29" s="4046"/>
      <c r="DQ29" s="239" t="s">
        <v>1104</v>
      </c>
      <c r="DR29" s="200"/>
      <c r="DS29" s="1460"/>
    </row>
    <row r="30" spans="2:123" ht="15.95" customHeight="1">
      <c r="B30" s="1504" t="s">
        <v>168</v>
      </c>
      <c r="C30" s="1495"/>
      <c r="D30" s="1496"/>
      <c r="E30" s="1495"/>
      <c r="F30" s="1496"/>
      <c r="G30" s="1495"/>
      <c r="H30" s="1496"/>
      <c r="I30" s="1495"/>
      <c r="J30" s="1496"/>
      <c r="K30" s="1495"/>
      <c r="L30" s="1496"/>
      <c r="M30" s="1495"/>
      <c r="N30" s="1496"/>
      <c r="O30" s="1495"/>
      <c r="P30" s="1496"/>
      <c r="Q30" s="1495"/>
      <c r="R30" s="1496"/>
      <c r="S30" s="1495"/>
      <c r="T30" s="1496"/>
      <c r="U30" s="1495"/>
      <c r="V30" s="1496"/>
      <c r="W30" s="1495"/>
      <c r="X30" s="1496"/>
      <c r="Y30" s="1495"/>
      <c r="Z30" s="1496"/>
      <c r="AA30" s="1495"/>
      <c r="AB30" s="1497"/>
      <c r="AC30" s="648"/>
      <c r="AD30" s="1498"/>
      <c r="AE30" s="1496"/>
      <c r="AF30" s="1495"/>
      <c r="AG30" s="1496"/>
      <c r="AH30" s="1495"/>
      <c r="AI30" s="1496"/>
      <c r="AJ30" s="1495"/>
      <c r="AK30" s="1496"/>
      <c r="AL30" s="1495"/>
      <c r="AM30" s="1496"/>
      <c r="AN30" s="1495"/>
      <c r="AO30" s="1496"/>
      <c r="AP30" s="1495"/>
      <c r="AQ30" s="1496"/>
      <c r="AR30" s="1495"/>
      <c r="AS30" s="1496"/>
      <c r="AT30" s="1495"/>
      <c r="AU30" s="1496"/>
      <c r="AV30" s="1495"/>
      <c r="AW30" s="1496"/>
      <c r="AX30" s="1495"/>
      <c r="AY30" s="1496"/>
      <c r="AZ30" s="1495"/>
      <c r="BA30" s="1496"/>
      <c r="BB30" s="1495"/>
      <c r="BC30" s="1497"/>
      <c r="BD30" s="649"/>
      <c r="BE30" s="1498"/>
      <c r="BF30" s="1496"/>
      <c r="BG30" s="1495"/>
      <c r="BH30" s="1496"/>
      <c r="BI30" s="1495"/>
      <c r="BJ30" s="1496"/>
      <c r="BK30" s="1495"/>
      <c r="BL30" s="1496"/>
      <c r="BM30" s="1495"/>
      <c r="BN30" s="1496"/>
      <c r="BO30" s="1495"/>
      <c r="BP30" s="1496"/>
      <c r="BQ30" s="1495"/>
      <c r="BR30" s="1496"/>
      <c r="BS30" s="1495"/>
      <c r="BT30" s="1496"/>
      <c r="BU30" s="1495"/>
      <c r="BV30" s="1496"/>
      <c r="BW30" s="1495"/>
      <c r="BX30" s="1496"/>
      <c r="BY30" s="1495"/>
      <c r="BZ30" s="1496"/>
      <c r="CA30" s="1495"/>
      <c r="CB30" s="1496"/>
      <c r="CC30" s="1495"/>
      <c r="CD30" s="1497"/>
      <c r="CE30" s="650"/>
      <c r="CF30" s="1498"/>
      <c r="CG30" s="1499"/>
      <c r="CH30" s="1495"/>
      <c r="CI30" s="1496"/>
      <c r="CJ30" s="1495"/>
      <c r="CK30" s="1496"/>
      <c r="CL30" s="1495"/>
      <c r="CM30" s="1496"/>
      <c r="CN30" s="1495"/>
      <c r="CO30" s="1496"/>
      <c r="CP30" s="1495"/>
      <c r="CQ30" s="1496"/>
      <c r="CR30" s="1495"/>
      <c r="CS30" s="1496"/>
      <c r="CT30" s="1495"/>
      <c r="CU30" s="1496"/>
      <c r="CV30" s="1495"/>
      <c r="CW30" s="1496"/>
      <c r="CX30" s="1495"/>
      <c r="CY30" s="1496"/>
      <c r="CZ30" s="1495"/>
      <c r="DA30" s="1496"/>
      <c r="DB30" s="1495"/>
      <c r="DC30" s="1496"/>
      <c r="DD30" s="1495"/>
      <c r="DE30" s="1496"/>
      <c r="DF30" s="1500">
        <f t="shared" si="0"/>
        <v>0</v>
      </c>
      <c r="DG30" s="1501" t="str">
        <f>IF(DF30=0,"",DF30/DF66)</f>
        <v/>
      </c>
      <c r="DH30" s="1502">
        <f t="shared" si="1"/>
        <v>0</v>
      </c>
      <c r="DI30" s="1503" t="str">
        <f>IF(DH30=0,"",DH30/DH68)</f>
        <v/>
      </c>
      <c r="DJ30" s="647"/>
      <c r="DK30" s="659">
        <v>0</v>
      </c>
      <c r="DL30" s="1830"/>
      <c r="DM30" s="716"/>
      <c r="DN30" s="716"/>
      <c r="DO30" s="724" t="s">
        <v>200</v>
      </c>
      <c r="DP30" s="1535">
        <v>2</v>
      </c>
      <c r="DQ30" s="239" t="s">
        <v>1105</v>
      </c>
      <c r="DR30" s="200"/>
      <c r="DS30" s="1460"/>
    </row>
    <row r="31" spans="2:123" ht="15.95" customHeight="1">
      <c r="B31" s="1504" t="s">
        <v>169</v>
      </c>
      <c r="C31" s="1495"/>
      <c r="D31" s="1496"/>
      <c r="E31" s="1495"/>
      <c r="F31" s="1496"/>
      <c r="G31" s="1495"/>
      <c r="H31" s="1496"/>
      <c r="I31" s="1495"/>
      <c r="J31" s="1496"/>
      <c r="K31" s="1495"/>
      <c r="L31" s="1496"/>
      <c r="M31" s="1495"/>
      <c r="N31" s="1496"/>
      <c r="O31" s="1495"/>
      <c r="P31" s="1496"/>
      <c r="Q31" s="1495"/>
      <c r="R31" s="1496"/>
      <c r="S31" s="1495"/>
      <c r="T31" s="1496"/>
      <c r="U31" s="1495"/>
      <c r="V31" s="1496"/>
      <c r="W31" s="1495"/>
      <c r="X31" s="1496"/>
      <c r="Y31" s="1495"/>
      <c r="Z31" s="1496"/>
      <c r="AA31" s="1495"/>
      <c r="AB31" s="1497"/>
      <c r="AC31" s="648"/>
      <c r="AD31" s="1498"/>
      <c r="AE31" s="1496"/>
      <c r="AF31" s="1495"/>
      <c r="AG31" s="1496"/>
      <c r="AH31" s="1495"/>
      <c r="AI31" s="1496"/>
      <c r="AJ31" s="1495"/>
      <c r="AK31" s="1496"/>
      <c r="AL31" s="1495"/>
      <c r="AM31" s="1496"/>
      <c r="AN31" s="1495"/>
      <c r="AO31" s="1496"/>
      <c r="AP31" s="1495"/>
      <c r="AQ31" s="1496"/>
      <c r="AR31" s="1495"/>
      <c r="AS31" s="1496"/>
      <c r="AT31" s="1495"/>
      <c r="AU31" s="1496"/>
      <c r="AV31" s="1495"/>
      <c r="AW31" s="1496"/>
      <c r="AX31" s="1495"/>
      <c r="AY31" s="1496"/>
      <c r="AZ31" s="1495"/>
      <c r="BA31" s="1496"/>
      <c r="BB31" s="1495"/>
      <c r="BC31" s="1497"/>
      <c r="BD31" s="649"/>
      <c r="BE31" s="1498"/>
      <c r="BF31" s="1496"/>
      <c r="BG31" s="1495"/>
      <c r="BH31" s="1496"/>
      <c r="BI31" s="1495"/>
      <c r="BJ31" s="1496"/>
      <c r="BK31" s="1495"/>
      <c r="BL31" s="1496"/>
      <c r="BM31" s="1495"/>
      <c r="BN31" s="1496"/>
      <c r="BO31" s="1495"/>
      <c r="BP31" s="1496"/>
      <c r="BQ31" s="1495"/>
      <c r="BR31" s="1496"/>
      <c r="BS31" s="1495"/>
      <c r="BT31" s="1496"/>
      <c r="BU31" s="1495"/>
      <c r="BV31" s="1496"/>
      <c r="BW31" s="1495"/>
      <c r="BX31" s="1496"/>
      <c r="BY31" s="1495"/>
      <c r="BZ31" s="1496"/>
      <c r="CA31" s="1495"/>
      <c r="CB31" s="1496"/>
      <c r="CC31" s="1495"/>
      <c r="CD31" s="1497"/>
      <c r="CE31" s="650"/>
      <c r="CF31" s="1498"/>
      <c r="CG31" s="1499"/>
      <c r="CH31" s="1495"/>
      <c r="CI31" s="1496"/>
      <c r="CJ31" s="1495"/>
      <c r="CK31" s="1496"/>
      <c r="CL31" s="1495"/>
      <c r="CM31" s="1496"/>
      <c r="CN31" s="1495"/>
      <c r="CO31" s="1496"/>
      <c r="CP31" s="1495"/>
      <c r="CQ31" s="1496"/>
      <c r="CR31" s="1495"/>
      <c r="CS31" s="1496"/>
      <c r="CT31" s="1495"/>
      <c r="CU31" s="1496"/>
      <c r="CV31" s="1495"/>
      <c r="CW31" s="1496"/>
      <c r="CX31" s="1495"/>
      <c r="CY31" s="1496"/>
      <c r="CZ31" s="1495"/>
      <c r="DA31" s="1496"/>
      <c r="DB31" s="1495"/>
      <c r="DC31" s="1496"/>
      <c r="DD31" s="1495"/>
      <c r="DE31" s="1496"/>
      <c r="DF31" s="1500">
        <f t="shared" si="0"/>
        <v>0</v>
      </c>
      <c r="DG31" s="1501" t="str">
        <f>IF(DF31=0,"",DF31/DF66)</f>
        <v/>
      </c>
      <c r="DH31" s="1502">
        <f t="shared" si="1"/>
        <v>0</v>
      </c>
      <c r="DI31" s="1503" t="str">
        <f>IF(DH31=0,"",DH31/DH68)</f>
        <v/>
      </c>
      <c r="DJ31" s="647"/>
      <c r="DK31" s="659">
        <v>1</v>
      </c>
      <c r="DL31" s="1830"/>
      <c r="DM31" s="716"/>
      <c r="DN31" s="716"/>
      <c r="DO31" s="724" t="s">
        <v>201</v>
      </c>
      <c r="DP31" s="1535">
        <v>5</v>
      </c>
      <c r="DQ31" s="200">
        <v>0</v>
      </c>
      <c r="DR31" s="200">
        <v>0</v>
      </c>
      <c r="DS31" s="1460"/>
    </row>
    <row r="32" spans="2:123" ht="15.95" customHeight="1">
      <c r="B32" s="1504" t="s">
        <v>171</v>
      </c>
      <c r="C32" s="1495"/>
      <c r="D32" s="1496"/>
      <c r="E32" s="1495">
        <v>2</v>
      </c>
      <c r="F32" s="1496"/>
      <c r="G32" s="1495"/>
      <c r="H32" s="1496"/>
      <c r="I32" s="1495"/>
      <c r="J32" s="1496"/>
      <c r="K32" s="1495"/>
      <c r="L32" s="1496"/>
      <c r="M32" s="1495"/>
      <c r="N32" s="1496"/>
      <c r="O32" s="1495"/>
      <c r="P32" s="1496"/>
      <c r="Q32" s="1495"/>
      <c r="R32" s="1496"/>
      <c r="S32" s="1495"/>
      <c r="T32" s="1496"/>
      <c r="U32" s="1495"/>
      <c r="V32" s="1496"/>
      <c r="W32" s="1495"/>
      <c r="X32" s="1496"/>
      <c r="Y32" s="1495"/>
      <c r="Z32" s="1496"/>
      <c r="AA32" s="1495"/>
      <c r="AB32" s="1497"/>
      <c r="AC32" s="648"/>
      <c r="AD32" s="1498"/>
      <c r="AE32" s="1496"/>
      <c r="AF32" s="1495"/>
      <c r="AG32" s="1496"/>
      <c r="AH32" s="1495"/>
      <c r="AI32" s="1496"/>
      <c r="AJ32" s="1495"/>
      <c r="AK32" s="1496"/>
      <c r="AL32" s="1495"/>
      <c r="AM32" s="1496"/>
      <c r="AN32" s="1495"/>
      <c r="AO32" s="1496"/>
      <c r="AP32" s="1495"/>
      <c r="AQ32" s="1496"/>
      <c r="AR32" s="1495"/>
      <c r="AS32" s="1496"/>
      <c r="AT32" s="1495"/>
      <c r="AU32" s="1496"/>
      <c r="AV32" s="1495"/>
      <c r="AW32" s="1496"/>
      <c r="AX32" s="1495"/>
      <c r="AY32" s="1496"/>
      <c r="AZ32" s="1495"/>
      <c r="BA32" s="1496"/>
      <c r="BB32" s="1495"/>
      <c r="BC32" s="1497"/>
      <c r="BD32" s="649"/>
      <c r="BE32" s="1498"/>
      <c r="BF32" s="1496"/>
      <c r="BG32" s="1495"/>
      <c r="BH32" s="1496"/>
      <c r="BI32" s="1495"/>
      <c r="BJ32" s="1496"/>
      <c r="BK32" s="1495"/>
      <c r="BL32" s="1496"/>
      <c r="BM32" s="1495"/>
      <c r="BN32" s="1496"/>
      <c r="BO32" s="1495"/>
      <c r="BP32" s="1496"/>
      <c r="BQ32" s="1495"/>
      <c r="BR32" s="1496"/>
      <c r="BS32" s="1495"/>
      <c r="BT32" s="1496"/>
      <c r="BU32" s="1495"/>
      <c r="BV32" s="1496"/>
      <c r="BW32" s="1495"/>
      <c r="BX32" s="1496"/>
      <c r="BY32" s="1495"/>
      <c r="BZ32" s="1496"/>
      <c r="CA32" s="1495"/>
      <c r="CB32" s="1496"/>
      <c r="CC32" s="1495"/>
      <c r="CD32" s="1497"/>
      <c r="CE32" s="650"/>
      <c r="CF32" s="1498"/>
      <c r="CG32" s="1499"/>
      <c r="CH32" s="1495"/>
      <c r="CI32" s="1496"/>
      <c r="CJ32" s="1495"/>
      <c r="CK32" s="1496"/>
      <c r="CL32" s="1495"/>
      <c r="CM32" s="1496"/>
      <c r="CN32" s="1495"/>
      <c r="CO32" s="1496"/>
      <c r="CP32" s="1495"/>
      <c r="CQ32" s="1496"/>
      <c r="CR32" s="1495"/>
      <c r="CS32" s="1496"/>
      <c r="CT32" s="1495"/>
      <c r="CU32" s="1496"/>
      <c r="CV32" s="1495"/>
      <c r="CW32" s="1496"/>
      <c r="CX32" s="1495"/>
      <c r="CY32" s="1496"/>
      <c r="CZ32" s="1495"/>
      <c r="DA32" s="1496"/>
      <c r="DB32" s="1495"/>
      <c r="DC32" s="1496"/>
      <c r="DD32" s="1495"/>
      <c r="DE32" s="1496"/>
      <c r="DF32" s="1500">
        <f t="shared" si="0"/>
        <v>1</v>
      </c>
      <c r="DG32" s="1501">
        <f>IF(DF32=0,"",DF32/DF66)</f>
        <v>0.16666666666666666</v>
      </c>
      <c r="DH32" s="1502">
        <f t="shared" si="1"/>
        <v>2</v>
      </c>
      <c r="DI32" s="1503">
        <f>IF(DH32=0,"",DH32/DH68)</f>
        <v>0.4</v>
      </c>
      <c r="DJ32" s="647"/>
      <c r="DK32" s="659">
        <v>2</v>
      </c>
      <c r="DL32" s="1830"/>
      <c r="DM32" s="716"/>
      <c r="DN32" s="716"/>
      <c r="DO32" s="724" t="s">
        <v>202</v>
      </c>
      <c r="DP32" s="1535">
        <v>10</v>
      </c>
      <c r="DQ32" s="200">
        <v>0</v>
      </c>
      <c r="DR32" s="200">
        <v>0</v>
      </c>
      <c r="DS32" s="1460"/>
    </row>
    <row r="33" spans="2:123" ht="15.95" customHeight="1">
      <c r="B33" s="1504" t="s">
        <v>173</v>
      </c>
      <c r="C33" s="1495"/>
      <c r="D33" s="1496"/>
      <c r="E33" s="1495"/>
      <c r="F33" s="1496"/>
      <c r="G33" s="1495"/>
      <c r="H33" s="1496"/>
      <c r="I33" s="1495"/>
      <c r="J33" s="1496"/>
      <c r="K33" s="1495"/>
      <c r="L33" s="1496"/>
      <c r="M33" s="1495"/>
      <c r="N33" s="1496"/>
      <c r="O33" s="1495"/>
      <c r="P33" s="1496"/>
      <c r="Q33" s="1495"/>
      <c r="R33" s="1496"/>
      <c r="S33" s="1495"/>
      <c r="T33" s="1496"/>
      <c r="U33" s="1495"/>
      <c r="V33" s="1496"/>
      <c r="W33" s="1495"/>
      <c r="X33" s="1496"/>
      <c r="Y33" s="1495"/>
      <c r="Z33" s="1496"/>
      <c r="AA33" s="1495"/>
      <c r="AB33" s="1497"/>
      <c r="AC33" s="648"/>
      <c r="AD33" s="1498"/>
      <c r="AE33" s="1496"/>
      <c r="AF33" s="1495"/>
      <c r="AG33" s="1496"/>
      <c r="AH33" s="1495"/>
      <c r="AI33" s="1496"/>
      <c r="AJ33" s="1495"/>
      <c r="AK33" s="1496"/>
      <c r="AL33" s="1495"/>
      <c r="AM33" s="1496"/>
      <c r="AN33" s="1495"/>
      <c r="AO33" s="1496"/>
      <c r="AP33" s="1495"/>
      <c r="AQ33" s="1496"/>
      <c r="AR33" s="1495"/>
      <c r="AS33" s="1496"/>
      <c r="AT33" s="1495"/>
      <c r="AU33" s="1496"/>
      <c r="AV33" s="1495"/>
      <c r="AW33" s="1496"/>
      <c r="AX33" s="1495"/>
      <c r="AY33" s="1496"/>
      <c r="AZ33" s="1495"/>
      <c r="BA33" s="1496"/>
      <c r="BB33" s="1495"/>
      <c r="BC33" s="1497"/>
      <c r="BD33" s="649"/>
      <c r="BE33" s="1498"/>
      <c r="BF33" s="1496"/>
      <c r="BG33" s="1495"/>
      <c r="BH33" s="1496"/>
      <c r="BI33" s="1495"/>
      <c r="BJ33" s="1496"/>
      <c r="BK33" s="1495"/>
      <c r="BL33" s="1496"/>
      <c r="BM33" s="1495"/>
      <c r="BN33" s="1496"/>
      <c r="BO33" s="1495"/>
      <c r="BP33" s="1496"/>
      <c r="BQ33" s="1495"/>
      <c r="BR33" s="1496"/>
      <c r="BS33" s="1495"/>
      <c r="BT33" s="1496"/>
      <c r="BU33" s="1495"/>
      <c r="BV33" s="1496"/>
      <c r="BW33" s="1495"/>
      <c r="BX33" s="1496"/>
      <c r="BY33" s="1495"/>
      <c r="BZ33" s="1496"/>
      <c r="CA33" s="1495"/>
      <c r="CB33" s="1496"/>
      <c r="CC33" s="1495"/>
      <c r="CD33" s="1497"/>
      <c r="CE33" s="650"/>
      <c r="CF33" s="1498"/>
      <c r="CG33" s="1499"/>
      <c r="CH33" s="1495"/>
      <c r="CI33" s="1496"/>
      <c r="CJ33" s="1495"/>
      <c r="CK33" s="1496"/>
      <c r="CL33" s="1495"/>
      <c r="CM33" s="1496"/>
      <c r="CN33" s="1495"/>
      <c r="CO33" s="1496"/>
      <c r="CP33" s="1495"/>
      <c r="CQ33" s="1496"/>
      <c r="CR33" s="1495"/>
      <c r="CS33" s="1496"/>
      <c r="CT33" s="1495"/>
      <c r="CU33" s="1496"/>
      <c r="CV33" s="1495"/>
      <c r="CW33" s="1496"/>
      <c r="CX33" s="1495"/>
      <c r="CY33" s="1496"/>
      <c r="CZ33" s="1495"/>
      <c r="DA33" s="1496"/>
      <c r="DB33" s="1495"/>
      <c r="DC33" s="1496"/>
      <c r="DD33" s="1495"/>
      <c r="DE33" s="1496"/>
      <c r="DF33" s="1500">
        <f t="shared" si="0"/>
        <v>0</v>
      </c>
      <c r="DG33" s="1501" t="str">
        <f>IF(DF33=0,"",DF33/DF66)</f>
        <v/>
      </c>
      <c r="DH33" s="1502">
        <f t="shared" si="1"/>
        <v>0</v>
      </c>
      <c r="DI33" s="1503" t="str">
        <f>IF(DH33=0,"",DH33/DH68)</f>
        <v/>
      </c>
      <c r="DJ33" s="647"/>
      <c r="DK33" s="659">
        <v>3</v>
      </c>
      <c r="DL33" s="1830"/>
      <c r="DM33" s="716"/>
      <c r="DN33" s="716"/>
      <c r="DO33" s="724" t="s">
        <v>919</v>
      </c>
      <c r="DP33" s="1536">
        <f>DP32*DP31*DP30</f>
        <v>100</v>
      </c>
      <c r="DQ33" s="200">
        <v>0</v>
      </c>
      <c r="DR33" s="200">
        <v>0</v>
      </c>
      <c r="DS33" s="1460"/>
    </row>
    <row r="34" spans="2:123" ht="15.95" customHeight="1">
      <c r="B34" s="1504" t="s">
        <v>174</v>
      </c>
      <c r="C34" s="1495"/>
      <c r="D34" s="1496"/>
      <c r="E34" s="1495"/>
      <c r="F34" s="1496"/>
      <c r="G34" s="1495"/>
      <c r="H34" s="1496"/>
      <c r="I34" s="1495"/>
      <c r="J34" s="1496"/>
      <c r="K34" s="1495"/>
      <c r="L34" s="1496"/>
      <c r="M34" s="1495"/>
      <c r="N34" s="1496"/>
      <c r="O34" s="1495"/>
      <c r="P34" s="1496"/>
      <c r="Q34" s="1495"/>
      <c r="R34" s="1496"/>
      <c r="S34" s="1495"/>
      <c r="T34" s="1496"/>
      <c r="U34" s="1495"/>
      <c r="V34" s="1496"/>
      <c r="W34" s="1495"/>
      <c r="X34" s="1496"/>
      <c r="Y34" s="1495"/>
      <c r="Z34" s="1496"/>
      <c r="AA34" s="1495"/>
      <c r="AB34" s="1497"/>
      <c r="AC34" s="648"/>
      <c r="AD34" s="1498"/>
      <c r="AE34" s="1496"/>
      <c r="AF34" s="1495"/>
      <c r="AG34" s="1496"/>
      <c r="AH34" s="1495"/>
      <c r="AI34" s="1496"/>
      <c r="AJ34" s="1495"/>
      <c r="AK34" s="1496"/>
      <c r="AL34" s="1495"/>
      <c r="AM34" s="1496"/>
      <c r="AN34" s="1495"/>
      <c r="AO34" s="1496"/>
      <c r="AP34" s="1495"/>
      <c r="AQ34" s="1496"/>
      <c r="AR34" s="1495"/>
      <c r="AS34" s="1496"/>
      <c r="AT34" s="1495"/>
      <c r="AU34" s="1496"/>
      <c r="AV34" s="1495"/>
      <c r="AW34" s="1496"/>
      <c r="AX34" s="1495"/>
      <c r="AY34" s="1496"/>
      <c r="AZ34" s="1495"/>
      <c r="BA34" s="1496"/>
      <c r="BB34" s="1495"/>
      <c r="BC34" s="1497"/>
      <c r="BD34" s="649"/>
      <c r="BE34" s="1498"/>
      <c r="BF34" s="1496"/>
      <c r="BG34" s="1495"/>
      <c r="BH34" s="1496"/>
      <c r="BI34" s="1495"/>
      <c r="BJ34" s="1496"/>
      <c r="BK34" s="1495"/>
      <c r="BL34" s="1496"/>
      <c r="BM34" s="1495"/>
      <c r="BN34" s="1496"/>
      <c r="BO34" s="1495"/>
      <c r="BP34" s="1496"/>
      <c r="BQ34" s="1495"/>
      <c r="BR34" s="1496"/>
      <c r="BS34" s="1495"/>
      <c r="BT34" s="1496"/>
      <c r="BU34" s="1495"/>
      <c r="BV34" s="1496"/>
      <c r="BW34" s="1495"/>
      <c r="BX34" s="1496"/>
      <c r="BY34" s="1495"/>
      <c r="BZ34" s="1496"/>
      <c r="CA34" s="1495"/>
      <c r="CB34" s="1496"/>
      <c r="CC34" s="1495"/>
      <c r="CD34" s="1497"/>
      <c r="CE34" s="650"/>
      <c r="CF34" s="1498"/>
      <c r="CG34" s="1499"/>
      <c r="CH34" s="1495"/>
      <c r="CI34" s="1496"/>
      <c r="CJ34" s="1495"/>
      <c r="CK34" s="1496"/>
      <c r="CL34" s="1495"/>
      <c r="CM34" s="1496"/>
      <c r="CN34" s="1495"/>
      <c r="CO34" s="1496"/>
      <c r="CP34" s="1495"/>
      <c r="CQ34" s="1496"/>
      <c r="CR34" s="1495"/>
      <c r="CS34" s="1496"/>
      <c r="CT34" s="1495"/>
      <c r="CU34" s="1496"/>
      <c r="CV34" s="1495"/>
      <c r="CW34" s="1496"/>
      <c r="CX34" s="1495"/>
      <c r="CY34" s="1496"/>
      <c r="CZ34" s="1495"/>
      <c r="DA34" s="1496"/>
      <c r="DB34" s="1495"/>
      <c r="DC34" s="1496"/>
      <c r="DD34" s="1495"/>
      <c r="DE34" s="1496"/>
      <c r="DF34" s="1500">
        <f t="shared" si="0"/>
        <v>0</v>
      </c>
      <c r="DG34" s="1501" t="str">
        <f>IF(DF34=0,"",DF34/DF66)</f>
        <v/>
      </c>
      <c r="DH34" s="1502">
        <f t="shared" si="1"/>
        <v>0</v>
      </c>
      <c r="DI34" s="1503" t="str">
        <f>IF(DH34=0,"",DH34/DH68)</f>
        <v/>
      </c>
      <c r="DJ34" s="647"/>
      <c r="DL34" s="1830"/>
      <c r="DM34" s="716"/>
      <c r="DN34" s="716"/>
      <c r="DO34" s="724" t="s">
        <v>849</v>
      </c>
      <c r="DP34" s="1829">
        <v>33</v>
      </c>
      <c r="DQ34" s="200">
        <v>0</v>
      </c>
      <c r="DR34" s="200">
        <v>0</v>
      </c>
      <c r="DS34" s="1460"/>
    </row>
    <row r="35" spans="2:123" ht="15.95" customHeight="1">
      <c r="B35" s="1504" t="s">
        <v>175</v>
      </c>
      <c r="C35" s="1495"/>
      <c r="D35" s="1496"/>
      <c r="E35" s="1495"/>
      <c r="F35" s="1496"/>
      <c r="G35" s="1495"/>
      <c r="H35" s="1496"/>
      <c r="I35" s="1495"/>
      <c r="J35" s="1496"/>
      <c r="K35" s="1495"/>
      <c r="L35" s="1496"/>
      <c r="M35" s="1495"/>
      <c r="N35" s="1496"/>
      <c r="O35" s="1495"/>
      <c r="P35" s="1496"/>
      <c r="Q35" s="1495"/>
      <c r="R35" s="1496"/>
      <c r="S35" s="1495"/>
      <c r="T35" s="1496"/>
      <c r="U35" s="1495"/>
      <c r="V35" s="1496"/>
      <c r="W35" s="1495"/>
      <c r="X35" s="1496"/>
      <c r="Y35" s="1495"/>
      <c r="Z35" s="1496"/>
      <c r="AA35" s="1495"/>
      <c r="AB35" s="1497"/>
      <c r="AC35" s="648"/>
      <c r="AD35" s="1498"/>
      <c r="AE35" s="1496"/>
      <c r="AF35" s="1495"/>
      <c r="AG35" s="1496"/>
      <c r="AH35" s="1495"/>
      <c r="AI35" s="1496"/>
      <c r="AJ35" s="1495"/>
      <c r="AK35" s="1496"/>
      <c r="AL35" s="1495"/>
      <c r="AM35" s="1496"/>
      <c r="AN35" s="1495"/>
      <c r="AO35" s="1496"/>
      <c r="AP35" s="1495"/>
      <c r="AQ35" s="1496"/>
      <c r="AR35" s="1495"/>
      <c r="AS35" s="1496"/>
      <c r="AT35" s="1495"/>
      <c r="AU35" s="1496"/>
      <c r="AV35" s="1495"/>
      <c r="AW35" s="1496"/>
      <c r="AX35" s="1495"/>
      <c r="AY35" s="1496"/>
      <c r="AZ35" s="1495"/>
      <c r="BA35" s="1496"/>
      <c r="BB35" s="1495"/>
      <c r="BC35" s="1497"/>
      <c r="BD35" s="649"/>
      <c r="BE35" s="1498"/>
      <c r="BF35" s="1496"/>
      <c r="BG35" s="1495"/>
      <c r="BH35" s="1496"/>
      <c r="BI35" s="1495"/>
      <c r="BJ35" s="1496"/>
      <c r="BK35" s="1495"/>
      <c r="BL35" s="1496"/>
      <c r="BM35" s="1495"/>
      <c r="BN35" s="1496"/>
      <c r="BO35" s="1495"/>
      <c r="BP35" s="1496"/>
      <c r="BQ35" s="1495"/>
      <c r="BR35" s="1496"/>
      <c r="BS35" s="1495"/>
      <c r="BT35" s="1496"/>
      <c r="BU35" s="1495"/>
      <c r="BV35" s="1496"/>
      <c r="BW35" s="1495"/>
      <c r="BX35" s="1496"/>
      <c r="BY35" s="1495"/>
      <c r="BZ35" s="1496"/>
      <c r="CA35" s="1495"/>
      <c r="CB35" s="1496"/>
      <c r="CC35" s="1495"/>
      <c r="CD35" s="1497"/>
      <c r="CE35" s="650"/>
      <c r="CF35" s="1498"/>
      <c r="CG35" s="1499"/>
      <c r="CH35" s="1495"/>
      <c r="CI35" s="1496"/>
      <c r="CJ35" s="1495"/>
      <c r="CK35" s="1496"/>
      <c r="CL35" s="1495"/>
      <c r="CM35" s="1496"/>
      <c r="CN35" s="1495"/>
      <c r="CO35" s="1496"/>
      <c r="CP35" s="1495"/>
      <c r="CQ35" s="1496"/>
      <c r="CR35" s="1495"/>
      <c r="CS35" s="1496"/>
      <c r="CT35" s="1495"/>
      <c r="CU35" s="1496"/>
      <c r="CV35" s="1495"/>
      <c r="CW35" s="1496"/>
      <c r="CX35" s="1495"/>
      <c r="CY35" s="1496"/>
      <c r="CZ35" s="1495"/>
      <c r="DA35" s="1496"/>
      <c r="DB35" s="1495"/>
      <c r="DC35" s="1496"/>
      <c r="DD35" s="1495"/>
      <c r="DE35" s="1496"/>
      <c r="DF35" s="1500">
        <f t="shared" si="0"/>
        <v>0</v>
      </c>
      <c r="DG35" s="1501" t="str">
        <f>IF(DF35=0,"",DF35/DF66)</f>
        <v/>
      </c>
      <c r="DH35" s="1502">
        <f t="shared" si="1"/>
        <v>0</v>
      </c>
      <c r="DI35" s="1503" t="str">
        <f>IF(DH35=0,"",DH35/DH68)</f>
        <v/>
      </c>
      <c r="DJ35" s="647"/>
      <c r="DK35" s="659">
        <v>0</v>
      </c>
      <c r="DL35" s="1537"/>
      <c r="DM35" s="730"/>
      <c r="DN35" s="731" t="s">
        <v>860</v>
      </c>
      <c r="DO35" s="1608">
        <f>(DP30*DP31)*DP32/DP34</f>
        <v>3.0303030303030303</v>
      </c>
      <c r="DP35" s="1538" t="s">
        <v>877</v>
      </c>
      <c r="DQ35" s="200">
        <v>0</v>
      </c>
      <c r="DR35" s="200">
        <v>0</v>
      </c>
      <c r="DS35" s="1460"/>
    </row>
    <row r="36" spans="2:123" ht="15.95" customHeight="1">
      <c r="B36" s="1504" t="s">
        <v>177</v>
      </c>
      <c r="C36" s="1495"/>
      <c r="D36" s="1496"/>
      <c r="E36" s="1495"/>
      <c r="F36" s="1496"/>
      <c r="G36" s="1495"/>
      <c r="H36" s="1496"/>
      <c r="I36" s="1495"/>
      <c r="J36" s="1496"/>
      <c r="K36" s="1495"/>
      <c r="L36" s="1496"/>
      <c r="M36" s="1495"/>
      <c r="N36" s="1496"/>
      <c r="O36" s="1495"/>
      <c r="P36" s="1496"/>
      <c r="Q36" s="1495"/>
      <c r="R36" s="1496"/>
      <c r="S36" s="1495"/>
      <c r="T36" s="1496"/>
      <c r="U36" s="1495"/>
      <c r="V36" s="1496"/>
      <c r="W36" s="1495"/>
      <c r="X36" s="1496"/>
      <c r="Y36" s="1495"/>
      <c r="Z36" s="1496"/>
      <c r="AA36" s="1495"/>
      <c r="AB36" s="1497"/>
      <c r="AC36" s="648"/>
      <c r="AD36" s="1498"/>
      <c r="AE36" s="1496"/>
      <c r="AF36" s="1495"/>
      <c r="AG36" s="1496"/>
      <c r="AH36" s="1495"/>
      <c r="AI36" s="1496"/>
      <c r="AJ36" s="1495"/>
      <c r="AK36" s="1496"/>
      <c r="AL36" s="1495"/>
      <c r="AM36" s="1496"/>
      <c r="AN36" s="1495"/>
      <c r="AO36" s="1496"/>
      <c r="AP36" s="1495"/>
      <c r="AQ36" s="1496"/>
      <c r="AR36" s="1495"/>
      <c r="AS36" s="1496"/>
      <c r="AT36" s="1495"/>
      <c r="AU36" s="1496"/>
      <c r="AV36" s="1495"/>
      <c r="AW36" s="1496"/>
      <c r="AX36" s="1495"/>
      <c r="AY36" s="1496"/>
      <c r="AZ36" s="1495"/>
      <c r="BA36" s="1496"/>
      <c r="BB36" s="1495"/>
      <c r="BC36" s="1497"/>
      <c r="BD36" s="649"/>
      <c r="BE36" s="1498"/>
      <c r="BF36" s="1496"/>
      <c r="BG36" s="1495"/>
      <c r="BH36" s="1496"/>
      <c r="BI36" s="1495"/>
      <c r="BJ36" s="1496"/>
      <c r="BK36" s="1495"/>
      <c r="BL36" s="1496"/>
      <c r="BM36" s="1495"/>
      <c r="BN36" s="1496"/>
      <c r="BO36" s="1495"/>
      <c r="BP36" s="1496"/>
      <c r="BQ36" s="1495"/>
      <c r="BR36" s="1496"/>
      <c r="BS36" s="1495"/>
      <c r="BT36" s="1496"/>
      <c r="BU36" s="1495"/>
      <c r="BV36" s="1496"/>
      <c r="BW36" s="1495"/>
      <c r="BX36" s="1496"/>
      <c r="BY36" s="1495"/>
      <c r="BZ36" s="1496"/>
      <c r="CA36" s="1495"/>
      <c r="CB36" s="1496"/>
      <c r="CC36" s="1495"/>
      <c r="CD36" s="1497"/>
      <c r="CE36" s="650"/>
      <c r="CF36" s="1498"/>
      <c r="CG36" s="1499"/>
      <c r="CH36" s="1495"/>
      <c r="CI36" s="1496"/>
      <c r="CJ36" s="1495"/>
      <c r="CK36" s="1496"/>
      <c r="CL36" s="1495"/>
      <c r="CM36" s="1496"/>
      <c r="CN36" s="1495"/>
      <c r="CO36" s="1496"/>
      <c r="CP36" s="1495"/>
      <c r="CQ36" s="1496"/>
      <c r="CR36" s="1495"/>
      <c r="CS36" s="1496"/>
      <c r="CT36" s="1495"/>
      <c r="CU36" s="1496"/>
      <c r="CV36" s="1495"/>
      <c r="CW36" s="1496"/>
      <c r="CX36" s="1495"/>
      <c r="CY36" s="1496"/>
      <c r="CZ36" s="1495"/>
      <c r="DA36" s="1496"/>
      <c r="DB36" s="1495"/>
      <c r="DC36" s="1496"/>
      <c r="DD36" s="1495"/>
      <c r="DE36" s="1496"/>
      <c r="DF36" s="1500">
        <f t="shared" si="0"/>
        <v>0</v>
      </c>
      <c r="DG36" s="1501" t="str">
        <f>IF(DF36=0,"",DF36/DF66)</f>
        <v/>
      </c>
      <c r="DH36" s="1502">
        <f t="shared" si="1"/>
        <v>0</v>
      </c>
      <c r="DI36" s="1503" t="str">
        <f>IF(DH36=0,"",DH36/DH68)</f>
        <v/>
      </c>
      <c r="DJ36" s="647"/>
      <c r="DK36" s="200">
        <v>0</v>
      </c>
      <c r="DL36" s="200">
        <v>0</v>
      </c>
      <c r="DM36" s="200">
        <v>0</v>
      </c>
      <c r="DN36" s="200">
        <v>0</v>
      </c>
      <c r="DO36" s="200">
        <v>0</v>
      </c>
      <c r="DP36" s="200">
        <v>0</v>
      </c>
      <c r="DQ36" s="200">
        <v>0</v>
      </c>
      <c r="DR36" s="200">
        <v>0</v>
      </c>
      <c r="DS36" s="1460"/>
    </row>
    <row r="37" spans="2:123" ht="15.95" customHeight="1">
      <c r="B37" s="1504" t="s">
        <v>179</v>
      </c>
      <c r="C37" s="1495"/>
      <c r="D37" s="1496"/>
      <c r="E37" s="1495"/>
      <c r="F37" s="1496"/>
      <c r="G37" s="1495"/>
      <c r="H37" s="1496"/>
      <c r="I37" s="1495"/>
      <c r="J37" s="1496"/>
      <c r="K37" s="1495"/>
      <c r="L37" s="1496"/>
      <c r="M37" s="1495"/>
      <c r="N37" s="1496"/>
      <c r="O37" s="1495"/>
      <c r="P37" s="1496"/>
      <c r="Q37" s="1495"/>
      <c r="R37" s="1496"/>
      <c r="S37" s="1495"/>
      <c r="T37" s="1496"/>
      <c r="U37" s="1495"/>
      <c r="V37" s="1496"/>
      <c r="W37" s="1495"/>
      <c r="X37" s="1496"/>
      <c r="Y37" s="1495"/>
      <c r="Z37" s="1496"/>
      <c r="AA37" s="1495"/>
      <c r="AB37" s="1497"/>
      <c r="AC37" s="648"/>
      <c r="AD37" s="1498"/>
      <c r="AE37" s="1496"/>
      <c r="AF37" s="1495"/>
      <c r="AG37" s="1496"/>
      <c r="AH37" s="1495"/>
      <c r="AI37" s="1496"/>
      <c r="AJ37" s="1495"/>
      <c r="AK37" s="1496"/>
      <c r="AL37" s="1495"/>
      <c r="AM37" s="1496"/>
      <c r="AN37" s="1495"/>
      <c r="AO37" s="1496"/>
      <c r="AP37" s="1495"/>
      <c r="AQ37" s="1496"/>
      <c r="AR37" s="1495"/>
      <c r="AS37" s="1496"/>
      <c r="AT37" s="1495"/>
      <c r="AU37" s="1496"/>
      <c r="AV37" s="1495"/>
      <c r="AW37" s="1496"/>
      <c r="AX37" s="1495"/>
      <c r="AY37" s="1496"/>
      <c r="AZ37" s="1495"/>
      <c r="BA37" s="1496"/>
      <c r="BB37" s="1495"/>
      <c r="BC37" s="1497"/>
      <c r="BD37" s="649"/>
      <c r="BE37" s="1498"/>
      <c r="BF37" s="1496"/>
      <c r="BG37" s="1495"/>
      <c r="BH37" s="1496"/>
      <c r="BI37" s="1495"/>
      <c r="BJ37" s="1496"/>
      <c r="BK37" s="1495"/>
      <c r="BL37" s="1496"/>
      <c r="BM37" s="1495"/>
      <c r="BN37" s="1496"/>
      <c r="BO37" s="1495"/>
      <c r="BP37" s="1496"/>
      <c r="BQ37" s="1495"/>
      <c r="BR37" s="1496"/>
      <c r="BS37" s="1495"/>
      <c r="BT37" s="1496"/>
      <c r="BU37" s="1495"/>
      <c r="BV37" s="1496"/>
      <c r="BW37" s="1495"/>
      <c r="BX37" s="1496"/>
      <c r="BY37" s="1495"/>
      <c r="BZ37" s="1496"/>
      <c r="CA37" s="1495"/>
      <c r="CB37" s="1496"/>
      <c r="CC37" s="1495"/>
      <c r="CD37" s="1497"/>
      <c r="CE37" s="650"/>
      <c r="CF37" s="1498"/>
      <c r="CG37" s="1499"/>
      <c r="CH37" s="1495"/>
      <c r="CI37" s="1496"/>
      <c r="CJ37" s="1495"/>
      <c r="CK37" s="1496"/>
      <c r="CL37" s="1495"/>
      <c r="CM37" s="1496"/>
      <c r="CN37" s="1495"/>
      <c r="CO37" s="1496"/>
      <c r="CP37" s="1495"/>
      <c r="CQ37" s="1496"/>
      <c r="CR37" s="1495"/>
      <c r="CS37" s="1496"/>
      <c r="CT37" s="1495"/>
      <c r="CU37" s="1496"/>
      <c r="CV37" s="1495"/>
      <c r="CW37" s="1496"/>
      <c r="CX37" s="1495"/>
      <c r="CY37" s="1496"/>
      <c r="CZ37" s="1495"/>
      <c r="DA37" s="1496"/>
      <c r="DB37" s="1495"/>
      <c r="DC37" s="1496"/>
      <c r="DD37" s="1495"/>
      <c r="DE37" s="1496"/>
      <c r="DF37" s="1500">
        <f t="shared" si="0"/>
        <v>0</v>
      </c>
      <c r="DG37" s="1501" t="str">
        <f>IF(DF37=0,"",DF37/DF66)</f>
        <v/>
      </c>
      <c r="DH37" s="1502">
        <f t="shared" si="1"/>
        <v>0</v>
      </c>
      <c r="DI37" s="1503" t="str">
        <f>IF(DH37=0,"",DH37/DH68)</f>
        <v/>
      </c>
      <c r="DJ37" s="647"/>
      <c r="DK37" s="200">
        <v>0</v>
      </c>
      <c r="DL37" s="200">
        <v>0</v>
      </c>
      <c r="DM37" s="200">
        <v>0</v>
      </c>
      <c r="DN37" s="200">
        <v>0</v>
      </c>
      <c r="DO37" s="200">
        <v>0</v>
      </c>
      <c r="DP37" s="200">
        <v>0</v>
      </c>
      <c r="DQ37" s="200">
        <v>0</v>
      </c>
      <c r="DR37" s="200">
        <v>0</v>
      </c>
      <c r="DS37" s="1460"/>
    </row>
    <row r="38" spans="2:123" ht="15.95" customHeight="1">
      <c r="B38" s="1494" t="s">
        <v>181</v>
      </c>
      <c r="C38" s="1495"/>
      <c r="D38" s="1496"/>
      <c r="E38" s="1495"/>
      <c r="F38" s="1496"/>
      <c r="G38" s="1495"/>
      <c r="H38" s="1496"/>
      <c r="I38" s="1495"/>
      <c r="J38" s="1496"/>
      <c r="K38" s="1495"/>
      <c r="L38" s="1496"/>
      <c r="M38" s="1495"/>
      <c r="N38" s="1496"/>
      <c r="O38" s="1495"/>
      <c r="P38" s="1496"/>
      <c r="Q38" s="1495"/>
      <c r="R38" s="1496"/>
      <c r="S38" s="1495"/>
      <c r="T38" s="1496"/>
      <c r="U38" s="1495"/>
      <c r="V38" s="1496"/>
      <c r="W38" s="1495"/>
      <c r="X38" s="1496"/>
      <c r="Y38" s="1495"/>
      <c r="Z38" s="1496"/>
      <c r="AA38" s="1495"/>
      <c r="AB38" s="1497"/>
      <c r="AC38" s="648"/>
      <c r="AD38" s="1498"/>
      <c r="AE38" s="1496"/>
      <c r="AF38" s="1495"/>
      <c r="AG38" s="1496"/>
      <c r="AH38" s="1495"/>
      <c r="AI38" s="1496"/>
      <c r="AJ38" s="1495"/>
      <c r="AK38" s="1496"/>
      <c r="AL38" s="1495"/>
      <c r="AM38" s="1496"/>
      <c r="AN38" s="1495"/>
      <c r="AO38" s="1496"/>
      <c r="AP38" s="1495"/>
      <c r="AQ38" s="1496"/>
      <c r="AR38" s="1495"/>
      <c r="AS38" s="1496"/>
      <c r="AT38" s="1495"/>
      <c r="AU38" s="1496"/>
      <c r="AV38" s="1495"/>
      <c r="AW38" s="1496"/>
      <c r="AX38" s="1495"/>
      <c r="AY38" s="1496"/>
      <c r="AZ38" s="1495"/>
      <c r="BA38" s="1496"/>
      <c r="BB38" s="1495"/>
      <c r="BC38" s="1497"/>
      <c r="BD38" s="649"/>
      <c r="BE38" s="1498"/>
      <c r="BF38" s="1496"/>
      <c r="BG38" s="1495"/>
      <c r="BH38" s="1496"/>
      <c r="BI38" s="1495"/>
      <c r="BJ38" s="1496"/>
      <c r="BK38" s="1495"/>
      <c r="BL38" s="1496"/>
      <c r="BM38" s="1495"/>
      <c r="BN38" s="1496"/>
      <c r="BO38" s="1495"/>
      <c r="BP38" s="1496"/>
      <c r="BQ38" s="1495"/>
      <c r="BR38" s="1496"/>
      <c r="BS38" s="1495"/>
      <c r="BT38" s="1496"/>
      <c r="BU38" s="1495"/>
      <c r="BV38" s="1496"/>
      <c r="BW38" s="1495"/>
      <c r="BX38" s="1496"/>
      <c r="BY38" s="1495"/>
      <c r="BZ38" s="1496"/>
      <c r="CA38" s="1495"/>
      <c r="CB38" s="1496"/>
      <c r="CC38" s="1495"/>
      <c r="CD38" s="1497"/>
      <c r="CE38" s="650"/>
      <c r="CF38" s="1498"/>
      <c r="CG38" s="1499"/>
      <c r="CH38" s="1495"/>
      <c r="CI38" s="1496"/>
      <c r="CJ38" s="1495"/>
      <c r="CK38" s="1496"/>
      <c r="CL38" s="1495"/>
      <c r="CM38" s="1496"/>
      <c r="CN38" s="1495"/>
      <c r="CO38" s="1496"/>
      <c r="CP38" s="1495"/>
      <c r="CQ38" s="1496"/>
      <c r="CR38" s="1495"/>
      <c r="CS38" s="1496"/>
      <c r="CT38" s="1495"/>
      <c r="CU38" s="1496"/>
      <c r="CV38" s="1495"/>
      <c r="CW38" s="1496"/>
      <c r="CX38" s="1495"/>
      <c r="CY38" s="1496"/>
      <c r="CZ38" s="1495"/>
      <c r="DA38" s="1496"/>
      <c r="DB38" s="1495"/>
      <c r="DC38" s="1496"/>
      <c r="DD38" s="1495"/>
      <c r="DE38" s="1496"/>
      <c r="DF38" s="1500">
        <f t="shared" si="0"/>
        <v>0</v>
      </c>
      <c r="DG38" s="1501" t="str">
        <f>IF(DF38=0,"",DF38/DF66)</f>
        <v/>
      </c>
      <c r="DH38" s="1502">
        <f t="shared" si="1"/>
        <v>0</v>
      </c>
      <c r="DI38" s="1503" t="str">
        <f>IF(DH38=0,"",DH38/DH68)</f>
        <v/>
      </c>
      <c r="DJ38" s="647"/>
      <c r="DK38" s="200">
        <v>0</v>
      </c>
      <c r="DL38" s="200">
        <v>0</v>
      </c>
      <c r="DM38" s="200">
        <v>0</v>
      </c>
      <c r="DN38" s="200">
        <v>0</v>
      </c>
      <c r="DO38" s="200">
        <v>0</v>
      </c>
      <c r="DP38" s="200">
        <v>0</v>
      </c>
      <c r="DQ38" s="200">
        <v>0</v>
      </c>
      <c r="DR38" s="200">
        <v>0</v>
      </c>
      <c r="DS38" s="1460"/>
    </row>
    <row r="39" spans="2:123" ht="15.95" customHeight="1">
      <c r="B39" s="1517" t="s">
        <v>182</v>
      </c>
      <c r="C39" s="1495"/>
      <c r="D39" s="1496"/>
      <c r="E39" s="1495"/>
      <c r="F39" s="1496"/>
      <c r="G39" s="1495"/>
      <c r="H39" s="1496"/>
      <c r="I39" s="1495"/>
      <c r="J39" s="1496"/>
      <c r="K39" s="1495"/>
      <c r="L39" s="1496"/>
      <c r="M39" s="1495"/>
      <c r="N39" s="1496"/>
      <c r="O39" s="1495"/>
      <c r="P39" s="1496"/>
      <c r="Q39" s="1495"/>
      <c r="R39" s="1496"/>
      <c r="S39" s="1495"/>
      <c r="T39" s="1496"/>
      <c r="U39" s="1495"/>
      <c r="V39" s="1496"/>
      <c r="W39" s="1495"/>
      <c r="X39" s="1496"/>
      <c r="Y39" s="1495"/>
      <c r="Z39" s="1496"/>
      <c r="AA39" s="1495"/>
      <c r="AB39" s="1497"/>
      <c r="AC39" s="648"/>
      <c r="AD39" s="1498"/>
      <c r="AE39" s="1496"/>
      <c r="AF39" s="1495"/>
      <c r="AG39" s="1496"/>
      <c r="AH39" s="1495"/>
      <c r="AI39" s="1496"/>
      <c r="AJ39" s="1495"/>
      <c r="AK39" s="1496"/>
      <c r="AL39" s="1495"/>
      <c r="AM39" s="1496"/>
      <c r="AN39" s="1495"/>
      <c r="AO39" s="1496"/>
      <c r="AP39" s="1495"/>
      <c r="AQ39" s="1496"/>
      <c r="AR39" s="1495"/>
      <c r="AS39" s="1496"/>
      <c r="AT39" s="1495"/>
      <c r="AU39" s="1496"/>
      <c r="AV39" s="1495"/>
      <c r="AW39" s="1496"/>
      <c r="AX39" s="1495"/>
      <c r="AY39" s="1496"/>
      <c r="AZ39" s="1495"/>
      <c r="BA39" s="1496"/>
      <c r="BB39" s="1495"/>
      <c r="BC39" s="1497"/>
      <c r="BD39" s="649"/>
      <c r="BE39" s="1498"/>
      <c r="BF39" s="1496"/>
      <c r="BG39" s="1495"/>
      <c r="BH39" s="1496"/>
      <c r="BI39" s="1495"/>
      <c r="BJ39" s="1496"/>
      <c r="BK39" s="1495"/>
      <c r="BL39" s="1496"/>
      <c r="BM39" s="1495"/>
      <c r="BN39" s="1496"/>
      <c r="BO39" s="1495"/>
      <c r="BP39" s="1496"/>
      <c r="BQ39" s="1495"/>
      <c r="BR39" s="1496"/>
      <c r="BS39" s="1495"/>
      <c r="BT39" s="1496"/>
      <c r="BU39" s="1495"/>
      <c r="BV39" s="1496"/>
      <c r="BW39" s="1495"/>
      <c r="BX39" s="1496"/>
      <c r="BY39" s="1495"/>
      <c r="BZ39" s="1496"/>
      <c r="CA39" s="1495"/>
      <c r="CB39" s="1496"/>
      <c r="CC39" s="1495"/>
      <c r="CD39" s="1497"/>
      <c r="CE39" s="650"/>
      <c r="CF39" s="1498"/>
      <c r="CG39" s="1499"/>
      <c r="CH39" s="1495"/>
      <c r="CI39" s="1496"/>
      <c r="CJ39" s="1495"/>
      <c r="CK39" s="1496"/>
      <c r="CL39" s="1495"/>
      <c r="CM39" s="1496"/>
      <c r="CN39" s="1495"/>
      <c r="CO39" s="1496"/>
      <c r="CP39" s="1495"/>
      <c r="CQ39" s="1496"/>
      <c r="CR39" s="1495"/>
      <c r="CS39" s="1496"/>
      <c r="CT39" s="1495"/>
      <c r="CU39" s="1496"/>
      <c r="CV39" s="1495"/>
      <c r="CW39" s="1496"/>
      <c r="CX39" s="1495"/>
      <c r="CY39" s="1496"/>
      <c r="CZ39" s="1495"/>
      <c r="DA39" s="1496"/>
      <c r="DB39" s="1495"/>
      <c r="DC39" s="1496"/>
      <c r="DD39" s="1495"/>
      <c r="DE39" s="1496"/>
      <c r="DF39" s="1500">
        <f t="shared" ref="DF39:DF61" si="2">COUNTA(C39:DE39)</f>
        <v>0</v>
      </c>
      <c r="DG39" s="1501" t="str">
        <f>IF(DF39=0,"",DF39/DF66)</f>
        <v/>
      </c>
      <c r="DH39" s="1502">
        <f t="shared" ref="DH39:DH61" si="3">SUM(C39:DE39)</f>
        <v>0</v>
      </c>
      <c r="DI39" s="1503" t="str">
        <f>IF(DH39=0,"",DH39/DH68)</f>
        <v/>
      </c>
      <c r="DJ39" s="647"/>
      <c r="DK39" s="200">
        <v>0</v>
      </c>
      <c r="DL39" s="200">
        <v>0</v>
      </c>
      <c r="DM39" s="200">
        <v>0</v>
      </c>
      <c r="DN39" s="200">
        <v>0</v>
      </c>
      <c r="DO39" s="200">
        <v>0</v>
      </c>
      <c r="DP39" s="200">
        <v>0</v>
      </c>
      <c r="DQ39" s="200">
        <v>0</v>
      </c>
      <c r="DR39" s="200">
        <v>0</v>
      </c>
      <c r="DS39" s="1460"/>
    </row>
    <row r="40" spans="2:123" ht="15.95" customHeight="1">
      <c r="B40" s="1517"/>
      <c r="C40" s="1495"/>
      <c r="D40" s="1496"/>
      <c r="E40" s="1495"/>
      <c r="F40" s="1496"/>
      <c r="G40" s="1495"/>
      <c r="H40" s="1496"/>
      <c r="I40" s="1495"/>
      <c r="J40" s="1496"/>
      <c r="K40" s="1495"/>
      <c r="L40" s="1496"/>
      <c r="M40" s="1495"/>
      <c r="N40" s="1496"/>
      <c r="O40" s="1495"/>
      <c r="P40" s="1496"/>
      <c r="Q40" s="1495"/>
      <c r="R40" s="1496"/>
      <c r="S40" s="1495"/>
      <c r="T40" s="1496"/>
      <c r="U40" s="1495"/>
      <c r="V40" s="1496"/>
      <c r="W40" s="1495"/>
      <c r="X40" s="1496"/>
      <c r="Y40" s="1495"/>
      <c r="Z40" s="1496"/>
      <c r="AA40" s="1495"/>
      <c r="AB40" s="1497"/>
      <c r="AC40" s="648"/>
      <c r="AD40" s="1498"/>
      <c r="AE40" s="1496"/>
      <c r="AF40" s="1495"/>
      <c r="AG40" s="1496"/>
      <c r="AH40" s="1495"/>
      <c r="AI40" s="1496"/>
      <c r="AJ40" s="1495"/>
      <c r="AK40" s="1496"/>
      <c r="AL40" s="1495"/>
      <c r="AM40" s="1496"/>
      <c r="AN40" s="1495"/>
      <c r="AO40" s="1496"/>
      <c r="AP40" s="1495"/>
      <c r="AQ40" s="1496"/>
      <c r="AR40" s="1495"/>
      <c r="AS40" s="1496"/>
      <c r="AT40" s="1495"/>
      <c r="AU40" s="1496"/>
      <c r="AV40" s="1495"/>
      <c r="AW40" s="1496"/>
      <c r="AX40" s="1495"/>
      <c r="AY40" s="1496"/>
      <c r="AZ40" s="1495"/>
      <c r="BA40" s="1496"/>
      <c r="BB40" s="1495"/>
      <c r="BC40" s="1497"/>
      <c r="BD40" s="649"/>
      <c r="BE40" s="1498"/>
      <c r="BF40" s="1496"/>
      <c r="BG40" s="1495"/>
      <c r="BH40" s="1496"/>
      <c r="BI40" s="1495"/>
      <c r="BJ40" s="1496"/>
      <c r="BK40" s="1495"/>
      <c r="BL40" s="1496"/>
      <c r="BM40" s="1495"/>
      <c r="BN40" s="1496"/>
      <c r="BO40" s="1495"/>
      <c r="BP40" s="1496"/>
      <c r="BQ40" s="1495"/>
      <c r="BR40" s="1496"/>
      <c r="BS40" s="1495"/>
      <c r="BT40" s="1496"/>
      <c r="BU40" s="1495"/>
      <c r="BV40" s="1496"/>
      <c r="BW40" s="1495"/>
      <c r="BX40" s="1496"/>
      <c r="BY40" s="1495"/>
      <c r="BZ40" s="1496"/>
      <c r="CA40" s="1495"/>
      <c r="CB40" s="1496"/>
      <c r="CC40" s="1495"/>
      <c r="CD40" s="1497"/>
      <c r="CE40" s="650"/>
      <c r="CF40" s="1498"/>
      <c r="CG40" s="1499"/>
      <c r="CH40" s="1495"/>
      <c r="CI40" s="1496"/>
      <c r="CJ40" s="1495"/>
      <c r="CK40" s="1496"/>
      <c r="CL40" s="1495"/>
      <c r="CM40" s="1496"/>
      <c r="CN40" s="1495"/>
      <c r="CO40" s="1496"/>
      <c r="CP40" s="1495"/>
      <c r="CQ40" s="1496"/>
      <c r="CR40" s="1495"/>
      <c r="CS40" s="1496"/>
      <c r="CT40" s="1495"/>
      <c r="CU40" s="1496"/>
      <c r="CV40" s="1495"/>
      <c r="CW40" s="1496"/>
      <c r="CX40" s="1495"/>
      <c r="CY40" s="1496"/>
      <c r="CZ40" s="1495"/>
      <c r="DA40" s="1496"/>
      <c r="DB40" s="1495"/>
      <c r="DC40" s="1496"/>
      <c r="DD40" s="1495"/>
      <c r="DE40" s="1496"/>
      <c r="DF40" s="1500">
        <f t="shared" si="2"/>
        <v>0</v>
      </c>
      <c r="DG40" s="1501" t="str">
        <f>IF(DF40=0,"",DF40/DF66)</f>
        <v/>
      </c>
      <c r="DH40" s="1502">
        <f t="shared" si="3"/>
        <v>0</v>
      </c>
      <c r="DI40" s="1503" t="str">
        <f>IF(DH40=0,"",DH40/DH68)</f>
        <v/>
      </c>
      <c r="DJ40" s="647"/>
      <c r="DK40" s="200">
        <v>0</v>
      </c>
      <c r="DL40" s="200">
        <v>0</v>
      </c>
      <c r="DM40" s="200">
        <v>0</v>
      </c>
      <c r="DN40" s="200">
        <v>0</v>
      </c>
      <c r="DO40" s="200">
        <v>0</v>
      </c>
      <c r="DP40" s="200">
        <v>0</v>
      </c>
      <c r="DQ40" s="200">
        <v>0</v>
      </c>
      <c r="DR40" s="200">
        <v>0</v>
      </c>
      <c r="DS40" s="1460"/>
    </row>
    <row r="41" spans="2:123" ht="15.95" customHeight="1">
      <c r="B41" s="1517"/>
      <c r="C41" s="1495"/>
      <c r="D41" s="1496"/>
      <c r="E41" s="1495"/>
      <c r="F41" s="1496"/>
      <c r="G41" s="1495"/>
      <c r="H41" s="1496"/>
      <c r="I41" s="1495"/>
      <c r="J41" s="1496"/>
      <c r="K41" s="1495"/>
      <c r="L41" s="1496"/>
      <c r="M41" s="1495"/>
      <c r="N41" s="1496"/>
      <c r="O41" s="1495"/>
      <c r="P41" s="1496"/>
      <c r="Q41" s="1495"/>
      <c r="R41" s="1496"/>
      <c r="S41" s="1495"/>
      <c r="T41" s="1496"/>
      <c r="U41" s="1495"/>
      <c r="V41" s="1496"/>
      <c r="W41" s="1495"/>
      <c r="X41" s="1496"/>
      <c r="Y41" s="1495"/>
      <c r="Z41" s="1496"/>
      <c r="AA41" s="1495"/>
      <c r="AB41" s="1497"/>
      <c r="AC41" s="648"/>
      <c r="AD41" s="1498"/>
      <c r="AE41" s="1496"/>
      <c r="AF41" s="1495"/>
      <c r="AG41" s="1496"/>
      <c r="AH41" s="1495"/>
      <c r="AI41" s="1496"/>
      <c r="AJ41" s="1495"/>
      <c r="AK41" s="1496"/>
      <c r="AL41" s="1495"/>
      <c r="AM41" s="1496"/>
      <c r="AN41" s="1495"/>
      <c r="AO41" s="1496"/>
      <c r="AP41" s="1495"/>
      <c r="AQ41" s="1496"/>
      <c r="AR41" s="1495"/>
      <c r="AS41" s="1496"/>
      <c r="AT41" s="1495"/>
      <c r="AU41" s="1496"/>
      <c r="AV41" s="1495"/>
      <c r="AW41" s="1496"/>
      <c r="AX41" s="1495"/>
      <c r="AY41" s="1496"/>
      <c r="AZ41" s="1495"/>
      <c r="BA41" s="1496"/>
      <c r="BB41" s="1495"/>
      <c r="BC41" s="1497"/>
      <c r="BD41" s="649"/>
      <c r="BE41" s="1498"/>
      <c r="BF41" s="1496"/>
      <c r="BG41" s="1495"/>
      <c r="BH41" s="1496"/>
      <c r="BI41" s="1495"/>
      <c r="BJ41" s="1496"/>
      <c r="BK41" s="1495"/>
      <c r="BL41" s="1496"/>
      <c r="BM41" s="1495"/>
      <c r="BN41" s="1496"/>
      <c r="BO41" s="1495"/>
      <c r="BP41" s="1496"/>
      <c r="BQ41" s="1495"/>
      <c r="BR41" s="1496"/>
      <c r="BS41" s="1495"/>
      <c r="BT41" s="1496"/>
      <c r="BU41" s="1495"/>
      <c r="BV41" s="1496"/>
      <c r="BW41" s="1495"/>
      <c r="BX41" s="1496"/>
      <c r="BY41" s="1495"/>
      <c r="BZ41" s="1496"/>
      <c r="CA41" s="1495"/>
      <c r="CB41" s="1496"/>
      <c r="CC41" s="1495"/>
      <c r="CD41" s="1497"/>
      <c r="CE41" s="650"/>
      <c r="CF41" s="1498"/>
      <c r="CG41" s="1499"/>
      <c r="CH41" s="1495"/>
      <c r="CI41" s="1496"/>
      <c r="CJ41" s="1495"/>
      <c r="CK41" s="1496"/>
      <c r="CL41" s="1495"/>
      <c r="CM41" s="1496"/>
      <c r="CN41" s="1495"/>
      <c r="CO41" s="1496"/>
      <c r="CP41" s="1495"/>
      <c r="CQ41" s="1496"/>
      <c r="CR41" s="1495"/>
      <c r="CS41" s="1496"/>
      <c r="CT41" s="1495"/>
      <c r="CU41" s="1496"/>
      <c r="CV41" s="1495"/>
      <c r="CW41" s="1496"/>
      <c r="CX41" s="1495"/>
      <c r="CY41" s="1496"/>
      <c r="CZ41" s="1495"/>
      <c r="DA41" s="1496"/>
      <c r="DB41" s="1495"/>
      <c r="DC41" s="1496"/>
      <c r="DD41" s="1495"/>
      <c r="DE41" s="1496"/>
      <c r="DF41" s="1500">
        <f t="shared" si="2"/>
        <v>0</v>
      </c>
      <c r="DG41" s="1501" t="str">
        <f>IF(DF41=0,"",DF41/DF66)</f>
        <v/>
      </c>
      <c r="DH41" s="1502">
        <f t="shared" si="3"/>
        <v>0</v>
      </c>
      <c r="DI41" s="1503" t="str">
        <f>IF(DH41=0,"",DH41/DH68)</f>
        <v/>
      </c>
      <c r="DJ41" s="647"/>
      <c r="DK41" s="200">
        <v>0</v>
      </c>
      <c r="DL41" s="200">
        <v>0</v>
      </c>
      <c r="DM41" s="200">
        <v>0</v>
      </c>
      <c r="DN41" s="200">
        <v>0</v>
      </c>
      <c r="DO41" s="200">
        <v>0</v>
      </c>
      <c r="DP41" s="200">
        <v>0</v>
      </c>
      <c r="DQ41" s="200">
        <v>0</v>
      </c>
      <c r="DR41" s="200">
        <v>0</v>
      </c>
      <c r="DS41" s="1460"/>
    </row>
    <row r="42" spans="2:123" ht="15.95" customHeight="1">
      <c r="B42" s="1517"/>
      <c r="C42" s="1495"/>
      <c r="D42" s="1496"/>
      <c r="E42" s="1495"/>
      <c r="F42" s="1496"/>
      <c r="G42" s="1495"/>
      <c r="H42" s="1496"/>
      <c r="I42" s="1495"/>
      <c r="J42" s="1496"/>
      <c r="K42" s="1495"/>
      <c r="L42" s="1496"/>
      <c r="M42" s="1495"/>
      <c r="N42" s="1496"/>
      <c r="O42" s="1495"/>
      <c r="P42" s="1496"/>
      <c r="Q42" s="1495"/>
      <c r="R42" s="1496"/>
      <c r="S42" s="1495"/>
      <c r="T42" s="1496"/>
      <c r="U42" s="1495"/>
      <c r="V42" s="1496"/>
      <c r="W42" s="1495"/>
      <c r="X42" s="1496"/>
      <c r="Y42" s="1495"/>
      <c r="Z42" s="1496"/>
      <c r="AA42" s="1495"/>
      <c r="AB42" s="1497"/>
      <c r="AC42" s="648"/>
      <c r="AD42" s="1498"/>
      <c r="AE42" s="1496"/>
      <c r="AF42" s="1495"/>
      <c r="AG42" s="1496"/>
      <c r="AH42" s="1495"/>
      <c r="AI42" s="1496"/>
      <c r="AJ42" s="1495"/>
      <c r="AK42" s="1496"/>
      <c r="AL42" s="1495"/>
      <c r="AM42" s="1496"/>
      <c r="AN42" s="1495"/>
      <c r="AO42" s="1496"/>
      <c r="AP42" s="1495"/>
      <c r="AQ42" s="1496"/>
      <c r="AR42" s="1495"/>
      <c r="AS42" s="1496"/>
      <c r="AT42" s="1495"/>
      <c r="AU42" s="1496"/>
      <c r="AV42" s="1495"/>
      <c r="AW42" s="1496"/>
      <c r="AX42" s="1495"/>
      <c r="AY42" s="1496"/>
      <c r="AZ42" s="1495"/>
      <c r="BA42" s="1496"/>
      <c r="BB42" s="1495"/>
      <c r="BC42" s="1497"/>
      <c r="BD42" s="649"/>
      <c r="BE42" s="1498"/>
      <c r="BF42" s="1496"/>
      <c r="BG42" s="1495"/>
      <c r="BH42" s="1496"/>
      <c r="BI42" s="1495"/>
      <c r="BJ42" s="1496"/>
      <c r="BK42" s="1495"/>
      <c r="BL42" s="1496"/>
      <c r="BM42" s="1495"/>
      <c r="BN42" s="1496"/>
      <c r="BO42" s="1495"/>
      <c r="BP42" s="1496"/>
      <c r="BQ42" s="1495"/>
      <c r="BR42" s="1496"/>
      <c r="BS42" s="1495"/>
      <c r="BT42" s="1496"/>
      <c r="BU42" s="1495"/>
      <c r="BV42" s="1496"/>
      <c r="BW42" s="1495"/>
      <c r="BX42" s="1496"/>
      <c r="BY42" s="1495"/>
      <c r="BZ42" s="1496"/>
      <c r="CA42" s="1495"/>
      <c r="CB42" s="1496"/>
      <c r="CC42" s="1495"/>
      <c r="CD42" s="1497"/>
      <c r="CE42" s="650"/>
      <c r="CF42" s="1498"/>
      <c r="CG42" s="1499"/>
      <c r="CH42" s="1495"/>
      <c r="CI42" s="1496"/>
      <c r="CJ42" s="1495"/>
      <c r="CK42" s="1496"/>
      <c r="CL42" s="1495"/>
      <c r="CM42" s="1496"/>
      <c r="CN42" s="1495"/>
      <c r="CO42" s="1496"/>
      <c r="CP42" s="1495"/>
      <c r="CQ42" s="1496"/>
      <c r="CR42" s="1495"/>
      <c r="CS42" s="1496"/>
      <c r="CT42" s="1495"/>
      <c r="CU42" s="1496"/>
      <c r="CV42" s="1495"/>
      <c r="CW42" s="1496"/>
      <c r="CX42" s="1495"/>
      <c r="CY42" s="1496"/>
      <c r="CZ42" s="1495"/>
      <c r="DA42" s="1496"/>
      <c r="DB42" s="1495"/>
      <c r="DC42" s="1496"/>
      <c r="DD42" s="1495"/>
      <c r="DE42" s="1496"/>
      <c r="DF42" s="1500">
        <f t="shared" si="2"/>
        <v>0</v>
      </c>
      <c r="DG42" s="1501" t="str">
        <f>IF(DF42=0,"",DF42/DF66)</f>
        <v/>
      </c>
      <c r="DH42" s="1502">
        <f t="shared" si="3"/>
        <v>0</v>
      </c>
      <c r="DI42" s="1503" t="str">
        <f>IF(DH42=0,"",DH42/DH68)</f>
        <v/>
      </c>
      <c r="DJ42" s="647"/>
      <c r="DK42" s="200">
        <v>0</v>
      </c>
      <c r="DL42" s="200">
        <v>0</v>
      </c>
      <c r="DM42" s="200">
        <v>0</v>
      </c>
      <c r="DN42" s="200">
        <v>0</v>
      </c>
      <c r="DO42" s="200">
        <v>0</v>
      </c>
      <c r="DP42" s="200">
        <v>0</v>
      </c>
      <c r="DQ42" s="200">
        <v>0</v>
      </c>
      <c r="DR42" s="200">
        <v>0</v>
      </c>
      <c r="DS42" s="1460"/>
    </row>
    <row r="43" spans="2:123" ht="15.95" customHeight="1">
      <c r="B43" s="1517"/>
      <c r="C43" s="1495"/>
      <c r="D43" s="1496"/>
      <c r="E43" s="1495"/>
      <c r="F43" s="1496"/>
      <c r="G43" s="1495"/>
      <c r="H43" s="1496"/>
      <c r="I43" s="1495"/>
      <c r="J43" s="1496"/>
      <c r="K43" s="1495"/>
      <c r="L43" s="1496"/>
      <c r="M43" s="1495"/>
      <c r="N43" s="1496"/>
      <c r="O43" s="1495"/>
      <c r="P43" s="1496"/>
      <c r="Q43" s="1495"/>
      <c r="R43" s="1496"/>
      <c r="S43" s="1495"/>
      <c r="T43" s="1496"/>
      <c r="U43" s="1495"/>
      <c r="V43" s="1496"/>
      <c r="W43" s="1495"/>
      <c r="X43" s="1496"/>
      <c r="Y43" s="1495"/>
      <c r="Z43" s="1496"/>
      <c r="AA43" s="1495"/>
      <c r="AB43" s="1497"/>
      <c r="AC43" s="648"/>
      <c r="AD43" s="1498"/>
      <c r="AE43" s="1496"/>
      <c r="AF43" s="1495"/>
      <c r="AG43" s="1496"/>
      <c r="AH43" s="1495"/>
      <c r="AI43" s="1496"/>
      <c r="AJ43" s="1495"/>
      <c r="AK43" s="1496"/>
      <c r="AL43" s="1495"/>
      <c r="AM43" s="1496"/>
      <c r="AN43" s="1495"/>
      <c r="AO43" s="1496"/>
      <c r="AP43" s="1495"/>
      <c r="AQ43" s="1496"/>
      <c r="AR43" s="1495"/>
      <c r="AS43" s="1496"/>
      <c r="AT43" s="1495"/>
      <c r="AU43" s="1496"/>
      <c r="AV43" s="1495"/>
      <c r="AW43" s="1496"/>
      <c r="AX43" s="1495"/>
      <c r="AY43" s="1496"/>
      <c r="AZ43" s="1495"/>
      <c r="BA43" s="1496"/>
      <c r="BB43" s="1495"/>
      <c r="BC43" s="1497"/>
      <c r="BD43" s="649"/>
      <c r="BE43" s="1498"/>
      <c r="BF43" s="1496"/>
      <c r="BG43" s="1495"/>
      <c r="BH43" s="1496"/>
      <c r="BI43" s="1495"/>
      <c r="BJ43" s="1496"/>
      <c r="BK43" s="1495"/>
      <c r="BL43" s="1496"/>
      <c r="BM43" s="1495"/>
      <c r="BN43" s="1496"/>
      <c r="BO43" s="1495"/>
      <c r="BP43" s="1496"/>
      <c r="BQ43" s="1495"/>
      <c r="BR43" s="1496"/>
      <c r="BS43" s="1495"/>
      <c r="BT43" s="1496"/>
      <c r="BU43" s="1495"/>
      <c r="BV43" s="1496"/>
      <c r="BW43" s="1495"/>
      <c r="BX43" s="1496"/>
      <c r="BY43" s="1495"/>
      <c r="BZ43" s="1496"/>
      <c r="CA43" s="1495"/>
      <c r="CB43" s="1496"/>
      <c r="CC43" s="1495"/>
      <c r="CD43" s="1497"/>
      <c r="CE43" s="650"/>
      <c r="CF43" s="1498"/>
      <c r="CG43" s="1499"/>
      <c r="CH43" s="1495"/>
      <c r="CI43" s="1496"/>
      <c r="CJ43" s="1495"/>
      <c r="CK43" s="1496"/>
      <c r="CL43" s="1495"/>
      <c r="CM43" s="1496"/>
      <c r="CN43" s="1495"/>
      <c r="CO43" s="1496"/>
      <c r="CP43" s="1495"/>
      <c r="CQ43" s="1496"/>
      <c r="CR43" s="1495"/>
      <c r="CS43" s="1496"/>
      <c r="CT43" s="1495"/>
      <c r="CU43" s="1496"/>
      <c r="CV43" s="1495"/>
      <c r="CW43" s="1496"/>
      <c r="CX43" s="1495"/>
      <c r="CY43" s="1496"/>
      <c r="CZ43" s="1495"/>
      <c r="DA43" s="1496"/>
      <c r="DB43" s="1495"/>
      <c r="DC43" s="1496"/>
      <c r="DD43" s="1495"/>
      <c r="DE43" s="1496"/>
      <c r="DF43" s="1500">
        <f t="shared" si="2"/>
        <v>0</v>
      </c>
      <c r="DG43" s="1501" t="str">
        <f>IF(DF43=0,"",DF43/DF66)</f>
        <v/>
      </c>
      <c r="DH43" s="1502">
        <f t="shared" si="3"/>
        <v>0</v>
      </c>
      <c r="DI43" s="1503" t="str">
        <f>IF(DH43=0,"",DH43/DH68)</f>
        <v/>
      </c>
      <c r="DJ43" s="647"/>
      <c r="DK43" s="200">
        <v>0</v>
      </c>
      <c r="DL43" s="200">
        <v>0</v>
      </c>
      <c r="DM43" s="200">
        <v>0</v>
      </c>
      <c r="DN43" s="200">
        <v>0</v>
      </c>
      <c r="DO43" s="200">
        <v>0</v>
      </c>
      <c r="DP43" s="200">
        <v>0</v>
      </c>
      <c r="DQ43" s="200">
        <v>0</v>
      </c>
      <c r="DR43" s="200">
        <v>0</v>
      </c>
      <c r="DS43" s="1460"/>
    </row>
    <row r="44" spans="2:123" ht="15.95" customHeight="1">
      <c r="B44" s="1517"/>
      <c r="C44" s="1495"/>
      <c r="D44" s="1496"/>
      <c r="E44" s="1495"/>
      <c r="F44" s="1496"/>
      <c r="G44" s="1495"/>
      <c r="H44" s="1496"/>
      <c r="I44" s="1495"/>
      <c r="J44" s="1496"/>
      <c r="K44" s="1495"/>
      <c r="L44" s="1496"/>
      <c r="M44" s="1495"/>
      <c r="N44" s="1496"/>
      <c r="O44" s="1495"/>
      <c r="P44" s="1496"/>
      <c r="Q44" s="1495"/>
      <c r="R44" s="1496"/>
      <c r="S44" s="1495"/>
      <c r="T44" s="1496"/>
      <c r="U44" s="1495"/>
      <c r="V44" s="1496"/>
      <c r="W44" s="1495"/>
      <c r="X44" s="1496"/>
      <c r="Y44" s="1495"/>
      <c r="Z44" s="1496"/>
      <c r="AA44" s="1495"/>
      <c r="AB44" s="1497"/>
      <c r="AC44" s="648"/>
      <c r="AD44" s="1498"/>
      <c r="AE44" s="1496"/>
      <c r="AF44" s="1495"/>
      <c r="AG44" s="1496"/>
      <c r="AH44" s="1495"/>
      <c r="AI44" s="1496"/>
      <c r="AJ44" s="1495"/>
      <c r="AK44" s="1496"/>
      <c r="AL44" s="1495"/>
      <c r="AM44" s="1496"/>
      <c r="AN44" s="1495"/>
      <c r="AO44" s="1496"/>
      <c r="AP44" s="1495"/>
      <c r="AQ44" s="1496"/>
      <c r="AR44" s="1495"/>
      <c r="AS44" s="1496"/>
      <c r="AT44" s="1495"/>
      <c r="AU44" s="1496"/>
      <c r="AV44" s="1495"/>
      <c r="AW44" s="1496"/>
      <c r="AX44" s="1495"/>
      <c r="AY44" s="1496"/>
      <c r="AZ44" s="1495"/>
      <c r="BA44" s="1496"/>
      <c r="BB44" s="1495"/>
      <c r="BC44" s="1497"/>
      <c r="BD44" s="649"/>
      <c r="BE44" s="1498"/>
      <c r="BF44" s="1496"/>
      <c r="BG44" s="1495"/>
      <c r="BH44" s="1496"/>
      <c r="BI44" s="1495"/>
      <c r="BJ44" s="1496"/>
      <c r="BK44" s="1495"/>
      <c r="BL44" s="1496"/>
      <c r="BM44" s="1495"/>
      <c r="BN44" s="1496"/>
      <c r="BO44" s="1495"/>
      <c r="BP44" s="1496"/>
      <c r="BQ44" s="1495"/>
      <c r="BR44" s="1496"/>
      <c r="BS44" s="1495"/>
      <c r="BT44" s="1496"/>
      <c r="BU44" s="1495"/>
      <c r="BV44" s="1496"/>
      <c r="BW44" s="1495"/>
      <c r="BX44" s="1496"/>
      <c r="BY44" s="1495"/>
      <c r="BZ44" s="1496"/>
      <c r="CA44" s="1495"/>
      <c r="CB44" s="1496"/>
      <c r="CC44" s="1495"/>
      <c r="CD44" s="1497"/>
      <c r="CE44" s="650"/>
      <c r="CF44" s="1498"/>
      <c r="CG44" s="1499"/>
      <c r="CH44" s="1495"/>
      <c r="CI44" s="1496"/>
      <c r="CJ44" s="1495"/>
      <c r="CK44" s="1496"/>
      <c r="CL44" s="1495"/>
      <c r="CM44" s="1496"/>
      <c r="CN44" s="1495"/>
      <c r="CO44" s="1496"/>
      <c r="CP44" s="1495"/>
      <c r="CQ44" s="1496"/>
      <c r="CR44" s="1495"/>
      <c r="CS44" s="1496"/>
      <c r="CT44" s="1495"/>
      <c r="CU44" s="1496"/>
      <c r="CV44" s="1495"/>
      <c r="CW44" s="1496"/>
      <c r="CX44" s="1495"/>
      <c r="CY44" s="1496"/>
      <c r="CZ44" s="1495"/>
      <c r="DA44" s="1496"/>
      <c r="DB44" s="1495"/>
      <c r="DC44" s="1496"/>
      <c r="DD44" s="1495"/>
      <c r="DE44" s="1496"/>
      <c r="DF44" s="1500">
        <f t="shared" si="2"/>
        <v>0</v>
      </c>
      <c r="DG44" s="1501" t="str">
        <f>IF(DF44=0,"",DF44/DF66)</f>
        <v/>
      </c>
      <c r="DH44" s="1502">
        <f t="shared" si="3"/>
        <v>0</v>
      </c>
      <c r="DI44" s="1503" t="str">
        <f>IF(DH44=0,"",DH44/DH68)</f>
        <v/>
      </c>
      <c r="DJ44" s="647"/>
      <c r="DK44" s="200">
        <v>0</v>
      </c>
      <c r="DL44" s="200">
        <v>0</v>
      </c>
      <c r="DM44" s="200">
        <v>0</v>
      </c>
      <c r="DN44" s="200">
        <v>0</v>
      </c>
      <c r="DO44" s="200">
        <v>0</v>
      </c>
      <c r="DP44" s="200">
        <v>0</v>
      </c>
      <c r="DQ44" s="200">
        <v>0</v>
      </c>
      <c r="DR44" s="200">
        <v>0</v>
      </c>
      <c r="DS44" s="1460"/>
    </row>
    <row r="45" spans="2:123" ht="15.95" customHeight="1">
      <c r="B45" s="1517"/>
      <c r="C45" s="1495"/>
      <c r="D45" s="1496"/>
      <c r="E45" s="1495"/>
      <c r="F45" s="1496"/>
      <c r="G45" s="1495"/>
      <c r="H45" s="1496"/>
      <c r="I45" s="1495"/>
      <c r="J45" s="1496"/>
      <c r="K45" s="1495"/>
      <c r="L45" s="1496"/>
      <c r="M45" s="1495"/>
      <c r="N45" s="1496"/>
      <c r="O45" s="1495"/>
      <c r="P45" s="1496"/>
      <c r="Q45" s="1495"/>
      <c r="R45" s="1496"/>
      <c r="S45" s="1495"/>
      <c r="T45" s="1496"/>
      <c r="U45" s="1495"/>
      <c r="V45" s="1496"/>
      <c r="W45" s="1495"/>
      <c r="X45" s="1496"/>
      <c r="Y45" s="1495"/>
      <c r="Z45" s="1496"/>
      <c r="AA45" s="1495"/>
      <c r="AB45" s="1497"/>
      <c r="AC45" s="648"/>
      <c r="AD45" s="1498"/>
      <c r="AE45" s="1496"/>
      <c r="AF45" s="1495"/>
      <c r="AG45" s="1496"/>
      <c r="AH45" s="1495"/>
      <c r="AI45" s="1496"/>
      <c r="AJ45" s="1495"/>
      <c r="AK45" s="1496"/>
      <c r="AL45" s="1495"/>
      <c r="AM45" s="1496"/>
      <c r="AN45" s="1495"/>
      <c r="AO45" s="1496"/>
      <c r="AP45" s="1495"/>
      <c r="AQ45" s="1496"/>
      <c r="AR45" s="1495"/>
      <c r="AS45" s="1496"/>
      <c r="AT45" s="1495"/>
      <c r="AU45" s="1496"/>
      <c r="AV45" s="1495"/>
      <c r="AW45" s="1496"/>
      <c r="AX45" s="1495"/>
      <c r="AY45" s="1496"/>
      <c r="AZ45" s="1495"/>
      <c r="BA45" s="1496"/>
      <c r="BB45" s="1495"/>
      <c r="BC45" s="1497"/>
      <c r="BD45" s="649"/>
      <c r="BE45" s="1498"/>
      <c r="BF45" s="1496"/>
      <c r="BG45" s="1495"/>
      <c r="BH45" s="1496"/>
      <c r="BI45" s="1495"/>
      <c r="BJ45" s="1496"/>
      <c r="BK45" s="1495"/>
      <c r="BL45" s="1496"/>
      <c r="BM45" s="1495"/>
      <c r="BN45" s="1496"/>
      <c r="BO45" s="1495"/>
      <c r="BP45" s="1496"/>
      <c r="BQ45" s="1495"/>
      <c r="BR45" s="1496"/>
      <c r="BS45" s="1495"/>
      <c r="BT45" s="1496"/>
      <c r="BU45" s="1495"/>
      <c r="BV45" s="1496"/>
      <c r="BW45" s="1495"/>
      <c r="BX45" s="1496"/>
      <c r="BY45" s="1495"/>
      <c r="BZ45" s="1496"/>
      <c r="CA45" s="1495"/>
      <c r="CB45" s="1496"/>
      <c r="CC45" s="1495"/>
      <c r="CD45" s="1497"/>
      <c r="CE45" s="650"/>
      <c r="CF45" s="1498"/>
      <c r="CG45" s="1499"/>
      <c r="CH45" s="1495"/>
      <c r="CI45" s="1496"/>
      <c r="CJ45" s="1495"/>
      <c r="CK45" s="1496"/>
      <c r="CL45" s="1495"/>
      <c r="CM45" s="1496"/>
      <c r="CN45" s="1495"/>
      <c r="CO45" s="1496"/>
      <c r="CP45" s="1495"/>
      <c r="CQ45" s="1496"/>
      <c r="CR45" s="1495"/>
      <c r="CS45" s="1496"/>
      <c r="CT45" s="1495"/>
      <c r="CU45" s="1496"/>
      <c r="CV45" s="1495"/>
      <c r="CW45" s="1496"/>
      <c r="CX45" s="1495"/>
      <c r="CY45" s="1496"/>
      <c r="CZ45" s="1495"/>
      <c r="DA45" s="1496"/>
      <c r="DB45" s="1495"/>
      <c r="DC45" s="1496"/>
      <c r="DD45" s="1495"/>
      <c r="DE45" s="1496"/>
      <c r="DF45" s="1500">
        <f t="shared" si="2"/>
        <v>0</v>
      </c>
      <c r="DG45" s="1501" t="str">
        <f>IF(DF45=0,"",DF45/DF66)</f>
        <v/>
      </c>
      <c r="DH45" s="1502">
        <f t="shared" si="3"/>
        <v>0</v>
      </c>
      <c r="DI45" s="1503" t="str">
        <f>IF(DH45=0,"",DH45/DH68)</f>
        <v/>
      </c>
      <c r="DJ45" s="647"/>
      <c r="DK45" s="200">
        <v>0</v>
      </c>
      <c r="DL45" s="200">
        <v>0</v>
      </c>
      <c r="DM45" s="200">
        <v>0</v>
      </c>
      <c r="DN45" s="200">
        <v>0</v>
      </c>
      <c r="DO45" s="200">
        <v>0</v>
      </c>
      <c r="DP45" s="200">
        <v>0</v>
      </c>
      <c r="DQ45" s="200">
        <v>0</v>
      </c>
      <c r="DR45" s="200">
        <v>0</v>
      </c>
      <c r="DS45" s="1460"/>
    </row>
    <row r="46" spans="2:123" ht="15.95" customHeight="1">
      <c r="B46" s="1517"/>
      <c r="C46" s="1495"/>
      <c r="D46" s="1496"/>
      <c r="E46" s="1495"/>
      <c r="F46" s="1496"/>
      <c r="G46" s="1495"/>
      <c r="H46" s="1496"/>
      <c r="I46" s="1495"/>
      <c r="J46" s="1496"/>
      <c r="K46" s="1495"/>
      <c r="L46" s="1496"/>
      <c r="M46" s="1495"/>
      <c r="N46" s="1496"/>
      <c r="O46" s="1495"/>
      <c r="P46" s="1496"/>
      <c r="Q46" s="1495"/>
      <c r="R46" s="1496"/>
      <c r="S46" s="1495"/>
      <c r="T46" s="1496"/>
      <c r="U46" s="1495"/>
      <c r="V46" s="1496"/>
      <c r="W46" s="1495"/>
      <c r="X46" s="1496"/>
      <c r="Y46" s="1495"/>
      <c r="Z46" s="1496"/>
      <c r="AA46" s="1495"/>
      <c r="AB46" s="1497"/>
      <c r="AC46" s="648"/>
      <c r="AD46" s="1498"/>
      <c r="AE46" s="1496"/>
      <c r="AF46" s="1495"/>
      <c r="AG46" s="1496"/>
      <c r="AH46" s="1495"/>
      <c r="AI46" s="1496"/>
      <c r="AJ46" s="1495"/>
      <c r="AK46" s="1496"/>
      <c r="AL46" s="1495"/>
      <c r="AM46" s="1496"/>
      <c r="AN46" s="1495"/>
      <c r="AO46" s="1496"/>
      <c r="AP46" s="1495"/>
      <c r="AQ46" s="1496"/>
      <c r="AR46" s="1495"/>
      <c r="AS46" s="1496"/>
      <c r="AT46" s="1495"/>
      <c r="AU46" s="1496"/>
      <c r="AV46" s="1495"/>
      <c r="AW46" s="1496"/>
      <c r="AX46" s="1495"/>
      <c r="AY46" s="1496"/>
      <c r="AZ46" s="1495"/>
      <c r="BA46" s="1496"/>
      <c r="BB46" s="1495"/>
      <c r="BC46" s="1497"/>
      <c r="BD46" s="649"/>
      <c r="BE46" s="1498"/>
      <c r="BF46" s="1496"/>
      <c r="BG46" s="1495"/>
      <c r="BH46" s="1496"/>
      <c r="BI46" s="1495"/>
      <c r="BJ46" s="1496"/>
      <c r="BK46" s="1495"/>
      <c r="BL46" s="1496"/>
      <c r="BM46" s="1495"/>
      <c r="BN46" s="1496"/>
      <c r="BO46" s="1495"/>
      <c r="BP46" s="1496"/>
      <c r="BQ46" s="1495"/>
      <c r="BR46" s="1496"/>
      <c r="BS46" s="1495"/>
      <c r="BT46" s="1496"/>
      <c r="BU46" s="1495"/>
      <c r="BV46" s="1496"/>
      <c r="BW46" s="1495"/>
      <c r="BX46" s="1496"/>
      <c r="BY46" s="1495"/>
      <c r="BZ46" s="1496"/>
      <c r="CA46" s="1495"/>
      <c r="CB46" s="1496"/>
      <c r="CC46" s="1495"/>
      <c r="CD46" s="1497"/>
      <c r="CE46" s="650"/>
      <c r="CF46" s="1498"/>
      <c r="CG46" s="1499"/>
      <c r="CH46" s="1495"/>
      <c r="CI46" s="1496"/>
      <c r="CJ46" s="1495"/>
      <c r="CK46" s="1496"/>
      <c r="CL46" s="1495"/>
      <c r="CM46" s="1496"/>
      <c r="CN46" s="1495"/>
      <c r="CO46" s="1496"/>
      <c r="CP46" s="1495"/>
      <c r="CQ46" s="1496"/>
      <c r="CR46" s="1495"/>
      <c r="CS46" s="1496"/>
      <c r="CT46" s="1495"/>
      <c r="CU46" s="1496"/>
      <c r="CV46" s="1495"/>
      <c r="CW46" s="1496"/>
      <c r="CX46" s="1495"/>
      <c r="CY46" s="1496"/>
      <c r="CZ46" s="1495"/>
      <c r="DA46" s="1496"/>
      <c r="DB46" s="1495"/>
      <c r="DC46" s="1496"/>
      <c r="DD46" s="1495"/>
      <c r="DE46" s="1496"/>
      <c r="DF46" s="1500">
        <f t="shared" si="2"/>
        <v>0</v>
      </c>
      <c r="DG46" s="1501" t="str">
        <f>IF(DF46=0,"",DF46/DF66)</f>
        <v/>
      </c>
      <c r="DH46" s="1502">
        <f t="shared" si="3"/>
        <v>0</v>
      </c>
      <c r="DI46" s="1503" t="str">
        <f>IF(DH46=0,"",DH46/DH68)</f>
        <v/>
      </c>
      <c r="DJ46" s="647"/>
      <c r="DK46" s="200">
        <v>0</v>
      </c>
      <c r="DL46" s="200">
        <v>0</v>
      </c>
      <c r="DM46" s="200">
        <v>0</v>
      </c>
      <c r="DN46" s="200">
        <v>0</v>
      </c>
      <c r="DO46" s="200">
        <v>0</v>
      </c>
      <c r="DP46" s="200">
        <v>0</v>
      </c>
      <c r="DQ46" s="200">
        <v>0</v>
      </c>
      <c r="DR46" s="200">
        <v>0</v>
      </c>
      <c r="DS46" s="1460"/>
    </row>
    <row r="47" spans="2:123" ht="15.95" customHeight="1">
      <c r="B47" s="1517"/>
      <c r="C47" s="1495"/>
      <c r="D47" s="1496"/>
      <c r="E47" s="1495"/>
      <c r="F47" s="1496"/>
      <c r="G47" s="1495"/>
      <c r="H47" s="1496"/>
      <c r="I47" s="1495"/>
      <c r="J47" s="1496"/>
      <c r="K47" s="1495"/>
      <c r="L47" s="1496"/>
      <c r="M47" s="1495"/>
      <c r="N47" s="1496"/>
      <c r="O47" s="1495"/>
      <c r="P47" s="1496"/>
      <c r="Q47" s="1495"/>
      <c r="R47" s="1496"/>
      <c r="S47" s="1495"/>
      <c r="T47" s="1496"/>
      <c r="U47" s="1495"/>
      <c r="V47" s="1496"/>
      <c r="W47" s="1495"/>
      <c r="X47" s="1496"/>
      <c r="Y47" s="1495"/>
      <c r="Z47" s="1496"/>
      <c r="AA47" s="1495"/>
      <c r="AB47" s="1497"/>
      <c r="AC47" s="648"/>
      <c r="AD47" s="1498"/>
      <c r="AE47" s="1496"/>
      <c r="AF47" s="1495"/>
      <c r="AG47" s="1496"/>
      <c r="AH47" s="1495"/>
      <c r="AI47" s="1496"/>
      <c r="AJ47" s="1495"/>
      <c r="AK47" s="1496"/>
      <c r="AL47" s="1495"/>
      <c r="AM47" s="1496"/>
      <c r="AN47" s="1495"/>
      <c r="AO47" s="1496"/>
      <c r="AP47" s="1495"/>
      <c r="AQ47" s="1496"/>
      <c r="AR47" s="1495"/>
      <c r="AS47" s="1496"/>
      <c r="AT47" s="1495"/>
      <c r="AU47" s="1496"/>
      <c r="AV47" s="1495"/>
      <c r="AW47" s="1496"/>
      <c r="AX47" s="1495"/>
      <c r="AY47" s="1496"/>
      <c r="AZ47" s="1495"/>
      <c r="BA47" s="1496"/>
      <c r="BB47" s="1495"/>
      <c r="BC47" s="1497"/>
      <c r="BD47" s="649"/>
      <c r="BE47" s="1498"/>
      <c r="BF47" s="1496"/>
      <c r="BG47" s="1495"/>
      <c r="BH47" s="1496"/>
      <c r="BI47" s="1495"/>
      <c r="BJ47" s="1496"/>
      <c r="BK47" s="1495"/>
      <c r="BL47" s="1496"/>
      <c r="BM47" s="1495"/>
      <c r="BN47" s="1496"/>
      <c r="BO47" s="1495"/>
      <c r="BP47" s="1496"/>
      <c r="BQ47" s="1495"/>
      <c r="BR47" s="1496"/>
      <c r="BS47" s="1495"/>
      <c r="BT47" s="1496"/>
      <c r="BU47" s="1495"/>
      <c r="BV47" s="1496"/>
      <c r="BW47" s="1495"/>
      <c r="BX47" s="1496"/>
      <c r="BY47" s="1495"/>
      <c r="BZ47" s="1496"/>
      <c r="CA47" s="1495"/>
      <c r="CB47" s="1496"/>
      <c r="CC47" s="1495"/>
      <c r="CD47" s="1497"/>
      <c r="CE47" s="650"/>
      <c r="CF47" s="1498"/>
      <c r="CG47" s="1499"/>
      <c r="CH47" s="1495"/>
      <c r="CI47" s="1496"/>
      <c r="CJ47" s="1495"/>
      <c r="CK47" s="1496"/>
      <c r="CL47" s="1495"/>
      <c r="CM47" s="1496"/>
      <c r="CN47" s="1495"/>
      <c r="CO47" s="1496"/>
      <c r="CP47" s="1495"/>
      <c r="CQ47" s="1496"/>
      <c r="CR47" s="1495"/>
      <c r="CS47" s="1496"/>
      <c r="CT47" s="1495"/>
      <c r="CU47" s="1496"/>
      <c r="CV47" s="1495"/>
      <c r="CW47" s="1496"/>
      <c r="CX47" s="1495"/>
      <c r="CY47" s="1496"/>
      <c r="CZ47" s="1495"/>
      <c r="DA47" s="1496"/>
      <c r="DB47" s="1495"/>
      <c r="DC47" s="1496"/>
      <c r="DD47" s="1495"/>
      <c r="DE47" s="1496"/>
      <c r="DF47" s="1500">
        <f t="shared" si="2"/>
        <v>0</v>
      </c>
      <c r="DG47" s="1501" t="str">
        <f>IF(DF47=0,"",DF47/DF66)</f>
        <v/>
      </c>
      <c r="DH47" s="1502">
        <f t="shared" si="3"/>
        <v>0</v>
      </c>
      <c r="DI47" s="1503" t="str">
        <f>IF(DH47=0,"",DH47/DH68)</f>
        <v/>
      </c>
      <c r="DJ47" s="647"/>
      <c r="DK47" s="200">
        <v>0</v>
      </c>
      <c r="DL47" s="200">
        <v>0</v>
      </c>
      <c r="DM47" s="200">
        <v>0</v>
      </c>
      <c r="DN47" s="200">
        <v>0</v>
      </c>
      <c r="DO47" s="200">
        <v>0</v>
      </c>
      <c r="DP47" s="200">
        <v>0</v>
      </c>
      <c r="DQ47" s="200">
        <v>0</v>
      </c>
      <c r="DR47" s="200">
        <v>0</v>
      </c>
      <c r="DS47" s="1460"/>
    </row>
    <row r="48" spans="2:123" ht="15.95" customHeight="1">
      <c r="B48" s="1517"/>
      <c r="C48" s="1495"/>
      <c r="D48" s="1496"/>
      <c r="E48" s="1495"/>
      <c r="F48" s="1496"/>
      <c r="G48" s="1495"/>
      <c r="H48" s="1496"/>
      <c r="I48" s="1495"/>
      <c r="J48" s="1496"/>
      <c r="K48" s="1495"/>
      <c r="L48" s="1496"/>
      <c r="M48" s="1495"/>
      <c r="N48" s="1496"/>
      <c r="O48" s="1495"/>
      <c r="P48" s="1496"/>
      <c r="Q48" s="1495"/>
      <c r="R48" s="1496"/>
      <c r="S48" s="1495"/>
      <c r="T48" s="1496"/>
      <c r="U48" s="1495"/>
      <c r="V48" s="1496"/>
      <c r="W48" s="1495"/>
      <c r="X48" s="1496"/>
      <c r="Y48" s="1495"/>
      <c r="Z48" s="1496"/>
      <c r="AA48" s="1495"/>
      <c r="AB48" s="1497"/>
      <c r="AC48" s="648"/>
      <c r="AD48" s="1498"/>
      <c r="AE48" s="1496"/>
      <c r="AF48" s="1495"/>
      <c r="AG48" s="1496"/>
      <c r="AH48" s="1495"/>
      <c r="AI48" s="1496"/>
      <c r="AJ48" s="1495"/>
      <c r="AK48" s="1496"/>
      <c r="AL48" s="1495"/>
      <c r="AM48" s="1496"/>
      <c r="AN48" s="1495"/>
      <c r="AO48" s="1496"/>
      <c r="AP48" s="1495"/>
      <c r="AQ48" s="1496"/>
      <c r="AR48" s="1495"/>
      <c r="AS48" s="1496"/>
      <c r="AT48" s="1495"/>
      <c r="AU48" s="1496"/>
      <c r="AV48" s="1495"/>
      <c r="AW48" s="1496"/>
      <c r="AX48" s="1495"/>
      <c r="AY48" s="1496"/>
      <c r="AZ48" s="1495"/>
      <c r="BA48" s="1496"/>
      <c r="BB48" s="1495"/>
      <c r="BC48" s="1497"/>
      <c r="BD48" s="649"/>
      <c r="BE48" s="1498"/>
      <c r="BF48" s="1496"/>
      <c r="BG48" s="1495"/>
      <c r="BH48" s="1496"/>
      <c r="BI48" s="1495"/>
      <c r="BJ48" s="1496"/>
      <c r="BK48" s="1495"/>
      <c r="BL48" s="1496"/>
      <c r="BM48" s="1495"/>
      <c r="BN48" s="1496"/>
      <c r="BO48" s="1495"/>
      <c r="BP48" s="1496"/>
      <c r="BQ48" s="1495"/>
      <c r="BR48" s="1496"/>
      <c r="BS48" s="1495"/>
      <c r="BT48" s="1496"/>
      <c r="BU48" s="1495"/>
      <c r="BV48" s="1496"/>
      <c r="BW48" s="1495"/>
      <c r="BX48" s="1496"/>
      <c r="BY48" s="1495"/>
      <c r="BZ48" s="1496"/>
      <c r="CA48" s="1495"/>
      <c r="CB48" s="1496"/>
      <c r="CC48" s="1495"/>
      <c r="CD48" s="1497"/>
      <c r="CE48" s="650"/>
      <c r="CF48" s="1498"/>
      <c r="CG48" s="1499"/>
      <c r="CH48" s="1495"/>
      <c r="CI48" s="1496"/>
      <c r="CJ48" s="1495"/>
      <c r="CK48" s="1496"/>
      <c r="CL48" s="1495"/>
      <c r="CM48" s="1496"/>
      <c r="CN48" s="1495"/>
      <c r="CO48" s="1496"/>
      <c r="CP48" s="1495"/>
      <c r="CQ48" s="1496"/>
      <c r="CR48" s="1495"/>
      <c r="CS48" s="1496"/>
      <c r="CT48" s="1495"/>
      <c r="CU48" s="1496"/>
      <c r="CV48" s="1495"/>
      <c r="CW48" s="1496"/>
      <c r="CX48" s="1495"/>
      <c r="CY48" s="1496"/>
      <c r="CZ48" s="1495"/>
      <c r="DA48" s="1496"/>
      <c r="DB48" s="1495"/>
      <c r="DC48" s="1496"/>
      <c r="DD48" s="1495"/>
      <c r="DE48" s="1496"/>
      <c r="DF48" s="1500">
        <f t="shared" si="2"/>
        <v>0</v>
      </c>
      <c r="DG48" s="1501" t="str">
        <f>IF(DF48=0,"",DF48/DF66)</f>
        <v/>
      </c>
      <c r="DH48" s="1502">
        <f t="shared" si="3"/>
        <v>0</v>
      </c>
      <c r="DI48" s="1503" t="str">
        <f>IF(DH48=0,"",DH48/DH68)</f>
        <v/>
      </c>
      <c r="DJ48" s="647"/>
      <c r="DK48" s="200">
        <v>0</v>
      </c>
      <c r="DL48" s="200">
        <v>0</v>
      </c>
      <c r="DM48" s="200">
        <v>0</v>
      </c>
      <c r="DN48" s="200">
        <v>0</v>
      </c>
      <c r="DO48" s="200">
        <v>0</v>
      </c>
      <c r="DP48" s="200">
        <v>0</v>
      </c>
      <c r="DQ48" s="200">
        <v>0</v>
      </c>
      <c r="DR48" s="200">
        <v>0</v>
      </c>
      <c r="DS48" s="1460"/>
    </row>
    <row r="49" spans="1:124" ht="15.95" customHeight="1">
      <c r="B49" s="1517"/>
      <c r="C49" s="1495"/>
      <c r="D49" s="1496"/>
      <c r="E49" s="1495"/>
      <c r="F49" s="1496"/>
      <c r="G49" s="1495"/>
      <c r="H49" s="1496"/>
      <c r="I49" s="1495"/>
      <c r="J49" s="1496"/>
      <c r="K49" s="1495"/>
      <c r="L49" s="1496"/>
      <c r="M49" s="1495"/>
      <c r="N49" s="1496"/>
      <c r="O49" s="1495"/>
      <c r="P49" s="1496"/>
      <c r="Q49" s="1495"/>
      <c r="R49" s="1496"/>
      <c r="S49" s="1495"/>
      <c r="T49" s="1496"/>
      <c r="U49" s="1495"/>
      <c r="V49" s="1496"/>
      <c r="W49" s="1495"/>
      <c r="X49" s="1496"/>
      <c r="Y49" s="1495"/>
      <c r="Z49" s="1496"/>
      <c r="AA49" s="1495"/>
      <c r="AB49" s="1497"/>
      <c r="AC49" s="648"/>
      <c r="AD49" s="1498"/>
      <c r="AE49" s="1496"/>
      <c r="AF49" s="1495"/>
      <c r="AG49" s="1496"/>
      <c r="AH49" s="1495"/>
      <c r="AI49" s="1496"/>
      <c r="AJ49" s="1495"/>
      <c r="AK49" s="1496"/>
      <c r="AL49" s="1495"/>
      <c r="AM49" s="1496"/>
      <c r="AN49" s="1495"/>
      <c r="AO49" s="1496"/>
      <c r="AP49" s="1495"/>
      <c r="AQ49" s="1496"/>
      <c r="AR49" s="1495"/>
      <c r="AS49" s="1496"/>
      <c r="AT49" s="1495"/>
      <c r="AU49" s="1496"/>
      <c r="AV49" s="1495"/>
      <c r="AW49" s="1496"/>
      <c r="AX49" s="1495"/>
      <c r="AY49" s="1496"/>
      <c r="AZ49" s="1495"/>
      <c r="BA49" s="1496"/>
      <c r="BB49" s="1495"/>
      <c r="BC49" s="1497"/>
      <c r="BD49" s="649"/>
      <c r="BE49" s="1498"/>
      <c r="BF49" s="1496"/>
      <c r="BG49" s="1495"/>
      <c r="BH49" s="1496"/>
      <c r="BI49" s="1495"/>
      <c r="BJ49" s="1496"/>
      <c r="BK49" s="1495"/>
      <c r="BL49" s="1496"/>
      <c r="BM49" s="1495"/>
      <c r="BN49" s="1496"/>
      <c r="BO49" s="1495"/>
      <c r="BP49" s="1496"/>
      <c r="BQ49" s="1495"/>
      <c r="BR49" s="1496"/>
      <c r="BS49" s="1495"/>
      <c r="BT49" s="1496"/>
      <c r="BU49" s="1495"/>
      <c r="BV49" s="1496"/>
      <c r="BW49" s="1495"/>
      <c r="BX49" s="1496"/>
      <c r="BY49" s="1495"/>
      <c r="BZ49" s="1496"/>
      <c r="CA49" s="1495"/>
      <c r="CB49" s="1496"/>
      <c r="CC49" s="1495"/>
      <c r="CD49" s="1497"/>
      <c r="CE49" s="650"/>
      <c r="CF49" s="1498"/>
      <c r="CG49" s="1499"/>
      <c r="CH49" s="1495"/>
      <c r="CI49" s="1496"/>
      <c r="CJ49" s="1495"/>
      <c r="CK49" s="1496"/>
      <c r="CL49" s="1495"/>
      <c r="CM49" s="1496"/>
      <c r="CN49" s="1495"/>
      <c r="CO49" s="1496"/>
      <c r="CP49" s="1495"/>
      <c r="CQ49" s="1496"/>
      <c r="CR49" s="1495"/>
      <c r="CS49" s="1496"/>
      <c r="CT49" s="1495"/>
      <c r="CU49" s="1496"/>
      <c r="CV49" s="1495"/>
      <c r="CW49" s="1496"/>
      <c r="CX49" s="1495"/>
      <c r="CY49" s="1496"/>
      <c r="CZ49" s="1495"/>
      <c r="DA49" s="1496"/>
      <c r="DB49" s="1495"/>
      <c r="DC49" s="1496"/>
      <c r="DD49" s="1495"/>
      <c r="DE49" s="1496"/>
      <c r="DF49" s="1500">
        <f t="shared" si="2"/>
        <v>0</v>
      </c>
      <c r="DG49" s="1501" t="str">
        <f>IF(DF49=0,"",DF49/DF66)</f>
        <v/>
      </c>
      <c r="DH49" s="1502">
        <f t="shared" si="3"/>
        <v>0</v>
      </c>
      <c r="DI49" s="1503" t="str">
        <f>IF(DH49=0,"",DH49/DH68)</f>
        <v/>
      </c>
      <c r="DJ49" s="647"/>
      <c r="DK49" s="200">
        <v>0</v>
      </c>
      <c r="DL49" s="200">
        <v>0</v>
      </c>
      <c r="DM49" s="200">
        <v>0</v>
      </c>
      <c r="DN49" s="200">
        <v>0</v>
      </c>
      <c r="DO49" s="200">
        <v>0</v>
      </c>
      <c r="DP49" s="200">
        <v>0</v>
      </c>
      <c r="DQ49" s="200">
        <v>0</v>
      </c>
      <c r="DR49" s="200">
        <v>0</v>
      </c>
      <c r="DS49" s="1460"/>
    </row>
    <row r="50" spans="1:124" ht="15.95" customHeight="1">
      <c r="B50" s="1517"/>
      <c r="C50" s="1495"/>
      <c r="D50" s="1496"/>
      <c r="E50" s="1495"/>
      <c r="F50" s="1496"/>
      <c r="G50" s="1495"/>
      <c r="H50" s="1496"/>
      <c r="I50" s="1495"/>
      <c r="J50" s="1496"/>
      <c r="K50" s="1495"/>
      <c r="L50" s="1496"/>
      <c r="M50" s="1495"/>
      <c r="N50" s="1496"/>
      <c r="O50" s="1495"/>
      <c r="P50" s="1496"/>
      <c r="Q50" s="1495"/>
      <c r="R50" s="1496"/>
      <c r="S50" s="1495"/>
      <c r="T50" s="1496"/>
      <c r="U50" s="1495"/>
      <c r="V50" s="1496"/>
      <c r="W50" s="1495"/>
      <c r="X50" s="1496"/>
      <c r="Y50" s="1495"/>
      <c r="Z50" s="1496"/>
      <c r="AA50" s="1495"/>
      <c r="AB50" s="1497"/>
      <c r="AC50" s="648"/>
      <c r="AD50" s="1498"/>
      <c r="AE50" s="1496"/>
      <c r="AF50" s="1495"/>
      <c r="AG50" s="1496"/>
      <c r="AH50" s="1495"/>
      <c r="AI50" s="1496"/>
      <c r="AJ50" s="1495"/>
      <c r="AK50" s="1496"/>
      <c r="AL50" s="1495"/>
      <c r="AM50" s="1496"/>
      <c r="AN50" s="1495"/>
      <c r="AO50" s="1496"/>
      <c r="AP50" s="1495"/>
      <c r="AQ50" s="1496"/>
      <c r="AR50" s="1495"/>
      <c r="AS50" s="1496"/>
      <c r="AT50" s="1495"/>
      <c r="AU50" s="1496"/>
      <c r="AV50" s="1495"/>
      <c r="AW50" s="1496"/>
      <c r="AX50" s="1495"/>
      <c r="AY50" s="1496"/>
      <c r="AZ50" s="1495"/>
      <c r="BA50" s="1496"/>
      <c r="BB50" s="1495"/>
      <c r="BC50" s="1497"/>
      <c r="BD50" s="649"/>
      <c r="BE50" s="1498"/>
      <c r="BF50" s="1496"/>
      <c r="BG50" s="1495"/>
      <c r="BH50" s="1496"/>
      <c r="BI50" s="1495"/>
      <c r="BJ50" s="1496"/>
      <c r="BK50" s="1495"/>
      <c r="BL50" s="1496"/>
      <c r="BM50" s="1495"/>
      <c r="BN50" s="1496"/>
      <c r="BO50" s="1495"/>
      <c r="BP50" s="1496"/>
      <c r="BQ50" s="1495"/>
      <c r="BR50" s="1496"/>
      <c r="BS50" s="1495"/>
      <c r="BT50" s="1496"/>
      <c r="BU50" s="1495"/>
      <c r="BV50" s="1496"/>
      <c r="BW50" s="1495"/>
      <c r="BX50" s="1496"/>
      <c r="BY50" s="1495"/>
      <c r="BZ50" s="1496"/>
      <c r="CA50" s="1495"/>
      <c r="CB50" s="1496"/>
      <c r="CC50" s="1495"/>
      <c r="CD50" s="1497"/>
      <c r="CE50" s="650"/>
      <c r="CF50" s="1498"/>
      <c r="CG50" s="1499"/>
      <c r="CH50" s="1495"/>
      <c r="CI50" s="1496"/>
      <c r="CJ50" s="1495"/>
      <c r="CK50" s="1496"/>
      <c r="CL50" s="1495"/>
      <c r="CM50" s="1496"/>
      <c r="CN50" s="1495"/>
      <c r="CO50" s="1496"/>
      <c r="CP50" s="1495"/>
      <c r="CQ50" s="1496"/>
      <c r="CR50" s="1495"/>
      <c r="CS50" s="1496"/>
      <c r="CT50" s="1495"/>
      <c r="CU50" s="1496"/>
      <c r="CV50" s="1495"/>
      <c r="CW50" s="1496"/>
      <c r="CX50" s="1495"/>
      <c r="CY50" s="1496"/>
      <c r="CZ50" s="1495"/>
      <c r="DA50" s="1496"/>
      <c r="DB50" s="1495"/>
      <c r="DC50" s="1496"/>
      <c r="DD50" s="1495"/>
      <c r="DE50" s="1496"/>
      <c r="DF50" s="1500">
        <f t="shared" si="2"/>
        <v>0</v>
      </c>
      <c r="DG50" s="1501" t="str">
        <f>IF(DF50=0,"",DF50/DF66)</f>
        <v/>
      </c>
      <c r="DH50" s="1502">
        <f t="shared" si="3"/>
        <v>0</v>
      </c>
      <c r="DI50" s="1503" t="str">
        <f>IF(DH50=0,"",DH50/DH68)</f>
        <v/>
      </c>
      <c r="DJ50" s="647"/>
      <c r="DK50" s="200">
        <v>0</v>
      </c>
      <c r="DL50" s="200">
        <v>0</v>
      </c>
      <c r="DM50" s="200">
        <v>0</v>
      </c>
      <c r="DN50" s="200">
        <v>0</v>
      </c>
      <c r="DO50" s="200">
        <v>0</v>
      </c>
      <c r="DP50" s="200">
        <v>0</v>
      </c>
      <c r="DQ50" s="200">
        <v>0</v>
      </c>
      <c r="DR50" s="200">
        <v>0</v>
      </c>
      <c r="DS50" s="1460"/>
      <c r="DT50" s="200"/>
    </row>
    <row r="51" spans="1:124" ht="15.95" customHeight="1">
      <c r="B51" s="1517"/>
      <c r="C51" s="1495"/>
      <c r="D51" s="1496"/>
      <c r="E51" s="1495"/>
      <c r="F51" s="1496"/>
      <c r="G51" s="1495"/>
      <c r="H51" s="1496"/>
      <c r="I51" s="1495"/>
      <c r="J51" s="1496"/>
      <c r="K51" s="1495"/>
      <c r="L51" s="1496"/>
      <c r="M51" s="1495"/>
      <c r="N51" s="1496"/>
      <c r="O51" s="1495"/>
      <c r="P51" s="1496"/>
      <c r="Q51" s="1495"/>
      <c r="R51" s="1496"/>
      <c r="S51" s="1495"/>
      <c r="T51" s="1496"/>
      <c r="U51" s="1495"/>
      <c r="V51" s="1496"/>
      <c r="W51" s="1495"/>
      <c r="X51" s="1496"/>
      <c r="Y51" s="1495"/>
      <c r="Z51" s="1496"/>
      <c r="AA51" s="1495"/>
      <c r="AB51" s="1497"/>
      <c r="AC51" s="648"/>
      <c r="AD51" s="1498"/>
      <c r="AE51" s="1496"/>
      <c r="AF51" s="1495"/>
      <c r="AG51" s="1496"/>
      <c r="AH51" s="1495"/>
      <c r="AI51" s="1496"/>
      <c r="AJ51" s="1495"/>
      <c r="AK51" s="1496"/>
      <c r="AL51" s="1495"/>
      <c r="AM51" s="1496"/>
      <c r="AN51" s="1495"/>
      <c r="AO51" s="1496"/>
      <c r="AP51" s="1495"/>
      <c r="AQ51" s="1496"/>
      <c r="AR51" s="1495"/>
      <c r="AS51" s="1496"/>
      <c r="AT51" s="1495"/>
      <c r="AU51" s="1496"/>
      <c r="AV51" s="1495"/>
      <c r="AW51" s="1496"/>
      <c r="AX51" s="1495"/>
      <c r="AY51" s="1496"/>
      <c r="AZ51" s="1495"/>
      <c r="BA51" s="1496"/>
      <c r="BB51" s="1495"/>
      <c r="BC51" s="1497"/>
      <c r="BD51" s="649"/>
      <c r="BE51" s="1498"/>
      <c r="BF51" s="1496"/>
      <c r="BG51" s="1495"/>
      <c r="BH51" s="1496"/>
      <c r="BI51" s="1495"/>
      <c r="BJ51" s="1496"/>
      <c r="BK51" s="1495"/>
      <c r="BL51" s="1496"/>
      <c r="BM51" s="1495"/>
      <c r="BN51" s="1496"/>
      <c r="BO51" s="1495"/>
      <c r="BP51" s="1496"/>
      <c r="BQ51" s="1495"/>
      <c r="BR51" s="1496"/>
      <c r="BS51" s="1495"/>
      <c r="BT51" s="1496"/>
      <c r="BU51" s="1495"/>
      <c r="BV51" s="1496"/>
      <c r="BW51" s="1495"/>
      <c r="BX51" s="1496"/>
      <c r="BY51" s="1495"/>
      <c r="BZ51" s="1496"/>
      <c r="CA51" s="1495"/>
      <c r="CB51" s="1496"/>
      <c r="CC51" s="1495"/>
      <c r="CD51" s="1497"/>
      <c r="CE51" s="650"/>
      <c r="CF51" s="1498"/>
      <c r="CG51" s="1499"/>
      <c r="CH51" s="1495"/>
      <c r="CI51" s="1496"/>
      <c r="CJ51" s="1495"/>
      <c r="CK51" s="1496"/>
      <c r="CL51" s="1495"/>
      <c r="CM51" s="1496"/>
      <c r="CN51" s="1495"/>
      <c r="CO51" s="1496"/>
      <c r="CP51" s="1495"/>
      <c r="CQ51" s="1496"/>
      <c r="CR51" s="1495"/>
      <c r="CS51" s="1496"/>
      <c r="CT51" s="1495"/>
      <c r="CU51" s="1496"/>
      <c r="CV51" s="1495"/>
      <c r="CW51" s="1496"/>
      <c r="CX51" s="1495"/>
      <c r="CY51" s="1496"/>
      <c r="CZ51" s="1495"/>
      <c r="DA51" s="1496"/>
      <c r="DB51" s="1495"/>
      <c r="DC51" s="1496"/>
      <c r="DD51" s="1495"/>
      <c r="DE51" s="1496"/>
      <c r="DF51" s="1500">
        <f t="shared" si="2"/>
        <v>0</v>
      </c>
      <c r="DG51" s="1501" t="str">
        <f>IF(DF51=0,"",DF51/DF66)</f>
        <v/>
      </c>
      <c r="DH51" s="1502">
        <f t="shared" si="3"/>
        <v>0</v>
      </c>
      <c r="DI51" s="1503" t="str">
        <f>IF(DH51=0,"",DH51/DH68)</f>
        <v/>
      </c>
      <c r="DJ51" s="647"/>
      <c r="DK51" s="200">
        <v>0</v>
      </c>
      <c r="DL51" s="200">
        <v>0</v>
      </c>
      <c r="DM51" s="200">
        <v>0</v>
      </c>
      <c r="DN51" s="200">
        <v>0</v>
      </c>
      <c r="DO51" s="200">
        <v>0</v>
      </c>
      <c r="DP51" s="200">
        <v>0</v>
      </c>
      <c r="DQ51" s="200">
        <v>0</v>
      </c>
      <c r="DR51" s="200">
        <v>0</v>
      </c>
      <c r="DS51" s="1460"/>
      <c r="DT51" s="200"/>
    </row>
    <row r="52" spans="1:124" ht="15.95" customHeight="1">
      <c r="B52" s="1517"/>
      <c r="C52" s="1495"/>
      <c r="D52" s="1496"/>
      <c r="E52" s="1495"/>
      <c r="F52" s="1496"/>
      <c r="G52" s="1495"/>
      <c r="H52" s="1496"/>
      <c r="I52" s="1495"/>
      <c r="J52" s="1496"/>
      <c r="K52" s="1495"/>
      <c r="L52" s="1496"/>
      <c r="M52" s="1495"/>
      <c r="N52" s="1496"/>
      <c r="O52" s="1495"/>
      <c r="P52" s="1496"/>
      <c r="Q52" s="1495"/>
      <c r="R52" s="1496"/>
      <c r="S52" s="1495"/>
      <c r="T52" s="1496"/>
      <c r="U52" s="1495"/>
      <c r="V52" s="1496"/>
      <c r="W52" s="1495"/>
      <c r="X52" s="1496"/>
      <c r="Y52" s="1495"/>
      <c r="Z52" s="1496"/>
      <c r="AA52" s="1495"/>
      <c r="AB52" s="1497"/>
      <c r="AC52" s="648"/>
      <c r="AD52" s="1498"/>
      <c r="AE52" s="1496"/>
      <c r="AF52" s="1495"/>
      <c r="AG52" s="1496"/>
      <c r="AH52" s="1495"/>
      <c r="AI52" s="1496"/>
      <c r="AJ52" s="1495"/>
      <c r="AK52" s="1496"/>
      <c r="AL52" s="1495"/>
      <c r="AM52" s="1496"/>
      <c r="AN52" s="1495"/>
      <c r="AO52" s="1496"/>
      <c r="AP52" s="1495"/>
      <c r="AQ52" s="1496"/>
      <c r="AR52" s="1495"/>
      <c r="AS52" s="1496"/>
      <c r="AT52" s="1495"/>
      <c r="AU52" s="1496"/>
      <c r="AV52" s="1495"/>
      <c r="AW52" s="1496"/>
      <c r="AX52" s="1495"/>
      <c r="AY52" s="1496"/>
      <c r="AZ52" s="1495"/>
      <c r="BA52" s="1496"/>
      <c r="BB52" s="1495"/>
      <c r="BC52" s="1497"/>
      <c r="BD52" s="649"/>
      <c r="BE52" s="1498"/>
      <c r="BF52" s="1496"/>
      <c r="BG52" s="1495"/>
      <c r="BH52" s="1496"/>
      <c r="BI52" s="1495"/>
      <c r="BJ52" s="1496"/>
      <c r="BK52" s="1495"/>
      <c r="BL52" s="1496"/>
      <c r="BM52" s="1495"/>
      <c r="BN52" s="1496"/>
      <c r="BO52" s="1495"/>
      <c r="BP52" s="1496"/>
      <c r="BQ52" s="1495"/>
      <c r="BR52" s="1496"/>
      <c r="BS52" s="1495"/>
      <c r="BT52" s="1496"/>
      <c r="BU52" s="1495"/>
      <c r="BV52" s="1496"/>
      <c r="BW52" s="1495"/>
      <c r="BX52" s="1496"/>
      <c r="BY52" s="1495"/>
      <c r="BZ52" s="1496"/>
      <c r="CA52" s="1495"/>
      <c r="CB52" s="1496"/>
      <c r="CC52" s="1495"/>
      <c r="CD52" s="1497"/>
      <c r="CE52" s="650"/>
      <c r="CF52" s="1498"/>
      <c r="CG52" s="1499"/>
      <c r="CH52" s="1495"/>
      <c r="CI52" s="1496"/>
      <c r="CJ52" s="1495"/>
      <c r="CK52" s="1496"/>
      <c r="CL52" s="1495"/>
      <c r="CM52" s="1496"/>
      <c r="CN52" s="1495"/>
      <c r="CO52" s="1496"/>
      <c r="CP52" s="1495"/>
      <c r="CQ52" s="1496"/>
      <c r="CR52" s="1495"/>
      <c r="CS52" s="1496"/>
      <c r="CT52" s="1495"/>
      <c r="CU52" s="1496"/>
      <c r="CV52" s="1495"/>
      <c r="CW52" s="1496"/>
      <c r="CX52" s="1495"/>
      <c r="CY52" s="1496"/>
      <c r="CZ52" s="1495"/>
      <c r="DA52" s="1496"/>
      <c r="DB52" s="1495"/>
      <c r="DC52" s="1496"/>
      <c r="DD52" s="1495"/>
      <c r="DE52" s="1496"/>
      <c r="DF52" s="1500">
        <f t="shared" si="2"/>
        <v>0</v>
      </c>
      <c r="DG52" s="1501" t="str">
        <f>IF(DF52=0,"",DF52/DF66)</f>
        <v/>
      </c>
      <c r="DH52" s="1502">
        <f t="shared" si="3"/>
        <v>0</v>
      </c>
      <c r="DI52" s="1503" t="str">
        <f>IF(DH52=0,"",DH52/DH68)</f>
        <v/>
      </c>
      <c r="DJ52" s="647"/>
      <c r="DK52" s="200">
        <v>0</v>
      </c>
      <c r="DL52" s="200">
        <v>0</v>
      </c>
      <c r="DM52" s="200">
        <v>0</v>
      </c>
      <c r="DN52" s="200">
        <v>0</v>
      </c>
      <c r="DO52" s="200">
        <v>0</v>
      </c>
      <c r="DP52" s="200">
        <v>0</v>
      </c>
      <c r="DQ52" s="200">
        <v>0</v>
      </c>
      <c r="DR52" s="200">
        <v>0</v>
      </c>
      <c r="DS52" s="1460"/>
    </row>
    <row r="53" spans="1:124" ht="15.95" customHeight="1">
      <c r="B53" s="1517"/>
      <c r="C53" s="1495"/>
      <c r="D53" s="1496"/>
      <c r="E53" s="1495"/>
      <c r="F53" s="1496"/>
      <c r="G53" s="1495"/>
      <c r="H53" s="1496"/>
      <c r="I53" s="1495"/>
      <c r="J53" s="1496"/>
      <c r="K53" s="1495"/>
      <c r="L53" s="1496"/>
      <c r="M53" s="1495"/>
      <c r="N53" s="1496"/>
      <c r="O53" s="1495"/>
      <c r="P53" s="1496"/>
      <c r="Q53" s="1495"/>
      <c r="R53" s="1496"/>
      <c r="S53" s="1495"/>
      <c r="T53" s="1496"/>
      <c r="U53" s="1495"/>
      <c r="V53" s="1496"/>
      <c r="W53" s="1495"/>
      <c r="X53" s="1496"/>
      <c r="Y53" s="1495"/>
      <c r="Z53" s="1496"/>
      <c r="AA53" s="1495"/>
      <c r="AB53" s="1497"/>
      <c r="AC53" s="648"/>
      <c r="AD53" s="1498"/>
      <c r="AE53" s="1496"/>
      <c r="AF53" s="1495"/>
      <c r="AG53" s="1496"/>
      <c r="AH53" s="1495"/>
      <c r="AI53" s="1496"/>
      <c r="AJ53" s="1495"/>
      <c r="AK53" s="1496"/>
      <c r="AL53" s="1495"/>
      <c r="AM53" s="1496"/>
      <c r="AN53" s="1495"/>
      <c r="AO53" s="1496"/>
      <c r="AP53" s="1495"/>
      <c r="AQ53" s="1496"/>
      <c r="AR53" s="1495"/>
      <c r="AS53" s="1496"/>
      <c r="AT53" s="1495"/>
      <c r="AU53" s="1496"/>
      <c r="AV53" s="1495"/>
      <c r="AW53" s="1496"/>
      <c r="AX53" s="1495"/>
      <c r="AY53" s="1496"/>
      <c r="AZ53" s="1495"/>
      <c r="BA53" s="1496"/>
      <c r="BB53" s="1495"/>
      <c r="BC53" s="1497"/>
      <c r="BD53" s="649"/>
      <c r="BE53" s="1498"/>
      <c r="BF53" s="1496"/>
      <c r="BG53" s="1495"/>
      <c r="BH53" s="1496"/>
      <c r="BI53" s="1495"/>
      <c r="BJ53" s="1496"/>
      <c r="BK53" s="1495"/>
      <c r="BL53" s="1496"/>
      <c r="BM53" s="1495"/>
      <c r="BN53" s="1496"/>
      <c r="BO53" s="1495"/>
      <c r="BP53" s="1496"/>
      <c r="BQ53" s="1495"/>
      <c r="BR53" s="1496"/>
      <c r="BS53" s="1495"/>
      <c r="BT53" s="1496"/>
      <c r="BU53" s="1495"/>
      <c r="BV53" s="1496"/>
      <c r="BW53" s="1495"/>
      <c r="BX53" s="1496"/>
      <c r="BY53" s="1495"/>
      <c r="BZ53" s="1496"/>
      <c r="CA53" s="1495"/>
      <c r="CB53" s="1496"/>
      <c r="CC53" s="1495"/>
      <c r="CD53" s="1497"/>
      <c r="CE53" s="650"/>
      <c r="CF53" s="1498"/>
      <c r="CG53" s="1499"/>
      <c r="CH53" s="1495"/>
      <c r="CI53" s="1496"/>
      <c r="CJ53" s="1495"/>
      <c r="CK53" s="1496"/>
      <c r="CL53" s="1495"/>
      <c r="CM53" s="1496"/>
      <c r="CN53" s="1495"/>
      <c r="CO53" s="1496"/>
      <c r="CP53" s="1495"/>
      <c r="CQ53" s="1496"/>
      <c r="CR53" s="1495"/>
      <c r="CS53" s="1496"/>
      <c r="CT53" s="1495"/>
      <c r="CU53" s="1496"/>
      <c r="CV53" s="1495"/>
      <c r="CW53" s="1496"/>
      <c r="CX53" s="1495"/>
      <c r="CY53" s="1496"/>
      <c r="CZ53" s="1495"/>
      <c r="DA53" s="1496"/>
      <c r="DB53" s="1495"/>
      <c r="DC53" s="1496"/>
      <c r="DD53" s="1495"/>
      <c r="DE53" s="1496"/>
      <c r="DF53" s="1500">
        <f t="shared" si="2"/>
        <v>0</v>
      </c>
      <c r="DG53" s="1501" t="str">
        <f>IF(DF53=0,"",DF53/DF66)</f>
        <v/>
      </c>
      <c r="DH53" s="1502">
        <f t="shared" si="3"/>
        <v>0</v>
      </c>
      <c r="DI53" s="1503" t="str">
        <f>IF(DH53=0,"",DH53/DH68)</f>
        <v/>
      </c>
      <c r="DJ53" s="647"/>
      <c r="DK53" s="200">
        <v>0</v>
      </c>
      <c r="DL53" s="200">
        <v>0</v>
      </c>
      <c r="DM53" s="200">
        <v>0</v>
      </c>
      <c r="DN53" s="200">
        <v>0</v>
      </c>
      <c r="DO53" s="200">
        <v>0</v>
      </c>
      <c r="DP53" s="200">
        <v>0</v>
      </c>
      <c r="DQ53" s="200">
        <v>0</v>
      </c>
      <c r="DR53" s="200">
        <v>0</v>
      </c>
      <c r="DS53" s="1460"/>
    </row>
    <row r="54" spans="1:124" ht="15.95" customHeight="1">
      <c r="B54" s="1517"/>
      <c r="C54" s="1495"/>
      <c r="D54" s="1496"/>
      <c r="E54" s="1495"/>
      <c r="F54" s="1496"/>
      <c r="G54" s="1495"/>
      <c r="H54" s="1496"/>
      <c r="I54" s="1495"/>
      <c r="J54" s="1496"/>
      <c r="K54" s="1495"/>
      <c r="L54" s="1496"/>
      <c r="M54" s="1495"/>
      <c r="N54" s="1496"/>
      <c r="O54" s="1495"/>
      <c r="P54" s="1496"/>
      <c r="Q54" s="1495"/>
      <c r="R54" s="1496"/>
      <c r="S54" s="1495"/>
      <c r="T54" s="1496"/>
      <c r="U54" s="1495"/>
      <c r="V54" s="1496"/>
      <c r="W54" s="1495"/>
      <c r="X54" s="1496"/>
      <c r="Y54" s="1495"/>
      <c r="Z54" s="1496"/>
      <c r="AA54" s="1495"/>
      <c r="AB54" s="1497"/>
      <c r="AC54" s="648"/>
      <c r="AD54" s="1498"/>
      <c r="AE54" s="1496"/>
      <c r="AF54" s="1495"/>
      <c r="AG54" s="1496"/>
      <c r="AH54" s="1495"/>
      <c r="AI54" s="1496"/>
      <c r="AJ54" s="1495"/>
      <c r="AK54" s="1496"/>
      <c r="AL54" s="1495"/>
      <c r="AM54" s="1496"/>
      <c r="AN54" s="1495"/>
      <c r="AO54" s="1496"/>
      <c r="AP54" s="1495"/>
      <c r="AQ54" s="1496"/>
      <c r="AR54" s="1495"/>
      <c r="AS54" s="1496"/>
      <c r="AT54" s="1495"/>
      <c r="AU54" s="1496"/>
      <c r="AV54" s="1495"/>
      <c r="AW54" s="1496"/>
      <c r="AX54" s="1495"/>
      <c r="AY54" s="1496"/>
      <c r="AZ54" s="1495"/>
      <c r="BA54" s="1496"/>
      <c r="BB54" s="1495"/>
      <c r="BC54" s="1497"/>
      <c r="BD54" s="649"/>
      <c r="BE54" s="1498"/>
      <c r="BF54" s="1496"/>
      <c r="BG54" s="1495"/>
      <c r="BH54" s="1496"/>
      <c r="BI54" s="1495"/>
      <c r="BJ54" s="1496"/>
      <c r="BK54" s="1495"/>
      <c r="BL54" s="1496"/>
      <c r="BM54" s="1495"/>
      <c r="BN54" s="1496"/>
      <c r="BO54" s="1495"/>
      <c r="BP54" s="1496"/>
      <c r="BQ54" s="1495"/>
      <c r="BR54" s="1496"/>
      <c r="BS54" s="1495"/>
      <c r="BT54" s="1496"/>
      <c r="BU54" s="1495"/>
      <c r="BV54" s="1496"/>
      <c r="BW54" s="1495"/>
      <c r="BX54" s="1496"/>
      <c r="BY54" s="1495"/>
      <c r="BZ54" s="1496"/>
      <c r="CA54" s="1495"/>
      <c r="CB54" s="1496"/>
      <c r="CC54" s="1495"/>
      <c r="CD54" s="1497"/>
      <c r="CE54" s="650"/>
      <c r="CF54" s="1498"/>
      <c r="CG54" s="1499"/>
      <c r="CH54" s="1495"/>
      <c r="CI54" s="1496"/>
      <c r="CJ54" s="1495"/>
      <c r="CK54" s="1496"/>
      <c r="CL54" s="1495"/>
      <c r="CM54" s="1496"/>
      <c r="CN54" s="1495"/>
      <c r="CO54" s="1496"/>
      <c r="CP54" s="1495"/>
      <c r="CQ54" s="1496"/>
      <c r="CR54" s="1495"/>
      <c r="CS54" s="1496"/>
      <c r="CT54" s="1495"/>
      <c r="CU54" s="1496"/>
      <c r="CV54" s="1495"/>
      <c r="CW54" s="1496"/>
      <c r="CX54" s="1495"/>
      <c r="CY54" s="1496"/>
      <c r="CZ54" s="1495"/>
      <c r="DA54" s="1496"/>
      <c r="DB54" s="1495"/>
      <c r="DC54" s="1496"/>
      <c r="DD54" s="1495"/>
      <c r="DE54" s="1496"/>
      <c r="DF54" s="1500">
        <f t="shared" si="2"/>
        <v>0</v>
      </c>
      <c r="DG54" s="1501" t="str">
        <f>IF(DF54=0,"",DF54/DF66)</f>
        <v/>
      </c>
      <c r="DH54" s="1502">
        <f t="shared" si="3"/>
        <v>0</v>
      </c>
      <c r="DI54" s="1503" t="str">
        <f>IF(DH54=0,"",DH54/DH68)</f>
        <v/>
      </c>
      <c r="DJ54" s="647"/>
      <c r="DK54" s="200">
        <v>0</v>
      </c>
      <c r="DL54" s="200">
        <v>0</v>
      </c>
      <c r="DM54" s="200">
        <v>0</v>
      </c>
      <c r="DN54" s="200">
        <v>0</v>
      </c>
      <c r="DO54" s="200">
        <v>0</v>
      </c>
      <c r="DP54" s="200">
        <v>0</v>
      </c>
      <c r="DQ54" s="200">
        <v>0</v>
      </c>
      <c r="DR54" s="200">
        <v>0</v>
      </c>
      <c r="DS54" s="1460"/>
    </row>
    <row r="55" spans="1:124" ht="15.95" customHeight="1">
      <c r="B55" s="1517"/>
      <c r="C55" s="1495"/>
      <c r="D55" s="1496"/>
      <c r="E55" s="1495"/>
      <c r="F55" s="1496"/>
      <c r="G55" s="1495"/>
      <c r="H55" s="1496"/>
      <c r="I55" s="1495"/>
      <c r="J55" s="1496"/>
      <c r="K55" s="1495"/>
      <c r="L55" s="1496"/>
      <c r="M55" s="1495"/>
      <c r="N55" s="1496"/>
      <c r="O55" s="1495"/>
      <c r="P55" s="1496"/>
      <c r="Q55" s="1495"/>
      <c r="R55" s="1496"/>
      <c r="S55" s="1495"/>
      <c r="T55" s="1496"/>
      <c r="U55" s="1495"/>
      <c r="V55" s="1496"/>
      <c r="W55" s="1495"/>
      <c r="X55" s="1496"/>
      <c r="Y55" s="1495"/>
      <c r="Z55" s="1496"/>
      <c r="AA55" s="1495"/>
      <c r="AB55" s="1497"/>
      <c r="AC55" s="648"/>
      <c r="AD55" s="1498"/>
      <c r="AE55" s="1496"/>
      <c r="AF55" s="1495"/>
      <c r="AG55" s="1496"/>
      <c r="AH55" s="1495"/>
      <c r="AI55" s="1496"/>
      <c r="AJ55" s="1495"/>
      <c r="AK55" s="1496"/>
      <c r="AL55" s="1495"/>
      <c r="AM55" s="1496"/>
      <c r="AN55" s="1495"/>
      <c r="AO55" s="1496"/>
      <c r="AP55" s="1495"/>
      <c r="AQ55" s="1496"/>
      <c r="AR55" s="1495"/>
      <c r="AS55" s="1496"/>
      <c r="AT55" s="1495"/>
      <c r="AU55" s="1496"/>
      <c r="AV55" s="1495"/>
      <c r="AW55" s="1496"/>
      <c r="AX55" s="1495"/>
      <c r="AY55" s="1496"/>
      <c r="AZ55" s="1495"/>
      <c r="BA55" s="1496"/>
      <c r="BB55" s="1495"/>
      <c r="BC55" s="1497"/>
      <c r="BD55" s="649"/>
      <c r="BE55" s="1498"/>
      <c r="BF55" s="1496"/>
      <c r="BG55" s="1495"/>
      <c r="BH55" s="1496"/>
      <c r="BI55" s="1495"/>
      <c r="BJ55" s="1496"/>
      <c r="BK55" s="1495"/>
      <c r="BL55" s="1496"/>
      <c r="BM55" s="1495"/>
      <c r="BN55" s="1496"/>
      <c r="BO55" s="1495"/>
      <c r="BP55" s="1496"/>
      <c r="BQ55" s="1495"/>
      <c r="BR55" s="1496"/>
      <c r="BS55" s="1495"/>
      <c r="BT55" s="1496"/>
      <c r="BU55" s="1495"/>
      <c r="BV55" s="1496"/>
      <c r="BW55" s="1495"/>
      <c r="BX55" s="1496"/>
      <c r="BY55" s="1495"/>
      <c r="BZ55" s="1496"/>
      <c r="CA55" s="1495"/>
      <c r="CB55" s="1496"/>
      <c r="CC55" s="1495"/>
      <c r="CD55" s="1497"/>
      <c r="CE55" s="650"/>
      <c r="CF55" s="1498"/>
      <c r="CG55" s="1499"/>
      <c r="CH55" s="1495"/>
      <c r="CI55" s="1496"/>
      <c r="CJ55" s="1495"/>
      <c r="CK55" s="1496"/>
      <c r="CL55" s="1495"/>
      <c r="CM55" s="1496"/>
      <c r="CN55" s="1495"/>
      <c r="CO55" s="1496"/>
      <c r="CP55" s="1495"/>
      <c r="CQ55" s="1496"/>
      <c r="CR55" s="1495"/>
      <c r="CS55" s="1496"/>
      <c r="CT55" s="1495"/>
      <c r="CU55" s="1496"/>
      <c r="CV55" s="1495"/>
      <c r="CW55" s="1496"/>
      <c r="CX55" s="1495"/>
      <c r="CY55" s="1496"/>
      <c r="CZ55" s="1495"/>
      <c r="DA55" s="1496"/>
      <c r="DB55" s="1495"/>
      <c r="DC55" s="1496"/>
      <c r="DD55" s="1495"/>
      <c r="DE55" s="1496"/>
      <c r="DF55" s="1500">
        <f t="shared" si="2"/>
        <v>0</v>
      </c>
      <c r="DG55" s="1501" t="str">
        <f>IF(DF55=0,"",DF55/DF66)</f>
        <v/>
      </c>
      <c r="DH55" s="1502">
        <f t="shared" si="3"/>
        <v>0</v>
      </c>
      <c r="DI55" s="1503" t="str">
        <f>IF(DH55=0,"",DH55/DH68)</f>
        <v/>
      </c>
      <c r="DJ55" s="647"/>
      <c r="DK55" s="200">
        <v>0</v>
      </c>
      <c r="DL55" s="200">
        <v>0</v>
      </c>
      <c r="DM55" s="200">
        <v>0</v>
      </c>
      <c r="DN55" s="200">
        <v>0</v>
      </c>
      <c r="DO55" s="200">
        <v>0</v>
      </c>
      <c r="DP55" s="200">
        <v>0</v>
      </c>
      <c r="DQ55" s="200">
        <v>0</v>
      </c>
      <c r="DR55" s="200">
        <v>0</v>
      </c>
      <c r="DS55" s="1460"/>
    </row>
    <row r="56" spans="1:124" ht="15.95" customHeight="1">
      <c r="B56" s="1517"/>
      <c r="C56" s="1495"/>
      <c r="D56" s="1496"/>
      <c r="E56" s="1495"/>
      <c r="F56" s="1496"/>
      <c r="G56" s="1495"/>
      <c r="H56" s="1496"/>
      <c r="I56" s="1495"/>
      <c r="J56" s="1496"/>
      <c r="K56" s="1495"/>
      <c r="L56" s="1496"/>
      <c r="M56" s="1495"/>
      <c r="N56" s="1496"/>
      <c r="O56" s="1495"/>
      <c r="P56" s="1496"/>
      <c r="Q56" s="1495"/>
      <c r="R56" s="1496"/>
      <c r="S56" s="1495"/>
      <c r="T56" s="1496"/>
      <c r="U56" s="1495"/>
      <c r="V56" s="1496"/>
      <c r="W56" s="1495"/>
      <c r="X56" s="1496"/>
      <c r="Y56" s="1495"/>
      <c r="Z56" s="1496"/>
      <c r="AA56" s="1495"/>
      <c r="AB56" s="1497"/>
      <c r="AC56" s="648"/>
      <c r="AD56" s="1498"/>
      <c r="AE56" s="1496"/>
      <c r="AF56" s="1495"/>
      <c r="AG56" s="1496"/>
      <c r="AH56" s="1495"/>
      <c r="AI56" s="1496"/>
      <c r="AJ56" s="1495"/>
      <c r="AK56" s="1496"/>
      <c r="AL56" s="1495"/>
      <c r="AM56" s="1496"/>
      <c r="AN56" s="1495"/>
      <c r="AO56" s="1496"/>
      <c r="AP56" s="1495"/>
      <c r="AQ56" s="1496"/>
      <c r="AR56" s="1495"/>
      <c r="AS56" s="1496"/>
      <c r="AT56" s="1495"/>
      <c r="AU56" s="1496"/>
      <c r="AV56" s="1495"/>
      <c r="AW56" s="1496"/>
      <c r="AX56" s="1495"/>
      <c r="AY56" s="1496"/>
      <c r="AZ56" s="1495"/>
      <c r="BA56" s="1496"/>
      <c r="BB56" s="1495"/>
      <c r="BC56" s="1497"/>
      <c r="BD56" s="649"/>
      <c r="BE56" s="1498"/>
      <c r="BF56" s="1496"/>
      <c r="BG56" s="1495"/>
      <c r="BH56" s="1496"/>
      <c r="BI56" s="1495"/>
      <c r="BJ56" s="1496"/>
      <c r="BK56" s="1495"/>
      <c r="BL56" s="1496"/>
      <c r="BM56" s="1495"/>
      <c r="BN56" s="1496"/>
      <c r="BO56" s="1495"/>
      <c r="BP56" s="1496"/>
      <c r="BQ56" s="1495"/>
      <c r="BR56" s="1496"/>
      <c r="BS56" s="1495"/>
      <c r="BT56" s="1496"/>
      <c r="BU56" s="1495"/>
      <c r="BV56" s="1496"/>
      <c r="BW56" s="1495"/>
      <c r="BX56" s="1496"/>
      <c r="BY56" s="1495"/>
      <c r="BZ56" s="1496"/>
      <c r="CA56" s="1495"/>
      <c r="CB56" s="1496"/>
      <c r="CC56" s="1495"/>
      <c r="CD56" s="1497"/>
      <c r="CE56" s="650"/>
      <c r="CF56" s="1498"/>
      <c r="CG56" s="1499"/>
      <c r="CH56" s="1495"/>
      <c r="CI56" s="1496"/>
      <c r="CJ56" s="1495"/>
      <c r="CK56" s="1496"/>
      <c r="CL56" s="1495"/>
      <c r="CM56" s="1496"/>
      <c r="CN56" s="1495"/>
      <c r="CO56" s="1496"/>
      <c r="CP56" s="1495"/>
      <c r="CQ56" s="1496"/>
      <c r="CR56" s="1495"/>
      <c r="CS56" s="1496"/>
      <c r="CT56" s="1495"/>
      <c r="CU56" s="1496"/>
      <c r="CV56" s="1495"/>
      <c r="CW56" s="1496"/>
      <c r="CX56" s="1495"/>
      <c r="CY56" s="1496"/>
      <c r="CZ56" s="1495"/>
      <c r="DA56" s="1496"/>
      <c r="DB56" s="1495"/>
      <c r="DC56" s="1496"/>
      <c r="DD56" s="1495"/>
      <c r="DE56" s="1496"/>
      <c r="DF56" s="1500">
        <f t="shared" si="2"/>
        <v>0</v>
      </c>
      <c r="DG56" s="1501" t="str">
        <f>IF(DF56=0,"",DF56/DF66)</f>
        <v/>
      </c>
      <c r="DH56" s="1502">
        <f t="shared" si="3"/>
        <v>0</v>
      </c>
      <c r="DI56" s="1503" t="str">
        <f>IF(DH56=0,"",DH56/DH68)</f>
        <v/>
      </c>
      <c r="DJ56" s="647"/>
      <c r="DK56" s="200">
        <v>0</v>
      </c>
      <c r="DL56" s="200">
        <v>0</v>
      </c>
      <c r="DM56" s="200">
        <v>0</v>
      </c>
      <c r="DN56" s="200">
        <v>0</v>
      </c>
      <c r="DO56" s="200">
        <v>0</v>
      </c>
      <c r="DP56" s="200">
        <v>0</v>
      </c>
      <c r="DQ56" s="200">
        <v>0</v>
      </c>
      <c r="DR56" s="200">
        <v>0</v>
      </c>
      <c r="DS56" s="1460"/>
    </row>
    <row r="57" spans="1:124" ht="15.95" customHeight="1">
      <c r="B57" s="1517"/>
      <c r="C57" s="1495"/>
      <c r="D57" s="1496"/>
      <c r="E57" s="1495"/>
      <c r="F57" s="1496"/>
      <c r="G57" s="1495"/>
      <c r="H57" s="1496"/>
      <c r="I57" s="1495"/>
      <c r="J57" s="1496"/>
      <c r="K57" s="1495"/>
      <c r="L57" s="1496"/>
      <c r="M57" s="1495"/>
      <c r="N57" s="1496"/>
      <c r="O57" s="1495"/>
      <c r="P57" s="1496"/>
      <c r="Q57" s="1495"/>
      <c r="R57" s="1496"/>
      <c r="S57" s="1495"/>
      <c r="T57" s="1496"/>
      <c r="U57" s="1495"/>
      <c r="V57" s="1496"/>
      <c r="W57" s="1495"/>
      <c r="X57" s="1496"/>
      <c r="Y57" s="1495"/>
      <c r="Z57" s="1496"/>
      <c r="AA57" s="1495"/>
      <c r="AB57" s="1497"/>
      <c r="AC57" s="648"/>
      <c r="AD57" s="1498"/>
      <c r="AE57" s="1496"/>
      <c r="AF57" s="1495"/>
      <c r="AG57" s="1496"/>
      <c r="AH57" s="1495"/>
      <c r="AI57" s="1496"/>
      <c r="AJ57" s="1495"/>
      <c r="AK57" s="1496"/>
      <c r="AL57" s="1495"/>
      <c r="AM57" s="1496"/>
      <c r="AN57" s="1495"/>
      <c r="AO57" s="1496"/>
      <c r="AP57" s="1495"/>
      <c r="AQ57" s="1496"/>
      <c r="AR57" s="1495"/>
      <c r="AS57" s="1496"/>
      <c r="AT57" s="1495"/>
      <c r="AU57" s="1496"/>
      <c r="AV57" s="1495"/>
      <c r="AW57" s="1496"/>
      <c r="AX57" s="1495"/>
      <c r="AY57" s="1496"/>
      <c r="AZ57" s="1495"/>
      <c r="BA57" s="1496"/>
      <c r="BB57" s="1495"/>
      <c r="BC57" s="1497"/>
      <c r="BD57" s="649"/>
      <c r="BE57" s="1498"/>
      <c r="BF57" s="1496"/>
      <c r="BG57" s="1495"/>
      <c r="BH57" s="1496"/>
      <c r="BI57" s="1495"/>
      <c r="BJ57" s="1496"/>
      <c r="BK57" s="1495"/>
      <c r="BL57" s="1496"/>
      <c r="BM57" s="1495"/>
      <c r="BN57" s="1496"/>
      <c r="BO57" s="1495"/>
      <c r="BP57" s="1496"/>
      <c r="BQ57" s="1495"/>
      <c r="BR57" s="1496"/>
      <c r="BS57" s="1495"/>
      <c r="BT57" s="1496"/>
      <c r="BU57" s="1495"/>
      <c r="BV57" s="1496"/>
      <c r="BW57" s="1495"/>
      <c r="BX57" s="1496"/>
      <c r="BY57" s="1495"/>
      <c r="BZ57" s="1496"/>
      <c r="CA57" s="1495"/>
      <c r="CB57" s="1496"/>
      <c r="CC57" s="1495"/>
      <c r="CD57" s="1497"/>
      <c r="CE57" s="650"/>
      <c r="CF57" s="1498"/>
      <c r="CG57" s="1499"/>
      <c r="CH57" s="1495"/>
      <c r="CI57" s="1496"/>
      <c r="CJ57" s="1495"/>
      <c r="CK57" s="1496"/>
      <c r="CL57" s="1495"/>
      <c r="CM57" s="1496"/>
      <c r="CN57" s="1495"/>
      <c r="CO57" s="1496"/>
      <c r="CP57" s="1495"/>
      <c r="CQ57" s="1496"/>
      <c r="CR57" s="1495"/>
      <c r="CS57" s="1496"/>
      <c r="CT57" s="1495"/>
      <c r="CU57" s="1496"/>
      <c r="CV57" s="1495"/>
      <c r="CW57" s="1496"/>
      <c r="CX57" s="1495"/>
      <c r="CY57" s="1496"/>
      <c r="CZ57" s="1495"/>
      <c r="DA57" s="1496"/>
      <c r="DB57" s="1495"/>
      <c r="DC57" s="1496"/>
      <c r="DD57" s="1495"/>
      <c r="DE57" s="1496"/>
      <c r="DF57" s="1500">
        <f t="shared" si="2"/>
        <v>0</v>
      </c>
      <c r="DG57" s="1501" t="str">
        <f>IF(DF57=0,"",DF57/DF66)</f>
        <v/>
      </c>
      <c r="DH57" s="1502">
        <f t="shared" si="3"/>
        <v>0</v>
      </c>
      <c r="DI57" s="1503" t="str">
        <f>IF(DH57=0,"",DH57/DH68)</f>
        <v/>
      </c>
      <c r="DJ57" s="647"/>
      <c r="DK57" s="200">
        <v>0</v>
      </c>
      <c r="DL57" s="200">
        <v>0</v>
      </c>
      <c r="DM57" s="200">
        <v>0</v>
      </c>
      <c r="DN57" s="200">
        <v>0</v>
      </c>
      <c r="DO57" s="200">
        <v>0</v>
      </c>
      <c r="DP57" s="200">
        <v>0</v>
      </c>
      <c r="DQ57" s="200">
        <v>0</v>
      </c>
      <c r="DR57" s="200">
        <v>0</v>
      </c>
      <c r="DS57" s="1460"/>
    </row>
    <row r="58" spans="1:124" ht="15.95" customHeight="1">
      <c r="B58" s="1517"/>
      <c r="C58" s="1495"/>
      <c r="D58" s="1496"/>
      <c r="E58" s="1495"/>
      <c r="F58" s="1496"/>
      <c r="G58" s="1495"/>
      <c r="H58" s="1496"/>
      <c r="I58" s="1495"/>
      <c r="J58" s="1496"/>
      <c r="K58" s="1495"/>
      <c r="L58" s="1496"/>
      <c r="M58" s="1495"/>
      <c r="N58" s="1496"/>
      <c r="O58" s="1495"/>
      <c r="P58" s="1496"/>
      <c r="Q58" s="1495"/>
      <c r="R58" s="1496"/>
      <c r="S58" s="1495"/>
      <c r="T58" s="1496"/>
      <c r="U58" s="1495"/>
      <c r="V58" s="1496"/>
      <c r="W58" s="1495"/>
      <c r="X58" s="1496"/>
      <c r="Y58" s="1495"/>
      <c r="Z58" s="1496"/>
      <c r="AA58" s="1495"/>
      <c r="AB58" s="1497"/>
      <c r="AC58" s="648"/>
      <c r="AD58" s="1498"/>
      <c r="AE58" s="1496"/>
      <c r="AF58" s="1495"/>
      <c r="AG58" s="1496"/>
      <c r="AH58" s="1495"/>
      <c r="AI58" s="1496"/>
      <c r="AJ58" s="1495"/>
      <c r="AK58" s="1496"/>
      <c r="AL58" s="1495"/>
      <c r="AM58" s="1496"/>
      <c r="AN58" s="1495"/>
      <c r="AO58" s="1496"/>
      <c r="AP58" s="1495"/>
      <c r="AQ58" s="1496"/>
      <c r="AR58" s="1495"/>
      <c r="AS58" s="1496"/>
      <c r="AT58" s="1495"/>
      <c r="AU58" s="1496"/>
      <c r="AV58" s="1495"/>
      <c r="AW58" s="1496"/>
      <c r="AX58" s="1495"/>
      <c r="AY58" s="1496"/>
      <c r="AZ58" s="1495"/>
      <c r="BA58" s="1496"/>
      <c r="BB58" s="1495"/>
      <c r="BC58" s="1497"/>
      <c r="BD58" s="649"/>
      <c r="BE58" s="1498"/>
      <c r="BF58" s="1496"/>
      <c r="BG58" s="1495"/>
      <c r="BH58" s="1496"/>
      <c r="BI58" s="1495"/>
      <c r="BJ58" s="1496"/>
      <c r="BK58" s="1495"/>
      <c r="BL58" s="1496"/>
      <c r="BM58" s="1495"/>
      <c r="BN58" s="1496"/>
      <c r="BO58" s="1495"/>
      <c r="BP58" s="1496"/>
      <c r="BQ58" s="1495"/>
      <c r="BR58" s="1496"/>
      <c r="BS58" s="1495"/>
      <c r="BT58" s="1496"/>
      <c r="BU58" s="1495"/>
      <c r="BV58" s="1496"/>
      <c r="BW58" s="1495"/>
      <c r="BX58" s="1496"/>
      <c r="BY58" s="1495"/>
      <c r="BZ58" s="1496"/>
      <c r="CA58" s="1495"/>
      <c r="CB58" s="1496"/>
      <c r="CC58" s="1495"/>
      <c r="CD58" s="1497"/>
      <c r="CE58" s="650"/>
      <c r="CF58" s="1498"/>
      <c r="CG58" s="1499"/>
      <c r="CH58" s="1495"/>
      <c r="CI58" s="1496"/>
      <c r="CJ58" s="1495"/>
      <c r="CK58" s="1496"/>
      <c r="CL58" s="1495"/>
      <c r="CM58" s="1496"/>
      <c r="CN58" s="1495"/>
      <c r="CO58" s="1496"/>
      <c r="CP58" s="1495"/>
      <c r="CQ58" s="1496"/>
      <c r="CR58" s="1495"/>
      <c r="CS58" s="1496"/>
      <c r="CT58" s="1495"/>
      <c r="CU58" s="1496"/>
      <c r="CV58" s="1495"/>
      <c r="CW58" s="1496"/>
      <c r="CX58" s="1495"/>
      <c r="CY58" s="1496"/>
      <c r="CZ58" s="1495"/>
      <c r="DA58" s="1496"/>
      <c r="DB58" s="1495"/>
      <c r="DC58" s="1496"/>
      <c r="DD58" s="1495"/>
      <c r="DE58" s="1496"/>
      <c r="DF58" s="1500">
        <f t="shared" si="2"/>
        <v>0</v>
      </c>
      <c r="DG58" s="1501" t="str">
        <f>IF(DF58=0,"",DF58/DF66)</f>
        <v/>
      </c>
      <c r="DH58" s="1502">
        <f t="shared" si="3"/>
        <v>0</v>
      </c>
      <c r="DI58" s="1503" t="str">
        <f>IF(DH58=0,"",DH58/DH68)</f>
        <v/>
      </c>
      <c r="DJ58" s="647"/>
      <c r="DK58" s="200">
        <v>0</v>
      </c>
      <c r="DL58" s="200">
        <v>0</v>
      </c>
      <c r="DM58" s="200">
        <v>0</v>
      </c>
      <c r="DN58" s="200">
        <v>0</v>
      </c>
      <c r="DO58" s="200">
        <v>0</v>
      </c>
      <c r="DP58" s="200">
        <v>0</v>
      </c>
      <c r="DQ58" s="200">
        <v>0</v>
      </c>
      <c r="DR58" s="200">
        <v>0</v>
      </c>
      <c r="DS58" s="1460"/>
    </row>
    <row r="59" spans="1:124" ht="15.95" customHeight="1">
      <c r="B59" s="1517"/>
      <c r="C59" s="1495"/>
      <c r="D59" s="1496"/>
      <c r="E59" s="1495"/>
      <c r="F59" s="1496"/>
      <c r="G59" s="1495"/>
      <c r="H59" s="1496"/>
      <c r="I59" s="1495"/>
      <c r="J59" s="1496"/>
      <c r="K59" s="1495"/>
      <c r="L59" s="1496"/>
      <c r="M59" s="1495"/>
      <c r="N59" s="1496"/>
      <c r="O59" s="1495"/>
      <c r="P59" s="1496"/>
      <c r="Q59" s="1495"/>
      <c r="R59" s="1496"/>
      <c r="S59" s="1495"/>
      <c r="T59" s="1496"/>
      <c r="U59" s="1495"/>
      <c r="V59" s="1496"/>
      <c r="W59" s="1495"/>
      <c r="X59" s="1496"/>
      <c r="Y59" s="1495"/>
      <c r="Z59" s="1496"/>
      <c r="AA59" s="1495"/>
      <c r="AB59" s="1497"/>
      <c r="AC59" s="648"/>
      <c r="AD59" s="1498"/>
      <c r="AE59" s="1496"/>
      <c r="AF59" s="1495"/>
      <c r="AG59" s="1496"/>
      <c r="AH59" s="1495"/>
      <c r="AI59" s="1496"/>
      <c r="AJ59" s="1495"/>
      <c r="AK59" s="1496"/>
      <c r="AL59" s="1495"/>
      <c r="AM59" s="1496"/>
      <c r="AN59" s="1495"/>
      <c r="AO59" s="1496"/>
      <c r="AP59" s="1495"/>
      <c r="AQ59" s="1496"/>
      <c r="AR59" s="1495"/>
      <c r="AS59" s="1496"/>
      <c r="AT59" s="1495"/>
      <c r="AU59" s="1496"/>
      <c r="AV59" s="1495"/>
      <c r="AW59" s="1496"/>
      <c r="AX59" s="1495"/>
      <c r="AY59" s="1496"/>
      <c r="AZ59" s="1495"/>
      <c r="BA59" s="1496"/>
      <c r="BB59" s="1495"/>
      <c r="BC59" s="1497"/>
      <c r="BD59" s="649"/>
      <c r="BE59" s="1498"/>
      <c r="BF59" s="1496"/>
      <c r="BG59" s="1495"/>
      <c r="BH59" s="1496"/>
      <c r="BI59" s="1495"/>
      <c r="BJ59" s="1496"/>
      <c r="BK59" s="1495"/>
      <c r="BL59" s="1496"/>
      <c r="BM59" s="1495"/>
      <c r="BN59" s="1496"/>
      <c r="BO59" s="1495"/>
      <c r="BP59" s="1496"/>
      <c r="BQ59" s="1495"/>
      <c r="BR59" s="1496"/>
      <c r="BS59" s="1495"/>
      <c r="BT59" s="1496"/>
      <c r="BU59" s="1495"/>
      <c r="BV59" s="1496"/>
      <c r="BW59" s="1495"/>
      <c r="BX59" s="1496"/>
      <c r="BY59" s="1495"/>
      <c r="BZ59" s="1496"/>
      <c r="CA59" s="1495"/>
      <c r="CB59" s="1496"/>
      <c r="CC59" s="1495"/>
      <c r="CD59" s="1497"/>
      <c r="CE59" s="650"/>
      <c r="CF59" s="1498"/>
      <c r="CG59" s="1499"/>
      <c r="CH59" s="1495"/>
      <c r="CI59" s="1496"/>
      <c r="CJ59" s="1495"/>
      <c r="CK59" s="1496"/>
      <c r="CL59" s="1495"/>
      <c r="CM59" s="1496"/>
      <c r="CN59" s="1495"/>
      <c r="CO59" s="1496"/>
      <c r="CP59" s="1495"/>
      <c r="CQ59" s="1496"/>
      <c r="CR59" s="1495"/>
      <c r="CS59" s="1496"/>
      <c r="CT59" s="1495"/>
      <c r="CU59" s="1496"/>
      <c r="CV59" s="1495"/>
      <c r="CW59" s="1496"/>
      <c r="CX59" s="1495"/>
      <c r="CY59" s="1496"/>
      <c r="CZ59" s="1495"/>
      <c r="DA59" s="1496"/>
      <c r="DB59" s="1495"/>
      <c r="DC59" s="1496"/>
      <c r="DD59" s="1495"/>
      <c r="DE59" s="1496"/>
      <c r="DF59" s="1500">
        <f t="shared" si="2"/>
        <v>0</v>
      </c>
      <c r="DG59" s="1501" t="str">
        <f>IF(DF59=0,"",DF59/DF66)</f>
        <v/>
      </c>
      <c r="DH59" s="1502">
        <f t="shared" si="3"/>
        <v>0</v>
      </c>
      <c r="DI59" s="1503" t="str">
        <f>IF(DH59=0,"",DH59/DH68)</f>
        <v/>
      </c>
      <c r="DJ59" s="647"/>
      <c r="DK59" s="200">
        <v>0</v>
      </c>
      <c r="DL59" s="200">
        <v>0</v>
      </c>
      <c r="DM59" s="200">
        <v>0</v>
      </c>
      <c r="DN59" s="200">
        <v>0</v>
      </c>
      <c r="DO59" s="200">
        <v>0</v>
      </c>
      <c r="DP59" s="200">
        <v>0</v>
      </c>
      <c r="DQ59" s="200">
        <v>0</v>
      </c>
      <c r="DR59" s="200">
        <v>0</v>
      </c>
      <c r="DS59" s="1460"/>
    </row>
    <row r="60" spans="1:124" ht="15.95" customHeight="1">
      <c r="B60" s="1517"/>
      <c r="C60" s="1495"/>
      <c r="D60" s="1496"/>
      <c r="E60" s="1495"/>
      <c r="F60" s="1496"/>
      <c r="G60" s="1495"/>
      <c r="H60" s="1496"/>
      <c r="I60" s="1495"/>
      <c r="J60" s="1496"/>
      <c r="K60" s="1495"/>
      <c r="L60" s="1496"/>
      <c r="M60" s="1495"/>
      <c r="N60" s="1496"/>
      <c r="O60" s="1495"/>
      <c r="P60" s="1496"/>
      <c r="Q60" s="1495"/>
      <c r="R60" s="1496"/>
      <c r="S60" s="1495"/>
      <c r="T60" s="1496"/>
      <c r="U60" s="1495"/>
      <c r="V60" s="1496"/>
      <c r="W60" s="1495"/>
      <c r="X60" s="1496"/>
      <c r="Y60" s="1495"/>
      <c r="Z60" s="1496"/>
      <c r="AA60" s="1495"/>
      <c r="AB60" s="1497"/>
      <c r="AC60" s="648"/>
      <c r="AD60" s="1498"/>
      <c r="AE60" s="1496"/>
      <c r="AF60" s="1495"/>
      <c r="AG60" s="1496"/>
      <c r="AH60" s="1495"/>
      <c r="AI60" s="1496"/>
      <c r="AJ60" s="1495"/>
      <c r="AK60" s="1496"/>
      <c r="AL60" s="1495"/>
      <c r="AM60" s="1496"/>
      <c r="AN60" s="1495"/>
      <c r="AO60" s="1496"/>
      <c r="AP60" s="1495"/>
      <c r="AQ60" s="1496"/>
      <c r="AR60" s="1495"/>
      <c r="AS60" s="1496"/>
      <c r="AT60" s="1495"/>
      <c r="AU60" s="1496"/>
      <c r="AV60" s="1495"/>
      <c r="AW60" s="1496"/>
      <c r="AX60" s="1495"/>
      <c r="AY60" s="1496"/>
      <c r="AZ60" s="1495"/>
      <c r="BA60" s="1496"/>
      <c r="BB60" s="1495"/>
      <c r="BC60" s="1497"/>
      <c r="BD60" s="649"/>
      <c r="BE60" s="1498"/>
      <c r="BF60" s="1496"/>
      <c r="BG60" s="1495"/>
      <c r="BH60" s="1496"/>
      <c r="BI60" s="1495"/>
      <c r="BJ60" s="1496"/>
      <c r="BK60" s="1495"/>
      <c r="BL60" s="1496"/>
      <c r="BM60" s="1495"/>
      <c r="BN60" s="1496"/>
      <c r="BO60" s="1495"/>
      <c r="BP60" s="1496"/>
      <c r="BQ60" s="1495"/>
      <c r="BR60" s="1496"/>
      <c r="BS60" s="1495"/>
      <c r="BT60" s="1496"/>
      <c r="BU60" s="1495"/>
      <c r="BV60" s="1496"/>
      <c r="BW60" s="1495"/>
      <c r="BX60" s="1496"/>
      <c r="BY60" s="1495"/>
      <c r="BZ60" s="1496"/>
      <c r="CA60" s="1495"/>
      <c r="CB60" s="1496"/>
      <c r="CC60" s="1495"/>
      <c r="CD60" s="1497"/>
      <c r="CE60" s="650"/>
      <c r="CF60" s="1498"/>
      <c r="CG60" s="1499"/>
      <c r="CH60" s="1495"/>
      <c r="CI60" s="1496"/>
      <c r="CJ60" s="1495"/>
      <c r="CK60" s="1496"/>
      <c r="CL60" s="1495"/>
      <c r="CM60" s="1496"/>
      <c r="CN60" s="1495"/>
      <c r="CO60" s="1496"/>
      <c r="CP60" s="1495"/>
      <c r="CQ60" s="1496"/>
      <c r="CR60" s="1495"/>
      <c r="CS60" s="1496"/>
      <c r="CT60" s="1495"/>
      <c r="CU60" s="1496"/>
      <c r="CV60" s="1495"/>
      <c r="CW60" s="1496"/>
      <c r="CX60" s="1495"/>
      <c r="CY60" s="1496"/>
      <c r="CZ60" s="1495"/>
      <c r="DA60" s="1496"/>
      <c r="DB60" s="1495"/>
      <c r="DC60" s="1496"/>
      <c r="DD60" s="1495"/>
      <c r="DE60" s="1496"/>
      <c r="DF60" s="1500">
        <f t="shared" si="2"/>
        <v>0</v>
      </c>
      <c r="DG60" s="1501" t="str">
        <f>IF(DF60=0,"",DF60/DF66)</f>
        <v/>
      </c>
      <c r="DH60" s="1502">
        <f t="shared" si="3"/>
        <v>0</v>
      </c>
      <c r="DI60" s="1503" t="str">
        <f>IF(DH60=0,"",DH60/DH68)</f>
        <v/>
      </c>
      <c r="DJ60" s="647"/>
      <c r="DK60" s="200">
        <v>0</v>
      </c>
      <c r="DL60" s="200">
        <v>0</v>
      </c>
      <c r="DM60" s="200">
        <v>0</v>
      </c>
      <c r="DN60" s="200">
        <v>0</v>
      </c>
      <c r="DO60" s="200">
        <v>0</v>
      </c>
      <c r="DP60" s="200">
        <v>0</v>
      </c>
      <c r="DQ60" s="200">
        <v>0</v>
      </c>
      <c r="DR60" s="200">
        <v>0</v>
      </c>
      <c r="DS60" s="1460"/>
    </row>
    <row r="61" spans="1:124" ht="15.95" customHeight="1">
      <c r="B61" s="1517"/>
      <c r="C61" s="1495"/>
      <c r="D61" s="1496"/>
      <c r="E61" s="1495"/>
      <c r="F61" s="1496"/>
      <c r="G61" s="1495"/>
      <c r="H61" s="1496"/>
      <c r="I61" s="1495"/>
      <c r="J61" s="1496"/>
      <c r="K61" s="1495"/>
      <c r="L61" s="1496"/>
      <c r="M61" s="1495"/>
      <c r="N61" s="1496"/>
      <c r="O61" s="1495"/>
      <c r="P61" s="1496"/>
      <c r="Q61" s="1495"/>
      <c r="R61" s="1496"/>
      <c r="S61" s="1495"/>
      <c r="T61" s="1496"/>
      <c r="U61" s="1495"/>
      <c r="V61" s="1496"/>
      <c r="W61" s="1495"/>
      <c r="X61" s="1496"/>
      <c r="Y61" s="1495"/>
      <c r="Z61" s="1496"/>
      <c r="AA61" s="1495"/>
      <c r="AB61" s="1497"/>
      <c r="AC61" s="648"/>
      <c r="AD61" s="1498"/>
      <c r="AE61" s="1496"/>
      <c r="AF61" s="1495"/>
      <c r="AG61" s="1496"/>
      <c r="AH61" s="1495"/>
      <c r="AI61" s="1496"/>
      <c r="AJ61" s="1495"/>
      <c r="AK61" s="1496"/>
      <c r="AL61" s="1495"/>
      <c r="AM61" s="1496"/>
      <c r="AN61" s="1495"/>
      <c r="AO61" s="1496"/>
      <c r="AP61" s="1495"/>
      <c r="AQ61" s="1496"/>
      <c r="AR61" s="1495"/>
      <c r="AS61" s="1496"/>
      <c r="AT61" s="1495"/>
      <c r="AU61" s="1496"/>
      <c r="AV61" s="1495"/>
      <c r="AW61" s="1496"/>
      <c r="AX61" s="1495"/>
      <c r="AY61" s="1496"/>
      <c r="AZ61" s="1495"/>
      <c r="BA61" s="1496"/>
      <c r="BB61" s="1495"/>
      <c r="BC61" s="1497"/>
      <c r="BD61" s="649"/>
      <c r="BE61" s="1498"/>
      <c r="BF61" s="1496"/>
      <c r="BG61" s="1495"/>
      <c r="BH61" s="1496"/>
      <c r="BI61" s="1495"/>
      <c r="BJ61" s="1496"/>
      <c r="BK61" s="1495"/>
      <c r="BL61" s="1496"/>
      <c r="BM61" s="1495"/>
      <c r="BN61" s="1496"/>
      <c r="BO61" s="1495"/>
      <c r="BP61" s="1496"/>
      <c r="BQ61" s="1495"/>
      <c r="BR61" s="1496"/>
      <c r="BS61" s="1495"/>
      <c r="BT61" s="1496"/>
      <c r="BU61" s="1495"/>
      <c r="BV61" s="1496"/>
      <c r="BW61" s="1495"/>
      <c r="BX61" s="1496"/>
      <c r="BY61" s="1495"/>
      <c r="BZ61" s="1496"/>
      <c r="CA61" s="1495"/>
      <c r="CB61" s="1496"/>
      <c r="CC61" s="1495"/>
      <c r="CD61" s="1497"/>
      <c r="CE61" s="650"/>
      <c r="CF61" s="1498"/>
      <c r="CG61" s="1499"/>
      <c r="CH61" s="1495"/>
      <c r="CI61" s="1496"/>
      <c r="CJ61" s="1495"/>
      <c r="CK61" s="1496"/>
      <c r="CL61" s="1495"/>
      <c r="CM61" s="1496"/>
      <c r="CN61" s="1495"/>
      <c r="CO61" s="1496"/>
      <c r="CP61" s="1495"/>
      <c r="CQ61" s="1496"/>
      <c r="CR61" s="1495"/>
      <c r="CS61" s="1496"/>
      <c r="CT61" s="1495"/>
      <c r="CU61" s="1496"/>
      <c r="CV61" s="1495"/>
      <c r="CW61" s="1496"/>
      <c r="CX61" s="1495"/>
      <c r="CY61" s="1496"/>
      <c r="CZ61" s="1495"/>
      <c r="DA61" s="1496"/>
      <c r="DB61" s="1495"/>
      <c r="DC61" s="1496"/>
      <c r="DD61" s="1495"/>
      <c r="DE61" s="1496"/>
      <c r="DF61" s="1539">
        <f t="shared" si="2"/>
        <v>0</v>
      </c>
      <c r="DG61" s="1540" t="str">
        <f>IF(DF61=0,"",DF61/DF66)</f>
        <v/>
      </c>
      <c r="DH61" s="1502">
        <f t="shared" si="3"/>
        <v>0</v>
      </c>
      <c r="DI61" s="1541" t="str">
        <f>IF(DH61=0,"",DH61/DH68)</f>
        <v/>
      </c>
      <c r="DJ61" s="647"/>
      <c r="DK61" s="200">
        <v>0</v>
      </c>
      <c r="DL61" s="200">
        <v>0</v>
      </c>
      <c r="DM61" s="200">
        <v>0</v>
      </c>
      <c r="DN61" s="200">
        <v>0</v>
      </c>
      <c r="DO61" s="200">
        <v>0</v>
      </c>
      <c r="DP61" s="200">
        <v>0</v>
      </c>
      <c r="DQ61" s="200">
        <v>0</v>
      </c>
      <c r="DR61" s="200">
        <v>0</v>
      </c>
      <c r="DS61" s="1460"/>
    </row>
    <row r="62" spans="1:124" ht="15">
      <c r="A62" s="1542" t="s">
        <v>66</v>
      </c>
      <c r="B62" s="1543">
        <f>COUNTA(B7:B61)</f>
        <v>33</v>
      </c>
      <c r="C62" s="1544" t="s">
        <v>66</v>
      </c>
      <c r="D62" s="1545" t="s">
        <v>77</v>
      </c>
      <c r="E62" s="1544" t="s">
        <v>66</v>
      </c>
      <c r="F62" s="1545" t="s">
        <v>77</v>
      </c>
      <c r="G62" s="1544" t="s">
        <v>66</v>
      </c>
      <c r="H62" s="1545" t="s">
        <v>77</v>
      </c>
      <c r="I62" s="1544" t="s">
        <v>66</v>
      </c>
      <c r="J62" s="1545" t="s">
        <v>77</v>
      </c>
      <c r="K62" s="1544" t="s">
        <v>66</v>
      </c>
      <c r="L62" s="1545" t="s">
        <v>77</v>
      </c>
      <c r="M62" s="1544" t="s">
        <v>66</v>
      </c>
      <c r="N62" s="1545" t="s">
        <v>77</v>
      </c>
      <c r="O62" s="1544" t="s">
        <v>66</v>
      </c>
      <c r="P62" s="1545" t="s">
        <v>77</v>
      </c>
      <c r="Q62" s="1544" t="s">
        <v>66</v>
      </c>
      <c r="R62" s="1545" t="s">
        <v>77</v>
      </c>
      <c r="S62" s="1544" t="s">
        <v>66</v>
      </c>
      <c r="T62" s="1545" t="s">
        <v>77</v>
      </c>
      <c r="U62" s="1544" t="s">
        <v>66</v>
      </c>
      <c r="V62" s="1545" t="s">
        <v>77</v>
      </c>
      <c r="W62" s="1544" t="s">
        <v>66</v>
      </c>
      <c r="X62" s="1545" t="s">
        <v>77</v>
      </c>
      <c r="Y62" s="1544" t="s">
        <v>66</v>
      </c>
      <c r="Z62" s="1545" t="s">
        <v>77</v>
      </c>
      <c r="AA62" s="1544" t="s">
        <v>66</v>
      </c>
      <c r="AB62" s="1545" t="s">
        <v>77</v>
      </c>
      <c r="AC62" s="1546"/>
      <c r="AD62" s="1547" t="s">
        <v>66</v>
      </c>
      <c r="AE62" s="1545" t="s">
        <v>77</v>
      </c>
      <c r="AF62" s="1547" t="s">
        <v>66</v>
      </c>
      <c r="AG62" s="1545" t="s">
        <v>77</v>
      </c>
      <c r="AH62" s="1547" t="s">
        <v>66</v>
      </c>
      <c r="AI62" s="1545" t="s">
        <v>77</v>
      </c>
      <c r="AJ62" s="1547" t="s">
        <v>66</v>
      </c>
      <c r="AK62" s="1545" t="s">
        <v>77</v>
      </c>
      <c r="AL62" s="1547" t="s">
        <v>66</v>
      </c>
      <c r="AM62" s="1545" t="s">
        <v>77</v>
      </c>
      <c r="AN62" s="1547" t="s">
        <v>66</v>
      </c>
      <c r="AO62" s="1545" t="s">
        <v>77</v>
      </c>
      <c r="AP62" s="1547" t="s">
        <v>66</v>
      </c>
      <c r="AQ62" s="1545" t="s">
        <v>77</v>
      </c>
      <c r="AR62" s="1547" t="s">
        <v>66</v>
      </c>
      <c r="AS62" s="1545" t="s">
        <v>77</v>
      </c>
      <c r="AT62" s="1547" t="s">
        <v>66</v>
      </c>
      <c r="AU62" s="1545" t="s">
        <v>77</v>
      </c>
      <c r="AV62" s="1547" t="s">
        <v>66</v>
      </c>
      <c r="AW62" s="1545" t="s">
        <v>77</v>
      </c>
      <c r="AX62" s="1547" t="s">
        <v>66</v>
      </c>
      <c r="AY62" s="1545" t="s">
        <v>77</v>
      </c>
      <c r="AZ62" s="1547" t="s">
        <v>66</v>
      </c>
      <c r="BA62" s="1545" t="s">
        <v>77</v>
      </c>
      <c r="BB62" s="1547" t="s">
        <v>66</v>
      </c>
      <c r="BC62" s="1545" t="s">
        <v>77</v>
      </c>
      <c r="BD62" s="1548"/>
      <c r="BE62" s="1549" t="s">
        <v>66</v>
      </c>
      <c r="BF62" s="1545" t="s">
        <v>77</v>
      </c>
      <c r="BG62" s="1549" t="s">
        <v>66</v>
      </c>
      <c r="BH62" s="1545" t="s">
        <v>77</v>
      </c>
      <c r="BI62" s="1549" t="s">
        <v>66</v>
      </c>
      <c r="BJ62" s="1545" t="s">
        <v>77</v>
      </c>
      <c r="BK62" s="1549" t="s">
        <v>66</v>
      </c>
      <c r="BL62" s="1545" t="s">
        <v>77</v>
      </c>
      <c r="BM62" s="1549" t="s">
        <v>66</v>
      </c>
      <c r="BN62" s="1545" t="s">
        <v>77</v>
      </c>
      <c r="BO62" s="1549" t="s">
        <v>66</v>
      </c>
      <c r="BP62" s="1545" t="s">
        <v>77</v>
      </c>
      <c r="BQ62" s="1549" t="s">
        <v>66</v>
      </c>
      <c r="BR62" s="1545" t="s">
        <v>77</v>
      </c>
      <c r="BS62" s="1549" t="s">
        <v>66</v>
      </c>
      <c r="BT62" s="1545" t="s">
        <v>77</v>
      </c>
      <c r="BU62" s="1549" t="s">
        <v>66</v>
      </c>
      <c r="BV62" s="1545" t="s">
        <v>77</v>
      </c>
      <c r="BW62" s="1549" t="s">
        <v>66</v>
      </c>
      <c r="BX62" s="1545" t="s">
        <v>77</v>
      </c>
      <c r="BY62" s="1549" t="s">
        <v>66</v>
      </c>
      <c r="BZ62" s="1545" t="s">
        <v>77</v>
      </c>
      <c r="CA62" s="1549" t="s">
        <v>66</v>
      </c>
      <c r="CB62" s="1545" t="s">
        <v>77</v>
      </c>
      <c r="CC62" s="1549" t="s">
        <v>66</v>
      </c>
      <c r="CD62" s="1545" t="s">
        <v>77</v>
      </c>
      <c r="CE62" s="1550"/>
      <c r="CF62" s="1551" t="s">
        <v>66</v>
      </c>
      <c r="CG62" s="1545" t="s">
        <v>77</v>
      </c>
      <c r="CH62" s="1551" t="s">
        <v>66</v>
      </c>
      <c r="CI62" s="1545" t="s">
        <v>77</v>
      </c>
      <c r="CJ62" s="1551" t="s">
        <v>66</v>
      </c>
      <c r="CK62" s="1545" t="s">
        <v>77</v>
      </c>
      <c r="CL62" s="1551" t="s">
        <v>66</v>
      </c>
      <c r="CM62" s="1545" t="s">
        <v>77</v>
      </c>
      <c r="CN62" s="1551" t="s">
        <v>66</v>
      </c>
      <c r="CO62" s="1545" t="s">
        <v>77</v>
      </c>
      <c r="CP62" s="1551" t="s">
        <v>66</v>
      </c>
      <c r="CQ62" s="1545" t="s">
        <v>77</v>
      </c>
      <c r="CR62" s="1551" t="s">
        <v>66</v>
      </c>
      <c r="CS62" s="1545" t="s">
        <v>77</v>
      </c>
      <c r="CT62" s="1551" t="s">
        <v>66</v>
      </c>
      <c r="CU62" s="1545" t="s">
        <v>77</v>
      </c>
      <c r="CV62" s="1551" t="s">
        <v>66</v>
      </c>
      <c r="CW62" s="1545" t="s">
        <v>77</v>
      </c>
      <c r="CX62" s="1551" t="s">
        <v>66</v>
      </c>
      <c r="CY62" s="1545" t="s">
        <v>77</v>
      </c>
      <c r="CZ62" s="1551" t="s">
        <v>66</v>
      </c>
      <c r="DA62" s="1545" t="s">
        <v>77</v>
      </c>
      <c r="DB62" s="1551" t="s">
        <v>66</v>
      </c>
      <c r="DC62" s="1545" t="s">
        <v>77</v>
      </c>
      <c r="DD62" s="1551" t="s">
        <v>66</v>
      </c>
      <c r="DE62" s="1552" t="s">
        <v>77</v>
      </c>
      <c r="DF62" s="1482" t="s">
        <v>922</v>
      </c>
      <c r="DG62" s="1484"/>
      <c r="DH62" s="1484"/>
      <c r="DI62" s="1483"/>
      <c r="DJ62" s="647"/>
      <c r="DK62" s="200">
        <v>0</v>
      </c>
      <c r="DL62" s="200">
        <v>0</v>
      </c>
      <c r="DM62" s="200">
        <v>0</v>
      </c>
      <c r="DN62" s="200">
        <v>0</v>
      </c>
      <c r="DO62" s="200">
        <v>0</v>
      </c>
      <c r="DP62" s="200">
        <v>0</v>
      </c>
      <c r="DQ62" s="200">
        <v>0</v>
      </c>
      <c r="DR62" s="200">
        <v>0</v>
      </c>
      <c r="DS62" s="1460"/>
    </row>
    <row r="63" spans="1:124">
      <c r="B63" s="1553" t="s">
        <v>1249</v>
      </c>
      <c r="C63" s="1554">
        <f t="shared" ref="C63:AB63" si="4">COUNTA(C7:C61)</f>
        <v>2</v>
      </c>
      <c r="D63" s="1555">
        <f t="shared" si="4"/>
        <v>0</v>
      </c>
      <c r="E63" s="1556">
        <f t="shared" si="4"/>
        <v>3</v>
      </c>
      <c r="F63" s="1557">
        <f t="shared" si="4"/>
        <v>1</v>
      </c>
      <c r="G63" s="1556">
        <f t="shared" si="4"/>
        <v>0</v>
      </c>
      <c r="H63" s="1557">
        <f t="shared" si="4"/>
        <v>0</v>
      </c>
      <c r="I63" s="1556">
        <f t="shared" si="4"/>
        <v>0</v>
      </c>
      <c r="J63" s="1557">
        <f t="shared" si="4"/>
        <v>0</v>
      </c>
      <c r="K63" s="1556">
        <f t="shared" si="4"/>
        <v>0</v>
      </c>
      <c r="L63" s="1557">
        <f t="shared" si="4"/>
        <v>0</v>
      </c>
      <c r="M63" s="1556">
        <f t="shared" si="4"/>
        <v>0</v>
      </c>
      <c r="N63" s="1557">
        <f t="shared" si="4"/>
        <v>0</v>
      </c>
      <c r="O63" s="1556">
        <f t="shared" si="4"/>
        <v>0</v>
      </c>
      <c r="P63" s="1557">
        <f t="shared" si="4"/>
        <v>0</v>
      </c>
      <c r="Q63" s="1556">
        <f t="shared" si="4"/>
        <v>0</v>
      </c>
      <c r="R63" s="1557">
        <f t="shared" si="4"/>
        <v>0</v>
      </c>
      <c r="S63" s="1556">
        <f t="shared" si="4"/>
        <v>0</v>
      </c>
      <c r="T63" s="1557">
        <f t="shared" si="4"/>
        <v>0</v>
      </c>
      <c r="U63" s="1556">
        <f t="shared" si="4"/>
        <v>0</v>
      </c>
      <c r="V63" s="1557">
        <f t="shared" si="4"/>
        <v>0</v>
      </c>
      <c r="W63" s="1556">
        <f t="shared" si="4"/>
        <v>0</v>
      </c>
      <c r="X63" s="1557">
        <f t="shared" si="4"/>
        <v>0</v>
      </c>
      <c r="Y63" s="1556">
        <f t="shared" si="4"/>
        <v>0</v>
      </c>
      <c r="Z63" s="1557">
        <f t="shared" si="4"/>
        <v>0</v>
      </c>
      <c r="AA63" s="1556">
        <f t="shared" si="4"/>
        <v>0</v>
      </c>
      <c r="AB63" s="1557">
        <f t="shared" si="4"/>
        <v>0</v>
      </c>
      <c r="AC63" s="648"/>
      <c r="AD63" s="1558">
        <f t="shared" ref="AD63:BC63" si="5">COUNTA(AD7:AD61)</f>
        <v>0</v>
      </c>
      <c r="AE63" s="1557">
        <f t="shared" si="5"/>
        <v>0</v>
      </c>
      <c r="AF63" s="1559">
        <f t="shared" si="5"/>
        <v>0</v>
      </c>
      <c r="AG63" s="1557">
        <f t="shared" si="5"/>
        <v>0</v>
      </c>
      <c r="AH63" s="1559">
        <f t="shared" si="5"/>
        <v>0</v>
      </c>
      <c r="AI63" s="1557">
        <f t="shared" si="5"/>
        <v>0</v>
      </c>
      <c r="AJ63" s="1559">
        <f t="shared" si="5"/>
        <v>0</v>
      </c>
      <c r="AK63" s="1557">
        <f t="shared" si="5"/>
        <v>0</v>
      </c>
      <c r="AL63" s="1559">
        <f t="shared" si="5"/>
        <v>0</v>
      </c>
      <c r="AM63" s="1557">
        <f t="shared" si="5"/>
        <v>0</v>
      </c>
      <c r="AN63" s="1559">
        <f t="shared" si="5"/>
        <v>0</v>
      </c>
      <c r="AO63" s="1557">
        <f t="shared" si="5"/>
        <v>0</v>
      </c>
      <c r="AP63" s="1559">
        <f t="shared" si="5"/>
        <v>0</v>
      </c>
      <c r="AQ63" s="1557">
        <f t="shared" si="5"/>
        <v>0</v>
      </c>
      <c r="AR63" s="1559">
        <f t="shared" si="5"/>
        <v>0</v>
      </c>
      <c r="AS63" s="1557">
        <f t="shared" si="5"/>
        <v>0</v>
      </c>
      <c r="AT63" s="1559">
        <f t="shared" si="5"/>
        <v>0</v>
      </c>
      <c r="AU63" s="1557">
        <f t="shared" si="5"/>
        <v>0</v>
      </c>
      <c r="AV63" s="1559">
        <f t="shared" si="5"/>
        <v>0</v>
      </c>
      <c r="AW63" s="1557">
        <f t="shared" si="5"/>
        <v>0</v>
      </c>
      <c r="AX63" s="1559">
        <f t="shared" si="5"/>
        <v>0</v>
      </c>
      <c r="AY63" s="1557">
        <f t="shared" si="5"/>
        <v>0</v>
      </c>
      <c r="AZ63" s="1559">
        <f t="shared" si="5"/>
        <v>0</v>
      </c>
      <c r="BA63" s="1557">
        <f t="shared" si="5"/>
        <v>0</v>
      </c>
      <c r="BB63" s="1559">
        <f t="shared" si="5"/>
        <v>0</v>
      </c>
      <c r="BC63" s="1560">
        <f t="shared" si="5"/>
        <v>0</v>
      </c>
      <c r="BD63" s="649"/>
      <c r="BE63" s="1561">
        <f t="shared" ref="BE63:CD63" si="6">COUNTA(BE7:BE61)</f>
        <v>0</v>
      </c>
      <c r="BF63" s="1557">
        <f t="shared" si="6"/>
        <v>0</v>
      </c>
      <c r="BG63" s="1562">
        <f t="shared" si="6"/>
        <v>0</v>
      </c>
      <c r="BH63" s="1557">
        <f t="shared" si="6"/>
        <v>0</v>
      </c>
      <c r="BI63" s="1562">
        <f t="shared" si="6"/>
        <v>0</v>
      </c>
      <c r="BJ63" s="1557">
        <f t="shared" si="6"/>
        <v>0</v>
      </c>
      <c r="BK63" s="1562">
        <f t="shared" si="6"/>
        <v>0</v>
      </c>
      <c r="BL63" s="1557">
        <f t="shared" si="6"/>
        <v>0</v>
      </c>
      <c r="BM63" s="1562">
        <f t="shared" si="6"/>
        <v>0</v>
      </c>
      <c r="BN63" s="1557">
        <f t="shared" si="6"/>
        <v>0</v>
      </c>
      <c r="BO63" s="1562">
        <f t="shared" si="6"/>
        <v>0</v>
      </c>
      <c r="BP63" s="1557">
        <f t="shared" si="6"/>
        <v>0</v>
      </c>
      <c r="BQ63" s="1562">
        <f t="shared" si="6"/>
        <v>0</v>
      </c>
      <c r="BR63" s="1557">
        <f t="shared" si="6"/>
        <v>0</v>
      </c>
      <c r="BS63" s="1562">
        <f t="shared" si="6"/>
        <v>0</v>
      </c>
      <c r="BT63" s="1557">
        <f t="shared" si="6"/>
        <v>0</v>
      </c>
      <c r="BU63" s="1562">
        <f t="shared" si="6"/>
        <v>0</v>
      </c>
      <c r="BV63" s="1557">
        <f t="shared" si="6"/>
        <v>0</v>
      </c>
      <c r="BW63" s="1562">
        <f t="shared" si="6"/>
        <v>0</v>
      </c>
      <c r="BX63" s="1557">
        <f t="shared" si="6"/>
        <v>0</v>
      </c>
      <c r="BY63" s="1562">
        <f t="shared" si="6"/>
        <v>0</v>
      </c>
      <c r="BZ63" s="1557">
        <f t="shared" si="6"/>
        <v>0</v>
      </c>
      <c r="CA63" s="1562">
        <f t="shared" si="6"/>
        <v>0</v>
      </c>
      <c r="CB63" s="1557">
        <f t="shared" si="6"/>
        <v>0</v>
      </c>
      <c r="CC63" s="1563">
        <f t="shared" si="6"/>
        <v>0</v>
      </c>
      <c r="CD63" s="1560">
        <f t="shared" si="6"/>
        <v>0</v>
      </c>
      <c r="CE63" s="650"/>
      <c r="CF63" s="1564">
        <f t="shared" ref="CF63:DE63" si="7">COUNTA(CF7:CF61)</f>
        <v>0</v>
      </c>
      <c r="CG63" s="1557">
        <f t="shared" si="7"/>
        <v>0</v>
      </c>
      <c r="CH63" s="1564">
        <f t="shared" si="7"/>
        <v>0</v>
      </c>
      <c r="CI63" s="1557">
        <f t="shared" si="7"/>
        <v>0</v>
      </c>
      <c r="CJ63" s="1564">
        <f t="shared" si="7"/>
        <v>0</v>
      </c>
      <c r="CK63" s="1557">
        <f t="shared" si="7"/>
        <v>0</v>
      </c>
      <c r="CL63" s="1565">
        <f t="shared" si="7"/>
        <v>0</v>
      </c>
      <c r="CM63" s="1557">
        <f t="shared" si="7"/>
        <v>0</v>
      </c>
      <c r="CN63" s="1565">
        <f t="shared" si="7"/>
        <v>0</v>
      </c>
      <c r="CO63" s="1557">
        <f t="shared" si="7"/>
        <v>0</v>
      </c>
      <c r="CP63" s="1565">
        <f t="shared" si="7"/>
        <v>0</v>
      </c>
      <c r="CQ63" s="1557">
        <f t="shared" si="7"/>
        <v>0</v>
      </c>
      <c r="CR63" s="1565">
        <f t="shared" si="7"/>
        <v>0</v>
      </c>
      <c r="CS63" s="1557">
        <f t="shared" si="7"/>
        <v>0</v>
      </c>
      <c r="CT63" s="1565">
        <f t="shared" si="7"/>
        <v>0</v>
      </c>
      <c r="CU63" s="1557">
        <f t="shared" si="7"/>
        <v>0</v>
      </c>
      <c r="CV63" s="1565">
        <f t="shared" si="7"/>
        <v>0</v>
      </c>
      <c r="CW63" s="1557">
        <f t="shared" si="7"/>
        <v>0</v>
      </c>
      <c r="CX63" s="1565">
        <f t="shared" si="7"/>
        <v>0</v>
      </c>
      <c r="CY63" s="1557">
        <f t="shared" si="7"/>
        <v>0</v>
      </c>
      <c r="CZ63" s="1565">
        <f t="shared" si="7"/>
        <v>0</v>
      </c>
      <c r="DA63" s="1557">
        <f t="shared" si="7"/>
        <v>0</v>
      </c>
      <c r="DB63" s="1565">
        <f t="shared" si="7"/>
        <v>0</v>
      </c>
      <c r="DC63" s="1557">
        <f t="shared" si="7"/>
        <v>0</v>
      </c>
      <c r="DD63" s="1566">
        <f t="shared" si="7"/>
        <v>0</v>
      </c>
      <c r="DE63" s="1567">
        <f t="shared" si="7"/>
        <v>0</v>
      </c>
      <c r="DF63" s="1568" t="s">
        <v>1250</v>
      </c>
      <c r="DG63" s="1569"/>
      <c r="DH63" s="1569"/>
      <c r="DI63" s="1570"/>
      <c r="DJ63" s="647"/>
      <c r="DK63" s="200">
        <v>0</v>
      </c>
      <c r="DL63" s="200">
        <v>0</v>
      </c>
      <c r="DM63" s="200">
        <v>0</v>
      </c>
      <c r="DN63" s="200">
        <v>0</v>
      </c>
      <c r="DO63" s="200">
        <v>0</v>
      </c>
      <c r="DP63" s="200">
        <v>0</v>
      </c>
      <c r="DQ63" s="200">
        <v>0</v>
      </c>
      <c r="DR63" s="200">
        <v>0</v>
      </c>
      <c r="DS63" s="1460"/>
    </row>
    <row r="64" spans="1:124" s="240" customFormat="1" ht="15.95" customHeight="1">
      <c r="B64" s="4140" t="s">
        <v>1085</v>
      </c>
      <c r="C64" s="1869">
        <f t="shared" ref="C64:AB64" si="8">SUM(C7:C61)</f>
        <v>3</v>
      </c>
      <c r="D64" s="449">
        <f t="shared" si="8"/>
        <v>0</v>
      </c>
      <c r="E64" s="1869">
        <f t="shared" si="8"/>
        <v>2</v>
      </c>
      <c r="F64" s="449">
        <f t="shared" si="8"/>
        <v>0</v>
      </c>
      <c r="G64" s="1869">
        <f t="shared" si="8"/>
        <v>0</v>
      </c>
      <c r="H64" s="449">
        <f t="shared" si="8"/>
        <v>0</v>
      </c>
      <c r="I64" s="1869">
        <f t="shared" si="8"/>
        <v>0</v>
      </c>
      <c r="J64" s="449">
        <f t="shared" si="8"/>
        <v>0</v>
      </c>
      <c r="K64" s="1869">
        <f t="shared" si="8"/>
        <v>0</v>
      </c>
      <c r="L64" s="449">
        <f t="shared" si="8"/>
        <v>0</v>
      </c>
      <c r="M64" s="1869">
        <f t="shared" si="8"/>
        <v>0</v>
      </c>
      <c r="N64" s="449">
        <f t="shared" si="8"/>
        <v>0</v>
      </c>
      <c r="O64" s="1869">
        <f t="shared" si="8"/>
        <v>0</v>
      </c>
      <c r="P64" s="449">
        <f t="shared" si="8"/>
        <v>0</v>
      </c>
      <c r="Q64" s="1869">
        <f t="shared" si="8"/>
        <v>0</v>
      </c>
      <c r="R64" s="449">
        <f t="shared" si="8"/>
        <v>0</v>
      </c>
      <c r="S64" s="1869">
        <f t="shared" si="8"/>
        <v>0</v>
      </c>
      <c r="T64" s="449">
        <f t="shared" si="8"/>
        <v>0</v>
      </c>
      <c r="U64" s="1869">
        <f t="shared" si="8"/>
        <v>0</v>
      </c>
      <c r="V64" s="449">
        <f t="shared" si="8"/>
        <v>0</v>
      </c>
      <c r="W64" s="1869">
        <f t="shared" si="8"/>
        <v>0</v>
      </c>
      <c r="X64" s="449">
        <f t="shared" si="8"/>
        <v>0</v>
      </c>
      <c r="Y64" s="1869">
        <f t="shared" si="8"/>
        <v>0</v>
      </c>
      <c r="Z64" s="449">
        <f t="shared" si="8"/>
        <v>0</v>
      </c>
      <c r="AA64" s="1869">
        <f t="shared" si="8"/>
        <v>0</v>
      </c>
      <c r="AB64" s="449">
        <f t="shared" si="8"/>
        <v>0</v>
      </c>
      <c r="AC64" s="410"/>
      <c r="AD64" s="1868">
        <f t="shared" ref="AD64:BC64" si="9">SUM(AD7:AD61)</f>
        <v>0</v>
      </c>
      <c r="AE64" s="449">
        <f t="shared" si="9"/>
        <v>0</v>
      </c>
      <c r="AF64" s="1868">
        <f t="shared" si="9"/>
        <v>0</v>
      </c>
      <c r="AG64" s="449">
        <f t="shared" si="9"/>
        <v>0</v>
      </c>
      <c r="AH64" s="1868">
        <f t="shared" si="9"/>
        <v>0</v>
      </c>
      <c r="AI64" s="449">
        <f t="shared" si="9"/>
        <v>0</v>
      </c>
      <c r="AJ64" s="1868">
        <f t="shared" si="9"/>
        <v>0</v>
      </c>
      <c r="AK64" s="449">
        <f t="shared" si="9"/>
        <v>0</v>
      </c>
      <c r="AL64" s="1868">
        <f t="shared" si="9"/>
        <v>0</v>
      </c>
      <c r="AM64" s="449">
        <f t="shared" si="9"/>
        <v>0</v>
      </c>
      <c r="AN64" s="1868">
        <f t="shared" si="9"/>
        <v>0</v>
      </c>
      <c r="AO64" s="449">
        <f t="shared" si="9"/>
        <v>0</v>
      </c>
      <c r="AP64" s="1868">
        <f t="shared" si="9"/>
        <v>0</v>
      </c>
      <c r="AQ64" s="449">
        <f t="shared" si="9"/>
        <v>0</v>
      </c>
      <c r="AR64" s="1868">
        <f t="shared" si="9"/>
        <v>0</v>
      </c>
      <c r="AS64" s="449">
        <f t="shared" si="9"/>
        <v>0</v>
      </c>
      <c r="AT64" s="1868">
        <f t="shared" si="9"/>
        <v>0</v>
      </c>
      <c r="AU64" s="449">
        <f t="shared" si="9"/>
        <v>0</v>
      </c>
      <c r="AV64" s="1868">
        <f t="shared" si="9"/>
        <v>0</v>
      </c>
      <c r="AW64" s="449">
        <f t="shared" si="9"/>
        <v>0</v>
      </c>
      <c r="AX64" s="1868">
        <f t="shared" si="9"/>
        <v>0</v>
      </c>
      <c r="AY64" s="449">
        <f t="shared" si="9"/>
        <v>0</v>
      </c>
      <c r="AZ64" s="1868">
        <f t="shared" si="9"/>
        <v>0</v>
      </c>
      <c r="BA64" s="449">
        <f t="shared" si="9"/>
        <v>0</v>
      </c>
      <c r="BB64" s="1868">
        <f t="shared" si="9"/>
        <v>0</v>
      </c>
      <c r="BC64" s="449">
        <f t="shared" si="9"/>
        <v>0</v>
      </c>
      <c r="BD64" s="411"/>
      <c r="BE64" s="1867">
        <f t="shared" ref="BE64:CD64" si="10">SUM(BE7:BE61)</f>
        <v>0</v>
      </c>
      <c r="BF64" s="449">
        <f t="shared" si="10"/>
        <v>0</v>
      </c>
      <c r="BG64" s="1867">
        <f t="shared" si="10"/>
        <v>0</v>
      </c>
      <c r="BH64" s="449">
        <f t="shared" si="10"/>
        <v>0</v>
      </c>
      <c r="BI64" s="1867">
        <f t="shared" si="10"/>
        <v>0</v>
      </c>
      <c r="BJ64" s="449">
        <f t="shared" si="10"/>
        <v>0</v>
      </c>
      <c r="BK64" s="1867">
        <f t="shared" si="10"/>
        <v>0</v>
      </c>
      <c r="BL64" s="449">
        <f t="shared" si="10"/>
        <v>0</v>
      </c>
      <c r="BM64" s="1867">
        <f t="shared" si="10"/>
        <v>0</v>
      </c>
      <c r="BN64" s="449">
        <f t="shared" si="10"/>
        <v>0</v>
      </c>
      <c r="BO64" s="1867">
        <f t="shared" si="10"/>
        <v>0</v>
      </c>
      <c r="BP64" s="449">
        <f t="shared" si="10"/>
        <v>0</v>
      </c>
      <c r="BQ64" s="1867">
        <f t="shared" si="10"/>
        <v>0</v>
      </c>
      <c r="BR64" s="449">
        <f t="shared" si="10"/>
        <v>0</v>
      </c>
      <c r="BS64" s="1867">
        <f t="shared" si="10"/>
        <v>0</v>
      </c>
      <c r="BT64" s="449">
        <f t="shared" si="10"/>
        <v>0</v>
      </c>
      <c r="BU64" s="1867">
        <f t="shared" si="10"/>
        <v>0</v>
      </c>
      <c r="BV64" s="449">
        <f t="shared" si="10"/>
        <v>0</v>
      </c>
      <c r="BW64" s="1867">
        <f t="shared" si="10"/>
        <v>0</v>
      </c>
      <c r="BX64" s="449">
        <f t="shared" si="10"/>
        <v>0</v>
      </c>
      <c r="BY64" s="1867">
        <f t="shared" si="10"/>
        <v>0</v>
      </c>
      <c r="BZ64" s="449">
        <f t="shared" si="10"/>
        <v>0</v>
      </c>
      <c r="CA64" s="1867">
        <f t="shared" si="10"/>
        <v>0</v>
      </c>
      <c r="CB64" s="449">
        <f t="shared" si="10"/>
        <v>0</v>
      </c>
      <c r="CC64" s="1867">
        <f t="shared" si="10"/>
        <v>0</v>
      </c>
      <c r="CD64" s="449">
        <f t="shared" si="10"/>
        <v>0</v>
      </c>
      <c r="CE64" s="412" t="e">
        <f>SUM(#REF!)</f>
        <v>#REF!</v>
      </c>
      <c r="CF64" s="1866">
        <f t="shared" ref="CF64:DE64" si="11">SUM(CF7:CF61)</f>
        <v>0</v>
      </c>
      <c r="CG64" s="449">
        <f t="shared" si="11"/>
        <v>0</v>
      </c>
      <c r="CH64" s="1866">
        <f t="shared" si="11"/>
        <v>0</v>
      </c>
      <c r="CI64" s="449">
        <f t="shared" si="11"/>
        <v>0</v>
      </c>
      <c r="CJ64" s="1866">
        <f t="shared" si="11"/>
        <v>0</v>
      </c>
      <c r="CK64" s="449">
        <f t="shared" si="11"/>
        <v>0</v>
      </c>
      <c r="CL64" s="1866">
        <f t="shared" si="11"/>
        <v>0</v>
      </c>
      <c r="CM64" s="449">
        <f t="shared" si="11"/>
        <v>0</v>
      </c>
      <c r="CN64" s="1866">
        <f t="shared" si="11"/>
        <v>0</v>
      </c>
      <c r="CO64" s="449">
        <f t="shared" si="11"/>
        <v>0</v>
      </c>
      <c r="CP64" s="1866">
        <f t="shared" si="11"/>
        <v>0</v>
      </c>
      <c r="CQ64" s="449">
        <f t="shared" si="11"/>
        <v>0</v>
      </c>
      <c r="CR64" s="1866">
        <f t="shared" si="11"/>
        <v>0</v>
      </c>
      <c r="CS64" s="449">
        <f t="shared" si="11"/>
        <v>0</v>
      </c>
      <c r="CT64" s="1866">
        <f t="shared" si="11"/>
        <v>0</v>
      </c>
      <c r="CU64" s="449">
        <f t="shared" si="11"/>
        <v>0</v>
      </c>
      <c r="CV64" s="1866">
        <f t="shared" si="11"/>
        <v>0</v>
      </c>
      <c r="CW64" s="449">
        <f t="shared" si="11"/>
        <v>0</v>
      </c>
      <c r="CX64" s="1866">
        <f t="shared" si="11"/>
        <v>0</v>
      </c>
      <c r="CY64" s="449">
        <f t="shared" si="11"/>
        <v>0</v>
      </c>
      <c r="CZ64" s="1866">
        <f t="shared" si="11"/>
        <v>0</v>
      </c>
      <c r="DA64" s="449">
        <f t="shared" si="11"/>
        <v>0</v>
      </c>
      <c r="DB64" s="1866">
        <f t="shared" si="11"/>
        <v>0</v>
      </c>
      <c r="DC64" s="449">
        <f t="shared" si="11"/>
        <v>0</v>
      </c>
      <c r="DD64" s="1866">
        <f t="shared" si="11"/>
        <v>0</v>
      </c>
      <c r="DE64" s="449">
        <f t="shared" si="11"/>
        <v>0</v>
      </c>
      <c r="DF64" s="4138" t="s">
        <v>1251</v>
      </c>
      <c r="DG64" s="4139"/>
      <c r="DH64" s="4139"/>
      <c r="DI64" s="4139"/>
      <c r="DJ64" s="4139"/>
      <c r="DK64" s="4139"/>
      <c r="DL64" s="4139"/>
      <c r="DM64" s="4139"/>
      <c r="DN64" s="4139"/>
      <c r="DO64" s="4139"/>
      <c r="DP64" s="659"/>
      <c r="DQ64" s="659"/>
      <c r="DR64" s="659"/>
      <c r="DS64" s="1460"/>
    </row>
    <row r="65" spans="1:123" s="240" customFormat="1" ht="15.95" customHeight="1">
      <c r="B65" s="4141"/>
      <c r="C65" s="453">
        <f>SUM(C64:D64)</f>
        <v>3</v>
      </c>
      <c r="D65" s="454" t="str">
        <f>IF(C65&gt;0,"fois","")</f>
        <v>fois</v>
      </c>
      <c r="E65" s="453">
        <f>SUM(E64:F64)</f>
        <v>2</v>
      </c>
      <c r="F65" s="454" t="str">
        <f>IF(E65&gt;0,"fois","")</f>
        <v>fois</v>
      </c>
      <c r="G65" s="453">
        <f>SUM(G64:H64)</f>
        <v>0</v>
      </c>
      <c r="H65" s="454" t="str">
        <f>IF(G65&gt;0,"fois","")</f>
        <v/>
      </c>
      <c r="I65" s="453">
        <f>SUM(I64:J64)</f>
        <v>0</v>
      </c>
      <c r="J65" s="454" t="str">
        <f>IF(I65&gt;0,"fois","")</f>
        <v/>
      </c>
      <c r="K65" s="453">
        <f>SUM(K64:L64)</f>
        <v>0</v>
      </c>
      <c r="L65" s="454" t="str">
        <f>IF(K65&gt;0,"fois","")</f>
        <v/>
      </c>
      <c r="M65" s="453">
        <f>SUM(M64:N64)</f>
        <v>0</v>
      </c>
      <c r="N65" s="454" t="str">
        <f>IF(M65&gt;0,"fois","")</f>
        <v/>
      </c>
      <c r="O65" s="453">
        <f>SUM(O64:P64)</f>
        <v>0</v>
      </c>
      <c r="P65" s="454" t="str">
        <f>IF(O65&gt;0,"fois","")</f>
        <v/>
      </c>
      <c r="Q65" s="453">
        <f>SUM(Q64:R64)</f>
        <v>0</v>
      </c>
      <c r="R65" s="454" t="str">
        <f>IF(Q65&gt;0,"fois","")</f>
        <v/>
      </c>
      <c r="S65" s="453">
        <f>SUM(S64:T64)</f>
        <v>0</v>
      </c>
      <c r="T65" s="454" t="str">
        <f>IF(S65&gt;0,"fois","")</f>
        <v/>
      </c>
      <c r="U65" s="453">
        <f>SUM(U64:V64)</f>
        <v>0</v>
      </c>
      <c r="V65" s="454" t="str">
        <f>IF(U65&gt;0,"fois","")</f>
        <v/>
      </c>
      <c r="W65" s="453">
        <f>SUM(W64:X64)</f>
        <v>0</v>
      </c>
      <c r="X65" s="454" t="str">
        <f>IF(W65&gt;0,"fois","")</f>
        <v/>
      </c>
      <c r="Y65" s="453">
        <f>SUM(Y64:Z64)</f>
        <v>0</v>
      </c>
      <c r="Z65" s="454" t="str">
        <f>IF(Y65&gt;0,"fois","")</f>
        <v/>
      </c>
      <c r="AA65" s="453">
        <f>SUM(AA64:AB64)</f>
        <v>0</v>
      </c>
      <c r="AB65" s="454" t="str">
        <f>IF(AA65&gt;0,"fois","")</f>
        <v/>
      </c>
      <c r="AC65" s="410"/>
      <c r="AD65" s="453">
        <f>SUM(AD64:AE64)</f>
        <v>0</v>
      </c>
      <c r="AE65" s="454" t="str">
        <f>IF(AD65&gt;0,"fois","")</f>
        <v/>
      </c>
      <c r="AF65" s="453">
        <f>SUM(AF64:AG64)</f>
        <v>0</v>
      </c>
      <c r="AG65" s="454" t="str">
        <f>IF(AF65&gt;0,"fois","")</f>
        <v/>
      </c>
      <c r="AH65" s="453">
        <f>SUM(AH64:AI64)</f>
        <v>0</v>
      </c>
      <c r="AI65" s="454" t="str">
        <f>IF(AH65&gt;0,"fois","")</f>
        <v/>
      </c>
      <c r="AJ65" s="453">
        <f>SUM(AJ64:AK64)</f>
        <v>0</v>
      </c>
      <c r="AK65" s="454" t="str">
        <f>IF(AJ65&gt;0,"fois","")</f>
        <v/>
      </c>
      <c r="AL65" s="453">
        <f>SUM(AL64:AM64)</f>
        <v>0</v>
      </c>
      <c r="AM65" s="454" t="str">
        <f>IF(AL65&gt;0,"fois","")</f>
        <v/>
      </c>
      <c r="AN65" s="453">
        <f>SUM(AN64:AO64)</f>
        <v>0</v>
      </c>
      <c r="AO65" s="454" t="str">
        <f>IF(AN65&gt;0,"fois","")</f>
        <v/>
      </c>
      <c r="AP65" s="453">
        <f>SUM(AP64:AQ64)</f>
        <v>0</v>
      </c>
      <c r="AQ65" s="454" t="str">
        <f>IF(AP65&gt;0,"fois","")</f>
        <v/>
      </c>
      <c r="AR65" s="453">
        <f>SUM(AR64:AS64)</f>
        <v>0</v>
      </c>
      <c r="AS65" s="454" t="str">
        <f>IF(AR65&gt;0,"fois","")</f>
        <v/>
      </c>
      <c r="AT65" s="453">
        <f>SUM(AT64:AU64)</f>
        <v>0</v>
      </c>
      <c r="AU65" s="454" t="str">
        <f>IF(AT65&gt;0,"fois","")</f>
        <v/>
      </c>
      <c r="AV65" s="453">
        <f>SUM(AV64:AW64)</f>
        <v>0</v>
      </c>
      <c r="AW65" s="454" t="str">
        <f>IF(AV65&gt;0,"fois","")</f>
        <v/>
      </c>
      <c r="AX65" s="453">
        <f>SUM(AX64:AY64)</f>
        <v>0</v>
      </c>
      <c r="AY65" s="454" t="str">
        <f>IF(AX65&gt;0,"fois","")</f>
        <v/>
      </c>
      <c r="AZ65" s="453">
        <f>SUM(AZ64:BA64)</f>
        <v>0</v>
      </c>
      <c r="BA65" s="454" t="str">
        <f>IF(AZ65&gt;0,"fois","")</f>
        <v/>
      </c>
      <c r="BB65" s="453">
        <f>SUM(BB64:BC64)</f>
        <v>0</v>
      </c>
      <c r="BC65" s="454" t="str">
        <f>IF(BB65&gt;0,"fois","")</f>
        <v/>
      </c>
      <c r="BD65" s="411"/>
      <c r="BE65" s="453">
        <f>SUM(BE64:BF64)</f>
        <v>0</v>
      </c>
      <c r="BF65" s="454" t="str">
        <f>IF(BE65&gt;0,"fois","")</f>
        <v/>
      </c>
      <c r="BG65" s="453">
        <f>SUM(BG64:BH64)</f>
        <v>0</v>
      </c>
      <c r="BH65" s="454" t="str">
        <f>IF(BG65&gt;0,"fois","")</f>
        <v/>
      </c>
      <c r="BI65" s="453">
        <f>SUM(BI64:BJ64)</f>
        <v>0</v>
      </c>
      <c r="BJ65" s="454" t="str">
        <f>IF(BI65&gt;0,"fois","")</f>
        <v/>
      </c>
      <c r="BK65" s="453">
        <f>SUM(BK64:BL64)</f>
        <v>0</v>
      </c>
      <c r="BL65" s="454" t="str">
        <f>IF(BK65&gt;0,"fois","")</f>
        <v/>
      </c>
      <c r="BM65" s="453">
        <f>SUM(BM64:BN64)</f>
        <v>0</v>
      </c>
      <c r="BN65" s="454" t="str">
        <f>IF(BM65&gt;0,"fois","")</f>
        <v/>
      </c>
      <c r="BO65" s="453">
        <f>SUM(BO64:BP64)</f>
        <v>0</v>
      </c>
      <c r="BP65" s="454" t="str">
        <f>IF(BO65&gt;0,"fois","")</f>
        <v/>
      </c>
      <c r="BQ65" s="453">
        <f>SUM(BQ64:BR64)</f>
        <v>0</v>
      </c>
      <c r="BR65" s="454" t="str">
        <f>IF(BQ65&gt;0,"fois","")</f>
        <v/>
      </c>
      <c r="BS65" s="453">
        <f>SUM(BS64:BT64)</f>
        <v>0</v>
      </c>
      <c r="BT65" s="454" t="str">
        <f>IF(BS65&gt;0,"fois","")</f>
        <v/>
      </c>
      <c r="BU65" s="453">
        <f>SUM(BU64:BV64)</f>
        <v>0</v>
      </c>
      <c r="BV65" s="454" t="str">
        <f>IF(BU65&gt;0,"fois","")</f>
        <v/>
      </c>
      <c r="BW65" s="453">
        <f>SUM(BW64:BX64)</f>
        <v>0</v>
      </c>
      <c r="BX65" s="454" t="str">
        <f>IF(BW65&gt;0,"fois","")</f>
        <v/>
      </c>
      <c r="BY65" s="453">
        <f>SUM(BY64:BZ64)</f>
        <v>0</v>
      </c>
      <c r="BZ65" s="454" t="str">
        <f>IF(BY65&gt;0,"fois","")</f>
        <v/>
      </c>
      <c r="CA65" s="453">
        <f>SUM(CA64:CB64)</f>
        <v>0</v>
      </c>
      <c r="CB65" s="454" t="str">
        <f>IF(CA65&gt;0,"fois","")</f>
        <v/>
      </c>
      <c r="CC65" s="453">
        <f>SUM(CC64:CD64)</f>
        <v>0</v>
      </c>
      <c r="CD65" s="454" t="str">
        <f>IF(CC65&gt;0,"fois","")</f>
        <v/>
      </c>
      <c r="CE65" s="412"/>
      <c r="CF65" s="453">
        <f>SUM(CF64:CG64)</f>
        <v>0</v>
      </c>
      <c r="CG65" s="454" t="str">
        <f>IF(CF65&gt;0,"fois","")</f>
        <v/>
      </c>
      <c r="CH65" s="453">
        <f>SUM(CH64:CI64)</f>
        <v>0</v>
      </c>
      <c r="CI65" s="454" t="str">
        <f>IF(CH65&gt;0,"fois","")</f>
        <v/>
      </c>
      <c r="CJ65" s="453">
        <f>SUM(CJ64:CK64)</f>
        <v>0</v>
      </c>
      <c r="CK65" s="454" t="str">
        <f>IF(CJ65&gt;0,"fois","")</f>
        <v/>
      </c>
      <c r="CL65" s="453">
        <f>SUM(CL64:CM64)</f>
        <v>0</v>
      </c>
      <c r="CM65" s="454" t="str">
        <f>IF(CL65&gt;0,"fois","")</f>
        <v/>
      </c>
      <c r="CN65" s="453">
        <f>SUM(CN64:CO64)</f>
        <v>0</v>
      </c>
      <c r="CO65" s="454" t="str">
        <f>IF(CN65&gt;0,"fois","")</f>
        <v/>
      </c>
      <c r="CP65" s="453">
        <f>SUM(CP64:CQ64)</f>
        <v>0</v>
      </c>
      <c r="CQ65" s="454" t="str">
        <f>IF(CP65&gt;0,"fois","")</f>
        <v/>
      </c>
      <c r="CR65" s="453">
        <f>SUM(CR64:CS64)</f>
        <v>0</v>
      </c>
      <c r="CS65" s="454" t="str">
        <f>IF(CR65&gt;0,"fois","")</f>
        <v/>
      </c>
      <c r="CT65" s="453">
        <f>SUM(CT64:CU64)</f>
        <v>0</v>
      </c>
      <c r="CU65" s="454" t="str">
        <f>IF(CT65&gt;0,"fois","")</f>
        <v/>
      </c>
      <c r="CV65" s="453">
        <f>SUM(CV64:CW64)</f>
        <v>0</v>
      </c>
      <c r="CW65" s="454" t="str">
        <f>IF(CV65&gt;0,"fois","")</f>
        <v/>
      </c>
      <c r="CX65" s="453">
        <f>SUM(CX64:CY64)</f>
        <v>0</v>
      </c>
      <c r="CY65" s="454" t="str">
        <f>IF(CX65&gt;0,"fois","")</f>
        <v/>
      </c>
      <c r="CZ65" s="453">
        <f>SUM(CZ64:DA64)</f>
        <v>0</v>
      </c>
      <c r="DA65" s="454" t="str">
        <f>IF(CZ65&gt;0,"fois","")</f>
        <v/>
      </c>
      <c r="DB65" s="453">
        <f>SUM(DB64:DC64)</f>
        <v>0</v>
      </c>
      <c r="DC65" s="454" t="str">
        <f>IF(DB65&gt;0,"fois","")</f>
        <v/>
      </c>
      <c r="DD65" s="453">
        <f>SUM(DD64:DE64)</f>
        <v>0</v>
      </c>
      <c r="DE65" s="454" t="str">
        <f>IF(DD65&gt;0,"fois","")</f>
        <v/>
      </c>
      <c r="DF65" s="4138"/>
      <c r="DG65" s="4139"/>
      <c r="DH65" s="4139"/>
      <c r="DI65" s="4139"/>
      <c r="DJ65" s="4139"/>
      <c r="DK65" s="4139"/>
      <c r="DL65" s="4139"/>
      <c r="DM65" s="4139"/>
      <c r="DN65" s="4139"/>
      <c r="DO65" s="4139"/>
      <c r="DP65" s="659"/>
      <c r="DQ65" s="659"/>
      <c r="DR65" s="659"/>
      <c r="DS65" s="1460"/>
    </row>
    <row r="66" spans="1:123" ht="22.5" customHeight="1">
      <c r="B66" s="1571" t="s">
        <v>1252</v>
      </c>
      <c r="C66" s="1865"/>
      <c r="D66" s="1865"/>
      <c r="E66" s="1865"/>
      <c r="F66" s="1865"/>
      <c r="G66" s="1865"/>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c r="AL66" s="1865"/>
      <c r="AM66" s="1865"/>
      <c r="AN66" s="1865"/>
      <c r="AO66" s="1865"/>
      <c r="AP66" s="1865"/>
      <c r="AQ66" s="1865"/>
      <c r="AR66" s="1865"/>
      <c r="AS66" s="1856"/>
      <c r="AT66" s="1856"/>
      <c r="AU66" s="1856"/>
      <c r="AV66" s="1856"/>
      <c r="AW66" s="1856"/>
      <c r="AX66" s="1856"/>
      <c r="AY66" s="1856"/>
      <c r="AZ66" s="1856"/>
      <c r="BA66" s="1856"/>
      <c r="BB66" s="1856"/>
      <c r="BC66" s="1856"/>
      <c r="BD66" s="1856"/>
      <c r="BE66" s="1858"/>
      <c r="BF66" s="1858"/>
      <c r="BG66" s="1858"/>
      <c r="BH66" s="1858"/>
      <c r="BI66" s="1858"/>
      <c r="BJ66" s="1858"/>
      <c r="BK66" s="1858"/>
      <c r="BL66" s="1858"/>
      <c r="BM66" s="1858"/>
      <c r="BN66" s="1858"/>
      <c r="BO66" s="1858"/>
      <c r="BP66" s="1858"/>
      <c r="BQ66" s="1858"/>
      <c r="BR66" s="1858"/>
      <c r="BS66" s="1857"/>
      <c r="BT66" s="1857"/>
      <c r="BU66" s="1856"/>
      <c r="BV66" s="1856"/>
      <c r="BW66" s="1856"/>
      <c r="BX66" s="1856"/>
      <c r="BY66" s="1856"/>
      <c r="BZ66" s="1856"/>
      <c r="CA66" s="1864"/>
      <c r="CB66" s="1864"/>
      <c r="CC66" s="1864"/>
      <c r="CD66" s="1864"/>
      <c r="CE66" s="1864"/>
      <c r="CF66" s="1863"/>
      <c r="CG66" s="1863"/>
      <c r="CH66" s="1863"/>
      <c r="CI66" s="1863"/>
      <c r="CJ66" s="1862"/>
      <c r="CK66" s="1862"/>
      <c r="CL66" s="1862"/>
      <c r="CM66" s="1862"/>
      <c r="CN66" s="1862"/>
      <c r="CO66" s="1862"/>
      <c r="CP66" s="1862"/>
      <c r="CQ66" s="1862"/>
      <c r="CR66" s="1862"/>
      <c r="CS66" s="1862"/>
      <c r="CT66" s="1861"/>
      <c r="CU66" s="1861"/>
      <c r="CV66" s="1861"/>
      <c r="CW66" s="1861"/>
      <c r="CX66" s="1861"/>
      <c r="CY66" s="1861"/>
      <c r="CZ66" s="1861"/>
      <c r="DA66" s="1860"/>
      <c r="DB66" s="1860"/>
      <c r="DC66" s="1860"/>
      <c r="DD66" s="1860"/>
      <c r="DE66" s="1572" t="s">
        <v>1253</v>
      </c>
      <c r="DF66" s="4144">
        <f>SUM(DF7:DF61)</f>
        <v>6</v>
      </c>
      <c r="DG66" s="4144"/>
      <c r="DH66" s="1573"/>
      <c r="DI66" s="1573"/>
      <c r="DJ66" s="647"/>
      <c r="DK66" s="1574" t="s">
        <v>907</v>
      </c>
      <c r="DL66" s="1575" t="s">
        <v>920</v>
      </c>
      <c r="DM66" s="659"/>
      <c r="DN66" s="659"/>
      <c r="DO66" s="659"/>
      <c r="DP66" s="659"/>
      <c r="DQ66" s="659"/>
      <c r="DR66" s="659"/>
      <c r="DS66" s="1460"/>
    </row>
    <row r="67" spans="1:123" ht="9.9499999999999993" customHeight="1">
      <c r="B67" s="712"/>
      <c r="C67" s="713"/>
      <c r="D67" s="713"/>
      <c r="E67" s="713"/>
      <c r="F67" s="713"/>
      <c r="G67" s="1576" t="s">
        <v>916</v>
      </c>
      <c r="H67" s="713"/>
      <c r="I67" s="713"/>
      <c r="J67" s="713"/>
      <c r="K67" s="713"/>
      <c r="L67" s="713"/>
      <c r="M67" s="713"/>
      <c r="N67" s="713"/>
      <c r="O67" s="713"/>
      <c r="P67" s="713"/>
      <c r="Q67" s="714"/>
      <c r="R67" s="714"/>
      <c r="S67" s="715"/>
      <c r="T67" s="715"/>
      <c r="U67" s="715"/>
      <c r="V67" s="1576" t="s">
        <v>916</v>
      </c>
      <c r="W67" s="715"/>
      <c r="X67" s="715"/>
      <c r="Y67" s="715"/>
      <c r="Z67" s="715"/>
      <c r="AA67" s="715"/>
      <c r="AB67" s="715"/>
      <c r="AC67" s="713"/>
      <c r="AD67" s="713"/>
      <c r="AE67" s="713"/>
      <c r="AF67" s="713"/>
      <c r="AG67" s="713"/>
      <c r="AH67" s="1576" t="s">
        <v>916</v>
      </c>
      <c r="AI67" s="713"/>
      <c r="AJ67" s="713"/>
      <c r="AK67" s="713"/>
      <c r="AL67" s="713"/>
      <c r="AM67" s="713"/>
      <c r="AN67" s="713"/>
      <c r="AO67" s="713"/>
      <c r="AP67" s="713"/>
      <c r="AQ67" s="714"/>
      <c r="AR67" s="714"/>
      <c r="AS67" s="714"/>
      <c r="AT67" s="714"/>
      <c r="AU67" s="714"/>
      <c r="AV67" s="714"/>
      <c r="AW67" s="714"/>
      <c r="AX67" s="714"/>
      <c r="AY67" s="714"/>
      <c r="AZ67" s="714"/>
      <c r="BA67" s="714"/>
      <c r="BB67" s="714"/>
      <c r="BC67" s="714"/>
      <c r="BD67" s="714"/>
      <c r="BE67" s="714"/>
      <c r="BF67" s="714"/>
      <c r="BG67" s="714"/>
      <c r="BH67" s="714"/>
      <c r="BI67" s="714"/>
      <c r="BJ67" s="714"/>
      <c r="BK67" s="714"/>
      <c r="BL67" s="714"/>
      <c r="BM67" s="714"/>
      <c r="BN67" s="714"/>
      <c r="BO67" s="714"/>
      <c r="BP67" s="714"/>
      <c r="BQ67" s="714"/>
      <c r="BR67" s="714"/>
      <c r="BS67" s="714"/>
      <c r="BT67" s="714"/>
      <c r="BU67" s="714"/>
      <c r="BV67" s="714"/>
      <c r="BW67" s="714"/>
      <c r="BX67" s="714"/>
      <c r="BY67" s="714"/>
      <c r="BZ67" s="714"/>
      <c r="CA67" s="714"/>
      <c r="CB67" s="714"/>
      <c r="CC67" s="714"/>
      <c r="CD67" s="714"/>
      <c r="CE67" s="714"/>
      <c r="CF67" s="714"/>
      <c r="CG67" s="714"/>
      <c r="CH67" s="714"/>
      <c r="CI67" s="714"/>
      <c r="CJ67" s="714"/>
      <c r="CK67" s="714"/>
      <c r="CL67" s="714"/>
      <c r="CM67" s="714"/>
      <c r="CN67" s="714"/>
      <c r="CO67" s="714"/>
      <c r="CP67" s="714"/>
      <c r="CQ67" s="714"/>
      <c r="CR67" s="714"/>
      <c r="CS67" s="714"/>
      <c r="CT67" s="714"/>
      <c r="CU67" s="714"/>
      <c r="CV67" s="714"/>
      <c r="CW67" s="714"/>
      <c r="CX67" s="714"/>
      <c r="CY67" s="714"/>
      <c r="CZ67" s="714"/>
      <c r="DA67" s="714"/>
      <c r="DB67" s="715"/>
      <c r="DC67" s="715"/>
      <c r="DD67" s="716"/>
      <c r="DE67" s="716"/>
      <c r="DF67" s="716"/>
      <c r="DG67" s="716"/>
      <c r="DH67" s="716"/>
      <c r="DI67" s="716"/>
      <c r="DJ67" s="717"/>
      <c r="DK67" s="659"/>
      <c r="DL67" s="659"/>
      <c r="DM67" s="659"/>
      <c r="DN67" s="659"/>
      <c r="DO67" s="659"/>
      <c r="DP67" s="659"/>
      <c r="DQ67" s="659"/>
      <c r="DR67" s="659"/>
      <c r="DS67" s="1460"/>
    </row>
    <row r="68" spans="1:123" ht="21">
      <c r="B68" s="718"/>
      <c r="C68" s="719"/>
      <c r="D68" s="719"/>
      <c r="E68" s="716"/>
      <c r="F68" s="1577" t="s">
        <v>850</v>
      </c>
      <c r="G68" s="1578" t="s">
        <v>213</v>
      </c>
      <c r="H68" s="4142">
        <f>COUNTIF(C7:DE61,G68)</f>
        <v>2</v>
      </c>
      <c r="I68" s="4143"/>
      <c r="J68" s="716"/>
      <c r="K68" s="716"/>
      <c r="L68" s="716"/>
      <c r="N68" s="716"/>
      <c r="O68" s="716"/>
      <c r="P68" s="716"/>
      <c r="Q68" s="716"/>
      <c r="R68" s="716"/>
      <c r="S68" s="716"/>
      <c r="T68" s="716"/>
      <c r="U68" s="1579" t="s">
        <v>216</v>
      </c>
      <c r="V68" s="1580" t="s">
        <v>214</v>
      </c>
      <c r="W68" s="4142">
        <f>COUNTIF(C7:DE61,V68)</f>
        <v>1</v>
      </c>
      <c r="X68" s="4143"/>
      <c r="Y68" s="1581"/>
      <c r="Z68" s="1677"/>
      <c r="AA68" s="1582" t="s">
        <v>217</v>
      </c>
      <c r="AB68" s="1583"/>
      <c r="AC68" s="716"/>
      <c r="AD68" s="716"/>
      <c r="AE68" s="1584"/>
      <c r="AF68" s="1584"/>
      <c r="AG68" s="1584"/>
      <c r="AH68" s="1585" t="s">
        <v>215</v>
      </c>
      <c r="AI68" s="4142">
        <f>COUNTIF(C7:DE61,AH68)</f>
        <v>1</v>
      </c>
      <c r="AJ68" s="4143"/>
      <c r="AK68" s="1584"/>
      <c r="AL68" s="716"/>
      <c r="AM68" s="1583" t="s">
        <v>901</v>
      </c>
      <c r="AN68" s="716"/>
      <c r="AO68" s="716"/>
      <c r="AP68" s="716"/>
      <c r="AQ68" s="716"/>
      <c r="AR68" s="716"/>
      <c r="AS68" s="716"/>
      <c r="AT68" s="716"/>
      <c r="AU68" s="716"/>
      <c r="AV68" s="716"/>
      <c r="AW68" s="716"/>
      <c r="AX68" s="716"/>
      <c r="AY68" s="716"/>
      <c r="AZ68" s="716"/>
      <c r="BA68" s="716"/>
      <c r="BB68" s="716"/>
      <c r="BC68" s="716"/>
      <c r="BD68" s="716"/>
      <c r="BE68" s="716"/>
      <c r="BF68" s="716"/>
      <c r="BG68" s="716"/>
      <c r="BH68" s="716"/>
      <c r="BI68" s="716"/>
      <c r="BJ68" s="716"/>
      <c r="BK68" s="716"/>
      <c r="BL68" s="716"/>
      <c r="BM68" s="716"/>
      <c r="BN68" s="716"/>
      <c r="BO68" s="716"/>
      <c r="BP68" s="716"/>
      <c r="BQ68" s="716"/>
      <c r="BR68" s="716"/>
      <c r="BS68" s="716"/>
      <c r="BT68" s="716"/>
      <c r="BU68" s="716"/>
      <c r="BV68" s="716"/>
      <c r="BW68" s="716"/>
      <c r="BX68" s="716"/>
      <c r="BY68" s="716"/>
      <c r="BZ68" s="716"/>
      <c r="CA68" s="716"/>
      <c r="CB68" s="716"/>
      <c r="CC68" s="1586"/>
      <c r="CD68" s="1586"/>
      <c r="CE68" s="1586"/>
      <c r="CF68" s="1587"/>
      <c r="CG68" s="1587"/>
      <c r="CH68" s="1587"/>
      <c r="CI68" s="1587"/>
      <c r="CJ68" s="1587"/>
      <c r="CK68" s="1588"/>
      <c r="CL68" s="1589"/>
      <c r="CM68" s="1589"/>
      <c r="CN68" s="1589"/>
      <c r="CO68" s="1589"/>
      <c r="CP68" s="1589"/>
      <c r="CQ68" s="1589"/>
      <c r="CR68" s="1589"/>
      <c r="CS68" s="1589"/>
      <c r="CT68" s="1589"/>
      <c r="CU68" s="1589"/>
      <c r="CV68" s="1589"/>
      <c r="CW68" s="1589"/>
      <c r="CX68" s="1589"/>
      <c r="CY68" s="1589"/>
      <c r="CZ68" s="1589"/>
      <c r="DA68" s="1589"/>
      <c r="DB68" s="1589"/>
      <c r="DC68" s="1589"/>
      <c r="DD68" s="1589"/>
      <c r="DE68" s="1589"/>
      <c r="DF68" s="1589"/>
      <c r="DG68" s="1589" t="s">
        <v>1254</v>
      </c>
      <c r="DH68" s="4075">
        <f>SUM(DH7:DH61)</f>
        <v>5</v>
      </c>
      <c r="DI68" s="4075"/>
      <c r="DJ68" s="717"/>
      <c r="DK68" s="1590" t="s">
        <v>908</v>
      </c>
      <c r="DL68" s="1575" t="s">
        <v>921</v>
      </c>
      <c r="DM68" s="659"/>
      <c r="DN68" s="659"/>
      <c r="DO68" s="659"/>
      <c r="DP68" s="659"/>
      <c r="DQ68" s="659"/>
      <c r="DR68" s="659"/>
      <c r="DS68" s="1460"/>
    </row>
    <row r="69" spans="1:123" ht="9.9499999999999993" customHeight="1">
      <c r="B69" s="722" t="s">
        <v>868</v>
      </c>
      <c r="C69" s="719"/>
      <c r="D69" s="719"/>
      <c r="E69" s="716"/>
      <c r="F69" s="716"/>
      <c r="G69" s="716"/>
      <c r="H69" s="716"/>
      <c r="I69" s="716"/>
      <c r="J69" s="716"/>
      <c r="K69" s="716"/>
      <c r="L69" s="716"/>
      <c r="M69" s="716"/>
      <c r="N69" s="716"/>
      <c r="O69" s="716"/>
      <c r="P69" s="716"/>
      <c r="Q69" s="716"/>
      <c r="R69" s="716"/>
      <c r="S69" s="716"/>
      <c r="T69" s="716"/>
      <c r="U69" s="716"/>
      <c r="V69" s="716"/>
      <c r="W69" s="716"/>
      <c r="X69" s="716"/>
      <c r="Z69" s="1677"/>
      <c r="AA69" s="716"/>
      <c r="AB69" s="716"/>
      <c r="AC69" s="716"/>
      <c r="AD69" s="716"/>
      <c r="AE69" s="1584"/>
      <c r="AF69" s="1584"/>
      <c r="AG69" s="1584"/>
      <c r="AH69" s="1584"/>
      <c r="AI69" s="1584"/>
      <c r="AJ69" s="1584"/>
      <c r="AK69" s="1584"/>
      <c r="AL69" s="716"/>
      <c r="AM69" s="716"/>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6"/>
      <c r="BJ69" s="716"/>
      <c r="BK69" s="716"/>
      <c r="BL69" s="716"/>
      <c r="BM69" s="716"/>
      <c r="BN69" s="716"/>
      <c r="BO69" s="716"/>
      <c r="BP69" s="716"/>
      <c r="BQ69" s="716"/>
      <c r="BR69" s="716"/>
      <c r="BS69" s="716"/>
      <c r="BT69" s="716"/>
      <c r="BU69" s="716"/>
      <c r="BV69" s="716"/>
      <c r="BW69" s="716"/>
      <c r="BX69" s="716"/>
      <c r="BY69" s="716"/>
      <c r="BZ69" s="716"/>
      <c r="CA69" s="716"/>
      <c r="CB69" s="716"/>
      <c r="CC69" s="716"/>
      <c r="CD69" s="716"/>
      <c r="CE69" s="716"/>
      <c r="CF69" s="716"/>
      <c r="CG69" s="716"/>
      <c r="CH69" s="716"/>
      <c r="CI69" s="716"/>
      <c r="CJ69" s="716"/>
      <c r="CK69" s="716"/>
      <c r="CL69" s="716"/>
      <c r="CM69" s="716"/>
      <c r="CN69" s="716"/>
      <c r="CO69" s="716"/>
      <c r="CP69" s="716"/>
      <c r="CQ69" s="716"/>
      <c r="CR69" s="716"/>
      <c r="CS69" s="716"/>
      <c r="CT69" s="716"/>
      <c r="CU69" s="716"/>
      <c r="CV69" s="716"/>
      <c r="CW69" s="716"/>
      <c r="CX69" s="716"/>
      <c r="CY69" s="716"/>
      <c r="CZ69" s="716"/>
      <c r="DA69" s="716"/>
      <c r="DB69" s="716"/>
      <c r="DC69" s="716"/>
      <c r="DD69" s="716"/>
      <c r="DE69" s="716"/>
      <c r="DF69" s="716"/>
      <c r="DG69" s="716"/>
      <c r="DH69" s="716"/>
      <c r="DI69" s="716"/>
      <c r="DJ69" s="717"/>
      <c r="DK69" s="659">
        <v>0</v>
      </c>
      <c r="DL69" s="659">
        <v>0</v>
      </c>
      <c r="DM69" s="659">
        <v>0</v>
      </c>
      <c r="DN69" s="659">
        <v>0</v>
      </c>
      <c r="DO69" s="659">
        <v>0</v>
      </c>
      <c r="DP69" s="659"/>
      <c r="DQ69" s="659"/>
      <c r="DR69" s="659"/>
      <c r="DS69" s="1460"/>
    </row>
    <row r="70" spans="1:123" ht="18" customHeight="1">
      <c r="B70" s="725" t="s">
        <v>869</v>
      </c>
      <c r="C70" s="719"/>
      <c r="D70" s="719"/>
      <c r="E70" s="716"/>
      <c r="F70" s="716"/>
      <c r="G70" s="716"/>
      <c r="H70" s="716"/>
      <c r="I70" s="716"/>
      <c r="J70" s="716"/>
      <c r="K70" s="716"/>
      <c r="L70" s="716"/>
      <c r="M70" s="716"/>
      <c r="N70" s="716"/>
      <c r="O70" s="716"/>
      <c r="P70" s="716"/>
      <c r="Q70" s="716"/>
      <c r="R70" s="716"/>
      <c r="S70" s="716"/>
      <c r="T70" s="716"/>
      <c r="U70" s="716"/>
      <c r="V70" s="716"/>
      <c r="W70" s="716"/>
      <c r="X70" s="716"/>
      <c r="Y70" s="1581"/>
      <c r="Z70" s="1677"/>
      <c r="AA70" s="716"/>
      <c r="AB70" s="716"/>
      <c r="AC70" s="716"/>
      <c r="AD70" s="716"/>
      <c r="AE70" s="1584"/>
      <c r="AF70" s="1584"/>
      <c r="AG70" s="1584"/>
      <c r="AH70" s="1584"/>
      <c r="AI70" s="1584"/>
      <c r="AJ70" s="1584"/>
      <c r="AK70" s="1584"/>
      <c r="AL70" s="716"/>
      <c r="AM70" s="1583"/>
      <c r="AN70" s="716"/>
      <c r="AO70" s="716"/>
      <c r="AP70" s="716"/>
      <c r="AQ70" s="716"/>
      <c r="AR70" s="716"/>
      <c r="AS70" s="716"/>
      <c r="AT70" s="716"/>
      <c r="AU70" s="716"/>
      <c r="AV70" s="716"/>
      <c r="AW70" s="716"/>
      <c r="AX70" s="716"/>
      <c r="AY70" s="716"/>
      <c r="AZ70" s="716"/>
      <c r="BA70" s="716"/>
      <c r="BB70" s="716"/>
      <c r="BC70" s="716"/>
      <c r="BD70" s="716"/>
      <c r="BE70" s="716"/>
      <c r="BF70" s="716"/>
      <c r="BG70" s="716"/>
      <c r="BH70" s="716"/>
      <c r="BI70" s="716"/>
      <c r="BJ70" s="716"/>
      <c r="BK70" s="716"/>
      <c r="BL70" s="716"/>
      <c r="BM70" s="716"/>
      <c r="BN70" s="716"/>
      <c r="BO70" s="716"/>
      <c r="BP70" s="716"/>
      <c r="BQ70" s="716"/>
      <c r="BR70" s="716"/>
      <c r="BS70" s="716"/>
      <c r="BT70" s="716"/>
      <c r="BU70" s="716"/>
      <c r="BV70" s="716"/>
      <c r="BW70" s="716"/>
      <c r="BX70" s="716"/>
      <c r="BY70" s="716"/>
      <c r="BZ70" s="716"/>
      <c r="CA70" s="716"/>
      <c r="CB70" s="716"/>
      <c r="CC70" s="716"/>
      <c r="CD70" s="716"/>
      <c r="CE70" s="716"/>
      <c r="CF70" s="716"/>
      <c r="CG70" s="716"/>
      <c r="CH70" s="716"/>
      <c r="CI70" s="716"/>
      <c r="CJ70" s="716"/>
      <c r="CK70" s="716"/>
      <c r="CL70" s="716"/>
      <c r="CM70" s="716"/>
      <c r="CN70" s="716"/>
      <c r="CO70" s="716"/>
      <c r="CP70" s="716"/>
      <c r="CQ70" s="716"/>
      <c r="CR70" s="716"/>
      <c r="CS70" s="716"/>
      <c r="CT70" s="716"/>
      <c r="CU70" s="716"/>
      <c r="CV70" s="716"/>
      <c r="CW70" s="716"/>
      <c r="CX70" s="716"/>
      <c r="CY70" s="716"/>
      <c r="CZ70" s="716"/>
      <c r="DA70" s="716"/>
      <c r="DB70" s="716"/>
      <c r="DC70" s="716"/>
      <c r="DD70" s="716"/>
      <c r="DE70" s="716"/>
      <c r="DF70" s="716"/>
      <c r="DG70" s="716"/>
      <c r="DH70" s="716"/>
      <c r="DI70" s="716"/>
      <c r="DJ70" s="717"/>
      <c r="DK70" s="659">
        <v>0</v>
      </c>
      <c r="DL70" s="659">
        <v>0</v>
      </c>
      <c r="DM70" s="659">
        <v>0</v>
      </c>
      <c r="DN70" s="659">
        <v>0</v>
      </c>
      <c r="DO70" s="659">
        <v>0</v>
      </c>
      <c r="DP70" s="659"/>
      <c r="DQ70" s="659"/>
      <c r="DR70" s="659"/>
      <c r="DS70" s="1460"/>
    </row>
    <row r="71" spans="1:123" ht="9.9499999999999993" customHeight="1">
      <c r="B71" s="726" t="s">
        <v>900</v>
      </c>
      <c r="C71" s="719"/>
      <c r="D71" s="719"/>
      <c r="E71" s="716"/>
      <c r="F71" s="716"/>
      <c r="G71" s="716"/>
      <c r="H71" s="716"/>
      <c r="I71" s="716"/>
      <c r="J71" s="716"/>
      <c r="K71" s="716"/>
      <c r="L71" s="716"/>
      <c r="M71" s="716"/>
      <c r="N71" s="716"/>
      <c r="O71" s="716"/>
      <c r="P71" s="716"/>
      <c r="Q71" s="716"/>
      <c r="R71" s="716"/>
      <c r="S71" s="716"/>
      <c r="T71" s="716"/>
      <c r="U71" s="716"/>
      <c r="V71" s="716"/>
      <c r="W71" s="716"/>
      <c r="X71" s="716"/>
      <c r="Y71" s="1677"/>
      <c r="Z71" s="1677"/>
      <c r="AA71" s="716"/>
      <c r="AB71" s="716"/>
      <c r="AC71" s="716"/>
      <c r="AD71" s="716"/>
      <c r="AE71" s="716"/>
      <c r="AF71" s="716"/>
      <c r="AG71" s="716"/>
      <c r="AH71" s="716"/>
      <c r="AI71" s="716"/>
      <c r="AJ71" s="716"/>
      <c r="AK71" s="716"/>
      <c r="AL71" s="716"/>
      <c r="AM71" s="716"/>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6"/>
      <c r="BJ71" s="716"/>
      <c r="BK71" s="716"/>
      <c r="BL71" s="716"/>
      <c r="BM71" s="716"/>
      <c r="BN71" s="716"/>
      <c r="BO71" s="716"/>
      <c r="BP71" s="716"/>
      <c r="BQ71" s="716"/>
      <c r="BR71" s="716"/>
      <c r="BS71" s="716"/>
      <c r="BT71" s="716"/>
      <c r="BU71" s="716"/>
      <c r="BV71" s="716"/>
      <c r="BW71" s="716"/>
      <c r="BX71" s="716"/>
      <c r="BY71" s="716"/>
      <c r="BZ71" s="716"/>
      <c r="CA71" s="716"/>
      <c r="CB71" s="716"/>
      <c r="CC71" s="716"/>
      <c r="CD71" s="716"/>
      <c r="CE71" s="716"/>
      <c r="CF71" s="716"/>
      <c r="CG71" s="716"/>
      <c r="CH71" s="716"/>
      <c r="CI71" s="716"/>
      <c r="CJ71" s="716"/>
      <c r="CK71" s="716"/>
      <c r="CL71" s="716"/>
      <c r="CM71" s="716"/>
      <c r="CN71" s="716"/>
      <c r="CO71" s="716"/>
      <c r="CP71" s="716"/>
      <c r="CQ71" s="716"/>
      <c r="CR71" s="716"/>
      <c r="CS71" s="716"/>
      <c r="CT71" s="716"/>
      <c r="CU71" s="716"/>
      <c r="CV71" s="716"/>
      <c r="CW71" s="716"/>
      <c r="CX71" s="716"/>
      <c r="CY71" s="716"/>
      <c r="CZ71" s="716"/>
      <c r="DA71" s="716"/>
      <c r="DB71" s="716"/>
      <c r="DC71" s="716"/>
      <c r="DD71" s="716"/>
      <c r="DE71" s="716"/>
      <c r="DF71" s="716"/>
      <c r="DG71" s="716"/>
      <c r="DH71" s="716"/>
      <c r="DI71" s="716"/>
      <c r="DJ71" s="717"/>
      <c r="DK71" s="659">
        <v>0</v>
      </c>
      <c r="DL71" s="659">
        <v>0</v>
      </c>
      <c r="DM71" s="659">
        <v>0</v>
      </c>
      <c r="DN71" s="659">
        <v>0</v>
      </c>
      <c r="DO71" s="659">
        <v>0</v>
      </c>
      <c r="DP71" s="659">
        <v>0</v>
      </c>
      <c r="DQ71" s="659">
        <v>0</v>
      </c>
      <c r="DR71" s="659">
        <v>0</v>
      </c>
      <c r="DS71" s="1460"/>
    </row>
    <row r="72" spans="1:123" ht="9.9499999999999993" customHeight="1">
      <c r="B72" s="718"/>
      <c r="C72" s="719"/>
      <c r="D72" s="719"/>
      <c r="E72" s="716"/>
      <c r="F72" s="716"/>
      <c r="G72" s="716"/>
      <c r="H72" s="716"/>
      <c r="I72" s="716"/>
      <c r="J72" s="716"/>
      <c r="K72" s="716"/>
      <c r="L72" s="716"/>
      <c r="M72" s="716"/>
      <c r="N72" s="716"/>
      <c r="O72" s="716"/>
      <c r="P72" s="716"/>
      <c r="Q72" s="716"/>
      <c r="R72" s="716"/>
      <c r="S72" s="716"/>
      <c r="T72" s="716"/>
      <c r="U72" s="716"/>
      <c r="V72" s="716"/>
      <c r="W72" s="716"/>
      <c r="X72" s="716"/>
      <c r="Y72" s="1677"/>
      <c r="Z72" s="1677"/>
      <c r="AA72" s="716"/>
      <c r="AB72" s="716"/>
      <c r="AC72" s="716"/>
      <c r="AD72" s="716"/>
      <c r="AE72" s="716"/>
      <c r="AF72" s="716"/>
      <c r="AG72" s="716"/>
      <c r="AH72" s="716"/>
      <c r="AI72" s="716"/>
      <c r="AJ72" s="716"/>
      <c r="AK72" s="716"/>
      <c r="AL72" s="716"/>
      <c r="AM72" s="716"/>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6"/>
      <c r="BJ72" s="716"/>
      <c r="BK72" s="716"/>
      <c r="BL72" s="716"/>
      <c r="BM72" s="716"/>
      <c r="BN72" s="716"/>
      <c r="BO72" s="716"/>
      <c r="BP72" s="716"/>
      <c r="BQ72" s="716"/>
      <c r="BR72" s="716"/>
      <c r="BS72" s="716"/>
      <c r="BT72" s="716"/>
      <c r="BU72" s="716"/>
      <c r="BV72" s="716"/>
      <c r="BW72" s="716"/>
      <c r="BX72" s="716"/>
      <c r="BY72" s="716"/>
      <c r="BZ72" s="716"/>
      <c r="CA72" s="716"/>
      <c r="CB72" s="716"/>
      <c r="CC72" s="716"/>
      <c r="CD72" s="716"/>
      <c r="CE72" s="716"/>
      <c r="CF72" s="716"/>
      <c r="CG72" s="716"/>
      <c r="CH72" s="716"/>
      <c r="CI72" s="716"/>
      <c r="CJ72" s="716"/>
      <c r="CK72" s="716"/>
      <c r="CL72" s="716"/>
      <c r="CM72" s="716"/>
      <c r="CN72" s="716"/>
      <c r="CO72" s="716"/>
      <c r="CP72" s="716"/>
      <c r="CQ72" s="716"/>
      <c r="CR72" s="716"/>
      <c r="CS72" s="716"/>
      <c r="CT72" s="716"/>
      <c r="CU72" s="716"/>
      <c r="CV72" s="716"/>
      <c r="CW72" s="716"/>
      <c r="CX72" s="716"/>
      <c r="CY72" s="716"/>
      <c r="CZ72" s="716"/>
      <c r="DA72" s="716"/>
      <c r="DB72" s="716"/>
      <c r="DC72" s="716"/>
      <c r="DD72" s="716"/>
      <c r="DE72" s="716"/>
      <c r="DF72" s="716"/>
      <c r="DG72" s="716"/>
      <c r="DH72" s="716"/>
      <c r="DI72" s="716"/>
      <c r="DJ72" s="717"/>
      <c r="DK72" s="659">
        <v>0</v>
      </c>
      <c r="DL72" s="659">
        <v>0</v>
      </c>
      <c r="DM72" s="659"/>
      <c r="DN72" s="659"/>
      <c r="DO72" s="659"/>
      <c r="DP72" s="659"/>
      <c r="DQ72" s="659"/>
      <c r="DR72" s="659"/>
      <c r="DS72" s="1460"/>
    </row>
    <row r="73" spans="1:123" ht="22.5" customHeight="1">
      <c r="B73" s="1591" t="s">
        <v>881</v>
      </c>
      <c r="C73" s="4089" t="s">
        <v>882</v>
      </c>
      <c r="D73" s="4089"/>
      <c r="E73" s="4089"/>
      <c r="F73" s="4089"/>
      <c r="G73" s="4089"/>
      <c r="H73" s="4089"/>
      <c r="I73" s="4089"/>
      <c r="J73" s="4089"/>
      <c r="K73" s="4089"/>
      <c r="L73" s="4089"/>
      <c r="M73" s="4089"/>
      <c r="N73" s="4089"/>
      <c r="O73" s="4089"/>
      <c r="P73" s="4089"/>
      <c r="Q73" s="4089"/>
      <c r="R73" s="4089"/>
      <c r="S73" s="4091"/>
      <c r="T73" s="4090" t="s">
        <v>883</v>
      </c>
      <c r="U73" s="4089"/>
      <c r="V73" s="4089"/>
      <c r="W73" s="4089"/>
      <c r="X73" s="4089"/>
      <c r="Y73" s="4089"/>
      <c r="Z73" s="4089"/>
      <c r="AA73" s="4089"/>
      <c r="AB73" s="4089"/>
      <c r="AC73" s="4089"/>
      <c r="AD73" s="4089"/>
      <c r="AE73" s="4089"/>
      <c r="AF73" s="4089"/>
      <c r="AG73" s="4089"/>
      <c r="AH73" s="4091"/>
      <c r="AI73" s="4090" t="s">
        <v>884</v>
      </c>
      <c r="AJ73" s="4089"/>
      <c r="AK73" s="4089"/>
      <c r="AL73" s="4089"/>
      <c r="AM73" s="4089"/>
      <c r="AN73" s="4089"/>
      <c r="AO73" s="4089"/>
      <c r="AP73" s="4089"/>
      <c r="AQ73" s="4089"/>
      <c r="AR73" s="4089"/>
      <c r="AS73" s="4089"/>
      <c r="AT73" s="4089"/>
      <c r="AU73" s="4089"/>
      <c r="AV73" s="4091"/>
      <c r="AW73" s="1859"/>
      <c r="AX73" s="1856"/>
      <c r="AY73" s="1856"/>
      <c r="AZ73" s="1856"/>
      <c r="BA73" s="1856"/>
      <c r="BB73" s="1856"/>
      <c r="BC73" s="1856"/>
      <c r="BD73" s="1856"/>
      <c r="BE73" s="1858"/>
      <c r="BF73" s="1858"/>
      <c r="BG73" s="1858"/>
      <c r="BH73" s="1858"/>
      <c r="BI73" s="1858"/>
      <c r="BJ73" s="1858"/>
      <c r="BK73" s="1858"/>
      <c r="BL73" s="1858"/>
      <c r="BM73" s="1858"/>
      <c r="BN73" s="1858"/>
      <c r="BO73" s="1858"/>
      <c r="BP73" s="1858"/>
      <c r="BQ73" s="1858"/>
      <c r="BR73" s="1858"/>
      <c r="BS73" s="1857"/>
      <c r="BT73" s="1857"/>
      <c r="BU73" s="1856"/>
      <c r="BV73" s="1856"/>
      <c r="BW73" s="1856"/>
      <c r="BX73" s="1856"/>
      <c r="BY73" s="1856"/>
      <c r="BZ73" s="1856"/>
      <c r="CA73" s="1856"/>
      <c r="CB73" s="1856"/>
      <c r="CC73" s="1856"/>
      <c r="CD73" s="1856"/>
      <c r="CE73" s="1856"/>
      <c r="CF73" s="1856"/>
      <c r="CG73" s="1856"/>
      <c r="CH73" s="1856"/>
      <c r="CI73" s="1856"/>
      <c r="CJ73" s="1856"/>
      <c r="CK73" s="1856"/>
      <c r="CL73" s="1856"/>
      <c r="CM73" s="1856"/>
      <c r="CN73" s="1856"/>
      <c r="CO73" s="1856"/>
      <c r="CP73" s="1856"/>
      <c r="CQ73" s="1856"/>
      <c r="CR73" s="1856"/>
      <c r="CS73" s="1856"/>
      <c r="CT73" s="1856"/>
      <c r="CU73" s="1856"/>
      <c r="CV73" s="1856"/>
      <c r="CW73" s="1856"/>
      <c r="CX73" s="1856"/>
      <c r="CY73" s="1856"/>
      <c r="CZ73" s="1856"/>
      <c r="DA73" s="1856"/>
      <c r="DB73" s="1856"/>
      <c r="DC73" s="1856"/>
      <c r="DD73" s="1856"/>
      <c r="DE73" s="1856"/>
      <c r="DF73" s="1856"/>
      <c r="DG73" s="1856"/>
      <c r="DH73" s="1592"/>
      <c r="DI73" s="1592"/>
      <c r="DJ73" s="647"/>
      <c r="DK73" s="659">
        <v>0</v>
      </c>
      <c r="DL73" s="659">
        <v>0</v>
      </c>
      <c r="DM73" s="659"/>
      <c r="DN73" s="659"/>
      <c r="DO73" s="659"/>
      <c r="DP73" s="659"/>
      <c r="DQ73" s="659"/>
      <c r="DR73" s="659"/>
      <c r="DS73" s="1460"/>
    </row>
    <row r="74" spans="1:123" ht="21" customHeight="1" thickBot="1">
      <c r="B74" s="1737" t="s">
        <v>4</v>
      </c>
      <c r="C74" s="1690"/>
      <c r="D74" s="1690"/>
      <c r="E74" s="1690"/>
      <c r="F74" s="1690"/>
      <c r="G74" s="1690"/>
      <c r="H74" s="1690"/>
      <c r="I74" s="1690"/>
      <c r="J74" s="1690"/>
      <c r="K74" s="1690"/>
      <c r="L74" s="1690"/>
      <c r="M74" s="1690"/>
      <c r="N74" s="1690"/>
      <c r="O74" s="1690"/>
      <c r="P74" s="1690"/>
      <c r="Q74" s="1690"/>
      <c r="R74" s="1690"/>
      <c r="S74" s="1690"/>
      <c r="T74" s="1690"/>
      <c r="U74" s="1690"/>
      <c r="V74" s="1690"/>
      <c r="W74" s="1690"/>
      <c r="X74" s="1690"/>
      <c r="Y74" s="1690"/>
      <c r="Z74" s="1690"/>
      <c r="AA74" s="1690"/>
      <c r="AB74" s="1690"/>
      <c r="AC74" s="1690"/>
      <c r="AD74" s="1690"/>
      <c r="AE74" s="1690"/>
      <c r="AF74" s="1690"/>
      <c r="AG74" s="1690"/>
      <c r="AH74" s="1690"/>
      <c r="AI74" s="1690"/>
      <c r="AJ74" s="1690"/>
      <c r="AK74" s="1690"/>
      <c r="AL74" s="1690"/>
      <c r="AM74" s="1690"/>
      <c r="AN74" s="1690"/>
      <c r="AO74" s="1690"/>
      <c r="AP74" s="1690"/>
      <c r="AQ74" s="1690"/>
      <c r="AR74" s="1690"/>
      <c r="AS74" s="1690"/>
      <c r="AT74" s="1690"/>
      <c r="AU74" s="1690"/>
      <c r="AV74" s="1690"/>
      <c r="AW74" s="1690"/>
      <c r="AX74" s="1690"/>
      <c r="AY74" s="1690"/>
      <c r="AZ74" s="1690"/>
      <c r="BA74" s="1690"/>
      <c r="BB74" s="1690"/>
      <c r="BC74" s="1690"/>
      <c r="BD74" s="1690"/>
      <c r="BE74" s="1690"/>
      <c r="BF74" s="1690"/>
      <c r="BG74" s="1690"/>
      <c r="BH74" s="1690"/>
      <c r="BI74" s="1690"/>
      <c r="BJ74" s="1690"/>
      <c r="BK74" s="1690"/>
      <c r="BL74" s="1690"/>
      <c r="BM74" s="1690"/>
      <c r="BN74" s="1690"/>
      <c r="BO74" s="1690"/>
      <c r="BP74" s="1690"/>
      <c r="BQ74" s="1690"/>
      <c r="BR74" s="1690"/>
      <c r="BS74" s="1690"/>
      <c r="BT74" s="1690"/>
      <c r="BU74" s="1690"/>
      <c r="BV74" s="1690"/>
      <c r="BW74" s="1690"/>
      <c r="BX74" s="1690"/>
      <c r="BY74" s="1690"/>
      <c r="BZ74" s="1690"/>
      <c r="CA74" s="1690"/>
      <c r="CB74" s="1690"/>
      <c r="CC74" s="1690"/>
      <c r="CD74" s="1690"/>
      <c r="CE74" s="1690"/>
      <c r="CF74" s="1690"/>
      <c r="CG74" s="1690"/>
      <c r="CH74" s="1690"/>
      <c r="CI74" s="1690"/>
      <c r="CJ74" s="1690"/>
      <c r="CK74" s="1690"/>
      <c r="CL74" s="1690"/>
      <c r="CM74" s="1690"/>
      <c r="CN74" s="1690"/>
      <c r="CO74" s="1690"/>
      <c r="CP74" s="1690"/>
      <c r="CQ74" s="1690"/>
      <c r="CR74" s="1690"/>
      <c r="CS74" s="1690"/>
      <c r="CT74" s="1690"/>
      <c r="CU74" s="1690"/>
      <c r="CV74" s="1690"/>
      <c r="CW74" s="1690"/>
      <c r="CX74" s="1690"/>
      <c r="CY74" s="1690"/>
      <c r="CZ74" s="1690"/>
      <c r="DA74" s="1690"/>
      <c r="DB74" s="1690"/>
      <c r="DC74" s="1690"/>
      <c r="DD74" s="1690"/>
      <c r="DE74" s="1690"/>
      <c r="DF74" s="1690"/>
      <c r="DG74" s="1690"/>
      <c r="DH74" s="1690"/>
      <c r="DI74" s="1690"/>
      <c r="DJ74" s="1736"/>
      <c r="DK74" s="659">
        <v>0</v>
      </c>
      <c r="DL74" s="659">
        <v>0</v>
      </c>
      <c r="DM74" s="659">
        <v>0</v>
      </c>
      <c r="DN74" s="659">
        <v>0</v>
      </c>
      <c r="DO74" s="659">
        <v>0</v>
      </c>
      <c r="DP74" s="659">
        <v>0</v>
      </c>
      <c r="DQ74" s="659">
        <v>0</v>
      </c>
      <c r="DR74" s="659">
        <v>0</v>
      </c>
      <c r="DS74" s="1460"/>
    </row>
    <row r="75" spans="1:123" ht="21" customHeight="1">
      <c r="A75" s="659">
        <v>0</v>
      </c>
      <c r="B75" s="659">
        <v>0</v>
      </c>
      <c r="C75" s="659">
        <v>0</v>
      </c>
      <c r="D75" s="659">
        <v>0</v>
      </c>
      <c r="E75" s="659">
        <v>0</v>
      </c>
      <c r="F75" s="659">
        <v>0</v>
      </c>
      <c r="G75" s="659">
        <v>0</v>
      </c>
      <c r="H75" s="659">
        <v>0</v>
      </c>
      <c r="I75" s="659">
        <v>0</v>
      </c>
      <c r="J75" s="659">
        <v>0</v>
      </c>
      <c r="K75" s="659">
        <v>0</v>
      </c>
      <c r="L75" s="659">
        <v>0</v>
      </c>
      <c r="M75" s="659">
        <v>0</v>
      </c>
      <c r="N75" s="659">
        <v>0</v>
      </c>
      <c r="O75" s="659">
        <v>0</v>
      </c>
      <c r="P75" s="659">
        <v>0</v>
      </c>
      <c r="Q75" s="659">
        <v>0</v>
      </c>
      <c r="R75" s="659">
        <v>0</v>
      </c>
      <c r="S75" s="659">
        <v>0</v>
      </c>
      <c r="T75" s="659">
        <v>0</v>
      </c>
      <c r="U75" s="659">
        <v>0</v>
      </c>
      <c r="V75" s="659">
        <v>0</v>
      </c>
      <c r="W75" s="659">
        <v>0</v>
      </c>
      <c r="X75" s="659">
        <v>0</v>
      </c>
      <c r="Y75" s="659">
        <v>0</v>
      </c>
      <c r="Z75" s="659">
        <v>0</v>
      </c>
      <c r="AA75" s="659">
        <v>0</v>
      </c>
      <c r="AB75" s="659">
        <v>0</v>
      </c>
      <c r="AC75" s="659">
        <v>0</v>
      </c>
      <c r="AD75" s="659">
        <v>0</v>
      </c>
      <c r="AE75" s="659">
        <v>0</v>
      </c>
      <c r="AF75" s="659">
        <v>0</v>
      </c>
      <c r="AG75" s="659">
        <v>0</v>
      </c>
      <c r="AH75" s="659">
        <v>0</v>
      </c>
      <c r="AI75" s="659">
        <v>0</v>
      </c>
      <c r="AJ75" s="659">
        <v>0</v>
      </c>
      <c r="AK75" s="659">
        <v>0</v>
      </c>
      <c r="AL75" s="659">
        <v>0</v>
      </c>
      <c r="AM75" s="659">
        <v>0</v>
      </c>
      <c r="AN75" s="659">
        <v>0</v>
      </c>
      <c r="AO75" s="659">
        <v>0</v>
      </c>
      <c r="AP75" s="659">
        <v>0</v>
      </c>
      <c r="AQ75" s="659">
        <v>0</v>
      </c>
      <c r="AR75" s="659">
        <v>0</v>
      </c>
      <c r="AS75" s="659">
        <v>0</v>
      </c>
      <c r="AT75" s="659">
        <v>0</v>
      </c>
      <c r="AU75" s="659">
        <v>0</v>
      </c>
      <c r="AV75" s="659">
        <v>0</v>
      </c>
      <c r="AW75" s="659">
        <v>0</v>
      </c>
      <c r="AX75" s="659">
        <v>0</v>
      </c>
      <c r="AY75" s="659">
        <v>0</v>
      </c>
      <c r="AZ75" s="659">
        <v>0</v>
      </c>
      <c r="BA75" s="659">
        <v>0</v>
      </c>
      <c r="BB75" s="659">
        <v>0</v>
      </c>
      <c r="BC75" s="659">
        <v>0</v>
      </c>
      <c r="BD75" s="659">
        <v>0</v>
      </c>
      <c r="BE75" s="659">
        <v>0</v>
      </c>
      <c r="BF75" s="659">
        <v>0</v>
      </c>
      <c r="BG75" s="659">
        <v>0</v>
      </c>
      <c r="BH75" s="659">
        <v>0</v>
      </c>
      <c r="BI75" s="659">
        <v>0</v>
      </c>
      <c r="BJ75" s="659">
        <v>0</v>
      </c>
      <c r="BK75" s="659">
        <v>0</v>
      </c>
      <c r="BL75" s="659">
        <v>0</v>
      </c>
      <c r="BM75" s="659">
        <v>0</v>
      </c>
      <c r="BN75" s="659">
        <v>0</v>
      </c>
      <c r="BO75" s="659">
        <v>0</v>
      </c>
      <c r="BP75" s="659">
        <v>0</v>
      </c>
      <c r="BQ75" s="659">
        <v>0</v>
      </c>
      <c r="BR75" s="659">
        <v>0</v>
      </c>
      <c r="BS75" s="659">
        <v>0</v>
      </c>
      <c r="BT75" s="659">
        <v>0</v>
      </c>
      <c r="BU75" s="659">
        <v>0</v>
      </c>
      <c r="BV75" s="659">
        <v>0</v>
      </c>
      <c r="BW75" s="659">
        <v>0</v>
      </c>
      <c r="BX75" s="659">
        <v>0</v>
      </c>
      <c r="BY75" s="659">
        <v>0</v>
      </c>
      <c r="BZ75" s="659">
        <v>0</v>
      </c>
      <c r="CA75" s="659">
        <v>0</v>
      </c>
      <c r="CB75" s="659">
        <v>0</v>
      </c>
      <c r="CC75" s="659">
        <v>0</v>
      </c>
      <c r="CD75" s="659">
        <v>0</v>
      </c>
      <c r="CE75" s="659">
        <v>0</v>
      </c>
      <c r="CF75" s="659">
        <v>0</v>
      </c>
      <c r="CG75" s="659">
        <v>0</v>
      </c>
      <c r="CH75" s="659">
        <v>0</v>
      </c>
      <c r="CI75" s="659">
        <v>0</v>
      </c>
      <c r="CJ75" s="659">
        <v>0</v>
      </c>
      <c r="CK75" s="659">
        <v>0</v>
      </c>
      <c r="CL75" s="659">
        <v>0</v>
      </c>
      <c r="CM75" s="659">
        <v>0</v>
      </c>
      <c r="CN75" s="659">
        <v>0</v>
      </c>
      <c r="CO75" s="659">
        <v>0</v>
      </c>
      <c r="CP75" s="659">
        <v>0</v>
      </c>
      <c r="CQ75" s="659">
        <v>0</v>
      </c>
      <c r="CR75" s="659">
        <v>0</v>
      </c>
      <c r="CS75" s="659">
        <v>0</v>
      </c>
      <c r="CT75" s="659">
        <v>0</v>
      </c>
      <c r="CU75" s="659">
        <v>0</v>
      </c>
      <c r="CV75" s="659">
        <v>0</v>
      </c>
      <c r="CW75" s="659">
        <v>0</v>
      </c>
      <c r="CX75" s="659">
        <v>0</v>
      </c>
      <c r="CY75" s="659">
        <v>0</v>
      </c>
      <c r="CZ75" s="659">
        <v>0</v>
      </c>
      <c r="DA75" s="659">
        <v>0</v>
      </c>
      <c r="DB75" s="659">
        <v>0</v>
      </c>
      <c r="DC75" s="659">
        <v>0</v>
      </c>
      <c r="DD75" s="659">
        <v>0</v>
      </c>
      <c r="DE75" s="659">
        <v>0</v>
      </c>
      <c r="DF75" s="659">
        <v>0</v>
      </c>
      <c r="DG75" s="659"/>
      <c r="DH75" s="659"/>
      <c r="DI75" s="659"/>
      <c r="DJ75" s="659">
        <v>0</v>
      </c>
      <c r="DK75" s="659">
        <v>0</v>
      </c>
      <c r="DL75" s="659">
        <v>0</v>
      </c>
      <c r="DM75" s="659">
        <v>0</v>
      </c>
      <c r="DN75" s="659">
        <v>0</v>
      </c>
      <c r="DO75" s="659">
        <v>0</v>
      </c>
      <c r="DP75" s="659">
        <v>0</v>
      </c>
      <c r="DQ75" s="659">
        <v>0</v>
      </c>
      <c r="DR75" s="659">
        <v>0</v>
      </c>
      <c r="DS75" s="1460"/>
    </row>
    <row r="76" spans="1:123">
      <c r="A76" s="1460"/>
      <c r="B76" s="1460"/>
      <c r="C76" s="1460"/>
      <c r="D76" s="1460"/>
      <c r="E76" s="1460"/>
      <c r="F76" s="1460"/>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460"/>
      <c r="AM76" s="1460"/>
      <c r="AN76" s="1460"/>
      <c r="AO76" s="1460"/>
      <c r="AP76" s="1460"/>
      <c r="AQ76" s="1460"/>
      <c r="AR76" s="1460"/>
      <c r="AS76" s="1460"/>
      <c r="AT76" s="1460"/>
      <c r="AU76" s="1460"/>
      <c r="AV76" s="1460"/>
      <c r="AW76" s="1460"/>
      <c r="AX76" s="1460"/>
      <c r="AY76" s="1460"/>
      <c r="AZ76" s="1460"/>
      <c r="BA76" s="1460"/>
      <c r="BB76" s="1460"/>
      <c r="BC76" s="1460"/>
      <c r="BD76" s="1460"/>
      <c r="BE76" s="1460"/>
      <c r="BF76" s="1460"/>
      <c r="BG76" s="1460"/>
      <c r="BH76" s="1460"/>
      <c r="BI76" s="1460"/>
      <c r="BJ76" s="1460"/>
      <c r="BK76" s="1460"/>
      <c r="BL76" s="1460"/>
      <c r="BM76" s="1460"/>
      <c r="BN76" s="1460"/>
      <c r="BO76" s="1460"/>
      <c r="BP76" s="1460"/>
      <c r="BQ76" s="1460"/>
      <c r="BR76" s="1460"/>
      <c r="BS76" s="1460"/>
      <c r="BT76" s="1460"/>
      <c r="BU76" s="1460"/>
      <c r="BV76" s="1460"/>
      <c r="BW76" s="1460"/>
      <c r="BX76" s="1460"/>
      <c r="BY76" s="1460"/>
      <c r="BZ76" s="1460"/>
      <c r="CA76" s="1460"/>
      <c r="CB76" s="1460"/>
      <c r="CC76" s="1460"/>
      <c r="CD76" s="1460"/>
      <c r="CE76" s="1460"/>
      <c r="CF76" s="1460"/>
      <c r="CG76" s="1460"/>
      <c r="CH76" s="1460"/>
      <c r="CI76" s="1460"/>
      <c r="CJ76" s="1460"/>
      <c r="CK76" s="1460"/>
      <c r="CL76" s="1460"/>
      <c r="CM76" s="1460"/>
      <c r="CN76" s="1460"/>
      <c r="CO76" s="1460"/>
      <c r="CP76" s="1460"/>
      <c r="CQ76" s="1460"/>
      <c r="CR76" s="1460"/>
      <c r="CS76" s="1460"/>
      <c r="CT76" s="1460"/>
      <c r="CU76" s="1460"/>
      <c r="CV76" s="1460"/>
      <c r="CW76" s="1460"/>
      <c r="CX76" s="1460"/>
      <c r="CY76" s="1460"/>
      <c r="CZ76" s="1460"/>
      <c r="DA76" s="1460"/>
      <c r="DB76" s="1460"/>
      <c r="DC76" s="1460"/>
      <c r="DD76" s="1460"/>
      <c r="DE76" s="1460"/>
      <c r="DF76" s="1460"/>
      <c r="DG76" s="1460"/>
      <c r="DH76" s="1460"/>
      <c r="DI76" s="1460"/>
      <c r="DJ76" s="1460"/>
      <c r="DK76" s="1460"/>
      <c r="DL76" s="1460"/>
      <c r="DM76" s="1460"/>
      <c r="DN76" s="1460"/>
      <c r="DO76" s="1460"/>
      <c r="DP76" s="1460"/>
      <c r="DQ76" s="1460"/>
      <c r="DR76" s="1460"/>
      <c r="DS76" s="1593" t="s">
        <v>846</v>
      </c>
    </row>
  </sheetData>
  <mergeCells count="69">
    <mergeCell ref="C2:M2"/>
    <mergeCell ref="CX2:DF2"/>
    <mergeCell ref="C4:D4"/>
    <mergeCell ref="E4:F4"/>
    <mergeCell ref="G4:H4"/>
    <mergeCell ref="I4:J4"/>
    <mergeCell ref="K4:L4"/>
    <mergeCell ref="M4:N4"/>
    <mergeCell ref="O4:P4"/>
    <mergeCell ref="AP4:AQ4"/>
    <mergeCell ref="AR4:AS4"/>
    <mergeCell ref="AT4:AU4"/>
    <mergeCell ref="AV4:AW4"/>
    <mergeCell ref="Q4:R4"/>
    <mergeCell ref="S4:T4"/>
    <mergeCell ref="U4:V4"/>
    <mergeCell ref="W4:X4"/>
    <mergeCell ref="Y4:Z4"/>
    <mergeCell ref="AA4:AB4"/>
    <mergeCell ref="AD4:AE4"/>
    <mergeCell ref="AF4:AG4"/>
    <mergeCell ref="AH4:AI4"/>
    <mergeCell ref="AJ4:AK4"/>
    <mergeCell ref="AL4:AM4"/>
    <mergeCell ref="AN4:AO4"/>
    <mergeCell ref="AX4:AY4"/>
    <mergeCell ref="AZ4:BA4"/>
    <mergeCell ref="CA4:CB4"/>
    <mergeCell ref="BE4:BF4"/>
    <mergeCell ref="BG4:BH4"/>
    <mergeCell ref="BI4:BJ4"/>
    <mergeCell ref="BK4:BL4"/>
    <mergeCell ref="BM4:BN4"/>
    <mergeCell ref="BO4:BP4"/>
    <mergeCell ref="BQ4:BR4"/>
    <mergeCell ref="BB4:BC4"/>
    <mergeCell ref="BS4:BT4"/>
    <mergeCell ref="BU4:BV4"/>
    <mergeCell ref="BW4:BX4"/>
    <mergeCell ref="BY4:BZ4"/>
    <mergeCell ref="CZ4:DA4"/>
    <mergeCell ref="CC4:CD4"/>
    <mergeCell ref="CF4:CG4"/>
    <mergeCell ref="CH4:CI4"/>
    <mergeCell ref="CJ4:CK4"/>
    <mergeCell ref="CL4:CM4"/>
    <mergeCell ref="CX4:CY4"/>
    <mergeCell ref="CN4:CO4"/>
    <mergeCell ref="CP4:CQ4"/>
    <mergeCell ref="CR4:CS4"/>
    <mergeCell ref="CT4:CU4"/>
    <mergeCell ref="CV4:CW4"/>
    <mergeCell ref="DB4:DC4"/>
    <mergeCell ref="DD4:DE4"/>
    <mergeCell ref="DF6:DG6"/>
    <mergeCell ref="DH6:DI6"/>
    <mergeCell ref="DL29:DP29"/>
    <mergeCell ref="DL15:DR17"/>
    <mergeCell ref="DL23:DQ23"/>
    <mergeCell ref="C73:S73"/>
    <mergeCell ref="T73:AH73"/>
    <mergeCell ref="AI73:AV73"/>
    <mergeCell ref="DF64:DO65"/>
    <mergeCell ref="B64:B65"/>
    <mergeCell ref="H68:I68"/>
    <mergeCell ref="W68:X68"/>
    <mergeCell ref="AI68:AJ68"/>
    <mergeCell ref="DH68:DI68"/>
    <mergeCell ref="DF66:DG66"/>
  </mergeCells>
  <hyperlinks>
    <hyperlink ref="C73" r:id="rId1" xr:uid="{EAFADB30-04C0-4FE8-9664-350CA196DF00}"/>
    <hyperlink ref="T73" r:id="rId2" xr:uid="{9AD833B9-DE8B-4872-8C7E-D8BD552C9C9B}"/>
    <hyperlink ref="AI73" r:id="rId3" xr:uid="{219D650F-7E8B-43AD-A3C8-F0417284C95E}"/>
  </hyperlinks>
  <printOptions horizontalCentered="1"/>
  <pageMargins left="0" right="0" top="0" bottom="0" header="0" footer="0"/>
  <pageSetup paperSize="9" scale="35" orientation="landscape" horizontalDpi="4294967292" verticalDpi="300" r:id="rId4"/>
  <headerFooter alignWithMargins="0">
    <oddFooter>&amp;R&amp;8&amp;F-&amp;A-&amp;D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2339-10CF-4E85-9E8A-70EB4068C7F2}">
  <dimension ref="A1:T226"/>
  <sheetViews>
    <sheetView zoomScaleNormal="100" zoomScaleSheetLayoutView="75" workbookViewId="0">
      <selection activeCell="W110" sqref="W110"/>
    </sheetView>
  </sheetViews>
  <sheetFormatPr baseColWidth="10" defaultRowHeight="12.75"/>
  <cols>
    <col min="1" max="1" width="2.140625" style="639" customWidth="1"/>
    <col min="2" max="2" width="4.140625" style="639" customWidth="1"/>
    <col min="3" max="3" width="24.7109375" style="639" customWidth="1"/>
    <col min="4" max="4" width="11.7109375" style="2049" customWidth="1"/>
    <col min="5" max="16" width="11.5703125" style="639" customWidth="1"/>
    <col min="17" max="17" width="10" style="639" customWidth="1"/>
    <col min="18" max="18" width="14.28515625" style="639" customWidth="1"/>
    <col min="19" max="19" width="15.140625" style="639" customWidth="1"/>
    <col min="20" max="20" width="4.5703125" style="639" customWidth="1"/>
    <col min="21" max="16384" width="11.42578125" style="639"/>
  </cols>
  <sheetData>
    <row r="1" spans="2:20" ht="13.5" thickBot="1"/>
    <row r="2" spans="2:20" ht="26.25">
      <c r="B2" s="2050" t="s">
        <v>1487</v>
      </c>
      <c r="C2" s="2051"/>
      <c r="D2" s="2051"/>
      <c r="E2" s="2051"/>
      <c r="F2" s="2051"/>
      <c r="G2" s="2051"/>
      <c r="H2" s="2051"/>
      <c r="I2" s="2052"/>
      <c r="J2" s="2052"/>
      <c r="K2" s="2052"/>
      <c r="L2" s="2052"/>
      <c r="M2" s="2052"/>
      <c r="N2" s="2052"/>
      <c r="O2" s="2052"/>
      <c r="P2" s="2052"/>
      <c r="Q2" s="2052"/>
      <c r="R2" s="2052"/>
      <c r="S2" s="2052"/>
      <c r="T2" s="2053"/>
    </row>
    <row r="3" spans="2:20" ht="21.75" thickBot="1">
      <c r="B3" s="2054" t="s">
        <v>1488</v>
      </c>
      <c r="C3" s="2055"/>
      <c r="D3" s="2055"/>
      <c r="E3" s="2055"/>
      <c r="F3" s="2055"/>
      <c r="G3" s="2055"/>
      <c r="H3" s="2055"/>
      <c r="I3" s="2055"/>
      <c r="J3" s="2055"/>
      <c r="K3" s="2055"/>
      <c r="L3" s="2055"/>
      <c r="M3" s="2055"/>
      <c r="N3" s="2055"/>
      <c r="O3" s="2055"/>
      <c r="P3" s="2055"/>
      <c r="Q3" s="2055"/>
      <c r="R3" s="2055"/>
      <c r="S3" s="2055"/>
      <c r="T3" s="2056"/>
    </row>
    <row r="4" spans="2:20" ht="17.25" thickTop="1" thickBot="1">
      <c r="B4" s="2057"/>
      <c r="C4" s="2058"/>
      <c r="D4" s="2059"/>
      <c r="E4" s="2058"/>
      <c r="F4" s="2058"/>
      <c r="G4" s="2058"/>
      <c r="H4" s="2059"/>
      <c r="I4" s="2059"/>
      <c r="J4" s="2059"/>
      <c r="K4" s="2059"/>
      <c r="L4" s="2059"/>
      <c r="M4" s="2059"/>
      <c r="N4" s="2059"/>
      <c r="O4" s="2059"/>
      <c r="P4" s="2059"/>
      <c r="Q4" s="2058"/>
      <c r="R4" s="2058"/>
      <c r="S4" s="2060"/>
      <c r="T4" s="2061"/>
    </row>
    <row r="5" spans="2:20" ht="24.75" customHeight="1" thickTop="1">
      <c r="B5" s="2062"/>
      <c r="C5" s="4168" t="s">
        <v>1489</v>
      </c>
      <c r="D5" s="4169"/>
      <c r="E5" s="4169"/>
      <c r="F5" s="4169"/>
      <c r="G5" s="4169"/>
      <c r="H5" s="4169"/>
      <c r="I5" s="4169"/>
      <c r="J5" s="4169"/>
      <c r="K5" s="4169"/>
      <c r="L5" s="4169"/>
      <c r="M5" s="4169"/>
      <c r="N5" s="4169"/>
      <c r="O5" s="4169"/>
      <c r="P5" s="4169"/>
      <c r="Q5" s="4169"/>
      <c r="R5" s="4169"/>
      <c r="S5" s="4170"/>
      <c r="T5" s="2063"/>
    </row>
    <row r="6" spans="2:20" ht="19.5" thickBot="1">
      <c r="B6" s="2062"/>
      <c r="C6" s="2064" t="s">
        <v>1490</v>
      </c>
      <c r="D6" s="2065"/>
      <c r="E6" s="2066"/>
      <c r="F6" s="2066"/>
      <c r="G6" s="2066"/>
      <c r="H6" s="2066"/>
      <c r="I6" s="2066"/>
      <c r="J6" s="2066"/>
      <c r="K6" s="2067" t="s">
        <v>30</v>
      </c>
      <c r="L6" s="2068"/>
      <c r="M6" s="2068"/>
      <c r="N6" s="2068"/>
      <c r="O6" s="2068"/>
      <c r="P6" s="2068"/>
      <c r="Q6" s="2068"/>
      <c r="R6" s="2069"/>
      <c r="S6" s="2070"/>
      <c r="T6" s="2063"/>
    </row>
    <row r="7" spans="2:20" ht="14.25" thickTop="1" thickBot="1">
      <c r="B7" s="2062"/>
      <c r="T7" s="2063"/>
    </row>
    <row r="8" spans="2:20" ht="21.75" customHeight="1" thickTop="1">
      <c r="B8" s="2062"/>
      <c r="C8" s="2071"/>
      <c r="D8" s="2072" t="s">
        <v>1491</v>
      </c>
      <c r="E8" s="4172" t="s">
        <v>1492</v>
      </c>
      <c r="F8" s="4172"/>
      <c r="G8" s="4172"/>
      <c r="H8" s="4173" t="s">
        <v>1493</v>
      </c>
      <c r="I8" s="4173"/>
      <c r="J8" s="4173"/>
      <c r="K8" s="4174" t="s">
        <v>1494</v>
      </c>
      <c r="L8" s="4174"/>
      <c r="M8" s="4174"/>
      <c r="N8" s="4175" t="s">
        <v>1495</v>
      </c>
      <c r="O8" s="4175"/>
      <c r="P8" s="4175"/>
      <c r="Q8" s="2073"/>
      <c r="R8" s="2074" t="s">
        <v>1496</v>
      </c>
      <c r="S8" s="2075"/>
      <c r="T8" s="2063"/>
    </row>
    <row r="9" spans="2:20" ht="33.75" customHeight="1">
      <c r="B9" s="2076"/>
      <c r="C9" s="2077" t="s">
        <v>1210</v>
      </c>
      <c r="D9" s="4154" t="s">
        <v>1497</v>
      </c>
      <c r="E9" s="2078" t="s">
        <v>1498</v>
      </c>
      <c r="F9" s="2078" t="s">
        <v>1499</v>
      </c>
      <c r="G9" s="2078" t="s">
        <v>1500</v>
      </c>
      <c r="H9" s="2079" t="s">
        <v>1501</v>
      </c>
      <c r="I9" s="2079" t="s">
        <v>1502</v>
      </c>
      <c r="J9" s="2079" t="s">
        <v>1503</v>
      </c>
      <c r="K9" s="2080" t="s">
        <v>1504</v>
      </c>
      <c r="L9" s="2080" t="s">
        <v>1505</v>
      </c>
      <c r="M9" s="2080" t="s">
        <v>1506</v>
      </c>
      <c r="N9" s="2081" t="s">
        <v>1507</v>
      </c>
      <c r="O9" s="2081" t="s">
        <v>1508</v>
      </c>
      <c r="P9" s="2081" t="s">
        <v>1509</v>
      </c>
      <c r="Q9" s="4154" t="s">
        <v>1510</v>
      </c>
      <c r="R9" s="4156" t="s">
        <v>1511</v>
      </c>
      <c r="S9" s="4158" t="s">
        <v>1512</v>
      </c>
      <c r="T9" s="2082"/>
    </row>
    <row r="10" spans="2:20" ht="15.75">
      <c r="B10" s="2057"/>
      <c r="C10" s="2083"/>
      <c r="D10" s="4154"/>
      <c r="E10" s="2078" t="s">
        <v>1513</v>
      </c>
      <c r="F10" s="2078" t="s">
        <v>76</v>
      </c>
      <c r="G10" s="2078" t="s">
        <v>66</v>
      </c>
      <c r="H10" s="2079" t="s">
        <v>2</v>
      </c>
      <c r="I10" s="2079" t="s">
        <v>66</v>
      </c>
      <c r="J10" s="2079" t="s">
        <v>1513</v>
      </c>
      <c r="K10" s="2080" t="s">
        <v>1513</v>
      </c>
      <c r="L10" s="2080" t="s">
        <v>2</v>
      </c>
      <c r="M10" s="2080" t="s">
        <v>77</v>
      </c>
      <c r="N10" s="2081" t="s">
        <v>52</v>
      </c>
      <c r="O10" s="2081" t="s">
        <v>75</v>
      </c>
      <c r="P10" s="2081" t="s">
        <v>1514</v>
      </c>
      <c r="Q10" s="4155"/>
      <c r="R10" s="4157"/>
      <c r="S10" s="4159"/>
      <c r="T10" s="2061"/>
    </row>
    <row r="11" spans="2:20" ht="13.5" thickBot="1">
      <c r="B11" s="2084"/>
      <c r="C11" s="2085"/>
      <c r="D11" s="2085"/>
      <c r="E11" s="2085"/>
      <c r="F11" s="2085"/>
      <c r="G11" s="2085"/>
      <c r="H11" s="2085"/>
      <c r="I11" s="2085"/>
      <c r="J11" s="2085"/>
      <c r="K11" s="2085"/>
      <c r="L11" s="2085"/>
      <c r="M11" s="2085"/>
      <c r="N11" s="2085"/>
      <c r="O11" s="2085"/>
      <c r="P11" s="2085"/>
      <c r="Q11" s="2085"/>
      <c r="R11" s="2085"/>
      <c r="S11" s="2607" t="s">
        <v>1872</v>
      </c>
      <c r="T11" s="2086"/>
    </row>
    <row r="12" spans="2:20" ht="15.75" thickBot="1">
      <c r="B12" s="2087">
        <v>1</v>
      </c>
      <c r="C12" s="2088" t="s">
        <v>1515</v>
      </c>
      <c r="D12" s="2089" t="s">
        <v>1516</v>
      </c>
      <c r="E12" s="2090" t="s">
        <v>1076</v>
      </c>
      <c r="F12" s="2090"/>
      <c r="G12" s="2090"/>
      <c r="H12" s="2091" t="s">
        <v>2</v>
      </c>
      <c r="I12" s="2091" t="s">
        <v>66</v>
      </c>
      <c r="J12" s="2091" t="s">
        <v>1513</v>
      </c>
      <c r="K12" s="2092" t="s">
        <v>1513</v>
      </c>
      <c r="L12" s="2092" t="s">
        <v>2</v>
      </c>
      <c r="M12" s="2090"/>
      <c r="N12" s="2090"/>
      <c r="O12" s="2090"/>
      <c r="P12" s="2090"/>
      <c r="Q12" s="2093" t="s">
        <v>1517</v>
      </c>
      <c r="R12" s="2094">
        <v>43973</v>
      </c>
      <c r="S12" s="2095">
        <v>15</v>
      </c>
      <c r="T12" s="2096">
        <v>1</v>
      </c>
    </row>
    <row r="13" spans="2:20" ht="15.75" thickBot="1">
      <c r="B13" s="2087">
        <v>2</v>
      </c>
      <c r="C13" s="2097" t="s">
        <v>1515</v>
      </c>
      <c r="D13" s="2089" t="s">
        <v>1516</v>
      </c>
      <c r="E13" s="2098"/>
      <c r="F13" s="2098"/>
      <c r="G13" s="2098"/>
      <c r="H13" s="2091" t="s">
        <v>2</v>
      </c>
      <c r="I13" s="2091" t="s">
        <v>66</v>
      </c>
      <c r="J13" s="2091" t="s">
        <v>1513</v>
      </c>
      <c r="K13" s="2092" t="s">
        <v>1513</v>
      </c>
      <c r="L13" s="2092" t="s">
        <v>2</v>
      </c>
      <c r="M13" s="2098"/>
      <c r="N13" s="2098"/>
      <c r="O13" s="2098"/>
      <c r="P13" s="2098"/>
      <c r="Q13" s="2093" t="s">
        <v>1517</v>
      </c>
      <c r="R13" s="2094"/>
      <c r="S13" s="2095"/>
      <c r="T13" s="2096">
        <v>2</v>
      </c>
    </row>
    <row r="14" spans="2:20" ht="15.75" thickBot="1">
      <c r="B14" s="2087">
        <v>3</v>
      </c>
      <c r="C14" s="2097" t="s">
        <v>1518</v>
      </c>
      <c r="D14" s="2089" t="s">
        <v>1519</v>
      </c>
      <c r="E14" s="2098" t="s">
        <v>1076</v>
      </c>
      <c r="F14" s="2098"/>
      <c r="G14" s="2098"/>
      <c r="H14" s="2091" t="s">
        <v>2</v>
      </c>
      <c r="I14" s="2091" t="s">
        <v>66</v>
      </c>
      <c r="J14" s="2091" t="s">
        <v>1513</v>
      </c>
      <c r="K14" s="2098"/>
      <c r="L14" s="2098"/>
      <c r="M14" s="2098"/>
      <c r="N14" s="2098"/>
      <c r="O14" s="2098"/>
      <c r="P14" s="2098"/>
      <c r="Q14" s="2099" t="s">
        <v>1520</v>
      </c>
      <c r="R14" s="2094"/>
      <c r="S14" s="2095"/>
      <c r="T14" s="2096">
        <v>3</v>
      </c>
    </row>
    <row r="15" spans="2:20" ht="15.75" thickBot="1">
      <c r="B15" s="2087">
        <v>4</v>
      </c>
      <c r="C15" s="2097" t="s">
        <v>1521</v>
      </c>
      <c r="D15" s="2089" t="s">
        <v>1522</v>
      </c>
      <c r="E15" s="2098" t="s">
        <v>1076</v>
      </c>
      <c r="F15" s="2098"/>
      <c r="G15" s="2098"/>
      <c r="H15" s="2091" t="s">
        <v>2</v>
      </c>
      <c r="I15" s="2091" t="s">
        <v>66</v>
      </c>
      <c r="J15" s="2091" t="s">
        <v>1513</v>
      </c>
      <c r="K15" s="2098"/>
      <c r="L15" s="2098"/>
      <c r="M15" s="2098"/>
      <c r="N15" s="2098"/>
      <c r="O15" s="2098"/>
      <c r="P15" s="2098"/>
      <c r="Q15" s="2099" t="s">
        <v>1520</v>
      </c>
      <c r="R15" s="2094"/>
      <c r="S15" s="2095"/>
      <c r="T15" s="2096">
        <v>4</v>
      </c>
    </row>
    <row r="16" spans="2:20" ht="15.75" thickBot="1">
      <c r="B16" s="2087">
        <v>5</v>
      </c>
      <c r="C16" s="2088" t="s">
        <v>1523</v>
      </c>
      <c r="D16" s="2089" t="s">
        <v>1524</v>
      </c>
      <c r="E16" s="2100" t="s">
        <v>1513</v>
      </c>
      <c r="F16" s="2100" t="s">
        <v>76</v>
      </c>
      <c r="G16" s="2100" t="s">
        <v>66</v>
      </c>
      <c r="H16" s="2090"/>
      <c r="I16" s="2090"/>
      <c r="J16" s="2090"/>
      <c r="K16" s="2090"/>
      <c r="L16" s="2090"/>
      <c r="M16" s="2090"/>
      <c r="N16" s="2101" t="s">
        <v>52</v>
      </c>
      <c r="O16" s="2101" t="s">
        <v>75</v>
      </c>
      <c r="P16" s="2101" t="s">
        <v>1514</v>
      </c>
      <c r="Q16" s="2102" t="s">
        <v>1525</v>
      </c>
      <c r="R16" s="2094"/>
      <c r="S16" s="2095"/>
      <c r="T16" s="2096">
        <v>5</v>
      </c>
    </row>
    <row r="17" spans="2:20" ht="15.75" thickBot="1">
      <c r="B17" s="2087">
        <v>6</v>
      </c>
      <c r="C17" s="2097" t="s">
        <v>1523</v>
      </c>
      <c r="D17" s="2089" t="s">
        <v>1526</v>
      </c>
      <c r="E17" s="2100" t="s">
        <v>1513</v>
      </c>
      <c r="F17" s="2100" t="s">
        <v>76</v>
      </c>
      <c r="G17" s="2100" t="s">
        <v>66</v>
      </c>
      <c r="H17" s="2098"/>
      <c r="I17" s="2098"/>
      <c r="J17" s="2098"/>
      <c r="K17" s="2098"/>
      <c r="L17" s="2098"/>
      <c r="M17" s="2098"/>
      <c r="N17" s="2101" t="s">
        <v>52</v>
      </c>
      <c r="O17" s="2101" t="s">
        <v>75</v>
      </c>
      <c r="P17" s="2101" t="s">
        <v>1514</v>
      </c>
      <c r="Q17" s="2102" t="s">
        <v>1525</v>
      </c>
      <c r="R17" s="2094"/>
      <c r="S17" s="2095"/>
      <c r="T17" s="2096">
        <v>6</v>
      </c>
    </row>
    <row r="18" spans="2:20" ht="15.75" thickBot="1">
      <c r="B18" s="2087">
        <v>7</v>
      </c>
      <c r="C18" s="2088" t="s">
        <v>1527</v>
      </c>
      <c r="D18" s="2089" t="s">
        <v>1528</v>
      </c>
      <c r="E18" s="2090" t="s">
        <v>1076</v>
      </c>
      <c r="F18" s="2090"/>
      <c r="G18" s="2090"/>
      <c r="H18" s="2090"/>
      <c r="I18" s="2090"/>
      <c r="J18" s="2091" t="s">
        <v>1513</v>
      </c>
      <c r="K18" s="2092" t="s">
        <v>1513</v>
      </c>
      <c r="L18" s="2092" t="s">
        <v>2</v>
      </c>
      <c r="M18" s="2092" t="s">
        <v>77</v>
      </c>
      <c r="N18" s="2090"/>
      <c r="O18" s="2090"/>
      <c r="P18" s="2090"/>
      <c r="Q18" s="2102" t="s">
        <v>1525</v>
      </c>
      <c r="R18" s="2094"/>
      <c r="S18" s="2095"/>
      <c r="T18" s="2096">
        <v>7</v>
      </c>
    </row>
    <row r="19" spans="2:20" ht="15.75" thickBot="1">
      <c r="B19" s="2087">
        <v>8</v>
      </c>
      <c r="C19" s="2097" t="s">
        <v>1527</v>
      </c>
      <c r="D19" s="2089" t="s">
        <v>1528</v>
      </c>
      <c r="E19" s="2098" t="s">
        <v>1076</v>
      </c>
      <c r="F19" s="2098"/>
      <c r="G19" s="2098"/>
      <c r="H19" s="2098"/>
      <c r="I19" s="2098"/>
      <c r="J19" s="2091" t="s">
        <v>1513</v>
      </c>
      <c r="K19" s="2092" t="s">
        <v>1513</v>
      </c>
      <c r="L19" s="2092" t="s">
        <v>2</v>
      </c>
      <c r="M19" s="2092" t="s">
        <v>77</v>
      </c>
      <c r="N19" s="2098"/>
      <c r="O19" s="2098"/>
      <c r="P19" s="2098"/>
      <c r="Q19" s="2102" t="s">
        <v>1525</v>
      </c>
      <c r="R19" s="2094"/>
      <c r="S19" s="2095"/>
      <c r="T19" s="2096">
        <v>8</v>
      </c>
    </row>
    <row r="20" spans="2:20" ht="15.75" thickBot="1">
      <c r="B20" s="2087">
        <v>9</v>
      </c>
      <c r="C20" s="2097" t="s">
        <v>1529</v>
      </c>
      <c r="D20" s="2089" t="s">
        <v>1530</v>
      </c>
      <c r="E20" s="2098" t="s">
        <v>1076</v>
      </c>
      <c r="F20" s="2098"/>
      <c r="G20" s="2098"/>
      <c r="H20" s="2098"/>
      <c r="I20" s="2098"/>
      <c r="J20" s="2098"/>
      <c r="K20" s="2098"/>
      <c r="L20" s="2098"/>
      <c r="M20" s="2092" t="s">
        <v>77</v>
      </c>
      <c r="N20" s="2101" t="s">
        <v>52</v>
      </c>
      <c r="O20" s="2101" t="s">
        <v>75</v>
      </c>
      <c r="P20" s="2103" t="s">
        <v>1531</v>
      </c>
      <c r="Q20" s="2099" t="s">
        <v>1520</v>
      </c>
      <c r="R20" s="2094"/>
      <c r="S20" s="2095"/>
      <c r="T20" s="2096">
        <v>9</v>
      </c>
    </row>
    <row r="21" spans="2:20" ht="15.75" thickBot="1">
      <c r="B21" s="2087">
        <v>10</v>
      </c>
      <c r="C21" s="2088" t="s">
        <v>1532</v>
      </c>
      <c r="D21" s="2089" t="s">
        <v>1533</v>
      </c>
      <c r="E21" s="2090" t="s">
        <v>1076</v>
      </c>
      <c r="F21" s="2090"/>
      <c r="G21" s="2090"/>
      <c r="H21" s="2090"/>
      <c r="I21" s="2091" t="s">
        <v>66</v>
      </c>
      <c r="J21" s="2091" t="s">
        <v>1513</v>
      </c>
      <c r="K21" s="2092" t="s">
        <v>1513</v>
      </c>
      <c r="L21" s="2092" t="s">
        <v>2</v>
      </c>
      <c r="M21" s="2092" t="s">
        <v>77</v>
      </c>
      <c r="N21" s="2103" t="s">
        <v>1531</v>
      </c>
      <c r="O21" s="2090"/>
      <c r="P21" s="2090"/>
      <c r="Q21" s="2093" t="s">
        <v>1517</v>
      </c>
      <c r="R21" s="2094"/>
      <c r="S21" s="2095"/>
      <c r="T21" s="2096">
        <v>10</v>
      </c>
    </row>
    <row r="22" spans="2:20" ht="15.75" thickBot="1">
      <c r="B22" s="2087">
        <v>11</v>
      </c>
      <c r="C22" s="2097" t="s">
        <v>1532</v>
      </c>
      <c r="D22" s="2089" t="s">
        <v>1533</v>
      </c>
      <c r="E22" s="2098" t="s">
        <v>1076</v>
      </c>
      <c r="F22" s="2098"/>
      <c r="G22" s="2098"/>
      <c r="H22" s="2098"/>
      <c r="I22" s="2091" t="s">
        <v>66</v>
      </c>
      <c r="J22" s="2091" t="s">
        <v>1513</v>
      </c>
      <c r="K22" s="2092" t="s">
        <v>1513</v>
      </c>
      <c r="L22" s="2092" t="s">
        <v>2</v>
      </c>
      <c r="M22" s="2092" t="s">
        <v>77</v>
      </c>
      <c r="N22" s="2103" t="s">
        <v>1531</v>
      </c>
      <c r="O22" s="2098"/>
      <c r="P22" s="2098"/>
      <c r="Q22" s="2093" t="s">
        <v>1517</v>
      </c>
      <c r="R22" s="2094"/>
      <c r="S22" s="2095"/>
      <c r="T22" s="2096">
        <v>11</v>
      </c>
    </row>
    <row r="23" spans="2:20" ht="15.75" thickBot="1">
      <c r="B23" s="2087">
        <v>12</v>
      </c>
      <c r="C23" s="2097" t="s">
        <v>1534</v>
      </c>
      <c r="D23" s="2089" t="s">
        <v>1535</v>
      </c>
      <c r="E23" s="2100" t="s">
        <v>1513</v>
      </c>
      <c r="F23" s="2100" t="s">
        <v>76</v>
      </c>
      <c r="G23" s="2100" t="s">
        <v>66</v>
      </c>
      <c r="H23" s="2091" t="s">
        <v>2</v>
      </c>
      <c r="I23" s="2098"/>
      <c r="J23" s="2091" t="s">
        <v>1513</v>
      </c>
      <c r="K23" s="2092" t="s">
        <v>1513</v>
      </c>
      <c r="L23" s="2092" t="s">
        <v>2</v>
      </c>
      <c r="M23" s="2092" t="s">
        <v>77</v>
      </c>
      <c r="N23" s="2101" t="s">
        <v>52</v>
      </c>
      <c r="O23" s="2101" t="s">
        <v>75</v>
      </c>
      <c r="P23" s="2101" t="s">
        <v>1514</v>
      </c>
      <c r="Q23" s="2104" t="s">
        <v>1536</v>
      </c>
      <c r="R23" s="2094"/>
      <c r="S23" s="2095"/>
      <c r="T23" s="2096">
        <v>12</v>
      </c>
    </row>
    <row r="24" spans="2:20" ht="15.75" thickBot="1">
      <c r="B24" s="2087">
        <v>13</v>
      </c>
      <c r="C24" s="2097" t="s">
        <v>1537</v>
      </c>
      <c r="D24" s="2089"/>
      <c r="E24" s="2105" t="s">
        <v>1538</v>
      </c>
      <c r="F24" s="2105" t="s">
        <v>1538</v>
      </c>
      <c r="G24" s="2105" t="s">
        <v>1538</v>
      </c>
      <c r="H24" s="2106" t="s">
        <v>1538</v>
      </c>
      <c r="I24" s="2106" t="s">
        <v>1538</v>
      </c>
      <c r="J24" s="2106" t="s">
        <v>1538</v>
      </c>
      <c r="K24" s="2107" t="s">
        <v>1513</v>
      </c>
      <c r="L24" s="2107" t="s">
        <v>1538</v>
      </c>
      <c r="M24" s="2107" t="s">
        <v>1538</v>
      </c>
      <c r="N24" s="2108" t="s">
        <v>1538</v>
      </c>
      <c r="O24" s="2108" t="s">
        <v>1538</v>
      </c>
      <c r="P24" s="2108" t="s">
        <v>1538</v>
      </c>
      <c r="Q24" s="2093" t="s">
        <v>1517</v>
      </c>
      <c r="R24" s="2094"/>
      <c r="S24" s="2095"/>
      <c r="T24" s="2096">
        <v>13</v>
      </c>
    </row>
    <row r="25" spans="2:20" ht="15.75" thickBot="1">
      <c r="B25" s="2087">
        <v>14</v>
      </c>
      <c r="C25" s="2088" t="s">
        <v>1539</v>
      </c>
      <c r="D25" s="2089" t="s">
        <v>1540</v>
      </c>
      <c r="E25" s="2090" t="s">
        <v>1076</v>
      </c>
      <c r="F25" s="2090"/>
      <c r="G25" s="2090"/>
      <c r="H25" s="2090"/>
      <c r="I25" s="2090"/>
      <c r="J25" s="2091" t="s">
        <v>1513</v>
      </c>
      <c r="K25" s="2092" t="s">
        <v>1513</v>
      </c>
      <c r="L25" s="2092" t="s">
        <v>2</v>
      </c>
      <c r="M25" s="2090"/>
      <c r="N25" s="2090"/>
      <c r="O25" s="2090"/>
      <c r="P25" s="2090"/>
      <c r="Q25" s="2109" t="s">
        <v>1541</v>
      </c>
      <c r="R25" s="2094"/>
      <c r="S25" s="2095"/>
      <c r="T25" s="2096">
        <v>14</v>
      </c>
    </row>
    <row r="26" spans="2:20" ht="15.75" thickBot="1">
      <c r="B26" s="2087">
        <v>15</v>
      </c>
      <c r="C26" s="2097" t="s">
        <v>1539</v>
      </c>
      <c r="D26" s="2089" t="s">
        <v>1542</v>
      </c>
      <c r="E26" s="2098" t="s">
        <v>1076</v>
      </c>
      <c r="F26" s="2098"/>
      <c r="G26" s="2098"/>
      <c r="H26" s="2098"/>
      <c r="I26" s="2098"/>
      <c r="J26" s="2091" t="s">
        <v>1513</v>
      </c>
      <c r="K26" s="2092" t="s">
        <v>1513</v>
      </c>
      <c r="L26" s="2092" t="s">
        <v>2</v>
      </c>
      <c r="M26" s="2098"/>
      <c r="N26" s="2098"/>
      <c r="O26" s="2098"/>
      <c r="P26" s="2098"/>
      <c r="Q26" s="2109" t="s">
        <v>1541</v>
      </c>
      <c r="R26" s="2094"/>
      <c r="S26" s="2095"/>
      <c r="T26" s="2096">
        <v>15</v>
      </c>
    </row>
    <row r="27" spans="2:20" ht="15.75" thickBot="1">
      <c r="B27" s="2087">
        <v>16</v>
      </c>
      <c r="C27" s="2088" t="s">
        <v>1543</v>
      </c>
      <c r="D27" s="2089" t="s">
        <v>1544</v>
      </c>
      <c r="E27" s="2110" t="s">
        <v>1513</v>
      </c>
      <c r="F27" s="2110" t="s">
        <v>76</v>
      </c>
      <c r="G27" s="2110" t="s">
        <v>66</v>
      </c>
      <c r="H27" s="2090"/>
      <c r="I27" s="2090"/>
      <c r="J27" s="2090"/>
      <c r="K27" s="2090"/>
      <c r="L27" s="2090"/>
      <c r="M27" s="2090"/>
      <c r="N27" s="2090"/>
      <c r="O27" s="2101" t="s">
        <v>75</v>
      </c>
      <c r="P27" s="2101" t="s">
        <v>1514</v>
      </c>
      <c r="Q27" s="2102" t="s">
        <v>1525</v>
      </c>
      <c r="R27" s="2094"/>
      <c r="S27" s="2095"/>
      <c r="T27" s="2096">
        <v>16</v>
      </c>
    </row>
    <row r="28" spans="2:20" ht="15.75" thickBot="1">
      <c r="B28" s="2087">
        <v>17</v>
      </c>
      <c r="C28" s="2097" t="s">
        <v>1543</v>
      </c>
      <c r="D28" s="2089" t="s">
        <v>1544</v>
      </c>
      <c r="E28" s="2111" t="s">
        <v>1513</v>
      </c>
      <c r="F28" s="2111" t="s">
        <v>76</v>
      </c>
      <c r="G28" s="2111" t="s">
        <v>66</v>
      </c>
      <c r="H28" s="2112"/>
      <c r="I28" s="2112"/>
      <c r="J28" s="2112"/>
      <c r="K28" s="2112"/>
      <c r="L28" s="2112"/>
      <c r="M28" s="2112"/>
      <c r="N28" s="2098"/>
      <c r="O28" s="2101" t="s">
        <v>75</v>
      </c>
      <c r="P28" s="2101" t="s">
        <v>1514</v>
      </c>
      <c r="Q28" s="2102" t="s">
        <v>1525</v>
      </c>
      <c r="R28" s="2094"/>
      <c r="S28" s="2095"/>
      <c r="T28" s="2096">
        <v>17</v>
      </c>
    </row>
    <row r="29" spans="2:20" ht="15.75" thickBot="1">
      <c r="B29" s="2087">
        <v>18</v>
      </c>
      <c r="C29" s="2097" t="s">
        <v>1545</v>
      </c>
      <c r="D29" s="2089" t="s">
        <v>1546</v>
      </c>
      <c r="E29" s="2098" t="s">
        <v>1076</v>
      </c>
      <c r="F29" s="2098"/>
      <c r="G29" s="2098"/>
      <c r="H29" s="2113" t="s">
        <v>1538</v>
      </c>
      <c r="I29" s="2114" t="s">
        <v>66</v>
      </c>
      <c r="J29" s="2114" t="s">
        <v>1513</v>
      </c>
      <c r="K29" s="2115" t="s">
        <v>1513</v>
      </c>
      <c r="L29" s="2115" t="s">
        <v>2</v>
      </c>
      <c r="M29" s="2115" t="s">
        <v>77</v>
      </c>
      <c r="N29" s="2103" t="s">
        <v>1531</v>
      </c>
      <c r="O29" s="2098"/>
      <c r="P29" s="2098"/>
      <c r="Q29" s="2099" t="s">
        <v>1520</v>
      </c>
      <c r="R29" s="2094"/>
      <c r="S29" s="2095"/>
      <c r="T29" s="2096">
        <v>18</v>
      </c>
    </row>
    <row r="30" spans="2:20" ht="15.75" thickBot="1">
      <c r="B30" s="2087">
        <v>19</v>
      </c>
      <c r="C30" s="2097" t="s">
        <v>1547</v>
      </c>
      <c r="D30" s="2089" t="s">
        <v>1548</v>
      </c>
      <c r="E30" s="2110" t="s">
        <v>1513</v>
      </c>
      <c r="F30" s="2110" t="s">
        <v>76</v>
      </c>
      <c r="G30" s="2110" t="s">
        <v>66</v>
      </c>
      <c r="H30" s="2114" t="s">
        <v>2</v>
      </c>
      <c r="I30" s="2114" t="s">
        <v>66</v>
      </c>
      <c r="J30" s="2114" t="s">
        <v>1513</v>
      </c>
      <c r="K30" s="2115" t="s">
        <v>1513</v>
      </c>
      <c r="L30" s="2115" t="s">
        <v>2</v>
      </c>
      <c r="M30" s="2115" t="s">
        <v>77</v>
      </c>
      <c r="N30" s="2101" t="s">
        <v>52</v>
      </c>
      <c r="O30" s="2101" t="s">
        <v>75</v>
      </c>
      <c r="P30" s="2101" t="s">
        <v>1514</v>
      </c>
      <c r="Q30" s="2102" t="s">
        <v>1525</v>
      </c>
      <c r="R30" s="2094"/>
      <c r="S30" s="2095"/>
      <c r="T30" s="2096">
        <v>19</v>
      </c>
    </row>
    <row r="31" spans="2:20" ht="15.75" thickBot="1">
      <c r="B31" s="2087">
        <v>20</v>
      </c>
      <c r="C31" s="2088" t="s">
        <v>1549</v>
      </c>
      <c r="D31" s="2089" t="s">
        <v>1550</v>
      </c>
      <c r="E31" s="2116" t="s">
        <v>1538</v>
      </c>
      <c r="F31" s="2116" t="s">
        <v>1538</v>
      </c>
      <c r="G31" s="2116" t="s">
        <v>1538</v>
      </c>
      <c r="H31" s="2113" t="s">
        <v>1538</v>
      </c>
      <c r="I31" s="2113" t="s">
        <v>1538</v>
      </c>
      <c r="J31" s="2113" t="s">
        <v>1538</v>
      </c>
      <c r="K31" s="2117" t="s">
        <v>1538</v>
      </c>
      <c r="L31" s="2117" t="s">
        <v>1538</v>
      </c>
      <c r="M31" s="2115" t="s">
        <v>77</v>
      </c>
      <c r="N31" s="2101" t="s">
        <v>52</v>
      </c>
      <c r="O31" s="2101" t="s">
        <v>75</v>
      </c>
      <c r="P31" s="2108" t="s">
        <v>1538</v>
      </c>
      <c r="Q31" s="2118" t="s">
        <v>1551</v>
      </c>
      <c r="R31" s="2094"/>
      <c r="S31" s="2095"/>
      <c r="T31" s="2096">
        <v>20</v>
      </c>
    </row>
    <row r="32" spans="2:20" ht="15.75" thickBot="1">
      <c r="B32" s="2087">
        <v>21</v>
      </c>
      <c r="C32" s="2097" t="s">
        <v>1549</v>
      </c>
      <c r="D32" s="2089" t="s">
        <v>1552</v>
      </c>
      <c r="E32" s="2119" t="s">
        <v>1538</v>
      </c>
      <c r="F32" s="2119" t="s">
        <v>1538</v>
      </c>
      <c r="G32" s="2119" t="s">
        <v>1538</v>
      </c>
      <c r="H32" s="2113" t="s">
        <v>1538</v>
      </c>
      <c r="I32" s="2113" t="s">
        <v>1538</v>
      </c>
      <c r="J32" s="2113" t="s">
        <v>1538</v>
      </c>
      <c r="K32" s="2117" t="s">
        <v>1538</v>
      </c>
      <c r="L32" s="2117" t="s">
        <v>1538</v>
      </c>
      <c r="M32" s="2115" t="s">
        <v>77</v>
      </c>
      <c r="N32" s="2101" t="s">
        <v>52</v>
      </c>
      <c r="O32" s="2101" t="s">
        <v>75</v>
      </c>
      <c r="P32" s="2108" t="s">
        <v>1538</v>
      </c>
      <c r="Q32" s="2118" t="s">
        <v>1551</v>
      </c>
      <c r="R32" s="2094"/>
      <c r="S32" s="2095"/>
      <c r="T32" s="2096">
        <v>21</v>
      </c>
    </row>
    <row r="33" spans="1:20" ht="15.75" thickBot="1">
      <c r="B33" s="2087">
        <v>22</v>
      </c>
      <c r="C33" s="2088" t="s">
        <v>1553</v>
      </c>
      <c r="D33" s="2089" t="s">
        <v>1554</v>
      </c>
      <c r="E33" s="2090" t="s">
        <v>1076</v>
      </c>
      <c r="F33" s="2090"/>
      <c r="G33" s="2090"/>
      <c r="H33" s="2120" t="s">
        <v>1555</v>
      </c>
      <c r="I33" s="2114" t="s">
        <v>66</v>
      </c>
      <c r="J33" s="2114" t="s">
        <v>1513</v>
      </c>
      <c r="K33" s="2115" t="s">
        <v>1513</v>
      </c>
      <c r="L33" s="2115" t="s">
        <v>2</v>
      </c>
      <c r="M33" s="2117" t="s">
        <v>1531</v>
      </c>
      <c r="N33" s="2090"/>
      <c r="O33" s="2090"/>
      <c r="P33" s="2090"/>
      <c r="Q33" s="2093" t="s">
        <v>1517</v>
      </c>
      <c r="R33" s="2094"/>
      <c r="S33" s="2095"/>
      <c r="T33" s="2096">
        <v>22</v>
      </c>
    </row>
    <row r="34" spans="1:20" ht="15.75" thickBot="1">
      <c r="B34" s="2087">
        <v>23</v>
      </c>
      <c r="C34" s="2097" t="s">
        <v>1556</v>
      </c>
      <c r="D34" s="2089" t="s">
        <v>1557</v>
      </c>
      <c r="E34" s="2098" t="s">
        <v>1076</v>
      </c>
      <c r="F34" s="2098"/>
      <c r="G34" s="2098"/>
      <c r="H34" s="2121"/>
      <c r="I34" s="2121"/>
      <c r="J34" s="2121"/>
      <c r="K34" s="2121"/>
      <c r="L34" s="2121"/>
      <c r="M34" s="2115" t="s">
        <v>77</v>
      </c>
      <c r="N34" s="2101" t="s">
        <v>52</v>
      </c>
      <c r="O34" s="2101" t="s">
        <v>75</v>
      </c>
      <c r="P34" s="2101" t="s">
        <v>1514</v>
      </c>
      <c r="Q34" s="2102" t="s">
        <v>1525</v>
      </c>
      <c r="R34" s="2094"/>
      <c r="S34" s="2095"/>
      <c r="T34" s="2096">
        <v>23</v>
      </c>
    </row>
    <row r="35" spans="1:20" ht="15.75" thickBot="1">
      <c r="B35" s="2087">
        <v>24</v>
      </c>
      <c r="C35" s="2097" t="s">
        <v>1558</v>
      </c>
      <c r="D35" s="2089" t="s">
        <v>1559</v>
      </c>
      <c r="E35" s="2122" t="s">
        <v>1513</v>
      </c>
      <c r="F35" s="2122" t="s">
        <v>76</v>
      </c>
      <c r="G35" s="2122" t="s">
        <v>66</v>
      </c>
      <c r="H35" s="2098"/>
      <c r="I35" s="2098"/>
      <c r="J35" s="2112"/>
      <c r="K35" s="2112"/>
      <c r="L35" s="2112"/>
      <c r="M35" s="2123" t="s">
        <v>77</v>
      </c>
      <c r="N35" s="2101" t="s">
        <v>52</v>
      </c>
      <c r="O35" s="2101" t="s">
        <v>75</v>
      </c>
      <c r="P35" s="2101" t="s">
        <v>1514</v>
      </c>
      <c r="Q35" s="2093" t="s">
        <v>1517</v>
      </c>
      <c r="R35" s="2094"/>
      <c r="S35" s="2095"/>
      <c r="T35" s="2096">
        <v>24</v>
      </c>
    </row>
    <row r="36" spans="1:20" ht="15.75" thickBot="1">
      <c r="B36" s="2087">
        <v>25</v>
      </c>
      <c r="C36" s="2088" t="s">
        <v>1560</v>
      </c>
      <c r="D36" s="2089" t="s">
        <v>1561</v>
      </c>
      <c r="E36" s="2090" t="s">
        <v>1076</v>
      </c>
      <c r="F36" s="2090"/>
      <c r="G36" s="2090"/>
      <c r="H36" s="2090"/>
      <c r="I36" s="2090"/>
      <c r="J36" s="2114" t="s">
        <v>1513</v>
      </c>
      <c r="K36" s="2115" t="s">
        <v>1513</v>
      </c>
      <c r="L36" s="2115" t="s">
        <v>2</v>
      </c>
      <c r="M36" s="2115" t="s">
        <v>77</v>
      </c>
      <c r="N36" s="2103" t="s">
        <v>1531</v>
      </c>
      <c r="O36" s="2090"/>
      <c r="P36" s="2090"/>
      <c r="Q36" s="2124" t="s">
        <v>1562</v>
      </c>
      <c r="R36" s="2094"/>
      <c r="S36" s="2095"/>
      <c r="T36" s="2096">
        <v>25</v>
      </c>
    </row>
    <row r="37" spans="1:20" ht="15.75" thickBot="1">
      <c r="B37" s="2087">
        <v>26</v>
      </c>
      <c r="C37" s="2097" t="s">
        <v>1560</v>
      </c>
      <c r="D37" s="2089" t="s">
        <v>1563</v>
      </c>
      <c r="E37" s="2098" t="s">
        <v>1076</v>
      </c>
      <c r="F37" s="2098"/>
      <c r="G37" s="2098"/>
      <c r="H37" s="2112"/>
      <c r="I37" s="2112"/>
      <c r="J37" s="2125" t="s">
        <v>1513</v>
      </c>
      <c r="K37" s="2123" t="s">
        <v>1513</v>
      </c>
      <c r="L37" s="2115" t="s">
        <v>2</v>
      </c>
      <c r="M37" s="2115" t="s">
        <v>77</v>
      </c>
      <c r="N37" s="2103" t="s">
        <v>1531</v>
      </c>
      <c r="O37" s="2098"/>
      <c r="P37" s="2098"/>
      <c r="Q37" s="2124" t="s">
        <v>1562</v>
      </c>
      <c r="R37" s="2094"/>
      <c r="S37" s="2095"/>
      <c r="T37" s="2096">
        <v>26</v>
      </c>
    </row>
    <row r="38" spans="1:20" ht="15.75" thickBot="1">
      <c r="B38" s="2087">
        <v>27</v>
      </c>
      <c r="C38" s="2097" t="s">
        <v>1564</v>
      </c>
      <c r="D38" s="2089" t="s">
        <v>1565</v>
      </c>
      <c r="E38" s="2122" t="s">
        <v>1513</v>
      </c>
      <c r="F38" s="2122" t="s">
        <v>76</v>
      </c>
      <c r="G38" s="2122" t="s">
        <v>66</v>
      </c>
      <c r="H38" s="2121"/>
      <c r="I38" s="2121"/>
      <c r="J38" s="2121"/>
      <c r="K38" s="2121"/>
      <c r="L38" s="2098"/>
      <c r="M38" s="2098"/>
      <c r="N38" s="2101" t="s">
        <v>52</v>
      </c>
      <c r="O38" s="2101" t="s">
        <v>75</v>
      </c>
      <c r="P38" s="2101" t="s">
        <v>1514</v>
      </c>
      <c r="Q38" s="2118" t="s">
        <v>1551</v>
      </c>
      <c r="R38" s="2094"/>
      <c r="S38" s="2095"/>
      <c r="T38" s="2096">
        <v>27</v>
      </c>
    </row>
    <row r="39" spans="1:20" ht="15.75" thickBot="1">
      <c r="B39" s="2087">
        <v>28</v>
      </c>
      <c r="C39" s="2088" t="s">
        <v>1566</v>
      </c>
      <c r="D39" s="2089" t="s">
        <v>1567</v>
      </c>
      <c r="E39" s="2090" t="s">
        <v>1076</v>
      </c>
      <c r="F39" s="2090"/>
      <c r="G39" s="2090"/>
      <c r="H39" s="2090"/>
      <c r="I39" s="2090"/>
      <c r="J39" s="2090"/>
      <c r="K39" s="2090"/>
      <c r="L39" s="2090"/>
      <c r="M39" s="2092" t="s">
        <v>77</v>
      </c>
      <c r="N39" s="2103" t="s">
        <v>1531</v>
      </c>
      <c r="O39" s="2090"/>
      <c r="P39" s="2090"/>
      <c r="Q39" s="2118" t="s">
        <v>1551</v>
      </c>
      <c r="R39" s="2094"/>
      <c r="S39" s="2095"/>
      <c r="T39" s="2096">
        <v>28</v>
      </c>
    </row>
    <row r="40" spans="1:20" ht="15.75" thickBot="1">
      <c r="B40" s="2087">
        <v>29</v>
      </c>
      <c r="C40" s="2097" t="s">
        <v>1566</v>
      </c>
      <c r="D40" s="2089" t="s">
        <v>1568</v>
      </c>
      <c r="E40" s="2098" t="s">
        <v>1076</v>
      </c>
      <c r="F40" s="2098"/>
      <c r="G40" s="2098"/>
      <c r="H40" s="2098"/>
      <c r="I40" s="2098"/>
      <c r="J40" s="2098"/>
      <c r="K40" s="2098"/>
      <c r="L40" s="2098"/>
      <c r="M40" s="2092" t="s">
        <v>77</v>
      </c>
      <c r="N40" s="2103" t="s">
        <v>1531</v>
      </c>
      <c r="O40" s="2098"/>
      <c r="P40" s="2098"/>
      <c r="Q40" s="2118" t="s">
        <v>1551</v>
      </c>
      <c r="R40" s="2094"/>
      <c r="S40" s="2095"/>
      <c r="T40" s="2096">
        <v>29</v>
      </c>
    </row>
    <row r="41" spans="1:20" ht="15.75" thickBot="1">
      <c r="B41" s="2087">
        <v>30</v>
      </c>
      <c r="C41" s="2088" t="s">
        <v>1569</v>
      </c>
      <c r="D41" s="2089" t="s">
        <v>1570</v>
      </c>
      <c r="E41" s="2090" t="s">
        <v>1076</v>
      </c>
      <c r="F41" s="2090"/>
      <c r="G41" s="2090"/>
      <c r="H41" s="2090"/>
      <c r="I41" s="2090"/>
      <c r="J41" s="2090"/>
      <c r="K41" s="2092" t="s">
        <v>1513</v>
      </c>
      <c r="L41" s="2092" t="s">
        <v>2</v>
      </c>
      <c r="M41" s="2092" t="s">
        <v>77</v>
      </c>
      <c r="N41" s="2101" t="s">
        <v>52</v>
      </c>
      <c r="O41" s="2103" t="s">
        <v>1531</v>
      </c>
      <c r="P41" s="2090"/>
      <c r="Q41" s="2099" t="s">
        <v>1520</v>
      </c>
      <c r="R41" s="2094"/>
      <c r="S41" s="2095"/>
      <c r="T41" s="2096">
        <v>30</v>
      </c>
    </row>
    <row r="42" spans="1:20" ht="15.75">
      <c r="B42" s="2126"/>
      <c r="C42" s="2127" t="s">
        <v>1571</v>
      </c>
      <c r="D42" s="2128"/>
      <c r="E42" s="2127"/>
      <c r="F42" s="2128"/>
      <c r="G42" s="2128"/>
      <c r="H42" s="2128"/>
      <c r="I42" s="2128"/>
      <c r="J42" s="2128"/>
      <c r="K42" s="2128"/>
      <c r="L42" s="2128"/>
      <c r="M42" s="2128"/>
      <c r="N42" s="2128"/>
      <c r="O42" s="2128"/>
      <c r="P42" s="2128"/>
      <c r="Q42" s="2129"/>
      <c r="R42" s="2130"/>
      <c r="S42" s="2130"/>
      <c r="T42" s="2131"/>
    </row>
    <row r="43" spans="1:20" ht="13.5" thickBot="1">
      <c r="B43" s="2132"/>
      <c r="C43" s="2133"/>
      <c r="D43" s="750"/>
      <c r="E43" s="2133"/>
      <c r="F43" s="2133"/>
      <c r="G43" s="2133"/>
      <c r="H43" s="2133"/>
      <c r="I43" s="2133"/>
      <c r="J43" s="2133"/>
      <c r="K43" s="2133"/>
      <c r="L43" s="2133"/>
      <c r="M43" s="2133"/>
      <c r="N43" s="2133"/>
      <c r="O43" s="2133"/>
      <c r="P43" s="2133"/>
      <c r="Q43" s="2133"/>
      <c r="R43" s="2133"/>
      <c r="S43" s="2133"/>
      <c r="T43" s="2134"/>
    </row>
    <row r="44" spans="1:20" ht="16.5" thickBot="1">
      <c r="A44" s="2135"/>
      <c r="B44" s="2136"/>
      <c r="C44" s="2137"/>
      <c r="D44" s="2059"/>
      <c r="E44" s="2137"/>
      <c r="F44" s="2059"/>
      <c r="G44" s="2059"/>
      <c r="H44" s="2059"/>
      <c r="I44" s="2059"/>
      <c r="J44" s="2059"/>
      <c r="K44" s="2059"/>
      <c r="L44" s="2059"/>
      <c r="M44" s="2059"/>
      <c r="N44" s="2059"/>
      <c r="O44" s="2059"/>
      <c r="P44" s="2059"/>
      <c r="Q44" s="2137"/>
      <c r="R44" s="2058"/>
      <c r="S44" s="2607" t="s">
        <v>1872</v>
      </c>
      <c r="T44" s="2131"/>
    </row>
    <row r="45" spans="1:20" ht="21.75" thickTop="1">
      <c r="B45" s="2136"/>
      <c r="C45" s="4176" t="s">
        <v>1572</v>
      </c>
      <c r="D45" s="4177"/>
      <c r="E45" s="4177"/>
      <c r="F45" s="4177"/>
      <c r="G45" s="4177"/>
      <c r="H45" s="4177"/>
      <c r="I45" s="4177"/>
      <c r="J45" s="4177"/>
      <c r="K45" s="4177"/>
      <c r="L45" s="4177"/>
      <c r="M45" s="4177"/>
      <c r="N45" s="4177"/>
      <c r="O45" s="4177"/>
      <c r="P45" s="4177"/>
      <c r="Q45" s="4177"/>
      <c r="R45" s="4177"/>
      <c r="S45" s="4178"/>
      <c r="T45" s="2131"/>
    </row>
    <row r="46" spans="1:20" ht="16.5" thickBot="1">
      <c r="B46" s="2138"/>
      <c r="C46" s="2130"/>
      <c r="D46" s="2128"/>
      <c r="E46" s="2078" t="s">
        <v>1513</v>
      </c>
      <c r="F46" s="2078" t="s">
        <v>76</v>
      </c>
      <c r="G46" s="2078" t="s">
        <v>66</v>
      </c>
      <c r="H46" s="2079" t="s">
        <v>2</v>
      </c>
      <c r="I46" s="2079" t="s">
        <v>66</v>
      </c>
      <c r="J46" s="2079" t="s">
        <v>1513</v>
      </c>
      <c r="K46" s="2080" t="s">
        <v>1513</v>
      </c>
      <c r="L46" s="2080" t="s">
        <v>2</v>
      </c>
      <c r="M46" s="2080" t="s">
        <v>77</v>
      </c>
      <c r="N46" s="2081" t="s">
        <v>52</v>
      </c>
      <c r="O46" s="2081" t="s">
        <v>75</v>
      </c>
      <c r="P46" s="2081" t="s">
        <v>1514</v>
      </c>
      <c r="Q46" s="2129"/>
      <c r="R46" s="2130"/>
      <c r="S46" s="2130"/>
      <c r="T46" s="2139"/>
    </row>
    <row r="47" spans="1:20" ht="15.75" thickBot="1">
      <c r="B47" s="2087">
        <v>1</v>
      </c>
      <c r="C47" s="2088" t="s">
        <v>1573</v>
      </c>
      <c r="D47" s="2140" t="s">
        <v>1574</v>
      </c>
      <c r="E47" s="2141" t="s">
        <v>1076</v>
      </c>
      <c r="F47" s="2141"/>
      <c r="G47" s="2141"/>
      <c r="H47" s="2141"/>
      <c r="I47" s="2141"/>
      <c r="J47" s="2114" t="s">
        <v>1513</v>
      </c>
      <c r="K47" s="2142" t="s">
        <v>1513</v>
      </c>
      <c r="L47" s="2141"/>
      <c r="M47" s="2141"/>
      <c r="N47" s="2143" t="s">
        <v>52</v>
      </c>
      <c r="O47" s="2143" t="s">
        <v>75</v>
      </c>
      <c r="P47" s="2141"/>
      <c r="Q47" s="2144" t="s">
        <v>1536</v>
      </c>
      <c r="R47" s="2094"/>
      <c r="S47" s="2145"/>
      <c r="T47" s="2096">
        <v>1</v>
      </c>
    </row>
    <row r="48" spans="1:20" ht="15.75" thickBot="1">
      <c r="B48" s="2087">
        <v>2</v>
      </c>
      <c r="C48" s="2097" t="s">
        <v>1573</v>
      </c>
      <c r="D48" s="2089" t="s">
        <v>1575</v>
      </c>
      <c r="E48" s="2098" t="s">
        <v>1076</v>
      </c>
      <c r="F48" s="2098"/>
      <c r="G48" s="2098"/>
      <c r="H48" s="2098"/>
      <c r="I48" s="2098"/>
      <c r="J48" s="2114" t="s">
        <v>1513</v>
      </c>
      <c r="K48" s="2092" t="s">
        <v>1513</v>
      </c>
      <c r="L48" s="2098"/>
      <c r="M48" s="2098"/>
      <c r="N48" s="2101" t="s">
        <v>52</v>
      </c>
      <c r="O48" s="2101" t="s">
        <v>75</v>
      </c>
      <c r="P48" s="2098"/>
      <c r="Q48" s="2104" t="s">
        <v>1536</v>
      </c>
      <c r="R48" s="2094"/>
      <c r="S48" s="2145"/>
      <c r="T48" s="2096">
        <v>2</v>
      </c>
    </row>
    <row r="49" spans="2:20" ht="15.75" thickBot="1">
      <c r="B49" s="2087">
        <v>3</v>
      </c>
      <c r="C49" s="2146" t="s">
        <v>1576</v>
      </c>
      <c r="D49" s="2089" t="s">
        <v>1577</v>
      </c>
      <c r="E49" s="2098" t="s">
        <v>1076</v>
      </c>
      <c r="F49" s="2098"/>
      <c r="G49" s="2098"/>
      <c r="H49" s="2091" t="s">
        <v>2</v>
      </c>
      <c r="I49" s="2091" t="s">
        <v>66</v>
      </c>
      <c r="J49" s="2114" t="s">
        <v>1513</v>
      </c>
      <c r="K49" s="2092" t="s">
        <v>1513</v>
      </c>
      <c r="L49" s="2092" t="s">
        <v>2</v>
      </c>
      <c r="M49" s="2092" t="s">
        <v>77</v>
      </c>
      <c r="N49" s="2103" t="s">
        <v>1531</v>
      </c>
      <c r="O49" s="2098"/>
      <c r="P49" s="2098"/>
      <c r="Q49" s="2147" t="s">
        <v>1578</v>
      </c>
      <c r="R49" s="2094"/>
      <c r="S49" s="2145"/>
      <c r="T49" s="2096">
        <v>3</v>
      </c>
    </row>
    <row r="50" spans="2:20" ht="15.75" thickBot="1">
      <c r="B50" s="2087">
        <v>4</v>
      </c>
      <c r="C50" s="2088" t="s">
        <v>1579</v>
      </c>
      <c r="D50" s="2089" t="s">
        <v>1580</v>
      </c>
      <c r="E50" s="2090" t="s">
        <v>1076</v>
      </c>
      <c r="F50" s="2090"/>
      <c r="G50" s="2090"/>
      <c r="H50" s="2114" t="s">
        <v>2</v>
      </c>
      <c r="I50" s="2114" t="s">
        <v>66</v>
      </c>
      <c r="J50" s="2114" t="s">
        <v>1513</v>
      </c>
      <c r="K50" s="2115" t="s">
        <v>1513</v>
      </c>
      <c r="L50" s="2141"/>
      <c r="M50" s="2141"/>
      <c r="N50" s="2090"/>
      <c r="O50" s="2090"/>
      <c r="P50" s="2090"/>
      <c r="Q50" s="2148" t="s">
        <v>1581</v>
      </c>
      <c r="R50" s="2149"/>
      <c r="S50" s="2145"/>
      <c r="T50" s="2096">
        <v>4</v>
      </c>
    </row>
    <row r="51" spans="2:20" ht="15.75" thickBot="1">
      <c r="B51" s="2087">
        <v>5</v>
      </c>
      <c r="C51" s="2088" t="s">
        <v>1582</v>
      </c>
      <c r="D51" s="2089" t="s">
        <v>1583</v>
      </c>
      <c r="E51" s="2150" t="s">
        <v>1538</v>
      </c>
      <c r="F51" s="2150" t="s">
        <v>1538</v>
      </c>
      <c r="G51" s="2150" t="s">
        <v>1538</v>
      </c>
      <c r="H51" s="2113" t="s">
        <v>1538</v>
      </c>
      <c r="I51" s="2113" t="s">
        <v>1538</v>
      </c>
      <c r="J51" s="2113" t="s">
        <v>1538</v>
      </c>
      <c r="K51" s="2117" t="s">
        <v>1538</v>
      </c>
      <c r="L51" s="2151" t="s">
        <v>1538</v>
      </c>
      <c r="M51" s="2151" t="s">
        <v>1538</v>
      </c>
      <c r="N51" s="2108" t="s">
        <v>1538</v>
      </c>
      <c r="O51" s="2108" t="s">
        <v>1538</v>
      </c>
      <c r="P51" s="2108" t="s">
        <v>1538</v>
      </c>
      <c r="Q51" s="2152" t="s">
        <v>1584</v>
      </c>
      <c r="R51" s="2094"/>
      <c r="S51" s="2145"/>
      <c r="T51" s="2096">
        <v>5</v>
      </c>
    </row>
    <row r="52" spans="2:20" ht="15.75" thickBot="1">
      <c r="B52" s="2087">
        <v>6</v>
      </c>
      <c r="C52" s="2097" t="s">
        <v>1582</v>
      </c>
      <c r="D52" s="2089" t="s">
        <v>1585</v>
      </c>
      <c r="E52" s="2153" t="s">
        <v>1538</v>
      </c>
      <c r="F52" s="2153" t="s">
        <v>1538</v>
      </c>
      <c r="G52" s="2153" t="s">
        <v>1538</v>
      </c>
      <c r="H52" s="2113" t="s">
        <v>1538</v>
      </c>
      <c r="I52" s="2113" t="s">
        <v>1538</v>
      </c>
      <c r="J52" s="2113" t="s">
        <v>1538</v>
      </c>
      <c r="K52" s="2117" t="s">
        <v>1538</v>
      </c>
      <c r="L52" s="2154" t="s">
        <v>1538</v>
      </c>
      <c r="M52" s="2154" t="s">
        <v>1538</v>
      </c>
      <c r="N52" s="2108" t="s">
        <v>1538</v>
      </c>
      <c r="O52" s="2108" t="s">
        <v>1538</v>
      </c>
      <c r="P52" s="2108" t="s">
        <v>1538</v>
      </c>
      <c r="Q52" s="2155" t="s">
        <v>1586</v>
      </c>
      <c r="R52" s="2094"/>
      <c r="S52" s="2145"/>
      <c r="T52" s="2096">
        <v>6</v>
      </c>
    </row>
    <row r="53" spans="2:20" ht="13.5" thickBot="1">
      <c r="B53" s="2132"/>
      <c r="C53" s="2133"/>
      <c r="D53" s="750"/>
      <c r="E53" s="2133"/>
      <c r="F53" s="2133"/>
      <c r="G53" s="2133"/>
      <c r="H53" s="2133"/>
      <c r="I53" s="2133"/>
      <c r="J53" s="2133"/>
      <c r="K53" s="2133"/>
      <c r="L53" s="2133"/>
      <c r="M53" s="2133"/>
      <c r="N53" s="2133"/>
      <c r="O53" s="2133"/>
      <c r="P53" s="2133"/>
      <c r="Q53" s="2133"/>
      <c r="R53" s="2133"/>
      <c r="S53" s="2133"/>
      <c r="T53" s="2134"/>
    </row>
    <row r="54" spans="2:20" ht="16.5" thickBot="1">
      <c r="B54" s="2156"/>
      <c r="C54" s="2129"/>
      <c r="D54" s="2128"/>
      <c r="E54" s="2129"/>
      <c r="F54" s="2128"/>
      <c r="G54" s="2128"/>
      <c r="H54" s="2128"/>
      <c r="I54" s="2128"/>
      <c r="J54" s="2128"/>
      <c r="K54" s="2128"/>
      <c r="L54" s="2128"/>
      <c r="M54" s="2128"/>
      <c r="N54" s="2128"/>
      <c r="O54" s="2128"/>
      <c r="P54" s="2128"/>
      <c r="Q54" s="2129"/>
      <c r="R54" s="2130"/>
      <c r="S54" s="2157"/>
      <c r="T54" s="2158"/>
    </row>
    <row r="55" spans="2:20" ht="26.25">
      <c r="B55" s="2050" t="s">
        <v>1587</v>
      </c>
      <c r="C55" s="2051"/>
      <c r="D55" s="2051"/>
      <c r="E55" s="2051"/>
      <c r="F55" s="2051"/>
      <c r="G55" s="2051"/>
      <c r="H55" s="2051"/>
      <c r="I55" s="2052"/>
      <c r="J55" s="2052"/>
      <c r="K55" s="2052"/>
      <c r="L55" s="2052"/>
      <c r="M55" s="2052"/>
      <c r="N55" s="2052"/>
      <c r="O55" s="2052"/>
      <c r="P55" s="2052"/>
      <c r="Q55" s="2052"/>
      <c r="R55" s="2052"/>
      <c r="S55" s="2052"/>
      <c r="T55" s="2053"/>
    </row>
    <row r="56" spans="2:20" ht="21.75" thickBot="1">
      <c r="B56" s="2054" t="s">
        <v>1488</v>
      </c>
      <c r="C56" s="2055"/>
      <c r="D56" s="2055"/>
      <c r="E56" s="2055"/>
      <c r="F56" s="2055"/>
      <c r="G56" s="2055"/>
      <c r="H56" s="2055"/>
      <c r="I56" s="2055"/>
      <c r="J56" s="2055"/>
      <c r="K56" s="2055"/>
      <c r="L56" s="2055"/>
      <c r="M56" s="2055"/>
      <c r="N56" s="2055"/>
      <c r="O56" s="2055"/>
      <c r="P56" s="2055"/>
      <c r="Q56" s="2055"/>
      <c r="R56" s="2055"/>
      <c r="S56" s="2055"/>
      <c r="T56" s="2056"/>
    </row>
    <row r="57" spans="2:20" ht="24.75" customHeight="1" thickTop="1">
      <c r="B57" s="2159"/>
      <c r="C57" s="4168" t="s">
        <v>1588</v>
      </c>
      <c r="D57" s="4169"/>
      <c r="E57" s="4169"/>
      <c r="F57" s="4169"/>
      <c r="G57" s="4169"/>
      <c r="H57" s="4169"/>
      <c r="I57" s="4169"/>
      <c r="J57" s="4169"/>
      <c r="K57" s="4169"/>
      <c r="L57" s="4169"/>
      <c r="M57" s="4169"/>
      <c r="N57" s="4169"/>
      <c r="O57" s="4169"/>
      <c r="P57" s="4169"/>
      <c r="Q57" s="4169"/>
      <c r="R57" s="4169"/>
      <c r="S57" s="4170"/>
      <c r="T57" s="2160"/>
    </row>
    <row r="58" spans="2:20" ht="19.5" thickBot="1">
      <c r="B58" s="2159"/>
      <c r="C58" s="4179" t="s">
        <v>1490</v>
      </c>
      <c r="D58" s="4180"/>
      <c r="E58" s="4180"/>
      <c r="F58" s="4180"/>
      <c r="G58" s="4180"/>
      <c r="H58" s="4180"/>
      <c r="I58" s="4180"/>
      <c r="J58" s="4180"/>
      <c r="K58" s="4180"/>
      <c r="L58" s="4180"/>
      <c r="M58" s="4180"/>
      <c r="N58" s="4180"/>
      <c r="O58" s="4180"/>
      <c r="P58" s="4180"/>
      <c r="Q58" s="4180"/>
      <c r="R58" s="4180"/>
      <c r="S58" s="4181"/>
      <c r="T58" s="2161"/>
    </row>
    <row r="59" spans="2:20" ht="21.75" customHeight="1" thickTop="1">
      <c r="B59" s="2062"/>
      <c r="C59" s="2071"/>
      <c r="D59" s="1676" t="s">
        <v>1491</v>
      </c>
      <c r="E59" s="4164" t="s">
        <v>1492</v>
      </c>
      <c r="F59" s="4164"/>
      <c r="G59" s="4164"/>
      <c r="H59" s="4165" t="s">
        <v>1493</v>
      </c>
      <c r="I59" s="4165"/>
      <c r="J59" s="4165"/>
      <c r="K59" s="4166" t="s">
        <v>1494</v>
      </c>
      <c r="L59" s="4166"/>
      <c r="M59" s="4166"/>
      <c r="N59" s="4167" t="s">
        <v>1495</v>
      </c>
      <c r="O59" s="4167"/>
      <c r="P59" s="4167"/>
      <c r="Q59" s="2073"/>
      <c r="R59" s="2074" t="s">
        <v>1496</v>
      </c>
      <c r="S59" s="2075"/>
      <c r="T59" s="2063"/>
    </row>
    <row r="60" spans="2:20" ht="33.75" customHeight="1">
      <c r="B60" s="2076"/>
      <c r="C60" s="2163" t="s">
        <v>1210</v>
      </c>
      <c r="D60" s="4171" t="s">
        <v>1497</v>
      </c>
      <c r="E60" s="2078" t="s">
        <v>1498</v>
      </c>
      <c r="F60" s="2078" t="s">
        <v>1499</v>
      </c>
      <c r="G60" s="2078" t="s">
        <v>1500</v>
      </c>
      <c r="H60" s="2079" t="s">
        <v>1501</v>
      </c>
      <c r="I60" s="2079" t="s">
        <v>1502</v>
      </c>
      <c r="J60" s="2079" t="s">
        <v>1503</v>
      </c>
      <c r="K60" s="2080" t="s">
        <v>1504</v>
      </c>
      <c r="L60" s="2080" t="s">
        <v>1505</v>
      </c>
      <c r="M60" s="2080" t="s">
        <v>1506</v>
      </c>
      <c r="N60" s="2081" t="s">
        <v>1507</v>
      </c>
      <c r="O60" s="2081" t="s">
        <v>1508</v>
      </c>
      <c r="P60" s="2081" t="s">
        <v>1509</v>
      </c>
      <c r="Q60" s="4154" t="s">
        <v>1510</v>
      </c>
      <c r="R60" s="4156" t="s">
        <v>1511</v>
      </c>
      <c r="S60" s="4158" t="s">
        <v>1512</v>
      </c>
      <c r="T60" s="2082"/>
    </row>
    <row r="61" spans="2:20" ht="15.75">
      <c r="B61" s="2057"/>
      <c r="C61" s="2083"/>
      <c r="D61" s="4171"/>
      <c r="E61" s="2078" t="s">
        <v>1513</v>
      </c>
      <c r="F61" s="2078" t="s">
        <v>76</v>
      </c>
      <c r="G61" s="2078" t="s">
        <v>66</v>
      </c>
      <c r="H61" s="2079" t="s">
        <v>2</v>
      </c>
      <c r="I61" s="2079" t="s">
        <v>66</v>
      </c>
      <c r="J61" s="2079" t="s">
        <v>1513</v>
      </c>
      <c r="K61" s="2080" t="s">
        <v>1513</v>
      </c>
      <c r="L61" s="2080" t="s">
        <v>2</v>
      </c>
      <c r="M61" s="2080" t="s">
        <v>77</v>
      </c>
      <c r="N61" s="2081" t="s">
        <v>52</v>
      </c>
      <c r="O61" s="2081" t="s">
        <v>75</v>
      </c>
      <c r="P61" s="2081" t="s">
        <v>1514</v>
      </c>
      <c r="Q61" s="4155"/>
      <c r="R61" s="4157"/>
      <c r="S61" s="4159"/>
      <c r="T61" s="2061"/>
    </row>
    <row r="62" spans="2:20" ht="13.5" thickBot="1">
      <c r="B62" s="2084"/>
      <c r="C62" s="2164"/>
      <c r="D62" s="2164"/>
      <c r="E62" s="2164"/>
      <c r="F62" s="2164"/>
      <c r="G62" s="2164"/>
      <c r="H62" s="2164"/>
      <c r="I62" s="2164"/>
      <c r="J62" s="2164"/>
      <c r="K62" s="2164"/>
      <c r="L62" s="2164"/>
      <c r="M62" s="2164"/>
      <c r="N62" s="2164"/>
      <c r="O62" s="2164"/>
      <c r="P62" s="2164"/>
      <c r="Q62" s="2164"/>
      <c r="R62" s="2164"/>
      <c r="S62" s="2607" t="s">
        <v>1872</v>
      </c>
      <c r="T62" s="2086"/>
    </row>
    <row r="63" spans="2:20" ht="15.75" thickBot="1">
      <c r="B63" s="2087">
        <v>1</v>
      </c>
      <c r="C63" s="2088" t="s">
        <v>1589</v>
      </c>
      <c r="D63" s="2140" t="s">
        <v>1590</v>
      </c>
      <c r="E63" s="2100" t="s">
        <v>1513</v>
      </c>
      <c r="F63" s="2100" t="s">
        <v>76</v>
      </c>
      <c r="G63" s="2100" t="s">
        <v>66</v>
      </c>
      <c r="H63" s="2090"/>
      <c r="I63" s="2090"/>
      <c r="J63" s="2090"/>
      <c r="K63" s="2090"/>
      <c r="L63" s="2090"/>
      <c r="M63" s="2090"/>
      <c r="N63" s="2090"/>
      <c r="O63" s="2165" t="s">
        <v>75</v>
      </c>
      <c r="P63" s="2165" t="s">
        <v>1514</v>
      </c>
      <c r="Q63" s="2099" t="s">
        <v>1520</v>
      </c>
      <c r="S63" s="2166"/>
      <c r="T63" s="2161">
        <v>1</v>
      </c>
    </row>
    <row r="64" spans="2:20" ht="15.75" thickBot="1">
      <c r="B64" s="2087">
        <v>2</v>
      </c>
      <c r="C64" s="2088" t="s">
        <v>1591</v>
      </c>
      <c r="D64" s="2140" t="s">
        <v>1592</v>
      </c>
      <c r="E64" s="2100" t="s">
        <v>1513</v>
      </c>
      <c r="F64" s="2100" t="s">
        <v>76</v>
      </c>
      <c r="G64" s="2100" t="s">
        <v>66</v>
      </c>
      <c r="H64" s="2114" t="s">
        <v>2</v>
      </c>
      <c r="I64" s="2114" t="s">
        <v>66</v>
      </c>
      <c r="J64" s="2114" t="s">
        <v>1513</v>
      </c>
      <c r="K64" s="2115" t="s">
        <v>1513</v>
      </c>
      <c r="L64" s="2115" t="s">
        <v>2</v>
      </c>
      <c r="M64" s="2115" t="s">
        <v>77</v>
      </c>
      <c r="N64" s="2165" t="s">
        <v>52</v>
      </c>
      <c r="O64" s="2165" t="s">
        <v>75</v>
      </c>
      <c r="P64" s="2165" t="s">
        <v>1514</v>
      </c>
      <c r="Q64" s="2124" t="s">
        <v>1562</v>
      </c>
      <c r="S64" s="2166"/>
      <c r="T64" s="2161">
        <v>2</v>
      </c>
    </row>
    <row r="65" spans="2:20" ht="15.75" thickBot="1">
      <c r="B65" s="2087">
        <v>3</v>
      </c>
      <c r="C65" s="2088" t="s">
        <v>1593</v>
      </c>
      <c r="D65" s="2140" t="s">
        <v>1594</v>
      </c>
      <c r="E65" s="2100" t="s">
        <v>1513</v>
      </c>
      <c r="F65" s="2100" t="s">
        <v>76</v>
      </c>
      <c r="G65" s="2100" t="s">
        <v>66</v>
      </c>
      <c r="H65" s="2114" t="s">
        <v>2</v>
      </c>
      <c r="I65" s="2114" t="s">
        <v>66</v>
      </c>
      <c r="J65" s="2114" t="s">
        <v>1513</v>
      </c>
      <c r="K65" s="2115" t="s">
        <v>1513</v>
      </c>
      <c r="L65" s="2115" t="s">
        <v>2</v>
      </c>
      <c r="M65" s="2115" t="s">
        <v>77</v>
      </c>
      <c r="N65" s="2165" t="s">
        <v>52</v>
      </c>
      <c r="O65" s="2165" t="s">
        <v>75</v>
      </c>
      <c r="P65" s="2165" t="s">
        <v>1514</v>
      </c>
      <c r="Q65" s="2167" t="s">
        <v>1595</v>
      </c>
      <c r="S65" s="2166"/>
      <c r="T65" s="2161">
        <v>3</v>
      </c>
    </row>
    <row r="66" spans="2:20" ht="15.75" thickBot="1">
      <c r="B66" s="2087">
        <v>4</v>
      </c>
      <c r="C66" s="2088" t="s">
        <v>1596</v>
      </c>
      <c r="D66" s="2140" t="s">
        <v>1597</v>
      </c>
      <c r="E66" s="2090" t="s">
        <v>1076</v>
      </c>
      <c r="F66" s="2090"/>
      <c r="G66" s="2090"/>
      <c r="H66" s="2090"/>
      <c r="I66" s="2090"/>
      <c r="J66" s="2090"/>
      <c r="K66" s="2090"/>
      <c r="L66" s="2115" t="s">
        <v>2</v>
      </c>
      <c r="M66" s="2115" t="s">
        <v>77</v>
      </c>
      <c r="N66" s="2090"/>
      <c r="O66" s="2090"/>
      <c r="P66" s="2090"/>
      <c r="Q66" s="2168" t="s">
        <v>1598</v>
      </c>
      <c r="S66" s="2166"/>
      <c r="T66" s="2161">
        <v>4</v>
      </c>
    </row>
    <row r="67" spans="2:20" ht="15.75" thickBot="1">
      <c r="B67" s="2087">
        <v>5</v>
      </c>
      <c r="C67" s="2088" t="s">
        <v>1599</v>
      </c>
      <c r="D67" s="2140" t="s">
        <v>1600</v>
      </c>
      <c r="E67" s="2090" t="s">
        <v>1076</v>
      </c>
      <c r="F67" s="2090"/>
      <c r="G67" s="2090"/>
      <c r="H67" s="2090"/>
      <c r="I67" s="2090"/>
      <c r="J67" s="2090"/>
      <c r="K67" s="2090"/>
      <c r="L67" s="2090"/>
      <c r="M67" s="2092" t="s">
        <v>77</v>
      </c>
      <c r="N67" s="2165" t="s">
        <v>52</v>
      </c>
      <c r="O67" s="2165" t="s">
        <v>75</v>
      </c>
      <c r="P67" s="2090"/>
      <c r="Q67" s="2169" t="s">
        <v>1601</v>
      </c>
      <c r="S67" s="2166"/>
      <c r="T67" s="2161">
        <v>5</v>
      </c>
    </row>
    <row r="68" spans="2:20" ht="15.75" thickBot="1">
      <c r="B68" s="2087">
        <v>6</v>
      </c>
      <c r="C68" s="2088" t="s">
        <v>1602</v>
      </c>
      <c r="D68" s="2140" t="s">
        <v>1603</v>
      </c>
      <c r="E68" s="2090" t="s">
        <v>1076</v>
      </c>
      <c r="F68" s="2090"/>
      <c r="G68" s="2090"/>
      <c r="H68" s="2090"/>
      <c r="I68" s="2090"/>
      <c r="J68" s="2114" t="s">
        <v>1513</v>
      </c>
      <c r="K68" s="2115" t="s">
        <v>1513</v>
      </c>
      <c r="L68" s="2115" t="s">
        <v>2</v>
      </c>
      <c r="M68" s="2115" t="s">
        <v>77</v>
      </c>
      <c r="N68" s="2090"/>
      <c r="O68" s="2090"/>
      <c r="P68" s="2090"/>
      <c r="Q68" s="2170" t="s">
        <v>1604</v>
      </c>
      <c r="S68" s="2166"/>
      <c r="T68" s="2161">
        <v>6</v>
      </c>
    </row>
    <row r="69" spans="2:20" ht="15.75" thickBot="1">
      <c r="B69" s="2087">
        <v>7</v>
      </c>
      <c r="C69" s="2088" t="s">
        <v>1605</v>
      </c>
      <c r="D69" s="2140" t="s">
        <v>1606</v>
      </c>
      <c r="E69" s="2100" t="s">
        <v>1513</v>
      </c>
      <c r="F69" s="2100" t="s">
        <v>76</v>
      </c>
      <c r="G69" s="2100" t="s">
        <v>66</v>
      </c>
      <c r="H69" s="2090"/>
      <c r="I69" s="2090"/>
      <c r="J69" s="2090"/>
      <c r="K69" s="2090"/>
      <c r="L69" s="2115" t="s">
        <v>2</v>
      </c>
      <c r="M69" s="2115" t="s">
        <v>77</v>
      </c>
      <c r="N69" s="2165" t="s">
        <v>52</v>
      </c>
      <c r="O69" s="2165" t="s">
        <v>75</v>
      </c>
      <c r="P69" s="2165" t="s">
        <v>1514</v>
      </c>
      <c r="Q69" s="2099" t="s">
        <v>1520</v>
      </c>
      <c r="S69" s="2166"/>
      <c r="T69" s="2161">
        <v>7</v>
      </c>
    </row>
    <row r="70" spans="2:20" ht="15.75" thickBot="1">
      <c r="B70" s="2087">
        <v>8</v>
      </c>
      <c r="C70" s="2088" t="s">
        <v>1607</v>
      </c>
      <c r="D70" s="2140" t="s">
        <v>1608</v>
      </c>
      <c r="E70" s="2090" t="s">
        <v>1076</v>
      </c>
      <c r="F70" s="2090"/>
      <c r="G70" s="2090"/>
      <c r="H70" s="2090"/>
      <c r="I70" s="2090"/>
      <c r="J70" s="2090"/>
      <c r="K70" s="2090"/>
      <c r="L70" s="2092" t="s">
        <v>2</v>
      </c>
      <c r="M70" s="2092" t="s">
        <v>77</v>
      </c>
      <c r="N70" s="2090"/>
      <c r="O70" s="2090"/>
      <c r="P70" s="2090"/>
      <c r="Q70" s="2171" t="s">
        <v>1609</v>
      </c>
      <c r="R70" s="2094"/>
      <c r="S70" s="2095"/>
      <c r="T70" s="2096">
        <v>8</v>
      </c>
    </row>
    <row r="71" spans="2:20" ht="15.75" thickBot="1">
      <c r="B71" s="2087">
        <v>9</v>
      </c>
      <c r="C71" s="2088" t="s">
        <v>822</v>
      </c>
      <c r="D71" s="2140" t="s">
        <v>1610</v>
      </c>
      <c r="E71" s="2100" t="s">
        <v>1513</v>
      </c>
      <c r="F71" s="2100" t="s">
        <v>76</v>
      </c>
      <c r="G71" s="2100" t="s">
        <v>66</v>
      </c>
      <c r="H71" s="2090"/>
      <c r="I71" s="2090"/>
      <c r="J71" s="2090"/>
      <c r="K71" s="2090"/>
      <c r="L71" s="2090"/>
      <c r="M71" s="2090"/>
      <c r="N71" s="2090"/>
      <c r="O71" s="2090"/>
      <c r="P71" s="2165" t="s">
        <v>1514</v>
      </c>
      <c r="Q71" s="2124" t="s">
        <v>1562</v>
      </c>
      <c r="S71" s="2166"/>
      <c r="T71" s="2161">
        <v>9</v>
      </c>
    </row>
    <row r="72" spans="2:20" ht="15.75" thickBot="1">
      <c r="B72" s="2087">
        <v>10</v>
      </c>
      <c r="C72" s="2088" t="s">
        <v>1611</v>
      </c>
      <c r="D72" s="2140" t="s">
        <v>1612</v>
      </c>
      <c r="E72" s="2090" t="s">
        <v>1076</v>
      </c>
      <c r="F72" s="2090"/>
      <c r="G72" s="2090"/>
      <c r="H72" s="2090"/>
      <c r="I72" s="2090"/>
      <c r="J72" s="2090"/>
      <c r="K72" s="2090"/>
      <c r="L72" s="2090"/>
      <c r="M72" s="2115" t="s">
        <v>77</v>
      </c>
      <c r="N72" s="2090"/>
      <c r="O72" s="2090"/>
      <c r="P72" s="2090"/>
      <c r="Q72" s="2172" t="s">
        <v>1613</v>
      </c>
      <c r="S72" s="2166"/>
      <c r="T72" s="2161">
        <v>10</v>
      </c>
    </row>
    <row r="73" spans="2:20" ht="15.75" thickBot="1">
      <c r="B73" s="2087">
        <v>11</v>
      </c>
      <c r="C73" s="2088" t="s">
        <v>1614</v>
      </c>
      <c r="D73" s="2140" t="s">
        <v>1615</v>
      </c>
      <c r="E73" s="2090" t="s">
        <v>1076</v>
      </c>
      <c r="F73" s="2090"/>
      <c r="G73" s="2090"/>
      <c r="H73" s="2090"/>
      <c r="I73" s="2090"/>
      <c r="J73" s="2090"/>
      <c r="K73" s="2090"/>
      <c r="L73" s="2090"/>
      <c r="M73" s="2090"/>
      <c r="N73" s="2165" t="s">
        <v>52</v>
      </c>
      <c r="O73" s="2090"/>
      <c r="P73" s="2090"/>
      <c r="Q73" s="2173" t="s">
        <v>1616</v>
      </c>
      <c r="S73" s="2166"/>
      <c r="T73" s="2161">
        <v>11</v>
      </c>
    </row>
    <row r="74" spans="2:20" ht="15.75" thickBot="1">
      <c r="B74" s="2087">
        <v>12</v>
      </c>
      <c r="C74" s="2088" t="s">
        <v>1617</v>
      </c>
      <c r="D74" s="2140" t="s">
        <v>1618</v>
      </c>
      <c r="E74" s="2100" t="s">
        <v>1513</v>
      </c>
      <c r="F74" s="2100" t="s">
        <v>76</v>
      </c>
      <c r="G74" s="2100" t="s">
        <v>66</v>
      </c>
      <c r="H74" s="2114" t="s">
        <v>2</v>
      </c>
      <c r="I74" s="2114" t="s">
        <v>66</v>
      </c>
      <c r="J74" s="2114" t="s">
        <v>1513</v>
      </c>
      <c r="K74" s="2115" t="s">
        <v>1513</v>
      </c>
      <c r="L74" s="2115" t="s">
        <v>2</v>
      </c>
      <c r="M74" s="2115" t="s">
        <v>77</v>
      </c>
      <c r="N74" s="2165" t="s">
        <v>52</v>
      </c>
      <c r="O74" s="2165" t="s">
        <v>75</v>
      </c>
      <c r="P74" s="2165" t="s">
        <v>1514</v>
      </c>
      <c r="Q74" s="2099" t="s">
        <v>1520</v>
      </c>
      <c r="S74" s="2166"/>
      <c r="T74" s="2161">
        <v>12</v>
      </c>
    </row>
    <row r="75" spans="2:20" ht="15.75" thickBot="1">
      <c r="B75" s="2087">
        <v>13</v>
      </c>
      <c r="C75" s="2088" t="s">
        <v>1619</v>
      </c>
      <c r="D75" s="2140" t="s">
        <v>1620</v>
      </c>
      <c r="E75" s="2090" t="s">
        <v>1076</v>
      </c>
      <c r="F75" s="2090"/>
      <c r="G75" s="2090"/>
      <c r="H75" s="2090"/>
      <c r="I75" s="2090"/>
      <c r="J75" s="2090"/>
      <c r="K75" s="2090"/>
      <c r="L75" s="2090"/>
      <c r="M75" s="2174" t="s">
        <v>77</v>
      </c>
      <c r="N75" s="2165" t="s">
        <v>52</v>
      </c>
      <c r="O75" s="2090"/>
      <c r="P75" s="2090"/>
      <c r="Q75" s="2175" t="s">
        <v>1562</v>
      </c>
      <c r="R75" s="2094"/>
      <c r="S75" s="2095"/>
      <c r="T75" s="2096">
        <v>13</v>
      </c>
    </row>
    <row r="76" spans="2:20" ht="15">
      <c r="B76" s="2159"/>
      <c r="C76" s="2127" t="s">
        <v>1571</v>
      </c>
      <c r="D76" s="2176"/>
      <c r="E76" s="2176"/>
      <c r="F76" s="2176"/>
      <c r="G76" s="2176"/>
      <c r="H76" s="2176"/>
      <c r="I76" s="2176"/>
      <c r="J76" s="2176"/>
      <c r="K76" s="2176"/>
      <c r="L76" s="2176"/>
      <c r="M76" s="2176"/>
      <c r="N76" s="2176"/>
      <c r="O76" s="2176"/>
      <c r="P76" s="2176"/>
      <c r="Q76" s="2176"/>
      <c r="R76" s="2176"/>
      <c r="S76" s="2177"/>
      <c r="T76" s="2096"/>
    </row>
    <row r="77" spans="2:20" ht="16.5" thickBot="1">
      <c r="B77" s="2178"/>
      <c r="C77" s="2179"/>
      <c r="D77" s="2180"/>
      <c r="E77" s="2179"/>
      <c r="F77" s="2180"/>
      <c r="G77" s="2180"/>
      <c r="H77" s="2180"/>
      <c r="I77" s="2180"/>
      <c r="J77" s="2180"/>
      <c r="K77" s="2180"/>
      <c r="L77" s="2180"/>
      <c r="M77" s="2180"/>
      <c r="N77" s="2180"/>
      <c r="O77" s="2180"/>
      <c r="P77" s="2180"/>
      <c r="Q77" s="2179"/>
      <c r="R77" s="2181"/>
      <c r="S77" s="2182"/>
      <c r="T77" s="2183"/>
    </row>
    <row r="78" spans="2:20" ht="15" customHeight="1" thickBot="1">
      <c r="B78" s="2184"/>
      <c r="D78" s="639"/>
    </row>
    <row r="79" spans="2:20" ht="26.25">
      <c r="B79" s="2050" t="s">
        <v>1621</v>
      </c>
      <c r="C79" s="2051"/>
      <c r="D79" s="2051"/>
      <c r="E79" s="2051"/>
      <c r="F79" s="2051"/>
      <c r="G79" s="2051"/>
      <c r="H79" s="2051"/>
      <c r="I79" s="2052"/>
      <c r="J79" s="2052"/>
      <c r="K79" s="2052"/>
      <c r="L79" s="2052"/>
      <c r="M79" s="2052"/>
      <c r="N79" s="2052"/>
      <c r="O79" s="2052"/>
      <c r="P79" s="2052"/>
      <c r="Q79" s="2052"/>
      <c r="R79" s="2052"/>
      <c r="S79" s="2052"/>
      <c r="T79" s="2053"/>
    </row>
    <row r="80" spans="2:20" ht="21.75" thickBot="1">
      <c r="B80" s="2054" t="s">
        <v>1488</v>
      </c>
      <c r="C80" s="2055"/>
      <c r="D80" s="2055"/>
      <c r="E80" s="2055"/>
      <c r="F80" s="2055"/>
      <c r="G80" s="2055"/>
      <c r="H80" s="2055"/>
      <c r="I80" s="2055"/>
      <c r="J80" s="2055"/>
      <c r="K80" s="2055"/>
      <c r="L80" s="2055"/>
      <c r="M80" s="2055"/>
      <c r="N80" s="2055"/>
      <c r="O80" s="2055"/>
      <c r="P80" s="2055"/>
      <c r="Q80" s="2055"/>
      <c r="R80" s="2055"/>
      <c r="S80" s="2055"/>
      <c r="T80" s="2056"/>
    </row>
    <row r="81" spans="2:20" ht="21.75" customHeight="1" thickTop="1">
      <c r="B81" s="2159"/>
      <c r="C81" s="2162"/>
      <c r="D81" s="1676" t="s">
        <v>1491</v>
      </c>
      <c r="E81" s="4172" t="s">
        <v>1492</v>
      </c>
      <c r="F81" s="4172"/>
      <c r="G81" s="4172"/>
      <c r="H81" s="4173" t="s">
        <v>1493</v>
      </c>
      <c r="I81" s="4173"/>
      <c r="J81" s="4173"/>
      <c r="K81" s="4174" t="s">
        <v>1494</v>
      </c>
      <c r="L81" s="4174"/>
      <c r="M81" s="4174"/>
      <c r="N81" s="4175" t="s">
        <v>1495</v>
      </c>
      <c r="O81" s="4175"/>
      <c r="P81" s="4175"/>
      <c r="Q81" s="2073"/>
      <c r="R81" s="2074" t="s">
        <v>1496</v>
      </c>
      <c r="S81" s="2075"/>
      <c r="T81" s="2063"/>
    </row>
    <row r="82" spans="2:20" ht="31.5" customHeight="1">
      <c r="B82" s="2185"/>
      <c r="C82" s="2186" t="s">
        <v>1210</v>
      </c>
      <c r="D82" s="4171" t="s">
        <v>1497</v>
      </c>
      <c r="E82" s="2078" t="s">
        <v>1498</v>
      </c>
      <c r="F82" s="2078" t="s">
        <v>1499</v>
      </c>
      <c r="G82" s="2078" t="s">
        <v>1500</v>
      </c>
      <c r="H82" s="2079" t="s">
        <v>1501</v>
      </c>
      <c r="I82" s="2079" t="s">
        <v>1502</v>
      </c>
      <c r="J82" s="2079" t="s">
        <v>1503</v>
      </c>
      <c r="K82" s="2080" t="s">
        <v>1504</v>
      </c>
      <c r="L82" s="2080" t="s">
        <v>1505</v>
      </c>
      <c r="M82" s="2080" t="s">
        <v>1506</v>
      </c>
      <c r="N82" s="2081" t="s">
        <v>1507</v>
      </c>
      <c r="O82" s="2081" t="s">
        <v>1508</v>
      </c>
      <c r="P82" s="2081" t="s">
        <v>1509</v>
      </c>
      <c r="Q82" s="4154" t="s">
        <v>1510</v>
      </c>
      <c r="R82" s="4156" t="s">
        <v>1511</v>
      </c>
      <c r="S82" s="4158" t="s">
        <v>1512</v>
      </c>
      <c r="T82" s="2082"/>
    </row>
    <row r="83" spans="2:20" ht="15.75">
      <c r="B83" s="2136"/>
      <c r="C83" s="2130"/>
      <c r="D83" s="4171"/>
      <c r="E83" s="2078" t="s">
        <v>1513</v>
      </c>
      <c r="F83" s="2078" t="s">
        <v>76</v>
      </c>
      <c r="G83" s="2078" t="s">
        <v>66</v>
      </c>
      <c r="H83" s="2079" t="s">
        <v>2</v>
      </c>
      <c r="I83" s="2079" t="s">
        <v>66</v>
      </c>
      <c r="J83" s="2079" t="s">
        <v>1513</v>
      </c>
      <c r="K83" s="2080" t="s">
        <v>1513</v>
      </c>
      <c r="L83" s="2080" t="s">
        <v>2</v>
      </c>
      <c r="M83" s="2080" t="s">
        <v>77</v>
      </c>
      <c r="N83" s="2081" t="s">
        <v>52</v>
      </c>
      <c r="O83" s="2081" t="s">
        <v>75</v>
      </c>
      <c r="P83" s="2081" t="s">
        <v>1514</v>
      </c>
      <c r="Q83" s="4155"/>
      <c r="R83" s="4157"/>
      <c r="S83" s="4159"/>
      <c r="T83" s="2061"/>
    </row>
    <row r="84" spans="2:20" ht="13.5" thickBot="1">
      <c r="B84" s="2084"/>
      <c r="C84" s="2164"/>
      <c r="D84" s="2164"/>
      <c r="E84" s="2164"/>
      <c r="F84" s="2164"/>
      <c r="G84" s="2164"/>
      <c r="H84" s="2164"/>
      <c r="I84" s="2164"/>
      <c r="J84" s="2164"/>
      <c r="K84" s="2164"/>
      <c r="L84" s="2164"/>
      <c r="M84" s="2164"/>
      <c r="N84" s="2164"/>
      <c r="O84" s="2164"/>
      <c r="P84" s="2164"/>
      <c r="Q84" s="2164"/>
      <c r="R84" s="2164"/>
      <c r="S84" s="2607" t="s">
        <v>1872</v>
      </c>
      <c r="T84" s="2086"/>
    </row>
    <row r="85" spans="2:20" ht="16.5" thickBot="1">
      <c r="B85" s="2087">
        <v>1</v>
      </c>
      <c r="C85" s="2187" t="s">
        <v>1622</v>
      </c>
      <c r="D85" s="2089" t="s">
        <v>1623</v>
      </c>
      <c r="E85" s="2188" t="s">
        <v>1076</v>
      </c>
      <c r="F85" s="2188"/>
      <c r="G85" s="2188"/>
      <c r="H85" s="2188"/>
      <c r="I85" s="2188"/>
      <c r="J85" s="2188"/>
      <c r="K85" s="2115" t="s">
        <v>1513</v>
      </c>
      <c r="L85" s="2115" t="s">
        <v>2</v>
      </c>
      <c r="M85" s="2188"/>
      <c r="N85" s="2188"/>
      <c r="O85" s="2188"/>
      <c r="P85" s="2189"/>
      <c r="Q85" s="2190" t="s">
        <v>1624</v>
      </c>
      <c r="R85" s="2094">
        <v>43973</v>
      </c>
      <c r="S85" s="2095">
        <v>15</v>
      </c>
      <c r="T85" s="2096">
        <v>1</v>
      </c>
    </row>
    <row r="86" spans="2:20" ht="16.5" thickBot="1">
      <c r="B86" s="2087">
        <v>2</v>
      </c>
      <c r="C86" s="2187" t="s">
        <v>1625</v>
      </c>
      <c r="D86" s="2089" t="s">
        <v>1626</v>
      </c>
      <c r="E86" s="2188" t="s">
        <v>1076</v>
      </c>
      <c r="F86" s="2188"/>
      <c r="G86" s="2188"/>
      <c r="H86" s="2188"/>
      <c r="I86" s="2188"/>
      <c r="J86" s="2188"/>
      <c r="K86" s="2115" t="s">
        <v>1513</v>
      </c>
      <c r="L86" s="2115" t="s">
        <v>2</v>
      </c>
      <c r="M86" s="2188"/>
      <c r="N86" s="2188"/>
      <c r="O86" s="2188"/>
      <c r="P86" s="2189"/>
      <c r="Q86" s="2099" t="s">
        <v>1520</v>
      </c>
      <c r="R86" s="2094"/>
      <c r="S86" s="2095"/>
      <c r="T86" s="2096">
        <v>2</v>
      </c>
    </row>
    <row r="87" spans="2:20" ht="16.5" thickBot="1">
      <c r="B87" s="2087">
        <v>3</v>
      </c>
      <c r="C87" s="2187" t="s">
        <v>1627</v>
      </c>
      <c r="D87" s="2089" t="s">
        <v>1628</v>
      </c>
      <c r="E87" s="2188" t="s">
        <v>1076</v>
      </c>
      <c r="F87" s="2188"/>
      <c r="G87" s="2188"/>
      <c r="H87" s="2188"/>
      <c r="I87" s="2191" t="s">
        <v>1555</v>
      </c>
      <c r="J87" s="2192" t="s">
        <v>1513</v>
      </c>
      <c r="K87" s="2193" t="s">
        <v>1531</v>
      </c>
      <c r="L87" s="2194"/>
      <c r="M87" s="2188"/>
      <c r="N87" s="2188"/>
      <c r="O87" s="2188"/>
      <c r="P87" s="2189"/>
      <c r="Q87" s="2093" t="s">
        <v>1517</v>
      </c>
      <c r="R87" s="2094"/>
      <c r="S87" s="2095"/>
      <c r="T87" s="2096">
        <v>3</v>
      </c>
    </row>
    <row r="88" spans="2:20" ht="16.5" thickBot="1">
      <c r="B88" s="2087">
        <v>4</v>
      </c>
      <c r="C88" s="2187" t="s">
        <v>1629</v>
      </c>
      <c r="D88" s="2089" t="s">
        <v>1630</v>
      </c>
      <c r="E88" s="2188" t="s">
        <v>1076</v>
      </c>
      <c r="F88" s="2188"/>
      <c r="G88" s="2195" t="s">
        <v>66</v>
      </c>
      <c r="H88" s="2192" t="s">
        <v>2</v>
      </c>
      <c r="I88" s="2188"/>
      <c r="J88" s="2188"/>
      <c r="K88" s="2196"/>
      <c r="L88" s="2196"/>
      <c r="M88" s="2196"/>
      <c r="N88" s="2188"/>
      <c r="O88" s="2188"/>
      <c r="P88" s="2189"/>
      <c r="Q88" s="2118" t="s">
        <v>1551</v>
      </c>
      <c r="R88" s="2094"/>
      <c r="S88" s="2095"/>
      <c r="T88" s="2096">
        <v>4</v>
      </c>
    </row>
    <row r="89" spans="2:20" ht="16.5" thickBot="1">
      <c r="B89" s="2087">
        <v>5</v>
      </c>
      <c r="C89" s="2187" t="s">
        <v>1631</v>
      </c>
      <c r="D89" s="2089" t="s">
        <v>1546</v>
      </c>
      <c r="E89" s="2188" t="s">
        <v>1076</v>
      </c>
      <c r="F89" s="2188"/>
      <c r="G89" s="2188"/>
      <c r="H89" s="2188"/>
      <c r="I89" s="2188"/>
      <c r="J89" s="2188"/>
      <c r="K89" s="2115" t="s">
        <v>1513</v>
      </c>
      <c r="L89" s="2115" t="s">
        <v>2</v>
      </c>
      <c r="M89" s="2115" t="s">
        <v>77</v>
      </c>
      <c r="N89" s="2197" t="s">
        <v>1531</v>
      </c>
      <c r="O89" s="2188"/>
      <c r="P89" s="2189"/>
      <c r="Q89" s="2093" t="s">
        <v>1517</v>
      </c>
      <c r="R89" s="2094"/>
      <c r="S89" s="2095"/>
      <c r="T89" s="2096">
        <v>5</v>
      </c>
    </row>
    <row r="90" spans="2:20" ht="16.5" thickBot="1">
      <c r="B90" s="2087">
        <v>6</v>
      </c>
      <c r="C90" s="2187" t="s">
        <v>1632</v>
      </c>
      <c r="D90" s="2089" t="s">
        <v>1628</v>
      </c>
      <c r="E90" s="2188" t="s">
        <v>1076</v>
      </c>
      <c r="F90" s="2188"/>
      <c r="G90" s="2188"/>
      <c r="H90" s="2188"/>
      <c r="I90" s="2188"/>
      <c r="J90" s="2188"/>
      <c r="K90" s="2194"/>
      <c r="L90" s="2194"/>
      <c r="M90" s="2193" t="s">
        <v>77</v>
      </c>
      <c r="N90" s="2198" t="s">
        <v>52</v>
      </c>
      <c r="O90" s="2188"/>
      <c r="P90" s="2189"/>
      <c r="Q90" s="2118" t="s">
        <v>1551</v>
      </c>
      <c r="R90" s="2094"/>
      <c r="S90" s="2095"/>
      <c r="T90" s="2096">
        <v>6</v>
      </c>
    </row>
    <row r="91" spans="2:20" ht="16.5" thickBot="1">
      <c r="B91" s="2087">
        <v>7</v>
      </c>
      <c r="C91" s="2187" t="s">
        <v>1633</v>
      </c>
      <c r="D91" s="2089" t="s">
        <v>1634</v>
      </c>
      <c r="E91" s="2188" t="s">
        <v>1076</v>
      </c>
      <c r="F91" s="2188"/>
      <c r="G91" s="2188"/>
      <c r="H91" s="2188"/>
      <c r="I91" s="2188"/>
      <c r="J91" s="2188"/>
      <c r="K91" s="2115" t="s">
        <v>1513</v>
      </c>
      <c r="L91" s="2115" t="s">
        <v>2</v>
      </c>
      <c r="M91" s="2115" t="s">
        <v>77</v>
      </c>
      <c r="N91" s="2197" t="s">
        <v>1531</v>
      </c>
      <c r="O91" s="2188"/>
      <c r="P91" s="2189"/>
      <c r="Q91" s="2093" t="s">
        <v>1517</v>
      </c>
      <c r="R91" s="2094"/>
      <c r="S91" s="2095"/>
      <c r="T91" s="2096">
        <v>7</v>
      </c>
    </row>
    <row r="92" spans="2:20" ht="16.5" thickBot="1">
      <c r="B92" s="2087">
        <v>8</v>
      </c>
      <c r="C92" s="2187" t="s">
        <v>1635</v>
      </c>
      <c r="D92" s="2089" t="s">
        <v>1636</v>
      </c>
      <c r="E92" s="2188" t="s">
        <v>1076</v>
      </c>
      <c r="F92" s="2188"/>
      <c r="G92" s="2188"/>
      <c r="H92" s="2188"/>
      <c r="I92" s="2188"/>
      <c r="J92" s="2188"/>
      <c r="K92" s="2115" t="s">
        <v>1513</v>
      </c>
      <c r="L92" s="2115" t="s">
        <v>2</v>
      </c>
      <c r="M92" s="2115" t="s">
        <v>77</v>
      </c>
      <c r="N92" s="2197" t="s">
        <v>1531</v>
      </c>
      <c r="O92" s="2199"/>
      <c r="P92" s="2200"/>
      <c r="Q92" s="2201" t="s">
        <v>1637</v>
      </c>
      <c r="R92" s="2094"/>
      <c r="S92" s="2095"/>
      <c r="T92" s="2096">
        <v>8</v>
      </c>
    </row>
    <row r="93" spans="2:20" ht="16.5" thickBot="1">
      <c r="B93" s="2087">
        <v>9</v>
      </c>
      <c r="C93" s="2187" t="s">
        <v>1638</v>
      </c>
      <c r="D93" s="2089"/>
      <c r="E93" s="2188" t="s">
        <v>1076</v>
      </c>
      <c r="F93" s="2188"/>
      <c r="G93" s="2188"/>
      <c r="H93" s="2188"/>
      <c r="I93" s="2188"/>
      <c r="J93" s="2188"/>
      <c r="K93" s="2188"/>
      <c r="L93" s="2188"/>
      <c r="M93" s="2188"/>
      <c r="N93" s="2188"/>
      <c r="O93" s="2188"/>
      <c r="P93" s="2189"/>
      <c r="Q93" s="2102" t="s">
        <v>1525</v>
      </c>
      <c r="R93" s="2094"/>
      <c r="S93" s="2095"/>
      <c r="T93" s="2096">
        <v>9</v>
      </c>
    </row>
    <row r="94" spans="2:20" ht="16.5" thickBot="1">
      <c r="B94" s="2087">
        <v>10</v>
      </c>
      <c r="C94" s="2187" t="s">
        <v>1639</v>
      </c>
      <c r="D94" s="2089" t="s">
        <v>1640</v>
      </c>
      <c r="E94" s="2188" t="s">
        <v>1076</v>
      </c>
      <c r="F94" s="2188"/>
      <c r="G94" s="2188"/>
      <c r="H94" s="2188"/>
      <c r="I94" s="2188"/>
      <c r="J94" s="2188"/>
      <c r="K94" s="2115" t="s">
        <v>1513</v>
      </c>
      <c r="L94" s="2115" t="s">
        <v>2</v>
      </c>
      <c r="M94" s="2115" t="s">
        <v>77</v>
      </c>
      <c r="N94" s="2188"/>
      <c r="O94" s="2188"/>
      <c r="P94" s="2189"/>
      <c r="Q94" s="2202" t="s">
        <v>1641</v>
      </c>
      <c r="R94" s="2094"/>
      <c r="S94" s="2095"/>
      <c r="T94" s="2096">
        <v>10</v>
      </c>
    </row>
    <row r="95" spans="2:20" ht="16.5" thickBot="1">
      <c r="B95" s="2087">
        <v>11</v>
      </c>
      <c r="C95" s="2187" t="s">
        <v>1642</v>
      </c>
      <c r="D95" s="2089"/>
      <c r="E95" s="2188" t="s">
        <v>1076</v>
      </c>
      <c r="F95" s="2188"/>
      <c r="G95" s="2188"/>
      <c r="H95" s="2188"/>
      <c r="I95" s="2196"/>
      <c r="J95" s="2196"/>
      <c r="K95" s="2196"/>
      <c r="L95" s="2188"/>
      <c r="M95" s="2188"/>
      <c r="N95" s="2188"/>
      <c r="O95" s="2188"/>
      <c r="P95" s="2189"/>
      <c r="Q95" s="2102" t="s">
        <v>1525</v>
      </c>
      <c r="R95" s="2094"/>
      <c r="S95" s="2095"/>
      <c r="T95" s="2096">
        <v>11</v>
      </c>
    </row>
    <row r="96" spans="2:20" ht="16.5" thickBot="1">
      <c r="B96" s="2087">
        <v>12</v>
      </c>
      <c r="C96" s="2187" t="s">
        <v>1643</v>
      </c>
      <c r="D96" s="2089" t="s">
        <v>1644</v>
      </c>
      <c r="E96" s="2188" t="s">
        <v>1076</v>
      </c>
      <c r="F96" s="2188"/>
      <c r="G96" s="2188"/>
      <c r="H96" s="2188"/>
      <c r="I96" s="2114" t="s">
        <v>66</v>
      </c>
      <c r="J96" s="2114" t="s">
        <v>1513</v>
      </c>
      <c r="K96" s="2115" t="s">
        <v>1513</v>
      </c>
      <c r="L96" s="2188"/>
      <c r="M96" s="2203" t="s">
        <v>77</v>
      </c>
      <c r="N96" s="2198" t="s">
        <v>52</v>
      </c>
      <c r="O96" s="2198" t="s">
        <v>75</v>
      </c>
      <c r="P96" s="2189"/>
      <c r="Q96" s="2099" t="s">
        <v>1520</v>
      </c>
      <c r="R96" s="2094"/>
      <c r="S96" s="2095"/>
      <c r="T96" s="2096">
        <v>12</v>
      </c>
    </row>
    <row r="97" spans="2:20" ht="16.5" thickBot="1">
      <c r="B97" s="2087">
        <v>13</v>
      </c>
      <c r="C97" s="2187" t="s">
        <v>1645</v>
      </c>
      <c r="D97" s="2089"/>
      <c r="E97" s="2188" t="s">
        <v>1076</v>
      </c>
      <c r="F97" s="2188"/>
      <c r="G97" s="2188"/>
      <c r="H97" s="2188"/>
      <c r="I97" s="2194"/>
      <c r="J97" s="2194"/>
      <c r="K97" s="2194"/>
      <c r="L97" s="2188"/>
      <c r="M97" s="2188"/>
      <c r="N97" s="2188"/>
      <c r="O97" s="2188"/>
      <c r="P97" s="2189"/>
      <c r="Q97" s="2093" t="s">
        <v>1517</v>
      </c>
      <c r="R97" s="2094"/>
      <c r="S97" s="2095"/>
      <c r="T97" s="2096">
        <v>13</v>
      </c>
    </row>
    <row r="98" spans="2:20" ht="16.5" thickBot="1">
      <c r="B98" s="2087">
        <v>14</v>
      </c>
      <c r="C98" s="2187" t="s">
        <v>1646</v>
      </c>
      <c r="D98" s="2089"/>
      <c r="E98" s="2188" t="s">
        <v>1076</v>
      </c>
      <c r="F98" s="2188"/>
      <c r="G98" s="2188"/>
      <c r="H98" s="2188"/>
      <c r="I98" s="2188"/>
      <c r="J98" s="2188"/>
      <c r="K98" s="2188"/>
      <c r="L98" s="2188"/>
      <c r="M98" s="2188"/>
      <c r="N98" s="2188"/>
      <c r="O98" s="2188"/>
      <c r="P98" s="2189"/>
      <c r="Q98" s="2099" t="s">
        <v>1520</v>
      </c>
      <c r="R98" s="2094"/>
      <c r="S98" s="2095"/>
      <c r="T98" s="2096">
        <v>14</v>
      </c>
    </row>
    <row r="99" spans="2:20" ht="16.5" thickBot="1">
      <c r="B99" s="2087">
        <v>15</v>
      </c>
      <c r="C99" s="2187" t="s">
        <v>1647</v>
      </c>
      <c r="D99" s="2089"/>
      <c r="E99" s="2195" t="s">
        <v>1513</v>
      </c>
      <c r="F99" s="2195" t="s">
        <v>76</v>
      </c>
      <c r="G99" s="2195" t="s">
        <v>66</v>
      </c>
      <c r="H99" s="2192" t="s">
        <v>2</v>
      </c>
      <c r="I99" s="2188"/>
      <c r="J99" s="2188"/>
      <c r="K99" s="2188"/>
      <c r="L99" s="2188"/>
      <c r="M99" s="2188"/>
      <c r="N99" s="2188"/>
      <c r="O99" s="2198" t="s">
        <v>75</v>
      </c>
      <c r="P99" s="2204" t="s">
        <v>1514</v>
      </c>
      <c r="Q99" s="2102" t="s">
        <v>1525</v>
      </c>
      <c r="R99" s="2094"/>
      <c r="S99" s="2095"/>
      <c r="T99" s="2096">
        <v>15</v>
      </c>
    </row>
    <row r="100" spans="2:20" ht="15.75">
      <c r="B100" s="2205"/>
      <c r="C100" s="2206" t="s">
        <v>1571</v>
      </c>
      <c r="D100" s="2059"/>
      <c r="E100" s="2137"/>
      <c r="F100" s="2059"/>
      <c r="G100" s="2059"/>
      <c r="H100" s="2059"/>
      <c r="I100" s="2059"/>
      <c r="J100" s="2059"/>
      <c r="K100" s="2059"/>
      <c r="L100" s="2059"/>
      <c r="M100" s="2059"/>
      <c r="N100" s="2059"/>
      <c r="O100" s="2059"/>
      <c r="P100" s="2059"/>
      <c r="Q100" s="2137"/>
      <c r="R100" s="2058"/>
      <c r="S100" s="2060"/>
      <c r="T100" s="2061"/>
    </row>
    <row r="101" spans="2:20" ht="26.25">
      <c r="B101" s="2207" t="s">
        <v>1648</v>
      </c>
      <c r="C101" s="2208"/>
      <c r="D101" s="2208"/>
      <c r="E101" s="2208"/>
      <c r="F101" s="2208"/>
      <c r="G101" s="2208"/>
      <c r="H101" s="2209"/>
      <c r="I101" s="2209"/>
      <c r="J101" s="2209"/>
      <c r="K101" s="2209"/>
      <c r="L101" s="2209"/>
      <c r="M101" s="2209"/>
      <c r="N101" s="2209"/>
      <c r="O101" s="2209"/>
      <c r="P101" s="2209"/>
      <c r="Q101" s="2209"/>
      <c r="R101" s="2209"/>
      <c r="S101" s="2209"/>
      <c r="T101" s="2210"/>
    </row>
    <row r="102" spans="2:20" ht="21.75" thickBot="1">
      <c r="B102" s="2211" t="s">
        <v>1488</v>
      </c>
      <c r="C102" s="2212"/>
      <c r="D102" s="2212"/>
      <c r="E102" s="2212"/>
      <c r="F102" s="2212"/>
      <c r="G102" s="2212"/>
      <c r="H102" s="2212"/>
      <c r="I102" s="2212"/>
      <c r="J102" s="2212"/>
      <c r="K102" s="2212"/>
      <c r="L102" s="2212"/>
      <c r="M102" s="2212"/>
      <c r="N102" s="2212"/>
      <c r="O102" s="2212"/>
      <c r="P102" s="2212"/>
      <c r="Q102" s="2212"/>
      <c r="R102" s="2212"/>
      <c r="S102" s="2212"/>
      <c r="T102" s="2213"/>
    </row>
    <row r="103" spans="2:20" ht="16.5" thickBot="1">
      <c r="B103" s="2214">
        <v>1</v>
      </c>
      <c r="C103" s="2215" t="s">
        <v>1649</v>
      </c>
      <c r="D103" s="2089" t="s">
        <v>1650</v>
      </c>
      <c r="E103" s="2100" t="s">
        <v>1513</v>
      </c>
      <c r="F103" s="2100" t="s">
        <v>76</v>
      </c>
      <c r="G103" s="2100" t="s">
        <v>66</v>
      </c>
      <c r="H103" s="2114" t="s">
        <v>2</v>
      </c>
      <c r="I103" s="2114" t="s">
        <v>66</v>
      </c>
      <c r="J103" s="2114" t="s">
        <v>1513</v>
      </c>
      <c r="K103" s="2115" t="s">
        <v>1513</v>
      </c>
      <c r="L103" s="2115" t="s">
        <v>2</v>
      </c>
      <c r="M103" s="2115" t="s">
        <v>77</v>
      </c>
      <c r="N103" s="2165" t="s">
        <v>52</v>
      </c>
      <c r="O103" s="2165" t="s">
        <v>75</v>
      </c>
      <c r="P103" s="2165" t="s">
        <v>1514</v>
      </c>
      <c r="Q103" s="2099" t="s">
        <v>1520</v>
      </c>
      <c r="R103" s="2130"/>
      <c r="S103" s="2130"/>
      <c r="T103" s="2096">
        <v>1</v>
      </c>
    </row>
    <row r="104" spans="2:20" ht="13.5" thickBot="1">
      <c r="B104" s="2216"/>
      <c r="C104" s="749"/>
      <c r="D104" s="2217"/>
      <c r="E104" s="749"/>
      <c r="F104" s="749"/>
      <c r="G104" s="749"/>
      <c r="H104" s="749"/>
      <c r="I104" s="749"/>
      <c r="J104" s="749"/>
      <c r="K104" s="749"/>
      <c r="L104" s="749"/>
      <c r="M104" s="749"/>
      <c r="N104" s="749"/>
      <c r="O104" s="749"/>
      <c r="P104" s="749"/>
      <c r="Q104" s="749"/>
      <c r="R104" s="749"/>
      <c r="S104" s="749"/>
      <c r="T104" s="2218"/>
    </row>
    <row r="105" spans="2:20" ht="33.75" customHeight="1" thickBot="1"/>
    <row r="106" spans="2:20" ht="26.25">
      <c r="B106" s="2219" t="s">
        <v>1651</v>
      </c>
      <c r="C106" s="2220"/>
      <c r="D106" s="2220"/>
      <c r="E106" s="2220"/>
      <c r="F106" s="2220"/>
      <c r="G106" s="2220"/>
      <c r="H106" s="2220"/>
      <c r="I106" s="2220"/>
      <c r="J106" s="2220"/>
      <c r="K106" s="2221"/>
      <c r="L106" s="2221"/>
      <c r="M106" s="2221"/>
      <c r="N106" s="2221"/>
      <c r="O106" s="2221"/>
      <c r="P106" s="2221"/>
      <c r="Q106" s="2221"/>
      <c r="R106" s="2221"/>
      <c r="S106" s="2221"/>
      <c r="T106" s="2222"/>
    </row>
    <row r="107" spans="2:20" ht="21.75" thickBot="1">
      <c r="B107" s="2223" t="s">
        <v>1488</v>
      </c>
      <c r="C107" s="2055"/>
      <c r="D107" s="2055"/>
      <c r="E107" s="2055"/>
      <c r="F107" s="2055"/>
      <c r="G107" s="2055"/>
      <c r="H107" s="2055"/>
      <c r="I107" s="2055"/>
      <c r="J107" s="2055"/>
      <c r="K107" s="2055"/>
      <c r="L107" s="2055"/>
      <c r="M107" s="2055"/>
      <c r="N107" s="2055"/>
      <c r="O107" s="2055"/>
      <c r="P107" s="2055"/>
      <c r="Q107" s="2055"/>
      <c r="R107" s="2055"/>
      <c r="S107" s="2055"/>
      <c r="T107" s="2224"/>
    </row>
    <row r="108" spans="2:20" ht="17.25" thickTop="1" thickBot="1">
      <c r="B108" s="2225"/>
      <c r="C108" s="2130"/>
      <c r="D108" s="2128"/>
      <c r="E108" s="2130"/>
      <c r="F108" s="2130"/>
      <c r="G108" s="2130"/>
      <c r="H108" s="2128"/>
      <c r="I108" s="2128"/>
      <c r="J108" s="2128"/>
      <c r="K108" s="2128"/>
      <c r="L108" s="2128"/>
      <c r="M108" s="2128"/>
      <c r="N108" s="2128"/>
      <c r="O108" s="2128"/>
      <c r="P108" s="2128"/>
      <c r="Q108" s="2130"/>
      <c r="R108" s="2130"/>
      <c r="S108" s="2157"/>
      <c r="T108" s="2226"/>
    </row>
    <row r="109" spans="2:20" ht="24.75" customHeight="1" thickTop="1">
      <c r="B109" s="2227"/>
      <c r="C109" s="4168" t="s">
        <v>1652</v>
      </c>
      <c r="D109" s="4169"/>
      <c r="E109" s="4169"/>
      <c r="F109" s="4169"/>
      <c r="G109" s="4169"/>
      <c r="H109" s="4169"/>
      <c r="I109" s="4169"/>
      <c r="J109" s="4169"/>
      <c r="K109" s="4169"/>
      <c r="L109" s="4169"/>
      <c r="M109" s="4169"/>
      <c r="N109" s="4169"/>
      <c r="O109" s="4169"/>
      <c r="P109" s="4169"/>
      <c r="Q109" s="4169"/>
      <c r="R109" s="4169"/>
      <c r="S109" s="4170"/>
      <c r="T109" s="2228"/>
    </row>
    <row r="110" spans="2:20" ht="19.5" thickBot="1">
      <c r="B110" s="2227"/>
      <c r="C110" s="2064" t="s">
        <v>1490</v>
      </c>
      <c r="D110" s="2229"/>
      <c r="E110" s="2066"/>
      <c r="F110" s="2066"/>
      <c r="G110" s="2066"/>
      <c r="H110" s="2066"/>
      <c r="I110" s="2066"/>
      <c r="J110" s="2066"/>
      <c r="K110" s="2067" t="s">
        <v>30</v>
      </c>
      <c r="L110" s="2068"/>
      <c r="M110" s="2068"/>
      <c r="N110" s="2068"/>
      <c r="O110" s="2068"/>
      <c r="P110" s="2068"/>
      <c r="Q110" s="2068"/>
      <c r="R110" s="2069"/>
      <c r="S110" s="2070"/>
      <c r="T110" s="2228"/>
    </row>
    <row r="111" spans="2:20" ht="21.75" customHeight="1" thickTop="1">
      <c r="B111" s="2227"/>
      <c r="C111" s="2071"/>
      <c r="D111" s="2230" t="s">
        <v>1491</v>
      </c>
      <c r="E111" s="4164" t="s">
        <v>1492</v>
      </c>
      <c r="F111" s="4164"/>
      <c r="G111" s="4164"/>
      <c r="H111" s="4165" t="s">
        <v>1493</v>
      </c>
      <c r="I111" s="4165"/>
      <c r="J111" s="4165"/>
      <c r="K111" s="4166" t="s">
        <v>1494</v>
      </c>
      <c r="L111" s="4166"/>
      <c r="M111" s="4166"/>
      <c r="N111" s="4167" t="s">
        <v>1495</v>
      </c>
      <c r="O111" s="4167"/>
      <c r="P111" s="4167"/>
      <c r="Q111" s="2162"/>
      <c r="R111" s="2231" t="s">
        <v>1496</v>
      </c>
      <c r="S111" s="2075"/>
      <c r="T111" s="2228"/>
    </row>
    <row r="112" spans="2:20" ht="33.75" customHeight="1">
      <c r="B112" s="2232"/>
      <c r="C112" s="2077" t="s">
        <v>1210</v>
      </c>
      <c r="D112" s="4154" t="s">
        <v>1497</v>
      </c>
      <c r="E112" s="2078" t="s">
        <v>1498</v>
      </c>
      <c r="F112" s="2078" t="s">
        <v>1499</v>
      </c>
      <c r="G112" s="2078" t="s">
        <v>1500</v>
      </c>
      <c r="H112" s="2079" t="s">
        <v>1501</v>
      </c>
      <c r="I112" s="2079" t="s">
        <v>1502</v>
      </c>
      <c r="J112" s="2079" t="s">
        <v>1503</v>
      </c>
      <c r="K112" s="2080" t="s">
        <v>1504</v>
      </c>
      <c r="L112" s="2080" t="s">
        <v>1505</v>
      </c>
      <c r="M112" s="2080" t="s">
        <v>1506</v>
      </c>
      <c r="N112" s="2081" t="s">
        <v>1507</v>
      </c>
      <c r="O112" s="2081" t="s">
        <v>1508</v>
      </c>
      <c r="P112" s="2081" t="s">
        <v>1509</v>
      </c>
      <c r="Q112" s="4154" t="s">
        <v>1510</v>
      </c>
      <c r="R112" s="4156" t="s">
        <v>1511</v>
      </c>
      <c r="S112" s="4158" t="s">
        <v>1512</v>
      </c>
      <c r="T112" s="2233"/>
    </row>
    <row r="113" spans="2:20" ht="15.75">
      <c r="B113" s="2225"/>
      <c r="C113" s="2083"/>
      <c r="D113" s="4154"/>
      <c r="E113" s="2078" t="s">
        <v>1513</v>
      </c>
      <c r="F113" s="2078" t="s">
        <v>76</v>
      </c>
      <c r="G113" s="2078" t="s">
        <v>66</v>
      </c>
      <c r="H113" s="2079" t="s">
        <v>2</v>
      </c>
      <c r="I113" s="2079" t="s">
        <v>66</v>
      </c>
      <c r="J113" s="2079" t="s">
        <v>1513</v>
      </c>
      <c r="K113" s="2080" t="s">
        <v>1513</v>
      </c>
      <c r="L113" s="2080" t="s">
        <v>2</v>
      </c>
      <c r="M113" s="2080" t="s">
        <v>77</v>
      </c>
      <c r="N113" s="2081" t="s">
        <v>52</v>
      </c>
      <c r="O113" s="2081" t="s">
        <v>75</v>
      </c>
      <c r="P113" s="2081" t="s">
        <v>1514</v>
      </c>
      <c r="Q113" s="4155"/>
      <c r="R113" s="4157"/>
      <c r="S113" s="4159"/>
      <c r="T113" s="2226"/>
    </row>
    <row r="114" spans="2:20" ht="13.5" thickBot="1">
      <c r="B114" s="2234"/>
      <c r="C114" s="2610"/>
      <c r="D114" s="2610"/>
      <c r="E114" s="2610"/>
      <c r="F114" s="2610"/>
      <c r="G114" s="2610"/>
      <c r="H114" s="2610"/>
      <c r="I114" s="2610"/>
      <c r="J114" s="2610"/>
      <c r="K114" s="2608"/>
      <c r="L114" s="2608"/>
      <c r="M114" s="2608"/>
      <c r="N114" s="2608"/>
      <c r="O114" s="2608"/>
      <c r="P114" s="2608"/>
      <c r="Q114" s="2608"/>
      <c r="R114" s="2608"/>
      <c r="S114" s="2609" t="s">
        <v>1872</v>
      </c>
      <c r="T114" s="2235"/>
    </row>
    <row r="115" spans="2:20" ht="15.75" thickBot="1">
      <c r="B115" s="2236">
        <v>1</v>
      </c>
      <c r="C115" s="2088" t="s">
        <v>1653</v>
      </c>
      <c r="D115" s="2089" t="s">
        <v>1654</v>
      </c>
      <c r="E115" s="2090" t="s">
        <v>1076</v>
      </c>
      <c r="F115" s="2090"/>
      <c r="G115" s="2090"/>
      <c r="H115" s="2090"/>
      <c r="I115" s="2114" t="s">
        <v>66</v>
      </c>
      <c r="J115" s="2114" t="s">
        <v>1513</v>
      </c>
      <c r="K115" s="2115" t="s">
        <v>1513</v>
      </c>
      <c r="L115" s="2115" t="s">
        <v>2</v>
      </c>
      <c r="M115" s="2115" t="s">
        <v>77</v>
      </c>
      <c r="N115" s="2198" t="s">
        <v>52</v>
      </c>
      <c r="O115" s="2090"/>
      <c r="P115" s="2090"/>
      <c r="Q115" s="2237" t="s">
        <v>1655</v>
      </c>
      <c r="T115" s="2238">
        <v>1</v>
      </c>
    </row>
    <row r="116" spans="2:20" ht="15.75" thickBot="1">
      <c r="B116" s="2236">
        <v>2</v>
      </c>
      <c r="C116" s="2097" t="s">
        <v>1653</v>
      </c>
      <c r="D116" s="2089" t="s">
        <v>1656</v>
      </c>
      <c r="E116" s="2098" t="s">
        <v>1076</v>
      </c>
      <c r="F116" s="2098"/>
      <c r="G116" s="2098"/>
      <c r="H116" s="2098"/>
      <c r="I116" s="2114" t="s">
        <v>66</v>
      </c>
      <c r="J116" s="2114" t="s">
        <v>1513</v>
      </c>
      <c r="K116" s="2115" t="s">
        <v>1513</v>
      </c>
      <c r="L116" s="2115" t="s">
        <v>2</v>
      </c>
      <c r="M116" s="2115" t="s">
        <v>77</v>
      </c>
      <c r="N116" s="2198" t="s">
        <v>52</v>
      </c>
      <c r="O116" s="2098"/>
      <c r="P116" s="2098"/>
      <c r="Q116" s="2237" t="s">
        <v>1655</v>
      </c>
      <c r="T116" s="2238">
        <v>2</v>
      </c>
    </row>
    <row r="117" spans="2:20" ht="15.75" thickBot="1">
      <c r="B117" s="2236">
        <v>3</v>
      </c>
      <c r="C117" s="2088" t="s">
        <v>1657</v>
      </c>
      <c r="D117" s="2089" t="s">
        <v>1658</v>
      </c>
      <c r="E117" s="2090" t="s">
        <v>1076</v>
      </c>
      <c r="F117" s="2090"/>
      <c r="G117" s="2090"/>
      <c r="H117" s="2090"/>
      <c r="I117" s="2090"/>
      <c r="J117" s="2090"/>
      <c r="K117" s="2115" t="s">
        <v>1513</v>
      </c>
      <c r="L117" s="2115" t="s">
        <v>2</v>
      </c>
      <c r="M117" s="2115" t="s">
        <v>77</v>
      </c>
      <c r="N117" s="2165" t="s">
        <v>52</v>
      </c>
      <c r="O117" s="2165" t="s">
        <v>75</v>
      </c>
      <c r="P117" s="2165" t="s">
        <v>1514</v>
      </c>
      <c r="Q117" s="2239" t="s">
        <v>1659</v>
      </c>
      <c r="T117" s="2238">
        <v>3</v>
      </c>
    </row>
    <row r="118" spans="2:20" ht="15.75" thickBot="1">
      <c r="B118" s="2236">
        <v>4</v>
      </c>
      <c r="C118" s="2097" t="s">
        <v>1657</v>
      </c>
      <c r="D118" s="2089" t="s">
        <v>1658</v>
      </c>
      <c r="E118" s="2098" t="s">
        <v>1076</v>
      </c>
      <c r="F118" s="2098"/>
      <c r="G118" s="2098"/>
      <c r="H118" s="2098"/>
      <c r="I118" s="2098"/>
      <c r="J118" s="2098"/>
      <c r="K118" s="2115" t="s">
        <v>1513</v>
      </c>
      <c r="L118" s="2115" t="s">
        <v>2</v>
      </c>
      <c r="M118" s="2115" t="s">
        <v>77</v>
      </c>
      <c r="N118" s="2165" t="s">
        <v>52</v>
      </c>
      <c r="O118" s="2165" t="s">
        <v>75</v>
      </c>
      <c r="P118" s="2165" t="s">
        <v>1514</v>
      </c>
      <c r="Q118" s="2239" t="s">
        <v>1659</v>
      </c>
      <c r="T118" s="2238">
        <v>4</v>
      </c>
    </row>
    <row r="119" spans="2:20" ht="15.75" thickBot="1">
      <c r="B119" s="2236">
        <v>5</v>
      </c>
      <c r="C119" s="2088" t="s">
        <v>1660</v>
      </c>
      <c r="D119" s="2089" t="s">
        <v>1661</v>
      </c>
      <c r="E119" s="2090" t="s">
        <v>1076</v>
      </c>
      <c r="F119" s="2090"/>
      <c r="G119" s="2090"/>
      <c r="H119" s="2090"/>
      <c r="I119" s="2090"/>
      <c r="J119" s="2090"/>
      <c r="K119" s="2115" t="s">
        <v>1513</v>
      </c>
      <c r="L119" s="2115" t="s">
        <v>2</v>
      </c>
      <c r="M119" s="2115" t="s">
        <v>77</v>
      </c>
      <c r="N119" s="2165" t="s">
        <v>52</v>
      </c>
      <c r="O119" s="2165" t="s">
        <v>75</v>
      </c>
      <c r="P119" s="2165" t="s">
        <v>1514</v>
      </c>
      <c r="Q119" s="2240" t="s">
        <v>1662</v>
      </c>
      <c r="T119" s="2238">
        <v>5</v>
      </c>
    </row>
    <row r="120" spans="2:20" ht="15.75" thickBot="1">
      <c r="B120" s="2236">
        <v>6</v>
      </c>
      <c r="C120" s="2097" t="s">
        <v>1660</v>
      </c>
      <c r="D120" s="2089" t="s">
        <v>1663</v>
      </c>
      <c r="E120" s="2098" t="s">
        <v>1076</v>
      </c>
      <c r="F120" s="2098"/>
      <c r="G120" s="2098"/>
      <c r="H120" s="2098"/>
      <c r="I120" s="2098"/>
      <c r="J120" s="2098"/>
      <c r="K120" s="2115" t="s">
        <v>1513</v>
      </c>
      <c r="L120" s="2115" t="s">
        <v>2</v>
      </c>
      <c r="M120" s="2115" t="s">
        <v>77</v>
      </c>
      <c r="N120" s="2165" t="s">
        <v>52</v>
      </c>
      <c r="O120" s="2165" t="s">
        <v>75</v>
      </c>
      <c r="P120" s="2165" t="s">
        <v>1514</v>
      </c>
      <c r="Q120" s="2240" t="s">
        <v>1662</v>
      </c>
      <c r="T120" s="2238">
        <v>6</v>
      </c>
    </row>
    <row r="121" spans="2:20" ht="15.75" thickBot="1">
      <c r="B121" s="2236">
        <v>7</v>
      </c>
      <c r="C121" s="2097" t="s">
        <v>1664</v>
      </c>
      <c r="D121" s="2089" t="s">
        <v>1665</v>
      </c>
      <c r="E121" s="2098" t="s">
        <v>1076</v>
      </c>
      <c r="F121" s="2098"/>
      <c r="G121" s="2098"/>
      <c r="H121" s="2098"/>
      <c r="I121" s="2098"/>
      <c r="J121" s="2098"/>
      <c r="K121" s="2098"/>
      <c r="L121" s="2098"/>
      <c r="M121" s="2098"/>
      <c r="N121" s="2165" t="s">
        <v>52</v>
      </c>
      <c r="O121" s="2165" t="s">
        <v>75</v>
      </c>
      <c r="P121" s="2098"/>
      <c r="Q121" s="2241" t="s">
        <v>1601</v>
      </c>
      <c r="T121" s="2238">
        <v>7</v>
      </c>
    </row>
    <row r="122" spans="2:20" ht="15.75" thickBot="1">
      <c r="B122" s="2236">
        <v>9</v>
      </c>
      <c r="C122" s="2088" t="s">
        <v>1666</v>
      </c>
      <c r="D122" s="2089" t="s">
        <v>1667</v>
      </c>
      <c r="E122" s="2090" t="s">
        <v>1076</v>
      </c>
      <c r="F122" s="2090"/>
      <c r="G122" s="2090"/>
      <c r="H122" s="2090"/>
      <c r="I122" s="2090"/>
      <c r="J122" s="2090"/>
      <c r="K122" s="2090"/>
      <c r="L122" s="2115" t="s">
        <v>2</v>
      </c>
      <c r="M122" s="2115" t="s">
        <v>77</v>
      </c>
      <c r="N122" s="2165" t="s">
        <v>52</v>
      </c>
      <c r="O122" s="2090"/>
      <c r="P122" s="2090"/>
      <c r="Q122" s="2242" t="s">
        <v>1668</v>
      </c>
      <c r="T122" s="2238">
        <v>9</v>
      </c>
    </row>
    <row r="123" spans="2:20" ht="15.75" thickBot="1">
      <c r="B123" s="2236">
        <v>10</v>
      </c>
      <c r="C123" s="2097" t="s">
        <v>1666</v>
      </c>
      <c r="D123" s="2089" t="s">
        <v>1669</v>
      </c>
      <c r="E123" s="2098" t="s">
        <v>1076</v>
      </c>
      <c r="F123" s="2098"/>
      <c r="G123" s="2098"/>
      <c r="H123" s="2098"/>
      <c r="I123" s="2098"/>
      <c r="J123" s="2098"/>
      <c r="K123" s="2098"/>
      <c r="L123" s="2115" t="s">
        <v>2</v>
      </c>
      <c r="M123" s="2115" t="s">
        <v>77</v>
      </c>
      <c r="N123" s="2165" t="s">
        <v>52</v>
      </c>
      <c r="O123" s="2098"/>
      <c r="P123" s="2098"/>
      <c r="Q123" s="2242" t="s">
        <v>1668</v>
      </c>
      <c r="T123" s="2238">
        <v>10</v>
      </c>
    </row>
    <row r="124" spans="2:20" ht="15.75" thickBot="1">
      <c r="B124" s="2236">
        <v>11</v>
      </c>
      <c r="C124" s="2097" t="s">
        <v>1670</v>
      </c>
      <c r="D124" s="2089" t="s">
        <v>1671</v>
      </c>
      <c r="E124" s="2098" t="s">
        <v>1076</v>
      </c>
      <c r="F124" s="2098"/>
      <c r="G124" s="2098"/>
      <c r="H124" s="2098"/>
      <c r="I124" s="2098"/>
      <c r="J124" s="2098"/>
      <c r="K124" s="2098"/>
      <c r="L124" s="2098"/>
      <c r="M124" s="2098"/>
      <c r="N124" s="2165" t="s">
        <v>52</v>
      </c>
      <c r="O124" s="2165" t="s">
        <v>75</v>
      </c>
      <c r="P124" s="2098"/>
      <c r="Q124" s="2241" t="s">
        <v>1601</v>
      </c>
      <c r="T124" s="2238">
        <v>11</v>
      </c>
    </row>
    <row r="125" spans="2:20" ht="15.75" thickBot="1">
      <c r="B125" s="2236">
        <v>12</v>
      </c>
      <c r="C125" s="2088" t="s">
        <v>1672</v>
      </c>
      <c r="D125" s="2089" t="s">
        <v>1673</v>
      </c>
      <c r="E125" s="2090" t="s">
        <v>1076</v>
      </c>
      <c r="F125" s="2090"/>
      <c r="G125" s="2090"/>
      <c r="H125" s="2090"/>
      <c r="I125" s="2090"/>
      <c r="J125" s="2090"/>
      <c r="K125" s="2115" t="s">
        <v>1513</v>
      </c>
      <c r="L125" s="2115" t="s">
        <v>2</v>
      </c>
      <c r="M125" s="2090"/>
      <c r="N125" s="2090"/>
      <c r="O125" s="2090"/>
      <c r="P125" s="2090"/>
      <c r="Q125" s="2242" t="s">
        <v>1668</v>
      </c>
      <c r="T125" s="2238">
        <v>12</v>
      </c>
    </row>
    <row r="126" spans="2:20" ht="15.75" thickBot="1">
      <c r="B126" s="2236">
        <v>13</v>
      </c>
      <c r="C126" s="2097" t="s">
        <v>1672</v>
      </c>
      <c r="D126" s="2089" t="s">
        <v>1674</v>
      </c>
      <c r="E126" s="2098" t="s">
        <v>1076</v>
      </c>
      <c r="F126" s="2098"/>
      <c r="G126" s="2098"/>
      <c r="H126" s="2098"/>
      <c r="I126" s="2098"/>
      <c r="J126" s="2098"/>
      <c r="K126" s="2115" t="s">
        <v>1513</v>
      </c>
      <c r="L126" s="2115" t="s">
        <v>2</v>
      </c>
      <c r="M126" s="2098"/>
      <c r="N126" s="2098"/>
      <c r="O126" s="2098"/>
      <c r="P126" s="2098"/>
      <c r="Q126" s="2242" t="s">
        <v>1668</v>
      </c>
      <c r="T126" s="2238">
        <v>13</v>
      </c>
    </row>
    <row r="127" spans="2:20" ht="16.5" thickBot="1">
      <c r="B127" s="2243"/>
      <c r="C127" s="2244"/>
      <c r="D127" s="2245"/>
      <c r="E127" s="2246"/>
      <c r="F127" s="2245"/>
      <c r="G127" s="2245"/>
      <c r="H127" s="2245"/>
      <c r="I127" s="2245"/>
      <c r="J127" s="2245"/>
      <c r="K127" s="2247"/>
      <c r="L127" s="2247"/>
      <c r="M127" s="2247"/>
      <c r="N127" s="2247"/>
      <c r="O127" s="2247"/>
      <c r="P127" s="2247"/>
      <c r="Q127" s="2248"/>
      <c r="R127" s="2249"/>
      <c r="S127" s="2250"/>
      <c r="T127" s="2251"/>
    </row>
    <row r="128" spans="2:20" ht="13.5" thickBot="1"/>
    <row r="129" spans="2:20" ht="24.75" customHeight="1" thickTop="1">
      <c r="B129" s="2252"/>
      <c r="C129" s="4168" t="s">
        <v>1675</v>
      </c>
      <c r="D129" s="4169"/>
      <c r="E129" s="4169"/>
      <c r="F129" s="4169"/>
      <c r="G129" s="4169"/>
      <c r="H129" s="4169"/>
      <c r="I129" s="4169"/>
      <c r="J129" s="4169"/>
      <c r="K129" s="4169"/>
      <c r="L129" s="4169"/>
      <c r="M129" s="4169"/>
      <c r="N129" s="4169"/>
      <c r="O129" s="4169"/>
      <c r="P129" s="4169"/>
      <c r="Q129" s="4169"/>
      <c r="R129" s="4169"/>
      <c r="S129" s="4170"/>
      <c r="T129" s="2253"/>
    </row>
    <row r="130" spans="2:20" ht="24" thickBot="1">
      <c r="B130" s="2254"/>
      <c r="C130" s="2255" t="s">
        <v>1490</v>
      </c>
      <c r="D130" s="2229"/>
      <c r="E130" s="2066"/>
      <c r="F130" s="2066"/>
      <c r="G130" s="2066"/>
      <c r="H130" s="2066"/>
      <c r="I130" s="2066"/>
      <c r="J130" s="2066"/>
      <c r="K130" s="2066"/>
      <c r="L130" s="2066"/>
      <c r="M130" s="2066"/>
      <c r="N130" s="2066"/>
      <c r="O130" s="2066"/>
      <c r="P130" s="2066"/>
      <c r="Q130" s="2066"/>
      <c r="R130" s="2066"/>
      <c r="S130" s="2066"/>
      <c r="T130" s="2228"/>
    </row>
    <row r="131" spans="2:20" ht="21.75" customHeight="1" thickTop="1">
      <c r="B131" s="2254"/>
      <c r="C131" s="2071"/>
      <c r="D131" s="2230" t="s">
        <v>1491</v>
      </c>
      <c r="E131" s="4164" t="s">
        <v>1492</v>
      </c>
      <c r="F131" s="4164"/>
      <c r="G131" s="4164"/>
      <c r="H131" s="4165" t="s">
        <v>1493</v>
      </c>
      <c r="I131" s="4165"/>
      <c r="J131" s="4165"/>
      <c r="K131" s="4166" t="s">
        <v>1494</v>
      </c>
      <c r="L131" s="4166"/>
      <c r="M131" s="4166"/>
      <c r="N131" s="4167" t="s">
        <v>1495</v>
      </c>
      <c r="O131" s="4167"/>
      <c r="P131" s="4167"/>
      <c r="Q131" s="2162"/>
      <c r="R131" s="2231" t="s">
        <v>1496</v>
      </c>
      <c r="S131" s="2075"/>
      <c r="T131" s="2228"/>
    </row>
    <row r="132" spans="2:20" ht="33.75" customHeight="1">
      <c r="B132" s="2256"/>
      <c r="C132" s="2077" t="s">
        <v>1210</v>
      </c>
      <c r="D132" s="4154" t="s">
        <v>1497</v>
      </c>
      <c r="E132" s="2078" t="s">
        <v>1498</v>
      </c>
      <c r="F132" s="2078" t="s">
        <v>1499</v>
      </c>
      <c r="G132" s="2078" t="s">
        <v>1500</v>
      </c>
      <c r="H132" s="2079" t="s">
        <v>1501</v>
      </c>
      <c r="I132" s="2079" t="s">
        <v>1502</v>
      </c>
      <c r="J132" s="2079" t="s">
        <v>1503</v>
      </c>
      <c r="K132" s="2080" t="s">
        <v>1504</v>
      </c>
      <c r="L132" s="2080" t="s">
        <v>1505</v>
      </c>
      <c r="M132" s="2080" t="s">
        <v>1506</v>
      </c>
      <c r="N132" s="2081" t="s">
        <v>1507</v>
      </c>
      <c r="O132" s="2081" t="s">
        <v>1508</v>
      </c>
      <c r="P132" s="2081" t="s">
        <v>1509</v>
      </c>
      <c r="Q132" s="4154" t="s">
        <v>1510</v>
      </c>
      <c r="R132" s="4156" t="s">
        <v>1511</v>
      </c>
      <c r="S132" s="4158" t="s">
        <v>1512</v>
      </c>
      <c r="T132" s="2233"/>
    </row>
    <row r="133" spans="2:20" ht="15.75">
      <c r="B133" s="2257"/>
      <c r="C133" s="2083"/>
      <c r="D133" s="4154"/>
      <c r="E133" s="2078" t="s">
        <v>1513</v>
      </c>
      <c r="F133" s="2078" t="s">
        <v>76</v>
      </c>
      <c r="G133" s="2078" t="s">
        <v>66</v>
      </c>
      <c r="H133" s="2079" t="s">
        <v>2</v>
      </c>
      <c r="I133" s="2079" t="s">
        <v>66</v>
      </c>
      <c r="J133" s="2079" t="s">
        <v>1513</v>
      </c>
      <c r="K133" s="2080" t="s">
        <v>1513</v>
      </c>
      <c r="L133" s="2080" t="s">
        <v>2</v>
      </c>
      <c r="M133" s="2080" t="s">
        <v>77</v>
      </c>
      <c r="N133" s="2081" t="s">
        <v>52</v>
      </c>
      <c r="O133" s="2081" t="s">
        <v>75</v>
      </c>
      <c r="P133" s="2081" t="s">
        <v>1514</v>
      </c>
      <c r="Q133" s="4155"/>
      <c r="R133" s="4157"/>
      <c r="S133" s="4159"/>
      <c r="T133" s="2226"/>
    </row>
    <row r="134" spans="2:20" ht="13.5" thickBot="1">
      <c r="B134" s="2234"/>
      <c r="C134" s="2610"/>
      <c r="D134" s="2610"/>
      <c r="E134" s="2610"/>
      <c r="F134" s="2610"/>
      <c r="G134" s="2610"/>
      <c r="H134" s="2610"/>
      <c r="I134" s="2610"/>
      <c r="J134" s="2610"/>
      <c r="K134" s="2608"/>
      <c r="L134" s="2608"/>
      <c r="M134" s="2608"/>
      <c r="N134" s="2608"/>
      <c r="O134" s="2608"/>
      <c r="P134" s="2608"/>
      <c r="Q134" s="2608"/>
      <c r="R134" s="2608"/>
      <c r="S134" s="2609" t="s">
        <v>1872</v>
      </c>
      <c r="T134" s="2235"/>
    </row>
    <row r="135" spans="2:20" ht="15.75" thickBot="1">
      <c r="B135" s="2260">
        <v>1</v>
      </c>
      <c r="C135" s="2088" t="s">
        <v>1676</v>
      </c>
      <c r="D135" s="2089" t="s">
        <v>1677</v>
      </c>
      <c r="E135" s="2090" t="s">
        <v>1076</v>
      </c>
      <c r="F135" s="2090"/>
      <c r="G135" s="2090"/>
      <c r="H135" s="2090"/>
      <c r="I135" s="2090"/>
      <c r="J135" s="2090"/>
      <c r="K135" s="2115" t="s">
        <v>1513</v>
      </c>
      <c r="L135" s="2115" t="s">
        <v>2</v>
      </c>
      <c r="M135" s="2090"/>
      <c r="N135" s="2090"/>
      <c r="O135" s="2090"/>
      <c r="P135" s="2090"/>
      <c r="Q135" s="2239" t="s">
        <v>1659</v>
      </c>
      <c r="T135" s="2238">
        <v>1</v>
      </c>
    </row>
    <row r="136" spans="2:20" ht="15.75" thickBot="1">
      <c r="B136" s="2260">
        <v>2</v>
      </c>
      <c r="C136" s="2088" t="s">
        <v>1678</v>
      </c>
      <c r="D136" s="2089" t="s">
        <v>1679</v>
      </c>
      <c r="E136" s="2090" t="s">
        <v>1076</v>
      </c>
      <c r="F136" s="2090"/>
      <c r="G136" s="2090"/>
      <c r="H136" s="2090"/>
      <c r="I136" s="2090"/>
      <c r="J136" s="2090"/>
      <c r="K136" s="2090"/>
      <c r="L136" s="2090"/>
      <c r="M136" s="2090"/>
      <c r="N136" s="2165" t="s">
        <v>52</v>
      </c>
      <c r="O136" s="2165" t="s">
        <v>75</v>
      </c>
      <c r="P136" s="2165" t="s">
        <v>1514</v>
      </c>
      <c r="Q136" s="2261" t="s">
        <v>1680</v>
      </c>
      <c r="T136" s="2238">
        <v>2</v>
      </c>
    </row>
    <row r="137" spans="2:20" ht="15.75" thickBot="1">
      <c r="B137" s="2260">
        <v>3</v>
      </c>
      <c r="C137" s="2088" t="s">
        <v>1681</v>
      </c>
      <c r="D137" s="2089" t="s">
        <v>1682</v>
      </c>
      <c r="E137" s="2090" t="s">
        <v>1076</v>
      </c>
      <c r="F137" s="2090"/>
      <c r="G137" s="2090"/>
      <c r="H137" s="2090"/>
      <c r="I137" s="2090"/>
      <c r="J137" s="2114" t="s">
        <v>1513</v>
      </c>
      <c r="K137" s="2115" t="s">
        <v>1513</v>
      </c>
      <c r="L137" s="2090"/>
      <c r="M137" s="2090"/>
      <c r="N137" s="2090"/>
      <c r="O137" s="2090"/>
      <c r="P137" s="2090"/>
      <c r="Q137" s="2262" t="s">
        <v>1683</v>
      </c>
      <c r="T137" s="2238">
        <v>3</v>
      </c>
    </row>
    <row r="138" spans="2:20" ht="15.75" thickBot="1">
      <c r="B138" s="2260">
        <v>4</v>
      </c>
      <c r="C138" s="2088" t="s">
        <v>1684</v>
      </c>
      <c r="D138" s="2089" t="s">
        <v>1685</v>
      </c>
      <c r="E138" s="2090" t="s">
        <v>1076</v>
      </c>
      <c r="F138" s="2090"/>
      <c r="G138" s="2090"/>
      <c r="H138" s="2090"/>
      <c r="I138" s="2090"/>
      <c r="J138" s="2090"/>
      <c r="K138" s="2115" t="s">
        <v>1513</v>
      </c>
      <c r="L138" s="2115" t="s">
        <v>2</v>
      </c>
      <c r="M138" s="2115" t="s">
        <v>77</v>
      </c>
      <c r="N138" s="2090"/>
      <c r="O138" s="2090"/>
      <c r="P138" s="2090"/>
      <c r="Q138" s="2263" t="s">
        <v>1686</v>
      </c>
      <c r="T138" s="2238">
        <v>4</v>
      </c>
    </row>
    <row r="139" spans="2:20" ht="15.75" thickBot="1">
      <c r="B139" s="2260">
        <v>5</v>
      </c>
      <c r="C139" s="2088" t="s">
        <v>1687</v>
      </c>
      <c r="D139" s="2089" t="s">
        <v>1688</v>
      </c>
      <c r="E139" s="2090" t="s">
        <v>1076</v>
      </c>
      <c r="F139" s="2090"/>
      <c r="G139" s="2090"/>
      <c r="H139" s="2090"/>
      <c r="I139" s="2090"/>
      <c r="J139" s="2090"/>
      <c r="K139" s="2115" t="s">
        <v>1513</v>
      </c>
      <c r="L139" s="2115" t="s">
        <v>2</v>
      </c>
      <c r="M139" s="2090"/>
      <c r="N139" s="2090"/>
      <c r="O139" s="2090"/>
      <c r="P139" s="2090"/>
      <c r="Q139" s="2264" t="s">
        <v>1689</v>
      </c>
      <c r="T139" s="2238">
        <v>5</v>
      </c>
    </row>
    <row r="140" spans="2:20" ht="15.75" thickBot="1">
      <c r="B140" s="2260">
        <v>7</v>
      </c>
      <c r="C140" s="2088" t="s">
        <v>1690</v>
      </c>
      <c r="D140" s="2089" t="s">
        <v>1691</v>
      </c>
      <c r="E140" s="2090" t="s">
        <v>1076</v>
      </c>
      <c r="F140" s="2090"/>
      <c r="G140" s="2090"/>
      <c r="H140" s="2090"/>
      <c r="I140" s="2090"/>
      <c r="J140" s="2114" t="s">
        <v>1513</v>
      </c>
      <c r="K140" s="2115" t="s">
        <v>1513</v>
      </c>
      <c r="L140" s="2115" t="s">
        <v>2</v>
      </c>
      <c r="M140" s="2090"/>
      <c r="N140" s="2090"/>
      <c r="O140" s="2090"/>
      <c r="P140" s="2090"/>
      <c r="Q140" s="2265" t="s">
        <v>1692</v>
      </c>
      <c r="T140" s="2238">
        <v>7</v>
      </c>
    </row>
    <row r="141" spans="2:20" ht="15.75" thickBot="1">
      <c r="B141" s="2260">
        <v>8</v>
      </c>
      <c r="C141" s="2088" t="s">
        <v>1693</v>
      </c>
      <c r="D141" s="2089" t="s">
        <v>1694</v>
      </c>
      <c r="E141" s="2100" t="s">
        <v>1513</v>
      </c>
      <c r="F141" s="2100" t="s">
        <v>76</v>
      </c>
      <c r="G141" s="2090"/>
      <c r="H141" s="2090"/>
      <c r="I141" s="2090"/>
      <c r="J141" s="2090"/>
      <c r="K141" s="2090"/>
      <c r="L141" s="2090"/>
      <c r="M141" s="2090"/>
      <c r="N141" s="2090"/>
      <c r="O141" s="2165" t="s">
        <v>75</v>
      </c>
      <c r="P141" s="2165" t="s">
        <v>1514</v>
      </c>
      <c r="Q141" s="2239" t="s">
        <v>1659</v>
      </c>
      <c r="T141" s="2238">
        <v>8</v>
      </c>
    </row>
    <row r="142" spans="2:20" ht="15.75" thickBot="1">
      <c r="B142" s="2260">
        <v>9</v>
      </c>
      <c r="C142" s="2088" t="s">
        <v>1695</v>
      </c>
      <c r="D142" s="2089" t="s">
        <v>1696</v>
      </c>
      <c r="E142" s="2090" t="s">
        <v>1076</v>
      </c>
      <c r="F142" s="2090"/>
      <c r="G142" s="2090"/>
      <c r="H142" s="2090"/>
      <c r="I142" s="2090"/>
      <c r="J142" s="2114" t="s">
        <v>1513</v>
      </c>
      <c r="K142" s="2115" t="s">
        <v>1513</v>
      </c>
      <c r="L142" s="2115" t="s">
        <v>2</v>
      </c>
      <c r="M142" s="2115" t="s">
        <v>77</v>
      </c>
      <c r="N142" s="2165" t="s">
        <v>52</v>
      </c>
      <c r="O142" s="2090"/>
      <c r="P142" s="2090"/>
      <c r="Q142" s="2266" t="s">
        <v>1697</v>
      </c>
      <c r="T142" s="2238">
        <v>9</v>
      </c>
    </row>
    <row r="143" spans="2:20" ht="15.75" thickBot="1">
      <c r="B143" s="2260">
        <v>10</v>
      </c>
      <c r="C143" s="2088" t="s">
        <v>1698</v>
      </c>
      <c r="D143" s="2089" t="s">
        <v>1699</v>
      </c>
      <c r="E143" s="2090" t="s">
        <v>1076</v>
      </c>
      <c r="F143" s="2090"/>
      <c r="G143" s="2090"/>
      <c r="H143" s="2090"/>
      <c r="I143" s="2090"/>
      <c r="J143" s="2114" t="s">
        <v>1513</v>
      </c>
      <c r="K143" s="2115" t="s">
        <v>1513</v>
      </c>
      <c r="L143" s="2115" t="s">
        <v>2</v>
      </c>
      <c r="M143" s="2115" t="s">
        <v>77</v>
      </c>
      <c r="N143" s="2090"/>
      <c r="O143" s="2090"/>
      <c r="P143" s="2090"/>
      <c r="Q143" s="2267" t="s">
        <v>1700</v>
      </c>
      <c r="T143" s="2238">
        <v>10</v>
      </c>
    </row>
    <row r="144" spans="2:20" ht="15.75" thickBot="1">
      <c r="B144" s="2260">
        <v>11</v>
      </c>
      <c r="C144" s="2088" t="s">
        <v>1701</v>
      </c>
      <c r="D144" s="2089" t="s">
        <v>1702</v>
      </c>
      <c r="E144" s="2090" t="s">
        <v>1076</v>
      </c>
      <c r="F144" s="2090"/>
      <c r="G144" s="2090"/>
      <c r="H144" s="2090"/>
      <c r="I144" s="2090"/>
      <c r="J144" s="2090"/>
      <c r="K144" s="2115" t="s">
        <v>1513</v>
      </c>
      <c r="L144" s="2115" t="s">
        <v>2</v>
      </c>
      <c r="M144" s="2115" t="s">
        <v>77</v>
      </c>
      <c r="N144" s="2165" t="s">
        <v>52</v>
      </c>
      <c r="O144" s="2090"/>
      <c r="P144" s="2090"/>
      <c r="Q144" s="2268" t="s">
        <v>1703</v>
      </c>
      <c r="T144" s="2238">
        <v>11</v>
      </c>
    </row>
    <row r="145" spans="2:20" ht="15.75" thickBot="1">
      <c r="B145" s="2260">
        <v>13</v>
      </c>
      <c r="C145" s="2088" t="s">
        <v>1704</v>
      </c>
      <c r="D145" s="2089" t="s">
        <v>1705</v>
      </c>
      <c r="E145" s="2100" t="s">
        <v>1513</v>
      </c>
      <c r="F145" s="2090"/>
      <c r="G145" s="2090"/>
      <c r="H145" s="2090"/>
      <c r="I145" s="2090"/>
      <c r="J145" s="2090"/>
      <c r="K145" s="2090"/>
      <c r="L145" s="2090"/>
      <c r="M145" s="2090"/>
      <c r="N145" s="2165" t="s">
        <v>52</v>
      </c>
      <c r="O145" s="2165" t="s">
        <v>75</v>
      </c>
      <c r="P145" s="2165" t="s">
        <v>1514</v>
      </c>
      <c r="Q145" s="2263" t="s">
        <v>1686</v>
      </c>
      <c r="T145" s="2238">
        <v>13</v>
      </c>
    </row>
    <row r="146" spans="2:20" ht="15.75" thickBot="1">
      <c r="B146" s="2260">
        <v>14</v>
      </c>
      <c r="C146" s="2088" t="s">
        <v>1706</v>
      </c>
      <c r="D146" s="2089" t="s">
        <v>1707</v>
      </c>
      <c r="E146" s="2100" t="s">
        <v>1513</v>
      </c>
      <c r="F146" s="2100" t="s">
        <v>76</v>
      </c>
      <c r="G146" s="2090"/>
      <c r="H146" s="2090"/>
      <c r="I146" s="2090"/>
      <c r="J146" s="2090"/>
      <c r="K146" s="2090"/>
      <c r="L146" s="2090"/>
      <c r="M146" s="2090"/>
      <c r="N146" s="2165" t="s">
        <v>52</v>
      </c>
      <c r="O146" s="2165" t="s">
        <v>75</v>
      </c>
      <c r="P146" s="2165" t="s">
        <v>1514</v>
      </c>
      <c r="Q146" s="2269" t="s">
        <v>1708</v>
      </c>
      <c r="T146" s="2238">
        <v>14</v>
      </c>
    </row>
    <row r="147" spans="2:20" ht="15.75" thickBot="1">
      <c r="B147" s="2260">
        <v>15</v>
      </c>
      <c r="C147" s="2088" t="s">
        <v>1593</v>
      </c>
      <c r="D147" s="2089" t="s">
        <v>1709</v>
      </c>
      <c r="E147" s="2090" t="s">
        <v>1076</v>
      </c>
      <c r="F147" s="2090"/>
      <c r="G147" s="2090"/>
      <c r="H147" s="2090"/>
      <c r="I147" s="2090"/>
      <c r="J147" s="2114" t="s">
        <v>1513</v>
      </c>
      <c r="K147" s="2115" t="s">
        <v>1513</v>
      </c>
      <c r="L147" s="2115" t="s">
        <v>2</v>
      </c>
      <c r="M147" s="2115" t="s">
        <v>77</v>
      </c>
      <c r="N147" s="2165" t="s">
        <v>52</v>
      </c>
      <c r="O147" s="2165" t="s">
        <v>75</v>
      </c>
      <c r="P147" s="2165" t="s">
        <v>1514</v>
      </c>
      <c r="Q147" s="2270" t="s">
        <v>1710</v>
      </c>
      <c r="T147" s="2238">
        <v>15</v>
      </c>
    </row>
    <row r="148" spans="2:20" ht="15.75" thickBot="1">
      <c r="B148" s="2260">
        <v>16</v>
      </c>
      <c r="C148" s="2088" t="s">
        <v>1711</v>
      </c>
      <c r="D148" s="2089" t="s">
        <v>1712</v>
      </c>
      <c r="E148" s="2090" t="s">
        <v>1076</v>
      </c>
      <c r="F148" s="2090"/>
      <c r="G148" s="2090"/>
      <c r="H148" s="2090"/>
      <c r="I148" s="2090"/>
      <c r="J148" s="2114" t="s">
        <v>1513</v>
      </c>
      <c r="K148" s="2115" t="s">
        <v>1513</v>
      </c>
      <c r="L148" s="2115" t="s">
        <v>2</v>
      </c>
      <c r="M148" s="2115" t="s">
        <v>77</v>
      </c>
      <c r="N148" s="2090"/>
      <c r="O148" s="2090"/>
      <c r="P148" s="2090"/>
      <c r="Q148" s="2271" t="s">
        <v>1713</v>
      </c>
      <c r="T148" s="2238">
        <v>16</v>
      </c>
    </row>
    <row r="149" spans="2:20" ht="15.75" thickBot="1">
      <c r="B149" s="2260">
        <v>17</v>
      </c>
      <c r="C149" s="2088" t="s">
        <v>1714</v>
      </c>
      <c r="D149" s="2089" t="s">
        <v>1715</v>
      </c>
      <c r="E149" s="2090" t="s">
        <v>1076</v>
      </c>
      <c r="F149" s="2090"/>
      <c r="G149" s="2090"/>
      <c r="H149" s="2090"/>
      <c r="I149" s="2090"/>
      <c r="J149" s="2090"/>
      <c r="K149" s="2090"/>
      <c r="L149" s="2115" t="s">
        <v>2</v>
      </c>
      <c r="M149" s="2115" t="s">
        <v>77</v>
      </c>
      <c r="N149" s="2090"/>
      <c r="O149" s="2090"/>
      <c r="P149" s="2090"/>
      <c r="Q149" s="2272" t="s">
        <v>1716</v>
      </c>
      <c r="T149" s="2238">
        <v>17</v>
      </c>
    </row>
    <row r="150" spans="2:20" ht="15.75" thickBot="1">
      <c r="B150" s="2260">
        <v>18</v>
      </c>
      <c r="C150" s="2088" t="s">
        <v>1717</v>
      </c>
      <c r="D150" s="2089" t="s">
        <v>1718</v>
      </c>
      <c r="E150" s="2090" t="s">
        <v>1076</v>
      </c>
      <c r="F150" s="2090"/>
      <c r="G150" s="2090"/>
      <c r="H150" s="2090"/>
      <c r="I150" s="2090"/>
      <c r="J150" s="2090"/>
      <c r="K150" s="2115" t="s">
        <v>1513</v>
      </c>
      <c r="L150" s="2115" t="s">
        <v>2</v>
      </c>
      <c r="M150" s="2090"/>
      <c r="N150" s="2090"/>
      <c r="O150" s="2090"/>
      <c r="P150" s="2090"/>
      <c r="Q150" s="2273" t="s">
        <v>1719</v>
      </c>
      <c r="T150" s="2238">
        <v>18</v>
      </c>
    </row>
    <row r="151" spans="2:20" ht="15.75" thickBot="1">
      <c r="B151" s="2260">
        <v>19</v>
      </c>
      <c r="C151" s="2088" t="s">
        <v>1720</v>
      </c>
      <c r="D151" s="2089" t="s">
        <v>1721</v>
      </c>
      <c r="E151" s="2100" t="s">
        <v>1513</v>
      </c>
      <c r="F151" s="2100" t="s">
        <v>76</v>
      </c>
      <c r="G151" s="2090"/>
      <c r="H151" s="2090"/>
      <c r="I151" s="2090"/>
      <c r="J151" s="2090"/>
      <c r="K151" s="2090"/>
      <c r="L151" s="2090"/>
      <c r="M151" s="2090"/>
      <c r="N151" s="2090"/>
      <c r="O151" s="2165" t="s">
        <v>75</v>
      </c>
      <c r="P151" s="2165" t="s">
        <v>1514</v>
      </c>
      <c r="Q151" s="2269" t="s">
        <v>1708</v>
      </c>
      <c r="T151" s="2238">
        <v>19</v>
      </c>
    </row>
    <row r="152" spans="2:20" ht="15.75" thickBot="1">
      <c r="B152" s="2260">
        <v>20</v>
      </c>
      <c r="C152" s="2088" t="s">
        <v>1722</v>
      </c>
      <c r="D152" s="2089" t="s">
        <v>1610</v>
      </c>
      <c r="E152" s="2100" t="s">
        <v>1513</v>
      </c>
      <c r="F152" s="2100" t="s">
        <v>76</v>
      </c>
      <c r="G152" s="2195" t="s">
        <v>66</v>
      </c>
      <c r="H152" s="2090"/>
      <c r="I152" s="2090"/>
      <c r="J152" s="2090"/>
      <c r="K152" s="2090"/>
      <c r="L152" s="2090"/>
      <c r="M152" s="2090"/>
      <c r="N152" s="2090"/>
      <c r="O152" s="2090"/>
      <c r="P152" s="2165" t="s">
        <v>1514</v>
      </c>
      <c r="Q152" s="2263" t="s">
        <v>1686</v>
      </c>
      <c r="T152" s="2238">
        <v>20</v>
      </c>
    </row>
    <row r="153" spans="2:20" ht="15.75" thickBot="1">
      <c r="B153" s="2260">
        <v>21</v>
      </c>
      <c r="C153" s="2088" t="s">
        <v>1723</v>
      </c>
      <c r="D153" s="2089" t="s">
        <v>1724</v>
      </c>
      <c r="E153" s="2090" t="s">
        <v>1076</v>
      </c>
      <c r="F153" s="2090"/>
      <c r="G153" s="2090"/>
      <c r="H153" s="2090"/>
      <c r="I153" s="2090"/>
      <c r="J153" s="2090"/>
      <c r="K153" s="2115" t="s">
        <v>1513</v>
      </c>
      <c r="L153" s="2115" t="s">
        <v>2</v>
      </c>
      <c r="M153" s="2115" t="s">
        <v>77</v>
      </c>
      <c r="N153" s="2090"/>
      <c r="O153" s="2090"/>
      <c r="P153" s="2090"/>
      <c r="Q153" s="2274" t="s">
        <v>1725</v>
      </c>
      <c r="T153" s="2238">
        <v>21</v>
      </c>
    </row>
    <row r="154" spans="2:20" ht="15.75" thickBot="1">
      <c r="B154" s="2260">
        <v>22</v>
      </c>
      <c r="C154" s="2088" t="s">
        <v>1602</v>
      </c>
      <c r="D154" s="2089" t="s">
        <v>1603</v>
      </c>
      <c r="E154" s="2090" t="s">
        <v>1076</v>
      </c>
      <c r="F154" s="2090"/>
      <c r="G154" s="2090"/>
      <c r="H154" s="2090"/>
      <c r="I154" s="2090"/>
      <c r="J154" s="2114" t="s">
        <v>1513</v>
      </c>
      <c r="K154" s="2115" t="s">
        <v>1513</v>
      </c>
      <c r="L154" s="2115" t="s">
        <v>2</v>
      </c>
      <c r="M154" s="2115" t="s">
        <v>77</v>
      </c>
      <c r="N154" s="2090"/>
      <c r="O154" s="2090"/>
      <c r="P154" s="2090"/>
      <c r="Q154" s="2275" t="s">
        <v>1726</v>
      </c>
      <c r="T154" s="2238">
        <v>22</v>
      </c>
    </row>
    <row r="155" spans="2:20" ht="15.75" thickBot="1">
      <c r="B155" s="2260">
        <v>23</v>
      </c>
      <c r="C155" s="2088" t="s">
        <v>1727</v>
      </c>
      <c r="D155" s="2089" t="s">
        <v>1728</v>
      </c>
      <c r="E155" s="2090" t="s">
        <v>1076</v>
      </c>
      <c r="F155" s="2090"/>
      <c r="G155" s="2090"/>
      <c r="H155" s="2090"/>
      <c r="I155" s="2090"/>
      <c r="J155" s="2090"/>
      <c r="K155" s="2090"/>
      <c r="L155" s="2090"/>
      <c r="M155" s="2115" t="s">
        <v>77</v>
      </c>
      <c r="N155" s="2165" t="s">
        <v>52</v>
      </c>
      <c r="O155" s="2090"/>
      <c r="P155" s="2090"/>
      <c r="Q155" s="2276" t="s">
        <v>1729</v>
      </c>
      <c r="T155" s="2238">
        <v>23</v>
      </c>
    </row>
    <row r="156" spans="2:20" ht="15.75" thickBot="1">
      <c r="B156" s="2260">
        <v>24</v>
      </c>
      <c r="C156" s="2088" t="s">
        <v>1730</v>
      </c>
      <c r="D156" s="2140" t="s">
        <v>1731</v>
      </c>
      <c r="E156" s="2090" t="s">
        <v>1076</v>
      </c>
      <c r="F156" s="2090"/>
      <c r="G156" s="2090"/>
      <c r="H156" s="2090"/>
      <c r="I156" s="2090"/>
      <c r="J156" s="2090"/>
      <c r="K156" s="2092" t="s">
        <v>1513</v>
      </c>
      <c r="L156" s="2092" t="s">
        <v>2</v>
      </c>
      <c r="M156" s="2277" t="s">
        <v>77</v>
      </c>
      <c r="N156" s="2278" t="s">
        <v>1531</v>
      </c>
      <c r="O156" s="2090"/>
      <c r="P156" s="2090"/>
      <c r="Q156" s="2279" t="s">
        <v>1732</v>
      </c>
      <c r="R156" s="2094"/>
      <c r="S156" s="2095"/>
      <c r="T156" s="2238">
        <v>24</v>
      </c>
    </row>
    <row r="157" spans="2:20" ht="15.75" thickBot="1">
      <c r="B157" s="2260">
        <v>25</v>
      </c>
      <c r="C157" s="2088" t="s">
        <v>1733</v>
      </c>
      <c r="D157" s="2140" t="s">
        <v>1620</v>
      </c>
      <c r="E157" s="2090" t="s">
        <v>1076</v>
      </c>
      <c r="F157" s="2090"/>
      <c r="G157" s="2090"/>
      <c r="H157" s="2090"/>
      <c r="I157" s="2090"/>
      <c r="J157" s="2090"/>
      <c r="K157" s="2090"/>
      <c r="L157" s="2090"/>
      <c r="M157" s="2174" t="s">
        <v>77</v>
      </c>
      <c r="N157" s="2280" t="s">
        <v>52</v>
      </c>
      <c r="O157" s="2090"/>
      <c r="P157" s="2090"/>
      <c r="Q157" s="2281" t="s">
        <v>1734</v>
      </c>
      <c r="R157" s="2094"/>
      <c r="S157" s="2095"/>
      <c r="T157" s="2238">
        <v>25</v>
      </c>
    </row>
    <row r="158" spans="2:20" ht="16.5" thickBot="1">
      <c r="B158" s="2243"/>
      <c r="C158" s="2244"/>
      <c r="D158" s="2245"/>
      <c r="E158" s="2246"/>
      <c r="F158" s="2245"/>
      <c r="G158" s="2245"/>
      <c r="H158" s="2245"/>
      <c r="I158" s="2245"/>
      <c r="J158" s="2245"/>
      <c r="K158" s="2247"/>
      <c r="L158" s="2247"/>
      <c r="M158" s="2247"/>
      <c r="N158" s="2247"/>
      <c r="O158" s="2247"/>
      <c r="P158" s="2247"/>
      <c r="Q158" s="2248"/>
      <c r="R158" s="2249"/>
      <c r="S158" s="2250"/>
      <c r="T158" s="2251"/>
    </row>
    <row r="159" spans="2:20" ht="13.5" thickBot="1">
      <c r="D159" s="639"/>
    </row>
    <row r="160" spans="2:20" ht="27" thickTop="1">
      <c r="B160" s="2282"/>
      <c r="C160" s="4161" t="s">
        <v>1735</v>
      </c>
      <c r="D160" s="4162"/>
      <c r="E160" s="4162"/>
      <c r="F160" s="4162"/>
      <c r="G160" s="4162"/>
      <c r="H160" s="4162"/>
      <c r="I160" s="4162"/>
      <c r="J160" s="4162"/>
      <c r="K160" s="4162"/>
      <c r="L160" s="4162"/>
      <c r="M160" s="4162"/>
      <c r="N160" s="4162"/>
      <c r="O160" s="4162"/>
      <c r="P160" s="4162"/>
      <c r="Q160" s="4162"/>
      <c r="R160" s="4162"/>
      <c r="S160" s="4163"/>
      <c r="T160" s="2283"/>
    </row>
    <row r="161" spans="2:20" ht="21.75" customHeight="1">
      <c r="B161" s="2254"/>
      <c r="C161" s="2284"/>
      <c r="D161" s="2230" t="s">
        <v>1491</v>
      </c>
      <c r="E161" s="4164" t="s">
        <v>1492</v>
      </c>
      <c r="F161" s="4164"/>
      <c r="G161" s="4164"/>
      <c r="H161" s="4165" t="s">
        <v>1493</v>
      </c>
      <c r="I161" s="4165"/>
      <c r="J161" s="4165"/>
      <c r="K161" s="4166" t="s">
        <v>1494</v>
      </c>
      <c r="L161" s="4166"/>
      <c r="M161" s="4166"/>
      <c r="N161" s="4167" t="s">
        <v>1495</v>
      </c>
      <c r="O161" s="4167"/>
      <c r="P161" s="4167"/>
      <c r="Q161" s="2162"/>
      <c r="R161" s="2231" t="s">
        <v>1496</v>
      </c>
      <c r="S161" s="2285"/>
      <c r="T161" s="2228"/>
    </row>
    <row r="162" spans="2:20" ht="33.75" customHeight="1">
      <c r="B162" s="2256"/>
      <c r="C162" s="2077" t="s">
        <v>1210</v>
      </c>
      <c r="D162" s="4154" t="s">
        <v>1497</v>
      </c>
      <c r="E162" s="2078" t="s">
        <v>1498</v>
      </c>
      <c r="F162" s="2078" t="s">
        <v>1499</v>
      </c>
      <c r="G162" s="2078" t="s">
        <v>1500</v>
      </c>
      <c r="H162" s="2079" t="s">
        <v>1501</v>
      </c>
      <c r="I162" s="2079" t="s">
        <v>1502</v>
      </c>
      <c r="J162" s="2079" t="s">
        <v>1503</v>
      </c>
      <c r="K162" s="2080" t="s">
        <v>1504</v>
      </c>
      <c r="L162" s="2080" t="s">
        <v>1505</v>
      </c>
      <c r="M162" s="2080" t="s">
        <v>1506</v>
      </c>
      <c r="N162" s="2081" t="s">
        <v>1507</v>
      </c>
      <c r="O162" s="2081" t="s">
        <v>1508</v>
      </c>
      <c r="P162" s="2081" t="s">
        <v>1509</v>
      </c>
      <c r="Q162" s="4154" t="s">
        <v>1510</v>
      </c>
      <c r="R162" s="4156" t="s">
        <v>1511</v>
      </c>
      <c r="S162" s="4158" t="s">
        <v>1512</v>
      </c>
      <c r="T162" s="2233"/>
    </row>
    <row r="163" spans="2:20" ht="15.75">
      <c r="B163" s="2257"/>
      <c r="C163" s="2083"/>
      <c r="D163" s="4155"/>
      <c r="E163" s="2286" t="s">
        <v>1513</v>
      </c>
      <c r="F163" s="2286" t="s">
        <v>76</v>
      </c>
      <c r="G163" s="2286" t="s">
        <v>66</v>
      </c>
      <c r="H163" s="2287" t="s">
        <v>2</v>
      </c>
      <c r="I163" s="2287" t="s">
        <v>66</v>
      </c>
      <c r="J163" s="2287" t="s">
        <v>1513</v>
      </c>
      <c r="K163" s="2288" t="s">
        <v>1513</v>
      </c>
      <c r="L163" s="2288" t="s">
        <v>2</v>
      </c>
      <c r="M163" s="2288" t="s">
        <v>77</v>
      </c>
      <c r="N163" s="2289" t="s">
        <v>52</v>
      </c>
      <c r="O163" s="2289" t="s">
        <v>75</v>
      </c>
      <c r="P163" s="2289" t="s">
        <v>1514</v>
      </c>
      <c r="Q163" s="4155"/>
      <c r="R163" s="4157"/>
      <c r="S163" s="4159"/>
      <c r="T163" s="2226"/>
    </row>
    <row r="164" spans="2:20" ht="13.5" thickBot="1">
      <c r="B164" s="2258"/>
      <c r="C164" s="2259"/>
      <c r="D164" s="2259"/>
      <c r="E164" s="2259"/>
      <c r="F164" s="2259"/>
      <c r="G164" s="2259"/>
      <c r="H164" s="2259"/>
      <c r="I164" s="2259"/>
      <c r="J164" s="2259"/>
      <c r="K164" s="2259"/>
      <c r="L164" s="2259"/>
      <c r="M164" s="2259"/>
      <c r="N164" s="2259"/>
      <c r="O164" s="2259"/>
      <c r="P164" s="2259"/>
      <c r="Q164" s="2259"/>
      <c r="R164" s="2259"/>
      <c r="S164" s="2259"/>
      <c r="T164" s="2235"/>
    </row>
    <row r="165" spans="2:20" ht="16.5" thickBot="1">
      <c r="B165" s="2290">
        <v>1</v>
      </c>
      <c r="C165" s="2215" t="s">
        <v>1736</v>
      </c>
      <c r="D165" s="2089" t="s">
        <v>1737</v>
      </c>
      <c r="E165" s="2291" t="s">
        <v>1076</v>
      </c>
      <c r="F165" s="2291"/>
      <c r="G165" s="2291"/>
      <c r="H165" s="2291"/>
      <c r="I165" s="2291"/>
      <c r="J165" s="2291"/>
      <c r="K165" s="2291"/>
      <c r="L165" s="2115" t="s">
        <v>2</v>
      </c>
      <c r="M165" s="2115" t="s">
        <v>77</v>
      </c>
      <c r="N165" s="2292" t="s">
        <v>1531</v>
      </c>
      <c r="O165" s="2291"/>
      <c r="P165" s="2293"/>
      <c r="Q165" s="2294" t="s">
        <v>1738</v>
      </c>
      <c r="R165" s="2094"/>
      <c r="S165" s="2095"/>
      <c r="T165" s="2295">
        <v>1</v>
      </c>
    </row>
    <row r="166" spans="2:20">
      <c r="B166" s="2256"/>
      <c r="T166" s="2296"/>
    </row>
    <row r="167" spans="2:20" ht="16.5" thickBot="1">
      <c r="B167" s="2243"/>
      <c r="C167" s="2244"/>
      <c r="D167" s="2245"/>
      <c r="E167" s="2246"/>
      <c r="F167" s="2245"/>
      <c r="G167" s="2245"/>
      <c r="H167" s="2245"/>
      <c r="I167" s="2245"/>
      <c r="J167" s="2245"/>
      <c r="K167" s="2247"/>
      <c r="L167" s="2247"/>
      <c r="M167" s="2247"/>
      <c r="N167" s="2247"/>
      <c r="O167" s="2247"/>
      <c r="P167" s="2247"/>
      <c r="Q167" s="2248"/>
      <c r="R167" s="2249"/>
      <c r="S167" s="2250"/>
      <c r="T167" s="2251"/>
    </row>
    <row r="170" spans="2:20" ht="15.75">
      <c r="D170" s="2297" t="s">
        <v>1426</v>
      </c>
      <c r="E170" s="2298" t="s">
        <v>1739</v>
      </c>
    </row>
    <row r="172" spans="2:20" ht="15.75">
      <c r="D172" s="2297" t="s">
        <v>1426</v>
      </c>
      <c r="E172" s="2298" t="s">
        <v>1740</v>
      </c>
    </row>
    <row r="174" spans="2:20" ht="15.75">
      <c r="D174" s="2297" t="s">
        <v>1426</v>
      </c>
      <c r="E174" s="2298" t="s">
        <v>1741</v>
      </c>
    </row>
    <row r="176" spans="2:20" ht="15.75">
      <c r="D176" s="2297" t="s">
        <v>1426</v>
      </c>
      <c r="E176" s="2298" t="s">
        <v>1742</v>
      </c>
    </row>
    <row r="178" spans="4:6" ht="15.75">
      <c r="D178" s="2297" t="s">
        <v>1426</v>
      </c>
      <c r="E178" s="2299" t="s">
        <v>1743</v>
      </c>
      <c r="F178" s="2300"/>
    </row>
    <row r="180" spans="4:6" ht="15.75">
      <c r="D180" s="2297" t="s">
        <v>1426</v>
      </c>
      <c r="E180" s="2299" t="s">
        <v>1744</v>
      </c>
    </row>
    <row r="182" spans="4:6" ht="15.75">
      <c r="D182" s="2297" t="s">
        <v>1426</v>
      </c>
      <c r="E182" s="2299" t="s">
        <v>1745</v>
      </c>
    </row>
    <row r="184" spans="4:6" ht="15.75">
      <c r="D184" s="2297" t="s">
        <v>1426</v>
      </c>
      <c r="E184" s="2299" t="s">
        <v>1746</v>
      </c>
    </row>
    <row r="186" spans="4:6" ht="15.75">
      <c r="D186" s="2297" t="s">
        <v>1426</v>
      </c>
      <c r="E186" s="2299" t="s">
        <v>1747</v>
      </c>
    </row>
    <row r="188" spans="4:6" ht="15.75">
      <c r="D188" s="2297" t="s">
        <v>1426</v>
      </c>
      <c r="E188" s="2298" t="s">
        <v>1748</v>
      </c>
    </row>
    <row r="190" spans="4:6" ht="15.75">
      <c r="D190" s="2297" t="s">
        <v>1426</v>
      </c>
      <c r="E190" s="2298" t="s">
        <v>1749</v>
      </c>
    </row>
    <row r="192" spans="4:6" ht="15.75">
      <c r="D192" s="2297" t="s">
        <v>1426</v>
      </c>
      <c r="E192" s="2298" t="s">
        <v>1750</v>
      </c>
    </row>
    <row r="194" spans="4:5" ht="15.75">
      <c r="D194" s="2297" t="s">
        <v>1426</v>
      </c>
      <c r="E194" s="2298" t="s">
        <v>1751</v>
      </c>
    </row>
    <row r="196" spans="4:5" ht="15.75">
      <c r="D196" s="2297" t="s">
        <v>1426</v>
      </c>
      <c r="E196" s="2298" t="s">
        <v>1752</v>
      </c>
    </row>
    <row r="198" spans="4:5" ht="15.75">
      <c r="D198" s="2297" t="s">
        <v>1426</v>
      </c>
      <c r="E198" s="2298" t="s">
        <v>1753</v>
      </c>
    </row>
    <row r="200" spans="4:5" ht="15.75">
      <c r="D200" s="2297" t="s">
        <v>1426</v>
      </c>
      <c r="E200" s="2298" t="s">
        <v>1754</v>
      </c>
    </row>
    <row r="202" spans="4:5" ht="15.75">
      <c r="D202" s="2297" t="s">
        <v>1426</v>
      </c>
      <c r="E202" s="2299" t="s">
        <v>1755</v>
      </c>
    </row>
    <row r="204" spans="4:5" ht="15.75">
      <c r="D204" s="2297" t="s">
        <v>1426</v>
      </c>
      <c r="E204" s="2299" t="s">
        <v>1756</v>
      </c>
    </row>
    <row r="206" spans="4:5" ht="15.75">
      <c r="D206" s="2297" t="s">
        <v>1426</v>
      </c>
      <c r="E206" s="2298" t="s">
        <v>1757</v>
      </c>
    </row>
    <row r="208" spans="4:5" ht="15.75">
      <c r="D208" s="2297" t="s">
        <v>1426</v>
      </c>
      <c r="E208" s="2299" t="s">
        <v>1758</v>
      </c>
    </row>
    <row r="210" spans="4:7" ht="15.75">
      <c r="D210" s="2297" t="s">
        <v>1426</v>
      </c>
      <c r="E210" s="2299" t="s">
        <v>1759</v>
      </c>
    </row>
    <row r="212" spans="4:7" ht="15.75">
      <c r="D212" s="2297" t="s">
        <v>1426</v>
      </c>
      <c r="E212" s="2299" t="s">
        <v>1760</v>
      </c>
    </row>
    <row r="214" spans="4:7" ht="15.75">
      <c r="D214" s="2297" t="s">
        <v>1426</v>
      </c>
      <c r="E214" s="2299" t="s">
        <v>1761</v>
      </c>
    </row>
    <row r="216" spans="4:7" ht="15.75">
      <c r="D216" s="2297" t="s">
        <v>1426</v>
      </c>
      <c r="E216" s="2299" t="s">
        <v>1762</v>
      </c>
    </row>
    <row r="218" spans="4:7" ht="15.75">
      <c r="D218" s="2297" t="s">
        <v>1426</v>
      </c>
      <c r="E218" s="2299" t="s">
        <v>1763</v>
      </c>
    </row>
    <row r="220" spans="4:7" ht="15.75">
      <c r="D220" s="2297" t="s">
        <v>1426</v>
      </c>
      <c r="E220" s="2299" t="s">
        <v>1764</v>
      </c>
    </row>
    <row r="221" spans="4:7" ht="15">
      <c r="D221" s="2299"/>
      <c r="E221" s="2299"/>
    </row>
    <row r="222" spans="4:7" ht="15.75">
      <c r="D222" s="2297" t="s">
        <v>1426</v>
      </c>
      <c r="E222" s="2299" t="s">
        <v>1765</v>
      </c>
    </row>
    <row r="223" spans="4:7" ht="15">
      <c r="D223" s="2299"/>
      <c r="E223" s="2299"/>
    </row>
    <row r="224" spans="4:7" ht="15.75">
      <c r="D224" s="2297" t="s">
        <v>1426</v>
      </c>
      <c r="E224" s="4160" t="s">
        <v>1766</v>
      </c>
      <c r="F224" s="4160"/>
      <c r="G224" s="4160"/>
    </row>
    <row r="226" spans="4:5" ht="15.75">
      <c r="D226" s="2297" t="s">
        <v>1426</v>
      </c>
      <c r="E226" s="2299" t="s">
        <v>1767</v>
      </c>
    </row>
  </sheetData>
  <mergeCells count="56">
    <mergeCell ref="D9:D10"/>
    <mergeCell ref="Q9:Q10"/>
    <mergeCell ref="R9:R10"/>
    <mergeCell ref="S9:S10"/>
    <mergeCell ref="C5:S5"/>
    <mergeCell ref="E8:G8"/>
    <mergeCell ref="H8:J8"/>
    <mergeCell ref="K8:M8"/>
    <mergeCell ref="N8:P8"/>
    <mergeCell ref="C45:S45"/>
    <mergeCell ref="C57:S57"/>
    <mergeCell ref="C58:S58"/>
    <mergeCell ref="E59:G59"/>
    <mergeCell ref="H59:J59"/>
    <mergeCell ref="K59:M59"/>
    <mergeCell ref="N59:P59"/>
    <mergeCell ref="Q60:Q61"/>
    <mergeCell ref="R60:R61"/>
    <mergeCell ref="S60:S61"/>
    <mergeCell ref="E81:G81"/>
    <mergeCell ref="H81:J81"/>
    <mergeCell ref="K81:M81"/>
    <mergeCell ref="N81:P81"/>
    <mergeCell ref="E111:G111"/>
    <mergeCell ref="H111:J111"/>
    <mergeCell ref="K111:M111"/>
    <mergeCell ref="N111:P111"/>
    <mergeCell ref="D60:D61"/>
    <mergeCell ref="D82:D83"/>
    <mergeCell ref="Q82:Q83"/>
    <mergeCell ref="R82:R83"/>
    <mergeCell ref="S82:S83"/>
    <mergeCell ref="C109:S109"/>
    <mergeCell ref="Q112:Q113"/>
    <mergeCell ref="R112:R113"/>
    <mergeCell ref="S112:S113"/>
    <mergeCell ref="C129:S129"/>
    <mergeCell ref="E131:G131"/>
    <mergeCell ref="H131:J131"/>
    <mergeCell ref="K131:M131"/>
    <mergeCell ref="N131:P131"/>
    <mergeCell ref="E161:G161"/>
    <mergeCell ref="H161:J161"/>
    <mergeCell ref="K161:M161"/>
    <mergeCell ref="N161:P161"/>
    <mergeCell ref="D112:D113"/>
    <mergeCell ref="D132:D133"/>
    <mergeCell ref="Q132:Q133"/>
    <mergeCell ref="R132:R133"/>
    <mergeCell ref="S132:S133"/>
    <mergeCell ref="C160:S160"/>
    <mergeCell ref="D162:D163"/>
    <mergeCell ref="Q162:Q163"/>
    <mergeCell ref="R162:R163"/>
    <mergeCell ref="S162:S163"/>
    <mergeCell ref="E224:G224"/>
  </mergeCells>
  <hyperlinks>
    <hyperlink ref="E180" r:id="rId1" xr:uid="{2A454070-D7C3-418E-8E3B-9EA6C38991E2}"/>
    <hyperlink ref="E208" r:id="rId2" xr:uid="{CFD9BF65-2443-4F63-9F77-4441CA2DBC62}"/>
    <hyperlink ref="E210" r:id="rId3" xr:uid="{B8B25B61-0CF5-4442-8C74-B2E43631DFFD}"/>
    <hyperlink ref="E212" r:id="rId4" xr:uid="{928305E4-3761-49E1-A29E-DF68C3DD8B5E}"/>
    <hyperlink ref="E214" r:id="rId5" xr:uid="{49E5C98F-BA63-47B8-B6F7-6FD92AB90838}"/>
    <hyperlink ref="E182" r:id="rId6" xr:uid="{DFD9D799-6AB8-44DB-8584-32E8554DCF1D}"/>
    <hyperlink ref="E216" r:id="rId7" xr:uid="{4D72EE78-BE53-4394-B070-00128BCBAA28}"/>
    <hyperlink ref="D14" r:id="rId8" xr:uid="{598C2A7F-6A17-403A-8EF3-2E06A6B8EF00}"/>
    <hyperlink ref="D12" r:id="rId9" xr:uid="{26F2CBB7-FBDE-48EE-ACBE-39860EF4FA3D}"/>
    <hyperlink ref="D13" r:id="rId10" xr:uid="{C150E22F-C6C9-4BD3-B2C2-8F6C684C94AB}"/>
    <hyperlink ref="D15" r:id="rId11" location=":~:text=Chaque%20ann%C3%A9e%20%C3%A0%20la%20fin,au%20verger%20ou%20potager%20!)." xr:uid="{EA88A53F-0462-4707-AE08-AB643C5DAE74}"/>
    <hyperlink ref="D49" r:id="rId12" xr:uid="{A910D281-BAF6-4D89-AD7E-A2B1D52BFA7E}"/>
    <hyperlink ref="D16" r:id="rId13" xr:uid="{BC8CA420-32C5-4E72-B255-C8D383F9A432}"/>
    <hyperlink ref="D17" r:id="rId14" xr:uid="{7E0CD794-C093-4344-905F-9A1C2BE7A03F}"/>
    <hyperlink ref="D19" r:id="rId15" xr:uid="{FA70C4B3-DECE-4C8C-9366-241695E78022}"/>
    <hyperlink ref="D20" r:id="rId16" xr:uid="{27C9CC4F-33E4-4990-A1E2-DD681722B0FC}"/>
    <hyperlink ref="D47" r:id="rId17" location=":~:text=Les%20choux%20blancs%20se%20r%C3%A9coltent,pour%20un%20semis%20de%20mai." xr:uid="{C18A9E8E-95CF-444C-A49D-C811755E199F}"/>
    <hyperlink ref="D48" r:id="rId18" xr:uid="{75C4EFD6-072D-418E-BB74-78912020A154}"/>
    <hyperlink ref="D22" r:id="rId19" xr:uid="{B7DDF0BF-9C2A-4AE9-B231-641EA5569F42}"/>
    <hyperlink ref="D21" r:id="rId20" xr:uid="{1DD78414-AE63-48A5-802B-9DCB00CF991A}"/>
    <hyperlink ref="D23" r:id="rId21" location=":~:text=de%20mars%20%C3%A0%20septembre.&amp;text=Les%20choux%20pomm%C3%A9s%20sont%20les,feuilles%20ne%20commen%C3%A7ent%20%C3%A0%20jaunir." xr:uid="{28CE89D4-17FD-470D-9DB8-3F9D3C061EA4}"/>
    <hyperlink ref="D25" r:id="rId22" xr:uid="{ADF15525-B838-4097-8049-441333306C75}"/>
    <hyperlink ref="D26" r:id="rId23" xr:uid="{2C4F69FA-4B2B-4F2C-A37D-16EB436DF143}"/>
    <hyperlink ref="D29" r:id="rId24" xr:uid="{7EA7112D-8EF9-4351-A8C0-77B3B93131E9}"/>
    <hyperlink ref="D28" r:id="rId25" xr:uid="{53C96911-BF70-41DF-91FA-3E07DCD8B88E}"/>
    <hyperlink ref="D27" r:id="rId26" xr:uid="{0EA165E7-872F-4D4C-A0FA-F88B21C1E653}"/>
    <hyperlink ref="D33" r:id="rId27" xr:uid="{C96CAB22-EABB-453B-899D-369A26E193E7}"/>
    <hyperlink ref="D31" r:id="rId28" xr:uid="{198A264B-7AFC-407A-AC44-10A01A49220F}"/>
    <hyperlink ref="D32" r:id="rId29" xr:uid="{4BB18606-26E6-4932-B896-A92C00D8AD98}"/>
    <hyperlink ref="D30" r:id="rId30" xr:uid="{F83920BE-76FD-4CBA-981E-2F0365E63C7C}"/>
    <hyperlink ref="D34" r:id="rId31" xr:uid="{73BCB50C-A16B-46C2-A020-75E4F7236DBE}"/>
    <hyperlink ref="D35" r:id="rId32" xr:uid="{6E03E6EC-7516-43BD-881B-74E5BA9E6173}"/>
    <hyperlink ref="D37" r:id="rId33" xr:uid="{52EE910C-9063-4CC8-B9CE-50EFA6DC213B}"/>
    <hyperlink ref="D36" r:id="rId34" xr:uid="{A6AB74AF-E0D6-495B-B980-E99EB9B3E3D9}"/>
    <hyperlink ref="D50" r:id="rId35" xr:uid="{F3BDCAB3-F3DB-45C7-A6A2-A9055473E80D}"/>
    <hyperlink ref="D38" r:id="rId36" xr:uid="{B99A9CF8-73F5-48BC-BA6B-0F7FF2114847}"/>
    <hyperlink ref="D39" r:id="rId37" xr:uid="{402CE194-AF1B-455C-BBB8-44CC006C1338}"/>
    <hyperlink ref="D40" r:id="rId38" xr:uid="{18BC44F5-6943-419B-AFD8-A6DF3A00C7BB}"/>
    <hyperlink ref="D41" r:id="rId39" xr:uid="{A517010A-0987-41AC-8F9A-9DE1F38444E6}"/>
    <hyperlink ref="D85" r:id="rId40" xr:uid="{781EB6C9-569E-4D91-8BA9-100163ADD041}"/>
    <hyperlink ref="D86" r:id="rId41" xr:uid="{011AD542-3F06-4B6D-B0E0-10A8283239CE}"/>
    <hyperlink ref="D90" r:id="rId42" location=":~:text=R%C3%A9colte,jours%20qui%20suivent%20la%20r%C3%A9colte." xr:uid="{A4CC218A-F4E5-402D-A862-45EEAAD03832}"/>
    <hyperlink ref="D89" r:id="rId43" xr:uid="{6CF6E833-7261-4807-837B-1A039E18E157}"/>
    <hyperlink ref="D92" r:id="rId44" xr:uid="{D2C3F509-3485-4A3A-A231-C0FF22CB15C9}"/>
    <hyperlink ref="D91" r:id="rId45" xr:uid="{119B0EB4-221E-4FDF-B1BF-9B9A5CCCACCE}"/>
    <hyperlink ref="D94" r:id="rId46" xr:uid="{00B8F6EF-E4A5-4D2E-8446-5545FE4B947B}"/>
    <hyperlink ref="D87" r:id="rId47" location=":~:text=R%C3%A9colte,jours%20qui%20suivent%20la%20r%C3%A9colte." xr:uid="{C94DD6ED-CBEB-4669-ADFF-855351821530}"/>
    <hyperlink ref="D88" r:id="rId48" xr:uid="{051B9A86-FB84-46F4-9959-EC4E603B2BD6}"/>
    <hyperlink ref="E170" r:id="rId49" xr:uid="{80B7629E-2921-4B6C-AC36-9304BB591F08}"/>
    <hyperlink ref="E172" r:id="rId50" xr:uid="{A90482CB-5FB9-425F-9D1C-660400F7B8D3}"/>
    <hyperlink ref="E174" r:id="rId51" xr:uid="{F239D689-98AC-4B1D-BC25-197BFB6C5617}"/>
    <hyperlink ref="E196" r:id="rId52" xr:uid="{71D4C2EA-98E8-47A9-B67D-9477C9E31C9D}"/>
    <hyperlink ref="E198" r:id="rId53" xr:uid="{4AC9F7EA-CE75-4099-B040-BAB3E387B804}"/>
    <hyperlink ref="E188" r:id="rId54" xr:uid="{8FE9438A-DB66-4C37-9608-3FBF319C0F98}"/>
    <hyperlink ref="E200" r:id="rId55" display="le jardin du Pic Vert  plus de 300 variétés de graines LE POTAGER " xr:uid="{5F932EFB-925C-496E-92CF-080861018250}"/>
    <hyperlink ref="E190" r:id="rId56" xr:uid="{0AF3A63E-BB4E-451D-A913-D1534DF642BA}"/>
    <hyperlink ref="E176" r:id="rId57" xr:uid="{C86E9E7E-B694-4083-BC24-1CFBF1128914}"/>
    <hyperlink ref="E192" r:id="rId58" display="Jardiner avec Binette et Jardin : Fuits et légulmes du potager" xr:uid="{24FAB3D2-10A5-42BA-A918-6CA5053B625F}"/>
    <hyperlink ref="E206" r:id="rId59" xr:uid="{E55FB59E-1627-4F19-BECE-F4D6BBC68888}"/>
    <hyperlink ref="E202" r:id="rId60" xr:uid="{19C37199-2694-4751-8A2C-BFC844B8C736}"/>
    <hyperlink ref="E178" r:id="rId61" xr:uid="{DE438E42-5362-4FC7-BA19-8A690245E5C3}"/>
    <hyperlink ref="E224" r:id="rId62" display="Code couleurs Excel cliquer ICI" xr:uid="{BADC6BC0-C10F-4F40-BA3C-DF9BD6F50610}"/>
    <hyperlink ref="E224:G224" r:id="rId63" display="Code couleurs #B Excel cliquer ICI" xr:uid="{1F988173-4918-4A4B-AD8C-F25E0AC49E5B}"/>
    <hyperlink ref="E186" r:id="rId64" display="LES LÉGUMES SECS" xr:uid="{811253B8-B40D-4367-B6F0-B43B8922DC29}"/>
    <hyperlink ref="E226" r:id="rId65" xr:uid="{245462CA-A04B-44BB-A67E-AF9B3BD4D810}"/>
    <hyperlink ref="E218" r:id="rId66" xr:uid="{8F36F710-4EB1-4DD3-AC3D-517A2469573F}"/>
    <hyperlink ref="D96" r:id="rId67" xr:uid="{7D6414CA-26F2-41BD-802F-18D797B90816}"/>
    <hyperlink ref="E194" r:id="rId68" xr:uid="{3508B314-1288-4631-81E4-6867DCE2DE74}"/>
    <hyperlink ref="D52" r:id="rId69" xr:uid="{C8DD6914-B965-4DD1-9389-31492299F080}"/>
    <hyperlink ref="D51" r:id="rId70" xr:uid="{7C6814F4-AB93-4F33-9017-541B401D236A}"/>
    <hyperlink ref="E184" r:id="rId71" xr:uid="{044379AA-A32D-47CE-B22E-BE02A4884395}"/>
    <hyperlink ref="D165" r:id="rId72" xr:uid="{C9B272B5-E93D-4C3F-B0CA-0D2088844B93}"/>
    <hyperlink ref="D156" r:id="rId73" xr:uid="{C2AC63C1-46F1-4591-AE2B-57BB7D4C6580}"/>
    <hyperlink ref="D157" r:id="rId74" xr:uid="{15B2E69A-1DD2-4383-95D1-DF2E59F154F9}"/>
    <hyperlink ref="D75" r:id="rId75" xr:uid="{02AA73BB-5575-4A74-AC78-E37402BB00B4}"/>
    <hyperlink ref="D70" r:id="rId76" xr:uid="{3FCA2B7B-AA94-407F-A720-C7024C3A05A9}"/>
    <hyperlink ref="D63" r:id="rId77" xr:uid="{A9650569-F1D0-4C71-ADFC-B80864FA6B5F}"/>
    <hyperlink ref="D64" r:id="rId78" xr:uid="{72EF50FC-D2F4-46A6-9663-8E66A0EE45DA}"/>
    <hyperlink ref="D66" r:id="rId79" xr:uid="{5EA14219-692A-49EC-B812-076FA0FE9A11}"/>
    <hyperlink ref="D67" r:id="rId80" xr:uid="{121D44A1-F7FB-4520-8470-B5A64CBC6CD9}"/>
    <hyperlink ref="D68" r:id="rId81" xr:uid="{8B3070DD-9AB6-44B5-8910-ED70BA2A2A5B}"/>
    <hyperlink ref="D71" r:id="rId82" xr:uid="{2332BACE-1263-48C6-8516-803C61B77286}"/>
    <hyperlink ref="D72" r:id="rId83" xr:uid="{51000450-B9CA-463E-8E6C-CDAE40BDA6F8}"/>
    <hyperlink ref="D69" r:id="rId84" xr:uid="{D217A2C3-A3C2-4B3D-A4BE-CDE3EB3C8A4F}"/>
    <hyperlink ref="D73" r:id="rId85" xr:uid="{70B84C6E-528D-4E96-85D2-568E13C99D02}"/>
    <hyperlink ref="D74" r:id="rId86" xr:uid="{F4C89AC0-5260-4ADF-A786-497771B688DB}"/>
    <hyperlink ref="D103" r:id="rId87" xr:uid="{1BB937BF-AE14-4D2F-80C5-90192867E09E}"/>
    <hyperlink ref="D115" r:id="rId88" xr:uid="{8B380445-B46E-4BE9-A7DA-DD10DD5903AF}"/>
    <hyperlink ref="D116" r:id="rId89" xr:uid="{E0C9178E-FB27-4324-BBCA-029083D003A7}"/>
    <hyperlink ref="D117" r:id="rId90" location=":~:text=Les%20carottes%20d'%C3%A9t%C3%A9%20se,180%20jours%20apr%C3%A8s%20la%20plantation." xr:uid="{563161CD-BDC7-4C7C-BA64-4FFD73A100C6}"/>
    <hyperlink ref="D118" r:id="rId91" location=":~:text=Les%20carottes%20d'%C3%A9t%C3%A9%20se,180%20jours%20apr%C3%A8s%20la%20plantation." xr:uid="{BA0579A2-1BC7-46C2-928C-4A3F6D31D020}"/>
    <hyperlink ref="D119" r:id="rId92" xr:uid="{AD080C13-04F9-404D-BAEE-68B41DD67405}"/>
    <hyperlink ref="D120" r:id="rId93" xr:uid="{323EBEEF-5309-4A47-83A3-C0BFE1DA2B64}"/>
    <hyperlink ref="D121" r:id="rId94" xr:uid="{7D6053BA-8CD8-4913-A430-7D9237C37BAB}"/>
    <hyperlink ref="D122" r:id="rId95" xr:uid="{42F34931-78ED-4BA4-A3DC-E3456087BB17}"/>
    <hyperlink ref="D123" r:id="rId96" location=":~:text=Les%20poivrons%20se%20r%C3%A9coltent%20un,ils%20prendront%20de%20la%20couleur." xr:uid="{2C387985-4D4F-4559-ACA6-2E584734FF68}"/>
    <hyperlink ref="D124" r:id="rId97" location=":~:text=P%C3%A9riode%20id%C3%A9ale%20de%20r%C3%A9colte%20du,d%C3%A9but%20du%20mois%20d'octobre." xr:uid="{04D3739F-F774-4D6E-920E-2B7C1ABDEE6C}"/>
    <hyperlink ref="D125" r:id="rId98" xr:uid="{8D053CA4-05EA-4D53-8048-D36B294F96B2}"/>
    <hyperlink ref="D126" r:id="rId99" xr:uid="{BDC854E8-6F55-4EAC-A586-9699C719414B}"/>
    <hyperlink ref="E204" r:id="rId100" xr:uid="{54D5BBF1-7843-407F-A849-7C6953F3DA7D}"/>
    <hyperlink ref="D136" r:id="rId101" xr:uid="{751FA908-8454-443A-B327-E926458AEB0E}"/>
    <hyperlink ref="D135" r:id="rId102" xr:uid="{F77414EF-F63E-4AB7-8E07-58B4D24C03CE}"/>
    <hyperlink ref="D137" r:id="rId103" xr:uid="{095E0F15-CBF5-4095-B4AC-D533D2FD7E58}"/>
    <hyperlink ref="D138" r:id="rId104" xr:uid="{D44AC9A9-4CCA-45F6-A41D-FF8C37943718}"/>
    <hyperlink ref="D139" r:id="rId105" xr:uid="{C767BB9E-3FB5-4647-9B25-66C56B0E627C}"/>
    <hyperlink ref="D140" r:id="rId106" xr:uid="{4E54EB5F-5401-4830-BECB-2894502D040A}"/>
    <hyperlink ref="D141" r:id="rId107" xr:uid="{112D9852-0A11-4647-9054-E766C5D09723}"/>
    <hyperlink ref="D142" r:id="rId108" xr:uid="{5DA23D71-AC2F-4F4E-B9D4-C2ACFC21C9D6}"/>
    <hyperlink ref="D143" r:id="rId109" xr:uid="{E9203B43-2946-4D78-9723-C255E6A90CC1}"/>
    <hyperlink ref="D144" r:id="rId110" xr:uid="{9483BD77-17CE-4363-8B5B-1FAEEE15174E}"/>
    <hyperlink ref="E220" r:id="rId111" xr:uid="{E0CF9BE5-1F3D-4EF8-A5E7-A249243D3662}"/>
    <hyperlink ref="E222" r:id="rId112" xr:uid="{6908ED19-5420-4023-969E-0B7D19AA4E63}"/>
    <hyperlink ref="D145" r:id="rId113" xr:uid="{93C23777-6E0C-4303-A470-887A886A1D28}"/>
    <hyperlink ref="D146" r:id="rId114" xr:uid="{5DDBD0DD-CAAE-4C63-BD6E-C80579038772}"/>
    <hyperlink ref="D147" r:id="rId115" xr:uid="{59F75E83-4DB5-4D59-B300-1C9DE48444D2}"/>
    <hyperlink ref="D148" r:id="rId116" xr:uid="{9212C9BD-4CE1-4DDB-9794-6E9C4ACBFEA1}"/>
    <hyperlink ref="D149" r:id="rId117" xr:uid="{F5378693-383D-4194-BCBE-611143DA8C59}"/>
    <hyperlink ref="D150" r:id="rId118" location=":~:text=La%20r%C3%A9colte%20des%20nectarines%20se,fruits%20%C3%A0%20des%20p%C3%A9riodes%20diff%C3%A9rentes." xr:uid="{0F0686E4-5DA1-4416-9A82-1D66F5E0E63D}"/>
    <hyperlink ref="D151" r:id="rId119" xr:uid="{4961327D-819A-4873-96B9-63F339B145A9}"/>
    <hyperlink ref="D152" r:id="rId120" xr:uid="{38F8F548-09E3-49CA-B611-E6E71607453F}"/>
    <hyperlink ref="D153" r:id="rId121" xr:uid="{482615F6-2F6B-479B-A2C1-E75FD4388F69}"/>
    <hyperlink ref="D154" r:id="rId122" xr:uid="{CCB33196-F9FC-4312-8897-E51BDBA1B9E0}"/>
    <hyperlink ref="D155" r:id="rId123" xr:uid="{9864B858-CD10-4839-8B90-2AF76DFEB70A}"/>
  </hyperlinks>
  <printOptions horizontalCentered="1"/>
  <pageMargins left="0" right="0" top="0" bottom="0" header="0" footer="0"/>
  <pageSetup paperSize="9" scale="49" orientation="landscape" horizontalDpi="300" verticalDpi="300" r:id="rId124"/>
  <headerFooter alignWithMargins="0">
    <oddFooter>&amp;R&amp;8&amp;F-&amp;A-&amp;D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2</vt:i4>
      </vt:variant>
    </vt:vector>
  </HeadingPairs>
  <TitlesOfParts>
    <vt:vector size="16" baseType="lpstr">
      <vt:lpstr>Nota</vt:lpstr>
      <vt:lpstr>Cadencier.Annuel.Hors.d.Oeuvres</vt:lpstr>
      <vt:lpstr>Cadencier.Annuel.Plats</vt:lpstr>
      <vt:lpstr>Cadencier.Annuel.laitiers</vt:lpstr>
      <vt:lpstr>Cadencier.Annuel.Desserts</vt:lpstr>
      <vt:lpstr>Cadencier.Annuel.Protéines</vt:lpstr>
      <vt:lpstr>Cadencier.Annuel.Légumes</vt:lpstr>
      <vt:lpstr>Cadencier.Annuel.Crudités</vt:lpstr>
      <vt:lpstr>Fruits.Légumes.Assiette</vt:lpstr>
      <vt:lpstr>Fruits.Légumes.Diététique </vt:lpstr>
      <vt:lpstr>Contrôles</vt:lpstr>
      <vt:lpstr>Elise Raymond</vt:lpstr>
      <vt:lpstr>GEMRCN Repères</vt:lpstr>
      <vt:lpstr>petit calendrier</vt:lpstr>
      <vt:lpstr>Fruits.Légumes.Assiette!Zone_d_impression</vt:lpstr>
      <vt:lpstr>'Fruits.Légumes.Diététique '!Zone_d_impression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Serge Raynaud</cp:lastModifiedBy>
  <cp:lastPrinted>2020-02-08T17:03:50Z</cp:lastPrinted>
  <dcterms:created xsi:type="dcterms:W3CDTF">2013-02-28T11:04:26Z</dcterms:created>
  <dcterms:modified xsi:type="dcterms:W3CDTF">2021-05-24T03:57:14Z</dcterms:modified>
</cp:coreProperties>
</file>